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stateofwa-my.sharepoint.com/personal/jyan461_ecy_wa_gov/Documents/Documents/Forms/CPR/ECY 070-784/"/>
    </mc:Choice>
  </mc:AlternateContent>
  <xr:revisionPtr revIDLastSave="0" documentId="8_{46715D90-74EF-423C-82BD-9BE85C225ABF}" xr6:coauthVersionLast="47" xr6:coauthVersionMax="47" xr10:uidLastSave="{00000000-0000-0000-0000-000000000000}"/>
  <workbookProtection workbookAlgorithmName="SHA-512" workbookHashValue="pS5mmSDw03j99BH9HLQfYcJOk1sLxH+CXH0eeN37sLsB32/rAHG2NCKiO6oIW33zEInNHmxLhit9x1JdvTQuIw==" workbookSaltValue="HtuT58VN+Uur/3BHC21PJQ==" workbookSpinCount="100000" lockStructure="1"/>
  <bookViews>
    <workbookView xWindow="-108" yWindow="-108" windowWidth="23256" windowHeight="12456" tabRatio="789" xr2:uid="{76CB7437-D465-4CD0-B893-11DA63F34270}"/>
  </bookViews>
  <sheets>
    <sheet name="Start Here" sheetId="2" r:id="rId1"/>
    <sheet name="Spec Imports" sheetId="6" r:id="rId2"/>
    <sheet name="Unspec Imports" sheetId="8" r:id="rId3"/>
    <sheet name="Unspec Netting" sheetId="23" r:id="rId4"/>
    <sheet name="Spec Exports" sheetId="13" r:id="rId5"/>
    <sheet name="Unspec Exports" sheetId="11" r:id="rId6"/>
    <sheet name="EF List" sheetId="19" r:id="rId7"/>
    <sheet name="Misc." sheetId="21" r:id="rId8"/>
    <sheet name="Validation" sheetId="24" state="hidden" r:id="rId9"/>
  </sheets>
  <definedNames>
    <definedName name="_xlnm._FilterDatabase" localSheetId="7" hidden="1">Misc.!$O$32:$Q$32</definedName>
    <definedName name="_xlnm._FilterDatabase" localSheetId="4" hidden="1">'Spec Exports'!$A$7:$S$7</definedName>
    <definedName name="Meter_Data_Exclus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13" l="1"/>
  <c r="P10" i="13"/>
  <c r="P11" i="13"/>
  <c r="P12" i="13"/>
  <c r="P13" i="13"/>
  <c r="P14" i="13"/>
  <c r="P15" i="13"/>
  <c r="P16" i="13"/>
  <c r="P17" i="13"/>
  <c r="P18" i="13"/>
  <c r="P19" i="13"/>
  <c r="P20" i="13"/>
  <c r="P21" i="13"/>
  <c r="P22" i="13"/>
  <c r="P23" i="13"/>
  <c r="P24" i="13"/>
  <c r="P25" i="13"/>
  <c r="P26" i="13"/>
  <c r="P27" i="13"/>
  <c r="P28" i="13"/>
  <c r="P29" i="13"/>
  <c r="P30" i="13"/>
  <c r="P31" i="13"/>
  <c r="P32" i="13"/>
  <c r="P33" i="13"/>
  <c r="P34" i="13"/>
  <c r="P35" i="13"/>
  <c r="P36" i="13"/>
  <c r="P37" i="13"/>
  <c r="P38" i="13"/>
  <c r="P39" i="13"/>
  <c r="P40" i="13"/>
  <c r="P41" i="13"/>
  <c r="P42" i="13"/>
  <c r="P43" i="13"/>
  <c r="P44" i="13"/>
  <c r="P45" i="13"/>
  <c r="P46" i="13"/>
  <c r="P47" i="13"/>
  <c r="P48" i="13"/>
  <c r="P49" i="13"/>
  <c r="P50" i="13"/>
  <c r="P51" i="13"/>
  <c r="P52" i="13"/>
  <c r="P53" i="13"/>
  <c r="P54" i="13"/>
  <c r="P55" i="13"/>
  <c r="P56" i="13"/>
  <c r="P57" i="13"/>
  <c r="P58" i="13"/>
  <c r="P59" i="13"/>
  <c r="P60" i="13"/>
  <c r="P61" i="13"/>
  <c r="P62" i="13"/>
  <c r="P63" i="13"/>
  <c r="P64" i="13"/>
  <c r="P65" i="13"/>
  <c r="P66" i="13"/>
  <c r="P67" i="13"/>
  <c r="P68" i="13"/>
  <c r="P69" i="13"/>
  <c r="P70" i="13"/>
  <c r="P71" i="13"/>
  <c r="P72" i="13"/>
  <c r="P73" i="13"/>
  <c r="P74" i="13"/>
  <c r="P75" i="13"/>
  <c r="P76" i="13"/>
  <c r="P77" i="13"/>
  <c r="P78" i="13"/>
  <c r="P79" i="13"/>
  <c r="P80" i="13"/>
  <c r="P81" i="13"/>
  <c r="P82" i="13"/>
  <c r="P83" i="13"/>
  <c r="P84" i="13"/>
  <c r="P85" i="13"/>
  <c r="P86" i="13"/>
  <c r="P87" i="13"/>
  <c r="P88" i="13"/>
  <c r="P89" i="13"/>
  <c r="P90" i="13"/>
  <c r="P91" i="13"/>
  <c r="P92" i="13"/>
  <c r="P93" i="13"/>
  <c r="P94" i="13"/>
  <c r="P95" i="13"/>
  <c r="P96" i="13"/>
  <c r="P97" i="13"/>
  <c r="P98" i="13"/>
  <c r="P99" i="13"/>
  <c r="P100" i="13"/>
  <c r="P101" i="13"/>
  <c r="P102" i="13"/>
  <c r="P103" i="13"/>
  <c r="P104" i="13"/>
  <c r="P105" i="13"/>
  <c r="P106" i="13"/>
  <c r="P107" i="13"/>
  <c r="P8" i="13"/>
  <c r="H9" i="13"/>
  <c r="J9" i="13" s="1"/>
  <c r="H10" i="13"/>
  <c r="H11" i="13"/>
  <c r="H12" i="13"/>
  <c r="J12" i="13" s="1"/>
  <c r="H13" i="13"/>
  <c r="J13" i="13" s="1"/>
  <c r="H14" i="13"/>
  <c r="H15" i="13"/>
  <c r="H16" i="13"/>
  <c r="J16" i="13" s="1"/>
  <c r="H17" i="13"/>
  <c r="J17" i="13" s="1"/>
  <c r="H18" i="13"/>
  <c r="J18" i="13" s="1"/>
  <c r="H19" i="13"/>
  <c r="J19" i="13" s="1"/>
  <c r="H20" i="13"/>
  <c r="J20" i="13" s="1"/>
  <c r="H21" i="13"/>
  <c r="J21" i="13" s="1"/>
  <c r="H22" i="13"/>
  <c r="H23" i="13"/>
  <c r="J23" i="13" s="1"/>
  <c r="H24" i="13"/>
  <c r="H25" i="13"/>
  <c r="H26" i="13"/>
  <c r="J26" i="13" s="1"/>
  <c r="H27" i="13"/>
  <c r="J27" i="13" s="1"/>
  <c r="H28" i="13"/>
  <c r="J28" i="13" s="1"/>
  <c r="H29" i="13"/>
  <c r="H30" i="13"/>
  <c r="H31" i="13"/>
  <c r="J31" i="13" s="1"/>
  <c r="H32" i="13"/>
  <c r="J32" i="13" s="1"/>
  <c r="H33" i="13"/>
  <c r="J33" i="13" s="1"/>
  <c r="H34" i="13"/>
  <c r="J34" i="13" s="1"/>
  <c r="H35" i="13"/>
  <c r="J35" i="13" s="1"/>
  <c r="H36" i="13"/>
  <c r="H37" i="13"/>
  <c r="J37" i="13" s="1"/>
  <c r="H38" i="13"/>
  <c r="J38" i="13" s="1"/>
  <c r="H39" i="13"/>
  <c r="H40" i="13"/>
  <c r="J40" i="13" s="1"/>
  <c r="H41" i="13"/>
  <c r="H42" i="13"/>
  <c r="J42" i="13" s="1"/>
  <c r="H43" i="13"/>
  <c r="J43" i="13" s="1"/>
  <c r="H44" i="13"/>
  <c r="H45" i="13"/>
  <c r="H46" i="13"/>
  <c r="J46" i="13" s="1"/>
  <c r="H47" i="13"/>
  <c r="J47" i="13" s="1"/>
  <c r="H48" i="13"/>
  <c r="J48" i="13" s="1"/>
  <c r="H49" i="13"/>
  <c r="J49" i="13" s="1"/>
  <c r="H50" i="13"/>
  <c r="H51" i="13"/>
  <c r="J51" i="13" s="1"/>
  <c r="H52" i="13"/>
  <c r="H53" i="13"/>
  <c r="J53" i="13" s="1"/>
  <c r="H54" i="13"/>
  <c r="J54" i="13" s="1"/>
  <c r="H55" i="13"/>
  <c r="H56" i="13"/>
  <c r="H57" i="13"/>
  <c r="J57" i="13" s="1"/>
  <c r="H58" i="13"/>
  <c r="J58" i="13" s="1"/>
  <c r="H59" i="13"/>
  <c r="J59" i="13" s="1"/>
  <c r="H60" i="13"/>
  <c r="J60" i="13" s="1"/>
  <c r="H61" i="13"/>
  <c r="J61" i="13" s="1"/>
  <c r="H62" i="13"/>
  <c r="J62" i="13" s="1"/>
  <c r="H63" i="13"/>
  <c r="J63" i="13" s="1"/>
  <c r="H64" i="13"/>
  <c r="H65" i="13"/>
  <c r="J65" i="13" s="1"/>
  <c r="H66" i="13"/>
  <c r="H67" i="13"/>
  <c r="H68" i="13"/>
  <c r="J68" i="13" s="1"/>
  <c r="H69" i="13"/>
  <c r="J69" i="13" s="1"/>
  <c r="H70" i="13"/>
  <c r="H71" i="13"/>
  <c r="H72" i="13"/>
  <c r="J72" i="13" s="1"/>
  <c r="H73" i="13"/>
  <c r="J73" i="13" s="1"/>
  <c r="H74" i="13"/>
  <c r="J74" i="13" s="1"/>
  <c r="H75" i="13"/>
  <c r="H76" i="13"/>
  <c r="J76" i="13" s="1"/>
  <c r="H77" i="13"/>
  <c r="J77" i="13" s="1"/>
  <c r="H78" i="13"/>
  <c r="H79" i="13"/>
  <c r="J79" i="13" s="1"/>
  <c r="H80" i="13"/>
  <c r="J80" i="13" s="1"/>
  <c r="H81" i="13"/>
  <c r="H82" i="13"/>
  <c r="J82" i="13" s="1"/>
  <c r="H83" i="13"/>
  <c r="H84" i="13"/>
  <c r="J84" i="13" s="1"/>
  <c r="H85" i="13"/>
  <c r="J85" i="13" s="1"/>
  <c r="H86" i="13"/>
  <c r="H87" i="13"/>
  <c r="J87" i="13" s="1"/>
  <c r="H88" i="13"/>
  <c r="J88" i="13" s="1"/>
  <c r="H89" i="13"/>
  <c r="J89" i="13" s="1"/>
  <c r="H90" i="13"/>
  <c r="J90" i="13" s="1"/>
  <c r="H91" i="13"/>
  <c r="J91" i="13" s="1"/>
  <c r="H92" i="13"/>
  <c r="H93" i="13"/>
  <c r="J93" i="13" s="1"/>
  <c r="H94" i="13"/>
  <c r="H95" i="13"/>
  <c r="J95" i="13" s="1"/>
  <c r="H96" i="13"/>
  <c r="J96" i="13" s="1"/>
  <c r="H97" i="13"/>
  <c r="H98" i="13"/>
  <c r="H99" i="13"/>
  <c r="J99" i="13" s="1"/>
  <c r="H100" i="13"/>
  <c r="J100" i="13" s="1"/>
  <c r="H101" i="13"/>
  <c r="H102" i="13"/>
  <c r="J102" i="13" s="1"/>
  <c r="H103" i="13"/>
  <c r="J103" i="13" s="1"/>
  <c r="H104" i="13"/>
  <c r="J104" i="13" s="1"/>
  <c r="H105" i="13"/>
  <c r="J105" i="13" s="1"/>
  <c r="H106" i="13"/>
  <c r="H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H107" i="13" s="1"/>
  <c r="J107" i="13" s="1"/>
  <c r="B8" i="13"/>
  <c r="I9" i="13"/>
  <c r="M9" i="13"/>
  <c r="Q9" i="13"/>
  <c r="J10" i="13"/>
  <c r="I10" i="13"/>
  <c r="M10" i="13"/>
  <c r="Q10" i="13"/>
  <c r="J11" i="13"/>
  <c r="I11" i="13"/>
  <c r="M11" i="13"/>
  <c r="Q11" i="13"/>
  <c r="I12" i="13"/>
  <c r="M12" i="13"/>
  <c r="Q12" i="13"/>
  <c r="I13" i="13"/>
  <c r="M13" i="13"/>
  <c r="Q13" i="13"/>
  <c r="J14" i="13"/>
  <c r="I14" i="13"/>
  <c r="M14" i="13"/>
  <c r="Q14" i="13"/>
  <c r="J15" i="13"/>
  <c r="I15" i="13"/>
  <c r="M15" i="13"/>
  <c r="Q15" i="13"/>
  <c r="I16" i="13"/>
  <c r="M16" i="13"/>
  <c r="Q16" i="13"/>
  <c r="I17" i="13"/>
  <c r="M17" i="13"/>
  <c r="Q17" i="13"/>
  <c r="I18" i="13"/>
  <c r="M18" i="13"/>
  <c r="Q18" i="13"/>
  <c r="I19" i="13"/>
  <c r="M19" i="13"/>
  <c r="Q19" i="13"/>
  <c r="I20" i="13"/>
  <c r="M20" i="13"/>
  <c r="Q20" i="13"/>
  <c r="I21" i="13"/>
  <c r="M21" i="13"/>
  <c r="Q21" i="13"/>
  <c r="J22" i="13"/>
  <c r="I22" i="13"/>
  <c r="M22" i="13"/>
  <c r="Q22" i="13"/>
  <c r="I23" i="13"/>
  <c r="M23" i="13"/>
  <c r="Q23" i="13"/>
  <c r="J24" i="13"/>
  <c r="I24" i="13"/>
  <c r="M24" i="13"/>
  <c r="Q24" i="13"/>
  <c r="J25" i="13"/>
  <c r="I25" i="13"/>
  <c r="M25" i="13"/>
  <c r="Q25" i="13"/>
  <c r="I26" i="13"/>
  <c r="M26" i="13"/>
  <c r="Q26" i="13"/>
  <c r="I27" i="13"/>
  <c r="M27" i="13"/>
  <c r="Q27" i="13"/>
  <c r="I28" i="13"/>
  <c r="M28" i="13"/>
  <c r="Q28" i="13"/>
  <c r="J29" i="13"/>
  <c r="I29" i="13"/>
  <c r="M29" i="13"/>
  <c r="Q29" i="13"/>
  <c r="J30" i="13"/>
  <c r="I30" i="13"/>
  <c r="M30" i="13"/>
  <c r="Q30" i="13"/>
  <c r="I31" i="13"/>
  <c r="M31" i="13"/>
  <c r="Q31" i="13"/>
  <c r="I32" i="13"/>
  <c r="M32" i="13"/>
  <c r="Q32" i="13"/>
  <c r="I33" i="13"/>
  <c r="M33" i="13"/>
  <c r="Q33" i="13"/>
  <c r="I34" i="13"/>
  <c r="M34" i="13"/>
  <c r="Q34" i="13"/>
  <c r="I35" i="13"/>
  <c r="M35" i="13"/>
  <c r="Q35" i="13"/>
  <c r="J36" i="13"/>
  <c r="I36" i="13"/>
  <c r="M36" i="13"/>
  <c r="Q36" i="13"/>
  <c r="I37" i="13"/>
  <c r="M37" i="13"/>
  <c r="Q37" i="13"/>
  <c r="I38" i="13"/>
  <c r="M38" i="13"/>
  <c r="Q38" i="13"/>
  <c r="J39" i="13"/>
  <c r="I39" i="13"/>
  <c r="M39" i="13"/>
  <c r="Q39" i="13"/>
  <c r="I40" i="13"/>
  <c r="M40" i="13"/>
  <c r="Q40" i="13"/>
  <c r="J41" i="13"/>
  <c r="I41" i="13"/>
  <c r="M41" i="13"/>
  <c r="Q41" i="13"/>
  <c r="I42" i="13"/>
  <c r="M42" i="13"/>
  <c r="Q42" i="13"/>
  <c r="I43" i="13"/>
  <c r="M43" i="13"/>
  <c r="Q43" i="13"/>
  <c r="J44" i="13"/>
  <c r="I44" i="13"/>
  <c r="M44" i="13"/>
  <c r="Q44" i="13"/>
  <c r="J45" i="13"/>
  <c r="I45" i="13"/>
  <c r="M45" i="13"/>
  <c r="Q45" i="13"/>
  <c r="I46" i="13"/>
  <c r="M46" i="13"/>
  <c r="Q46" i="13"/>
  <c r="I47" i="13"/>
  <c r="M47" i="13"/>
  <c r="Q47" i="13"/>
  <c r="I48" i="13"/>
  <c r="M48" i="13"/>
  <c r="Q48" i="13"/>
  <c r="I49" i="13"/>
  <c r="M49" i="13"/>
  <c r="Q49" i="13"/>
  <c r="J50" i="13"/>
  <c r="I50" i="13"/>
  <c r="M50" i="13"/>
  <c r="Q50" i="13"/>
  <c r="I51" i="13"/>
  <c r="M51" i="13"/>
  <c r="Q51" i="13"/>
  <c r="J52" i="13"/>
  <c r="I52" i="13"/>
  <c r="M52" i="13"/>
  <c r="Q52" i="13"/>
  <c r="I53" i="13"/>
  <c r="M53" i="13"/>
  <c r="Q53" i="13"/>
  <c r="I54" i="13"/>
  <c r="M54" i="13"/>
  <c r="Q54" i="13"/>
  <c r="J55" i="13"/>
  <c r="I55" i="13"/>
  <c r="M55" i="13"/>
  <c r="Q55" i="13"/>
  <c r="J56" i="13"/>
  <c r="I56" i="13"/>
  <c r="M56" i="13"/>
  <c r="Q56" i="13"/>
  <c r="I57" i="13"/>
  <c r="M57" i="13"/>
  <c r="Q57" i="13"/>
  <c r="I58" i="13"/>
  <c r="M58" i="13"/>
  <c r="Q58" i="13"/>
  <c r="I59" i="13"/>
  <c r="M59" i="13"/>
  <c r="Q59" i="13"/>
  <c r="I60" i="13"/>
  <c r="M60" i="13"/>
  <c r="Q60" i="13"/>
  <c r="I61" i="13"/>
  <c r="M61" i="13"/>
  <c r="Q61" i="13"/>
  <c r="I62" i="13"/>
  <c r="M62" i="13"/>
  <c r="Q62" i="13"/>
  <c r="I63" i="13"/>
  <c r="M63" i="13"/>
  <c r="Q63" i="13"/>
  <c r="J64" i="13"/>
  <c r="I64" i="13"/>
  <c r="M64" i="13"/>
  <c r="Q64" i="13"/>
  <c r="I65" i="13"/>
  <c r="M65" i="13"/>
  <c r="Q65" i="13"/>
  <c r="J66" i="13"/>
  <c r="I66" i="13"/>
  <c r="M66" i="13"/>
  <c r="Q66" i="13"/>
  <c r="J67" i="13"/>
  <c r="I67" i="13"/>
  <c r="M67" i="13"/>
  <c r="Q67" i="13"/>
  <c r="I68" i="13"/>
  <c r="M68" i="13"/>
  <c r="Q68" i="13"/>
  <c r="I69" i="13"/>
  <c r="M69" i="13"/>
  <c r="Q69" i="13"/>
  <c r="J70" i="13"/>
  <c r="I70" i="13"/>
  <c r="M70" i="13"/>
  <c r="Q70" i="13"/>
  <c r="J71" i="13"/>
  <c r="I71" i="13"/>
  <c r="M71" i="13"/>
  <c r="Q71" i="13"/>
  <c r="I72" i="13"/>
  <c r="M72" i="13"/>
  <c r="Q72" i="13"/>
  <c r="I73" i="13"/>
  <c r="M73" i="13"/>
  <c r="Q73" i="13"/>
  <c r="I74" i="13"/>
  <c r="M74" i="13"/>
  <c r="Q74" i="13"/>
  <c r="J75" i="13"/>
  <c r="I75" i="13"/>
  <c r="M75" i="13"/>
  <c r="Q75" i="13"/>
  <c r="I76" i="13"/>
  <c r="M76" i="13"/>
  <c r="Q76" i="13"/>
  <c r="I77" i="13"/>
  <c r="M77" i="13"/>
  <c r="Q77" i="13"/>
  <c r="J78" i="13"/>
  <c r="I78" i="13"/>
  <c r="M78" i="13"/>
  <c r="Q78" i="13"/>
  <c r="I79" i="13"/>
  <c r="M79" i="13"/>
  <c r="Q79" i="13"/>
  <c r="I80" i="13"/>
  <c r="M80" i="13"/>
  <c r="Q80" i="13"/>
  <c r="J81" i="13"/>
  <c r="I81" i="13"/>
  <c r="M81" i="13"/>
  <c r="Q81" i="13"/>
  <c r="I82" i="13"/>
  <c r="M82" i="13"/>
  <c r="Q82" i="13"/>
  <c r="J83" i="13"/>
  <c r="I83" i="13"/>
  <c r="M83" i="13"/>
  <c r="Q83" i="13"/>
  <c r="I84" i="13"/>
  <c r="M84" i="13"/>
  <c r="Q84" i="13"/>
  <c r="I85" i="13"/>
  <c r="M85" i="13"/>
  <c r="Q85" i="13"/>
  <c r="I86" i="13"/>
  <c r="J86" i="13"/>
  <c r="M86" i="13"/>
  <c r="Q86" i="13"/>
  <c r="I87" i="13"/>
  <c r="M87" i="13"/>
  <c r="Q87" i="13"/>
  <c r="I88" i="13"/>
  <c r="M88" i="13"/>
  <c r="Q88" i="13"/>
  <c r="I89" i="13"/>
  <c r="M89" i="13"/>
  <c r="Q89" i="13"/>
  <c r="I90" i="13"/>
  <c r="M90" i="13"/>
  <c r="Q90" i="13"/>
  <c r="I91" i="13"/>
  <c r="M91" i="13"/>
  <c r="Q91" i="13"/>
  <c r="J92" i="13"/>
  <c r="I92" i="13"/>
  <c r="M92" i="13"/>
  <c r="Q92" i="13"/>
  <c r="I93" i="13"/>
  <c r="M93" i="13"/>
  <c r="Q93" i="13"/>
  <c r="J94" i="13"/>
  <c r="I94" i="13"/>
  <c r="M94" i="13"/>
  <c r="Q94" i="13"/>
  <c r="I95" i="13"/>
  <c r="M95" i="13"/>
  <c r="Q95" i="13"/>
  <c r="I96" i="13"/>
  <c r="M96" i="13"/>
  <c r="Q96" i="13"/>
  <c r="J97" i="13"/>
  <c r="I97" i="13"/>
  <c r="M97" i="13"/>
  <c r="Q97" i="13"/>
  <c r="J98" i="13"/>
  <c r="I98" i="13"/>
  <c r="M98" i="13"/>
  <c r="Q98" i="13"/>
  <c r="I99" i="13"/>
  <c r="M99" i="13"/>
  <c r="Q99" i="13"/>
  <c r="I100" i="13"/>
  <c r="M100" i="13"/>
  <c r="Q100" i="13"/>
  <c r="J101" i="13"/>
  <c r="I101" i="13"/>
  <c r="M101" i="13"/>
  <c r="Q101" i="13"/>
  <c r="I102" i="13"/>
  <c r="M102" i="13"/>
  <c r="Q102" i="13"/>
  <c r="I103" i="13"/>
  <c r="M103" i="13"/>
  <c r="Q103" i="13"/>
  <c r="I104" i="13"/>
  <c r="M104" i="13"/>
  <c r="Q104" i="13"/>
  <c r="I105" i="13"/>
  <c r="M105" i="13"/>
  <c r="Q105" i="13"/>
  <c r="J106" i="13"/>
  <c r="I106" i="13"/>
  <c r="M106" i="13"/>
  <c r="Q106" i="13"/>
  <c r="I107" i="13"/>
  <c r="M107" i="13"/>
  <c r="Q107" i="13"/>
  <c r="M8" i="13"/>
  <c r="Q8" i="13" l="1"/>
  <c r="B192" i="6"/>
  <c r="C192" i="6"/>
  <c r="D192" i="6"/>
  <c r="O192" i="6"/>
  <c r="B193" i="6"/>
  <c r="AB193" i="6" s="1"/>
  <c r="C193" i="6"/>
  <c r="D193" i="6"/>
  <c r="L193" i="6"/>
  <c r="O193" i="6"/>
  <c r="R193" i="6"/>
  <c r="V193" i="6"/>
  <c r="W193" i="6"/>
  <c r="X193" i="6" s="1"/>
  <c r="Y193" i="6" s="1"/>
  <c r="AF193" i="6"/>
  <c r="AG193" i="6"/>
  <c r="AH193" i="6"/>
  <c r="AI193" i="6"/>
  <c r="AJ193" i="6"/>
  <c r="AK193" i="6"/>
  <c r="AL193" i="6"/>
  <c r="AM193" i="6"/>
  <c r="AO193" i="6"/>
  <c r="AQ193" i="6"/>
  <c r="BA193" i="6" s="1"/>
  <c r="AW193" i="6"/>
  <c r="AZ193" i="6"/>
  <c r="B194" i="6"/>
  <c r="C194" i="6"/>
  <c r="D194" i="6"/>
  <c r="L194" i="6"/>
  <c r="AO194" i="6" s="1"/>
  <c r="O194" i="6"/>
  <c r="AB194" i="6"/>
  <c r="AC194" i="6"/>
  <c r="AE194" i="6"/>
  <c r="G194" i="6" s="1"/>
  <c r="AF194" i="6"/>
  <c r="AJ194" i="6"/>
  <c r="AU194" i="6"/>
  <c r="AZ194" i="6"/>
  <c r="B195" i="6"/>
  <c r="AE195" i="6" s="1"/>
  <c r="G195" i="6" s="1"/>
  <c r="C195" i="6"/>
  <c r="D195" i="6"/>
  <c r="L195" i="6"/>
  <c r="O195" i="6"/>
  <c r="R195" i="6"/>
  <c r="V195" i="6"/>
  <c r="W195" i="6"/>
  <c r="X195" i="6"/>
  <c r="Y195" i="6"/>
  <c r="AB195" i="6"/>
  <c r="AC195" i="6"/>
  <c r="AF195" i="6"/>
  <c r="AG195" i="6"/>
  <c r="AH195" i="6"/>
  <c r="AI195" i="6"/>
  <c r="AJ195" i="6"/>
  <c r="AK195" i="6"/>
  <c r="AL195" i="6"/>
  <c r="AM195" i="6"/>
  <c r="AO195" i="6"/>
  <c r="AQ195" i="6"/>
  <c r="AR195" i="6"/>
  <c r="AS195" i="6"/>
  <c r="AZ195" i="6"/>
  <c r="BA195" i="6"/>
  <c r="B196" i="6"/>
  <c r="C196" i="6"/>
  <c r="O196" i="6"/>
  <c r="AK196" i="6"/>
  <c r="AL196" i="6"/>
  <c r="B197" i="6"/>
  <c r="O197" i="6"/>
  <c r="R197" i="6"/>
  <c r="V197" i="6"/>
  <c r="W197" i="6"/>
  <c r="X197" i="6"/>
  <c r="Y197" i="6" s="1"/>
  <c r="B198" i="6"/>
  <c r="C198" i="6"/>
  <c r="D198" i="6"/>
  <c r="L198" i="6"/>
  <c r="O198" i="6"/>
  <c r="R198" i="6"/>
  <c r="V198" i="6"/>
  <c r="W198" i="6"/>
  <c r="X198" i="6" s="1"/>
  <c r="Y198" i="6" s="1"/>
  <c r="AE198" i="6"/>
  <c r="G198" i="6" s="1"/>
  <c r="AF198" i="6"/>
  <c r="AG198" i="6"/>
  <c r="AH198" i="6"/>
  <c r="AJ198" i="6"/>
  <c r="AK198" i="6"/>
  <c r="AL198" i="6"/>
  <c r="AM198" i="6"/>
  <c r="AO198" i="6"/>
  <c r="AU198" i="6"/>
  <c r="AV198" i="6"/>
  <c r="AW198" i="6"/>
  <c r="AX198" i="6"/>
  <c r="AZ198" i="6"/>
  <c r="B199" i="6"/>
  <c r="O199" i="6"/>
  <c r="AM199" i="6"/>
  <c r="B200" i="6"/>
  <c r="AB200" i="6" s="1"/>
  <c r="C200" i="6"/>
  <c r="D200" i="6"/>
  <c r="L200" i="6"/>
  <c r="AO200" i="6" s="1"/>
  <c r="O200" i="6"/>
  <c r="R200" i="6"/>
  <c r="V200" i="6"/>
  <c r="W200" i="6"/>
  <c r="X200" i="6"/>
  <c r="Y200" i="6"/>
  <c r="AF200" i="6"/>
  <c r="AG200" i="6"/>
  <c r="AH200" i="6"/>
  <c r="AI200" i="6"/>
  <c r="AJ200" i="6"/>
  <c r="AK200" i="6"/>
  <c r="AL200" i="6"/>
  <c r="AM200" i="6"/>
  <c r="AZ200" i="6"/>
  <c r="J6" i="11"/>
  <c r="J400" i="1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28" i="11"/>
  <c r="J329" i="11"/>
  <c r="J330" i="11"/>
  <c r="J331" i="11"/>
  <c r="J332" i="11"/>
  <c r="J333" i="11"/>
  <c r="J334" i="11"/>
  <c r="J335" i="11"/>
  <c r="J336" i="11"/>
  <c r="J337" i="11"/>
  <c r="J338" i="11"/>
  <c r="J339" i="11"/>
  <c r="J340" i="11"/>
  <c r="J341" i="11"/>
  <c r="J342" i="11"/>
  <c r="J343" i="11"/>
  <c r="J344" i="11"/>
  <c r="J345" i="11"/>
  <c r="J346" i="11"/>
  <c r="J347" i="11"/>
  <c r="J348" i="11"/>
  <c r="J349" i="11"/>
  <c r="J350" i="11"/>
  <c r="J351" i="11"/>
  <c r="J352" i="11"/>
  <c r="J353" i="11"/>
  <c r="J354" i="11"/>
  <c r="J355" i="11"/>
  <c r="J356" i="11"/>
  <c r="J357" i="11"/>
  <c r="J358" i="11"/>
  <c r="J359" i="11"/>
  <c r="J360" i="11"/>
  <c r="J361" i="11"/>
  <c r="J362" i="11"/>
  <c r="J363" i="11"/>
  <c r="J364" i="11"/>
  <c r="J365" i="11"/>
  <c r="J366" i="11"/>
  <c r="J367" i="11"/>
  <c r="J368" i="11"/>
  <c r="J369" i="11"/>
  <c r="J370" i="11"/>
  <c r="J371" i="11"/>
  <c r="J372" i="11"/>
  <c r="J373" i="11"/>
  <c r="J374" i="11"/>
  <c r="J375" i="11"/>
  <c r="J376" i="11"/>
  <c r="J377" i="11"/>
  <c r="J378" i="11"/>
  <c r="J379" i="11"/>
  <c r="J380" i="11"/>
  <c r="J381" i="11"/>
  <c r="J382" i="11"/>
  <c r="J383" i="11"/>
  <c r="J384" i="11"/>
  <c r="J385" i="11"/>
  <c r="J386" i="11"/>
  <c r="J387" i="11"/>
  <c r="J388" i="11"/>
  <c r="J389" i="11"/>
  <c r="J390" i="11"/>
  <c r="J391" i="11"/>
  <c r="J392" i="11"/>
  <c r="J393" i="11"/>
  <c r="J394" i="11"/>
  <c r="J395" i="11"/>
  <c r="J396" i="11"/>
  <c r="J397" i="11"/>
  <c r="J398" i="11"/>
  <c r="J399" i="11"/>
  <c r="B35" i="2"/>
  <c r="B36" i="2"/>
  <c r="B37" i="2" s="1"/>
  <c r="B61" i="2"/>
  <c r="B59" i="2"/>
  <c r="B55" i="2"/>
  <c r="B3" i="6"/>
  <c r="B12" i="6"/>
  <c r="C12" i="6" s="1"/>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119" i="6"/>
  <c r="O120" i="6"/>
  <c r="O121" i="6"/>
  <c r="O122" i="6"/>
  <c r="O123" i="6"/>
  <c r="O124" i="6"/>
  <c r="O125" i="6"/>
  <c r="O126" i="6"/>
  <c r="O127" i="6"/>
  <c r="O128" i="6"/>
  <c r="O129" i="6"/>
  <c r="O130" i="6"/>
  <c r="O131" i="6"/>
  <c r="O132" i="6"/>
  <c r="O133" i="6"/>
  <c r="O134" i="6"/>
  <c r="O135" i="6"/>
  <c r="O136" i="6"/>
  <c r="O137" i="6"/>
  <c r="O138" i="6"/>
  <c r="O139" i="6"/>
  <c r="O140" i="6"/>
  <c r="O141" i="6"/>
  <c r="O142" i="6"/>
  <c r="O143" i="6"/>
  <c r="O144" i="6"/>
  <c r="O145" i="6"/>
  <c r="O146" i="6"/>
  <c r="O147" i="6"/>
  <c r="O148" i="6"/>
  <c r="O149" i="6"/>
  <c r="O150" i="6"/>
  <c r="O151" i="6"/>
  <c r="O152" i="6"/>
  <c r="O153" i="6"/>
  <c r="O154" i="6"/>
  <c r="O155" i="6"/>
  <c r="O156" i="6"/>
  <c r="O157" i="6"/>
  <c r="O158" i="6"/>
  <c r="O159" i="6"/>
  <c r="O160" i="6"/>
  <c r="O161" i="6"/>
  <c r="O162" i="6"/>
  <c r="O163" i="6"/>
  <c r="O164" i="6"/>
  <c r="O165" i="6"/>
  <c r="O166" i="6"/>
  <c r="O167" i="6"/>
  <c r="O168" i="6"/>
  <c r="O169" i="6"/>
  <c r="O170" i="6"/>
  <c r="O171" i="6"/>
  <c r="O172" i="6"/>
  <c r="O173" i="6"/>
  <c r="O174" i="6"/>
  <c r="O175" i="6"/>
  <c r="O176" i="6"/>
  <c r="O177" i="6"/>
  <c r="O178" i="6"/>
  <c r="O179" i="6"/>
  <c r="O180" i="6"/>
  <c r="O181" i="6"/>
  <c r="O182" i="6"/>
  <c r="O183" i="6"/>
  <c r="O184" i="6"/>
  <c r="O185" i="6"/>
  <c r="O186" i="6"/>
  <c r="O187" i="6"/>
  <c r="O188" i="6"/>
  <c r="O189" i="6"/>
  <c r="O190" i="6"/>
  <c r="O191" i="6"/>
  <c r="AR200" i="6" l="1"/>
  <c r="AS200" i="6"/>
  <c r="AT200" i="6"/>
  <c r="AU200" i="6"/>
  <c r="AQ200" i="6"/>
  <c r="BA200" i="6" s="1"/>
  <c r="AV200" i="6"/>
  <c r="AW200" i="6"/>
  <c r="AX200" i="6"/>
  <c r="AI199" i="6"/>
  <c r="L199" i="6"/>
  <c r="AO199" i="6" s="1"/>
  <c r="AJ199" i="6"/>
  <c r="AZ199" i="6"/>
  <c r="AK199" i="6"/>
  <c r="R199" i="6"/>
  <c r="AL199" i="6"/>
  <c r="AH199" i="6"/>
  <c r="V196" i="6"/>
  <c r="AM196" i="6"/>
  <c r="W196" i="6"/>
  <c r="X196" i="6" s="1"/>
  <c r="Y196" i="6" s="1"/>
  <c r="AB196" i="6"/>
  <c r="AG199" i="6"/>
  <c r="AJ196" i="6"/>
  <c r="AI192" i="6"/>
  <c r="L192" i="6"/>
  <c r="AO192" i="6" s="1"/>
  <c r="AJ192" i="6"/>
  <c r="AZ192" i="6"/>
  <c r="AK192" i="6"/>
  <c r="R192" i="6"/>
  <c r="AL192" i="6"/>
  <c r="V192" i="6"/>
  <c r="AM192" i="6"/>
  <c r="AF199" i="6"/>
  <c r="AI196" i="6"/>
  <c r="AR193" i="6"/>
  <c r="AS193" i="6"/>
  <c r="AT193" i="6"/>
  <c r="AU193" i="6"/>
  <c r="AV193" i="6"/>
  <c r="AE199" i="6"/>
  <c r="G199" i="6" s="1"/>
  <c r="AH196" i="6"/>
  <c r="AH192" i="6"/>
  <c r="AC199" i="6"/>
  <c r="C197" i="6"/>
  <c r="AG197" i="6"/>
  <c r="D197" i="6"/>
  <c r="AH197" i="6"/>
  <c r="G197" i="6"/>
  <c r="AI197" i="6"/>
  <c r="L197" i="6"/>
  <c r="AO197" i="6" s="1"/>
  <c r="AJ197" i="6"/>
  <c r="AZ197" i="6"/>
  <c r="AK197" i="6"/>
  <c r="AG196" i="6"/>
  <c r="AG192" i="6"/>
  <c r="AB199" i="6"/>
  <c r="AF196" i="6"/>
  <c r="AP194" i="6"/>
  <c r="AF192" i="6"/>
  <c r="AM197" i="6"/>
  <c r="AZ196" i="6"/>
  <c r="AE196" i="6"/>
  <c r="G196" i="6" s="1"/>
  <c r="AP195" i="6"/>
  <c r="AS194" i="6"/>
  <c r="AE192" i="6"/>
  <c r="G192" i="6" s="1"/>
  <c r="AP198" i="6"/>
  <c r="AQ198" i="6"/>
  <c r="BA198" i="6" s="1"/>
  <c r="AR198" i="6"/>
  <c r="AS198" i="6"/>
  <c r="AL197" i="6"/>
  <c r="AC196" i="6"/>
  <c r="AT195" i="6"/>
  <c r="AU195" i="6"/>
  <c r="AV195" i="6"/>
  <c r="AW195" i="6"/>
  <c r="AX195" i="6"/>
  <c r="AC192" i="6"/>
  <c r="W199" i="6"/>
  <c r="X199" i="6" s="1"/>
  <c r="Y199" i="6" s="1"/>
  <c r="AF197" i="6"/>
  <c r="R196" i="6"/>
  <c r="AQ194" i="6"/>
  <c r="BA194" i="6" s="1"/>
  <c r="AB192" i="6"/>
  <c r="V199" i="6"/>
  <c r="AE197" i="6"/>
  <c r="AK194" i="6"/>
  <c r="AV194" i="6" s="1"/>
  <c r="R194" i="6"/>
  <c r="AL194" i="6"/>
  <c r="AW194" i="6" s="1"/>
  <c r="V194" i="6"/>
  <c r="AM194" i="6"/>
  <c r="AX194" i="6" s="1"/>
  <c r="W194" i="6"/>
  <c r="X194" i="6" s="1"/>
  <c r="Y194" i="6" s="1"/>
  <c r="AC197" i="6"/>
  <c r="L196" i="6"/>
  <c r="AO196" i="6" s="1"/>
  <c r="AI194" i="6"/>
  <c r="AT194" i="6" s="1"/>
  <c r="D199" i="6"/>
  <c r="AB198" i="6"/>
  <c r="AC198" i="6"/>
  <c r="AB197" i="6"/>
  <c r="AH194" i="6"/>
  <c r="W192" i="6"/>
  <c r="X192" i="6" s="1"/>
  <c r="Y192" i="6" s="1"/>
  <c r="C199" i="6"/>
  <c r="AI198" i="6"/>
  <c r="AT198" i="6" s="1"/>
  <c r="D196" i="6"/>
  <c r="AG194" i="6"/>
  <c r="AR194" i="6" s="1"/>
  <c r="AX193" i="6"/>
  <c r="AE200" i="6"/>
  <c r="G200" i="6" s="1"/>
  <c r="AE193" i="6"/>
  <c r="AC200" i="6"/>
  <c r="AC193"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C132" i="6" s="1"/>
  <c r="B133" i="6"/>
  <c r="D133" i="6" s="1"/>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AM12" i="6"/>
  <c r="BA192" i="6" l="1"/>
  <c r="AX192" i="6"/>
  <c r="AS192" i="6"/>
  <c r="AT192" i="6"/>
  <c r="AU192" i="6"/>
  <c r="AV192" i="6"/>
  <c r="AW192" i="6"/>
  <c r="AP192" i="6"/>
  <c r="AQ192" i="6"/>
  <c r="AR192" i="6"/>
  <c r="G193" i="6"/>
  <c r="AP193" i="6"/>
  <c r="BA197" i="6"/>
  <c r="AP196" i="6"/>
  <c r="AQ196" i="6"/>
  <c r="BA196" i="6" s="1"/>
  <c r="AR196" i="6"/>
  <c r="AS196" i="6"/>
  <c r="AT196" i="6"/>
  <c r="AU196" i="6"/>
  <c r="AV196" i="6"/>
  <c r="AW196" i="6"/>
  <c r="AX196" i="6"/>
  <c r="AX199" i="6"/>
  <c r="AP199" i="6"/>
  <c r="AQ199" i="6"/>
  <c r="BA199" i="6" s="1"/>
  <c r="AR199" i="6"/>
  <c r="AS199" i="6"/>
  <c r="AT199" i="6"/>
  <c r="AU199" i="6"/>
  <c r="AV199" i="6"/>
  <c r="AW199" i="6"/>
  <c r="AV197" i="6"/>
  <c r="AW197" i="6"/>
  <c r="AX197" i="6"/>
  <c r="AP197" i="6"/>
  <c r="AQ197" i="6"/>
  <c r="AR197" i="6"/>
  <c r="AS197" i="6"/>
  <c r="AT197" i="6"/>
  <c r="AU197" i="6"/>
  <c r="AP200" i="6"/>
  <c r="AJ163" i="6"/>
  <c r="V163" i="6"/>
  <c r="W163" i="6"/>
  <c r="X163" i="6" s="1"/>
  <c r="Y163" i="6" s="1"/>
  <c r="C53" i="6"/>
  <c r="V53" i="6"/>
  <c r="W53" i="6"/>
  <c r="X53" i="6" s="1"/>
  <c r="Y53" i="6" s="1"/>
  <c r="AJ178" i="6"/>
  <c r="V178" i="6"/>
  <c r="W178" i="6"/>
  <c r="X178" i="6" s="1"/>
  <c r="Y178" i="6" s="1"/>
  <c r="AH131" i="6"/>
  <c r="V131" i="6"/>
  <c r="W131" i="6"/>
  <c r="X131" i="6" s="1"/>
  <c r="Y131" i="6" s="1"/>
  <c r="V67" i="6"/>
  <c r="W67" i="6"/>
  <c r="X67" i="6" s="1"/>
  <c r="Y67" i="6" s="1"/>
  <c r="V82" i="6"/>
  <c r="W82" i="6"/>
  <c r="X82" i="6" s="1"/>
  <c r="Y82" i="6" s="1"/>
  <c r="C129" i="6"/>
  <c r="V129" i="6"/>
  <c r="W129" i="6"/>
  <c r="X129" i="6" s="1"/>
  <c r="Y129" i="6" s="1"/>
  <c r="C33" i="6"/>
  <c r="V33" i="6"/>
  <c r="W33" i="6"/>
  <c r="X33" i="6" s="1"/>
  <c r="Y33" i="6" s="1"/>
  <c r="C112" i="6"/>
  <c r="W112" i="6"/>
  <c r="X112" i="6" s="1"/>
  <c r="Y112" i="6" s="1"/>
  <c r="V112" i="6"/>
  <c r="V95" i="6"/>
  <c r="W95" i="6"/>
  <c r="X95" i="6" s="1"/>
  <c r="Y95" i="6" s="1"/>
  <c r="AL31" i="6"/>
  <c r="V31" i="6"/>
  <c r="W31" i="6"/>
  <c r="X31" i="6" s="1"/>
  <c r="Y31" i="6" s="1"/>
  <c r="V126" i="6"/>
  <c r="W126" i="6"/>
  <c r="X126" i="6" s="1"/>
  <c r="Y126" i="6" s="1"/>
  <c r="V110" i="6"/>
  <c r="W110" i="6"/>
  <c r="X110" i="6" s="1"/>
  <c r="Y110" i="6" s="1"/>
  <c r="V62" i="6"/>
  <c r="W62" i="6"/>
  <c r="X62" i="6" s="1"/>
  <c r="Y62" i="6" s="1"/>
  <c r="AE14" i="6"/>
  <c r="G14" i="6" s="1"/>
  <c r="V14" i="6"/>
  <c r="W14" i="6"/>
  <c r="X14" i="6" s="1"/>
  <c r="Y14" i="6" s="1"/>
  <c r="AI187" i="6"/>
  <c r="W187" i="6"/>
  <c r="X187" i="6" s="1"/>
  <c r="Y187" i="6" s="1"/>
  <c r="V187" i="6"/>
  <c r="C155" i="6"/>
  <c r="W155" i="6"/>
  <c r="X155" i="6" s="1"/>
  <c r="Y155" i="6" s="1"/>
  <c r="V155" i="6"/>
  <c r="C109" i="6"/>
  <c r="W109" i="6"/>
  <c r="X109" i="6" s="1"/>
  <c r="Y109" i="6" s="1"/>
  <c r="V109" i="6"/>
  <c r="C61" i="6"/>
  <c r="V61" i="6"/>
  <c r="W61" i="6"/>
  <c r="X61" i="6" s="1"/>
  <c r="Y61" i="6" s="1"/>
  <c r="C29" i="6"/>
  <c r="V29" i="6"/>
  <c r="W29" i="6"/>
  <c r="X29" i="6" s="1"/>
  <c r="Y29" i="6" s="1"/>
  <c r="AE186" i="6"/>
  <c r="G186" i="6" s="1"/>
  <c r="V186" i="6"/>
  <c r="W186" i="6"/>
  <c r="X186" i="6" s="1"/>
  <c r="Y186" i="6" s="1"/>
  <c r="V154" i="6"/>
  <c r="W154" i="6"/>
  <c r="X154" i="6" s="1"/>
  <c r="Y154" i="6" s="1"/>
  <c r="C124" i="6"/>
  <c r="V124" i="6"/>
  <c r="W124" i="6"/>
  <c r="X124" i="6" s="1"/>
  <c r="Y124" i="6" s="1"/>
  <c r="AG92" i="6"/>
  <c r="V92" i="6"/>
  <c r="W92" i="6"/>
  <c r="X92" i="6" s="1"/>
  <c r="Y92" i="6" s="1"/>
  <c r="AG60" i="6"/>
  <c r="V60" i="6"/>
  <c r="W60" i="6"/>
  <c r="X60" i="6" s="1"/>
  <c r="Y60" i="6" s="1"/>
  <c r="V28" i="6"/>
  <c r="W28" i="6"/>
  <c r="X28" i="6" s="1"/>
  <c r="Y28" i="6" s="1"/>
  <c r="AK169" i="6"/>
  <c r="V169" i="6"/>
  <c r="W169" i="6"/>
  <c r="X169" i="6" s="1"/>
  <c r="Y169" i="6" s="1"/>
  <c r="C153" i="6"/>
  <c r="W153" i="6"/>
  <c r="X153" i="6" s="1"/>
  <c r="Y153" i="6" s="1"/>
  <c r="V153" i="6"/>
  <c r="C137" i="6"/>
  <c r="V137" i="6"/>
  <c r="W137" i="6"/>
  <c r="X137" i="6" s="1"/>
  <c r="Y137" i="6" s="1"/>
  <c r="W123" i="6"/>
  <c r="X123" i="6" s="1"/>
  <c r="Y123" i="6" s="1"/>
  <c r="V123" i="6"/>
  <c r="C107" i="6"/>
  <c r="V107" i="6"/>
  <c r="W107" i="6"/>
  <c r="X107" i="6" s="1"/>
  <c r="Y107" i="6" s="1"/>
  <c r="C91" i="6"/>
  <c r="W91" i="6"/>
  <c r="X91" i="6" s="1"/>
  <c r="Y91" i="6" s="1"/>
  <c r="V91" i="6"/>
  <c r="C75" i="6"/>
  <c r="V75" i="6"/>
  <c r="W75" i="6"/>
  <c r="X75" i="6" s="1"/>
  <c r="Y75" i="6" s="1"/>
  <c r="W59" i="6"/>
  <c r="X59" i="6" s="1"/>
  <c r="Y59" i="6" s="1"/>
  <c r="V59" i="6"/>
  <c r="C43" i="6"/>
  <c r="V43" i="6"/>
  <c r="W43" i="6"/>
  <c r="X43" i="6" s="1"/>
  <c r="Y43" i="6" s="1"/>
  <c r="C27" i="6"/>
  <c r="W27" i="6"/>
  <c r="X27" i="6" s="1"/>
  <c r="Y27" i="6" s="1"/>
  <c r="V27" i="6"/>
  <c r="V146" i="6"/>
  <c r="W146" i="6"/>
  <c r="X146" i="6" s="1"/>
  <c r="Y146" i="6" s="1"/>
  <c r="C84" i="6"/>
  <c r="V84" i="6"/>
  <c r="W84" i="6"/>
  <c r="X84" i="6" s="1"/>
  <c r="Y84" i="6" s="1"/>
  <c r="C20" i="6"/>
  <c r="V20" i="6"/>
  <c r="W20" i="6"/>
  <c r="X20" i="6" s="1"/>
  <c r="Y20" i="6" s="1"/>
  <c r="C145" i="6"/>
  <c r="V145" i="6"/>
  <c r="W145" i="6"/>
  <c r="X145" i="6" s="1"/>
  <c r="Y145" i="6" s="1"/>
  <c r="AH51" i="6"/>
  <c r="V51" i="6"/>
  <c r="W51" i="6"/>
  <c r="X51" i="6" s="1"/>
  <c r="Y51" i="6" s="1"/>
  <c r="AE160" i="6"/>
  <c r="G160" i="6" s="1"/>
  <c r="V160" i="6"/>
  <c r="W160" i="6"/>
  <c r="X160" i="6" s="1"/>
  <c r="Y160" i="6" s="1"/>
  <c r="C50" i="6"/>
  <c r="V50" i="6"/>
  <c r="W50" i="6"/>
  <c r="X50" i="6" s="1"/>
  <c r="Y50" i="6" s="1"/>
  <c r="C143" i="6"/>
  <c r="V143" i="6"/>
  <c r="W143" i="6"/>
  <c r="X143" i="6" s="1"/>
  <c r="Y143" i="6" s="1"/>
  <c r="C174" i="6"/>
  <c r="V174" i="6"/>
  <c r="W174" i="6"/>
  <c r="X174" i="6" s="1"/>
  <c r="Y174" i="6" s="1"/>
  <c r="V142" i="6"/>
  <c r="W142" i="6"/>
  <c r="X142" i="6" s="1"/>
  <c r="Y142" i="6" s="1"/>
  <c r="AE64" i="6"/>
  <c r="G64" i="6" s="1"/>
  <c r="V64" i="6"/>
  <c r="W64" i="6"/>
  <c r="X64" i="6" s="1"/>
  <c r="Y64" i="6" s="1"/>
  <c r="AE32" i="6"/>
  <c r="G32" i="6" s="1"/>
  <c r="V32" i="6"/>
  <c r="W32" i="6"/>
  <c r="X32" i="6" s="1"/>
  <c r="Y32" i="6" s="1"/>
  <c r="AG173" i="6"/>
  <c r="W173" i="6"/>
  <c r="X173" i="6" s="1"/>
  <c r="Y173" i="6" s="1"/>
  <c r="V173" i="6"/>
  <c r="AL63" i="6"/>
  <c r="V63" i="6"/>
  <c r="W63" i="6"/>
  <c r="X63" i="6" s="1"/>
  <c r="Y63" i="6" s="1"/>
  <c r="AG156" i="6"/>
  <c r="V156" i="6"/>
  <c r="W156" i="6"/>
  <c r="X156" i="6" s="1"/>
  <c r="Y156" i="6" s="1"/>
  <c r="AE78" i="6"/>
  <c r="G78" i="6" s="1"/>
  <c r="V78" i="6"/>
  <c r="W78" i="6"/>
  <c r="X78" i="6" s="1"/>
  <c r="Y78" i="6" s="1"/>
  <c r="AI171" i="6"/>
  <c r="V171" i="6"/>
  <c r="W171" i="6"/>
  <c r="X171" i="6" s="1"/>
  <c r="Y171" i="6" s="1"/>
  <c r="V139" i="6"/>
  <c r="W139" i="6"/>
  <c r="X139" i="6" s="1"/>
  <c r="Y139" i="6" s="1"/>
  <c r="D93" i="6"/>
  <c r="V93" i="6"/>
  <c r="W93" i="6"/>
  <c r="X93" i="6" s="1"/>
  <c r="Y93" i="6" s="1"/>
  <c r="C77" i="6"/>
  <c r="W77" i="6"/>
  <c r="X77" i="6" s="1"/>
  <c r="Y77" i="6" s="1"/>
  <c r="V77" i="6"/>
  <c r="C45" i="6"/>
  <c r="W45" i="6"/>
  <c r="X45" i="6" s="1"/>
  <c r="Y45" i="6" s="1"/>
  <c r="V45" i="6"/>
  <c r="W13" i="6"/>
  <c r="X13" i="6" s="1"/>
  <c r="Y13" i="6" s="1"/>
  <c r="V13" i="6"/>
  <c r="AE170" i="6"/>
  <c r="G170" i="6" s="1"/>
  <c r="V170" i="6"/>
  <c r="W170" i="6"/>
  <c r="X170" i="6" s="1"/>
  <c r="Y170" i="6" s="1"/>
  <c r="V138" i="6"/>
  <c r="W138" i="6"/>
  <c r="X138" i="6" s="1"/>
  <c r="Y138" i="6" s="1"/>
  <c r="AG108" i="6"/>
  <c r="V108" i="6"/>
  <c r="W108" i="6"/>
  <c r="X108" i="6" s="1"/>
  <c r="Y108" i="6" s="1"/>
  <c r="C76" i="6"/>
  <c r="V76" i="6"/>
  <c r="W76" i="6"/>
  <c r="X76" i="6" s="1"/>
  <c r="Y76" i="6" s="1"/>
  <c r="V44" i="6"/>
  <c r="W44" i="6"/>
  <c r="X44" i="6" s="1"/>
  <c r="Y44" i="6" s="1"/>
  <c r="AK185" i="6"/>
  <c r="V185" i="6"/>
  <c r="W185" i="6"/>
  <c r="X185" i="6" s="1"/>
  <c r="Y185" i="6" s="1"/>
  <c r="D184" i="6"/>
  <c r="V184" i="6"/>
  <c r="W184" i="6"/>
  <c r="X184" i="6" s="1"/>
  <c r="Y184" i="6" s="1"/>
  <c r="D168" i="6"/>
  <c r="V168" i="6"/>
  <c r="W168" i="6"/>
  <c r="X168" i="6" s="1"/>
  <c r="Y168" i="6" s="1"/>
  <c r="C152" i="6"/>
  <c r="V152" i="6"/>
  <c r="W152" i="6"/>
  <c r="X152" i="6" s="1"/>
  <c r="Y152" i="6" s="1"/>
  <c r="AK136" i="6"/>
  <c r="W136" i="6"/>
  <c r="X136" i="6" s="1"/>
  <c r="Y136" i="6" s="1"/>
  <c r="V136" i="6"/>
  <c r="AI122" i="6"/>
  <c r="W122" i="6"/>
  <c r="X122" i="6" s="1"/>
  <c r="Y122" i="6" s="1"/>
  <c r="V122" i="6"/>
  <c r="C106" i="6"/>
  <c r="V106" i="6"/>
  <c r="W106" i="6"/>
  <c r="X106" i="6" s="1"/>
  <c r="Y106" i="6" s="1"/>
  <c r="AI90" i="6"/>
  <c r="V90" i="6"/>
  <c r="W90" i="6"/>
  <c r="X90" i="6" s="1"/>
  <c r="Y90" i="6" s="1"/>
  <c r="AI74" i="6"/>
  <c r="V74" i="6"/>
  <c r="W74" i="6"/>
  <c r="X74" i="6" s="1"/>
  <c r="Y74" i="6" s="1"/>
  <c r="AI58" i="6"/>
  <c r="V58" i="6"/>
  <c r="W58" i="6"/>
  <c r="X58" i="6" s="1"/>
  <c r="Y58" i="6" s="1"/>
  <c r="C42" i="6"/>
  <c r="V42" i="6"/>
  <c r="W42" i="6"/>
  <c r="X42" i="6" s="1"/>
  <c r="Y42" i="6" s="1"/>
  <c r="V26" i="6"/>
  <c r="W26" i="6"/>
  <c r="X26" i="6" s="1"/>
  <c r="Y26" i="6" s="1"/>
  <c r="C147" i="6"/>
  <c r="V147" i="6"/>
  <c r="W147" i="6"/>
  <c r="X147" i="6" s="1"/>
  <c r="Y147" i="6" s="1"/>
  <c r="C117" i="6"/>
  <c r="V117" i="6"/>
  <c r="W117" i="6"/>
  <c r="X117" i="6" s="1"/>
  <c r="Y117" i="6" s="1"/>
  <c r="C21" i="6"/>
  <c r="V21" i="6"/>
  <c r="W21" i="6"/>
  <c r="X21" i="6" s="1"/>
  <c r="Y21" i="6" s="1"/>
  <c r="C68" i="6"/>
  <c r="W68" i="6"/>
  <c r="X68" i="6" s="1"/>
  <c r="Y68" i="6" s="1"/>
  <c r="V68" i="6"/>
  <c r="C183" i="6"/>
  <c r="V183" i="6"/>
  <c r="W183" i="6"/>
  <c r="X183" i="6" s="1"/>
  <c r="Y183" i="6" s="1"/>
  <c r="C167" i="6"/>
  <c r="V167" i="6"/>
  <c r="W167" i="6"/>
  <c r="X167" i="6" s="1"/>
  <c r="Y167" i="6" s="1"/>
  <c r="AF151" i="6"/>
  <c r="V151" i="6"/>
  <c r="W151" i="6"/>
  <c r="X151" i="6" s="1"/>
  <c r="Y151" i="6" s="1"/>
  <c r="AF135" i="6"/>
  <c r="V135" i="6"/>
  <c r="W135" i="6"/>
  <c r="X135" i="6" s="1"/>
  <c r="Y135" i="6" s="1"/>
  <c r="C121" i="6"/>
  <c r="W121" i="6"/>
  <c r="X121" i="6" s="1"/>
  <c r="Y121" i="6" s="1"/>
  <c r="V121" i="6"/>
  <c r="C105" i="6"/>
  <c r="V105" i="6"/>
  <c r="W105" i="6"/>
  <c r="X105" i="6" s="1"/>
  <c r="Y105" i="6" s="1"/>
  <c r="W89" i="6"/>
  <c r="X89" i="6" s="1"/>
  <c r="Y89" i="6" s="1"/>
  <c r="V89" i="6"/>
  <c r="V73" i="6"/>
  <c r="W73" i="6"/>
  <c r="X73" i="6" s="1"/>
  <c r="Y73" i="6" s="1"/>
  <c r="D57" i="6"/>
  <c r="V57" i="6"/>
  <c r="W57" i="6"/>
  <c r="X57" i="6" s="1"/>
  <c r="Y57" i="6" s="1"/>
  <c r="C41" i="6"/>
  <c r="V41" i="6"/>
  <c r="W41" i="6"/>
  <c r="X41" i="6" s="1"/>
  <c r="Y41" i="6" s="1"/>
  <c r="C25" i="6"/>
  <c r="V25" i="6"/>
  <c r="W25" i="6"/>
  <c r="X25" i="6" s="1"/>
  <c r="Y25" i="6" s="1"/>
  <c r="C182" i="6"/>
  <c r="W182" i="6"/>
  <c r="X182" i="6" s="1"/>
  <c r="Y182" i="6" s="1"/>
  <c r="V182" i="6"/>
  <c r="AF166" i="6"/>
  <c r="V166" i="6"/>
  <c r="W166" i="6"/>
  <c r="X166" i="6" s="1"/>
  <c r="Y166" i="6" s="1"/>
  <c r="C150" i="6"/>
  <c r="W150" i="6"/>
  <c r="X150" i="6" s="1"/>
  <c r="Y150" i="6" s="1"/>
  <c r="V150" i="6"/>
  <c r="AM134" i="6"/>
  <c r="V134" i="6"/>
  <c r="W134" i="6"/>
  <c r="X134" i="6" s="1"/>
  <c r="Y134" i="6" s="1"/>
  <c r="C120" i="6"/>
  <c r="V120" i="6"/>
  <c r="W120" i="6"/>
  <c r="X120" i="6" s="1"/>
  <c r="Y120" i="6" s="1"/>
  <c r="C104" i="6"/>
  <c r="V104" i="6"/>
  <c r="W104" i="6"/>
  <c r="X104" i="6" s="1"/>
  <c r="Y104" i="6" s="1"/>
  <c r="C88" i="6"/>
  <c r="V88" i="6"/>
  <c r="W88" i="6"/>
  <c r="X88" i="6" s="1"/>
  <c r="Y88" i="6" s="1"/>
  <c r="V72" i="6"/>
  <c r="W72" i="6"/>
  <c r="X72" i="6" s="1"/>
  <c r="Y72" i="6" s="1"/>
  <c r="V56" i="6"/>
  <c r="W56" i="6"/>
  <c r="X56" i="6" s="1"/>
  <c r="Y56" i="6" s="1"/>
  <c r="AK40" i="6"/>
  <c r="V40" i="6"/>
  <c r="W40" i="6"/>
  <c r="X40" i="6" s="1"/>
  <c r="Y40" i="6" s="1"/>
  <c r="C24" i="6"/>
  <c r="V24" i="6"/>
  <c r="W24" i="6"/>
  <c r="X24" i="6" s="1"/>
  <c r="Y24" i="6" s="1"/>
  <c r="D181" i="6"/>
  <c r="V181" i="6"/>
  <c r="W181" i="6"/>
  <c r="X181" i="6" s="1"/>
  <c r="Y181" i="6" s="1"/>
  <c r="D165" i="6"/>
  <c r="V165" i="6"/>
  <c r="W165" i="6"/>
  <c r="X165" i="6" s="1"/>
  <c r="Y165" i="6" s="1"/>
  <c r="C149" i="6"/>
  <c r="V149" i="6"/>
  <c r="W149" i="6"/>
  <c r="X149" i="6" s="1"/>
  <c r="Y149" i="6" s="1"/>
  <c r="AF119" i="6"/>
  <c r="V119" i="6"/>
  <c r="W119" i="6"/>
  <c r="X119" i="6" s="1"/>
  <c r="Y119" i="6" s="1"/>
  <c r="W103" i="6"/>
  <c r="X103" i="6" s="1"/>
  <c r="Y103" i="6" s="1"/>
  <c r="V103" i="6"/>
  <c r="V87" i="6"/>
  <c r="W87" i="6"/>
  <c r="X87" i="6" s="1"/>
  <c r="Y87" i="6" s="1"/>
  <c r="C71" i="6"/>
  <c r="V71" i="6"/>
  <c r="W71" i="6"/>
  <c r="X71" i="6" s="1"/>
  <c r="Y71" i="6" s="1"/>
  <c r="V55" i="6"/>
  <c r="W55" i="6"/>
  <c r="X55" i="6" s="1"/>
  <c r="Y55" i="6" s="1"/>
  <c r="AF39" i="6"/>
  <c r="W39" i="6"/>
  <c r="X39" i="6" s="1"/>
  <c r="Y39" i="6" s="1"/>
  <c r="V39" i="6"/>
  <c r="AF23" i="6"/>
  <c r="V23" i="6"/>
  <c r="W23" i="6"/>
  <c r="X23" i="6" s="1"/>
  <c r="Y23" i="6" s="1"/>
  <c r="AH180" i="6"/>
  <c r="V180" i="6"/>
  <c r="W180" i="6"/>
  <c r="X180" i="6" s="1"/>
  <c r="Y180" i="6" s="1"/>
  <c r="AE164" i="6"/>
  <c r="G164" i="6" s="1"/>
  <c r="W164" i="6"/>
  <c r="X164" i="6" s="1"/>
  <c r="Y164" i="6" s="1"/>
  <c r="V164" i="6"/>
  <c r="C148" i="6"/>
  <c r="V148" i="6"/>
  <c r="W148" i="6"/>
  <c r="X148" i="6" s="1"/>
  <c r="Y148" i="6" s="1"/>
  <c r="AF133" i="6"/>
  <c r="V133" i="6"/>
  <c r="W133" i="6"/>
  <c r="X133" i="6" s="1"/>
  <c r="Y133" i="6" s="1"/>
  <c r="AM118" i="6"/>
  <c r="W118" i="6"/>
  <c r="X118" i="6" s="1"/>
  <c r="Y118" i="6" s="1"/>
  <c r="V118" i="6"/>
  <c r="C102" i="6"/>
  <c r="V102" i="6"/>
  <c r="W102" i="6"/>
  <c r="X102" i="6" s="1"/>
  <c r="Y102" i="6" s="1"/>
  <c r="C86" i="6"/>
  <c r="W86" i="6"/>
  <c r="X86" i="6" s="1"/>
  <c r="Y86" i="6" s="1"/>
  <c r="V86" i="6"/>
  <c r="C70" i="6"/>
  <c r="V70" i="6"/>
  <c r="W70" i="6"/>
  <c r="X70" i="6" s="1"/>
  <c r="Y70" i="6" s="1"/>
  <c r="W54" i="6"/>
  <c r="X54" i="6" s="1"/>
  <c r="Y54" i="6" s="1"/>
  <c r="V54" i="6"/>
  <c r="C38" i="6"/>
  <c r="V38" i="6"/>
  <c r="W38" i="6"/>
  <c r="X38" i="6" s="1"/>
  <c r="Y38" i="6" s="1"/>
  <c r="AM22" i="6"/>
  <c r="W22" i="6"/>
  <c r="X22" i="6" s="1"/>
  <c r="Y22" i="6" s="1"/>
  <c r="V22" i="6"/>
  <c r="C85" i="6"/>
  <c r="V85" i="6"/>
  <c r="W85" i="6"/>
  <c r="X85" i="6" s="1"/>
  <c r="Y85" i="6" s="1"/>
  <c r="W132" i="6"/>
  <c r="X132" i="6" s="1"/>
  <c r="Y132" i="6" s="1"/>
  <c r="V132" i="6"/>
  <c r="V81" i="6"/>
  <c r="W81" i="6"/>
  <c r="X81" i="6" s="1"/>
  <c r="Y81" i="6" s="1"/>
  <c r="C179" i="6"/>
  <c r="V179" i="6"/>
  <c r="W179" i="6"/>
  <c r="X179" i="6" s="1"/>
  <c r="Y179" i="6" s="1"/>
  <c r="C37" i="6"/>
  <c r="V37" i="6"/>
  <c r="W37" i="6"/>
  <c r="X37" i="6" s="1"/>
  <c r="Y37" i="6" s="1"/>
  <c r="C116" i="6"/>
  <c r="V116" i="6"/>
  <c r="W116" i="6"/>
  <c r="X116" i="6" s="1"/>
  <c r="Y116" i="6" s="1"/>
  <c r="AJ113" i="6"/>
  <c r="V113" i="6"/>
  <c r="W113" i="6"/>
  <c r="X113" i="6" s="1"/>
  <c r="Y113" i="6" s="1"/>
  <c r="C162" i="6"/>
  <c r="V162" i="6"/>
  <c r="W162" i="6"/>
  <c r="X162" i="6" s="1"/>
  <c r="Y162" i="6" s="1"/>
  <c r="W100" i="6"/>
  <c r="X100" i="6" s="1"/>
  <c r="Y100" i="6" s="1"/>
  <c r="V100" i="6"/>
  <c r="W36" i="6"/>
  <c r="X36" i="6" s="1"/>
  <c r="Y36" i="6" s="1"/>
  <c r="V36" i="6"/>
  <c r="AE177" i="6"/>
  <c r="G177" i="6" s="1"/>
  <c r="W177" i="6"/>
  <c r="X177" i="6" s="1"/>
  <c r="Y177" i="6" s="1"/>
  <c r="V177" i="6"/>
  <c r="AH115" i="6"/>
  <c r="V115" i="6"/>
  <c r="W115" i="6"/>
  <c r="X115" i="6" s="1"/>
  <c r="Y115" i="6" s="1"/>
  <c r="C35" i="6"/>
  <c r="V35" i="6"/>
  <c r="W35" i="6"/>
  <c r="X35" i="6" s="1"/>
  <c r="Y35" i="6" s="1"/>
  <c r="V144" i="6"/>
  <c r="W144" i="6"/>
  <c r="X144" i="6" s="1"/>
  <c r="Y144" i="6" s="1"/>
  <c r="C98" i="6"/>
  <c r="W98" i="6"/>
  <c r="X98" i="6" s="1"/>
  <c r="Y98" i="6" s="1"/>
  <c r="V98" i="6"/>
  <c r="C34" i="6"/>
  <c r="V34" i="6"/>
  <c r="W34" i="6"/>
  <c r="X34" i="6" s="1"/>
  <c r="Y34" i="6" s="1"/>
  <c r="V18" i="6"/>
  <c r="W18" i="6"/>
  <c r="X18" i="6" s="1"/>
  <c r="Y18" i="6" s="1"/>
  <c r="AL159" i="6"/>
  <c r="V159" i="6"/>
  <c r="W159" i="6"/>
  <c r="X159" i="6" s="1"/>
  <c r="Y159" i="6" s="1"/>
  <c r="C49" i="6"/>
  <c r="V49" i="6"/>
  <c r="W49" i="6"/>
  <c r="X49" i="6" s="1"/>
  <c r="Y49" i="6" s="1"/>
  <c r="C190" i="6"/>
  <c r="V190" i="6"/>
  <c r="W190" i="6"/>
  <c r="X190" i="6" s="1"/>
  <c r="Y190" i="6" s="1"/>
  <c r="V128" i="6"/>
  <c r="W128" i="6"/>
  <c r="X128" i="6" s="1"/>
  <c r="Y128" i="6" s="1"/>
  <c r="C48" i="6"/>
  <c r="W48" i="6"/>
  <c r="X48" i="6" s="1"/>
  <c r="Y48" i="6" s="1"/>
  <c r="V48" i="6"/>
  <c r="C111" i="6"/>
  <c r="V111" i="6"/>
  <c r="W111" i="6"/>
  <c r="X111" i="6" s="1"/>
  <c r="Y111" i="6" s="1"/>
  <c r="AL15" i="6"/>
  <c r="V15" i="6"/>
  <c r="W15" i="6"/>
  <c r="X15" i="6" s="1"/>
  <c r="Y15" i="6" s="1"/>
  <c r="C69" i="6"/>
  <c r="V69" i="6"/>
  <c r="W69" i="6"/>
  <c r="X69" i="6" s="1"/>
  <c r="Y69" i="6" s="1"/>
  <c r="C83" i="6"/>
  <c r="V83" i="6"/>
  <c r="W83" i="6"/>
  <c r="X83" i="6" s="1"/>
  <c r="Y83" i="6" s="1"/>
  <c r="C130" i="6"/>
  <c r="W130" i="6"/>
  <c r="X130" i="6" s="1"/>
  <c r="Y130" i="6" s="1"/>
  <c r="V130" i="6"/>
  <c r="D97" i="6"/>
  <c r="V97" i="6"/>
  <c r="W97" i="6"/>
  <c r="X97" i="6" s="1"/>
  <c r="Y97" i="6" s="1"/>
  <c r="C17" i="6"/>
  <c r="W17" i="6"/>
  <c r="X17" i="6" s="1"/>
  <c r="Y17" i="6" s="1"/>
  <c r="V17" i="6"/>
  <c r="AE158" i="6"/>
  <c r="G158" i="6" s="1"/>
  <c r="V158" i="6"/>
  <c r="W158" i="6"/>
  <c r="X158" i="6" s="1"/>
  <c r="Y158" i="6" s="1"/>
  <c r="V96" i="6"/>
  <c r="W96" i="6"/>
  <c r="X96" i="6" s="1"/>
  <c r="Y96" i="6" s="1"/>
  <c r="AE16" i="6"/>
  <c r="G16" i="6" s="1"/>
  <c r="V16" i="6"/>
  <c r="W16" i="6"/>
  <c r="X16" i="6" s="1"/>
  <c r="Y16" i="6" s="1"/>
  <c r="C127" i="6"/>
  <c r="V127" i="6"/>
  <c r="W127" i="6"/>
  <c r="X127" i="6" s="1"/>
  <c r="Y127" i="6" s="1"/>
  <c r="AE46" i="6"/>
  <c r="G46" i="6" s="1"/>
  <c r="V46" i="6"/>
  <c r="W46" i="6"/>
  <c r="X46" i="6" s="1"/>
  <c r="Y46" i="6" s="1"/>
  <c r="AF101" i="6"/>
  <c r="V101" i="6"/>
  <c r="W101" i="6"/>
  <c r="X101" i="6" s="1"/>
  <c r="Y101" i="6" s="1"/>
  <c r="C52" i="6"/>
  <c r="V52" i="6"/>
  <c r="W52" i="6"/>
  <c r="X52" i="6" s="1"/>
  <c r="Y52" i="6" s="1"/>
  <c r="AJ161" i="6"/>
  <c r="W161" i="6"/>
  <c r="X161" i="6" s="1"/>
  <c r="Y161" i="6" s="1"/>
  <c r="V161" i="6"/>
  <c r="C99" i="6"/>
  <c r="V99" i="6"/>
  <c r="W99" i="6"/>
  <c r="X99" i="6" s="1"/>
  <c r="Y99" i="6" s="1"/>
  <c r="AH19" i="6"/>
  <c r="V19" i="6"/>
  <c r="W19" i="6"/>
  <c r="X19" i="6" s="1"/>
  <c r="Y19" i="6" s="1"/>
  <c r="C114" i="6"/>
  <c r="V114" i="6"/>
  <c r="W114" i="6"/>
  <c r="X114" i="6" s="1"/>
  <c r="Y114" i="6" s="1"/>
  <c r="AE191" i="6"/>
  <c r="G191" i="6" s="1"/>
  <c r="V191" i="6"/>
  <c r="W191" i="6"/>
  <c r="X191" i="6" s="1"/>
  <c r="Y191" i="6" s="1"/>
  <c r="AJ65" i="6"/>
  <c r="V65" i="6"/>
  <c r="W65" i="6"/>
  <c r="X65" i="6" s="1"/>
  <c r="Y65" i="6" s="1"/>
  <c r="AE80" i="6"/>
  <c r="G80" i="6" s="1"/>
  <c r="V80" i="6"/>
  <c r="W80" i="6"/>
  <c r="X80" i="6" s="1"/>
  <c r="Y80" i="6" s="1"/>
  <c r="AG189" i="6"/>
  <c r="V189" i="6"/>
  <c r="W189" i="6"/>
  <c r="X189" i="6" s="1"/>
  <c r="Y189" i="6" s="1"/>
  <c r="C141" i="6"/>
  <c r="W141" i="6"/>
  <c r="X141" i="6" s="1"/>
  <c r="Y141" i="6" s="1"/>
  <c r="V141" i="6"/>
  <c r="AL79" i="6"/>
  <c r="V79" i="6"/>
  <c r="W79" i="6"/>
  <c r="X79" i="6" s="1"/>
  <c r="Y79" i="6" s="1"/>
  <c r="D172" i="6"/>
  <c r="V172" i="6"/>
  <c r="W172" i="6"/>
  <c r="X172" i="6" s="1"/>
  <c r="Y172" i="6" s="1"/>
  <c r="AE30" i="6"/>
  <c r="G30" i="6" s="1"/>
  <c r="V30" i="6"/>
  <c r="W30" i="6"/>
  <c r="X30" i="6" s="1"/>
  <c r="Y30" i="6" s="1"/>
  <c r="AL176" i="6"/>
  <c r="V176" i="6"/>
  <c r="W176" i="6"/>
  <c r="X176" i="6" s="1"/>
  <c r="Y176" i="6" s="1"/>
  <c r="C66" i="6"/>
  <c r="V66" i="6"/>
  <c r="W66" i="6"/>
  <c r="X66" i="6" s="1"/>
  <c r="Y66" i="6" s="1"/>
  <c r="AE175" i="6"/>
  <c r="G175" i="6" s="1"/>
  <c r="W175" i="6"/>
  <c r="X175" i="6" s="1"/>
  <c r="Y175" i="6" s="1"/>
  <c r="V175" i="6"/>
  <c r="D157" i="6"/>
  <c r="V157" i="6"/>
  <c r="W157" i="6"/>
  <c r="X157" i="6" s="1"/>
  <c r="Y157" i="6" s="1"/>
  <c r="C47" i="6"/>
  <c r="V47" i="6"/>
  <c r="W47" i="6"/>
  <c r="X47" i="6" s="1"/>
  <c r="Y47" i="6" s="1"/>
  <c r="D188" i="6"/>
  <c r="V188" i="6"/>
  <c r="W188" i="6"/>
  <c r="X188" i="6" s="1"/>
  <c r="Y188" i="6" s="1"/>
  <c r="AG140" i="6"/>
  <c r="V140" i="6"/>
  <c r="W140" i="6"/>
  <c r="X140" i="6" s="1"/>
  <c r="Y140" i="6" s="1"/>
  <c r="AE94" i="6"/>
  <c r="G94" i="6" s="1"/>
  <c r="V94" i="6"/>
  <c r="W94" i="6"/>
  <c r="X94" i="6" s="1"/>
  <c r="Y94" i="6" s="1"/>
  <c r="C125" i="6"/>
  <c r="V125" i="6"/>
  <c r="W125" i="6"/>
  <c r="X125" i="6" s="1"/>
  <c r="Y125" i="6" s="1"/>
  <c r="C161" i="6"/>
  <c r="C57" i="6"/>
  <c r="D137" i="6"/>
  <c r="C169" i="6"/>
  <c r="C140" i="6"/>
  <c r="D37" i="6"/>
  <c r="C178" i="6"/>
  <c r="C94" i="6"/>
  <c r="C191" i="6"/>
  <c r="C177" i="6"/>
  <c r="C173" i="6"/>
  <c r="C157" i="6"/>
  <c r="C135" i="6"/>
  <c r="C170" i="6"/>
  <c r="C134" i="6"/>
  <c r="D121" i="6"/>
  <c r="C181" i="6"/>
  <c r="C93" i="6"/>
  <c r="D105" i="6"/>
  <c r="D141" i="6"/>
  <c r="C166" i="6"/>
  <c r="C163" i="6"/>
  <c r="AF189" i="6"/>
  <c r="AM172" i="6"/>
  <c r="AI108" i="6"/>
  <c r="C188" i="6"/>
  <c r="AM188" i="6"/>
  <c r="AH171" i="6"/>
  <c r="AK106" i="6"/>
  <c r="AH187" i="6"/>
  <c r="AF171" i="6"/>
  <c r="AG94" i="6"/>
  <c r="C133" i="6"/>
  <c r="C58" i="6"/>
  <c r="AJ185" i="6"/>
  <c r="AJ169" i="6"/>
  <c r="AI92" i="6"/>
  <c r="C165" i="6"/>
  <c r="AH185" i="6"/>
  <c r="AH169" i="6"/>
  <c r="AL183" i="6"/>
  <c r="AL167" i="6"/>
  <c r="AG78" i="6"/>
  <c r="C185" i="6"/>
  <c r="D29" i="6"/>
  <c r="AJ183" i="6"/>
  <c r="AJ167" i="6"/>
  <c r="AE182" i="6"/>
  <c r="G182" i="6" s="1"/>
  <c r="AE166" i="6"/>
  <c r="G166" i="6" s="1"/>
  <c r="AJ51" i="6"/>
  <c r="C184" i="6"/>
  <c r="AL181" i="6"/>
  <c r="AL165" i="6"/>
  <c r="AL49" i="6"/>
  <c r="AI178" i="6"/>
  <c r="AG164" i="6"/>
  <c r="AH37" i="6"/>
  <c r="C171" i="6"/>
  <c r="D129" i="6"/>
  <c r="C79" i="6"/>
  <c r="AG178" i="6"/>
  <c r="AJ35" i="6"/>
  <c r="AK176" i="6"/>
  <c r="AI176" i="6"/>
  <c r="AH149" i="6"/>
  <c r="D77" i="6"/>
  <c r="AM174" i="6"/>
  <c r="AM136" i="6"/>
  <c r="D185" i="6"/>
  <c r="D189" i="6"/>
  <c r="AM190" i="6"/>
  <c r="AK174" i="6"/>
  <c r="C189" i="6"/>
  <c r="D113" i="6"/>
  <c r="D21" i="6"/>
  <c r="AK190" i="6"/>
  <c r="AF173" i="6"/>
  <c r="AM120" i="6"/>
  <c r="AE73" i="6"/>
  <c r="G73" i="6" s="1"/>
  <c r="AF73" i="6"/>
  <c r="AG73" i="6"/>
  <c r="AH73" i="6"/>
  <c r="AI73" i="6"/>
  <c r="AJ73" i="6"/>
  <c r="AK73" i="6"/>
  <c r="AL73" i="6"/>
  <c r="AM73" i="6"/>
  <c r="AK122" i="6"/>
  <c r="AK163" i="6"/>
  <c r="AL163" i="6"/>
  <c r="AM163" i="6"/>
  <c r="AE163" i="6"/>
  <c r="G163" i="6" s="1"/>
  <c r="AF163" i="6"/>
  <c r="AG163" i="6"/>
  <c r="AI163" i="6"/>
  <c r="AE155" i="6"/>
  <c r="G155" i="6" s="1"/>
  <c r="AF155" i="6"/>
  <c r="AG155" i="6"/>
  <c r="AH155" i="6"/>
  <c r="AI155" i="6"/>
  <c r="AJ155" i="6"/>
  <c r="AK155" i="6"/>
  <c r="AL155" i="6"/>
  <c r="AM155" i="6"/>
  <c r="AK147" i="6"/>
  <c r="AL147" i="6"/>
  <c r="AM147" i="6"/>
  <c r="AE147" i="6"/>
  <c r="G147" i="6" s="1"/>
  <c r="AF147" i="6"/>
  <c r="AG147" i="6"/>
  <c r="AI147" i="6"/>
  <c r="C138" i="6"/>
  <c r="AL138" i="6"/>
  <c r="AM138" i="6"/>
  <c r="AE138" i="6"/>
  <c r="G138" i="6" s="1"/>
  <c r="AF138" i="6"/>
  <c r="AG138" i="6"/>
  <c r="AH138" i="6"/>
  <c r="AJ138" i="6"/>
  <c r="AE130" i="6"/>
  <c r="G130" i="6" s="1"/>
  <c r="AF130" i="6"/>
  <c r="AG130" i="6"/>
  <c r="AH130" i="6"/>
  <c r="AI130" i="6"/>
  <c r="AJ130" i="6"/>
  <c r="AK130" i="6"/>
  <c r="AL130" i="6"/>
  <c r="AM130" i="6"/>
  <c r="C113" i="6"/>
  <c r="C97" i="6"/>
  <c r="C80" i="6"/>
  <c r="AF80" i="6"/>
  <c r="AG80" i="6"/>
  <c r="AH80" i="6"/>
  <c r="AI80" i="6"/>
  <c r="AJ80" i="6"/>
  <c r="AK80" i="6"/>
  <c r="AL80" i="6"/>
  <c r="AM80" i="6"/>
  <c r="C72" i="6"/>
  <c r="AE72" i="6"/>
  <c r="G72" i="6" s="1"/>
  <c r="AF72" i="6"/>
  <c r="AG72" i="6"/>
  <c r="AH72" i="6"/>
  <c r="AI72" i="6"/>
  <c r="AJ72" i="6"/>
  <c r="AL72" i="6"/>
  <c r="C64" i="6"/>
  <c r="AF64" i="6"/>
  <c r="AG64" i="6"/>
  <c r="AH64" i="6"/>
  <c r="AI64" i="6"/>
  <c r="AJ64" i="6"/>
  <c r="AK64" i="6"/>
  <c r="AL64" i="6"/>
  <c r="AM64" i="6"/>
  <c r="C55" i="6"/>
  <c r="AG55" i="6"/>
  <c r="AH55" i="6"/>
  <c r="AI55" i="6"/>
  <c r="AJ55" i="6"/>
  <c r="AK55" i="6"/>
  <c r="AL55" i="6"/>
  <c r="AM55" i="6"/>
  <c r="AE55" i="6"/>
  <c r="G55" i="6" s="1"/>
  <c r="AE47" i="6"/>
  <c r="G47" i="6" s="1"/>
  <c r="AF47" i="6"/>
  <c r="AG47" i="6"/>
  <c r="AH47" i="6"/>
  <c r="AI47" i="6"/>
  <c r="AJ47" i="6"/>
  <c r="AK47" i="6"/>
  <c r="AM47" i="6"/>
  <c r="AE38" i="6"/>
  <c r="G38" i="6" s="1"/>
  <c r="AF38" i="6"/>
  <c r="AG38" i="6"/>
  <c r="AH38" i="6"/>
  <c r="AI38" i="6"/>
  <c r="AJ38" i="6"/>
  <c r="AK38" i="6"/>
  <c r="AL38" i="6"/>
  <c r="AL190" i="6"/>
  <c r="AE189" i="6"/>
  <c r="G189" i="6" s="1"/>
  <c r="AG187" i="6"/>
  <c r="AI185" i="6"/>
  <c r="AK183" i="6"/>
  <c r="AM181" i="6"/>
  <c r="AF180" i="6"/>
  <c r="AH178" i="6"/>
  <c r="AJ176" i="6"/>
  <c r="AL174" i="6"/>
  <c r="AE173" i="6"/>
  <c r="G173" i="6" s="1"/>
  <c r="AG171" i="6"/>
  <c r="AI169" i="6"/>
  <c r="AK167" i="6"/>
  <c r="AM165" i="6"/>
  <c r="AF164" i="6"/>
  <c r="AM150" i="6"/>
  <c r="AF37" i="6"/>
  <c r="AL122" i="6"/>
  <c r="AM122" i="6"/>
  <c r="AE122" i="6"/>
  <c r="G122" i="6" s="1"/>
  <c r="AF122" i="6"/>
  <c r="AG122" i="6"/>
  <c r="AH122" i="6"/>
  <c r="AJ122" i="6"/>
  <c r="AE56" i="6"/>
  <c r="G56" i="6" s="1"/>
  <c r="AF56" i="6"/>
  <c r="AG56" i="6"/>
  <c r="AH56" i="6"/>
  <c r="AI56" i="6"/>
  <c r="AJ56" i="6"/>
  <c r="AL56" i="6"/>
  <c r="D88" i="6"/>
  <c r="AE88" i="6"/>
  <c r="G88" i="6" s="1"/>
  <c r="AF88" i="6"/>
  <c r="AG88" i="6"/>
  <c r="AH88" i="6"/>
  <c r="AI88" i="6"/>
  <c r="AJ88" i="6"/>
  <c r="AL88" i="6"/>
  <c r="AI21" i="6"/>
  <c r="AJ21" i="6"/>
  <c r="AK21" i="6"/>
  <c r="AL21" i="6"/>
  <c r="AM21" i="6"/>
  <c r="AE21" i="6"/>
  <c r="G21" i="6" s="1"/>
  <c r="AG21" i="6"/>
  <c r="C186" i="6"/>
  <c r="AE162" i="6"/>
  <c r="G162" i="6" s="1"/>
  <c r="AF162" i="6"/>
  <c r="AG162" i="6"/>
  <c r="AH162" i="6"/>
  <c r="AI162" i="6"/>
  <c r="AJ162" i="6"/>
  <c r="AK162" i="6"/>
  <c r="AL162" i="6"/>
  <c r="AM162" i="6"/>
  <c r="D153" i="6"/>
  <c r="D145" i="6"/>
  <c r="AE121" i="6"/>
  <c r="G121" i="6" s="1"/>
  <c r="AF121" i="6"/>
  <c r="AG121" i="6"/>
  <c r="AH121" i="6"/>
  <c r="AI121" i="6"/>
  <c r="AJ121" i="6"/>
  <c r="AK121" i="6"/>
  <c r="AL121" i="6"/>
  <c r="AM121" i="6"/>
  <c r="C96" i="6"/>
  <c r="AF96" i="6"/>
  <c r="AG96" i="6"/>
  <c r="AH96" i="6"/>
  <c r="AI96" i="6"/>
  <c r="AJ96" i="6"/>
  <c r="AK96" i="6"/>
  <c r="AL96" i="6"/>
  <c r="AM96" i="6"/>
  <c r="C87" i="6"/>
  <c r="AG87" i="6"/>
  <c r="AH87" i="6"/>
  <c r="AI87" i="6"/>
  <c r="AJ87" i="6"/>
  <c r="AK87" i="6"/>
  <c r="AL87" i="6"/>
  <c r="AM87" i="6"/>
  <c r="AE87" i="6"/>
  <c r="G87" i="6" s="1"/>
  <c r="AE79" i="6"/>
  <c r="G79" i="6" s="1"/>
  <c r="AF79" i="6"/>
  <c r="AG79" i="6"/>
  <c r="AH79" i="6"/>
  <c r="AI79" i="6"/>
  <c r="AJ79" i="6"/>
  <c r="AK79" i="6"/>
  <c r="AM79" i="6"/>
  <c r="AG71" i="6"/>
  <c r="AH71" i="6"/>
  <c r="AI71" i="6"/>
  <c r="AJ71" i="6"/>
  <c r="AK71" i="6"/>
  <c r="AL71" i="6"/>
  <c r="AM71" i="6"/>
  <c r="AE71" i="6"/>
  <c r="G71" i="6" s="1"/>
  <c r="C62" i="6"/>
  <c r="AH62" i="6"/>
  <c r="AI62" i="6"/>
  <c r="AJ62" i="6"/>
  <c r="AK62" i="6"/>
  <c r="AL62" i="6"/>
  <c r="AM62" i="6"/>
  <c r="AF62" i="6"/>
  <c r="D53" i="6"/>
  <c r="D45" i="6"/>
  <c r="AJ190" i="6"/>
  <c r="AL188" i="6"/>
  <c r="AE187" i="6"/>
  <c r="G187" i="6" s="1"/>
  <c r="AG185" i="6"/>
  <c r="AI183" i="6"/>
  <c r="AK181" i="6"/>
  <c r="AM179" i="6"/>
  <c r="AF178" i="6"/>
  <c r="AH176" i="6"/>
  <c r="AJ174" i="6"/>
  <c r="AL172" i="6"/>
  <c r="AE171" i="6"/>
  <c r="G171" i="6" s="1"/>
  <c r="AG169" i="6"/>
  <c r="AI167" i="6"/>
  <c r="AK165" i="6"/>
  <c r="AH163" i="6"/>
  <c r="AF149" i="6"/>
  <c r="AK120" i="6"/>
  <c r="AI106" i="6"/>
  <c r="AJ49" i="6"/>
  <c r="AH35" i="6"/>
  <c r="AF21" i="6"/>
  <c r="AM65" i="6"/>
  <c r="AE65" i="6"/>
  <c r="G65" i="6" s="1"/>
  <c r="AF65" i="6"/>
  <c r="AG65" i="6"/>
  <c r="AH65" i="6"/>
  <c r="AI65" i="6"/>
  <c r="AK65" i="6"/>
  <c r="AG180" i="6"/>
  <c r="AL65" i="6"/>
  <c r="AH21" i="6"/>
  <c r="D177" i="6"/>
  <c r="D169" i="6"/>
  <c r="D161" i="6"/>
  <c r="AE137" i="6"/>
  <c r="G137" i="6" s="1"/>
  <c r="AF137" i="6"/>
  <c r="AG137" i="6"/>
  <c r="AH137" i="6"/>
  <c r="AI137" i="6"/>
  <c r="AJ137" i="6"/>
  <c r="AK137" i="6"/>
  <c r="AL137" i="6"/>
  <c r="AM137" i="6"/>
  <c r="AM129" i="6"/>
  <c r="AE129" i="6"/>
  <c r="G129" i="6" s="1"/>
  <c r="AF129" i="6"/>
  <c r="AG129" i="6"/>
  <c r="AH129" i="6"/>
  <c r="AI129" i="6"/>
  <c r="AK129" i="6"/>
  <c r="AF112" i="6"/>
  <c r="AG112" i="6"/>
  <c r="AH112" i="6"/>
  <c r="AI112" i="6"/>
  <c r="AJ112" i="6"/>
  <c r="AK112" i="6"/>
  <c r="AL112" i="6"/>
  <c r="AM112" i="6"/>
  <c r="D104" i="6"/>
  <c r="AE104" i="6"/>
  <c r="G104" i="6" s="1"/>
  <c r="AF104" i="6"/>
  <c r="AG104" i="6"/>
  <c r="AH104" i="6"/>
  <c r="AI104" i="6"/>
  <c r="AJ104" i="6"/>
  <c r="AL104" i="6"/>
  <c r="C95" i="6"/>
  <c r="AE95" i="6"/>
  <c r="G95" i="6" s="1"/>
  <c r="AF95" i="6"/>
  <c r="AG95" i="6"/>
  <c r="AH95" i="6"/>
  <c r="AI95" i="6"/>
  <c r="AJ95" i="6"/>
  <c r="AK95" i="6"/>
  <c r="AM95" i="6"/>
  <c r="C78" i="6"/>
  <c r="AH78" i="6"/>
  <c r="AI78" i="6"/>
  <c r="AJ78" i="6"/>
  <c r="AK78" i="6"/>
  <c r="AL78" i="6"/>
  <c r="AM78" i="6"/>
  <c r="AF78" i="6"/>
  <c r="D61" i="6"/>
  <c r="AI37" i="6"/>
  <c r="AJ37" i="6"/>
  <c r="AK37" i="6"/>
  <c r="AL37" i="6"/>
  <c r="AM37" i="6"/>
  <c r="AE37" i="6"/>
  <c r="G37" i="6" s="1"/>
  <c r="AG37" i="6"/>
  <c r="AE29" i="6"/>
  <c r="G29" i="6" s="1"/>
  <c r="AF29" i="6"/>
  <c r="AG29" i="6"/>
  <c r="AH29" i="6"/>
  <c r="AI29" i="6"/>
  <c r="AJ29" i="6"/>
  <c r="AK29" i="6"/>
  <c r="AL29" i="6"/>
  <c r="AM29" i="6"/>
  <c r="AE20" i="6"/>
  <c r="G20" i="6" s="1"/>
  <c r="AF20" i="6"/>
  <c r="AG20" i="6"/>
  <c r="AH20" i="6"/>
  <c r="AI20" i="6"/>
  <c r="AJ20" i="6"/>
  <c r="AK20" i="6"/>
  <c r="AL20" i="6"/>
  <c r="AM20" i="6"/>
  <c r="AI190" i="6"/>
  <c r="AK188" i="6"/>
  <c r="AM186" i="6"/>
  <c r="AF185" i="6"/>
  <c r="AH183" i="6"/>
  <c r="AJ181" i="6"/>
  <c r="AL179" i="6"/>
  <c r="AE178" i="6"/>
  <c r="G178" i="6" s="1"/>
  <c r="AG176" i="6"/>
  <c r="AI174" i="6"/>
  <c r="AK172" i="6"/>
  <c r="AM170" i="6"/>
  <c r="AF169" i="6"/>
  <c r="AH167" i="6"/>
  <c r="AJ165" i="6"/>
  <c r="AL161" i="6"/>
  <c r="AJ147" i="6"/>
  <c r="AH133" i="6"/>
  <c r="AM104" i="6"/>
  <c r="AK90" i="6"/>
  <c r="AI76" i="6"/>
  <c r="AG62" i="6"/>
  <c r="AE48" i="6"/>
  <c r="G48" i="6" s="1"/>
  <c r="AL33" i="6"/>
  <c r="AJ19" i="6"/>
  <c r="AE89" i="6"/>
  <c r="G89" i="6" s="1"/>
  <c r="AF89" i="6"/>
  <c r="AG89" i="6"/>
  <c r="AH89" i="6"/>
  <c r="AI89" i="6"/>
  <c r="AJ89" i="6"/>
  <c r="AK89" i="6"/>
  <c r="AL89" i="6"/>
  <c r="AM89" i="6"/>
  <c r="AE13" i="6"/>
  <c r="G13" i="6" s="1"/>
  <c r="AF13" i="6"/>
  <c r="AH13" i="6"/>
  <c r="AI13" i="6"/>
  <c r="AG13" i="6" s="1"/>
  <c r="AJ13" i="6"/>
  <c r="AK13" i="6"/>
  <c r="AL13" i="6"/>
  <c r="AM13" i="6"/>
  <c r="AE105" i="6"/>
  <c r="G105" i="6" s="1"/>
  <c r="AF105" i="6"/>
  <c r="AG105" i="6"/>
  <c r="AH105" i="6"/>
  <c r="AI105" i="6"/>
  <c r="AJ105" i="6"/>
  <c r="AK105" i="6"/>
  <c r="AL105" i="6"/>
  <c r="AM105" i="6"/>
  <c r="AE153" i="6"/>
  <c r="G153" i="6" s="1"/>
  <c r="AF153" i="6"/>
  <c r="AG153" i="6"/>
  <c r="AH153" i="6"/>
  <c r="AI153" i="6"/>
  <c r="AJ153" i="6"/>
  <c r="AK153" i="6"/>
  <c r="AL153" i="6"/>
  <c r="AM153" i="6"/>
  <c r="AM145" i="6"/>
  <c r="AE145" i="6"/>
  <c r="G145" i="6" s="1"/>
  <c r="AF145" i="6"/>
  <c r="AG145" i="6"/>
  <c r="AH145" i="6"/>
  <c r="AI145" i="6"/>
  <c r="AK145" i="6"/>
  <c r="D136" i="6"/>
  <c r="AE136" i="6"/>
  <c r="G136" i="6" s="1"/>
  <c r="AF136" i="6"/>
  <c r="AG136" i="6"/>
  <c r="AH136" i="6"/>
  <c r="AI136" i="6"/>
  <c r="AJ136" i="6"/>
  <c r="AL136" i="6"/>
  <c r="C128" i="6"/>
  <c r="AF128" i="6"/>
  <c r="AG128" i="6"/>
  <c r="AH128" i="6"/>
  <c r="AI128" i="6"/>
  <c r="AJ128" i="6"/>
  <c r="AK128" i="6"/>
  <c r="AL128" i="6"/>
  <c r="AM128" i="6"/>
  <c r="D120" i="6"/>
  <c r="AE120" i="6"/>
  <c r="G120" i="6" s="1"/>
  <c r="AF120" i="6"/>
  <c r="AG120" i="6"/>
  <c r="AH120" i="6"/>
  <c r="AI120" i="6"/>
  <c r="AJ120" i="6"/>
  <c r="AL120" i="6"/>
  <c r="C103" i="6"/>
  <c r="AG103" i="6"/>
  <c r="AH103" i="6"/>
  <c r="AI103" i="6"/>
  <c r="AJ103" i="6"/>
  <c r="AK103" i="6"/>
  <c r="AL103" i="6"/>
  <c r="AM103" i="6"/>
  <c r="AE103" i="6"/>
  <c r="G103" i="6" s="1"/>
  <c r="AE86" i="6"/>
  <c r="G86" i="6" s="1"/>
  <c r="AF86" i="6"/>
  <c r="AG86" i="6"/>
  <c r="AH86" i="6"/>
  <c r="AI86" i="6"/>
  <c r="AJ86" i="6"/>
  <c r="AK86" i="6"/>
  <c r="AL86" i="6"/>
  <c r="AE70" i="6"/>
  <c r="G70" i="6" s="1"/>
  <c r="AF70" i="6"/>
  <c r="AG70" i="6"/>
  <c r="AH70" i="6"/>
  <c r="AI70" i="6"/>
  <c r="AJ70" i="6"/>
  <c r="AK70" i="6"/>
  <c r="AL70" i="6"/>
  <c r="AI53" i="6"/>
  <c r="AJ53" i="6"/>
  <c r="AK53" i="6"/>
  <c r="AL53" i="6"/>
  <c r="AM53" i="6"/>
  <c r="AE53" i="6"/>
  <c r="G53" i="6" s="1"/>
  <c r="AG53" i="6"/>
  <c r="AE45" i="6"/>
  <c r="G45" i="6" s="1"/>
  <c r="AF45" i="6"/>
  <c r="AG45" i="6"/>
  <c r="AH45" i="6"/>
  <c r="AI45" i="6"/>
  <c r="AJ45" i="6"/>
  <c r="AK45" i="6"/>
  <c r="AL45" i="6"/>
  <c r="AM45" i="6"/>
  <c r="AE36" i="6"/>
  <c r="G36" i="6" s="1"/>
  <c r="AF36" i="6"/>
  <c r="AG36" i="6"/>
  <c r="AH36" i="6"/>
  <c r="AI36" i="6"/>
  <c r="AJ36" i="6"/>
  <c r="AK36" i="6"/>
  <c r="AL36" i="6"/>
  <c r="AM36" i="6"/>
  <c r="D28" i="6"/>
  <c r="AJ28" i="6"/>
  <c r="AK28" i="6"/>
  <c r="AL28" i="6"/>
  <c r="AM28" i="6"/>
  <c r="AE28" i="6"/>
  <c r="G28" i="6" s="1"/>
  <c r="AF28" i="6"/>
  <c r="AH28" i="6"/>
  <c r="C19" i="6"/>
  <c r="AH190" i="6"/>
  <c r="AJ188" i="6"/>
  <c r="AL186" i="6"/>
  <c r="AE185" i="6"/>
  <c r="G185" i="6" s="1"/>
  <c r="AG183" i="6"/>
  <c r="AI181" i="6"/>
  <c r="AK179" i="6"/>
  <c r="AM177" i="6"/>
  <c r="AF176" i="6"/>
  <c r="AH174" i="6"/>
  <c r="AJ172" i="6"/>
  <c r="AL170" i="6"/>
  <c r="AE169" i="6"/>
  <c r="G169" i="6" s="1"/>
  <c r="AG167" i="6"/>
  <c r="AI165" i="6"/>
  <c r="AH147" i="6"/>
  <c r="AK104" i="6"/>
  <c r="AG76" i="6"/>
  <c r="AE62" i="6"/>
  <c r="G62" i="6" s="1"/>
  <c r="AL47" i="6"/>
  <c r="AJ33" i="6"/>
  <c r="AM97" i="6"/>
  <c r="AE97" i="6"/>
  <c r="G97" i="6" s="1"/>
  <c r="AF97" i="6"/>
  <c r="AG97" i="6"/>
  <c r="AH97" i="6"/>
  <c r="AI97" i="6"/>
  <c r="AK97" i="6"/>
  <c r="AE180" i="6"/>
  <c r="G180" i="6" s="1"/>
  <c r="AM161" i="6"/>
  <c r="AE161" i="6"/>
  <c r="G161" i="6" s="1"/>
  <c r="AF161" i="6"/>
  <c r="AG161" i="6"/>
  <c r="AH161" i="6"/>
  <c r="AI161" i="6"/>
  <c r="AK161" i="6"/>
  <c r="C144" i="6"/>
  <c r="AF144" i="6"/>
  <c r="AG144" i="6"/>
  <c r="AH144" i="6"/>
  <c r="AI144" i="6"/>
  <c r="AJ144" i="6"/>
  <c r="AK144" i="6"/>
  <c r="AL144" i="6"/>
  <c r="AM144" i="6"/>
  <c r="C119" i="6"/>
  <c r="AG119" i="6"/>
  <c r="AH119" i="6"/>
  <c r="AI119" i="6"/>
  <c r="AJ119" i="6"/>
  <c r="AK119" i="6"/>
  <c r="AL119" i="6"/>
  <c r="AM119" i="6"/>
  <c r="AE119" i="6"/>
  <c r="G119" i="6" s="1"/>
  <c r="AE111" i="6"/>
  <c r="G111" i="6" s="1"/>
  <c r="AF111" i="6"/>
  <c r="AG111" i="6"/>
  <c r="AH111" i="6"/>
  <c r="AI111" i="6"/>
  <c r="AJ111" i="6"/>
  <c r="AK111" i="6"/>
  <c r="AM111" i="6"/>
  <c r="AH94" i="6"/>
  <c r="AI94" i="6"/>
  <c r="AJ94" i="6"/>
  <c r="AK94" i="6"/>
  <c r="AL94" i="6"/>
  <c r="AM94" i="6"/>
  <c r="AF94" i="6"/>
  <c r="D85" i="6"/>
  <c r="D69" i="6"/>
  <c r="AE61" i="6"/>
  <c r="G61" i="6" s="1"/>
  <c r="AF61" i="6"/>
  <c r="AG61" i="6"/>
  <c r="AH61" i="6"/>
  <c r="AI61" i="6"/>
  <c r="AJ61" i="6"/>
  <c r="AK61" i="6"/>
  <c r="AL61" i="6"/>
  <c r="AM61" i="6"/>
  <c r="D44" i="6"/>
  <c r="AJ44" i="6"/>
  <c r="AK44" i="6"/>
  <c r="AL44" i="6"/>
  <c r="AM44" i="6"/>
  <c r="AE44" i="6"/>
  <c r="G44" i="6" s="1"/>
  <c r="AF44" i="6"/>
  <c r="AH44" i="6"/>
  <c r="AK19" i="6"/>
  <c r="AL19" i="6"/>
  <c r="AM19" i="6"/>
  <c r="AE19" i="6"/>
  <c r="G19" i="6" s="1"/>
  <c r="AF19" i="6"/>
  <c r="AG19" i="6"/>
  <c r="AI19" i="6"/>
  <c r="AG190" i="6"/>
  <c r="AI188" i="6"/>
  <c r="AK186" i="6"/>
  <c r="AM184" i="6"/>
  <c r="AF183" i="6"/>
  <c r="AH181" i="6"/>
  <c r="AJ179" i="6"/>
  <c r="AL177" i="6"/>
  <c r="AE176" i="6"/>
  <c r="G176" i="6" s="1"/>
  <c r="AG174" i="6"/>
  <c r="AI172" i="6"/>
  <c r="AK170" i="6"/>
  <c r="AM168" i="6"/>
  <c r="AF167" i="6"/>
  <c r="AH165" i="6"/>
  <c r="AL145" i="6"/>
  <c r="AJ131" i="6"/>
  <c r="AH117" i="6"/>
  <c r="AF103" i="6"/>
  <c r="AM88" i="6"/>
  <c r="AK74" i="6"/>
  <c r="AI60" i="6"/>
  <c r="AG46" i="6"/>
  <c r="AL17" i="6"/>
  <c r="C154" i="6"/>
  <c r="AL154" i="6"/>
  <c r="AM154" i="6"/>
  <c r="AE154" i="6"/>
  <c r="G154" i="6" s="1"/>
  <c r="AF154" i="6"/>
  <c r="AG154" i="6"/>
  <c r="AH154" i="6"/>
  <c r="AJ154" i="6"/>
  <c r="C54" i="6"/>
  <c r="AE54" i="6"/>
  <c r="G54" i="6" s="1"/>
  <c r="AF54" i="6"/>
  <c r="AG54" i="6"/>
  <c r="AH54" i="6"/>
  <c r="AI54" i="6"/>
  <c r="AJ54" i="6"/>
  <c r="AK54" i="6"/>
  <c r="AL54" i="6"/>
  <c r="AF187" i="6"/>
  <c r="C176" i="6"/>
  <c r="C168" i="6"/>
  <c r="C160" i="6"/>
  <c r="AF160" i="6"/>
  <c r="AG160" i="6"/>
  <c r="AH160" i="6"/>
  <c r="AI160" i="6"/>
  <c r="AJ160" i="6"/>
  <c r="AK160" i="6"/>
  <c r="AL160" i="6"/>
  <c r="AM160" i="6"/>
  <c r="D152" i="6"/>
  <c r="AE152" i="6"/>
  <c r="G152" i="6" s="1"/>
  <c r="AF152" i="6"/>
  <c r="AG152" i="6"/>
  <c r="AH152" i="6"/>
  <c r="AI152" i="6"/>
  <c r="AJ152" i="6"/>
  <c r="AL152" i="6"/>
  <c r="AG135" i="6"/>
  <c r="AH135" i="6"/>
  <c r="AI135" i="6"/>
  <c r="AJ135" i="6"/>
  <c r="AK135" i="6"/>
  <c r="AL135" i="6"/>
  <c r="AM135" i="6"/>
  <c r="AE135" i="6"/>
  <c r="G135" i="6" s="1"/>
  <c r="AE127" i="6"/>
  <c r="G127" i="6" s="1"/>
  <c r="AF127" i="6"/>
  <c r="AG127" i="6"/>
  <c r="AH127" i="6"/>
  <c r="AI127" i="6"/>
  <c r="AJ127" i="6"/>
  <c r="AK127" i="6"/>
  <c r="AM127" i="6"/>
  <c r="C118" i="6"/>
  <c r="AE118" i="6"/>
  <c r="G118" i="6" s="1"/>
  <c r="AF118" i="6"/>
  <c r="AG118" i="6"/>
  <c r="AH118" i="6"/>
  <c r="AI118" i="6"/>
  <c r="AJ118" i="6"/>
  <c r="AK118" i="6"/>
  <c r="AL118" i="6"/>
  <c r="C110" i="6"/>
  <c r="AH110" i="6"/>
  <c r="AI110" i="6"/>
  <c r="AJ110" i="6"/>
  <c r="AK110" i="6"/>
  <c r="AL110" i="6"/>
  <c r="AM110" i="6"/>
  <c r="AF110" i="6"/>
  <c r="AE102" i="6"/>
  <c r="G102" i="6" s="1"/>
  <c r="AF102" i="6"/>
  <c r="AG102" i="6"/>
  <c r="AH102" i="6"/>
  <c r="AI102" i="6"/>
  <c r="AJ102" i="6"/>
  <c r="AK102" i="6"/>
  <c r="AL102" i="6"/>
  <c r="AE77" i="6"/>
  <c r="G77" i="6" s="1"/>
  <c r="AF77" i="6"/>
  <c r="AG77" i="6"/>
  <c r="AH77" i="6"/>
  <c r="AI77" i="6"/>
  <c r="AJ77" i="6"/>
  <c r="AK77" i="6"/>
  <c r="AL77" i="6"/>
  <c r="AM77" i="6"/>
  <c r="C60" i="6"/>
  <c r="AE52" i="6"/>
  <c r="G52" i="6" s="1"/>
  <c r="AF52" i="6"/>
  <c r="AG52" i="6"/>
  <c r="AH52" i="6"/>
  <c r="AI52" i="6"/>
  <c r="AJ52" i="6"/>
  <c r="AK52" i="6"/>
  <c r="AL52" i="6"/>
  <c r="AM52" i="6"/>
  <c r="AK35" i="6"/>
  <c r="AL35" i="6"/>
  <c r="AM35" i="6"/>
  <c r="AE35" i="6"/>
  <c r="G35" i="6" s="1"/>
  <c r="AF35" i="6"/>
  <c r="AG35" i="6"/>
  <c r="AI35" i="6"/>
  <c r="AE27" i="6"/>
  <c r="G27" i="6" s="1"/>
  <c r="AF27" i="6"/>
  <c r="AG27" i="6"/>
  <c r="AH27" i="6"/>
  <c r="AI27" i="6"/>
  <c r="AJ27" i="6"/>
  <c r="AK27" i="6"/>
  <c r="AL27" i="6"/>
  <c r="AM27" i="6"/>
  <c r="AE18" i="6"/>
  <c r="G18" i="6" s="1"/>
  <c r="AF18" i="6"/>
  <c r="AG18" i="6"/>
  <c r="AH18" i="6"/>
  <c r="AI18" i="6"/>
  <c r="AJ18" i="6"/>
  <c r="AK18" i="6"/>
  <c r="AL18" i="6"/>
  <c r="AM18" i="6"/>
  <c r="AM191" i="6"/>
  <c r="AF190" i="6"/>
  <c r="AH188" i="6"/>
  <c r="AJ186" i="6"/>
  <c r="AL184" i="6"/>
  <c r="AE183" i="6"/>
  <c r="G183" i="6" s="1"/>
  <c r="AG181" i="6"/>
  <c r="AI179" i="6"/>
  <c r="AK177" i="6"/>
  <c r="AM175" i="6"/>
  <c r="AF174" i="6"/>
  <c r="AH172" i="6"/>
  <c r="AJ170" i="6"/>
  <c r="AL168" i="6"/>
  <c r="AE167" i="6"/>
  <c r="G167" i="6" s="1"/>
  <c r="AG165" i="6"/>
  <c r="AJ145" i="6"/>
  <c r="AF117" i="6"/>
  <c r="AM102" i="6"/>
  <c r="AK88" i="6"/>
  <c r="AJ17" i="6"/>
  <c r="AE139" i="6"/>
  <c r="G139" i="6" s="1"/>
  <c r="AF139" i="6"/>
  <c r="AG139" i="6"/>
  <c r="AH139" i="6"/>
  <c r="AI139" i="6"/>
  <c r="AJ139" i="6"/>
  <c r="AK139" i="6"/>
  <c r="AL139" i="6"/>
  <c r="AM139" i="6"/>
  <c r="C63" i="6"/>
  <c r="AE63" i="6"/>
  <c r="G63" i="6" s="1"/>
  <c r="AF63" i="6"/>
  <c r="AG63" i="6"/>
  <c r="AH63" i="6"/>
  <c r="AI63" i="6"/>
  <c r="AJ63" i="6"/>
  <c r="AK63" i="6"/>
  <c r="AM63" i="6"/>
  <c r="C159" i="6"/>
  <c r="AE159" i="6"/>
  <c r="G159" i="6" s="1"/>
  <c r="AF159" i="6"/>
  <c r="AG159" i="6"/>
  <c r="AH159" i="6"/>
  <c r="AI159" i="6"/>
  <c r="AJ159" i="6"/>
  <c r="AK159" i="6"/>
  <c r="AM159" i="6"/>
  <c r="C151" i="6"/>
  <c r="AG151" i="6"/>
  <c r="AH151" i="6"/>
  <c r="AI151" i="6"/>
  <c r="AJ151" i="6"/>
  <c r="AK151" i="6"/>
  <c r="AL151" i="6"/>
  <c r="AM151" i="6"/>
  <c r="AE151" i="6"/>
  <c r="G151" i="6" s="1"/>
  <c r="AE143" i="6"/>
  <c r="G143" i="6" s="1"/>
  <c r="AF143" i="6"/>
  <c r="AG143" i="6"/>
  <c r="AH143" i="6"/>
  <c r="AI143" i="6"/>
  <c r="AJ143" i="6"/>
  <c r="AK143" i="6"/>
  <c r="AM143" i="6"/>
  <c r="C126" i="6"/>
  <c r="AH126" i="6"/>
  <c r="AI126" i="6"/>
  <c r="AJ126" i="6"/>
  <c r="AK126" i="6"/>
  <c r="AL126" i="6"/>
  <c r="AM126" i="6"/>
  <c r="AF126" i="6"/>
  <c r="D117" i="6"/>
  <c r="D109" i="6"/>
  <c r="D101" i="6"/>
  <c r="AI85" i="6"/>
  <c r="AJ85" i="6"/>
  <c r="AK85" i="6"/>
  <c r="AL85" i="6"/>
  <c r="AM85" i="6"/>
  <c r="AE85" i="6"/>
  <c r="G85" i="6" s="1"/>
  <c r="AG85" i="6"/>
  <c r="AI69" i="6"/>
  <c r="AJ69" i="6"/>
  <c r="AK69" i="6"/>
  <c r="AL69" i="6"/>
  <c r="AM69" i="6"/>
  <c r="AE69" i="6"/>
  <c r="G69" i="6" s="1"/>
  <c r="AG69" i="6"/>
  <c r="D60" i="6"/>
  <c r="AJ60" i="6"/>
  <c r="AK60" i="6"/>
  <c r="AL60" i="6"/>
  <c r="AM60" i="6"/>
  <c r="AE60" i="6"/>
  <c r="G60" i="6" s="1"/>
  <c r="AF60" i="6"/>
  <c r="AH60" i="6"/>
  <c r="C51" i="6"/>
  <c r="AK51" i="6"/>
  <c r="AL51" i="6"/>
  <c r="AM51" i="6"/>
  <c r="AE51" i="6"/>
  <c r="G51" i="6" s="1"/>
  <c r="AF51" i="6"/>
  <c r="AG51" i="6"/>
  <c r="AI51" i="6"/>
  <c r="AE43" i="6"/>
  <c r="G43" i="6" s="1"/>
  <c r="AF43" i="6"/>
  <c r="AG43" i="6"/>
  <c r="AH43" i="6"/>
  <c r="AI43" i="6"/>
  <c r="AJ43" i="6"/>
  <c r="AK43" i="6"/>
  <c r="AL43" i="6"/>
  <c r="AM43" i="6"/>
  <c r="C26" i="6"/>
  <c r="AL26" i="6"/>
  <c r="AM26" i="6"/>
  <c r="AE26" i="6"/>
  <c r="G26" i="6" s="1"/>
  <c r="AF26" i="6"/>
  <c r="AG26" i="6"/>
  <c r="AH26" i="6"/>
  <c r="AJ26" i="6"/>
  <c r="D17" i="6"/>
  <c r="AL191" i="6"/>
  <c r="AE190" i="6"/>
  <c r="G190" i="6" s="1"/>
  <c r="AG188" i="6"/>
  <c r="AI186" i="6"/>
  <c r="AK184" i="6"/>
  <c r="AM182" i="6"/>
  <c r="AF181" i="6"/>
  <c r="AH179" i="6"/>
  <c r="AJ177" i="6"/>
  <c r="AL175" i="6"/>
  <c r="AE174" i="6"/>
  <c r="G174" i="6" s="1"/>
  <c r="AG172" i="6"/>
  <c r="AI170" i="6"/>
  <c r="AK168" i="6"/>
  <c r="AM166" i="6"/>
  <c r="AF165" i="6"/>
  <c r="AG158" i="6"/>
  <c r="AE144" i="6"/>
  <c r="G144" i="6" s="1"/>
  <c r="AL129" i="6"/>
  <c r="AJ115" i="6"/>
  <c r="AH101" i="6"/>
  <c r="AF87" i="6"/>
  <c r="AM72" i="6"/>
  <c r="AK58" i="6"/>
  <c r="AI44" i="6"/>
  <c r="AG30" i="6"/>
  <c r="C175" i="6"/>
  <c r="C158" i="6"/>
  <c r="C142" i="6"/>
  <c r="AH142" i="6"/>
  <c r="AI142" i="6"/>
  <c r="AJ142" i="6"/>
  <c r="AK142" i="6"/>
  <c r="AL142" i="6"/>
  <c r="AM142" i="6"/>
  <c r="AF142" i="6"/>
  <c r="AE134" i="6"/>
  <c r="G134" i="6" s="1"/>
  <c r="AF134" i="6"/>
  <c r="AG134" i="6"/>
  <c r="AH134" i="6"/>
  <c r="AI134" i="6"/>
  <c r="AJ134" i="6"/>
  <c r="AK134" i="6"/>
  <c r="AL134" i="6"/>
  <c r="D125" i="6"/>
  <c r="C101" i="6"/>
  <c r="AE93" i="6"/>
  <c r="G93" i="6" s="1"/>
  <c r="AF93" i="6"/>
  <c r="AG93" i="6"/>
  <c r="AH93" i="6"/>
  <c r="AI93" i="6"/>
  <c r="AJ93" i="6"/>
  <c r="AK93" i="6"/>
  <c r="AL93" i="6"/>
  <c r="AM93" i="6"/>
  <c r="AE59" i="6"/>
  <c r="G59" i="6" s="1"/>
  <c r="AF59" i="6"/>
  <c r="AG59" i="6"/>
  <c r="AH59" i="6"/>
  <c r="AI59" i="6"/>
  <c r="AJ59" i="6"/>
  <c r="AK59" i="6"/>
  <c r="AL59" i="6"/>
  <c r="AM59" i="6"/>
  <c r="AE34" i="6"/>
  <c r="G34" i="6" s="1"/>
  <c r="AF34" i="6"/>
  <c r="AG34" i="6"/>
  <c r="AH34" i="6"/>
  <c r="AI34" i="6"/>
  <c r="AJ34" i="6"/>
  <c r="AK34" i="6"/>
  <c r="AL34" i="6"/>
  <c r="AM34" i="6"/>
  <c r="D25" i="6"/>
  <c r="AK191" i="6"/>
  <c r="AM189" i="6"/>
  <c r="AF188" i="6"/>
  <c r="AH186" i="6"/>
  <c r="AJ184" i="6"/>
  <c r="AL182" i="6"/>
  <c r="AE181" i="6"/>
  <c r="G181" i="6" s="1"/>
  <c r="AG179" i="6"/>
  <c r="AI177" i="6"/>
  <c r="AK175" i="6"/>
  <c r="AM173" i="6"/>
  <c r="AF172" i="6"/>
  <c r="AH170" i="6"/>
  <c r="AJ168" i="6"/>
  <c r="AL166" i="6"/>
  <c r="AE165" i="6"/>
  <c r="G165" i="6" s="1"/>
  <c r="AL143" i="6"/>
  <c r="AJ129" i="6"/>
  <c r="AM86" i="6"/>
  <c r="AK72" i="6"/>
  <c r="AG44" i="6"/>
  <c r="AH158" i="6"/>
  <c r="AI158" i="6"/>
  <c r="AJ158" i="6"/>
  <c r="AK158" i="6"/>
  <c r="AL158" i="6"/>
  <c r="AM158" i="6"/>
  <c r="AF158" i="6"/>
  <c r="AE150" i="6"/>
  <c r="G150" i="6" s="1"/>
  <c r="AF150" i="6"/>
  <c r="AG150" i="6"/>
  <c r="AH150" i="6"/>
  <c r="AI150" i="6"/>
  <c r="AJ150" i="6"/>
  <c r="AK150" i="6"/>
  <c r="AL150" i="6"/>
  <c r="AI117" i="6"/>
  <c r="AJ117" i="6"/>
  <c r="AK117" i="6"/>
  <c r="AL117" i="6"/>
  <c r="AM117" i="6"/>
  <c r="AE117" i="6"/>
  <c r="G117" i="6" s="1"/>
  <c r="AG117" i="6"/>
  <c r="AE109" i="6"/>
  <c r="G109" i="6" s="1"/>
  <c r="AF109" i="6"/>
  <c r="AG109" i="6"/>
  <c r="AH109" i="6"/>
  <c r="AI109" i="6"/>
  <c r="AJ109" i="6"/>
  <c r="AK109" i="6"/>
  <c r="AL109" i="6"/>
  <c r="AM109" i="6"/>
  <c r="AI101" i="6"/>
  <c r="AJ101" i="6"/>
  <c r="AK101" i="6"/>
  <c r="AL101" i="6"/>
  <c r="AM101" i="6"/>
  <c r="AE101" i="6"/>
  <c r="G101" i="6" s="1"/>
  <c r="AG101" i="6"/>
  <c r="D92" i="6"/>
  <c r="AJ92" i="6"/>
  <c r="AK92" i="6"/>
  <c r="AL92" i="6"/>
  <c r="AM92" i="6"/>
  <c r="AE92" i="6"/>
  <c r="G92" i="6" s="1"/>
  <c r="AF92" i="6"/>
  <c r="AH92" i="6"/>
  <c r="AE84" i="6"/>
  <c r="G84" i="6" s="1"/>
  <c r="AF84" i="6"/>
  <c r="AG84" i="6"/>
  <c r="AH84" i="6"/>
  <c r="AI84" i="6"/>
  <c r="AJ84" i="6"/>
  <c r="AK84" i="6"/>
  <c r="AL84" i="6"/>
  <c r="AM84" i="6"/>
  <c r="D76" i="6"/>
  <c r="AJ76" i="6"/>
  <c r="AK76" i="6"/>
  <c r="AL76" i="6"/>
  <c r="AM76" i="6"/>
  <c r="AE76" i="6"/>
  <c r="G76" i="6" s="1"/>
  <c r="AF76" i="6"/>
  <c r="AH76" i="6"/>
  <c r="AE68" i="6"/>
  <c r="G68" i="6" s="1"/>
  <c r="AF68" i="6"/>
  <c r="AG68" i="6"/>
  <c r="AH68" i="6"/>
  <c r="AI68" i="6"/>
  <c r="AJ68" i="6"/>
  <c r="AK68" i="6"/>
  <c r="AL68" i="6"/>
  <c r="AM68" i="6"/>
  <c r="AE50" i="6"/>
  <c r="G50" i="6" s="1"/>
  <c r="AF50" i="6"/>
  <c r="AG50" i="6"/>
  <c r="AH50" i="6"/>
  <c r="AI50" i="6"/>
  <c r="AJ50" i="6"/>
  <c r="AK50" i="6"/>
  <c r="AL50" i="6"/>
  <c r="AM50" i="6"/>
  <c r="AL42" i="6"/>
  <c r="AM42" i="6"/>
  <c r="AE42" i="6"/>
  <c r="G42" i="6" s="1"/>
  <c r="AF42" i="6"/>
  <c r="AG42" i="6"/>
  <c r="AH42" i="6"/>
  <c r="AJ42" i="6"/>
  <c r="D33" i="6"/>
  <c r="AM17" i="6"/>
  <c r="AE17" i="6"/>
  <c r="G17" i="6" s="1"/>
  <c r="AF17" i="6"/>
  <c r="AG17" i="6"/>
  <c r="AH17" i="6"/>
  <c r="AI17" i="6"/>
  <c r="AK17" i="6"/>
  <c r="AJ191" i="6"/>
  <c r="AL189" i="6"/>
  <c r="AE188" i="6"/>
  <c r="G188" i="6" s="1"/>
  <c r="AG186" i="6"/>
  <c r="AI184" i="6"/>
  <c r="AK182" i="6"/>
  <c r="AM180" i="6"/>
  <c r="AF179" i="6"/>
  <c r="AH177" i="6"/>
  <c r="AJ175" i="6"/>
  <c r="AL173" i="6"/>
  <c r="AE172" i="6"/>
  <c r="G172" i="6" s="1"/>
  <c r="AG170" i="6"/>
  <c r="AI168" i="6"/>
  <c r="AK166" i="6"/>
  <c r="AM164" i="6"/>
  <c r="AI156" i="6"/>
  <c r="AG142" i="6"/>
  <c r="AE128" i="6"/>
  <c r="G128" i="6" s="1"/>
  <c r="AL113" i="6"/>
  <c r="AJ99" i="6"/>
  <c r="AH85" i="6"/>
  <c r="AF71" i="6"/>
  <c r="AM56" i="6"/>
  <c r="AK42" i="6"/>
  <c r="AI28" i="6"/>
  <c r="AG14" i="6"/>
  <c r="D149" i="6"/>
  <c r="AE125" i="6"/>
  <c r="G125" i="6" s="1"/>
  <c r="AF125" i="6"/>
  <c r="AG125" i="6"/>
  <c r="AH125" i="6"/>
  <c r="AI125" i="6"/>
  <c r="AJ125" i="6"/>
  <c r="AK125" i="6"/>
  <c r="AL125" i="6"/>
  <c r="AM125" i="6"/>
  <c r="D108" i="6"/>
  <c r="AJ108" i="6"/>
  <c r="AK108" i="6"/>
  <c r="AL108" i="6"/>
  <c r="AM108" i="6"/>
  <c r="AE108" i="6"/>
  <c r="G108" i="6" s="1"/>
  <c r="AF108" i="6"/>
  <c r="AH108" i="6"/>
  <c r="AE100" i="6"/>
  <c r="G100" i="6" s="1"/>
  <c r="AF100" i="6"/>
  <c r="AG100" i="6"/>
  <c r="AH100" i="6"/>
  <c r="AI100" i="6"/>
  <c r="AJ100" i="6"/>
  <c r="AK100" i="6"/>
  <c r="AL100" i="6"/>
  <c r="AM100" i="6"/>
  <c r="C67" i="6"/>
  <c r="AK67" i="6"/>
  <c r="AL67" i="6"/>
  <c r="AM67" i="6"/>
  <c r="AE67" i="6"/>
  <c r="G67" i="6" s="1"/>
  <c r="AF67" i="6"/>
  <c r="AG67" i="6"/>
  <c r="AI67" i="6"/>
  <c r="AL58" i="6"/>
  <c r="AM58" i="6"/>
  <c r="AE58" i="6"/>
  <c r="G58" i="6" s="1"/>
  <c r="AF58" i="6"/>
  <c r="AG58" i="6"/>
  <c r="AH58" i="6"/>
  <c r="AJ58" i="6"/>
  <c r="D49" i="6"/>
  <c r="D41" i="6"/>
  <c r="AE25" i="6"/>
  <c r="G25" i="6" s="1"/>
  <c r="AF25" i="6"/>
  <c r="AG25" i="6"/>
  <c r="AH25" i="6"/>
  <c r="AI25" i="6"/>
  <c r="AJ25" i="6"/>
  <c r="AK25" i="6"/>
  <c r="AL25" i="6"/>
  <c r="AM25" i="6"/>
  <c r="C16" i="6"/>
  <c r="AF16" i="6"/>
  <c r="AG16" i="6"/>
  <c r="AH16" i="6"/>
  <c r="AI16" i="6"/>
  <c r="AJ16" i="6"/>
  <c r="AK16" i="6"/>
  <c r="AL16" i="6"/>
  <c r="AM16" i="6"/>
  <c r="AI191" i="6"/>
  <c r="AK189" i="6"/>
  <c r="AM187" i="6"/>
  <c r="AF186" i="6"/>
  <c r="AH184" i="6"/>
  <c r="AJ182" i="6"/>
  <c r="AL180" i="6"/>
  <c r="AE179" i="6"/>
  <c r="G179" i="6" s="1"/>
  <c r="AG177" i="6"/>
  <c r="AI175" i="6"/>
  <c r="AK173" i="6"/>
  <c r="AM171" i="6"/>
  <c r="AF170" i="6"/>
  <c r="AH168" i="6"/>
  <c r="AJ166" i="6"/>
  <c r="AL164" i="6"/>
  <c r="AE142" i="6"/>
  <c r="G142" i="6" s="1"/>
  <c r="AL127" i="6"/>
  <c r="AH99" i="6"/>
  <c r="AF85" i="6"/>
  <c r="AM70" i="6"/>
  <c r="AK56" i="6"/>
  <c r="AI42" i="6"/>
  <c r="AG28" i="6"/>
  <c r="AI12" i="6"/>
  <c r="D173" i="6"/>
  <c r="AE141" i="6"/>
  <c r="G141" i="6" s="1"/>
  <c r="AF141" i="6"/>
  <c r="AG141" i="6"/>
  <c r="AH141" i="6"/>
  <c r="AI141" i="6"/>
  <c r="AJ141" i="6"/>
  <c r="AK141" i="6"/>
  <c r="AL141" i="6"/>
  <c r="AM141" i="6"/>
  <c r="AI133" i="6"/>
  <c r="AJ133" i="6"/>
  <c r="AK133" i="6"/>
  <c r="AL133" i="6"/>
  <c r="AM133" i="6"/>
  <c r="AE133" i="6"/>
  <c r="G133" i="6" s="1"/>
  <c r="AG133" i="6"/>
  <c r="AE116" i="6"/>
  <c r="G116" i="6" s="1"/>
  <c r="AF116" i="6"/>
  <c r="AG116" i="6"/>
  <c r="AH116" i="6"/>
  <c r="AI116" i="6"/>
  <c r="AJ116" i="6"/>
  <c r="AK116" i="6"/>
  <c r="AL116" i="6"/>
  <c r="AM116" i="6"/>
  <c r="AE91" i="6"/>
  <c r="G91" i="6" s="1"/>
  <c r="AF91" i="6"/>
  <c r="AG91" i="6"/>
  <c r="AH91" i="6"/>
  <c r="AI91" i="6"/>
  <c r="AJ91" i="6"/>
  <c r="AK91" i="6"/>
  <c r="AL91" i="6"/>
  <c r="AM91" i="6"/>
  <c r="AK83" i="6"/>
  <c r="AL83" i="6"/>
  <c r="AM83" i="6"/>
  <c r="AE83" i="6"/>
  <c r="G83" i="6" s="1"/>
  <c r="AF83" i="6"/>
  <c r="AG83" i="6"/>
  <c r="AI83" i="6"/>
  <c r="AE75" i="6"/>
  <c r="G75" i="6" s="1"/>
  <c r="AF75" i="6"/>
  <c r="AG75" i="6"/>
  <c r="AH75" i="6"/>
  <c r="AI75" i="6"/>
  <c r="AJ75" i="6"/>
  <c r="AK75" i="6"/>
  <c r="AL75" i="6"/>
  <c r="AM75" i="6"/>
  <c r="AM33" i="6"/>
  <c r="AE33" i="6"/>
  <c r="G33" i="6" s="1"/>
  <c r="AF33" i="6"/>
  <c r="AG33" i="6"/>
  <c r="AH33" i="6"/>
  <c r="AI33" i="6"/>
  <c r="AK33" i="6"/>
  <c r="C15" i="6"/>
  <c r="AE15" i="6"/>
  <c r="G15" i="6" s="1"/>
  <c r="AF15" i="6"/>
  <c r="AG15" i="6"/>
  <c r="AH15" i="6"/>
  <c r="AI15" i="6"/>
  <c r="AJ15" i="6"/>
  <c r="AK15" i="6"/>
  <c r="AM15" i="6"/>
  <c r="AH191" i="6"/>
  <c r="AJ189" i="6"/>
  <c r="AL187" i="6"/>
  <c r="AG184" i="6"/>
  <c r="AI182" i="6"/>
  <c r="AK180" i="6"/>
  <c r="AM178" i="6"/>
  <c r="AF177" i="6"/>
  <c r="AH175" i="6"/>
  <c r="AJ173" i="6"/>
  <c r="AL171" i="6"/>
  <c r="AG168" i="6"/>
  <c r="AI166" i="6"/>
  <c r="AK164" i="6"/>
  <c r="AK154" i="6"/>
  <c r="AI140" i="6"/>
  <c r="AG126" i="6"/>
  <c r="AE112" i="6"/>
  <c r="G112" i="6" s="1"/>
  <c r="AL97" i="6"/>
  <c r="AJ83" i="6"/>
  <c r="AH69" i="6"/>
  <c r="AF55" i="6"/>
  <c r="AM40" i="6"/>
  <c r="AK26" i="6"/>
  <c r="AM81" i="6"/>
  <c r="AE81" i="6"/>
  <c r="G81" i="6" s="1"/>
  <c r="AF81" i="6"/>
  <c r="AG81" i="6"/>
  <c r="AH81" i="6"/>
  <c r="AI81" i="6"/>
  <c r="AK81" i="6"/>
  <c r="AJ12" i="6"/>
  <c r="AI149" i="6"/>
  <c r="AJ149" i="6"/>
  <c r="AK149" i="6"/>
  <c r="AL149" i="6"/>
  <c r="AM149" i="6"/>
  <c r="AE149" i="6"/>
  <c r="G149" i="6" s="1"/>
  <c r="AG149" i="6"/>
  <c r="D124" i="6"/>
  <c r="AJ124" i="6"/>
  <c r="AK124" i="6"/>
  <c r="AL124" i="6"/>
  <c r="AM124" i="6"/>
  <c r="AE124" i="6"/>
  <c r="G124" i="6" s="1"/>
  <c r="AF124" i="6"/>
  <c r="AH124" i="6"/>
  <c r="C115" i="6"/>
  <c r="AK115" i="6"/>
  <c r="AL115" i="6"/>
  <c r="AM115" i="6"/>
  <c r="AE115" i="6"/>
  <c r="G115" i="6" s="1"/>
  <c r="AF115" i="6"/>
  <c r="AG115" i="6"/>
  <c r="AI115" i="6"/>
  <c r="AE107" i="6"/>
  <c r="G107" i="6" s="1"/>
  <c r="AF107" i="6"/>
  <c r="AG107" i="6"/>
  <c r="AH107" i="6"/>
  <c r="AI107" i="6"/>
  <c r="AJ107" i="6"/>
  <c r="AK107" i="6"/>
  <c r="AL107" i="6"/>
  <c r="AM107" i="6"/>
  <c r="AK99" i="6"/>
  <c r="AL99" i="6"/>
  <c r="AM99" i="6"/>
  <c r="AE99" i="6"/>
  <c r="G99" i="6" s="1"/>
  <c r="AF99" i="6"/>
  <c r="AG99" i="6"/>
  <c r="AI99" i="6"/>
  <c r="C90" i="6"/>
  <c r="AL90" i="6"/>
  <c r="AM90" i="6"/>
  <c r="AE90" i="6"/>
  <c r="G90" i="6" s="1"/>
  <c r="AF90" i="6"/>
  <c r="AG90" i="6"/>
  <c r="AH90" i="6"/>
  <c r="AJ90" i="6"/>
  <c r="AE82" i="6"/>
  <c r="G82" i="6" s="1"/>
  <c r="AF82" i="6"/>
  <c r="AG82" i="6"/>
  <c r="AH82" i="6"/>
  <c r="AI82" i="6"/>
  <c r="AJ82" i="6"/>
  <c r="AK82" i="6"/>
  <c r="AL82" i="6"/>
  <c r="AM82" i="6"/>
  <c r="C74" i="6"/>
  <c r="AL74" i="6"/>
  <c r="AM74" i="6"/>
  <c r="AE74" i="6"/>
  <c r="G74" i="6" s="1"/>
  <c r="AF74" i="6"/>
  <c r="AG74" i="6"/>
  <c r="AH74" i="6"/>
  <c r="AJ74" i="6"/>
  <c r="AE66" i="6"/>
  <c r="G66" i="6" s="1"/>
  <c r="AF66" i="6"/>
  <c r="AG66" i="6"/>
  <c r="AH66" i="6"/>
  <c r="AI66" i="6"/>
  <c r="AJ66" i="6"/>
  <c r="AK66" i="6"/>
  <c r="AL66" i="6"/>
  <c r="AM66" i="6"/>
  <c r="AM49" i="6"/>
  <c r="AE49" i="6"/>
  <c r="G49" i="6" s="1"/>
  <c r="AF49" i="6"/>
  <c r="AG49" i="6"/>
  <c r="AH49" i="6"/>
  <c r="AI49" i="6"/>
  <c r="AK49" i="6"/>
  <c r="AE41" i="6"/>
  <c r="G41" i="6" s="1"/>
  <c r="AF41" i="6"/>
  <c r="AG41" i="6"/>
  <c r="AH41" i="6"/>
  <c r="AI41" i="6"/>
  <c r="AJ41" i="6"/>
  <c r="AK41" i="6"/>
  <c r="AL41" i="6"/>
  <c r="AM41" i="6"/>
  <c r="C32" i="6"/>
  <c r="AF32" i="6"/>
  <c r="AG32" i="6"/>
  <c r="AH32" i="6"/>
  <c r="AI32" i="6"/>
  <c r="AJ32" i="6"/>
  <c r="AK32" i="6"/>
  <c r="AL32" i="6"/>
  <c r="AM32" i="6"/>
  <c r="AE24" i="6"/>
  <c r="G24" i="6" s="1"/>
  <c r="AF24" i="6"/>
  <c r="AG24" i="6"/>
  <c r="AH24" i="6"/>
  <c r="AI24" i="6"/>
  <c r="AJ24" i="6"/>
  <c r="AL24" i="6"/>
  <c r="C14" i="6"/>
  <c r="AH14" i="6"/>
  <c r="AI14" i="6"/>
  <c r="AJ14" i="6"/>
  <c r="AK14" i="6"/>
  <c r="AL14" i="6"/>
  <c r="AM14" i="6"/>
  <c r="AF14" i="6"/>
  <c r="AG191" i="6"/>
  <c r="AI189" i="6"/>
  <c r="AK187" i="6"/>
  <c r="AM185" i="6"/>
  <c r="AF184" i="6"/>
  <c r="AH182" i="6"/>
  <c r="AJ180" i="6"/>
  <c r="AL178" i="6"/>
  <c r="AG175" i="6"/>
  <c r="AI173" i="6"/>
  <c r="AK171" i="6"/>
  <c r="AM169" i="6"/>
  <c r="AF168" i="6"/>
  <c r="AH166" i="6"/>
  <c r="AJ164" i="6"/>
  <c r="AI154" i="6"/>
  <c r="AE126" i="6"/>
  <c r="G126" i="6" s="1"/>
  <c r="AL111" i="6"/>
  <c r="AJ97" i="6"/>
  <c r="AH83" i="6"/>
  <c r="AF69" i="6"/>
  <c r="AM54" i="6"/>
  <c r="AI26" i="6"/>
  <c r="AH30" i="6"/>
  <c r="AI30" i="6"/>
  <c r="AJ30" i="6"/>
  <c r="AK30" i="6"/>
  <c r="AL30" i="6"/>
  <c r="AM30" i="6"/>
  <c r="AF30" i="6"/>
  <c r="AE146" i="6"/>
  <c r="G146" i="6" s="1"/>
  <c r="AF146" i="6"/>
  <c r="AG146" i="6"/>
  <c r="AH146" i="6"/>
  <c r="AI146" i="6"/>
  <c r="AJ146" i="6"/>
  <c r="AK146" i="6"/>
  <c r="AL146" i="6"/>
  <c r="AM146" i="6"/>
  <c r="AE157" i="6"/>
  <c r="G157" i="6" s="1"/>
  <c r="AF157" i="6"/>
  <c r="AG157" i="6"/>
  <c r="AH157" i="6"/>
  <c r="AI157" i="6"/>
  <c r="AJ157" i="6"/>
  <c r="AK157" i="6"/>
  <c r="AL157" i="6"/>
  <c r="AM157" i="6"/>
  <c r="D140" i="6"/>
  <c r="AJ140" i="6"/>
  <c r="AK140" i="6"/>
  <c r="AL140" i="6"/>
  <c r="AM140" i="6"/>
  <c r="AE140" i="6"/>
  <c r="G140" i="6" s="1"/>
  <c r="AF140" i="6"/>
  <c r="AH140" i="6"/>
  <c r="AE132" i="6"/>
  <c r="G132" i="6" s="1"/>
  <c r="AF132" i="6"/>
  <c r="AG132" i="6"/>
  <c r="AH132" i="6"/>
  <c r="AI132" i="6"/>
  <c r="AJ132" i="6"/>
  <c r="AK132" i="6"/>
  <c r="AL132" i="6"/>
  <c r="AM132" i="6"/>
  <c r="AE123" i="6"/>
  <c r="G123" i="6" s="1"/>
  <c r="AF123" i="6"/>
  <c r="AG123" i="6"/>
  <c r="AH123" i="6"/>
  <c r="AI123" i="6"/>
  <c r="AJ123" i="6"/>
  <c r="AK123" i="6"/>
  <c r="AL123" i="6"/>
  <c r="AM123" i="6"/>
  <c r="D89" i="6"/>
  <c r="D81" i="6"/>
  <c r="D73" i="6"/>
  <c r="D65" i="6"/>
  <c r="AE57" i="6"/>
  <c r="G57" i="6" s="1"/>
  <c r="AF57" i="6"/>
  <c r="AG57" i="6"/>
  <c r="AH57" i="6"/>
  <c r="AI57" i="6"/>
  <c r="AJ57" i="6"/>
  <c r="AK57" i="6"/>
  <c r="AL57" i="6"/>
  <c r="AM57" i="6"/>
  <c r="C40" i="6"/>
  <c r="AE40" i="6"/>
  <c r="G40" i="6" s="1"/>
  <c r="AF40" i="6"/>
  <c r="AG40" i="6"/>
  <c r="AH40" i="6"/>
  <c r="AI40" i="6"/>
  <c r="AJ40" i="6"/>
  <c r="AL40" i="6"/>
  <c r="C31" i="6"/>
  <c r="AE31" i="6"/>
  <c r="G31" i="6" s="1"/>
  <c r="AF31" i="6"/>
  <c r="AG31" i="6"/>
  <c r="AH31" i="6"/>
  <c r="AI31" i="6"/>
  <c r="AJ31" i="6"/>
  <c r="AK31" i="6"/>
  <c r="AM31" i="6"/>
  <c r="C23" i="6"/>
  <c r="AG23" i="6"/>
  <c r="AH23" i="6"/>
  <c r="AI23" i="6"/>
  <c r="AJ23" i="6"/>
  <c r="AK23" i="6"/>
  <c r="AL23" i="6"/>
  <c r="AM23" i="6"/>
  <c r="AE23" i="6"/>
  <c r="G23" i="6" s="1"/>
  <c r="D13" i="6"/>
  <c r="AF191" i="6"/>
  <c r="AH189" i="6"/>
  <c r="AJ187" i="6"/>
  <c r="AL185" i="6"/>
  <c r="AE184" i="6"/>
  <c r="G184" i="6" s="1"/>
  <c r="AG182" i="6"/>
  <c r="AI180" i="6"/>
  <c r="AK178" i="6"/>
  <c r="AM176" i="6"/>
  <c r="AF175" i="6"/>
  <c r="AH173" i="6"/>
  <c r="AJ171" i="6"/>
  <c r="AL169" i="6"/>
  <c r="AE168" i="6"/>
  <c r="G168" i="6" s="1"/>
  <c r="AG166" i="6"/>
  <c r="AI164" i="6"/>
  <c r="AM152" i="6"/>
  <c r="AK138" i="6"/>
  <c r="AI124" i="6"/>
  <c r="AG110" i="6"/>
  <c r="AE96" i="6"/>
  <c r="G96" i="6" s="1"/>
  <c r="AL81" i="6"/>
  <c r="AJ67" i="6"/>
  <c r="AH53" i="6"/>
  <c r="AM24" i="6"/>
  <c r="AM113" i="6"/>
  <c r="AE113" i="6"/>
  <c r="G113" i="6" s="1"/>
  <c r="AF113" i="6"/>
  <c r="AG113" i="6"/>
  <c r="AH113" i="6"/>
  <c r="AI113" i="6"/>
  <c r="AK113" i="6"/>
  <c r="C46" i="6"/>
  <c r="AH46" i="6"/>
  <c r="AI46" i="6"/>
  <c r="AJ46" i="6"/>
  <c r="AK46" i="6"/>
  <c r="AL46" i="6"/>
  <c r="AM46" i="6"/>
  <c r="AF46" i="6"/>
  <c r="C180" i="6"/>
  <c r="D156" i="6"/>
  <c r="AJ156" i="6"/>
  <c r="AK156" i="6"/>
  <c r="AL156" i="6"/>
  <c r="AM156" i="6"/>
  <c r="AE156" i="6"/>
  <c r="G156" i="6" s="1"/>
  <c r="AF156" i="6"/>
  <c r="AH156" i="6"/>
  <c r="AE148" i="6"/>
  <c r="G148" i="6" s="1"/>
  <c r="AF148" i="6"/>
  <c r="AG148" i="6"/>
  <c r="AH148" i="6"/>
  <c r="AI148" i="6"/>
  <c r="AJ148" i="6"/>
  <c r="AK148" i="6"/>
  <c r="AL148" i="6"/>
  <c r="AM148" i="6"/>
  <c r="C139" i="6"/>
  <c r="C131" i="6"/>
  <c r="AK131" i="6"/>
  <c r="AL131" i="6"/>
  <c r="AM131" i="6"/>
  <c r="AE131" i="6"/>
  <c r="G131" i="6" s="1"/>
  <c r="AF131" i="6"/>
  <c r="AG131" i="6"/>
  <c r="AI131" i="6"/>
  <c r="C122" i="6"/>
  <c r="AE114" i="6"/>
  <c r="G114" i="6" s="1"/>
  <c r="AF114" i="6"/>
  <c r="AG114" i="6"/>
  <c r="AH114" i="6"/>
  <c r="AI114" i="6"/>
  <c r="AJ114" i="6"/>
  <c r="AK114" i="6"/>
  <c r="AL114" i="6"/>
  <c r="AM114" i="6"/>
  <c r="AL106" i="6"/>
  <c r="AM106" i="6"/>
  <c r="AE106" i="6"/>
  <c r="G106" i="6" s="1"/>
  <c r="AF106" i="6"/>
  <c r="AG106" i="6"/>
  <c r="AH106" i="6"/>
  <c r="AJ106" i="6"/>
  <c r="AE98" i="6"/>
  <c r="G98" i="6" s="1"/>
  <c r="AF98" i="6"/>
  <c r="AG98" i="6"/>
  <c r="AH98" i="6"/>
  <c r="AI98" i="6"/>
  <c r="AJ98" i="6"/>
  <c r="AK98" i="6"/>
  <c r="AL98" i="6"/>
  <c r="AM98" i="6"/>
  <c r="C89" i="6"/>
  <c r="C81" i="6"/>
  <c r="C73" i="6"/>
  <c r="C65" i="6"/>
  <c r="C56" i="6"/>
  <c r="AF48" i="6"/>
  <c r="AG48" i="6"/>
  <c r="AH48" i="6"/>
  <c r="AI48" i="6"/>
  <c r="AJ48" i="6"/>
  <c r="AK48" i="6"/>
  <c r="AL48" i="6"/>
  <c r="AM48" i="6"/>
  <c r="C39" i="6"/>
  <c r="AG39" i="6"/>
  <c r="AH39" i="6"/>
  <c r="AI39" i="6"/>
  <c r="AJ39" i="6"/>
  <c r="AK39" i="6"/>
  <c r="AL39" i="6"/>
  <c r="AM39" i="6"/>
  <c r="AE39" i="6"/>
  <c r="G39" i="6" s="1"/>
  <c r="C30" i="6"/>
  <c r="C22" i="6"/>
  <c r="AE22" i="6"/>
  <c r="G22" i="6" s="1"/>
  <c r="AF22" i="6"/>
  <c r="AG22" i="6"/>
  <c r="AH22" i="6"/>
  <c r="AI22" i="6"/>
  <c r="AJ22" i="6"/>
  <c r="AK22" i="6"/>
  <c r="AL22" i="6"/>
  <c r="C13" i="6"/>
  <c r="AM183" i="6"/>
  <c r="AF182" i="6"/>
  <c r="AM167" i="6"/>
  <c r="AH164" i="6"/>
  <c r="AK152" i="6"/>
  <c r="AI138" i="6"/>
  <c r="AG124" i="6"/>
  <c r="AE110" i="6"/>
  <c r="G110" i="6" s="1"/>
  <c r="AL95" i="6"/>
  <c r="AJ81" i="6"/>
  <c r="AH67" i="6"/>
  <c r="AF53" i="6"/>
  <c r="AM38" i="6"/>
  <c r="AK24" i="6"/>
  <c r="D175" i="6"/>
  <c r="D134" i="6"/>
  <c r="D111" i="6"/>
  <c r="D70" i="6"/>
  <c r="D47" i="6"/>
  <c r="D24" i="6"/>
  <c r="D123" i="6"/>
  <c r="D100" i="6"/>
  <c r="D186" i="6"/>
  <c r="D163" i="6"/>
  <c r="D122" i="6"/>
  <c r="D99" i="6"/>
  <c r="D58" i="6"/>
  <c r="D35" i="6"/>
  <c r="D146" i="6"/>
  <c r="D36" i="6"/>
  <c r="D174" i="6"/>
  <c r="D151" i="6"/>
  <c r="D128" i="6"/>
  <c r="D110" i="6"/>
  <c r="D87" i="6"/>
  <c r="D64" i="6"/>
  <c r="D46" i="6"/>
  <c r="D23" i="6"/>
  <c r="D164" i="6"/>
  <c r="D82" i="6"/>
  <c r="D18" i="6"/>
  <c r="D180" i="6"/>
  <c r="D162" i="6"/>
  <c r="D139" i="6"/>
  <c r="D116" i="6"/>
  <c r="D98" i="6"/>
  <c r="D75" i="6"/>
  <c r="D52" i="6"/>
  <c r="D34" i="6"/>
  <c r="D187" i="6"/>
  <c r="D59" i="6"/>
  <c r="D191" i="6"/>
  <c r="C156" i="6"/>
  <c r="D150" i="6"/>
  <c r="D127" i="6"/>
  <c r="C92" i="6"/>
  <c r="D86" i="6"/>
  <c r="D63" i="6"/>
  <c r="D40" i="6"/>
  <c r="C28" i="6"/>
  <c r="D22" i="6"/>
  <c r="D179" i="6"/>
  <c r="D138" i="6"/>
  <c r="D115" i="6"/>
  <c r="D74" i="6"/>
  <c r="D51" i="6"/>
  <c r="D190" i="6"/>
  <c r="D167" i="6"/>
  <c r="D144" i="6"/>
  <c r="D126" i="6"/>
  <c r="D103" i="6"/>
  <c r="D80" i="6"/>
  <c r="D62" i="6"/>
  <c r="D39" i="6"/>
  <c r="D16" i="6"/>
  <c r="D178" i="6"/>
  <c r="D155" i="6"/>
  <c r="D132" i="6"/>
  <c r="D114" i="6"/>
  <c r="D91" i="6"/>
  <c r="D68" i="6"/>
  <c r="D50" i="6"/>
  <c r="D27" i="6"/>
  <c r="C172" i="6"/>
  <c r="D166" i="6"/>
  <c r="D143" i="6"/>
  <c r="C108" i="6"/>
  <c r="D102" i="6"/>
  <c r="D79" i="6"/>
  <c r="D56" i="6"/>
  <c r="C44" i="6"/>
  <c r="D38" i="6"/>
  <c r="D15" i="6"/>
  <c r="D154" i="6"/>
  <c r="D131" i="6"/>
  <c r="D90" i="6"/>
  <c r="D67" i="6"/>
  <c r="D26" i="6"/>
  <c r="D183" i="6"/>
  <c r="D160" i="6"/>
  <c r="D142" i="6"/>
  <c r="D119" i="6"/>
  <c r="D96" i="6"/>
  <c r="D78" i="6"/>
  <c r="D55" i="6"/>
  <c r="D32" i="6"/>
  <c r="D14" i="6"/>
  <c r="D171" i="6"/>
  <c r="D148" i="6"/>
  <c r="C136" i="6"/>
  <c r="D130" i="6"/>
  <c r="D107" i="6"/>
  <c r="D84" i="6"/>
  <c r="D66" i="6"/>
  <c r="D43" i="6"/>
  <c r="D20" i="6"/>
  <c r="D182" i="6"/>
  <c r="D159" i="6"/>
  <c r="D118" i="6"/>
  <c r="D95" i="6"/>
  <c r="D72" i="6"/>
  <c r="D54" i="6"/>
  <c r="D31" i="6"/>
  <c r="D170" i="6"/>
  <c r="D147" i="6"/>
  <c r="D106" i="6"/>
  <c r="D83" i="6"/>
  <c r="D42" i="6"/>
  <c r="D19" i="6"/>
  <c r="C187" i="6"/>
  <c r="D176" i="6"/>
  <c r="C164" i="6"/>
  <c r="D158" i="6"/>
  <c r="C146" i="6"/>
  <c r="D135" i="6"/>
  <c r="C123" i="6"/>
  <c r="D112" i="6"/>
  <c r="C100" i="6"/>
  <c r="D94" i="6"/>
  <c r="C82" i="6"/>
  <c r="D71" i="6"/>
  <c r="C59" i="6"/>
  <c r="D48" i="6"/>
  <c r="C36" i="6"/>
  <c r="D30" i="6"/>
  <c r="C18" i="6"/>
  <c r="D12" i="6"/>
  <c r="AL12" i="6"/>
  <c r="AK12" i="6"/>
  <c r="AH12" i="6"/>
  <c r="AE12" i="6"/>
  <c r="G12" i="6" s="1"/>
  <c r="AF12" i="6" l="1"/>
  <c r="B14" i="24"/>
  <c r="E200" i="11"/>
  <c r="F200" i="11"/>
  <c r="G200" i="11"/>
  <c r="E201" i="11"/>
  <c r="G201" i="11" s="1"/>
  <c r="F201" i="11"/>
  <c r="E202" i="11"/>
  <c r="G202" i="11" s="1"/>
  <c r="F202" i="11"/>
  <c r="E203" i="11"/>
  <c r="G203" i="11" s="1"/>
  <c r="F203" i="11"/>
  <c r="E204" i="11"/>
  <c r="F204" i="11"/>
  <c r="G204" i="11"/>
  <c r="E205" i="11"/>
  <c r="G205" i="11" s="1"/>
  <c r="F205" i="11"/>
  <c r="E206" i="11"/>
  <c r="G206" i="11" s="1"/>
  <c r="F206" i="11"/>
  <c r="E207" i="11"/>
  <c r="F207" i="11"/>
  <c r="G207" i="11" s="1"/>
  <c r="E208" i="11"/>
  <c r="F208" i="11"/>
  <c r="G208" i="11"/>
  <c r="E209" i="11"/>
  <c r="G209" i="11" s="1"/>
  <c r="F209" i="11"/>
  <c r="E210" i="11"/>
  <c r="G210" i="11" s="1"/>
  <c r="F210" i="11"/>
  <c r="E211" i="11"/>
  <c r="F211" i="11"/>
  <c r="G211" i="11" s="1"/>
  <c r="E212" i="11"/>
  <c r="F212" i="11"/>
  <c r="G212" i="11"/>
  <c r="E213" i="11"/>
  <c r="G213" i="11" s="1"/>
  <c r="F213" i="11"/>
  <c r="E214" i="11"/>
  <c r="G214" i="11" s="1"/>
  <c r="F214" i="11"/>
  <c r="E215" i="11"/>
  <c r="F215" i="11"/>
  <c r="G215" i="11" s="1"/>
  <c r="E216" i="11"/>
  <c r="F216" i="11"/>
  <c r="G216" i="11"/>
  <c r="E217" i="11"/>
  <c r="G217" i="11" s="1"/>
  <c r="F217" i="11"/>
  <c r="E218" i="11"/>
  <c r="G218" i="11" s="1"/>
  <c r="F218" i="11"/>
  <c r="E219" i="11"/>
  <c r="F219" i="11"/>
  <c r="G219" i="11" s="1"/>
  <c r="E220" i="11"/>
  <c r="F220" i="11"/>
  <c r="G220" i="11"/>
  <c r="E221" i="11"/>
  <c r="G221" i="11" s="1"/>
  <c r="F221" i="11"/>
  <c r="E222" i="11"/>
  <c r="G222" i="11" s="1"/>
  <c r="F222" i="11"/>
  <c r="E223" i="11"/>
  <c r="F223" i="11"/>
  <c r="G223" i="11" s="1"/>
  <c r="E224" i="11"/>
  <c r="F224" i="11"/>
  <c r="G224" i="11"/>
  <c r="E225" i="11"/>
  <c r="G225" i="11" s="1"/>
  <c r="F225" i="11"/>
  <c r="E226" i="11"/>
  <c r="G226" i="11" s="1"/>
  <c r="F226" i="11"/>
  <c r="E227" i="11"/>
  <c r="F227" i="11"/>
  <c r="G227" i="11" s="1"/>
  <c r="E228" i="11"/>
  <c r="F228" i="11"/>
  <c r="G228" i="11"/>
  <c r="E229" i="11"/>
  <c r="G229" i="11" s="1"/>
  <c r="F229" i="11"/>
  <c r="E230" i="11"/>
  <c r="G230" i="11" s="1"/>
  <c r="F230" i="11"/>
  <c r="E231" i="11"/>
  <c r="F231" i="11"/>
  <c r="G231" i="11" s="1"/>
  <c r="E232" i="11"/>
  <c r="F232" i="11"/>
  <c r="G232" i="11"/>
  <c r="E233" i="11"/>
  <c r="G233" i="11" s="1"/>
  <c r="F233" i="11"/>
  <c r="E234" i="11"/>
  <c r="G234" i="11" s="1"/>
  <c r="F234" i="11"/>
  <c r="E235" i="11"/>
  <c r="F235" i="11"/>
  <c r="G235" i="11" s="1"/>
  <c r="E236" i="11"/>
  <c r="F236" i="11"/>
  <c r="G236" i="11"/>
  <c r="E237" i="11"/>
  <c r="G237" i="11" s="1"/>
  <c r="F237" i="11"/>
  <c r="E238" i="11"/>
  <c r="G238" i="11" s="1"/>
  <c r="F238" i="11"/>
  <c r="E239" i="11"/>
  <c r="F239" i="11"/>
  <c r="G239" i="11" s="1"/>
  <c r="E240" i="11"/>
  <c r="F240" i="11"/>
  <c r="G240" i="11"/>
  <c r="E241" i="11"/>
  <c r="G241" i="11" s="1"/>
  <c r="F241" i="11"/>
  <c r="E242" i="11"/>
  <c r="G242" i="11" s="1"/>
  <c r="F242" i="11"/>
  <c r="E243" i="11"/>
  <c r="F243" i="11"/>
  <c r="G243" i="11" s="1"/>
  <c r="E244" i="11"/>
  <c r="F244" i="11"/>
  <c r="G244" i="11"/>
  <c r="E245" i="11"/>
  <c r="G245" i="11" s="1"/>
  <c r="F245" i="11"/>
  <c r="E246" i="11"/>
  <c r="G246" i="11" s="1"/>
  <c r="F246" i="11"/>
  <c r="E247" i="11"/>
  <c r="F247" i="11"/>
  <c r="G247" i="11" s="1"/>
  <c r="E248" i="11"/>
  <c r="F248" i="11"/>
  <c r="G248" i="11"/>
  <c r="E249" i="11"/>
  <c r="G249" i="11" s="1"/>
  <c r="F249" i="11"/>
  <c r="E250" i="11"/>
  <c r="G250" i="11" s="1"/>
  <c r="F250" i="11"/>
  <c r="E251" i="11"/>
  <c r="F251" i="11"/>
  <c r="G251" i="11" s="1"/>
  <c r="E252" i="11"/>
  <c r="F252" i="11"/>
  <c r="G252" i="11"/>
  <c r="E253" i="11"/>
  <c r="G253" i="11" s="1"/>
  <c r="F253" i="11"/>
  <c r="E254" i="11"/>
  <c r="G254" i="11" s="1"/>
  <c r="F254" i="11"/>
  <c r="E255" i="11"/>
  <c r="F255" i="11"/>
  <c r="G255" i="11" s="1"/>
  <c r="E256" i="11"/>
  <c r="F256" i="11"/>
  <c r="G256" i="11"/>
  <c r="E257" i="11"/>
  <c r="G257" i="11" s="1"/>
  <c r="F257" i="11"/>
  <c r="E258" i="11"/>
  <c r="G258" i="11" s="1"/>
  <c r="F258" i="11"/>
  <c r="E259" i="11"/>
  <c r="F259" i="11"/>
  <c r="G259" i="11" s="1"/>
  <c r="E260" i="11"/>
  <c r="F260" i="11"/>
  <c r="G260" i="11"/>
  <c r="E261" i="11"/>
  <c r="G261" i="11" s="1"/>
  <c r="F261" i="11"/>
  <c r="E262" i="11"/>
  <c r="G262" i="11" s="1"/>
  <c r="F262" i="11"/>
  <c r="E263" i="11"/>
  <c r="F263" i="11"/>
  <c r="G263" i="11" s="1"/>
  <c r="E264" i="11"/>
  <c r="F264" i="11"/>
  <c r="G264" i="11"/>
  <c r="E265" i="11"/>
  <c r="G265" i="11" s="1"/>
  <c r="F265" i="11"/>
  <c r="E266" i="11"/>
  <c r="G266" i="11" s="1"/>
  <c r="F266" i="11"/>
  <c r="E267" i="11"/>
  <c r="F267" i="11"/>
  <c r="G267" i="11" s="1"/>
  <c r="E268" i="11"/>
  <c r="F268" i="11"/>
  <c r="G268" i="11"/>
  <c r="E269" i="11"/>
  <c r="G269" i="11" s="1"/>
  <c r="F269" i="11"/>
  <c r="E270" i="11"/>
  <c r="G270" i="11" s="1"/>
  <c r="F270" i="11"/>
  <c r="E271" i="11"/>
  <c r="F271" i="11"/>
  <c r="G271" i="11" s="1"/>
  <c r="E272" i="11"/>
  <c r="F272" i="11"/>
  <c r="G272" i="11"/>
  <c r="E273" i="11"/>
  <c r="G273" i="11" s="1"/>
  <c r="F273" i="11"/>
  <c r="E274" i="11"/>
  <c r="G274" i="11" s="1"/>
  <c r="F274" i="11"/>
  <c r="E275" i="11"/>
  <c r="F275" i="11"/>
  <c r="G275" i="11" s="1"/>
  <c r="E276" i="11"/>
  <c r="F276" i="11"/>
  <c r="G276" i="11"/>
  <c r="E277" i="11"/>
  <c r="G277" i="11" s="1"/>
  <c r="F277" i="11"/>
  <c r="E278" i="11"/>
  <c r="G278" i="11" s="1"/>
  <c r="F278" i="11"/>
  <c r="E279" i="11"/>
  <c r="F279" i="11"/>
  <c r="G279" i="11" s="1"/>
  <c r="E280" i="11"/>
  <c r="F280" i="11"/>
  <c r="G280" i="11"/>
  <c r="E281" i="11"/>
  <c r="G281" i="11" s="1"/>
  <c r="F281" i="11"/>
  <c r="E282" i="11"/>
  <c r="G282" i="11" s="1"/>
  <c r="F282" i="11"/>
  <c r="E283" i="11"/>
  <c r="F283" i="11"/>
  <c r="G283" i="11" s="1"/>
  <c r="E284" i="11"/>
  <c r="F284" i="11"/>
  <c r="G284" i="11"/>
  <c r="E285" i="11"/>
  <c r="G285" i="11" s="1"/>
  <c r="F285" i="11"/>
  <c r="E286" i="11"/>
  <c r="G286" i="11" s="1"/>
  <c r="F286" i="11"/>
  <c r="E287" i="11"/>
  <c r="F287" i="11"/>
  <c r="G287" i="11" s="1"/>
  <c r="E288" i="11"/>
  <c r="F288" i="11"/>
  <c r="G288" i="11"/>
  <c r="E289" i="11"/>
  <c r="G289" i="11" s="1"/>
  <c r="F289" i="11"/>
  <c r="E290" i="11"/>
  <c r="G290" i="11" s="1"/>
  <c r="F290" i="11"/>
  <c r="E291" i="11"/>
  <c r="F291" i="11"/>
  <c r="G291" i="11" s="1"/>
  <c r="E292" i="11"/>
  <c r="F292" i="11"/>
  <c r="G292" i="11"/>
  <c r="E293" i="11"/>
  <c r="G293" i="11" s="1"/>
  <c r="F293" i="11"/>
  <c r="E294" i="11"/>
  <c r="G294" i="11" s="1"/>
  <c r="F294" i="11"/>
  <c r="E295" i="11"/>
  <c r="F295" i="11"/>
  <c r="G295" i="11" s="1"/>
  <c r="E296" i="11"/>
  <c r="F296" i="11"/>
  <c r="G296" i="11"/>
  <c r="E297" i="11"/>
  <c r="G297" i="11" s="1"/>
  <c r="F297" i="11"/>
  <c r="E298" i="11"/>
  <c r="G298" i="11" s="1"/>
  <c r="F298" i="11"/>
  <c r="E299" i="11"/>
  <c r="F299" i="11"/>
  <c r="G299" i="11" s="1"/>
  <c r="E300" i="11"/>
  <c r="F300" i="11"/>
  <c r="G300" i="11"/>
  <c r="E301" i="11"/>
  <c r="G301" i="11" s="1"/>
  <c r="F301" i="11"/>
  <c r="E302" i="11"/>
  <c r="G302" i="11" s="1"/>
  <c r="F302" i="11"/>
  <c r="E303" i="11"/>
  <c r="F303" i="11"/>
  <c r="G303" i="11" s="1"/>
  <c r="E304" i="11"/>
  <c r="F304" i="11"/>
  <c r="G304" i="11"/>
  <c r="E305" i="11"/>
  <c r="G305" i="11" s="1"/>
  <c r="F305" i="11"/>
  <c r="E306" i="11"/>
  <c r="G306" i="11" s="1"/>
  <c r="F306" i="11"/>
  <c r="E307" i="11"/>
  <c r="F307" i="11"/>
  <c r="G307" i="11" s="1"/>
  <c r="E308" i="11"/>
  <c r="F308" i="11"/>
  <c r="G308" i="11"/>
  <c r="E309" i="11"/>
  <c r="G309" i="11" s="1"/>
  <c r="F309" i="11"/>
  <c r="E310" i="11"/>
  <c r="G310" i="11" s="1"/>
  <c r="F310" i="11"/>
  <c r="E311" i="11"/>
  <c r="F311" i="11"/>
  <c r="G311" i="11" s="1"/>
  <c r="E312" i="11"/>
  <c r="F312" i="11"/>
  <c r="G312" i="11"/>
  <c r="E313" i="11"/>
  <c r="G313" i="11" s="1"/>
  <c r="F313" i="11"/>
  <c r="E314" i="11"/>
  <c r="G314" i="11" s="1"/>
  <c r="F314" i="11"/>
  <c r="E315" i="11"/>
  <c r="F315" i="11"/>
  <c r="G315" i="11" s="1"/>
  <c r="E316" i="11"/>
  <c r="F316" i="11"/>
  <c r="G316" i="11"/>
  <c r="E317" i="11"/>
  <c r="G317" i="11" s="1"/>
  <c r="F317" i="11"/>
  <c r="E318" i="11"/>
  <c r="G318" i="11" s="1"/>
  <c r="F318" i="11"/>
  <c r="E319" i="11"/>
  <c r="F319" i="11"/>
  <c r="G319" i="11" s="1"/>
  <c r="E320" i="11"/>
  <c r="F320" i="11"/>
  <c r="G320" i="11"/>
  <c r="E321" i="11"/>
  <c r="G321" i="11" s="1"/>
  <c r="F321" i="11"/>
  <c r="E322" i="11"/>
  <c r="G322" i="11" s="1"/>
  <c r="F322" i="11"/>
  <c r="E323" i="11"/>
  <c r="F323" i="11"/>
  <c r="G323" i="11" s="1"/>
  <c r="E324" i="11"/>
  <c r="F324" i="11"/>
  <c r="G324" i="11"/>
  <c r="E325" i="11"/>
  <c r="G325" i="11" s="1"/>
  <c r="F325" i="11"/>
  <c r="E326" i="11"/>
  <c r="G326" i="11" s="1"/>
  <c r="F326" i="11"/>
  <c r="E327" i="11"/>
  <c r="F327" i="11"/>
  <c r="G327" i="11" s="1"/>
  <c r="E328" i="11"/>
  <c r="F328" i="11"/>
  <c r="G328" i="11"/>
  <c r="E329" i="11"/>
  <c r="G329" i="11" s="1"/>
  <c r="F329" i="11"/>
  <c r="E330" i="11"/>
  <c r="G330" i="11" s="1"/>
  <c r="F330" i="11"/>
  <c r="E331" i="11"/>
  <c r="F331" i="11"/>
  <c r="G331" i="11" s="1"/>
  <c r="E332" i="11"/>
  <c r="F332" i="11"/>
  <c r="G332" i="11"/>
  <c r="E333" i="11"/>
  <c r="G333" i="11" s="1"/>
  <c r="F333" i="11"/>
  <c r="E334" i="11"/>
  <c r="G334" i="11" s="1"/>
  <c r="F334" i="11"/>
  <c r="E335" i="11"/>
  <c r="F335" i="11"/>
  <c r="G335" i="11" s="1"/>
  <c r="E336" i="11"/>
  <c r="F336" i="11"/>
  <c r="G336" i="11"/>
  <c r="E337" i="11"/>
  <c r="G337" i="11" s="1"/>
  <c r="F337" i="11"/>
  <c r="E338" i="11"/>
  <c r="G338" i="11" s="1"/>
  <c r="F338" i="11"/>
  <c r="E339" i="11"/>
  <c r="F339" i="11"/>
  <c r="G339" i="11" s="1"/>
  <c r="E340" i="11"/>
  <c r="F340" i="11"/>
  <c r="G340" i="11"/>
  <c r="E341" i="11"/>
  <c r="G341" i="11" s="1"/>
  <c r="F341" i="11"/>
  <c r="E342" i="11"/>
  <c r="G342" i="11" s="1"/>
  <c r="F342" i="11"/>
  <c r="E343" i="11"/>
  <c r="F343" i="11"/>
  <c r="G343" i="11" s="1"/>
  <c r="E344" i="11"/>
  <c r="F344" i="11"/>
  <c r="G344" i="11"/>
  <c r="E345" i="11"/>
  <c r="G345" i="11" s="1"/>
  <c r="F345" i="11"/>
  <c r="E346" i="11"/>
  <c r="G346" i="11" s="1"/>
  <c r="F346" i="11"/>
  <c r="E347" i="11"/>
  <c r="F347" i="11"/>
  <c r="G347" i="11" s="1"/>
  <c r="E348" i="11"/>
  <c r="F348" i="11"/>
  <c r="G348" i="11"/>
  <c r="E349" i="11"/>
  <c r="G349" i="11" s="1"/>
  <c r="F349" i="11"/>
  <c r="E350" i="11"/>
  <c r="G350" i="11" s="1"/>
  <c r="F350" i="11"/>
  <c r="E351" i="11"/>
  <c r="F351" i="11"/>
  <c r="G351" i="11" s="1"/>
  <c r="E352" i="11"/>
  <c r="F352" i="11"/>
  <c r="G352" i="11"/>
  <c r="E353" i="11"/>
  <c r="G353" i="11" s="1"/>
  <c r="F353" i="11"/>
  <c r="E354" i="11"/>
  <c r="G354" i="11" s="1"/>
  <c r="F354" i="11"/>
  <c r="E355" i="11"/>
  <c r="F355" i="11"/>
  <c r="G355" i="11" s="1"/>
  <c r="E356" i="11"/>
  <c r="F356" i="11"/>
  <c r="G356" i="11"/>
  <c r="E357" i="11"/>
  <c r="G357" i="11" s="1"/>
  <c r="F357" i="11"/>
  <c r="E358" i="11"/>
  <c r="G358" i="11" s="1"/>
  <c r="F358" i="11"/>
  <c r="E359" i="11"/>
  <c r="F359" i="11"/>
  <c r="G359" i="11" s="1"/>
  <c r="E360" i="11"/>
  <c r="F360" i="11"/>
  <c r="G360" i="11"/>
  <c r="E361" i="11"/>
  <c r="G361" i="11" s="1"/>
  <c r="F361" i="11"/>
  <c r="E362" i="11"/>
  <c r="G362" i="11" s="1"/>
  <c r="F362" i="11"/>
  <c r="E363" i="11"/>
  <c r="F363" i="11"/>
  <c r="G363" i="11" s="1"/>
  <c r="E364" i="11"/>
  <c r="F364" i="11"/>
  <c r="G364" i="11"/>
  <c r="E365" i="11"/>
  <c r="G365" i="11" s="1"/>
  <c r="F365" i="11"/>
  <c r="E366" i="11"/>
  <c r="G366" i="11" s="1"/>
  <c r="F366" i="11"/>
  <c r="E367" i="11"/>
  <c r="F367" i="11"/>
  <c r="G367" i="11" s="1"/>
  <c r="E368" i="11"/>
  <c r="F368" i="11"/>
  <c r="G368" i="11"/>
  <c r="E369" i="11"/>
  <c r="G369" i="11" s="1"/>
  <c r="F369" i="11"/>
  <c r="E370" i="11"/>
  <c r="G370" i="11" s="1"/>
  <c r="F370" i="11"/>
  <c r="E371" i="11"/>
  <c r="F371" i="11"/>
  <c r="G371" i="11" s="1"/>
  <c r="E372" i="11"/>
  <c r="F372" i="11"/>
  <c r="G372" i="11"/>
  <c r="E373" i="11"/>
  <c r="G373" i="11" s="1"/>
  <c r="F373" i="11"/>
  <c r="E374" i="11"/>
  <c r="G374" i="11" s="1"/>
  <c r="F374" i="11"/>
  <c r="E375" i="11"/>
  <c r="F375" i="11"/>
  <c r="G375" i="11" s="1"/>
  <c r="E376" i="11"/>
  <c r="F376" i="11"/>
  <c r="G376" i="11"/>
  <c r="E377" i="11"/>
  <c r="G377" i="11" s="1"/>
  <c r="F377" i="11"/>
  <c r="E378" i="11"/>
  <c r="G378" i="11" s="1"/>
  <c r="F378" i="11"/>
  <c r="E379" i="11"/>
  <c r="F379" i="11"/>
  <c r="G379" i="11" s="1"/>
  <c r="E380" i="11"/>
  <c r="F380" i="11"/>
  <c r="G380" i="11"/>
  <c r="E381" i="11"/>
  <c r="G381" i="11" s="1"/>
  <c r="F381" i="11"/>
  <c r="E382" i="11"/>
  <c r="G382" i="11" s="1"/>
  <c r="F382" i="11"/>
  <c r="E383" i="11"/>
  <c r="F383" i="11"/>
  <c r="G383" i="11" s="1"/>
  <c r="E384" i="11"/>
  <c r="F384" i="11"/>
  <c r="G384" i="11"/>
  <c r="E385" i="11"/>
  <c r="G385" i="11" s="1"/>
  <c r="F385" i="11"/>
  <c r="E386" i="11"/>
  <c r="G386" i="11" s="1"/>
  <c r="F386" i="11"/>
  <c r="E387" i="11"/>
  <c r="F387" i="11"/>
  <c r="G387" i="11" s="1"/>
  <c r="E388" i="11"/>
  <c r="F388" i="11"/>
  <c r="G388" i="11"/>
  <c r="E389" i="11"/>
  <c r="G389" i="11" s="1"/>
  <c r="F389" i="11"/>
  <c r="E390" i="11"/>
  <c r="G390" i="11" s="1"/>
  <c r="F390" i="11"/>
  <c r="E391" i="11"/>
  <c r="F391" i="11"/>
  <c r="G391" i="11" s="1"/>
  <c r="E392" i="11"/>
  <c r="F392" i="11"/>
  <c r="G392" i="11"/>
  <c r="E393" i="11"/>
  <c r="G393" i="11" s="1"/>
  <c r="F393" i="11"/>
  <c r="E394" i="11"/>
  <c r="G394" i="11" s="1"/>
  <c r="F394" i="11"/>
  <c r="E395" i="11"/>
  <c r="F395" i="11"/>
  <c r="G395" i="11" s="1"/>
  <c r="E396" i="11"/>
  <c r="F396" i="11"/>
  <c r="G396" i="11"/>
  <c r="E397" i="11"/>
  <c r="G397" i="11" s="1"/>
  <c r="F397" i="11"/>
  <c r="E398" i="11"/>
  <c r="G398" i="11" s="1"/>
  <c r="F398" i="11"/>
  <c r="E399" i="11"/>
  <c r="F399" i="11"/>
  <c r="G399" i="11" s="1"/>
  <c r="E400" i="11"/>
  <c r="F400" i="11"/>
  <c r="G400" i="11"/>
  <c r="F313" i="8"/>
  <c r="G313" i="8"/>
  <c r="K313" i="8"/>
  <c r="M313" i="8"/>
  <c r="N313" i="8"/>
  <c r="O313" i="8"/>
  <c r="P313" i="8" s="1"/>
  <c r="R313" i="8"/>
  <c r="F314" i="8"/>
  <c r="G314" i="8"/>
  <c r="R314" i="8" s="1"/>
  <c r="K314" i="8"/>
  <c r="M314" i="8"/>
  <c r="N314" i="8"/>
  <c r="O314" i="8"/>
  <c r="P314" i="8" s="1"/>
  <c r="F315" i="8"/>
  <c r="G315" i="8"/>
  <c r="K315" i="8"/>
  <c r="M315" i="8"/>
  <c r="N315" i="8"/>
  <c r="O315" i="8"/>
  <c r="P315" i="8" s="1"/>
  <c r="R315" i="8"/>
  <c r="F316" i="8"/>
  <c r="G316" i="8"/>
  <c r="R316" i="8" s="1"/>
  <c r="K316" i="8"/>
  <c r="M316" i="8"/>
  <c r="N316" i="8"/>
  <c r="O316" i="8"/>
  <c r="P316" i="8" s="1"/>
  <c r="F317" i="8"/>
  <c r="G317" i="8"/>
  <c r="K317" i="8"/>
  <c r="M317" i="8"/>
  <c r="N317" i="8"/>
  <c r="O317" i="8"/>
  <c r="P317" i="8" s="1"/>
  <c r="R317" i="8"/>
  <c r="F318" i="8"/>
  <c r="G318" i="8"/>
  <c r="R318" i="8" s="1"/>
  <c r="K318" i="8"/>
  <c r="M318" i="8"/>
  <c r="N318" i="8"/>
  <c r="O318" i="8"/>
  <c r="P318" i="8" s="1"/>
  <c r="F319" i="8"/>
  <c r="G319" i="8"/>
  <c r="K319" i="8"/>
  <c r="M319" i="8"/>
  <c r="N319" i="8"/>
  <c r="O319" i="8"/>
  <c r="P319" i="8" s="1"/>
  <c r="R319" i="8"/>
  <c r="F320" i="8"/>
  <c r="G320" i="8"/>
  <c r="R320" i="8" s="1"/>
  <c r="K320" i="8"/>
  <c r="M320" i="8"/>
  <c r="N320" i="8"/>
  <c r="O320" i="8"/>
  <c r="P320" i="8" s="1"/>
  <c r="F321" i="8"/>
  <c r="G321" i="8"/>
  <c r="K321" i="8"/>
  <c r="M321" i="8"/>
  <c r="N321" i="8"/>
  <c r="O321" i="8"/>
  <c r="P321" i="8" s="1"/>
  <c r="R321" i="8"/>
  <c r="F322" i="8"/>
  <c r="G322" i="8"/>
  <c r="R322" i="8" s="1"/>
  <c r="K322" i="8"/>
  <c r="M322" i="8"/>
  <c r="N322" i="8"/>
  <c r="O322" i="8"/>
  <c r="P322" i="8" s="1"/>
  <c r="F323" i="8"/>
  <c r="G323" i="8"/>
  <c r="K323" i="8"/>
  <c r="M323" i="8"/>
  <c r="N323" i="8"/>
  <c r="O323" i="8"/>
  <c r="P323" i="8" s="1"/>
  <c r="R323" i="8"/>
  <c r="F324" i="8"/>
  <c r="G324" i="8"/>
  <c r="R324" i="8" s="1"/>
  <c r="K324" i="8"/>
  <c r="M324" i="8"/>
  <c r="N324" i="8"/>
  <c r="O324" i="8"/>
  <c r="P324" i="8" s="1"/>
  <c r="F325" i="8"/>
  <c r="G325" i="8"/>
  <c r="K325" i="8"/>
  <c r="M325" i="8"/>
  <c r="N325" i="8"/>
  <c r="O325" i="8"/>
  <c r="P325" i="8" s="1"/>
  <c r="R325" i="8"/>
  <c r="F326" i="8"/>
  <c r="G326" i="8"/>
  <c r="R326" i="8" s="1"/>
  <c r="K326" i="8"/>
  <c r="M326" i="8"/>
  <c r="N326" i="8"/>
  <c r="O326" i="8"/>
  <c r="P326" i="8" s="1"/>
  <c r="F327" i="8"/>
  <c r="G327" i="8"/>
  <c r="K327" i="8"/>
  <c r="M327" i="8"/>
  <c r="N327" i="8"/>
  <c r="O327" i="8"/>
  <c r="P327" i="8" s="1"/>
  <c r="R327" i="8"/>
  <c r="F328" i="8"/>
  <c r="G328" i="8"/>
  <c r="R328" i="8" s="1"/>
  <c r="K328" i="8"/>
  <c r="M328" i="8"/>
  <c r="N328" i="8"/>
  <c r="O328" i="8"/>
  <c r="P328" i="8" s="1"/>
  <c r="F329" i="8"/>
  <c r="G329" i="8"/>
  <c r="K329" i="8"/>
  <c r="M329" i="8"/>
  <c r="N329" i="8"/>
  <c r="O329" i="8"/>
  <c r="P329" i="8" s="1"/>
  <c r="R329" i="8"/>
  <c r="F330" i="8"/>
  <c r="G330" i="8"/>
  <c r="R330" i="8" s="1"/>
  <c r="K330" i="8"/>
  <c r="M330" i="8"/>
  <c r="N330" i="8"/>
  <c r="O330" i="8"/>
  <c r="P330" i="8" s="1"/>
  <c r="F331" i="8"/>
  <c r="G331" i="8"/>
  <c r="K331" i="8"/>
  <c r="M331" i="8"/>
  <c r="N331" i="8"/>
  <c r="O331" i="8"/>
  <c r="P331" i="8" s="1"/>
  <c r="R331" i="8"/>
  <c r="F332" i="8"/>
  <c r="G332" i="8"/>
  <c r="R332" i="8" s="1"/>
  <c r="K332" i="8"/>
  <c r="M332" i="8"/>
  <c r="N332" i="8"/>
  <c r="O332" i="8"/>
  <c r="P332" i="8" s="1"/>
  <c r="F333" i="8"/>
  <c r="G333" i="8"/>
  <c r="K333" i="8"/>
  <c r="M333" i="8"/>
  <c r="N333" i="8"/>
  <c r="O333" i="8"/>
  <c r="P333" i="8" s="1"/>
  <c r="R333" i="8"/>
  <c r="F334" i="8"/>
  <c r="G334" i="8"/>
  <c r="R334" i="8" s="1"/>
  <c r="K334" i="8"/>
  <c r="M334" i="8"/>
  <c r="N334" i="8"/>
  <c r="O334" i="8"/>
  <c r="P334" i="8" s="1"/>
  <c r="F335" i="8"/>
  <c r="G335" i="8"/>
  <c r="K335" i="8"/>
  <c r="M335" i="8"/>
  <c r="N335" i="8"/>
  <c r="O335" i="8"/>
  <c r="P335" i="8" s="1"/>
  <c r="R335" i="8"/>
  <c r="F336" i="8"/>
  <c r="G336" i="8"/>
  <c r="R336" i="8" s="1"/>
  <c r="K336" i="8"/>
  <c r="M336" i="8"/>
  <c r="N336" i="8"/>
  <c r="O336" i="8"/>
  <c r="P336" i="8" s="1"/>
  <c r="F337" i="8"/>
  <c r="G337" i="8"/>
  <c r="K337" i="8"/>
  <c r="M337" i="8"/>
  <c r="N337" i="8"/>
  <c r="O337" i="8"/>
  <c r="P337" i="8" s="1"/>
  <c r="R337" i="8"/>
  <c r="F338" i="8"/>
  <c r="G338" i="8"/>
  <c r="R338" i="8" s="1"/>
  <c r="K338" i="8"/>
  <c r="M338" i="8"/>
  <c r="N338" i="8"/>
  <c r="O338" i="8"/>
  <c r="P338" i="8" s="1"/>
  <c r="F339" i="8"/>
  <c r="G339" i="8"/>
  <c r="K339" i="8"/>
  <c r="M339" i="8"/>
  <c r="N339" i="8"/>
  <c r="O339" i="8"/>
  <c r="P339" i="8" s="1"/>
  <c r="R339" i="8"/>
  <c r="F340" i="8"/>
  <c r="G340" i="8"/>
  <c r="R340" i="8" s="1"/>
  <c r="K340" i="8"/>
  <c r="M340" i="8"/>
  <c r="N340" i="8"/>
  <c r="O340" i="8"/>
  <c r="P340" i="8" s="1"/>
  <c r="F341" i="8"/>
  <c r="G341" i="8"/>
  <c r="K341" i="8"/>
  <c r="M341" i="8"/>
  <c r="N341" i="8"/>
  <c r="O341" i="8"/>
  <c r="P341" i="8" s="1"/>
  <c r="R341" i="8"/>
  <c r="F342" i="8"/>
  <c r="G342" i="8"/>
  <c r="R342" i="8" s="1"/>
  <c r="K342" i="8"/>
  <c r="M342" i="8"/>
  <c r="N342" i="8"/>
  <c r="O342" i="8"/>
  <c r="P342" i="8" s="1"/>
  <c r="F343" i="8"/>
  <c r="G343" i="8"/>
  <c r="K343" i="8"/>
  <c r="M343" i="8"/>
  <c r="N343" i="8"/>
  <c r="O343" i="8"/>
  <c r="P343" i="8" s="1"/>
  <c r="R343" i="8"/>
  <c r="F344" i="8"/>
  <c r="G344" i="8"/>
  <c r="R344" i="8" s="1"/>
  <c r="K344" i="8"/>
  <c r="M344" i="8"/>
  <c r="N344" i="8"/>
  <c r="O344" i="8"/>
  <c r="P344" i="8" s="1"/>
  <c r="F345" i="8"/>
  <c r="G345" i="8"/>
  <c r="K345" i="8"/>
  <c r="M345" i="8"/>
  <c r="N345" i="8"/>
  <c r="O345" i="8"/>
  <c r="P345" i="8" s="1"/>
  <c r="R345" i="8"/>
  <c r="F346" i="8"/>
  <c r="G346" i="8"/>
  <c r="R346" i="8" s="1"/>
  <c r="K346" i="8"/>
  <c r="M346" i="8"/>
  <c r="N346" i="8"/>
  <c r="O346" i="8"/>
  <c r="P346" i="8" s="1"/>
  <c r="F347" i="8"/>
  <c r="G347" i="8"/>
  <c r="K347" i="8"/>
  <c r="M347" i="8"/>
  <c r="N347" i="8"/>
  <c r="O347" i="8"/>
  <c r="P347" i="8" s="1"/>
  <c r="R347" i="8"/>
  <c r="F348" i="8"/>
  <c r="G348" i="8"/>
  <c r="R348" i="8" s="1"/>
  <c r="K348" i="8"/>
  <c r="M348" i="8"/>
  <c r="N348" i="8"/>
  <c r="O348" i="8"/>
  <c r="P348" i="8" s="1"/>
  <c r="F349" i="8"/>
  <c r="G349" i="8"/>
  <c r="K349" i="8"/>
  <c r="M349" i="8"/>
  <c r="N349" i="8"/>
  <c r="O349" i="8"/>
  <c r="P349" i="8" s="1"/>
  <c r="R349" i="8"/>
  <c r="F350" i="8"/>
  <c r="G350" i="8"/>
  <c r="R350" i="8" s="1"/>
  <c r="K350" i="8"/>
  <c r="M350" i="8"/>
  <c r="N350" i="8"/>
  <c r="O350" i="8"/>
  <c r="P350" i="8" s="1"/>
  <c r="F351" i="8"/>
  <c r="G351" i="8"/>
  <c r="K351" i="8"/>
  <c r="M351" i="8"/>
  <c r="N351" i="8"/>
  <c r="O351" i="8"/>
  <c r="P351" i="8" s="1"/>
  <c r="R351" i="8"/>
  <c r="F352" i="8"/>
  <c r="G352" i="8"/>
  <c r="R352" i="8" s="1"/>
  <c r="K352" i="8"/>
  <c r="M352" i="8"/>
  <c r="N352" i="8"/>
  <c r="O352" i="8"/>
  <c r="P352" i="8" s="1"/>
  <c r="F353" i="8"/>
  <c r="G353" i="8"/>
  <c r="K353" i="8"/>
  <c r="M353" i="8"/>
  <c r="N353" i="8"/>
  <c r="O353" i="8"/>
  <c r="P353" i="8" s="1"/>
  <c r="R353" i="8"/>
  <c r="F354" i="8"/>
  <c r="G354" i="8"/>
  <c r="R354" i="8" s="1"/>
  <c r="K354" i="8"/>
  <c r="M354" i="8"/>
  <c r="N354" i="8"/>
  <c r="O354" i="8"/>
  <c r="P354" i="8" s="1"/>
  <c r="F355" i="8"/>
  <c r="G355" i="8"/>
  <c r="K355" i="8"/>
  <c r="M355" i="8"/>
  <c r="N355" i="8"/>
  <c r="O355" i="8"/>
  <c r="P355" i="8" s="1"/>
  <c r="R355" i="8"/>
  <c r="F356" i="8"/>
  <c r="G356" i="8"/>
  <c r="R356" i="8" s="1"/>
  <c r="K356" i="8"/>
  <c r="M356" i="8"/>
  <c r="N356" i="8"/>
  <c r="O356" i="8"/>
  <c r="P356" i="8" s="1"/>
  <c r="F357" i="8"/>
  <c r="G357" i="8"/>
  <c r="K357" i="8"/>
  <c r="M357" i="8"/>
  <c r="N357" i="8"/>
  <c r="O357" i="8"/>
  <c r="P357" i="8" s="1"/>
  <c r="R357" i="8"/>
  <c r="F358" i="8"/>
  <c r="G358" i="8"/>
  <c r="R358" i="8" s="1"/>
  <c r="K358" i="8"/>
  <c r="M358" i="8"/>
  <c r="N358" i="8"/>
  <c r="O358" i="8"/>
  <c r="P358" i="8" s="1"/>
  <c r="F359" i="8"/>
  <c r="G359" i="8"/>
  <c r="K359" i="8"/>
  <c r="M359" i="8"/>
  <c r="N359" i="8"/>
  <c r="O359" i="8"/>
  <c r="P359" i="8" s="1"/>
  <c r="R359" i="8"/>
  <c r="F360" i="8"/>
  <c r="G360" i="8"/>
  <c r="R360" i="8" s="1"/>
  <c r="K360" i="8"/>
  <c r="M360" i="8"/>
  <c r="N360" i="8"/>
  <c r="O360" i="8"/>
  <c r="P360" i="8" s="1"/>
  <c r="F361" i="8"/>
  <c r="G361" i="8"/>
  <c r="K361" i="8"/>
  <c r="M361" i="8"/>
  <c r="N361" i="8"/>
  <c r="O361" i="8"/>
  <c r="P361" i="8" s="1"/>
  <c r="R361" i="8"/>
  <c r="F362" i="8"/>
  <c r="G362" i="8"/>
  <c r="R362" i="8" s="1"/>
  <c r="K362" i="8"/>
  <c r="M362" i="8"/>
  <c r="N362" i="8"/>
  <c r="O362" i="8"/>
  <c r="P362" i="8" s="1"/>
  <c r="F363" i="8"/>
  <c r="G363" i="8"/>
  <c r="K363" i="8"/>
  <c r="M363" i="8"/>
  <c r="N363" i="8"/>
  <c r="O363" i="8"/>
  <c r="P363" i="8" s="1"/>
  <c r="R363" i="8"/>
  <c r="F364" i="8"/>
  <c r="G364" i="8"/>
  <c r="R364" i="8" s="1"/>
  <c r="K364" i="8"/>
  <c r="M364" i="8"/>
  <c r="N364" i="8"/>
  <c r="O364" i="8"/>
  <c r="P364" i="8" s="1"/>
  <c r="F365" i="8"/>
  <c r="G365" i="8"/>
  <c r="K365" i="8"/>
  <c r="M365" i="8"/>
  <c r="N365" i="8"/>
  <c r="O365" i="8"/>
  <c r="P365" i="8" s="1"/>
  <c r="R365" i="8"/>
  <c r="F366" i="8"/>
  <c r="G366" i="8"/>
  <c r="R366" i="8" s="1"/>
  <c r="K366" i="8"/>
  <c r="M366" i="8"/>
  <c r="N366" i="8"/>
  <c r="O366" i="8"/>
  <c r="P366" i="8" s="1"/>
  <c r="F367" i="8"/>
  <c r="G367" i="8"/>
  <c r="K367" i="8"/>
  <c r="M367" i="8"/>
  <c r="N367" i="8"/>
  <c r="O367" i="8"/>
  <c r="P367" i="8" s="1"/>
  <c r="R367" i="8"/>
  <c r="F368" i="8"/>
  <c r="G368" i="8"/>
  <c r="R368" i="8" s="1"/>
  <c r="K368" i="8"/>
  <c r="M368" i="8"/>
  <c r="N368" i="8"/>
  <c r="O368" i="8"/>
  <c r="P368" i="8" s="1"/>
  <c r="F369" i="8"/>
  <c r="G369" i="8"/>
  <c r="K369" i="8"/>
  <c r="M369" i="8"/>
  <c r="N369" i="8"/>
  <c r="O369" i="8"/>
  <c r="P369" i="8" s="1"/>
  <c r="R369" i="8"/>
  <c r="F370" i="8"/>
  <c r="G370" i="8"/>
  <c r="R370" i="8" s="1"/>
  <c r="K370" i="8"/>
  <c r="M370" i="8"/>
  <c r="N370" i="8"/>
  <c r="O370" i="8"/>
  <c r="P370" i="8" s="1"/>
  <c r="F371" i="8"/>
  <c r="G371" i="8"/>
  <c r="K371" i="8"/>
  <c r="M371" i="8"/>
  <c r="N371" i="8"/>
  <c r="O371" i="8"/>
  <c r="P371" i="8" s="1"/>
  <c r="R371" i="8"/>
  <c r="F372" i="8"/>
  <c r="G372" i="8"/>
  <c r="R372" i="8" s="1"/>
  <c r="K372" i="8"/>
  <c r="M372" i="8"/>
  <c r="N372" i="8"/>
  <c r="O372" i="8"/>
  <c r="P372" i="8" s="1"/>
  <c r="F373" i="8"/>
  <c r="G373" i="8"/>
  <c r="K373" i="8"/>
  <c r="M373" i="8"/>
  <c r="N373" i="8"/>
  <c r="O373" i="8"/>
  <c r="P373" i="8" s="1"/>
  <c r="R373" i="8"/>
  <c r="F374" i="8"/>
  <c r="G374" i="8"/>
  <c r="R374" i="8" s="1"/>
  <c r="K374" i="8"/>
  <c r="M374" i="8"/>
  <c r="N374" i="8"/>
  <c r="O374" i="8"/>
  <c r="P374" i="8" s="1"/>
  <c r="F375" i="8"/>
  <c r="G375" i="8"/>
  <c r="K375" i="8"/>
  <c r="M375" i="8"/>
  <c r="N375" i="8"/>
  <c r="O375" i="8"/>
  <c r="P375" i="8" s="1"/>
  <c r="R375" i="8"/>
  <c r="F376" i="8"/>
  <c r="G376" i="8"/>
  <c r="R376" i="8" s="1"/>
  <c r="K376" i="8"/>
  <c r="M376" i="8"/>
  <c r="N376" i="8"/>
  <c r="O376" i="8"/>
  <c r="P376" i="8" s="1"/>
  <c r="F377" i="8"/>
  <c r="G377" i="8"/>
  <c r="K377" i="8"/>
  <c r="M377" i="8"/>
  <c r="N377" i="8"/>
  <c r="O377" i="8"/>
  <c r="P377" i="8" s="1"/>
  <c r="R377" i="8"/>
  <c r="F378" i="8"/>
  <c r="G378" i="8"/>
  <c r="R378" i="8" s="1"/>
  <c r="K378" i="8"/>
  <c r="M378" i="8"/>
  <c r="N378" i="8"/>
  <c r="O378" i="8"/>
  <c r="P378" i="8" s="1"/>
  <c r="F379" i="8"/>
  <c r="G379" i="8"/>
  <c r="K379" i="8"/>
  <c r="M379" i="8"/>
  <c r="N379" i="8"/>
  <c r="O379" i="8"/>
  <c r="P379" i="8" s="1"/>
  <c r="R379" i="8"/>
  <c r="F380" i="8"/>
  <c r="G380" i="8"/>
  <c r="R380" i="8" s="1"/>
  <c r="K380" i="8"/>
  <c r="M380" i="8"/>
  <c r="N380" i="8"/>
  <c r="O380" i="8"/>
  <c r="P380" i="8" s="1"/>
  <c r="F381" i="8"/>
  <c r="G381" i="8"/>
  <c r="K381" i="8"/>
  <c r="M381" i="8"/>
  <c r="N381" i="8"/>
  <c r="O381" i="8"/>
  <c r="P381" i="8" s="1"/>
  <c r="R381" i="8"/>
  <c r="F382" i="8"/>
  <c r="G382" i="8"/>
  <c r="R382" i="8" s="1"/>
  <c r="K382" i="8"/>
  <c r="M382" i="8"/>
  <c r="N382" i="8"/>
  <c r="O382" i="8"/>
  <c r="P382" i="8" s="1"/>
  <c r="F383" i="8"/>
  <c r="G383" i="8"/>
  <c r="K383" i="8"/>
  <c r="M383" i="8"/>
  <c r="N383" i="8"/>
  <c r="O383" i="8"/>
  <c r="P383" i="8" s="1"/>
  <c r="R383" i="8"/>
  <c r="F384" i="8"/>
  <c r="G384" i="8"/>
  <c r="R384" i="8" s="1"/>
  <c r="K384" i="8"/>
  <c r="M384" i="8"/>
  <c r="N384" i="8"/>
  <c r="O384" i="8"/>
  <c r="P384" i="8" s="1"/>
  <c r="F385" i="8"/>
  <c r="G385" i="8"/>
  <c r="K385" i="8"/>
  <c r="M385" i="8"/>
  <c r="N385" i="8"/>
  <c r="O385" i="8"/>
  <c r="P385" i="8" s="1"/>
  <c r="R385" i="8"/>
  <c r="F386" i="8"/>
  <c r="G386" i="8"/>
  <c r="R386" i="8" s="1"/>
  <c r="K386" i="8"/>
  <c r="M386" i="8"/>
  <c r="N386" i="8"/>
  <c r="O386" i="8"/>
  <c r="P386" i="8" s="1"/>
  <c r="F387" i="8"/>
  <c r="G387" i="8"/>
  <c r="K387" i="8"/>
  <c r="M387" i="8"/>
  <c r="N387" i="8"/>
  <c r="O387" i="8"/>
  <c r="P387" i="8" s="1"/>
  <c r="R387" i="8"/>
  <c r="F388" i="8"/>
  <c r="G388" i="8"/>
  <c r="R388" i="8" s="1"/>
  <c r="K388" i="8"/>
  <c r="M388" i="8"/>
  <c r="N388" i="8"/>
  <c r="O388" i="8"/>
  <c r="P388" i="8" s="1"/>
  <c r="F389" i="8"/>
  <c r="G389" i="8"/>
  <c r="K389" i="8"/>
  <c r="M389" i="8"/>
  <c r="N389" i="8"/>
  <c r="O389" i="8"/>
  <c r="P389" i="8" s="1"/>
  <c r="R389" i="8"/>
  <c r="F390" i="8"/>
  <c r="G390" i="8"/>
  <c r="R390" i="8" s="1"/>
  <c r="K390" i="8"/>
  <c r="M390" i="8"/>
  <c r="N390" i="8"/>
  <c r="O390" i="8"/>
  <c r="P390" i="8" s="1"/>
  <c r="F391" i="8"/>
  <c r="G391" i="8"/>
  <c r="K391" i="8"/>
  <c r="M391" i="8"/>
  <c r="N391" i="8"/>
  <c r="O391" i="8"/>
  <c r="P391" i="8" s="1"/>
  <c r="R391" i="8"/>
  <c r="F392" i="8"/>
  <c r="G392" i="8"/>
  <c r="R392" i="8" s="1"/>
  <c r="K392" i="8"/>
  <c r="M392" i="8"/>
  <c r="N392" i="8"/>
  <c r="O392" i="8"/>
  <c r="P392" i="8" s="1"/>
  <c r="F393" i="8"/>
  <c r="G393" i="8"/>
  <c r="K393" i="8"/>
  <c r="M393" i="8"/>
  <c r="N393" i="8"/>
  <c r="O393" i="8"/>
  <c r="P393" i="8" s="1"/>
  <c r="R393" i="8"/>
  <c r="F394" i="8"/>
  <c r="G394" i="8"/>
  <c r="R394" i="8" s="1"/>
  <c r="K394" i="8"/>
  <c r="M394" i="8"/>
  <c r="N394" i="8"/>
  <c r="O394" i="8"/>
  <c r="P394" i="8" s="1"/>
  <c r="F395" i="8"/>
  <c r="G395" i="8"/>
  <c r="K395" i="8"/>
  <c r="M395" i="8"/>
  <c r="N395" i="8"/>
  <c r="O395" i="8"/>
  <c r="P395" i="8" s="1"/>
  <c r="R395" i="8"/>
  <c r="F396" i="8"/>
  <c r="G396" i="8"/>
  <c r="R396" i="8" s="1"/>
  <c r="K396" i="8"/>
  <c r="M396" i="8"/>
  <c r="N396" i="8"/>
  <c r="O396" i="8"/>
  <c r="P396" i="8" s="1"/>
  <c r="F397" i="8"/>
  <c r="G397" i="8"/>
  <c r="K397" i="8"/>
  <c r="M397" i="8"/>
  <c r="N397" i="8"/>
  <c r="O397" i="8"/>
  <c r="P397" i="8" s="1"/>
  <c r="R397" i="8"/>
  <c r="F398" i="8"/>
  <c r="G398" i="8"/>
  <c r="R398" i="8" s="1"/>
  <c r="K398" i="8"/>
  <c r="M398" i="8"/>
  <c r="N398" i="8"/>
  <c r="O398" i="8"/>
  <c r="P398" i="8" s="1"/>
  <c r="F399" i="8"/>
  <c r="G399" i="8"/>
  <c r="K399" i="8"/>
  <c r="M399" i="8"/>
  <c r="N399" i="8"/>
  <c r="O399" i="8"/>
  <c r="P399" i="8" s="1"/>
  <c r="R399" i="8"/>
  <c r="F400" i="8"/>
  <c r="G400" i="8"/>
  <c r="R400" i="8" s="1"/>
  <c r="K400" i="8"/>
  <c r="M400" i="8"/>
  <c r="N400" i="8"/>
  <c r="O400" i="8"/>
  <c r="P400" i="8" s="1"/>
  <c r="L15" i="6"/>
  <c r="AO15" i="6" s="1"/>
  <c r="L23" i="6"/>
  <c r="AO23" i="6" s="1"/>
  <c r="L26" i="6"/>
  <c r="AO26" i="6" s="1"/>
  <c r="L28" i="6"/>
  <c r="AO28" i="6" s="1"/>
  <c r="L36" i="6"/>
  <c r="AO36" i="6" s="1"/>
  <c r="L38" i="6"/>
  <c r="AO38" i="6" s="1"/>
  <c r="L39" i="6"/>
  <c r="AO39" i="6" s="1"/>
  <c r="L41" i="6"/>
  <c r="AO41" i="6" s="1"/>
  <c r="L42" i="6"/>
  <c r="AO42" i="6" s="1"/>
  <c r="L44" i="6"/>
  <c r="AO44" i="6" s="1"/>
  <c r="L46" i="6"/>
  <c r="AO46" i="6" s="1"/>
  <c r="L49" i="6"/>
  <c r="AO49" i="6" s="1"/>
  <c r="L52" i="6"/>
  <c r="AO52" i="6" s="1"/>
  <c r="L55" i="6"/>
  <c r="AO55" i="6" s="1"/>
  <c r="L56" i="6"/>
  <c r="AO56" i="6" s="1"/>
  <c r="L60" i="6"/>
  <c r="AO60" i="6" s="1"/>
  <c r="L61" i="6"/>
  <c r="AO61" i="6" s="1"/>
  <c r="L63" i="6"/>
  <c r="AO63" i="6" s="1"/>
  <c r="L65" i="6"/>
  <c r="AO65" i="6" s="1"/>
  <c r="L71" i="6"/>
  <c r="AO71" i="6" s="1"/>
  <c r="L72" i="6"/>
  <c r="AO72" i="6" s="1"/>
  <c r="L73" i="6"/>
  <c r="AO73" i="6" s="1"/>
  <c r="L78" i="6"/>
  <c r="AO78" i="6" s="1"/>
  <c r="L87" i="6"/>
  <c r="AO87" i="6" s="1"/>
  <c r="L88" i="6"/>
  <c r="AO88" i="6" s="1"/>
  <c r="L90" i="6"/>
  <c r="AO90" i="6" s="1"/>
  <c r="L93" i="6"/>
  <c r="AO93" i="6" s="1"/>
  <c r="L95" i="6"/>
  <c r="AO95" i="6" s="1"/>
  <c r="L103" i="6"/>
  <c r="AO103" i="6" s="1"/>
  <c r="L105" i="6"/>
  <c r="AO105" i="6" s="1"/>
  <c r="L113" i="6"/>
  <c r="AO113" i="6" s="1"/>
  <c r="L124" i="6"/>
  <c r="AO124" i="6" s="1"/>
  <c r="L125" i="6"/>
  <c r="AO125" i="6" s="1"/>
  <c r="L126" i="6"/>
  <c r="AO126" i="6" s="1"/>
  <c r="L129" i="6"/>
  <c r="AO129" i="6" s="1"/>
  <c r="L135" i="6"/>
  <c r="AO135" i="6" s="1"/>
  <c r="L136" i="6"/>
  <c r="AO136" i="6" s="1"/>
  <c r="L137" i="6"/>
  <c r="AO137" i="6" s="1"/>
  <c r="L138" i="6"/>
  <c r="AO138" i="6" s="1"/>
  <c r="L141" i="6"/>
  <c r="AO141" i="6" s="1"/>
  <c r="L142" i="6"/>
  <c r="AO142" i="6" s="1"/>
  <c r="L143" i="6"/>
  <c r="AO143" i="6" s="1"/>
  <c r="L151" i="6"/>
  <c r="AO151" i="6" s="1"/>
  <c r="L153" i="6"/>
  <c r="AO153" i="6" s="1"/>
  <c r="L156" i="6"/>
  <c r="AO156" i="6" s="1"/>
  <c r="L158" i="6"/>
  <c r="AO158" i="6" s="1"/>
  <c r="L161" i="6"/>
  <c r="AO161" i="6" s="1"/>
  <c r="L167" i="6"/>
  <c r="AO167" i="6" s="1"/>
  <c r="L168" i="6"/>
  <c r="AO168" i="6" s="1"/>
  <c r="L170" i="6"/>
  <c r="AO170" i="6" s="1"/>
  <c r="L173" i="6"/>
  <c r="AO173" i="6" s="1"/>
  <c r="L175" i="6"/>
  <c r="AO175" i="6" s="1"/>
  <c r="L183" i="6"/>
  <c r="AO183" i="6" s="1"/>
  <c r="L188" i="6"/>
  <c r="AO188" i="6" s="1"/>
  <c r="B57" i="2"/>
  <c r="H42" i="24" a="1"/>
  <c r="D42" i="24" a="1"/>
  <c r="J42" i="24" a="1"/>
  <c r="B23" i="24" a="1"/>
  <c r="G626" i="24" a="1"/>
  <c r="E42" i="24" a="1"/>
  <c r="F231" i="24" a="1"/>
  <c r="B626" i="24" a="1"/>
  <c r="F42" i="24" a="1"/>
  <c r="B20" i="24"/>
  <c r="G679" i="24" a="1"/>
  <c r="I42" i="24" a="1"/>
  <c r="I626" i="24" a="1"/>
  <c r="A1077" i="24" a="1"/>
  <c r="L42" i="24" a="1"/>
  <c r="H231" i="24" a="1"/>
  <c r="A42" i="24" a="1"/>
  <c r="C42" i="24" a="1"/>
  <c r="B42" i="24" a="1"/>
  <c r="A626" i="24" a="1"/>
  <c r="B31" i="24" a="1"/>
  <c r="L626" i="24" a="1"/>
  <c r="C1077" i="24" a="1"/>
  <c r="A231" i="24" a="1"/>
  <c r="E679" i="24" a="1"/>
  <c r="B22" i="24"/>
  <c r="B29" i="24" a="1"/>
  <c r="B21" i="24"/>
  <c r="A679" i="24" a="1"/>
  <c r="AB119" i="6" l="1"/>
  <c r="AB18" i="6"/>
  <c r="AB177" i="6"/>
  <c r="AB171" i="6"/>
  <c r="AB166" i="6"/>
  <c r="AB159" i="6"/>
  <c r="AR153" i="6"/>
  <c r="AB148" i="6"/>
  <c r="L111" i="6"/>
  <c r="AO111" i="6" s="1"/>
  <c r="AX111" i="6" s="1"/>
  <c r="AB106" i="6"/>
  <c r="AB94" i="6"/>
  <c r="AB82" i="6"/>
  <c r="L76" i="6"/>
  <c r="AO76" i="6" s="1"/>
  <c r="AW76" i="6" s="1"/>
  <c r="AB71" i="6"/>
  <c r="AB65" i="6"/>
  <c r="AQ65" i="6"/>
  <c r="AU65" i="6"/>
  <c r="L58" i="6"/>
  <c r="AO58" i="6" s="1"/>
  <c r="AW58" i="6" s="1"/>
  <c r="AB47" i="6"/>
  <c r="AB30" i="6"/>
  <c r="L17" i="6"/>
  <c r="AO17" i="6" s="1"/>
  <c r="AS17" i="6" s="1"/>
  <c r="AS170" i="6"/>
  <c r="AB124" i="6"/>
  <c r="AQ124" i="6"/>
  <c r="AR124" i="6"/>
  <c r="L81" i="6"/>
  <c r="AO81" i="6" s="1"/>
  <c r="AT81" i="6" s="1"/>
  <c r="AB64" i="6"/>
  <c r="AB53" i="6"/>
  <c r="L29" i="6"/>
  <c r="AO29" i="6" s="1"/>
  <c r="AR170" i="6"/>
  <c r="AB172" i="6"/>
  <c r="AB130" i="6"/>
  <c r="AB59" i="6"/>
  <c r="AB147" i="6"/>
  <c r="AB136" i="6"/>
  <c r="AQ136" i="6"/>
  <c r="AB123" i="6"/>
  <c r="AB111" i="6"/>
  <c r="L100" i="6"/>
  <c r="AO100" i="6" s="1"/>
  <c r="AS100" i="6" s="1"/>
  <c r="AB100" i="6"/>
  <c r="AB76" i="6"/>
  <c r="AB58" i="6"/>
  <c r="AB41" i="6"/>
  <c r="AP41" i="6"/>
  <c r="AR41" i="6"/>
  <c r="AU41" i="6"/>
  <c r="AV41" i="6"/>
  <c r="AB36" i="6"/>
  <c r="AP36" i="6"/>
  <c r="AQ36" i="6"/>
  <c r="AR36" i="6"/>
  <c r="AU36" i="6"/>
  <c r="AW36" i="6"/>
  <c r="AB24" i="6"/>
  <c r="AQ170" i="6"/>
  <c r="AW124" i="6"/>
  <c r="AV124" i="6"/>
  <c r="AX124" i="6"/>
  <c r="AP124" i="6"/>
  <c r="AT124" i="6"/>
  <c r="AU124" i="6"/>
  <c r="AB189" i="6"/>
  <c r="AB183" i="6"/>
  <c r="AU183" i="6"/>
  <c r="AV183" i="6"/>
  <c r="AP183" i="6"/>
  <c r="AQ183" i="6"/>
  <c r="AR183" i="6"/>
  <c r="AS183" i="6"/>
  <c r="AB118" i="6"/>
  <c r="AB188" i="6"/>
  <c r="AB158" i="6"/>
  <c r="AP158" i="6"/>
  <c r="AQ158" i="6"/>
  <c r="AT158" i="6"/>
  <c r="AB153" i="6"/>
  <c r="AS153" i="6"/>
  <c r="AT153" i="6"/>
  <c r="AU153" i="6"/>
  <c r="AV153" i="6"/>
  <c r="AW153" i="6"/>
  <c r="AX153" i="6"/>
  <c r="AP153" i="6"/>
  <c r="AQ153" i="6"/>
  <c r="AB146" i="6"/>
  <c r="L140" i="6"/>
  <c r="AO140" i="6" s="1"/>
  <c r="AX140" i="6" s="1"/>
  <c r="AB129" i="6"/>
  <c r="AP129" i="6"/>
  <c r="AQ129" i="6"/>
  <c r="AR129" i="6"/>
  <c r="AS129" i="6"/>
  <c r="AU129" i="6"/>
  <c r="AW129" i="6"/>
  <c r="L122" i="6"/>
  <c r="AO122" i="6" s="1"/>
  <c r="AT122" i="6" s="1"/>
  <c r="L110" i="6"/>
  <c r="AO110" i="6" s="1"/>
  <c r="AR110" i="6" s="1"/>
  <c r="AB88" i="6"/>
  <c r="AP88" i="6"/>
  <c r="AQ88" i="6"/>
  <c r="AT88" i="6"/>
  <c r="AU88" i="6"/>
  <c r="AB75" i="6"/>
  <c r="AB70" i="6"/>
  <c r="L57" i="6"/>
  <c r="AO57" i="6" s="1"/>
  <c r="AX57" i="6" s="1"/>
  <c r="AB46" i="6"/>
  <c r="AQ46" i="6"/>
  <c r="AR46" i="6"/>
  <c r="AS46" i="6"/>
  <c r="AT46" i="6"/>
  <c r="AU46" i="6"/>
  <c r="AW46" i="6"/>
  <c r="AX46" i="6"/>
  <c r="L40" i="6"/>
  <c r="AO40" i="6" s="1"/>
  <c r="AQ40" i="6" s="1"/>
  <c r="AB17" i="6"/>
  <c r="AR175" i="6"/>
  <c r="AT151" i="6"/>
  <c r="AT136" i="6"/>
  <c r="AU136" i="6"/>
  <c r="AB83" i="6"/>
  <c r="AB54" i="6"/>
  <c r="AB25" i="6"/>
  <c r="AB176" i="6"/>
  <c r="AB165" i="6"/>
  <c r="AB187" i="6"/>
  <c r="AB170" i="6"/>
  <c r="AT170" i="6"/>
  <c r="AW170" i="6"/>
  <c r="AX170" i="6"/>
  <c r="AB164" i="6"/>
  <c r="L157" i="6"/>
  <c r="AO157" i="6" s="1"/>
  <c r="AW157" i="6" s="1"/>
  <c r="L152" i="6"/>
  <c r="AO152" i="6" s="1"/>
  <c r="AQ152" i="6" s="1"/>
  <c r="L145" i="6"/>
  <c r="AO145" i="6" s="1"/>
  <c r="AQ145" i="6" s="1"/>
  <c r="AB135" i="6"/>
  <c r="AW135" i="6"/>
  <c r="AX135" i="6"/>
  <c r="AP135" i="6"/>
  <c r="AQ135" i="6"/>
  <c r="AS135" i="6"/>
  <c r="AB128" i="6"/>
  <c r="AB117" i="6"/>
  <c r="AB105" i="6"/>
  <c r="AS105" i="6"/>
  <c r="AU105" i="6"/>
  <c r="AV105" i="6"/>
  <c r="AP105" i="6"/>
  <c r="AQ105" i="6"/>
  <c r="AB99" i="6"/>
  <c r="AB93" i="6"/>
  <c r="AP93" i="6"/>
  <c r="AQ93" i="6"/>
  <c r="AR93" i="6"/>
  <c r="AS93" i="6"/>
  <c r="AU93" i="6"/>
  <c r="AV93" i="6"/>
  <c r="AW93" i="6"/>
  <c r="AX93" i="6"/>
  <c r="AB81" i="6"/>
  <c r="L74" i="6"/>
  <c r="AO74" i="6" s="1"/>
  <c r="AW74" i="6" s="1"/>
  <c r="AB63" i="6"/>
  <c r="AP63" i="6"/>
  <c r="AQ63" i="6"/>
  <c r="AR63" i="6"/>
  <c r="AS63" i="6"/>
  <c r="AT63" i="6"/>
  <c r="AV63" i="6"/>
  <c r="AW63" i="6"/>
  <c r="L45" i="6"/>
  <c r="AO45" i="6" s="1"/>
  <c r="AB35" i="6"/>
  <c r="AB29" i="6"/>
  <c r="AB23" i="6"/>
  <c r="AP23" i="6"/>
  <c r="AQ23" i="6"/>
  <c r="AR23" i="6"/>
  <c r="AS23" i="6"/>
  <c r="AT23" i="6"/>
  <c r="AV23" i="6"/>
  <c r="AW23" i="6"/>
  <c r="AB16" i="6"/>
  <c r="AB184" i="6"/>
  <c r="AB77" i="6"/>
  <c r="AS175" i="6"/>
  <c r="AT175" i="6"/>
  <c r="AU175" i="6"/>
  <c r="AV175" i="6"/>
  <c r="AW175" i="6"/>
  <c r="AP175" i="6"/>
  <c r="AB141" i="6"/>
  <c r="AQ141" i="6"/>
  <c r="AR141" i="6"/>
  <c r="L186" i="6"/>
  <c r="AO186" i="6" s="1"/>
  <c r="AU186" i="6" s="1"/>
  <c r="AB182" i="6"/>
  <c r="AB175" i="6"/>
  <c r="AQ175" i="6"/>
  <c r="AB140" i="6"/>
  <c r="L127" i="6"/>
  <c r="AO127" i="6" s="1"/>
  <c r="AP127" i="6" s="1"/>
  <c r="AB122" i="6"/>
  <c r="AB110" i="6"/>
  <c r="L104" i="6"/>
  <c r="AO104" i="6" s="1"/>
  <c r="AQ104" i="6" s="1"/>
  <c r="AB98" i="6"/>
  <c r="L92" i="6"/>
  <c r="AO92" i="6" s="1"/>
  <c r="AU92" i="6" s="1"/>
  <c r="AB87" i="6"/>
  <c r="AV87" i="6"/>
  <c r="AW87" i="6"/>
  <c r="AQ87" i="6"/>
  <c r="AR87" i="6"/>
  <c r="AS87" i="6"/>
  <c r="AB80" i="6"/>
  <c r="AB69" i="6"/>
  <c r="L62" i="6"/>
  <c r="AO62" i="6" s="1"/>
  <c r="AV62" i="6" s="1"/>
  <c r="AB52" i="6"/>
  <c r="AP52" i="6"/>
  <c r="AQ52" i="6"/>
  <c r="AR52" i="6"/>
  <c r="AT52" i="6"/>
  <c r="AU52" i="6"/>
  <c r="AW52" i="6"/>
  <c r="AB34" i="6"/>
  <c r="L22" i="6"/>
  <c r="AO22" i="6" s="1"/>
  <c r="AB154" i="6"/>
  <c r="L191" i="6"/>
  <c r="AO191" i="6" s="1"/>
  <c r="AX191" i="6" s="1"/>
  <c r="L174" i="6"/>
  <c r="AO174" i="6" s="1"/>
  <c r="AW174" i="6" s="1"/>
  <c r="AB163" i="6"/>
  <c r="AB139" i="6"/>
  <c r="L121" i="6"/>
  <c r="AO121" i="6" s="1"/>
  <c r="AX121" i="6" s="1"/>
  <c r="L109" i="6"/>
  <c r="AO109" i="6" s="1"/>
  <c r="AT109" i="6" s="1"/>
  <c r="L97" i="6"/>
  <c r="AO97" i="6" s="1"/>
  <c r="AX97" i="6" s="1"/>
  <c r="L79" i="6"/>
  <c r="AO79" i="6" s="1"/>
  <c r="AS79" i="6" s="1"/>
  <c r="AB74" i="6"/>
  <c r="L68" i="6"/>
  <c r="AO68" i="6" s="1"/>
  <c r="AS68" i="6" s="1"/>
  <c r="AB57" i="6"/>
  <c r="AB40" i="6"/>
  <c r="L33" i="6"/>
  <c r="AO33" i="6" s="1"/>
  <c r="AX33" i="6" s="1"/>
  <c r="AB15" i="6"/>
  <c r="AP15" i="6"/>
  <c r="AQ15" i="6"/>
  <c r="AR15" i="6"/>
  <c r="AS15" i="6"/>
  <c r="AT15" i="6"/>
  <c r="AV15" i="6"/>
  <c r="AW15" i="6"/>
  <c r="AB181" i="6"/>
  <c r="L169" i="6"/>
  <c r="AO169" i="6" s="1"/>
  <c r="AB169" i="6"/>
  <c r="AB162" i="6"/>
  <c r="AB157" i="6"/>
  <c r="AB152" i="6"/>
  <c r="AB145" i="6"/>
  <c r="AB134" i="6"/>
  <c r="AB127" i="6"/>
  <c r="L116" i="6"/>
  <c r="AO116" i="6" s="1"/>
  <c r="AV116" i="6" s="1"/>
  <c r="AB116" i="6"/>
  <c r="AB92" i="6"/>
  <c r="AR73" i="6"/>
  <c r="AB62" i="6"/>
  <c r="AB51" i="6"/>
  <c r="AB45" i="6"/>
  <c r="AB28" i="6"/>
  <c r="AT28" i="6"/>
  <c r="AU28" i="6"/>
  <c r="AX28" i="6"/>
  <c r="AP28" i="6"/>
  <c r="AQ28" i="6"/>
  <c r="AR28" i="6"/>
  <c r="L14" i="6"/>
  <c r="AO14" i="6" s="1"/>
  <c r="AT87" i="6"/>
  <c r="AQ71" i="6"/>
  <c r="AW71" i="6"/>
  <c r="AB144" i="6"/>
  <c r="AU126" i="6"/>
  <c r="AB104" i="6"/>
  <c r="AB91" i="6"/>
  <c r="AB86" i="6"/>
  <c r="AB79" i="6"/>
  <c r="AB50" i="6"/>
  <c r="AB39" i="6"/>
  <c r="AP39" i="6"/>
  <c r="AQ39" i="6"/>
  <c r="AR39" i="6"/>
  <c r="AS39" i="6"/>
  <c r="AT39" i="6"/>
  <c r="AV39" i="6"/>
  <c r="AW39" i="6"/>
  <c r="AB27" i="6"/>
  <c r="AB22" i="6"/>
  <c r="AB89" i="6"/>
  <c r="AB186" i="6"/>
  <c r="AB180" i="6"/>
  <c r="AB133" i="6"/>
  <c r="AB121" i="6"/>
  <c r="AB115" i="6"/>
  <c r="AB109" i="6"/>
  <c r="AB97" i="6"/>
  <c r="AB68" i="6"/>
  <c r="AB33" i="6"/>
  <c r="AB21" i="6"/>
  <c r="AB14" i="6"/>
  <c r="AW183" i="6"/>
  <c r="AU173" i="6"/>
  <c r="AT55" i="6"/>
  <c r="AV173" i="6"/>
  <c r="AX173" i="6"/>
  <c r="AB151" i="6"/>
  <c r="AU151" i="6"/>
  <c r="AV151" i="6"/>
  <c r="AW151" i="6"/>
  <c r="AP151" i="6"/>
  <c r="AQ151" i="6"/>
  <c r="AR151" i="6"/>
  <c r="AS151" i="6"/>
  <c r="L190" i="6"/>
  <c r="AO190" i="6" s="1"/>
  <c r="AX190" i="6" s="1"/>
  <c r="AB156" i="6"/>
  <c r="AP156" i="6"/>
  <c r="AQ156" i="6"/>
  <c r="AR156" i="6"/>
  <c r="AB138" i="6"/>
  <c r="AP138" i="6"/>
  <c r="AQ138" i="6"/>
  <c r="AR138" i="6"/>
  <c r="AS138" i="6"/>
  <c r="AV138" i="6"/>
  <c r="AX138" i="6"/>
  <c r="AB126" i="6"/>
  <c r="AW126" i="6"/>
  <c r="AX126" i="6"/>
  <c r="AP126" i="6"/>
  <c r="AQ126" i="6"/>
  <c r="AR126" i="6"/>
  <c r="L120" i="6"/>
  <c r="AO120" i="6" s="1"/>
  <c r="AR120" i="6" s="1"/>
  <c r="AB114" i="6"/>
  <c r="L108" i="6"/>
  <c r="AO108" i="6" s="1"/>
  <c r="AR108" i="6" s="1"/>
  <c r="AB103" i="6"/>
  <c r="AQ103" i="6"/>
  <c r="AR103" i="6"/>
  <c r="AS103" i="6"/>
  <c r="AB96" i="6"/>
  <c r="AB85" i="6"/>
  <c r="AB73" i="6"/>
  <c r="AS73" i="6"/>
  <c r="AU73" i="6"/>
  <c r="AV73" i="6"/>
  <c r="AP73" i="6"/>
  <c r="AQ73" i="6"/>
  <c r="AB56" i="6"/>
  <c r="AP56" i="6"/>
  <c r="AQ56" i="6"/>
  <c r="AR56" i="6"/>
  <c r="AX56" i="6"/>
  <c r="AB44" i="6"/>
  <c r="AP44" i="6"/>
  <c r="AQ44" i="6"/>
  <c r="AR44" i="6"/>
  <c r="AB32" i="6"/>
  <c r="L13" i="6"/>
  <c r="AO13" i="6" s="1"/>
  <c r="AT183" i="6"/>
  <c r="AB101" i="6"/>
  <c r="L185" i="6"/>
  <c r="AO185" i="6" s="1"/>
  <c r="AB185" i="6"/>
  <c r="AB179" i="6"/>
  <c r="AB168" i="6"/>
  <c r="AR168" i="6"/>
  <c r="AB161" i="6"/>
  <c r="AP161" i="6"/>
  <c r="AQ161" i="6"/>
  <c r="AR161" i="6"/>
  <c r="AS161" i="6"/>
  <c r="AT161" i="6"/>
  <c r="AV161" i="6"/>
  <c r="AW161" i="6"/>
  <c r="AX161" i="6"/>
  <c r="AB155" i="6"/>
  <c r="AB143" i="6"/>
  <c r="AP143" i="6"/>
  <c r="AQ143" i="6"/>
  <c r="AR143" i="6"/>
  <c r="AS143" i="6"/>
  <c r="AT143" i="6"/>
  <c r="AV143" i="6"/>
  <c r="AW143" i="6"/>
  <c r="AX143" i="6"/>
  <c r="AR137" i="6"/>
  <c r="AB90" i="6"/>
  <c r="AP90" i="6"/>
  <c r="AQ90" i="6"/>
  <c r="AR90" i="6"/>
  <c r="AS90" i="6"/>
  <c r="AT90" i="6"/>
  <c r="AU90" i="6"/>
  <c r="AV90" i="6"/>
  <c r="AX90" i="6"/>
  <c r="AB78" i="6"/>
  <c r="AW78" i="6"/>
  <c r="AX78" i="6"/>
  <c r="AP78" i="6"/>
  <c r="AQ78" i="6"/>
  <c r="AR78" i="6"/>
  <c r="AS78" i="6"/>
  <c r="AT78" i="6"/>
  <c r="AB67" i="6"/>
  <c r="AB61" i="6"/>
  <c r="AP61" i="6"/>
  <c r="AQ61" i="6"/>
  <c r="AR61" i="6"/>
  <c r="AS61" i="6"/>
  <c r="AT61" i="6"/>
  <c r="AU61" i="6"/>
  <c r="AV61" i="6"/>
  <c r="AW61" i="6"/>
  <c r="AX61" i="6"/>
  <c r="AB43" i="6"/>
  <c r="L31" i="6"/>
  <c r="AO31" i="6" s="1"/>
  <c r="AU31" i="6" s="1"/>
  <c r="AB26" i="6"/>
  <c r="AU26" i="6"/>
  <c r="AV26" i="6"/>
  <c r="AX26" i="6"/>
  <c r="AP26" i="6"/>
  <c r="AQ26" i="6"/>
  <c r="AR26" i="6"/>
  <c r="AS26" i="6"/>
  <c r="AT26" i="6"/>
  <c r="AB112" i="6"/>
  <c r="AB191" i="6"/>
  <c r="AB190" i="6"/>
  <c r="AB173" i="6"/>
  <c r="AP173" i="6"/>
  <c r="AQ173" i="6"/>
  <c r="AR173" i="6"/>
  <c r="AS173" i="6"/>
  <c r="AT173" i="6"/>
  <c r="L132" i="6"/>
  <c r="AO132" i="6" s="1"/>
  <c r="AX132" i="6" s="1"/>
  <c r="AB132" i="6"/>
  <c r="AB108" i="6"/>
  <c r="L89" i="6"/>
  <c r="AO89" i="6" s="1"/>
  <c r="AW89" i="6" s="1"/>
  <c r="L77" i="6"/>
  <c r="AO77" i="6" s="1"/>
  <c r="AT77" i="6" s="1"/>
  <c r="AB66" i="6"/>
  <c r="AW60" i="6"/>
  <c r="AB55" i="6"/>
  <c r="AV55" i="6"/>
  <c r="AW55" i="6"/>
  <c r="AP55" i="6"/>
  <c r="AQ55" i="6"/>
  <c r="AR55" i="6"/>
  <c r="AS55" i="6"/>
  <c r="AB49" i="6"/>
  <c r="AV49" i="6"/>
  <c r="AP49" i="6"/>
  <c r="AQ49" i="6"/>
  <c r="AR49" i="6"/>
  <c r="AS49" i="6"/>
  <c r="AU49" i="6"/>
  <c r="AB38" i="6"/>
  <c r="AP38" i="6"/>
  <c r="AQ38" i="6"/>
  <c r="AR38" i="6"/>
  <c r="AS38" i="6"/>
  <c r="AT38" i="6"/>
  <c r="AU38" i="6"/>
  <c r="AW38" i="6"/>
  <c r="AX38" i="6"/>
  <c r="L25" i="6"/>
  <c r="AO25" i="6" s="1"/>
  <c r="AW25" i="6" s="1"/>
  <c r="L20" i="6"/>
  <c r="AO20" i="6" s="1"/>
  <c r="AS20" i="6" s="1"/>
  <c r="AB20" i="6"/>
  <c r="AT135" i="6"/>
  <c r="AU78" i="6"/>
  <c r="AP46" i="6"/>
  <c r="AB174" i="6"/>
  <c r="L184" i="6"/>
  <c r="AO184" i="6" s="1"/>
  <c r="AU184" i="6" s="1"/>
  <c r="AB178" i="6"/>
  <c r="AB160" i="6"/>
  <c r="AB150" i="6"/>
  <c r="AB167" i="6"/>
  <c r="AQ167" i="6"/>
  <c r="AR167" i="6"/>
  <c r="AS167" i="6"/>
  <c r="AB120" i="6"/>
  <c r="AB107" i="6"/>
  <c r="AB102" i="6"/>
  <c r="AB95" i="6"/>
  <c r="AQ95" i="6"/>
  <c r="AR95" i="6"/>
  <c r="AT95" i="6"/>
  <c r="AV95" i="6"/>
  <c r="AW95" i="6"/>
  <c r="L84" i="6"/>
  <c r="AO84" i="6" s="1"/>
  <c r="AS84" i="6" s="1"/>
  <c r="AB84" i="6"/>
  <c r="AV65" i="6"/>
  <c r="AP65" i="6"/>
  <c r="AR65" i="6"/>
  <c r="AB48" i="6"/>
  <c r="AB31" i="6"/>
  <c r="AB13" i="6"/>
  <c r="AR105" i="6"/>
  <c r="AT141" i="6"/>
  <c r="AP141" i="6"/>
  <c r="AU141" i="6"/>
  <c r="AV141" i="6"/>
  <c r="AW141" i="6"/>
  <c r="AT168" i="6"/>
  <c r="AP168" i="6"/>
  <c r="AS168" i="6"/>
  <c r="AV168" i="6"/>
  <c r="AW168" i="6"/>
  <c r="AX168" i="6"/>
  <c r="AT167" i="6"/>
  <c r="AU167" i="6"/>
  <c r="AV167" i="6"/>
  <c r="AW167" i="6"/>
  <c r="AP167" i="6"/>
  <c r="L154" i="6"/>
  <c r="AO154" i="6" s="1"/>
  <c r="AP154" i="6" s="1"/>
  <c r="L189" i="6"/>
  <c r="AO189" i="6" s="1"/>
  <c r="AW189" i="6" s="1"/>
  <c r="L177" i="6"/>
  <c r="AO177" i="6" s="1"/>
  <c r="L172" i="6"/>
  <c r="AO172" i="6" s="1"/>
  <c r="AV172" i="6" s="1"/>
  <c r="L159" i="6"/>
  <c r="AO159" i="6" s="1"/>
  <c r="AX159" i="6" s="1"/>
  <c r="AB149" i="6"/>
  <c r="AB142" i="6"/>
  <c r="AV142" i="6"/>
  <c r="AW142" i="6"/>
  <c r="AX142" i="6"/>
  <c r="AP142" i="6"/>
  <c r="AQ142" i="6"/>
  <c r="AR142" i="6"/>
  <c r="AS142" i="6"/>
  <c r="AT142" i="6"/>
  <c r="AB137" i="6"/>
  <c r="AS137" i="6"/>
  <c r="AU137" i="6"/>
  <c r="AV137" i="6"/>
  <c r="AW137" i="6"/>
  <c r="AQ137" i="6"/>
  <c r="AB131" i="6"/>
  <c r="AB125" i="6"/>
  <c r="AQ125" i="6"/>
  <c r="AR125" i="6"/>
  <c r="AS125" i="6"/>
  <c r="AU125" i="6"/>
  <c r="AV125" i="6"/>
  <c r="AX125" i="6"/>
  <c r="L119" i="6"/>
  <c r="AO119" i="6" s="1"/>
  <c r="AW119" i="6" s="1"/>
  <c r="AB113" i="6"/>
  <c r="AP113" i="6"/>
  <c r="AQ113" i="6"/>
  <c r="AR113" i="6"/>
  <c r="AT113" i="6"/>
  <c r="AU113" i="6"/>
  <c r="AV113" i="6"/>
  <c r="AW113" i="6"/>
  <c r="AX113" i="6"/>
  <c r="L106" i="6"/>
  <c r="AO106" i="6" s="1"/>
  <c r="AV106" i="6" s="1"/>
  <c r="L94" i="6"/>
  <c r="AO94" i="6" s="1"/>
  <c r="AV94" i="6" s="1"/>
  <c r="AB72" i="6"/>
  <c r="AP72" i="6"/>
  <c r="AQ72" i="6"/>
  <c r="AR72" i="6"/>
  <c r="AV72" i="6"/>
  <c r="AW72" i="6"/>
  <c r="AB60" i="6"/>
  <c r="AX60" i="6"/>
  <c r="AP60" i="6"/>
  <c r="AQ60" i="6"/>
  <c r="AR60" i="6"/>
  <c r="AV60" i="6"/>
  <c r="L47" i="6"/>
  <c r="AO47" i="6" s="1"/>
  <c r="AU47" i="6" s="1"/>
  <c r="AB42" i="6"/>
  <c r="AU42" i="6"/>
  <c r="AV42" i="6"/>
  <c r="AX42" i="6"/>
  <c r="AP42" i="6"/>
  <c r="AQ42" i="6"/>
  <c r="AR42" i="6"/>
  <c r="AS42" i="6"/>
  <c r="AT42" i="6"/>
  <c r="AB37" i="6"/>
  <c r="L30" i="6"/>
  <c r="AO30" i="6" s="1"/>
  <c r="AV30" i="6" s="1"/>
  <c r="AB19" i="6"/>
  <c r="AQ188" i="6"/>
  <c r="AT103" i="6"/>
  <c r="AU161" i="6"/>
  <c r="C1077" i="24"/>
  <c r="A1077" i="24"/>
  <c r="B31" i="24"/>
  <c r="G679" i="24"/>
  <c r="E679" i="24"/>
  <c r="A679" i="24"/>
  <c r="L626" i="24"/>
  <c r="I626" i="24"/>
  <c r="G626" i="24"/>
  <c r="B626" i="24"/>
  <c r="A626" i="24"/>
  <c r="H231" i="24"/>
  <c r="F231" i="24"/>
  <c r="A231" i="24"/>
  <c r="L42" i="24"/>
  <c r="J42" i="24"/>
  <c r="I42" i="24"/>
  <c r="H42" i="24"/>
  <c r="F42" i="24"/>
  <c r="E42" i="24"/>
  <c r="D42" i="24"/>
  <c r="C42" i="24"/>
  <c r="B42" i="24"/>
  <c r="A42" i="24"/>
  <c r="B29" i="24"/>
  <c r="B23" i="24"/>
  <c r="AX158" i="6"/>
  <c r="AR158" i="6"/>
  <c r="AS158" i="6"/>
  <c r="AU158" i="6"/>
  <c r="AV156" i="6"/>
  <c r="AW156" i="6"/>
  <c r="AV188" i="6"/>
  <c r="AX188" i="6"/>
  <c r="AW188" i="6"/>
  <c r="AR136" i="6"/>
  <c r="AV136" i="6"/>
  <c r="AP136" i="6"/>
  <c r="AS136" i="6"/>
  <c r="AW136" i="6"/>
  <c r="AX136" i="6"/>
  <c r="AU188" i="6"/>
  <c r="AT188" i="6"/>
  <c r="AS72" i="6"/>
  <c r="AT72" i="6"/>
  <c r="AU72" i="6"/>
  <c r="AX72" i="6"/>
  <c r="AR188" i="6"/>
  <c r="AP170" i="6"/>
  <c r="AU170" i="6"/>
  <c r="AV170" i="6"/>
  <c r="AW158" i="6"/>
  <c r="AT156" i="6"/>
  <c r="AX156" i="6"/>
  <c r="AS188" i="6"/>
  <c r="AU156" i="6"/>
  <c r="AP188" i="6"/>
  <c r="AV158" i="6"/>
  <c r="AS156" i="6"/>
  <c r="AS44" i="6"/>
  <c r="AV44" i="6"/>
  <c r="AQ168" i="6"/>
  <c r="AW138" i="6"/>
  <c r="AP137" i="6"/>
  <c r="AR135" i="6"/>
  <c r="AP95" i="6"/>
  <c r="AU95" i="6"/>
  <c r="AX95" i="6"/>
  <c r="AV71" i="6"/>
  <c r="AW65" i="6"/>
  <c r="AX65" i="6"/>
  <c r="AT65" i="6"/>
  <c r="AU60" i="6"/>
  <c r="AW41" i="6"/>
  <c r="AX41" i="6"/>
  <c r="AQ41" i="6"/>
  <c r="AT41" i="6"/>
  <c r="AT36" i="6"/>
  <c r="AW103" i="6"/>
  <c r="AR88" i="6"/>
  <c r="AS88" i="6"/>
  <c r="AV88" i="6"/>
  <c r="AT71" i="6"/>
  <c r="AT60" i="6"/>
  <c r="AV103" i="6"/>
  <c r="AS71" i="6"/>
  <c r="AU138" i="6"/>
  <c r="AX183" i="6"/>
  <c r="AX175" i="6"/>
  <c r="AX167" i="6"/>
  <c r="AX151" i="6"/>
  <c r="AU143" i="6"/>
  <c r="AX141" i="6"/>
  <c r="AT138" i="6"/>
  <c r="AX129" i="6"/>
  <c r="AT129" i="6"/>
  <c r="AP125" i="6"/>
  <c r="AT125" i="6"/>
  <c r="AR71" i="6"/>
  <c r="AX52" i="6"/>
  <c r="AW28" i="6"/>
  <c r="AS36" i="6"/>
  <c r="AV36" i="6"/>
  <c r="AP71" i="6"/>
  <c r="AU71" i="6"/>
  <c r="AX71" i="6"/>
  <c r="AS60" i="6"/>
  <c r="AS141" i="6"/>
  <c r="AT126" i="6"/>
  <c r="AP103" i="6"/>
  <c r="AU103" i="6"/>
  <c r="AX103" i="6"/>
  <c r="AW173" i="6"/>
  <c r="AX137" i="6"/>
  <c r="AS126" i="6"/>
  <c r="AS124" i="6"/>
  <c r="AP87" i="6"/>
  <c r="AU87" i="6"/>
  <c r="AX87" i="6"/>
  <c r="AW56" i="6"/>
  <c r="AX44" i="6"/>
  <c r="AW105" i="6"/>
  <c r="AX105" i="6"/>
  <c r="AT105" i="6"/>
  <c r="AW73" i="6"/>
  <c r="AX73" i="6"/>
  <c r="AT73" i="6"/>
  <c r="AW44" i="6"/>
  <c r="AS28" i="6"/>
  <c r="AV28" i="6"/>
  <c r="AS56" i="6"/>
  <c r="AT56" i="6"/>
  <c r="AU56" i="6"/>
  <c r="AV56" i="6"/>
  <c r="AS52" i="6"/>
  <c r="AV52" i="6"/>
  <c r="AU44" i="6"/>
  <c r="AV126" i="6"/>
  <c r="AW49" i="6"/>
  <c r="AX49" i="6"/>
  <c r="AT49" i="6"/>
  <c r="AT44" i="6"/>
  <c r="AU168" i="6"/>
  <c r="AU142" i="6"/>
  <c r="AT137" i="6"/>
  <c r="AV135" i="6"/>
  <c r="AX88" i="6"/>
  <c r="AU135" i="6"/>
  <c r="AV129" i="6"/>
  <c r="AW125" i="6"/>
  <c r="AS113" i="6"/>
  <c r="AS95" i="6"/>
  <c r="AW88" i="6"/>
  <c r="AS65" i="6"/>
  <c r="AS41" i="6"/>
  <c r="AX36" i="6"/>
  <c r="AX63" i="6"/>
  <c r="AX55" i="6"/>
  <c r="AX39" i="6"/>
  <c r="AX23" i="6"/>
  <c r="AX15" i="6"/>
  <c r="AW90" i="6"/>
  <c r="AU63" i="6"/>
  <c r="AU55" i="6"/>
  <c r="AW42" i="6"/>
  <c r="AU39" i="6"/>
  <c r="AW26" i="6"/>
  <c r="AU23" i="6"/>
  <c r="AU15" i="6"/>
  <c r="AT93" i="6"/>
  <c r="AV78" i="6"/>
  <c r="AV46" i="6"/>
  <c r="AV38" i="6"/>
  <c r="L130" i="6"/>
  <c r="AO130" i="6" s="1"/>
  <c r="AT130" i="6" s="1"/>
  <c r="L98" i="6"/>
  <c r="AO98" i="6" s="1"/>
  <c r="L66" i="6"/>
  <c r="AO66" i="6" s="1"/>
  <c r="AW66" i="6" s="1"/>
  <c r="L50" i="6"/>
  <c r="AO50" i="6" s="1"/>
  <c r="L34" i="6"/>
  <c r="AO34" i="6" s="1"/>
  <c r="AW34" i="6" s="1"/>
  <c r="L18" i="6"/>
  <c r="AO18" i="6" s="1"/>
  <c r="L178" i="6"/>
  <c r="AO178" i="6" s="1"/>
  <c r="AP178" i="6" s="1"/>
  <c r="L114" i="6"/>
  <c r="AO114" i="6" s="1"/>
  <c r="AX114" i="6" s="1"/>
  <c r="L82" i="6"/>
  <c r="AO82" i="6" s="1"/>
  <c r="AW82" i="6" s="1"/>
  <c r="L181" i="6"/>
  <c r="AO181" i="6" s="1"/>
  <c r="AW181" i="6" s="1"/>
  <c r="L165" i="6"/>
  <c r="AO165" i="6" s="1"/>
  <c r="AW165" i="6" s="1"/>
  <c r="L149" i="6"/>
  <c r="AO149" i="6" s="1"/>
  <c r="AW149" i="6" s="1"/>
  <c r="L133" i="6"/>
  <c r="AO133" i="6" s="1"/>
  <c r="AP133" i="6" s="1"/>
  <c r="L117" i="6"/>
  <c r="AO117" i="6" s="1"/>
  <c r="AT117" i="6" s="1"/>
  <c r="L101" i="6"/>
  <c r="AO101" i="6" s="1"/>
  <c r="AT101" i="6" s="1"/>
  <c r="L85" i="6"/>
  <c r="AO85" i="6" s="1"/>
  <c r="AT85" i="6" s="1"/>
  <c r="L69" i="6"/>
  <c r="AO69" i="6" s="1"/>
  <c r="L53" i="6"/>
  <c r="AO53" i="6" s="1"/>
  <c r="L37" i="6"/>
  <c r="AO37" i="6" s="1"/>
  <c r="L21" i="6"/>
  <c r="AO21" i="6" s="1"/>
  <c r="L162" i="6"/>
  <c r="AO162" i="6" s="1"/>
  <c r="AP162" i="6" s="1"/>
  <c r="L24" i="6"/>
  <c r="AO24" i="6" s="1"/>
  <c r="L146" i="6"/>
  <c r="AO146" i="6" s="1"/>
  <c r="AT146" i="6" s="1"/>
  <c r="L187" i="6"/>
  <c r="AO187" i="6" s="1"/>
  <c r="AS187" i="6" s="1"/>
  <c r="L171" i="6"/>
  <c r="AO171" i="6" s="1"/>
  <c r="AP171" i="6" s="1"/>
  <c r="L155" i="6"/>
  <c r="AO155" i="6" s="1"/>
  <c r="L139" i="6"/>
  <c r="AO139" i="6" s="1"/>
  <c r="AT139" i="6" s="1"/>
  <c r="L123" i="6"/>
  <c r="AO123" i="6" s="1"/>
  <c r="L107" i="6"/>
  <c r="AO107" i="6" s="1"/>
  <c r="AS107" i="6" s="1"/>
  <c r="L91" i="6"/>
  <c r="AO91" i="6" s="1"/>
  <c r="AT91" i="6" s="1"/>
  <c r="L75" i="6"/>
  <c r="AO75" i="6" s="1"/>
  <c r="AW75" i="6" s="1"/>
  <c r="L59" i="6"/>
  <c r="AO59" i="6" s="1"/>
  <c r="AV59" i="6" s="1"/>
  <c r="L43" i="6"/>
  <c r="AO43" i="6" s="1"/>
  <c r="L27" i="6"/>
  <c r="AO27" i="6" s="1"/>
  <c r="AV27" i="6" s="1"/>
  <c r="L180" i="6"/>
  <c r="AO180" i="6" s="1"/>
  <c r="L164" i="6"/>
  <c r="AO164" i="6" s="1"/>
  <c r="L148" i="6"/>
  <c r="AO148" i="6" s="1"/>
  <c r="AQ148" i="6" s="1"/>
  <c r="L176" i="6"/>
  <c r="AO176" i="6" s="1"/>
  <c r="L160" i="6"/>
  <c r="AO160" i="6" s="1"/>
  <c r="AQ160" i="6" s="1"/>
  <c r="L144" i="6"/>
  <c r="AO144" i="6" s="1"/>
  <c r="AS144" i="6" s="1"/>
  <c r="L128" i="6"/>
  <c r="AO128" i="6" s="1"/>
  <c r="AT128" i="6" s="1"/>
  <c r="L112" i="6"/>
  <c r="AO112" i="6" s="1"/>
  <c r="L96" i="6"/>
  <c r="AO96" i="6" s="1"/>
  <c r="AX96" i="6" s="1"/>
  <c r="L80" i="6"/>
  <c r="AO80" i="6" s="1"/>
  <c r="L64" i="6"/>
  <c r="AO64" i="6" s="1"/>
  <c r="AP64" i="6" s="1"/>
  <c r="L48" i="6"/>
  <c r="AO48" i="6" s="1"/>
  <c r="AP48" i="6" s="1"/>
  <c r="L32" i="6"/>
  <c r="AO32" i="6" s="1"/>
  <c r="L16" i="6"/>
  <c r="AO16" i="6" s="1"/>
  <c r="L147" i="6"/>
  <c r="AO147" i="6" s="1"/>
  <c r="AU147" i="6" s="1"/>
  <c r="L115" i="6"/>
  <c r="AO115" i="6" s="1"/>
  <c r="AW115" i="6" s="1"/>
  <c r="L99" i="6"/>
  <c r="AO99" i="6" s="1"/>
  <c r="AS99" i="6" s="1"/>
  <c r="L83" i="6"/>
  <c r="AO83" i="6" s="1"/>
  <c r="L67" i="6"/>
  <c r="AO67" i="6" s="1"/>
  <c r="AS67" i="6" s="1"/>
  <c r="L51" i="6"/>
  <c r="AO51" i="6" s="1"/>
  <c r="AS51" i="6" s="1"/>
  <c r="L35" i="6"/>
  <c r="AO35" i="6" s="1"/>
  <c r="AW35" i="6" s="1"/>
  <c r="L19" i="6"/>
  <c r="AO19" i="6" s="1"/>
  <c r="L163" i="6"/>
  <c r="AO163" i="6" s="1"/>
  <c r="AQ163" i="6" s="1"/>
  <c r="L131" i="6"/>
  <c r="AO131" i="6" s="1"/>
  <c r="AW131" i="6" s="1"/>
  <c r="L166" i="6"/>
  <c r="AO166" i="6" s="1"/>
  <c r="L134" i="6"/>
  <c r="AO134" i="6" s="1"/>
  <c r="AV134" i="6" s="1"/>
  <c r="L118" i="6"/>
  <c r="AO118" i="6" s="1"/>
  <c r="L70" i="6"/>
  <c r="AO70" i="6" s="1"/>
  <c r="L54" i="6"/>
  <c r="AO54" i="6" s="1"/>
  <c r="AV54" i="6" s="1"/>
  <c r="L179" i="6"/>
  <c r="AO179" i="6" s="1"/>
  <c r="L182" i="6"/>
  <c r="AO182" i="6" s="1"/>
  <c r="AW182" i="6" s="1"/>
  <c r="L150" i="6"/>
  <c r="AO150" i="6" s="1"/>
  <c r="L102" i="6"/>
  <c r="AO102" i="6" s="1"/>
  <c r="L86" i="6"/>
  <c r="AO86" i="6" s="1"/>
  <c r="AV86" i="6" s="1"/>
  <c r="AW17" i="6" l="1"/>
  <c r="AV33" i="6"/>
  <c r="AV110" i="6"/>
  <c r="AU40" i="6"/>
  <c r="AS33" i="6"/>
  <c r="AW40" i="6"/>
  <c r="AT25" i="6"/>
  <c r="AX40" i="6"/>
  <c r="AP190" i="6"/>
  <c r="AT17" i="6"/>
  <c r="AP186" i="6"/>
  <c r="AQ17" i="6"/>
  <c r="AS190" i="6"/>
  <c r="AT190" i="6"/>
  <c r="AS145" i="6"/>
  <c r="AX145" i="6"/>
  <c r="AV108" i="6"/>
  <c r="AS119" i="6"/>
  <c r="AX119" i="6"/>
  <c r="AR190" i="6"/>
  <c r="AU108" i="6"/>
  <c r="AW97" i="6"/>
  <c r="AV111" i="6"/>
  <c r="AS111" i="6"/>
  <c r="AR111" i="6"/>
  <c r="AX47" i="6"/>
  <c r="AP111" i="6"/>
  <c r="AV57" i="6"/>
  <c r="AU68" i="6"/>
  <c r="AT40" i="6"/>
  <c r="AP68" i="6"/>
  <c r="AT68" i="6"/>
  <c r="AS40" i="6"/>
  <c r="AV68" i="6"/>
  <c r="AV92" i="6"/>
  <c r="AV81" i="6"/>
  <c r="AX100" i="6"/>
  <c r="AX68" i="6"/>
  <c r="AV76" i="6"/>
  <c r="AT100" i="6"/>
  <c r="AP79" i="6"/>
  <c r="AW68" i="6"/>
  <c r="AW100" i="6"/>
  <c r="AR140" i="6"/>
  <c r="AW92" i="6"/>
  <c r="AS140" i="6"/>
  <c r="AP100" i="6"/>
  <c r="AS116" i="6"/>
  <c r="AT33" i="6"/>
  <c r="AW81" i="6"/>
  <c r="AT108" i="6"/>
  <c r="AX76" i="6"/>
  <c r="AU145" i="6"/>
  <c r="AW140" i="6"/>
  <c r="AQ33" i="6"/>
  <c r="AS92" i="6"/>
  <c r="AT121" i="6"/>
  <c r="AU76" i="6"/>
  <c r="AT57" i="6"/>
  <c r="AX81" i="6"/>
  <c r="AV120" i="6"/>
  <c r="AW33" i="6"/>
  <c r="AT76" i="6"/>
  <c r="AT145" i="6"/>
  <c r="AW111" i="6"/>
  <c r="AV140" i="6"/>
  <c r="AW121" i="6"/>
  <c r="AV40" i="6"/>
  <c r="AU33" i="6"/>
  <c r="AU111" i="6"/>
  <c r="AX20" i="6"/>
  <c r="AX31" i="6"/>
  <c r="AU152" i="6"/>
  <c r="AT119" i="6"/>
  <c r="AR97" i="6"/>
  <c r="AV97" i="6"/>
  <c r="AT20" i="6"/>
  <c r="AS174" i="6"/>
  <c r="AT104" i="6"/>
  <c r="AS108" i="6"/>
  <c r="AU154" i="6"/>
  <c r="AV104" i="6"/>
  <c r="AR104" i="6"/>
  <c r="AS76" i="6"/>
  <c r="AW79" i="6"/>
  <c r="AX79" i="6"/>
  <c r="AU79" i="6"/>
  <c r="AP119" i="6"/>
  <c r="AV190" i="6"/>
  <c r="AV79" i="6"/>
  <c r="AT79" i="6"/>
  <c r="AV145" i="6"/>
  <c r="AU190" i="6"/>
  <c r="AW190" i="6"/>
  <c r="AQ97" i="6"/>
  <c r="AS121" i="6"/>
  <c r="AT111" i="6"/>
  <c r="AU100" i="6"/>
  <c r="AT154" i="6"/>
  <c r="AQ111" i="6"/>
  <c r="AV100" i="6"/>
  <c r="AQ190" i="6"/>
  <c r="AQ121" i="6"/>
  <c r="AT140" i="6"/>
  <c r="AR33" i="6"/>
  <c r="AR81" i="6"/>
  <c r="AQ81" i="6"/>
  <c r="AR100" i="6"/>
  <c r="AT97" i="6"/>
  <c r="AX91" i="6"/>
  <c r="AW84" i="6"/>
  <c r="AU84" i="6"/>
  <c r="AT84" i="6"/>
  <c r="AR84" i="6"/>
  <c r="AV84" i="6"/>
  <c r="AQ176" i="6"/>
  <c r="AQ19" i="6"/>
  <c r="AQ24" i="6"/>
  <c r="AQ83" i="6"/>
  <c r="AT89" i="6"/>
  <c r="AS89" i="6"/>
  <c r="AW57" i="6"/>
  <c r="AX174" i="6"/>
  <c r="AR40" i="6"/>
  <c r="AU20" i="6"/>
  <c r="AU174" i="6"/>
  <c r="AR68" i="6"/>
  <c r="AU57" i="6"/>
  <c r="AX17" i="6"/>
  <c r="AX92" i="6"/>
  <c r="AQ68" i="6"/>
  <c r="AR150" i="6"/>
  <c r="AW20" i="6"/>
  <c r="AU172" i="6"/>
  <c r="AW172" i="6"/>
  <c r="AQ186" i="6"/>
  <c r="AQ89" i="6"/>
  <c r="AQ43" i="6"/>
  <c r="AX89" i="6"/>
  <c r="AQ57" i="6"/>
  <c r="AR174" i="6"/>
  <c r="AS132" i="6"/>
  <c r="AQ20" i="6"/>
  <c r="AW106" i="6"/>
  <c r="AR132" i="6"/>
  <c r="AP107" i="6"/>
  <c r="AX84" i="6"/>
  <c r="AP91" i="6"/>
  <c r="AT107" i="6"/>
  <c r="AS91" i="6"/>
  <c r="AQ84" i="6"/>
  <c r="AU160" i="6"/>
  <c r="AX25" i="6"/>
  <c r="AP67" i="6"/>
  <c r="AR79" i="6"/>
  <c r="AV67" i="6"/>
  <c r="AQ140" i="6"/>
  <c r="AX127" i="6"/>
  <c r="AV20" i="6"/>
  <c r="AR145" i="6"/>
  <c r="AV127" i="6"/>
  <c r="AQ172" i="6"/>
  <c r="AX83" i="6"/>
  <c r="AR20" i="6"/>
  <c r="AQ184" i="6"/>
  <c r="AQ108" i="6"/>
  <c r="AR121" i="6"/>
  <c r="AR106" i="6"/>
  <c r="AQ100" i="6"/>
  <c r="AR25" i="6"/>
  <c r="AR119" i="6"/>
  <c r="AQ25" i="6"/>
  <c r="AR164" i="6"/>
  <c r="AR102" i="6"/>
  <c r="AQ180" i="6"/>
  <c r="AQ112" i="6"/>
  <c r="AR94" i="6"/>
  <c r="AV154" i="6"/>
  <c r="AP115" i="6"/>
  <c r="AT115" i="6"/>
  <c r="AT172" i="6"/>
  <c r="AQ154" i="6"/>
  <c r="AT133" i="6"/>
  <c r="AX107" i="6"/>
  <c r="AV133" i="6"/>
  <c r="AU176" i="6"/>
  <c r="AV43" i="6"/>
  <c r="AP20" i="6"/>
  <c r="AT98" i="6"/>
  <c r="AP98" i="6"/>
  <c r="AQ98" i="6"/>
  <c r="AS98" i="6"/>
  <c r="AU98" i="6"/>
  <c r="AV98" i="6"/>
  <c r="AX98" i="6"/>
  <c r="AQ128" i="6"/>
  <c r="AP128" i="6"/>
  <c r="AU128" i="6"/>
  <c r="AW128" i="6"/>
  <c r="AX128" i="6"/>
  <c r="AU70" i="6"/>
  <c r="AP70" i="6"/>
  <c r="AQ70" i="6"/>
  <c r="AR70" i="6"/>
  <c r="AS70" i="6"/>
  <c r="AT70" i="6"/>
  <c r="AW70" i="6"/>
  <c r="AX70" i="6"/>
  <c r="AQ123" i="6"/>
  <c r="AR123" i="6"/>
  <c r="AS123" i="6"/>
  <c r="AU123" i="6"/>
  <c r="AV123" i="6"/>
  <c r="AR181" i="6"/>
  <c r="AP181" i="6"/>
  <c r="AQ181" i="6"/>
  <c r="AS181" i="6"/>
  <c r="AT181" i="6"/>
  <c r="AU181" i="6"/>
  <c r="AV181" i="6"/>
  <c r="AX181" i="6"/>
  <c r="AV70" i="6"/>
  <c r="AW51" i="6"/>
  <c r="AW27" i="6"/>
  <c r="AX75" i="6"/>
  <c r="AR128" i="6"/>
  <c r="AR114" i="6"/>
  <c r="AS35" i="6"/>
  <c r="AV64" i="6"/>
  <c r="AU19" i="6"/>
  <c r="AR83" i="6"/>
  <c r="AR139" i="6"/>
  <c r="AQ178" i="6"/>
  <c r="AU162" i="6"/>
  <c r="AT184" i="6"/>
  <c r="AP184" i="6"/>
  <c r="AR184" i="6"/>
  <c r="AS184" i="6"/>
  <c r="AV184" i="6"/>
  <c r="AW184" i="6"/>
  <c r="AX184" i="6"/>
  <c r="AT185" i="6"/>
  <c r="AP185" i="6"/>
  <c r="AQ185" i="6"/>
  <c r="AR185" i="6"/>
  <c r="AS185" i="6"/>
  <c r="AU185" i="6"/>
  <c r="AV185" i="6"/>
  <c r="AW185" i="6"/>
  <c r="AX185" i="6"/>
  <c r="AP174" i="6"/>
  <c r="AQ174" i="6"/>
  <c r="AT174" i="6"/>
  <c r="AV174" i="6"/>
  <c r="AU140" i="6"/>
  <c r="AP140" i="6"/>
  <c r="AR50" i="6"/>
  <c r="AP50" i="6"/>
  <c r="AQ50" i="6"/>
  <c r="AS50" i="6"/>
  <c r="AT50" i="6"/>
  <c r="AU50" i="6"/>
  <c r="AV50" i="6"/>
  <c r="AX50" i="6"/>
  <c r="AQ59" i="6"/>
  <c r="AR59" i="6"/>
  <c r="AQ99" i="6"/>
  <c r="AW99" i="6"/>
  <c r="AV51" i="6"/>
  <c r="AW133" i="6"/>
  <c r="AV75" i="6"/>
  <c r="AR134" i="6"/>
  <c r="AV96" i="6"/>
  <c r="AU59" i="6"/>
  <c r="AS128" i="6"/>
  <c r="AT64" i="6"/>
  <c r="AP123" i="6"/>
  <c r="AT19" i="6"/>
  <c r="AQ139" i="6"/>
  <c r="AQ162" i="6"/>
  <c r="AP106" i="6"/>
  <c r="AQ106" i="6"/>
  <c r="AS106" i="6"/>
  <c r="AT106" i="6"/>
  <c r="AU106" i="6"/>
  <c r="AX106" i="6"/>
  <c r="AT92" i="6"/>
  <c r="AP92" i="6"/>
  <c r="AQ92" i="6"/>
  <c r="AR92" i="6"/>
  <c r="AQ166" i="6"/>
  <c r="AP166" i="6"/>
  <c r="AV166" i="6"/>
  <c r="AW166" i="6"/>
  <c r="AR131" i="6"/>
  <c r="AQ131" i="6"/>
  <c r="AS131" i="6"/>
  <c r="AU131" i="6"/>
  <c r="AR27" i="6"/>
  <c r="AQ27" i="6"/>
  <c r="AR115" i="6"/>
  <c r="AQ115" i="6"/>
  <c r="AU115" i="6"/>
  <c r="AV115" i="6"/>
  <c r="AR155" i="6"/>
  <c r="AT155" i="6"/>
  <c r="AU155" i="6"/>
  <c r="AX155" i="6"/>
  <c r="AR82" i="6"/>
  <c r="AT82" i="6"/>
  <c r="AU82" i="6"/>
  <c r="AV82" i="6"/>
  <c r="AX82" i="6"/>
  <c r="AP82" i="6"/>
  <c r="AQ82" i="6"/>
  <c r="AS82" i="6"/>
  <c r="AU51" i="6"/>
  <c r="AU27" i="6"/>
  <c r="AU75" i="6"/>
  <c r="AR96" i="6"/>
  <c r="AT59" i="6"/>
  <c r="AS130" i="6"/>
  <c r="AS64" i="6"/>
  <c r="AX123" i="6"/>
  <c r="AS19" i="6"/>
  <c r="AX64" i="6"/>
  <c r="AR67" i="6"/>
  <c r="AS163" i="6"/>
  <c r="AP139" i="6"/>
  <c r="AS191" i="6"/>
  <c r="AP191" i="6"/>
  <c r="AQ191" i="6"/>
  <c r="AR191" i="6"/>
  <c r="AT191" i="6"/>
  <c r="AU191" i="6"/>
  <c r="AV191" i="6"/>
  <c r="AW191" i="6"/>
  <c r="AU62" i="6"/>
  <c r="AS62" i="6"/>
  <c r="AT62" i="6"/>
  <c r="AW62" i="6"/>
  <c r="AX62" i="6"/>
  <c r="AP62" i="6"/>
  <c r="AQ62" i="6"/>
  <c r="AR62" i="6"/>
  <c r="AR58" i="6"/>
  <c r="AP58" i="6"/>
  <c r="AQ58" i="6"/>
  <c r="AS58" i="6"/>
  <c r="AT58" i="6"/>
  <c r="AU58" i="6"/>
  <c r="AV58" i="6"/>
  <c r="AX58" i="6"/>
  <c r="AP182" i="6"/>
  <c r="AV182" i="6"/>
  <c r="AU179" i="6"/>
  <c r="AX179" i="6"/>
  <c r="AR179" i="6"/>
  <c r="AT179" i="6"/>
  <c r="AP117" i="6"/>
  <c r="AQ117" i="6"/>
  <c r="AR117" i="6"/>
  <c r="AS117" i="6"/>
  <c r="AU117" i="6"/>
  <c r="AV117" i="6"/>
  <c r="AW117" i="6"/>
  <c r="AX117" i="6"/>
  <c r="AU86" i="6"/>
  <c r="AQ86" i="6"/>
  <c r="AS86" i="6"/>
  <c r="AT86" i="6"/>
  <c r="AW86" i="6"/>
  <c r="AX86" i="6"/>
  <c r="AP86" i="6"/>
  <c r="AT118" i="6"/>
  <c r="AP118" i="6"/>
  <c r="AQ118" i="6"/>
  <c r="AS118" i="6"/>
  <c r="AU118" i="6"/>
  <c r="AW118" i="6"/>
  <c r="AX118" i="6"/>
  <c r="AX147" i="6"/>
  <c r="AP147" i="6"/>
  <c r="AQ147" i="6"/>
  <c r="AR147" i="6"/>
  <c r="AS147" i="6"/>
  <c r="AT147" i="6"/>
  <c r="AV147" i="6"/>
  <c r="AW147" i="6"/>
  <c r="AT171" i="6"/>
  <c r="AR171" i="6"/>
  <c r="AP114" i="6"/>
  <c r="AT114" i="6"/>
  <c r="AU114" i="6"/>
  <c r="AV114" i="6"/>
  <c r="AT51" i="6"/>
  <c r="AT27" i="6"/>
  <c r="AT75" i="6"/>
  <c r="AQ96" i="6"/>
  <c r="AS59" i="6"/>
  <c r="AV112" i="6"/>
  <c r="AS114" i="6"/>
  <c r="AR64" i="6"/>
  <c r="AT123" i="6"/>
  <c r="AR99" i="6"/>
  <c r="AX139" i="6"/>
  <c r="AX164" i="6"/>
  <c r="AT169" i="6"/>
  <c r="AS169" i="6"/>
  <c r="AU169" i="6"/>
  <c r="AV169" i="6"/>
  <c r="AW169" i="6"/>
  <c r="AX169" i="6"/>
  <c r="AP169" i="6"/>
  <c r="AQ169" i="6"/>
  <c r="AR169" i="6"/>
  <c r="AR127" i="6"/>
  <c r="AS127" i="6"/>
  <c r="AT127" i="6"/>
  <c r="AU127" i="6"/>
  <c r="AW127" i="6"/>
  <c r="AQ127" i="6"/>
  <c r="AR74" i="6"/>
  <c r="AP74" i="6"/>
  <c r="AQ74" i="6"/>
  <c r="AS74" i="6"/>
  <c r="AT74" i="6"/>
  <c r="AU74" i="6"/>
  <c r="AV74" i="6"/>
  <c r="AX74" i="6"/>
  <c r="AX80" i="6"/>
  <c r="AP80" i="6"/>
  <c r="AT80" i="6"/>
  <c r="AU80" i="6"/>
  <c r="AW80" i="6"/>
  <c r="AR163" i="6"/>
  <c r="AT163" i="6"/>
  <c r="AU163" i="6"/>
  <c r="AX163" i="6"/>
  <c r="AP101" i="6"/>
  <c r="AV101" i="6"/>
  <c r="AW101" i="6"/>
  <c r="AX101" i="6"/>
  <c r="AQ101" i="6"/>
  <c r="AR101" i="6"/>
  <c r="AS101" i="6"/>
  <c r="AU101" i="6"/>
  <c r="AQ187" i="6"/>
  <c r="AR187" i="6"/>
  <c r="AT187" i="6"/>
  <c r="AU187" i="6"/>
  <c r="AX187" i="6"/>
  <c r="AR162" i="6"/>
  <c r="AS162" i="6"/>
  <c r="AT162" i="6"/>
  <c r="AW162" i="6"/>
  <c r="AX162" i="6"/>
  <c r="AR178" i="6"/>
  <c r="AS178" i="6"/>
  <c r="AT178" i="6"/>
  <c r="AV178" i="6"/>
  <c r="AW178" i="6"/>
  <c r="AX178" i="6"/>
  <c r="AV102" i="6"/>
  <c r="AR86" i="6"/>
  <c r="AW123" i="6"/>
  <c r="AS27" i="6"/>
  <c r="AS75" i="6"/>
  <c r="AR112" i="6"/>
  <c r="AQ64" i="6"/>
  <c r="AW112" i="6"/>
  <c r="AV48" i="6"/>
  <c r="AP163" i="6"/>
  <c r="AX24" i="6"/>
  <c r="AU182" i="6"/>
  <c r="AP187" i="6"/>
  <c r="AU171" i="6"/>
  <c r="AP25" i="6"/>
  <c r="AS25" i="6"/>
  <c r="AU25" i="6"/>
  <c r="AV25" i="6"/>
  <c r="AP108" i="6"/>
  <c r="AW108" i="6"/>
  <c r="AX108" i="6"/>
  <c r="AU110" i="6"/>
  <c r="AP110" i="6"/>
  <c r="AQ110" i="6"/>
  <c r="AS110" i="6"/>
  <c r="AT110" i="6"/>
  <c r="AW110" i="6"/>
  <c r="AX110" i="6"/>
  <c r="AT29" i="6"/>
  <c r="AP29" i="6"/>
  <c r="AQ29" i="6"/>
  <c r="AR29" i="6"/>
  <c r="AS29" i="6"/>
  <c r="AU29" i="6"/>
  <c r="AV29" i="6"/>
  <c r="AW29" i="6"/>
  <c r="AX29" i="6"/>
  <c r="AR18" i="6"/>
  <c r="AS18" i="6"/>
  <c r="AT18" i="6"/>
  <c r="AU18" i="6"/>
  <c r="AV18" i="6"/>
  <c r="AX18" i="6"/>
  <c r="AP18" i="6"/>
  <c r="AQ18" i="6"/>
  <c r="AW50" i="6"/>
  <c r="AV80" i="6"/>
  <c r="AV83" i="6"/>
  <c r="AR19" i="6"/>
  <c r="AU48" i="6"/>
  <c r="AW163" i="6"/>
  <c r="AW24" i="6"/>
  <c r="AS182" i="6"/>
  <c r="AW139" i="6"/>
  <c r="AX148" i="6"/>
  <c r="AW187" i="6"/>
  <c r="AU180" i="6"/>
  <c r="AP47" i="6"/>
  <c r="AW47" i="6"/>
  <c r="AQ47" i="6"/>
  <c r="AR47" i="6"/>
  <c r="AS47" i="6"/>
  <c r="AT47" i="6"/>
  <c r="AV47" i="6"/>
  <c r="AT116" i="6"/>
  <c r="AP116" i="6"/>
  <c r="AQ116" i="6"/>
  <c r="AR116" i="6"/>
  <c r="AU116" i="6"/>
  <c r="AW116" i="6"/>
  <c r="AX116" i="6"/>
  <c r="AS57" i="6"/>
  <c r="AP57" i="6"/>
  <c r="AR57" i="6"/>
  <c r="AR122" i="6"/>
  <c r="AU122" i="6"/>
  <c r="AV122" i="6"/>
  <c r="AW122" i="6"/>
  <c r="AX122" i="6"/>
  <c r="AP122" i="6"/>
  <c r="AQ122" i="6"/>
  <c r="AS122" i="6"/>
  <c r="AP32" i="6"/>
  <c r="AW32" i="6"/>
  <c r="AX32" i="6"/>
  <c r="AT21" i="6"/>
  <c r="AX21" i="6"/>
  <c r="AP21" i="6"/>
  <c r="AQ21" i="6"/>
  <c r="AR21" i="6"/>
  <c r="AS21" i="6"/>
  <c r="AU21" i="6"/>
  <c r="AV21" i="6"/>
  <c r="AW21" i="6"/>
  <c r="AR34" i="6"/>
  <c r="AP34" i="6"/>
  <c r="AQ34" i="6"/>
  <c r="AS34" i="6"/>
  <c r="AT34" i="6"/>
  <c r="AU34" i="6"/>
  <c r="AV34" i="6"/>
  <c r="AX34" i="6"/>
  <c r="AX48" i="6"/>
  <c r="AV32" i="6"/>
  <c r="AS80" i="6"/>
  <c r="AP131" i="6"/>
  <c r="AP43" i="6"/>
  <c r="AW83" i="6"/>
  <c r="AT48" i="6"/>
  <c r="AV163" i="6"/>
  <c r="AP24" i="6"/>
  <c r="AR182" i="6"/>
  <c r="AW148" i="6"/>
  <c r="AV187" i="6"/>
  <c r="AS159" i="6"/>
  <c r="AU159" i="6"/>
  <c r="AV159" i="6"/>
  <c r="AW159" i="6"/>
  <c r="AP159" i="6"/>
  <c r="AQ159" i="6"/>
  <c r="AR159" i="6"/>
  <c r="AT159" i="6"/>
  <c r="AP33" i="6"/>
  <c r="AQ79" i="6"/>
  <c r="AT45" i="6"/>
  <c r="AW45" i="6"/>
  <c r="AX45" i="6"/>
  <c r="AP45" i="6"/>
  <c r="AQ45" i="6"/>
  <c r="AR45" i="6"/>
  <c r="AS45" i="6"/>
  <c r="AU45" i="6"/>
  <c r="AV45" i="6"/>
  <c r="AU32" i="6"/>
  <c r="AR80" i="6"/>
  <c r="AX131" i="6"/>
  <c r="AX43" i="6"/>
  <c r="AS48" i="6"/>
  <c r="AV24" i="6"/>
  <c r="AX182" i="6"/>
  <c r="AU150" i="6"/>
  <c r="AS171" i="6"/>
  <c r="AV148" i="6"/>
  <c r="AX171" i="6"/>
  <c r="AS172" i="6"/>
  <c r="AX172" i="6"/>
  <c r="AP172" i="6"/>
  <c r="AR172" i="6"/>
  <c r="AP76" i="6"/>
  <c r="AQ76" i="6"/>
  <c r="AR76" i="6"/>
  <c r="AQ134" i="6"/>
  <c r="AP134" i="6"/>
  <c r="AT134" i="6"/>
  <c r="AU134" i="6"/>
  <c r="AW134" i="6"/>
  <c r="AR146" i="6"/>
  <c r="AQ146" i="6"/>
  <c r="AS146" i="6"/>
  <c r="AU146" i="6"/>
  <c r="AV146" i="6"/>
  <c r="AW146" i="6"/>
  <c r="AX146" i="6"/>
  <c r="AP146" i="6"/>
  <c r="AT53" i="6"/>
  <c r="AX53" i="6"/>
  <c r="AP53" i="6"/>
  <c r="AQ53" i="6"/>
  <c r="AR53" i="6"/>
  <c r="AS53" i="6"/>
  <c r="AU53" i="6"/>
  <c r="AV53" i="6"/>
  <c r="AW53" i="6"/>
  <c r="AR66" i="6"/>
  <c r="AP66" i="6"/>
  <c r="AQ66" i="6"/>
  <c r="AS66" i="6"/>
  <c r="AT66" i="6"/>
  <c r="AU66" i="6"/>
  <c r="AV66" i="6"/>
  <c r="AX66" i="6"/>
  <c r="AV131" i="6"/>
  <c r="AW98" i="6"/>
  <c r="AT32" i="6"/>
  <c r="AQ80" i="6"/>
  <c r="AP83" i="6"/>
  <c r="AX67" i="6"/>
  <c r="AT131" i="6"/>
  <c r="AW43" i="6"/>
  <c r="AX115" i="6"/>
  <c r="AR48" i="6"/>
  <c r="AU166" i="6"/>
  <c r="AU24" i="6"/>
  <c r="AW164" i="6"/>
  <c r="AT150" i="6"/>
  <c r="AQ171" i="6"/>
  <c r="AR148" i="6"/>
  <c r="AT177" i="6"/>
  <c r="AR177" i="6"/>
  <c r="AS177" i="6"/>
  <c r="AU177" i="6"/>
  <c r="AV177" i="6"/>
  <c r="AW177" i="6"/>
  <c r="AX177" i="6"/>
  <c r="AP177" i="6"/>
  <c r="AQ177" i="6"/>
  <c r="AP77" i="6"/>
  <c r="AQ77" i="6"/>
  <c r="AR77" i="6"/>
  <c r="AS77" i="6"/>
  <c r="AU77" i="6"/>
  <c r="AV77" i="6"/>
  <c r="AW77" i="6"/>
  <c r="AX77" i="6"/>
  <c r="AP31" i="6"/>
  <c r="AQ31" i="6"/>
  <c r="AR31" i="6"/>
  <c r="AS31" i="6"/>
  <c r="AT31" i="6"/>
  <c r="AV31" i="6"/>
  <c r="AW31" i="6"/>
  <c r="AP97" i="6"/>
  <c r="AU97" i="6"/>
  <c r="AS97" i="6"/>
  <c r="AP17" i="6"/>
  <c r="AR17" i="6"/>
  <c r="AU17" i="6"/>
  <c r="AV17" i="6"/>
  <c r="AP16" i="6"/>
  <c r="AW16" i="6"/>
  <c r="AU64" i="6"/>
  <c r="AQ48" i="6"/>
  <c r="AS179" i="6"/>
  <c r="AS166" i="6"/>
  <c r="AT24" i="6"/>
  <c r="AV164" i="6"/>
  <c r="AS150" i="6"/>
  <c r="AR189" i="6"/>
  <c r="AP189" i="6"/>
  <c r="AQ189" i="6"/>
  <c r="AS189" i="6"/>
  <c r="AT189" i="6"/>
  <c r="AU189" i="6"/>
  <c r="AV189" i="6"/>
  <c r="AX189" i="6"/>
  <c r="AR89" i="6"/>
  <c r="AU89" i="6"/>
  <c r="AV89" i="6"/>
  <c r="AP89" i="6"/>
  <c r="AT13" i="6"/>
  <c r="AR13" i="6"/>
  <c r="AS13" i="6"/>
  <c r="AU13" i="6"/>
  <c r="AV13" i="6"/>
  <c r="AW13" i="6"/>
  <c r="AX13" i="6"/>
  <c r="AP13" i="6"/>
  <c r="AQ13" i="6"/>
  <c r="AT186" i="6"/>
  <c r="AR186" i="6"/>
  <c r="AS186" i="6"/>
  <c r="AV186" i="6"/>
  <c r="AW186" i="6"/>
  <c r="AX186" i="6"/>
  <c r="AP145" i="6"/>
  <c r="AW145" i="6"/>
  <c r="AP81" i="6"/>
  <c r="AS81" i="6"/>
  <c r="AU81" i="6"/>
  <c r="AT37" i="6"/>
  <c r="AP37" i="6"/>
  <c r="AQ37" i="6"/>
  <c r="AR37" i="6"/>
  <c r="AS37" i="6"/>
  <c r="AU37" i="6"/>
  <c r="AV37" i="6"/>
  <c r="AW37" i="6"/>
  <c r="AX37" i="6"/>
  <c r="AS32" i="6"/>
  <c r="AS134" i="6"/>
  <c r="AP85" i="6"/>
  <c r="AQ85" i="6"/>
  <c r="AR85" i="6"/>
  <c r="AS85" i="6"/>
  <c r="AU85" i="6"/>
  <c r="AV85" i="6"/>
  <c r="AW85" i="6"/>
  <c r="AX85" i="6"/>
  <c r="AR130" i="6"/>
  <c r="AP130" i="6"/>
  <c r="AQ130" i="6"/>
  <c r="AU130" i="6"/>
  <c r="AV130" i="6"/>
  <c r="AW130" i="6"/>
  <c r="AR32" i="6"/>
  <c r="AP35" i="6"/>
  <c r="AV16" i="6"/>
  <c r="AU83" i="6"/>
  <c r="AX130" i="6"/>
  <c r="AU67" i="6"/>
  <c r="AU43" i="6"/>
  <c r="AS115" i="6"/>
  <c r="AX144" i="6"/>
  <c r="AQ179" i="6"/>
  <c r="AR166" i="6"/>
  <c r="AS24" i="6"/>
  <c r="AW171" i="6"/>
  <c r="AS155" i="6"/>
  <c r="AS154" i="6"/>
  <c r="AR154" i="6"/>
  <c r="AW154" i="6"/>
  <c r="AX154" i="6"/>
  <c r="AP109" i="6"/>
  <c r="AQ109" i="6"/>
  <c r="AR109" i="6"/>
  <c r="AS109" i="6"/>
  <c r="AU109" i="6"/>
  <c r="AV109" i="6"/>
  <c r="AW109" i="6"/>
  <c r="AX109" i="6"/>
  <c r="AT152" i="6"/>
  <c r="AP152" i="6"/>
  <c r="AR152" i="6"/>
  <c r="AS152" i="6"/>
  <c r="AV152" i="6"/>
  <c r="AW152" i="6"/>
  <c r="AX152" i="6"/>
  <c r="AP40" i="6"/>
  <c r="AV150" i="6"/>
  <c r="AP150" i="6"/>
  <c r="AQ150" i="6"/>
  <c r="AR98" i="6"/>
  <c r="AU164" i="6"/>
  <c r="AT164" i="6"/>
  <c r="AP164" i="6"/>
  <c r="AS164" i="6"/>
  <c r="AQ32" i="6"/>
  <c r="AX35" i="6"/>
  <c r="AU16" i="6"/>
  <c r="AT83" i="6"/>
  <c r="AT67" i="6"/>
  <c r="AT43" i="6"/>
  <c r="AU99" i="6"/>
  <c r="AW144" i="6"/>
  <c r="AP179" i="6"/>
  <c r="AX166" i="6"/>
  <c r="AR24" i="6"/>
  <c r="AQ164" i="6"/>
  <c r="AX150" i="6"/>
  <c r="AV171" i="6"/>
  <c r="AQ155" i="6"/>
  <c r="AP121" i="6"/>
  <c r="AU121" i="6"/>
  <c r="AV121" i="6"/>
  <c r="AR157" i="6"/>
  <c r="AP157" i="6"/>
  <c r="AQ157" i="6"/>
  <c r="AS157" i="6"/>
  <c r="AT157" i="6"/>
  <c r="AU157" i="6"/>
  <c r="AV157" i="6"/>
  <c r="AX157" i="6"/>
  <c r="AU112" i="6"/>
  <c r="AP112" i="6"/>
  <c r="AS112" i="6"/>
  <c r="AT112" i="6"/>
  <c r="AR118" i="6"/>
  <c r="AT16" i="6"/>
  <c r="AS83" i="6"/>
  <c r="AX134" i="6"/>
  <c r="AP19" i="6"/>
  <c r="AS43" i="6"/>
  <c r="AX16" i="6"/>
  <c r="AR43" i="6"/>
  <c r="AV99" i="6"/>
  <c r="AW179" i="6"/>
  <c r="AW180" i="6"/>
  <c r="AT182" i="6"/>
  <c r="AP155" i="6"/>
  <c r="AQ119" i="6"/>
  <c r="AU119" i="6"/>
  <c r="AV119" i="6"/>
  <c r="AU14" i="6"/>
  <c r="AP14" i="6"/>
  <c r="AQ14" i="6"/>
  <c r="AR14" i="6"/>
  <c r="AS14" i="6"/>
  <c r="AT14" i="6"/>
  <c r="AV14" i="6"/>
  <c r="AW14" i="6"/>
  <c r="AX14" i="6"/>
  <c r="AU22" i="6"/>
  <c r="AP22" i="6"/>
  <c r="AQ22" i="6"/>
  <c r="AR22" i="6"/>
  <c r="AS22" i="6"/>
  <c r="AT22" i="6"/>
  <c r="AV22" i="6"/>
  <c r="AW22" i="6"/>
  <c r="AX22" i="6"/>
  <c r="AS104" i="6"/>
  <c r="AU104" i="6"/>
  <c r="AW104" i="6"/>
  <c r="AX104" i="6"/>
  <c r="AP104" i="6"/>
  <c r="AT69" i="6"/>
  <c r="AS69" i="6"/>
  <c r="AU69" i="6"/>
  <c r="AV69" i="6"/>
  <c r="AW69" i="6"/>
  <c r="AX69" i="6"/>
  <c r="AP69" i="6"/>
  <c r="AQ69" i="6"/>
  <c r="AR69" i="6"/>
  <c r="AP148" i="6"/>
  <c r="AT148" i="6"/>
  <c r="AU148" i="6"/>
  <c r="AS148" i="6"/>
  <c r="AQ35" i="6"/>
  <c r="AR35" i="6"/>
  <c r="AP144" i="6"/>
  <c r="AT144" i="6"/>
  <c r="AU144" i="6"/>
  <c r="AR75" i="6"/>
  <c r="AQ75" i="6"/>
  <c r="AR133" i="6"/>
  <c r="AQ133" i="6"/>
  <c r="AS133" i="6"/>
  <c r="AU133" i="6"/>
  <c r="AX133" i="6"/>
  <c r="AW18" i="6"/>
  <c r="AW48" i="6"/>
  <c r="AV118" i="6"/>
  <c r="AP59" i="6"/>
  <c r="AQ114" i="6"/>
  <c r="AV35" i="6"/>
  <c r="AS16" i="6"/>
  <c r="AP99" i="6"/>
  <c r="AX19" i="6"/>
  <c r="AR144" i="6"/>
  <c r="AV179" i="6"/>
  <c r="AV139" i="6"/>
  <c r="AV180" i="6"/>
  <c r="AT166" i="6"/>
  <c r="AW155" i="6"/>
  <c r="AU102" i="6"/>
  <c r="AP102" i="6"/>
  <c r="AQ102" i="6"/>
  <c r="AS102" i="6"/>
  <c r="AT102" i="6"/>
  <c r="AW102" i="6"/>
  <c r="AX102" i="6"/>
  <c r="AP96" i="6"/>
  <c r="AS96" i="6"/>
  <c r="AT96" i="6"/>
  <c r="AU96" i="6"/>
  <c r="AW96" i="6"/>
  <c r="AQ51" i="6"/>
  <c r="AR51" i="6"/>
  <c r="AQ91" i="6"/>
  <c r="AR91" i="6"/>
  <c r="AU91" i="6"/>
  <c r="AV91" i="6"/>
  <c r="AW91" i="6"/>
  <c r="AR149" i="6"/>
  <c r="AP149" i="6"/>
  <c r="AQ149" i="6"/>
  <c r="AS149" i="6"/>
  <c r="AT149" i="6"/>
  <c r="AU149" i="6"/>
  <c r="AV149" i="6"/>
  <c r="AX149" i="6"/>
  <c r="AP51" i="6"/>
  <c r="AP27" i="6"/>
  <c r="AX59" i="6"/>
  <c r="AU35" i="6"/>
  <c r="AR16" i="6"/>
  <c r="AX99" i="6"/>
  <c r="AW19" i="6"/>
  <c r="AW64" i="6"/>
  <c r="AX112" i="6"/>
  <c r="AQ144" i="6"/>
  <c r="AU139" i="6"/>
  <c r="AQ182" i="6"/>
  <c r="AV155" i="6"/>
  <c r="AW150" i="6"/>
  <c r="AU30" i="6"/>
  <c r="AP30" i="6"/>
  <c r="AQ30" i="6"/>
  <c r="AR30" i="6"/>
  <c r="AS30" i="6"/>
  <c r="AT30" i="6"/>
  <c r="AW30" i="6"/>
  <c r="AX30" i="6"/>
  <c r="AP84" i="6"/>
  <c r="AV132" i="6"/>
  <c r="AW132" i="6"/>
  <c r="AP132" i="6"/>
  <c r="AQ132" i="6"/>
  <c r="AT132" i="6"/>
  <c r="AU132" i="6"/>
  <c r="AT180" i="6"/>
  <c r="AP180" i="6"/>
  <c r="AR180" i="6"/>
  <c r="AS180" i="6"/>
  <c r="AX180" i="6"/>
  <c r="AU54" i="6"/>
  <c r="AP54" i="6"/>
  <c r="AQ54" i="6"/>
  <c r="AR54" i="6"/>
  <c r="AS54" i="6"/>
  <c r="AT54" i="6"/>
  <c r="AW54" i="6"/>
  <c r="AX54" i="6"/>
  <c r="AT160" i="6"/>
  <c r="AP160" i="6"/>
  <c r="AR160" i="6"/>
  <c r="AS160" i="6"/>
  <c r="AV160" i="6"/>
  <c r="AW160" i="6"/>
  <c r="AX160" i="6"/>
  <c r="AQ67" i="6"/>
  <c r="AW67" i="6"/>
  <c r="AT176" i="6"/>
  <c r="AP176" i="6"/>
  <c r="AR176" i="6"/>
  <c r="AS176" i="6"/>
  <c r="AV176" i="6"/>
  <c r="AW176" i="6"/>
  <c r="AX176" i="6"/>
  <c r="AU107" i="6"/>
  <c r="AQ107" i="6"/>
  <c r="AR107" i="6"/>
  <c r="AV107" i="6"/>
  <c r="AW107" i="6"/>
  <c r="AR165" i="6"/>
  <c r="AP165" i="6"/>
  <c r="AQ165" i="6"/>
  <c r="AS165" i="6"/>
  <c r="AT165" i="6"/>
  <c r="AU165" i="6"/>
  <c r="AV165" i="6"/>
  <c r="AX165" i="6"/>
  <c r="AX51" i="6"/>
  <c r="AX27" i="6"/>
  <c r="AP75" i="6"/>
  <c r="AV128" i="6"/>
  <c r="AW114" i="6"/>
  <c r="AW59" i="6"/>
  <c r="AT35" i="6"/>
  <c r="AQ16" i="6"/>
  <c r="AT99" i="6"/>
  <c r="AV19" i="6"/>
  <c r="AV144" i="6"/>
  <c r="AS139" i="6"/>
  <c r="AU178" i="6"/>
  <c r="AV162" i="6"/>
  <c r="AU94" i="6"/>
  <c r="AT94" i="6"/>
  <c r="AW94" i="6"/>
  <c r="AX94" i="6"/>
  <c r="AP94" i="6"/>
  <c r="AQ94" i="6"/>
  <c r="AS94" i="6"/>
  <c r="AT120" i="6"/>
  <c r="AP120" i="6"/>
  <c r="AQ120" i="6"/>
  <c r="AS120" i="6"/>
  <c r="AU120" i="6"/>
  <c r="AW120" i="6"/>
  <c r="AX120" i="6"/>
  <c r="B1075" i="24"/>
  <c r="B19" i="24"/>
  <c r="B677" i="24"/>
  <c r="B624" i="24"/>
  <c r="B229" i="24"/>
  <c r="B40" i="24"/>
  <c r="B15" i="24" l="1"/>
  <c r="F31" i="2" s="1"/>
  <c r="G10" i="8" l="1"/>
  <c r="O12" i="6"/>
  <c r="K9" i="8"/>
  <c r="F30" i="2"/>
  <c r="B42" i="2"/>
  <c r="B8" i="24" l="1"/>
  <c r="F25" i="2" s="1"/>
  <c r="T8" i="13"/>
  <c r="T9" i="13" l="1"/>
  <c r="T10" i="13"/>
  <c r="T11" i="13"/>
  <c r="T12" i="13"/>
  <c r="T13" i="13"/>
  <c r="T14" i="13"/>
  <c r="T15" i="13"/>
  <c r="T16" i="13"/>
  <c r="T17" i="13"/>
  <c r="T18" i="13"/>
  <c r="T19" i="13"/>
  <c r="T20" i="13"/>
  <c r="T21" i="13"/>
  <c r="T22" i="13"/>
  <c r="T23" i="13"/>
  <c r="T24" i="13"/>
  <c r="T25" i="13"/>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B13" i="24" l="1"/>
  <c r="F29" i="2" s="1"/>
  <c r="B7" i="23"/>
  <c r="B8" i="23" s="1"/>
  <c r="G9" i="8" l="1"/>
  <c r="B5" i="24" l="1"/>
  <c r="B2" i="24"/>
  <c r="AC19" i="6" l="1"/>
  <c r="AB12" i="6"/>
  <c r="AC12" i="6" s="1"/>
  <c r="L12" i="6"/>
  <c r="AZ18" i="6"/>
  <c r="AZ188" i="6"/>
  <c r="AZ191" i="6"/>
  <c r="AZ167" i="6"/>
  <c r="AZ143" i="6"/>
  <c r="AZ119" i="6"/>
  <c r="AZ103" i="6"/>
  <c r="AZ79" i="6"/>
  <c r="AZ63" i="6"/>
  <c r="AZ23" i="6"/>
  <c r="AZ172" i="6"/>
  <c r="AZ183" i="6"/>
  <c r="AZ175" i="6"/>
  <c r="AZ159" i="6"/>
  <c r="AZ151" i="6"/>
  <c r="AZ135" i="6"/>
  <c r="AZ127" i="6"/>
  <c r="AZ111" i="6"/>
  <c r="AZ95" i="6"/>
  <c r="AZ87" i="6"/>
  <c r="AZ71" i="6"/>
  <c r="AZ55" i="6"/>
  <c r="AZ47" i="6"/>
  <c r="AZ39" i="6"/>
  <c r="AZ31" i="6"/>
  <c r="AZ15" i="6"/>
  <c r="AZ181" i="6"/>
  <c r="AZ165" i="6"/>
  <c r="AZ141" i="6"/>
  <c r="AZ133" i="6"/>
  <c r="AZ109" i="6"/>
  <c r="AZ101" i="6"/>
  <c r="AZ93" i="6"/>
  <c r="AZ77" i="6"/>
  <c r="AZ61" i="6"/>
  <c r="AZ45" i="6"/>
  <c r="AZ37" i="6"/>
  <c r="AZ29" i="6"/>
  <c r="AZ180" i="6"/>
  <c r="AZ164" i="6"/>
  <c r="AZ156" i="6"/>
  <c r="AZ148" i="6"/>
  <c r="AZ140" i="6"/>
  <c r="AZ132" i="6"/>
  <c r="AZ124" i="6"/>
  <c r="AZ116" i="6"/>
  <c r="AZ108" i="6"/>
  <c r="AZ100" i="6"/>
  <c r="AZ92" i="6"/>
  <c r="AZ84" i="6"/>
  <c r="AZ76" i="6"/>
  <c r="AZ68" i="6"/>
  <c r="AZ60" i="6"/>
  <c r="AZ52" i="6"/>
  <c r="AZ44" i="6"/>
  <c r="AZ36" i="6"/>
  <c r="AZ28" i="6"/>
  <c r="AZ20" i="6"/>
  <c r="AZ163" i="6"/>
  <c r="AZ123" i="6"/>
  <c r="AZ83" i="6"/>
  <c r="AZ67" i="6"/>
  <c r="AZ35" i="6"/>
  <c r="AZ178" i="6"/>
  <c r="AZ154" i="6"/>
  <c r="AZ146" i="6"/>
  <c r="AZ138" i="6"/>
  <c r="AZ130" i="6"/>
  <c r="AZ122" i="6"/>
  <c r="AZ114" i="6"/>
  <c r="AZ106" i="6"/>
  <c r="AZ98" i="6"/>
  <c r="AZ90" i="6"/>
  <c r="AZ82" i="6"/>
  <c r="AZ74" i="6"/>
  <c r="AZ66" i="6"/>
  <c r="AZ58" i="6"/>
  <c r="AZ50" i="6"/>
  <c r="AZ42" i="6"/>
  <c r="AZ34" i="6"/>
  <c r="AZ26" i="6"/>
  <c r="AZ185" i="6"/>
  <c r="AZ177" i="6"/>
  <c r="AZ169" i="6"/>
  <c r="AZ161" i="6"/>
  <c r="AZ153" i="6"/>
  <c r="AZ145" i="6"/>
  <c r="AZ137" i="6"/>
  <c r="AZ129" i="6"/>
  <c r="AZ121" i="6"/>
  <c r="AZ113" i="6"/>
  <c r="AZ105" i="6"/>
  <c r="AZ97" i="6"/>
  <c r="AZ89" i="6"/>
  <c r="AZ81" i="6"/>
  <c r="AZ73" i="6"/>
  <c r="AZ65" i="6"/>
  <c r="AZ57" i="6"/>
  <c r="AZ49" i="6"/>
  <c r="AZ41" i="6"/>
  <c r="AZ33" i="6"/>
  <c r="AZ25" i="6"/>
  <c r="AZ17" i="6"/>
  <c r="AZ187" i="6"/>
  <c r="AZ147" i="6"/>
  <c r="AZ115" i="6"/>
  <c r="AZ91" i="6"/>
  <c r="AZ75" i="6"/>
  <c r="AZ43" i="6"/>
  <c r="AZ162" i="6"/>
  <c r="AZ176" i="6"/>
  <c r="AZ152" i="6"/>
  <c r="AZ128" i="6"/>
  <c r="AZ104" i="6"/>
  <c r="AZ72" i="6"/>
  <c r="AZ32" i="6"/>
  <c r="AZ171" i="6"/>
  <c r="AZ139" i="6"/>
  <c r="AZ107" i="6"/>
  <c r="AZ51" i="6"/>
  <c r="AZ19" i="6"/>
  <c r="AZ186" i="6"/>
  <c r="AZ160" i="6"/>
  <c r="AZ136" i="6"/>
  <c r="AZ112" i="6"/>
  <c r="AZ88" i="6"/>
  <c r="AZ64" i="6"/>
  <c r="AZ40" i="6"/>
  <c r="AZ24" i="6"/>
  <c r="AZ190" i="6"/>
  <c r="AZ182" i="6"/>
  <c r="AZ174" i="6"/>
  <c r="AZ166" i="6"/>
  <c r="AZ158" i="6"/>
  <c r="AZ150" i="6"/>
  <c r="AZ142" i="6"/>
  <c r="AZ134" i="6"/>
  <c r="AZ126" i="6"/>
  <c r="AZ118" i="6"/>
  <c r="AZ110" i="6"/>
  <c r="AZ102" i="6"/>
  <c r="AZ94" i="6"/>
  <c r="AZ86" i="6"/>
  <c r="AZ78" i="6"/>
  <c r="AZ70" i="6"/>
  <c r="AZ62" i="6"/>
  <c r="AZ54" i="6"/>
  <c r="AZ46" i="6"/>
  <c r="AZ38" i="6"/>
  <c r="AZ30" i="6"/>
  <c r="AZ22" i="6"/>
  <c r="AZ14" i="6"/>
  <c r="AZ179" i="6"/>
  <c r="AZ155" i="6"/>
  <c r="AZ131" i="6"/>
  <c r="AZ99" i="6"/>
  <c r="AZ59" i="6"/>
  <c r="AZ27" i="6"/>
  <c r="AZ170" i="6"/>
  <c r="AZ184" i="6"/>
  <c r="AZ168" i="6"/>
  <c r="AZ144" i="6"/>
  <c r="AZ120" i="6"/>
  <c r="AZ96" i="6"/>
  <c r="AZ80" i="6"/>
  <c r="AZ56" i="6"/>
  <c r="AZ48" i="6"/>
  <c r="AZ16" i="6"/>
  <c r="AZ189" i="6"/>
  <c r="AZ173" i="6"/>
  <c r="AZ157" i="6"/>
  <c r="AZ149" i="6"/>
  <c r="AZ125" i="6"/>
  <c r="AZ117" i="6"/>
  <c r="AZ85" i="6"/>
  <c r="AZ69" i="6"/>
  <c r="AZ53" i="6"/>
  <c r="AZ21" i="6"/>
  <c r="AZ13" i="6"/>
  <c r="D8772" i="23" l="1"/>
  <c r="D8773" i="23"/>
  <c r="D8774" i="23"/>
  <c r="D8775" i="23"/>
  <c r="D8776" i="23"/>
  <c r="D8777" i="23"/>
  <c r="D8778" i="23"/>
  <c r="D8779" i="23"/>
  <c r="D8780" i="23"/>
  <c r="D8781" i="23"/>
  <c r="D8782" i="23"/>
  <c r="D8783" i="23"/>
  <c r="D8784" i="23"/>
  <c r="D8785" i="23"/>
  <c r="D8786" i="23"/>
  <c r="D8787" i="23"/>
  <c r="D8788" i="23"/>
  <c r="D8789" i="23"/>
  <c r="D8790" i="23"/>
  <c r="D8791" i="23"/>
  <c r="D8792" i="23"/>
  <c r="D8793" i="23"/>
  <c r="D8794" i="23"/>
  <c r="D12" i="23" l="1"/>
  <c r="D13" i="23"/>
  <c r="D14" i="23"/>
  <c r="D15" i="23"/>
  <c r="D16" i="23"/>
  <c r="D17" i="23"/>
  <c r="D18" i="23"/>
  <c r="D19" i="23"/>
  <c r="D20" i="23"/>
  <c r="D21" i="23"/>
  <c r="D22" i="23"/>
  <c r="D23" i="23"/>
  <c r="D24" i="23"/>
  <c r="D25" i="23"/>
  <c r="D26" i="23"/>
  <c r="D27" i="23"/>
  <c r="D28" i="23"/>
  <c r="D29" i="23"/>
  <c r="D30" i="23"/>
  <c r="D31" i="23"/>
  <c r="D32" i="23"/>
  <c r="D33" i="23"/>
  <c r="D34" i="23"/>
  <c r="D35" i="23"/>
  <c r="D36" i="23"/>
  <c r="D37" i="23"/>
  <c r="D38" i="23"/>
  <c r="D39" i="23"/>
  <c r="D40" i="23"/>
  <c r="D41" i="23"/>
  <c r="D42" i="23"/>
  <c r="D43" i="23"/>
  <c r="D44" i="23"/>
  <c r="D45" i="23"/>
  <c r="D46" i="23"/>
  <c r="D47" i="23"/>
  <c r="D48" i="23"/>
  <c r="D49" i="23"/>
  <c r="D50" i="23"/>
  <c r="D51" i="23"/>
  <c r="D52" i="23"/>
  <c r="D53" i="23"/>
  <c r="D54" i="23"/>
  <c r="D55" i="23"/>
  <c r="D56" i="23"/>
  <c r="D57" i="23"/>
  <c r="D58" i="23"/>
  <c r="D59" i="23"/>
  <c r="D60" i="23"/>
  <c r="D61" i="23"/>
  <c r="D62" i="23"/>
  <c r="D63" i="23"/>
  <c r="D64" i="23"/>
  <c r="D65" i="23"/>
  <c r="D66" i="23"/>
  <c r="D67" i="23"/>
  <c r="D68" i="23"/>
  <c r="D69" i="23"/>
  <c r="D70" i="23"/>
  <c r="D71" i="23"/>
  <c r="D72" i="23"/>
  <c r="D73" i="23"/>
  <c r="D74" i="23"/>
  <c r="D75" i="23"/>
  <c r="D76" i="23"/>
  <c r="D77" i="23"/>
  <c r="D78" i="23"/>
  <c r="D79" i="23"/>
  <c r="D80" i="23"/>
  <c r="D81" i="23"/>
  <c r="D82" i="23"/>
  <c r="D83" i="23"/>
  <c r="D84" i="23"/>
  <c r="D85" i="23"/>
  <c r="D86" i="23"/>
  <c r="D87" i="23"/>
  <c r="D88" i="23"/>
  <c r="D89" i="23"/>
  <c r="D90" i="23"/>
  <c r="D91" i="23"/>
  <c r="D92" i="23"/>
  <c r="D93" i="23"/>
  <c r="D94" i="23"/>
  <c r="D95" i="23"/>
  <c r="D96" i="23"/>
  <c r="D97" i="23"/>
  <c r="D98" i="23"/>
  <c r="D99" i="23"/>
  <c r="D100" i="23"/>
  <c r="D101" i="23"/>
  <c r="D102" i="23"/>
  <c r="D103" i="23"/>
  <c r="D104" i="23"/>
  <c r="D105" i="23"/>
  <c r="D106" i="23"/>
  <c r="D107" i="23"/>
  <c r="D108" i="23"/>
  <c r="D109" i="23"/>
  <c r="D110" i="23"/>
  <c r="D111" i="23"/>
  <c r="D112" i="23"/>
  <c r="D113" i="23"/>
  <c r="D114" i="23"/>
  <c r="D115" i="23"/>
  <c r="D116" i="23"/>
  <c r="D117" i="23"/>
  <c r="D118" i="23"/>
  <c r="D119" i="23"/>
  <c r="D120" i="23"/>
  <c r="D121" i="23"/>
  <c r="D122" i="23"/>
  <c r="D123" i="23"/>
  <c r="D124" i="23"/>
  <c r="D125" i="23"/>
  <c r="D126" i="23"/>
  <c r="D127" i="23"/>
  <c r="D128" i="23"/>
  <c r="D129" i="23"/>
  <c r="D130" i="23"/>
  <c r="D131" i="23"/>
  <c r="D132" i="23"/>
  <c r="D133" i="23"/>
  <c r="D134" i="23"/>
  <c r="D135" i="23"/>
  <c r="D136" i="23"/>
  <c r="D137" i="23"/>
  <c r="D138" i="23"/>
  <c r="D139" i="23"/>
  <c r="D140" i="23"/>
  <c r="D141" i="23"/>
  <c r="D142" i="23"/>
  <c r="D143" i="23"/>
  <c r="D144" i="23"/>
  <c r="D145" i="23"/>
  <c r="D146" i="23"/>
  <c r="D147" i="23"/>
  <c r="D148" i="23"/>
  <c r="D149" i="23"/>
  <c r="D150" i="23"/>
  <c r="D151" i="23"/>
  <c r="D152" i="23"/>
  <c r="D153" i="23"/>
  <c r="D154" i="23"/>
  <c r="D155" i="23"/>
  <c r="D156" i="23"/>
  <c r="D157" i="23"/>
  <c r="D158" i="23"/>
  <c r="D159" i="23"/>
  <c r="D160" i="23"/>
  <c r="D161" i="23"/>
  <c r="D162" i="23"/>
  <c r="D163" i="23"/>
  <c r="D164" i="23"/>
  <c r="D165" i="23"/>
  <c r="D166" i="23"/>
  <c r="D167" i="23"/>
  <c r="D168" i="23"/>
  <c r="D169" i="23"/>
  <c r="D170" i="23"/>
  <c r="D171" i="23"/>
  <c r="D172" i="23"/>
  <c r="D173" i="23"/>
  <c r="D174" i="23"/>
  <c r="D175" i="23"/>
  <c r="D176" i="23"/>
  <c r="D177" i="23"/>
  <c r="D178" i="23"/>
  <c r="D179" i="23"/>
  <c r="D180" i="23"/>
  <c r="D181" i="23"/>
  <c r="D182" i="23"/>
  <c r="D183" i="23"/>
  <c r="D184" i="23"/>
  <c r="D185" i="23"/>
  <c r="D186" i="23"/>
  <c r="D187" i="23"/>
  <c r="D188" i="23"/>
  <c r="D189" i="23"/>
  <c r="D190" i="23"/>
  <c r="D191" i="23"/>
  <c r="D192" i="23"/>
  <c r="D193" i="23"/>
  <c r="D194" i="23"/>
  <c r="D195" i="23"/>
  <c r="D196" i="23"/>
  <c r="D197" i="23"/>
  <c r="D198" i="23"/>
  <c r="D199" i="23"/>
  <c r="D200" i="23"/>
  <c r="D201" i="23"/>
  <c r="D202" i="23"/>
  <c r="D203" i="23"/>
  <c r="D204" i="23"/>
  <c r="D205" i="23"/>
  <c r="D206" i="23"/>
  <c r="D207" i="23"/>
  <c r="D208" i="23"/>
  <c r="D209" i="23"/>
  <c r="D210" i="23"/>
  <c r="D211" i="23"/>
  <c r="D212" i="23"/>
  <c r="D213" i="23"/>
  <c r="D214" i="23"/>
  <c r="D215" i="23"/>
  <c r="D216" i="23"/>
  <c r="D217" i="23"/>
  <c r="D218" i="23"/>
  <c r="D219" i="23"/>
  <c r="D220" i="23"/>
  <c r="D221" i="23"/>
  <c r="D222" i="23"/>
  <c r="D223" i="23"/>
  <c r="D224" i="23"/>
  <c r="D225" i="23"/>
  <c r="D226" i="23"/>
  <c r="D227" i="23"/>
  <c r="D228" i="23"/>
  <c r="D229" i="23"/>
  <c r="D230" i="23"/>
  <c r="D231" i="23"/>
  <c r="D232" i="23"/>
  <c r="D233" i="23"/>
  <c r="D234" i="23"/>
  <c r="D235" i="23"/>
  <c r="D236" i="23"/>
  <c r="D237" i="23"/>
  <c r="D238" i="23"/>
  <c r="D239" i="23"/>
  <c r="D240" i="23"/>
  <c r="D241" i="23"/>
  <c r="D242" i="23"/>
  <c r="D243" i="23"/>
  <c r="D244" i="23"/>
  <c r="D245" i="23"/>
  <c r="D246" i="23"/>
  <c r="D247" i="23"/>
  <c r="D248" i="23"/>
  <c r="D249" i="23"/>
  <c r="D250" i="23"/>
  <c r="D251" i="23"/>
  <c r="D252" i="23"/>
  <c r="D253" i="23"/>
  <c r="D254" i="23"/>
  <c r="D255" i="23"/>
  <c r="D256" i="23"/>
  <c r="D257" i="23"/>
  <c r="D258" i="23"/>
  <c r="D259" i="23"/>
  <c r="D260" i="23"/>
  <c r="D261" i="23"/>
  <c r="D262" i="23"/>
  <c r="D263" i="23"/>
  <c r="D264" i="23"/>
  <c r="D265" i="23"/>
  <c r="D266" i="23"/>
  <c r="D267" i="23"/>
  <c r="D268" i="23"/>
  <c r="D269" i="23"/>
  <c r="D270" i="23"/>
  <c r="D271" i="23"/>
  <c r="D272" i="23"/>
  <c r="D273" i="23"/>
  <c r="D274" i="23"/>
  <c r="D275" i="23"/>
  <c r="D276" i="23"/>
  <c r="D277" i="23"/>
  <c r="D278" i="23"/>
  <c r="D279" i="23"/>
  <c r="D280" i="23"/>
  <c r="D281" i="23"/>
  <c r="D282" i="23"/>
  <c r="D283" i="23"/>
  <c r="D284" i="23"/>
  <c r="D285" i="23"/>
  <c r="D286" i="23"/>
  <c r="D287" i="23"/>
  <c r="D288" i="23"/>
  <c r="D289" i="23"/>
  <c r="D290" i="23"/>
  <c r="D291" i="23"/>
  <c r="D292" i="23"/>
  <c r="D293" i="23"/>
  <c r="D294" i="23"/>
  <c r="D295" i="23"/>
  <c r="D296" i="23"/>
  <c r="D297" i="23"/>
  <c r="D298" i="23"/>
  <c r="D299" i="23"/>
  <c r="D300" i="23"/>
  <c r="D301" i="23"/>
  <c r="D302" i="23"/>
  <c r="D303" i="23"/>
  <c r="D304" i="23"/>
  <c r="D305" i="23"/>
  <c r="D306" i="23"/>
  <c r="D307" i="23"/>
  <c r="D308" i="23"/>
  <c r="D309" i="23"/>
  <c r="D310" i="23"/>
  <c r="D311" i="23"/>
  <c r="D312" i="23"/>
  <c r="D313" i="23"/>
  <c r="D314" i="23"/>
  <c r="D315" i="23"/>
  <c r="D316" i="23"/>
  <c r="D317" i="23"/>
  <c r="D318" i="23"/>
  <c r="D319" i="23"/>
  <c r="D320" i="23"/>
  <c r="D321" i="23"/>
  <c r="D322" i="23"/>
  <c r="D323" i="23"/>
  <c r="D324" i="23"/>
  <c r="D325" i="23"/>
  <c r="D326" i="23"/>
  <c r="D327" i="23"/>
  <c r="D328" i="23"/>
  <c r="D329" i="23"/>
  <c r="D330" i="23"/>
  <c r="D331" i="23"/>
  <c r="D332" i="23"/>
  <c r="D333" i="23"/>
  <c r="D334" i="23"/>
  <c r="D335" i="23"/>
  <c r="D336" i="23"/>
  <c r="D337" i="23"/>
  <c r="D338" i="23"/>
  <c r="D339" i="23"/>
  <c r="D340" i="23"/>
  <c r="D341" i="23"/>
  <c r="D342" i="23"/>
  <c r="D343" i="23"/>
  <c r="D344" i="23"/>
  <c r="D345" i="23"/>
  <c r="D346" i="23"/>
  <c r="D347" i="23"/>
  <c r="D348" i="23"/>
  <c r="D349" i="23"/>
  <c r="D350" i="23"/>
  <c r="D351" i="23"/>
  <c r="D352" i="23"/>
  <c r="D353" i="23"/>
  <c r="D354" i="23"/>
  <c r="D355" i="23"/>
  <c r="D356" i="23"/>
  <c r="D357" i="23"/>
  <c r="D358" i="23"/>
  <c r="D359" i="23"/>
  <c r="D360" i="23"/>
  <c r="D361" i="23"/>
  <c r="D362" i="23"/>
  <c r="D363" i="23"/>
  <c r="D364" i="23"/>
  <c r="D365" i="23"/>
  <c r="D366" i="23"/>
  <c r="D367" i="23"/>
  <c r="D368" i="23"/>
  <c r="D369" i="23"/>
  <c r="D370" i="23"/>
  <c r="D371" i="23"/>
  <c r="D372" i="23"/>
  <c r="D373" i="23"/>
  <c r="D374" i="23"/>
  <c r="D375" i="23"/>
  <c r="D376" i="23"/>
  <c r="D377" i="23"/>
  <c r="D378" i="23"/>
  <c r="D379" i="23"/>
  <c r="D380" i="23"/>
  <c r="D381" i="23"/>
  <c r="D382" i="23"/>
  <c r="D383" i="23"/>
  <c r="D384" i="23"/>
  <c r="D385" i="23"/>
  <c r="D386" i="23"/>
  <c r="D387" i="23"/>
  <c r="D388" i="23"/>
  <c r="D389" i="23"/>
  <c r="D390" i="23"/>
  <c r="D391" i="23"/>
  <c r="D392" i="23"/>
  <c r="D393" i="23"/>
  <c r="D394" i="23"/>
  <c r="D395" i="23"/>
  <c r="D396" i="23"/>
  <c r="D397" i="23"/>
  <c r="D398" i="23"/>
  <c r="D399" i="23"/>
  <c r="D400" i="23"/>
  <c r="D401" i="23"/>
  <c r="D402" i="23"/>
  <c r="D403" i="23"/>
  <c r="D404" i="23"/>
  <c r="D405" i="23"/>
  <c r="D406" i="23"/>
  <c r="D407" i="23"/>
  <c r="D408" i="23"/>
  <c r="D409" i="23"/>
  <c r="D410" i="23"/>
  <c r="D411" i="23"/>
  <c r="D412" i="23"/>
  <c r="D413" i="23"/>
  <c r="D414" i="23"/>
  <c r="D415" i="23"/>
  <c r="D416" i="23"/>
  <c r="D417" i="23"/>
  <c r="D418" i="23"/>
  <c r="D419" i="23"/>
  <c r="D420" i="23"/>
  <c r="D421" i="23"/>
  <c r="D422" i="23"/>
  <c r="D423" i="23"/>
  <c r="D424" i="23"/>
  <c r="D425" i="23"/>
  <c r="D426" i="23"/>
  <c r="D427" i="23"/>
  <c r="D428" i="23"/>
  <c r="D429" i="23"/>
  <c r="D430" i="23"/>
  <c r="D431" i="23"/>
  <c r="D432" i="23"/>
  <c r="D433" i="23"/>
  <c r="D434" i="23"/>
  <c r="D435" i="23"/>
  <c r="D436" i="23"/>
  <c r="D437" i="23"/>
  <c r="D438" i="23"/>
  <c r="D439" i="23"/>
  <c r="D440" i="23"/>
  <c r="D441" i="23"/>
  <c r="D442" i="23"/>
  <c r="D443" i="23"/>
  <c r="D444" i="23"/>
  <c r="D445" i="23"/>
  <c r="D446" i="23"/>
  <c r="D447" i="23"/>
  <c r="D448" i="23"/>
  <c r="D449" i="23"/>
  <c r="D450" i="23"/>
  <c r="D451" i="23"/>
  <c r="D452" i="23"/>
  <c r="D453" i="23"/>
  <c r="D454" i="23"/>
  <c r="D455" i="23"/>
  <c r="D456" i="23"/>
  <c r="D457" i="23"/>
  <c r="D458" i="23"/>
  <c r="D459" i="23"/>
  <c r="D460" i="23"/>
  <c r="D461" i="23"/>
  <c r="D462" i="23"/>
  <c r="D463" i="23"/>
  <c r="D464" i="23"/>
  <c r="D465" i="23"/>
  <c r="D466" i="23"/>
  <c r="D467" i="23"/>
  <c r="D468" i="23"/>
  <c r="D469" i="23"/>
  <c r="D470" i="23"/>
  <c r="D471" i="23"/>
  <c r="D472" i="23"/>
  <c r="D473" i="23"/>
  <c r="D474" i="23"/>
  <c r="D475" i="23"/>
  <c r="D476" i="23"/>
  <c r="D477" i="23"/>
  <c r="D478" i="23"/>
  <c r="D479" i="23"/>
  <c r="D480" i="23"/>
  <c r="D481" i="23"/>
  <c r="D482" i="23"/>
  <c r="D483" i="23"/>
  <c r="D484" i="23"/>
  <c r="D485" i="23"/>
  <c r="D486" i="23"/>
  <c r="D487" i="23"/>
  <c r="D488" i="23"/>
  <c r="D489" i="23"/>
  <c r="D490" i="23"/>
  <c r="D491" i="23"/>
  <c r="D492" i="23"/>
  <c r="D493" i="23"/>
  <c r="D494" i="23"/>
  <c r="D495" i="23"/>
  <c r="D496" i="23"/>
  <c r="D497" i="23"/>
  <c r="D498" i="23"/>
  <c r="D499" i="23"/>
  <c r="D500" i="23"/>
  <c r="D501" i="23"/>
  <c r="D502" i="23"/>
  <c r="D503" i="23"/>
  <c r="D504" i="23"/>
  <c r="D505" i="23"/>
  <c r="D506" i="23"/>
  <c r="D507" i="23"/>
  <c r="D508" i="23"/>
  <c r="D509" i="23"/>
  <c r="D510" i="23"/>
  <c r="D511" i="23"/>
  <c r="D512" i="23"/>
  <c r="D513" i="23"/>
  <c r="D514" i="23"/>
  <c r="D515" i="23"/>
  <c r="D516" i="23"/>
  <c r="D517" i="23"/>
  <c r="D518" i="23"/>
  <c r="D519" i="23"/>
  <c r="D520" i="23"/>
  <c r="D521" i="23"/>
  <c r="D522" i="23"/>
  <c r="D523" i="23"/>
  <c r="D524" i="23"/>
  <c r="D525" i="23"/>
  <c r="D526" i="23"/>
  <c r="D527" i="23"/>
  <c r="D528" i="23"/>
  <c r="D529" i="23"/>
  <c r="D530" i="23"/>
  <c r="D531" i="23"/>
  <c r="D532" i="23"/>
  <c r="D533" i="23"/>
  <c r="D534" i="23"/>
  <c r="D535" i="23"/>
  <c r="D536" i="23"/>
  <c r="D537" i="23"/>
  <c r="D538" i="23"/>
  <c r="D539" i="23"/>
  <c r="D540" i="23"/>
  <c r="D541" i="23"/>
  <c r="D542" i="23"/>
  <c r="D543" i="23"/>
  <c r="D544" i="23"/>
  <c r="D545" i="23"/>
  <c r="D546" i="23"/>
  <c r="D547" i="23"/>
  <c r="D548" i="23"/>
  <c r="D549" i="23"/>
  <c r="D550" i="23"/>
  <c r="D551" i="23"/>
  <c r="D552" i="23"/>
  <c r="D553" i="23"/>
  <c r="D554" i="23"/>
  <c r="D555" i="23"/>
  <c r="D556" i="23"/>
  <c r="D557" i="23"/>
  <c r="D558" i="23"/>
  <c r="D559" i="23"/>
  <c r="D560" i="23"/>
  <c r="D561" i="23"/>
  <c r="D562" i="23"/>
  <c r="D563" i="23"/>
  <c r="D564" i="23"/>
  <c r="D565" i="23"/>
  <c r="D566" i="23"/>
  <c r="D567" i="23"/>
  <c r="D568" i="23"/>
  <c r="D569" i="23"/>
  <c r="D570" i="23"/>
  <c r="D571" i="23"/>
  <c r="D572" i="23"/>
  <c r="D573" i="23"/>
  <c r="D574" i="23"/>
  <c r="D575" i="23"/>
  <c r="D576" i="23"/>
  <c r="D577" i="23"/>
  <c r="D578" i="23"/>
  <c r="D579" i="23"/>
  <c r="D580" i="23"/>
  <c r="D581" i="23"/>
  <c r="D582" i="23"/>
  <c r="D583" i="23"/>
  <c r="D584" i="23"/>
  <c r="D585" i="23"/>
  <c r="D586" i="23"/>
  <c r="D587" i="23"/>
  <c r="D588" i="23"/>
  <c r="D589" i="23"/>
  <c r="D590" i="23"/>
  <c r="D591" i="23"/>
  <c r="D592" i="23"/>
  <c r="D593" i="23"/>
  <c r="D594" i="23"/>
  <c r="D595" i="23"/>
  <c r="D596" i="23"/>
  <c r="D597" i="23"/>
  <c r="D598" i="23"/>
  <c r="D599" i="23"/>
  <c r="D600" i="23"/>
  <c r="D601" i="23"/>
  <c r="D602" i="23"/>
  <c r="D603" i="23"/>
  <c r="D604" i="23"/>
  <c r="D605" i="23"/>
  <c r="D606" i="23"/>
  <c r="D607" i="23"/>
  <c r="D608" i="23"/>
  <c r="D609" i="23"/>
  <c r="D610" i="23"/>
  <c r="D611" i="23"/>
  <c r="D612" i="23"/>
  <c r="D613" i="23"/>
  <c r="D614" i="23"/>
  <c r="D615" i="23"/>
  <c r="D616" i="23"/>
  <c r="D617" i="23"/>
  <c r="D618" i="23"/>
  <c r="D619" i="23"/>
  <c r="D620" i="23"/>
  <c r="D621" i="23"/>
  <c r="D622" i="23"/>
  <c r="D623" i="23"/>
  <c r="D624" i="23"/>
  <c r="D625" i="23"/>
  <c r="D626" i="23"/>
  <c r="D627" i="23"/>
  <c r="D628" i="23"/>
  <c r="D629" i="23"/>
  <c r="D630" i="23"/>
  <c r="D631" i="23"/>
  <c r="D632" i="23"/>
  <c r="D633" i="23"/>
  <c r="D634" i="23"/>
  <c r="D635" i="23"/>
  <c r="D636" i="23"/>
  <c r="D637" i="23"/>
  <c r="D638" i="23"/>
  <c r="D639" i="23"/>
  <c r="D640" i="23"/>
  <c r="D641" i="23"/>
  <c r="D642" i="23"/>
  <c r="D643" i="23"/>
  <c r="D644" i="23"/>
  <c r="D645" i="23"/>
  <c r="D646" i="23"/>
  <c r="D647" i="23"/>
  <c r="D648" i="23"/>
  <c r="D649" i="23"/>
  <c r="D650" i="23"/>
  <c r="D651" i="23"/>
  <c r="D652" i="23"/>
  <c r="D653" i="23"/>
  <c r="D654" i="23"/>
  <c r="D655" i="23"/>
  <c r="D656" i="23"/>
  <c r="D657" i="23"/>
  <c r="D658" i="23"/>
  <c r="D659" i="23"/>
  <c r="D660" i="23"/>
  <c r="D661" i="23"/>
  <c r="D662" i="23"/>
  <c r="D663" i="23"/>
  <c r="D664" i="23"/>
  <c r="D665" i="23"/>
  <c r="D666" i="23"/>
  <c r="D667" i="23"/>
  <c r="D668" i="23"/>
  <c r="D669" i="23"/>
  <c r="D670" i="23"/>
  <c r="D671" i="23"/>
  <c r="D672" i="23"/>
  <c r="D673" i="23"/>
  <c r="D674" i="23"/>
  <c r="D675" i="23"/>
  <c r="D676" i="23"/>
  <c r="D677" i="23"/>
  <c r="D678" i="23"/>
  <c r="D679" i="23"/>
  <c r="D680" i="23"/>
  <c r="D681" i="23"/>
  <c r="D682" i="23"/>
  <c r="D683" i="23"/>
  <c r="D684" i="23"/>
  <c r="D685" i="23"/>
  <c r="D686" i="23"/>
  <c r="D687" i="23"/>
  <c r="D688" i="23"/>
  <c r="D689" i="23"/>
  <c r="D690" i="23"/>
  <c r="D691" i="23"/>
  <c r="D692" i="23"/>
  <c r="D693" i="23"/>
  <c r="D694" i="23"/>
  <c r="D695" i="23"/>
  <c r="D696" i="23"/>
  <c r="D697" i="23"/>
  <c r="D698" i="23"/>
  <c r="D699" i="23"/>
  <c r="D700" i="23"/>
  <c r="D701" i="23"/>
  <c r="D702" i="23"/>
  <c r="D703" i="23"/>
  <c r="D704" i="23"/>
  <c r="D705" i="23"/>
  <c r="D706" i="23"/>
  <c r="D707" i="23"/>
  <c r="D708" i="23"/>
  <c r="D709" i="23"/>
  <c r="D710" i="23"/>
  <c r="D711" i="23"/>
  <c r="D712" i="23"/>
  <c r="D713" i="23"/>
  <c r="D714" i="23"/>
  <c r="D715" i="23"/>
  <c r="D716" i="23"/>
  <c r="D717" i="23"/>
  <c r="D718" i="23"/>
  <c r="D719" i="23"/>
  <c r="D720" i="23"/>
  <c r="D721" i="23"/>
  <c r="D722" i="23"/>
  <c r="D723" i="23"/>
  <c r="D724" i="23"/>
  <c r="D725" i="23"/>
  <c r="D726" i="23"/>
  <c r="D727" i="23"/>
  <c r="D728" i="23"/>
  <c r="D729" i="23"/>
  <c r="D730" i="23"/>
  <c r="D731" i="23"/>
  <c r="D732" i="23"/>
  <c r="D733" i="23"/>
  <c r="D734" i="23"/>
  <c r="D735" i="23"/>
  <c r="D736" i="23"/>
  <c r="D737" i="23"/>
  <c r="D738" i="23"/>
  <c r="D739" i="23"/>
  <c r="D740" i="23"/>
  <c r="D741" i="23"/>
  <c r="D742" i="23"/>
  <c r="D743" i="23"/>
  <c r="D744" i="23"/>
  <c r="D745" i="23"/>
  <c r="D746" i="23"/>
  <c r="D747" i="23"/>
  <c r="D748" i="23"/>
  <c r="D749" i="23"/>
  <c r="D750" i="23"/>
  <c r="D751" i="23"/>
  <c r="D752" i="23"/>
  <c r="D753" i="23"/>
  <c r="D754" i="23"/>
  <c r="D755" i="23"/>
  <c r="D756" i="23"/>
  <c r="D757" i="23"/>
  <c r="D758" i="23"/>
  <c r="D759" i="23"/>
  <c r="D760" i="23"/>
  <c r="D761" i="23"/>
  <c r="D762" i="23"/>
  <c r="D763" i="23"/>
  <c r="D764" i="23"/>
  <c r="D765" i="23"/>
  <c r="D766" i="23"/>
  <c r="D767" i="23"/>
  <c r="D768" i="23"/>
  <c r="D769" i="23"/>
  <c r="D770" i="23"/>
  <c r="D771" i="23"/>
  <c r="D772" i="23"/>
  <c r="D773" i="23"/>
  <c r="D774" i="23"/>
  <c r="D775" i="23"/>
  <c r="D776" i="23"/>
  <c r="D777" i="23"/>
  <c r="D778" i="23"/>
  <c r="D779" i="23"/>
  <c r="D780" i="23"/>
  <c r="D781" i="23"/>
  <c r="D782" i="23"/>
  <c r="D783" i="23"/>
  <c r="D784" i="23"/>
  <c r="D785" i="23"/>
  <c r="D786" i="23"/>
  <c r="D787" i="23"/>
  <c r="D788" i="23"/>
  <c r="D789" i="23"/>
  <c r="D790" i="23"/>
  <c r="D791" i="23"/>
  <c r="D792" i="23"/>
  <c r="D793" i="23"/>
  <c r="D794" i="23"/>
  <c r="D795" i="23"/>
  <c r="D796" i="23"/>
  <c r="D797" i="23"/>
  <c r="D798" i="23"/>
  <c r="D799" i="23"/>
  <c r="D800" i="23"/>
  <c r="D801" i="23"/>
  <c r="D802" i="23"/>
  <c r="D803" i="23"/>
  <c r="D804" i="23"/>
  <c r="D805" i="23"/>
  <c r="D806" i="23"/>
  <c r="D807" i="23"/>
  <c r="D808" i="23"/>
  <c r="D809" i="23"/>
  <c r="D810" i="23"/>
  <c r="D811" i="23"/>
  <c r="D812" i="23"/>
  <c r="D813" i="23"/>
  <c r="D814" i="23"/>
  <c r="D815" i="23"/>
  <c r="D816" i="23"/>
  <c r="D817" i="23"/>
  <c r="D818" i="23"/>
  <c r="D819" i="23"/>
  <c r="D820" i="23"/>
  <c r="D821" i="23"/>
  <c r="D822" i="23"/>
  <c r="D823" i="23"/>
  <c r="D824" i="23"/>
  <c r="D825" i="23"/>
  <c r="D826" i="23"/>
  <c r="D827" i="23"/>
  <c r="D828" i="23"/>
  <c r="D829" i="23"/>
  <c r="D830" i="23"/>
  <c r="D831" i="23"/>
  <c r="D832" i="23"/>
  <c r="D833" i="23"/>
  <c r="D834" i="23"/>
  <c r="D835" i="23"/>
  <c r="D836" i="23"/>
  <c r="D837" i="23"/>
  <c r="D838" i="23"/>
  <c r="D839" i="23"/>
  <c r="D840" i="23"/>
  <c r="D841" i="23"/>
  <c r="D842" i="23"/>
  <c r="D843" i="23"/>
  <c r="D844" i="23"/>
  <c r="D845" i="23"/>
  <c r="D846" i="23"/>
  <c r="D847" i="23"/>
  <c r="D848" i="23"/>
  <c r="D849" i="23"/>
  <c r="D850" i="23"/>
  <c r="D851" i="23"/>
  <c r="D852" i="23"/>
  <c r="D853" i="23"/>
  <c r="D854" i="23"/>
  <c r="D855" i="23"/>
  <c r="D856" i="23"/>
  <c r="D857" i="23"/>
  <c r="D858" i="23"/>
  <c r="D859" i="23"/>
  <c r="D860" i="23"/>
  <c r="D861" i="23"/>
  <c r="D862" i="23"/>
  <c r="D863" i="23"/>
  <c r="D864" i="23"/>
  <c r="D865" i="23"/>
  <c r="D866" i="23"/>
  <c r="D867" i="23"/>
  <c r="D868" i="23"/>
  <c r="D869" i="23"/>
  <c r="D870" i="23"/>
  <c r="D871" i="23"/>
  <c r="D872" i="23"/>
  <c r="D873" i="23"/>
  <c r="D874" i="23"/>
  <c r="D875" i="23"/>
  <c r="D876" i="23"/>
  <c r="D877" i="23"/>
  <c r="D878" i="23"/>
  <c r="D879" i="23"/>
  <c r="D880" i="23"/>
  <c r="D881" i="23"/>
  <c r="D882" i="23"/>
  <c r="D883" i="23"/>
  <c r="D884" i="23"/>
  <c r="D885" i="23"/>
  <c r="D886" i="23"/>
  <c r="D887" i="23"/>
  <c r="D888" i="23"/>
  <c r="D889" i="23"/>
  <c r="D890" i="23"/>
  <c r="D891" i="23"/>
  <c r="D892" i="23"/>
  <c r="D893" i="23"/>
  <c r="D894" i="23"/>
  <c r="D895" i="23"/>
  <c r="D896" i="23"/>
  <c r="D897" i="23"/>
  <c r="D898" i="23"/>
  <c r="D899" i="23"/>
  <c r="D900" i="23"/>
  <c r="D901" i="23"/>
  <c r="D902" i="23"/>
  <c r="D903" i="23"/>
  <c r="D904" i="23"/>
  <c r="D905" i="23"/>
  <c r="D906" i="23"/>
  <c r="D907" i="23"/>
  <c r="D908" i="23"/>
  <c r="D909" i="23"/>
  <c r="D910" i="23"/>
  <c r="D911" i="23"/>
  <c r="D912" i="23"/>
  <c r="D913" i="23"/>
  <c r="D914" i="23"/>
  <c r="D915" i="23"/>
  <c r="D916" i="23"/>
  <c r="D917" i="23"/>
  <c r="D918" i="23"/>
  <c r="D919" i="23"/>
  <c r="D920" i="23"/>
  <c r="D921" i="23"/>
  <c r="D922" i="23"/>
  <c r="D923" i="23"/>
  <c r="D924" i="23"/>
  <c r="D925" i="23"/>
  <c r="D926" i="23"/>
  <c r="D927" i="23"/>
  <c r="D928" i="23"/>
  <c r="D929" i="23"/>
  <c r="D930" i="23"/>
  <c r="D931" i="23"/>
  <c r="D932" i="23"/>
  <c r="D933" i="23"/>
  <c r="D934" i="23"/>
  <c r="D935" i="23"/>
  <c r="D936" i="23"/>
  <c r="D937" i="23"/>
  <c r="D938" i="23"/>
  <c r="D939" i="23"/>
  <c r="D940" i="23"/>
  <c r="D941" i="23"/>
  <c r="D942" i="23"/>
  <c r="D943" i="23"/>
  <c r="D944" i="23"/>
  <c r="D945" i="23"/>
  <c r="D946" i="23"/>
  <c r="D947" i="23"/>
  <c r="D948" i="23"/>
  <c r="D949" i="23"/>
  <c r="D950" i="23"/>
  <c r="D951" i="23"/>
  <c r="D952" i="23"/>
  <c r="D953" i="23"/>
  <c r="D954" i="23"/>
  <c r="D955" i="23"/>
  <c r="D956" i="23"/>
  <c r="D957" i="23"/>
  <c r="D958" i="23"/>
  <c r="D959" i="23"/>
  <c r="D960" i="23"/>
  <c r="D961" i="23"/>
  <c r="D962" i="23"/>
  <c r="D963" i="23"/>
  <c r="D964" i="23"/>
  <c r="D965" i="23"/>
  <c r="D966" i="23"/>
  <c r="D967" i="23"/>
  <c r="D968" i="23"/>
  <c r="D969" i="23"/>
  <c r="D970" i="23"/>
  <c r="D971" i="23"/>
  <c r="D972" i="23"/>
  <c r="D973" i="23"/>
  <c r="D974" i="23"/>
  <c r="D975" i="23"/>
  <c r="D976" i="23"/>
  <c r="D977" i="23"/>
  <c r="D978" i="23"/>
  <c r="D979" i="23"/>
  <c r="D980" i="23"/>
  <c r="D981" i="23"/>
  <c r="D982" i="23"/>
  <c r="D983" i="23"/>
  <c r="D984" i="23"/>
  <c r="D985" i="23"/>
  <c r="D986" i="23"/>
  <c r="D987" i="23"/>
  <c r="D988" i="23"/>
  <c r="D989" i="23"/>
  <c r="D990" i="23"/>
  <c r="D991" i="23"/>
  <c r="D992" i="23"/>
  <c r="D993" i="23"/>
  <c r="D994" i="23"/>
  <c r="D995" i="23"/>
  <c r="D996" i="23"/>
  <c r="D997" i="23"/>
  <c r="D998" i="23"/>
  <c r="D999" i="23"/>
  <c r="D1000" i="23"/>
  <c r="D1001" i="23"/>
  <c r="D1002" i="23"/>
  <c r="D1003" i="23"/>
  <c r="D1004" i="23"/>
  <c r="D1005" i="23"/>
  <c r="D1006" i="23"/>
  <c r="D1007" i="23"/>
  <c r="D1008" i="23"/>
  <c r="D1009" i="23"/>
  <c r="D1010" i="23"/>
  <c r="D1011" i="23"/>
  <c r="D1012" i="23"/>
  <c r="D1013" i="23"/>
  <c r="D1014" i="23"/>
  <c r="D1015" i="23"/>
  <c r="D1016" i="23"/>
  <c r="D1017" i="23"/>
  <c r="D1018" i="23"/>
  <c r="D1019" i="23"/>
  <c r="D1020" i="23"/>
  <c r="D1021" i="23"/>
  <c r="D1022" i="23"/>
  <c r="D1023" i="23"/>
  <c r="D1024" i="23"/>
  <c r="D1025" i="23"/>
  <c r="D1026" i="23"/>
  <c r="D1027" i="23"/>
  <c r="D1028" i="23"/>
  <c r="D1029" i="23"/>
  <c r="D1030" i="23"/>
  <c r="D1031" i="23"/>
  <c r="D1032" i="23"/>
  <c r="D1033" i="23"/>
  <c r="D1034" i="23"/>
  <c r="D1035" i="23"/>
  <c r="D1036" i="23"/>
  <c r="D1037" i="23"/>
  <c r="D1038" i="23"/>
  <c r="D1039" i="23"/>
  <c r="D1040" i="23"/>
  <c r="D1041" i="23"/>
  <c r="D1042" i="23"/>
  <c r="D1043" i="23"/>
  <c r="D1044" i="23"/>
  <c r="D1045" i="23"/>
  <c r="D1046" i="23"/>
  <c r="D1047" i="23"/>
  <c r="D1048" i="23"/>
  <c r="D1049" i="23"/>
  <c r="D1050" i="23"/>
  <c r="D1051" i="23"/>
  <c r="D1052" i="23"/>
  <c r="D1053" i="23"/>
  <c r="D1054" i="23"/>
  <c r="D1055" i="23"/>
  <c r="D1056" i="23"/>
  <c r="D1057" i="23"/>
  <c r="D1058" i="23"/>
  <c r="D1059" i="23"/>
  <c r="D1060" i="23"/>
  <c r="D1061" i="23"/>
  <c r="D1062" i="23"/>
  <c r="D1063" i="23"/>
  <c r="D1064" i="23"/>
  <c r="D1065" i="23"/>
  <c r="D1066" i="23"/>
  <c r="D1067" i="23"/>
  <c r="D1068" i="23"/>
  <c r="D1069" i="23"/>
  <c r="D1070" i="23"/>
  <c r="D1071" i="23"/>
  <c r="D1072" i="23"/>
  <c r="D1073" i="23"/>
  <c r="D1074" i="23"/>
  <c r="D1075" i="23"/>
  <c r="D1076" i="23"/>
  <c r="D1077" i="23"/>
  <c r="D1078" i="23"/>
  <c r="D1079" i="23"/>
  <c r="D1080" i="23"/>
  <c r="D1081" i="23"/>
  <c r="D1082" i="23"/>
  <c r="D1083" i="23"/>
  <c r="D1084" i="23"/>
  <c r="D1085" i="23"/>
  <c r="D1086" i="23"/>
  <c r="D1087" i="23"/>
  <c r="D1088" i="23"/>
  <c r="D1089" i="23"/>
  <c r="D1090" i="23"/>
  <c r="D1091" i="23"/>
  <c r="D1092" i="23"/>
  <c r="D1093" i="23"/>
  <c r="D1094" i="23"/>
  <c r="D1095" i="23"/>
  <c r="D1096" i="23"/>
  <c r="D1097" i="23"/>
  <c r="D1098" i="23"/>
  <c r="D1099" i="23"/>
  <c r="D1100" i="23"/>
  <c r="D1101" i="23"/>
  <c r="D1102" i="23"/>
  <c r="D1103" i="23"/>
  <c r="D1104" i="23"/>
  <c r="D1105" i="23"/>
  <c r="D1106" i="23"/>
  <c r="D1107" i="23"/>
  <c r="D1108" i="23"/>
  <c r="D1109" i="23"/>
  <c r="D1110" i="23"/>
  <c r="D1111" i="23"/>
  <c r="D1112" i="23"/>
  <c r="D1113" i="23"/>
  <c r="D1114" i="23"/>
  <c r="D1115" i="23"/>
  <c r="D1116" i="23"/>
  <c r="D1117" i="23"/>
  <c r="D1118" i="23"/>
  <c r="D1119" i="23"/>
  <c r="D1120" i="23"/>
  <c r="D1121" i="23"/>
  <c r="D1122" i="23"/>
  <c r="D1123" i="23"/>
  <c r="D1124" i="23"/>
  <c r="D1125" i="23"/>
  <c r="D1126" i="23"/>
  <c r="D1127" i="23"/>
  <c r="D1128" i="23"/>
  <c r="D1129" i="23"/>
  <c r="D1130" i="23"/>
  <c r="D1131" i="23"/>
  <c r="D1132" i="23"/>
  <c r="D1133" i="23"/>
  <c r="D1134" i="23"/>
  <c r="D1135" i="23"/>
  <c r="D1136" i="23"/>
  <c r="D1137" i="23"/>
  <c r="D1138" i="23"/>
  <c r="D1139" i="23"/>
  <c r="D1140" i="23"/>
  <c r="D1141" i="23"/>
  <c r="D1142" i="23"/>
  <c r="D1143" i="23"/>
  <c r="D1144" i="23"/>
  <c r="D1145" i="23"/>
  <c r="D1146" i="23"/>
  <c r="D1147" i="23"/>
  <c r="D1148" i="23"/>
  <c r="D1149" i="23"/>
  <c r="D1150" i="23"/>
  <c r="D1151" i="23"/>
  <c r="D1152" i="23"/>
  <c r="D1153" i="23"/>
  <c r="D1154" i="23"/>
  <c r="D1155" i="23"/>
  <c r="D1156" i="23"/>
  <c r="D1157" i="23"/>
  <c r="D1158" i="23"/>
  <c r="D1159" i="23"/>
  <c r="D1160" i="23"/>
  <c r="D1161" i="23"/>
  <c r="D1162" i="23"/>
  <c r="D1163" i="23"/>
  <c r="D1164" i="23"/>
  <c r="D1165" i="23"/>
  <c r="D1166" i="23"/>
  <c r="D1167" i="23"/>
  <c r="D1168" i="23"/>
  <c r="D1169" i="23"/>
  <c r="D1170" i="23"/>
  <c r="D1171" i="23"/>
  <c r="D1172" i="23"/>
  <c r="D1173" i="23"/>
  <c r="D1174" i="23"/>
  <c r="D1175" i="23"/>
  <c r="D1176" i="23"/>
  <c r="D1177" i="23"/>
  <c r="D1178" i="23"/>
  <c r="D1179" i="23"/>
  <c r="D1180" i="23"/>
  <c r="D1181" i="23"/>
  <c r="D1182" i="23"/>
  <c r="D1183" i="23"/>
  <c r="D1184" i="23"/>
  <c r="D1185" i="23"/>
  <c r="D1186" i="23"/>
  <c r="D1187" i="23"/>
  <c r="D1188" i="23"/>
  <c r="D1189" i="23"/>
  <c r="D1190" i="23"/>
  <c r="D1191" i="23"/>
  <c r="D1192" i="23"/>
  <c r="D1193" i="23"/>
  <c r="D1194" i="23"/>
  <c r="D1195" i="23"/>
  <c r="D1196" i="23"/>
  <c r="D1197" i="23"/>
  <c r="D1198" i="23"/>
  <c r="D1199" i="23"/>
  <c r="D1200" i="23"/>
  <c r="D1201" i="23"/>
  <c r="D1202" i="23"/>
  <c r="D1203" i="23"/>
  <c r="D1204" i="23"/>
  <c r="D1205" i="23"/>
  <c r="D1206" i="23"/>
  <c r="D1207" i="23"/>
  <c r="D1208" i="23"/>
  <c r="D1209" i="23"/>
  <c r="D1210" i="23"/>
  <c r="D1211" i="23"/>
  <c r="D1212" i="23"/>
  <c r="D1213" i="23"/>
  <c r="D1214" i="23"/>
  <c r="D1215" i="23"/>
  <c r="D1216" i="23"/>
  <c r="D1217" i="23"/>
  <c r="D1218" i="23"/>
  <c r="D1219" i="23"/>
  <c r="D1220" i="23"/>
  <c r="D1221" i="23"/>
  <c r="D1222" i="23"/>
  <c r="D1223" i="23"/>
  <c r="D1224" i="23"/>
  <c r="D1225" i="23"/>
  <c r="D1226" i="23"/>
  <c r="D1227" i="23"/>
  <c r="D1228" i="23"/>
  <c r="D1229" i="23"/>
  <c r="D1230" i="23"/>
  <c r="D1231" i="23"/>
  <c r="D1232" i="23"/>
  <c r="D1233" i="23"/>
  <c r="D1234" i="23"/>
  <c r="D1235" i="23"/>
  <c r="D1236" i="23"/>
  <c r="D1237" i="23"/>
  <c r="D1238" i="23"/>
  <c r="D1239" i="23"/>
  <c r="D1240" i="23"/>
  <c r="D1241" i="23"/>
  <c r="D1242" i="23"/>
  <c r="D1243" i="23"/>
  <c r="D1244" i="23"/>
  <c r="D1245" i="23"/>
  <c r="D1246" i="23"/>
  <c r="D1247" i="23"/>
  <c r="D1248" i="23"/>
  <c r="D1249" i="23"/>
  <c r="D1250" i="23"/>
  <c r="D1251" i="23"/>
  <c r="D1252" i="23"/>
  <c r="D1253" i="23"/>
  <c r="D1254" i="23"/>
  <c r="D1255" i="23"/>
  <c r="D1256" i="23"/>
  <c r="D1257" i="23"/>
  <c r="D1258" i="23"/>
  <c r="D1259" i="23"/>
  <c r="D1260" i="23"/>
  <c r="D1261" i="23"/>
  <c r="D1262" i="23"/>
  <c r="D1263" i="23"/>
  <c r="D1264" i="23"/>
  <c r="D1265" i="23"/>
  <c r="D1266" i="23"/>
  <c r="D1267" i="23"/>
  <c r="D1268" i="23"/>
  <c r="D1269" i="23"/>
  <c r="D1270" i="23"/>
  <c r="D1271" i="23"/>
  <c r="D1272" i="23"/>
  <c r="D1273" i="23"/>
  <c r="D1274" i="23"/>
  <c r="D1275" i="23"/>
  <c r="D1276" i="23"/>
  <c r="D1277" i="23"/>
  <c r="D1278" i="23"/>
  <c r="D1279" i="23"/>
  <c r="D1280" i="23"/>
  <c r="D1281" i="23"/>
  <c r="D1282" i="23"/>
  <c r="D1283" i="23"/>
  <c r="D1284" i="23"/>
  <c r="D1285" i="23"/>
  <c r="D1286" i="23"/>
  <c r="D1287" i="23"/>
  <c r="D1288" i="23"/>
  <c r="D1289" i="23"/>
  <c r="D1290" i="23"/>
  <c r="D1291" i="23"/>
  <c r="D1292" i="23"/>
  <c r="D1293" i="23"/>
  <c r="D1294" i="23"/>
  <c r="D1295" i="23"/>
  <c r="D1296" i="23"/>
  <c r="D1297" i="23"/>
  <c r="D1298" i="23"/>
  <c r="D1299" i="23"/>
  <c r="D1300" i="23"/>
  <c r="D1301" i="23"/>
  <c r="D1302" i="23"/>
  <c r="D1303" i="23"/>
  <c r="D1304" i="23"/>
  <c r="D1305" i="23"/>
  <c r="D1306" i="23"/>
  <c r="D1307" i="23"/>
  <c r="D1308" i="23"/>
  <c r="D1309" i="23"/>
  <c r="D1310" i="23"/>
  <c r="D1311" i="23"/>
  <c r="D1312" i="23"/>
  <c r="D1313" i="23"/>
  <c r="D1314" i="23"/>
  <c r="D1315" i="23"/>
  <c r="D1316" i="23"/>
  <c r="D1317" i="23"/>
  <c r="D1318" i="23"/>
  <c r="D1319" i="23"/>
  <c r="D1320" i="23"/>
  <c r="D1321" i="23"/>
  <c r="D1322" i="23"/>
  <c r="D1323" i="23"/>
  <c r="D1324" i="23"/>
  <c r="D1325" i="23"/>
  <c r="D1326" i="23"/>
  <c r="D1327" i="23"/>
  <c r="D1328" i="23"/>
  <c r="D1329" i="23"/>
  <c r="D1330" i="23"/>
  <c r="D1331" i="23"/>
  <c r="D1332" i="23"/>
  <c r="D1333" i="23"/>
  <c r="D1334" i="23"/>
  <c r="D1335" i="23"/>
  <c r="D1336" i="23"/>
  <c r="D1337" i="23"/>
  <c r="D1338" i="23"/>
  <c r="D1339" i="23"/>
  <c r="D1340" i="23"/>
  <c r="D1341" i="23"/>
  <c r="D1342" i="23"/>
  <c r="D1343" i="23"/>
  <c r="D1344" i="23"/>
  <c r="D1345" i="23"/>
  <c r="D1346" i="23"/>
  <c r="D1347" i="23"/>
  <c r="D1348" i="23"/>
  <c r="D1349" i="23"/>
  <c r="D1350" i="23"/>
  <c r="D1351" i="23"/>
  <c r="D1352" i="23"/>
  <c r="D1353" i="23"/>
  <c r="D1354" i="23"/>
  <c r="D1355" i="23"/>
  <c r="D1356" i="23"/>
  <c r="D1357" i="23"/>
  <c r="D1358" i="23"/>
  <c r="D1359" i="23"/>
  <c r="D1360" i="23"/>
  <c r="D1361" i="23"/>
  <c r="D1362" i="23"/>
  <c r="D1363" i="23"/>
  <c r="D1364" i="23"/>
  <c r="D1365" i="23"/>
  <c r="D1366" i="23"/>
  <c r="D1367" i="23"/>
  <c r="D1368" i="23"/>
  <c r="D1369" i="23"/>
  <c r="D1370" i="23"/>
  <c r="D1371" i="23"/>
  <c r="D1372" i="23"/>
  <c r="D1373" i="23"/>
  <c r="D1374" i="23"/>
  <c r="D1375" i="23"/>
  <c r="D1376" i="23"/>
  <c r="D1377" i="23"/>
  <c r="D1378" i="23"/>
  <c r="D1379" i="23"/>
  <c r="D1380" i="23"/>
  <c r="D1381" i="23"/>
  <c r="D1382" i="23"/>
  <c r="D1383" i="23"/>
  <c r="D1384" i="23"/>
  <c r="D1385" i="23"/>
  <c r="D1386" i="23"/>
  <c r="D1387" i="23"/>
  <c r="D1388" i="23"/>
  <c r="D1389" i="23"/>
  <c r="D1390" i="23"/>
  <c r="D1391" i="23"/>
  <c r="D1392" i="23"/>
  <c r="D1393" i="23"/>
  <c r="D1394" i="23"/>
  <c r="D1395" i="23"/>
  <c r="D1396" i="23"/>
  <c r="D1397" i="23"/>
  <c r="D1398" i="23"/>
  <c r="D1399" i="23"/>
  <c r="D1400" i="23"/>
  <c r="D1401" i="23"/>
  <c r="D1402" i="23"/>
  <c r="D1403" i="23"/>
  <c r="D1404" i="23"/>
  <c r="D1405" i="23"/>
  <c r="D1406" i="23"/>
  <c r="D1407" i="23"/>
  <c r="D1408" i="23"/>
  <c r="D1409" i="23"/>
  <c r="D1410" i="23"/>
  <c r="D1411" i="23"/>
  <c r="D1412" i="23"/>
  <c r="D1413" i="23"/>
  <c r="D1414" i="23"/>
  <c r="D1415" i="23"/>
  <c r="D1416" i="23"/>
  <c r="D1417" i="23"/>
  <c r="D1418" i="23"/>
  <c r="D1419" i="23"/>
  <c r="D1420" i="23"/>
  <c r="D1421" i="23"/>
  <c r="D1422" i="23"/>
  <c r="D1423" i="23"/>
  <c r="D1424" i="23"/>
  <c r="D1425" i="23"/>
  <c r="D1426" i="23"/>
  <c r="D1427" i="23"/>
  <c r="D1428" i="23"/>
  <c r="D1429" i="23"/>
  <c r="D1430" i="23"/>
  <c r="D1431" i="23"/>
  <c r="D1432" i="23"/>
  <c r="D1433" i="23"/>
  <c r="D1434" i="23"/>
  <c r="D1435" i="23"/>
  <c r="D1436" i="23"/>
  <c r="D1437" i="23"/>
  <c r="D1438" i="23"/>
  <c r="D1439" i="23"/>
  <c r="D1440" i="23"/>
  <c r="D1441" i="23"/>
  <c r="D1442" i="23"/>
  <c r="D1443" i="23"/>
  <c r="D1444" i="23"/>
  <c r="D1445" i="23"/>
  <c r="D1446" i="23"/>
  <c r="D1447" i="23"/>
  <c r="D1448" i="23"/>
  <c r="D1449" i="23"/>
  <c r="D1450" i="23"/>
  <c r="D1451" i="23"/>
  <c r="D1452" i="23"/>
  <c r="D1453" i="23"/>
  <c r="D1454" i="23"/>
  <c r="D1455" i="23"/>
  <c r="D1456" i="23"/>
  <c r="D1457" i="23"/>
  <c r="D1458" i="23"/>
  <c r="D1459" i="23"/>
  <c r="D1460" i="23"/>
  <c r="D1461" i="23"/>
  <c r="D1462" i="23"/>
  <c r="D1463" i="23"/>
  <c r="D1464" i="23"/>
  <c r="D1465" i="23"/>
  <c r="D1466" i="23"/>
  <c r="D1467" i="23"/>
  <c r="D1468" i="23"/>
  <c r="D1469" i="23"/>
  <c r="D1470" i="23"/>
  <c r="D1471" i="23"/>
  <c r="D1472" i="23"/>
  <c r="D1473" i="23"/>
  <c r="D1474" i="23"/>
  <c r="D1475" i="23"/>
  <c r="D1476" i="23"/>
  <c r="D1477" i="23"/>
  <c r="D1478" i="23"/>
  <c r="D1479" i="23"/>
  <c r="D1480" i="23"/>
  <c r="D1481" i="23"/>
  <c r="D1482" i="23"/>
  <c r="D1483" i="23"/>
  <c r="D1484" i="23"/>
  <c r="D1485" i="23"/>
  <c r="D1486" i="23"/>
  <c r="D1487" i="23"/>
  <c r="D1488" i="23"/>
  <c r="D1489" i="23"/>
  <c r="D1490" i="23"/>
  <c r="D1491" i="23"/>
  <c r="D1492" i="23"/>
  <c r="D1493" i="23"/>
  <c r="D1494" i="23"/>
  <c r="D1495" i="23"/>
  <c r="D1496" i="23"/>
  <c r="D1497" i="23"/>
  <c r="D1498" i="23"/>
  <c r="D1499" i="23"/>
  <c r="D1500" i="23"/>
  <c r="D1501" i="23"/>
  <c r="D1502" i="23"/>
  <c r="D1503" i="23"/>
  <c r="D1504" i="23"/>
  <c r="D1505" i="23"/>
  <c r="D1506" i="23"/>
  <c r="D1507" i="23"/>
  <c r="D1508" i="23"/>
  <c r="D1509" i="23"/>
  <c r="D1510" i="23"/>
  <c r="D1511" i="23"/>
  <c r="D1512" i="23"/>
  <c r="D1513" i="23"/>
  <c r="D1514" i="23"/>
  <c r="D1515" i="23"/>
  <c r="D1516" i="23"/>
  <c r="D1517" i="23"/>
  <c r="D1518" i="23"/>
  <c r="D1519" i="23"/>
  <c r="D1520" i="23"/>
  <c r="D1521" i="23"/>
  <c r="D1522" i="23"/>
  <c r="D1523" i="23"/>
  <c r="D1524" i="23"/>
  <c r="D1525" i="23"/>
  <c r="D1526" i="23"/>
  <c r="D1527" i="23"/>
  <c r="D1528" i="23"/>
  <c r="D1529" i="23"/>
  <c r="D1530" i="23"/>
  <c r="D1531" i="23"/>
  <c r="D1532" i="23"/>
  <c r="D1533" i="23"/>
  <c r="D1534" i="23"/>
  <c r="D1535" i="23"/>
  <c r="D1536" i="23"/>
  <c r="D1537" i="23"/>
  <c r="D1538" i="23"/>
  <c r="D1539" i="23"/>
  <c r="D1540" i="23"/>
  <c r="D1541" i="23"/>
  <c r="D1542" i="23"/>
  <c r="D1543" i="23"/>
  <c r="D1544" i="23"/>
  <c r="D1545" i="23"/>
  <c r="D1546" i="23"/>
  <c r="D1547" i="23"/>
  <c r="D1548" i="23"/>
  <c r="D1549" i="23"/>
  <c r="D1550" i="23"/>
  <c r="D1551" i="23"/>
  <c r="D1552" i="23"/>
  <c r="D1553" i="23"/>
  <c r="D1554" i="23"/>
  <c r="D1555" i="23"/>
  <c r="D1556" i="23"/>
  <c r="D1557" i="23"/>
  <c r="D1558" i="23"/>
  <c r="D1559" i="23"/>
  <c r="D1560" i="23"/>
  <c r="D1561" i="23"/>
  <c r="D1562" i="23"/>
  <c r="D1563" i="23"/>
  <c r="D1564" i="23"/>
  <c r="D1565" i="23"/>
  <c r="D1566" i="23"/>
  <c r="D1567" i="23"/>
  <c r="D1568" i="23"/>
  <c r="D1569" i="23"/>
  <c r="D1570" i="23"/>
  <c r="D1571" i="23"/>
  <c r="D1572" i="23"/>
  <c r="D1573" i="23"/>
  <c r="D1574" i="23"/>
  <c r="D1575" i="23"/>
  <c r="D1576" i="23"/>
  <c r="D1577" i="23"/>
  <c r="D1578" i="23"/>
  <c r="D1579" i="23"/>
  <c r="D1580" i="23"/>
  <c r="D1581" i="23"/>
  <c r="D1582" i="23"/>
  <c r="D1583" i="23"/>
  <c r="D1584" i="23"/>
  <c r="D1585" i="23"/>
  <c r="D1586" i="23"/>
  <c r="D1587" i="23"/>
  <c r="D1588" i="23"/>
  <c r="D1589" i="23"/>
  <c r="D1590" i="23"/>
  <c r="D1591" i="23"/>
  <c r="D1592" i="23"/>
  <c r="D1593" i="23"/>
  <c r="D1594" i="23"/>
  <c r="D1595" i="23"/>
  <c r="D1596" i="23"/>
  <c r="D1597" i="23"/>
  <c r="D1598" i="23"/>
  <c r="D1599" i="23"/>
  <c r="D1600" i="23"/>
  <c r="D1601" i="23"/>
  <c r="D1602" i="23"/>
  <c r="D1603" i="23"/>
  <c r="D1604" i="23"/>
  <c r="D1605" i="23"/>
  <c r="D1606" i="23"/>
  <c r="D1607" i="23"/>
  <c r="D1608" i="23"/>
  <c r="D1609" i="23"/>
  <c r="D1610" i="23"/>
  <c r="D1611" i="23"/>
  <c r="D1612" i="23"/>
  <c r="D1613" i="23"/>
  <c r="D1614" i="23"/>
  <c r="D1615" i="23"/>
  <c r="D1616" i="23"/>
  <c r="D1617" i="23"/>
  <c r="D1618" i="23"/>
  <c r="D1619" i="23"/>
  <c r="D1620" i="23"/>
  <c r="D1621" i="23"/>
  <c r="D1622" i="23"/>
  <c r="D1623" i="23"/>
  <c r="D1624" i="23"/>
  <c r="D1625" i="23"/>
  <c r="D1626" i="23"/>
  <c r="D1627" i="23"/>
  <c r="D1628" i="23"/>
  <c r="D1629" i="23"/>
  <c r="D1630" i="23"/>
  <c r="D1631" i="23"/>
  <c r="D1632" i="23"/>
  <c r="D1633" i="23"/>
  <c r="D1634" i="23"/>
  <c r="D1635" i="23"/>
  <c r="D1636" i="23"/>
  <c r="D1637" i="23"/>
  <c r="D1638" i="23"/>
  <c r="D1639" i="23"/>
  <c r="D1640" i="23"/>
  <c r="D1641" i="23"/>
  <c r="D1642" i="23"/>
  <c r="D1643" i="23"/>
  <c r="D1644" i="23"/>
  <c r="D1645" i="23"/>
  <c r="D1646" i="23"/>
  <c r="D1647" i="23"/>
  <c r="D1648" i="23"/>
  <c r="D1649" i="23"/>
  <c r="D1650" i="23"/>
  <c r="D1651" i="23"/>
  <c r="D1652" i="23"/>
  <c r="D1653" i="23"/>
  <c r="D1654" i="23"/>
  <c r="D1655" i="23"/>
  <c r="D1656" i="23"/>
  <c r="D1657" i="23"/>
  <c r="D1658" i="23"/>
  <c r="D1659" i="23"/>
  <c r="D1660" i="23"/>
  <c r="D1661" i="23"/>
  <c r="D1662" i="23"/>
  <c r="D1663" i="23"/>
  <c r="D1664" i="23"/>
  <c r="D1665" i="23"/>
  <c r="D1666" i="23"/>
  <c r="D1667" i="23"/>
  <c r="D1668" i="23"/>
  <c r="D1669" i="23"/>
  <c r="D1670" i="23"/>
  <c r="D1671" i="23"/>
  <c r="D1672" i="23"/>
  <c r="D1673" i="23"/>
  <c r="D1674" i="23"/>
  <c r="D1675" i="23"/>
  <c r="D1676" i="23"/>
  <c r="D1677" i="23"/>
  <c r="D1678" i="23"/>
  <c r="D1679" i="23"/>
  <c r="D1680" i="23"/>
  <c r="D1681" i="23"/>
  <c r="D1682" i="23"/>
  <c r="D1683" i="23"/>
  <c r="D1684" i="23"/>
  <c r="D1685" i="23"/>
  <c r="D1686" i="23"/>
  <c r="D1687" i="23"/>
  <c r="D1688" i="23"/>
  <c r="D1689" i="23"/>
  <c r="D1690" i="23"/>
  <c r="D1691" i="23"/>
  <c r="D1692" i="23"/>
  <c r="D1693" i="23"/>
  <c r="D1694" i="23"/>
  <c r="D1695" i="23"/>
  <c r="D1696" i="23"/>
  <c r="D1697" i="23"/>
  <c r="D1698" i="23"/>
  <c r="D1699" i="23"/>
  <c r="D1700" i="23"/>
  <c r="D1701" i="23"/>
  <c r="D1702" i="23"/>
  <c r="D1703" i="23"/>
  <c r="D1704" i="23"/>
  <c r="D1705" i="23"/>
  <c r="D1706" i="23"/>
  <c r="D1707" i="23"/>
  <c r="D1708" i="23"/>
  <c r="D1709" i="23"/>
  <c r="D1710" i="23"/>
  <c r="D1711" i="23"/>
  <c r="D1712" i="23"/>
  <c r="D1713" i="23"/>
  <c r="D1714" i="23"/>
  <c r="D1715" i="23"/>
  <c r="D1716" i="23"/>
  <c r="D1717" i="23"/>
  <c r="D1718" i="23"/>
  <c r="D1719" i="23"/>
  <c r="D1720" i="23"/>
  <c r="D1721" i="23"/>
  <c r="D1722" i="23"/>
  <c r="D1723" i="23"/>
  <c r="D1724" i="23"/>
  <c r="D1725" i="23"/>
  <c r="D1726" i="23"/>
  <c r="D1727" i="23"/>
  <c r="D1728" i="23"/>
  <c r="D1729" i="23"/>
  <c r="D1730" i="23"/>
  <c r="D1731" i="23"/>
  <c r="D1732" i="23"/>
  <c r="D1733" i="23"/>
  <c r="D1734" i="23"/>
  <c r="D1735" i="23"/>
  <c r="D1736" i="23"/>
  <c r="D1737" i="23"/>
  <c r="D1738" i="23"/>
  <c r="D1739" i="23"/>
  <c r="D1740" i="23"/>
  <c r="D1741" i="23"/>
  <c r="D1742" i="23"/>
  <c r="D1743" i="23"/>
  <c r="D1744" i="23"/>
  <c r="D1745" i="23"/>
  <c r="D1746" i="23"/>
  <c r="D1747" i="23"/>
  <c r="D1748" i="23"/>
  <c r="D1749" i="23"/>
  <c r="D1750" i="23"/>
  <c r="D1751" i="23"/>
  <c r="D1752" i="23"/>
  <c r="D1753" i="23"/>
  <c r="D1754" i="23"/>
  <c r="D1755" i="23"/>
  <c r="D1756" i="23"/>
  <c r="D1757" i="23"/>
  <c r="D1758" i="23"/>
  <c r="D1759" i="23"/>
  <c r="D1760" i="23"/>
  <c r="D1761" i="23"/>
  <c r="D1762" i="23"/>
  <c r="D1763" i="23"/>
  <c r="D1764" i="23"/>
  <c r="D1765" i="23"/>
  <c r="D1766" i="23"/>
  <c r="D1767" i="23"/>
  <c r="D1768" i="23"/>
  <c r="D1769" i="23"/>
  <c r="D1770" i="23"/>
  <c r="D1771" i="23"/>
  <c r="D1772" i="23"/>
  <c r="D1773" i="23"/>
  <c r="D1774" i="23"/>
  <c r="D1775" i="23"/>
  <c r="D1776" i="23"/>
  <c r="D1777" i="23"/>
  <c r="D1778" i="23"/>
  <c r="D1779" i="23"/>
  <c r="D1780" i="23"/>
  <c r="D1781" i="23"/>
  <c r="D1782" i="23"/>
  <c r="D1783" i="23"/>
  <c r="D1784" i="23"/>
  <c r="D1785" i="23"/>
  <c r="D1786" i="23"/>
  <c r="D1787" i="23"/>
  <c r="D1788" i="23"/>
  <c r="D1789" i="23"/>
  <c r="D1790" i="23"/>
  <c r="D1791" i="23"/>
  <c r="D1792" i="23"/>
  <c r="D1793" i="23"/>
  <c r="D1794" i="23"/>
  <c r="D1795" i="23"/>
  <c r="D1796" i="23"/>
  <c r="D1797" i="23"/>
  <c r="D1798" i="23"/>
  <c r="D1799" i="23"/>
  <c r="D1800" i="23"/>
  <c r="D1801" i="23"/>
  <c r="D1802" i="23"/>
  <c r="D1803" i="23"/>
  <c r="D1804" i="23"/>
  <c r="D1805" i="23"/>
  <c r="D1806" i="23"/>
  <c r="D1807" i="23"/>
  <c r="D1808" i="23"/>
  <c r="D1809" i="23"/>
  <c r="D1810" i="23"/>
  <c r="D1811" i="23"/>
  <c r="D1812" i="23"/>
  <c r="D1813" i="23"/>
  <c r="D1814" i="23"/>
  <c r="D1815" i="23"/>
  <c r="D1816" i="23"/>
  <c r="D1817" i="23"/>
  <c r="D1818" i="23"/>
  <c r="D1819" i="23"/>
  <c r="D1820" i="23"/>
  <c r="D1821" i="23"/>
  <c r="D1822" i="23"/>
  <c r="D1823" i="23"/>
  <c r="D1824" i="23"/>
  <c r="D1825" i="23"/>
  <c r="D1826" i="23"/>
  <c r="D1827" i="23"/>
  <c r="D1828" i="23"/>
  <c r="D1829" i="23"/>
  <c r="D1830" i="23"/>
  <c r="D1831" i="23"/>
  <c r="D1832" i="23"/>
  <c r="D1833" i="23"/>
  <c r="D1834" i="23"/>
  <c r="D1835" i="23"/>
  <c r="D1836" i="23"/>
  <c r="D1837" i="23"/>
  <c r="D1838" i="23"/>
  <c r="D1839" i="23"/>
  <c r="D1840" i="23"/>
  <c r="D1841" i="23"/>
  <c r="D1842" i="23"/>
  <c r="D1843" i="23"/>
  <c r="D1844" i="23"/>
  <c r="D1845" i="23"/>
  <c r="D1846" i="23"/>
  <c r="D1847" i="23"/>
  <c r="D1848" i="23"/>
  <c r="D1849" i="23"/>
  <c r="D1850" i="23"/>
  <c r="D1851" i="23"/>
  <c r="D1852" i="23"/>
  <c r="D1853" i="23"/>
  <c r="D1854" i="23"/>
  <c r="D1855" i="23"/>
  <c r="D1856" i="23"/>
  <c r="D1857" i="23"/>
  <c r="D1858" i="23"/>
  <c r="D1859" i="23"/>
  <c r="D1860" i="23"/>
  <c r="D1861" i="23"/>
  <c r="D1862" i="23"/>
  <c r="D1863" i="23"/>
  <c r="D1864" i="23"/>
  <c r="D1865" i="23"/>
  <c r="D1866" i="23"/>
  <c r="D1867" i="23"/>
  <c r="D1868" i="23"/>
  <c r="D1869" i="23"/>
  <c r="D1870" i="23"/>
  <c r="D1871" i="23"/>
  <c r="D1872" i="23"/>
  <c r="D1873" i="23"/>
  <c r="D1874" i="23"/>
  <c r="D1875" i="23"/>
  <c r="D1876" i="23"/>
  <c r="D1877" i="23"/>
  <c r="D1878" i="23"/>
  <c r="D1879" i="23"/>
  <c r="D1880" i="23"/>
  <c r="D1881" i="23"/>
  <c r="D1882" i="23"/>
  <c r="D1883" i="23"/>
  <c r="D1884" i="23"/>
  <c r="D1885" i="23"/>
  <c r="D1886" i="23"/>
  <c r="D1887" i="23"/>
  <c r="D1888" i="23"/>
  <c r="D1889" i="23"/>
  <c r="D1890" i="23"/>
  <c r="D1891" i="23"/>
  <c r="D1892" i="23"/>
  <c r="D1893" i="23"/>
  <c r="D1894" i="23"/>
  <c r="D1895" i="23"/>
  <c r="D1896" i="23"/>
  <c r="D1897" i="23"/>
  <c r="D1898" i="23"/>
  <c r="D1899" i="23"/>
  <c r="D1900" i="23"/>
  <c r="D1901" i="23"/>
  <c r="D1902" i="23"/>
  <c r="D1903" i="23"/>
  <c r="D1904" i="23"/>
  <c r="D1905" i="23"/>
  <c r="D1906" i="23"/>
  <c r="D1907" i="23"/>
  <c r="D1908" i="23"/>
  <c r="D1909" i="23"/>
  <c r="D1910" i="23"/>
  <c r="D1911" i="23"/>
  <c r="D1912" i="23"/>
  <c r="D1913" i="23"/>
  <c r="D1914" i="23"/>
  <c r="D1915" i="23"/>
  <c r="D1916" i="23"/>
  <c r="D1917" i="23"/>
  <c r="D1918" i="23"/>
  <c r="D1919" i="23"/>
  <c r="D1920" i="23"/>
  <c r="D1921" i="23"/>
  <c r="D1922" i="23"/>
  <c r="D1923" i="23"/>
  <c r="D1924" i="23"/>
  <c r="D1925" i="23"/>
  <c r="D1926" i="23"/>
  <c r="D1927" i="23"/>
  <c r="D1928" i="23"/>
  <c r="D1929" i="23"/>
  <c r="D1930" i="23"/>
  <c r="D1931" i="23"/>
  <c r="D1932" i="23"/>
  <c r="D1933" i="23"/>
  <c r="D1934" i="23"/>
  <c r="D1935" i="23"/>
  <c r="D1936" i="23"/>
  <c r="D1937" i="23"/>
  <c r="D1938" i="23"/>
  <c r="D1939" i="23"/>
  <c r="D1940" i="23"/>
  <c r="D1941" i="23"/>
  <c r="D1942" i="23"/>
  <c r="D1943" i="23"/>
  <c r="D1944" i="23"/>
  <c r="D1945" i="23"/>
  <c r="D1946" i="23"/>
  <c r="D1947" i="23"/>
  <c r="D1948" i="23"/>
  <c r="D1949" i="23"/>
  <c r="D1950" i="23"/>
  <c r="D1951" i="23"/>
  <c r="D1952" i="23"/>
  <c r="D1953" i="23"/>
  <c r="D1954" i="23"/>
  <c r="D1955" i="23"/>
  <c r="D1956" i="23"/>
  <c r="D1957" i="23"/>
  <c r="D1958" i="23"/>
  <c r="D1959" i="23"/>
  <c r="D1960" i="23"/>
  <c r="D1961" i="23"/>
  <c r="D1962" i="23"/>
  <c r="D1963" i="23"/>
  <c r="D1964" i="23"/>
  <c r="D1965" i="23"/>
  <c r="D1966" i="23"/>
  <c r="D1967" i="23"/>
  <c r="D1968" i="23"/>
  <c r="D1969" i="23"/>
  <c r="D1970" i="23"/>
  <c r="D1971" i="23"/>
  <c r="D1972" i="23"/>
  <c r="D1973" i="23"/>
  <c r="D1974" i="23"/>
  <c r="D1975" i="23"/>
  <c r="D1976" i="23"/>
  <c r="D1977" i="23"/>
  <c r="D1978" i="23"/>
  <c r="D1979" i="23"/>
  <c r="D1980" i="23"/>
  <c r="D1981" i="23"/>
  <c r="D1982" i="23"/>
  <c r="D1983" i="23"/>
  <c r="D1984" i="23"/>
  <c r="D1985" i="23"/>
  <c r="D1986" i="23"/>
  <c r="D1987" i="23"/>
  <c r="D1988" i="23"/>
  <c r="D1989" i="23"/>
  <c r="D1990" i="23"/>
  <c r="D1991" i="23"/>
  <c r="D1992" i="23"/>
  <c r="D1993" i="23"/>
  <c r="D1994" i="23"/>
  <c r="D1995" i="23"/>
  <c r="D1996" i="23"/>
  <c r="D1997" i="23"/>
  <c r="D1998" i="23"/>
  <c r="D1999" i="23"/>
  <c r="D2000" i="23"/>
  <c r="D2001" i="23"/>
  <c r="D2002" i="23"/>
  <c r="D2003" i="23"/>
  <c r="D2004" i="23"/>
  <c r="D2005" i="23"/>
  <c r="D2006" i="23"/>
  <c r="D2007" i="23"/>
  <c r="D2008" i="23"/>
  <c r="D2009" i="23"/>
  <c r="D2010" i="23"/>
  <c r="D2011" i="23"/>
  <c r="D2012" i="23"/>
  <c r="D2013" i="23"/>
  <c r="D2014" i="23"/>
  <c r="D2015" i="23"/>
  <c r="D2016" i="23"/>
  <c r="D2017" i="23"/>
  <c r="D2018" i="23"/>
  <c r="D2019" i="23"/>
  <c r="D2020" i="23"/>
  <c r="D2021" i="23"/>
  <c r="D2022" i="23"/>
  <c r="D2023" i="23"/>
  <c r="D2024" i="23"/>
  <c r="D2025" i="23"/>
  <c r="D2026" i="23"/>
  <c r="D2027" i="23"/>
  <c r="D2028" i="23"/>
  <c r="D2029" i="23"/>
  <c r="D2030" i="23"/>
  <c r="D2031" i="23"/>
  <c r="D2032" i="23"/>
  <c r="D2033" i="23"/>
  <c r="D2034" i="23"/>
  <c r="D2035" i="23"/>
  <c r="D2036" i="23"/>
  <c r="D2037" i="23"/>
  <c r="D2038" i="23"/>
  <c r="D2039" i="23"/>
  <c r="D2040" i="23"/>
  <c r="D2041" i="23"/>
  <c r="D2042" i="23"/>
  <c r="D2043" i="23"/>
  <c r="D2044" i="23"/>
  <c r="D2045" i="23"/>
  <c r="D2046" i="23"/>
  <c r="D2047" i="23"/>
  <c r="D2048" i="23"/>
  <c r="D2049" i="23"/>
  <c r="D2050" i="23"/>
  <c r="D2051" i="23"/>
  <c r="D2052" i="23"/>
  <c r="D2053" i="23"/>
  <c r="D2054" i="23"/>
  <c r="D2055" i="23"/>
  <c r="D2056" i="23"/>
  <c r="D2057" i="23"/>
  <c r="D2058" i="23"/>
  <c r="D2059" i="23"/>
  <c r="D2060" i="23"/>
  <c r="D2061" i="23"/>
  <c r="D2062" i="23"/>
  <c r="D2063" i="23"/>
  <c r="D2064" i="23"/>
  <c r="D2065" i="23"/>
  <c r="D2066" i="23"/>
  <c r="D2067" i="23"/>
  <c r="D2068" i="23"/>
  <c r="D2069" i="23"/>
  <c r="D2070" i="23"/>
  <c r="D2071" i="23"/>
  <c r="D2072" i="23"/>
  <c r="D2073" i="23"/>
  <c r="D2074" i="23"/>
  <c r="D2075" i="23"/>
  <c r="D2076" i="23"/>
  <c r="D2077" i="23"/>
  <c r="D2078" i="23"/>
  <c r="D2079" i="23"/>
  <c r="D2080" i="23"/>
  <c r="D2081" i="23"/>
  <c r="D2082" i="23"/>
  <c r="D2083" i="23"/>
  <c r="D2084" i="23"/>
  <c r="D2085" i="23"/>
  <c r="D2086" i="23"/>
  <c r="D2087" i="23"/>
  <c r="D2088" i="23"/>
  <c r="D2089" i="23"/>
  <c r="D2090" i="23"/>
  <c r="D2091" i="23"/>
  <c r="D2092" i="23"/>
  <c r="D2093" i="23"/>
  <c r="D2094" i="23"/>
  <c r="D2095" i="23"/>
  <c r="D2096" i="23"/>
  <c r="D2097" i="23"/>
  <c r="D2098" i="23"/>
  <c r="D2099" i="23"/>
  <c r="D2100" i="23"/>
  <c r="D2101" i="23"/>
  <c r="D2102" i="23"/>
  <c r="D2103" i="23"/>
  <c r="D2104" i="23"/>
  <c r="D2105" i="23"/>
  <c r="D2106" i="23"/>
  <c r="D2107" i="23"/>
  <c r="D2108" i="23"/>
  <c r="D2109" i="23"/>
  <c r="D2110" i="23"/>
  <c r="D2111" i="23"/>
  <c r="D2112" i="23"/>
  <c r="D2113" i="23"/>
  <c r="D2114" i="23"/>
  <c r="D2115" i="23"/>
  <c r="D2116" i="23"/>
  <c r="D2117" i="23"/>
  <c r="D2118" i="23"/>
  <c r="D2119" i="23"/>
  <c r="D2120" i="23"/>
  <c r="D2121" i="23"/>
  <c r="D2122" i="23"/>
  <c r="D2123" i="23"/>
  <c r="D2124" i="23"/>
  <c r="D2125" i="23"/>
  <c r="D2126" i="23"/>
  <c r="D2127" i="23"/>
  <c r="D2128" i="23"/>
  <c r="D2129" i="23"/>
  <c r="D2130" i="23"/>
  <c r="D2131" i="23"/>
  <c r="D2132" i="23"/>
  <c r="D2133" i="23"/>
  <c r="D2134" i="23"/>
  <c r="D2135" i="23"/>
  <c r="D2136" i="23"/>
  <c r="D2137" i="23"/>
  <c r="D2138" i="23"/>
  <c r="D2139" i="23"/>
  <c r="D2140" i="23"/>
  <c r="D2141" i="23"/>
  <c r="D2142" i="23"/>
  <c r="D2143" i="23"/>
  <c r="D2144" i="23"/>
  <c r="D2145" i="23"/>
  <c r="D2146" i="23"/>
  <c r="D2147" i="23"/>
  <c r="D2148" i="23"/>
  <c r="D2149" i="23"/>
  <c r="D2150" i="23"/>
  <c r="D2151" i="23"/>
  <c r="D2152" i="23"/>
  <c r="D2153" i="23"/>
  <c r="D2154" i="23"/>
  <c r="D2155" i="23"/>
  <c r="D2156" i="23"/>
  <c r="D2157" i="23"/>
  <c r="D2158" i="23"/>
  <c r="D2159" i="23"/>
  <c r="D2160" i="23"/>
  <c r="D2161" i="23"/>
  <c r="D2162" i="23"/>
  <c r="D2163" i="23"/>
  <c r="D2164" i="23"/>
  <c r="D2165" i="23"/>
  <c r="D2166" i="23"/>
  <c r="D2167" i="23"/>
  <c r="D2168" i="23"/>
  <c r="D2169" i="23"/>
  <c r="D2170" i="23"/>
  <c r="D2171" i="23"/>
  <c r="D2172" i="23"/>
  <c r="D2173" i="23"/>
  <c r="D2174" i="23"/>
  <c r="D2175" i="23"/>
  <c r="D2176" i="23"/>
  <c r="D2177" i="23"/>
  <c r="D2178" i="23"/>
  <c r="D2179" i="23"/>
  <c r="D2180" i="23"/>
  <c r="D2181" i="23"/>
  <c r="D2182" i="23"/>
  <c r="D2183" i="23"/>
  <c r="D2184" i="23"/>
  <c r="D2185" i="23"/>
  <c r="D2186" i="23"/>
  <c r="D2187" i="23"/>
  <c r="D2188" i="23"/>
  <c r="D2189" i="23"/>
  <c r="D2190" i="23"/>
  <c r="D2191" i="23"/>
  <c r="D2192" i="23"/>
  <c r="D2193" i="23"/>
  <c r="D2194" i="23"/>
  <c r="D2195" i="23"/>
  <c r="D2196" i="23"/>
  <c r="D2197" i="23"/>
  <c r="D2198" i="23"/>
  <c r="D2199" i="23"/>
  <c r="D2200" i="23"/>
  <c r="D2201" i="23"/>
  <c r="D2202" i="23"/>
  <c r="D2203" i="23"/>
  <c r="D2204" i="23"/>
  <c r="D2205" i="23"/>
  <c r="D2206" i="23"/>
  <c r="D2207" i="23"/>
  <c r="D2208" i="23"/>
  <c r="D2209" i="23"/>
  <c r="D2210" i="23"/>
  <c r="D2211" i="23"/>
  <c r="D2212" i="23"/>
  <c r="D2213" i="23"/>
  <c r="D2214" i="23"/>
  <c r="D2215" i="23"/>
  <c r="D2216" i="23"/>
  <c r="D2217" i="23"/>
  <c r="D2218" i="23"/>
  <c r="D2219" i="23"/>
  <c r="D2220" i="23"/>
  <c r="D2221" i="23"/>
  <c r="D2222" i="23"/>
  <c r="D2223" i="23"/>
  <c r="D2224" i="23"/>
  <c r="D2225" i="23"/>
  <c r="D2226" i="23"/>
  <c r="D2227" i="23"/>
  <c r="D2228" i="23"/>
  <c r="D2229" i="23"/>
  <c r="D2230" i="23"/>
  <c r="D2231" i="23"/>
  <c r="D2232" i="23"/>
  <c r="D2233" i="23"/>
  <c r="D2234" i="23"/>
  <c r="D2235" i="23"/>
  <c r="D2236" i="23"/>
  <c r="D2237" i="23"/>
  <c r="D2238" i="23"/>
  <c r="D2239" i="23"/>
  <c r="D2240" i="23"/>
  <c r="D2241" i="23"/>
  <c r="D2242" i="23"/>
  <c r="D2243" i="23"/>
  <c r="D2244" i="23"/>
  <c r="D2245" i="23"/>
  <c r="D2246" i="23"/>
  <c r="D2247" i="23"/>
  <c r="D2248" i="23"/>
  <c r="D2249" i="23"/>
  <c r="D2250" i="23"/>
  <c r="D2251" i="23"/>
  <c r="D2252" i="23"/>
  <c r="D2253" i="23"/>
  <c r="D2254" i="23"/>
  <c r="D2255" i="23"/>
  <c r="D2256" i="23"/>
  <c r="D2257" i="23"/>
  <c r="D2258" i="23"/>
  <c r="D2259" i="23"/>
  <c r="D2260" i="23"/>
  <c r="D2261" i="23"/>
  <c r="D2262" i="23"/>
  <c r="D2263" i="23"/>
  <c r="D2264" i="23"/>
  <c r="D2265" i="23"/>
  <c r="D2266" i="23"/>
  <c r="D2267" i="23"/>
  <c r="D2268" i="23"/>
  <c r="D2269" i="23"/>
  <c r="D2270" i="23"/>
  <c r="D2271" i="23"/>
  <c r="D2272" i="23"/>
  <c r="D2273" i="23"/>
  <c r="D2274" i="23"/>
  <c r="D2275" i="23"/>
  <c r="D2276" i="23"/>
  <c r="D2277" i="23"/>
  <c r="D2278" i="23"/>
  <c r="D2279" i="23"/>
  <c r="D2280" i="23"/>
  <c r="D2281" i="23"/>
  <c r="D2282" i="23"/>
  <c r="D2283" i="23"/>
  <c r="D2284" i="23"/>
  <c r="D2285" i="23"/>
  <c r="D2286" i="23"/>
  <c r="D2287" i="23"/>
  <c r="D2288" i="23"/>
  <c r="D2289" i="23"/>
  <c r="D2290" i="23"/>
  <c r="D2291" i="23"/>
  <c r="D2292" i="23"/>
  <c r="D2293" i="23"/>
  <c r="D2294" i="23"/>
  <c r="D2295" i="23"/>
  <c r="D2296" i="23"/>
  <c r="D2297" i="23"/>
  <c r="D2298" i="23"/>
  <c r="D2299" i="23"/>
  <c r="D2300" i="23"/>
  <c r="D2301" i="23"/>
  <c r="D2302" i="23"/>
  <c r="D2303" i="23"/>
  <c r="D2304" i="23"/>
  <c r="D2305" i="23"/>
  <c r="D2306" i="23"/>
  <c r="D2307" i="23"/>
  <c r="D2308" i="23"/>
  <c r="D2309" i="23"/>
  <c r="D2310" i="23"/>
  <c r="D2311" i="23"/>
  <c r="D2312" i="23"/>
  <c r="D2313" i="23"/>
  <c r="D2314" i="23"/>
  <c r="D2315" i="23"/>
  <c r="D2316" i="23"/>
  <c r="D2317" i="23"/>
  <c r="D2318" i="23"/>
  <c r="D2319" i="23"/>
  <c r="D2320" i="23"/>
  <c r="D2321" i="23"/>
  <c r="D2322" i="23"/>
  <c r="D2323" i="23"/>
  <c r="D2324" i="23"/>
  <c r="D2325" i="23"/>
  <c r="D2326" i="23"/>
  <c r="D2327" i="23"/>
  <c r="D2328" i="23"/>
  <c r="D2329" i="23"/>
  <c r="D2330" i="23"/>
  <c r="D2331" i="23"/>
  <c r="D2332" i="23"/>
  <c r="D2333" i="23"/>
  <c r="D2334" i="23"/>
  <c r="D2335" i="23"/>
  <c r="D2336" i="23"/>
  <c r="D2337" i="23"/>
  <c r="D2338" i="23"/>
  <c r="D2339" i="23"/>
  <c r="D2340" i="23"/>
  <c r="D2341" i="23"/>
  <c r="D2342" i="23"/>
  <c r="D2343" i="23"/>
  <c r="D2344" i="23"/>
  <c r="D2345" i="23"/>
  <c r="D2346" i="23"/>
  <c r="D2347" i="23"/>
  <c r="D2348" i="23"/>
  <c r="D2349" i="23"/>
  <c r="D2350" i="23"/>
  <c r="D2351" i="23"/>
  <c r="D2352" i="23"/>
  <c r="D2353" i="23"/>
  <c r="D2354" i="23"/>
  <c r="D2355" i="23"/>
  <c r="D2356" i="23"/>
  <c r="D2357" i="23"/>
  <c r="D2358" i="23"/>
  <c r="D2359" i="23"/>
  <c r="D2360" i="23"/>
  <c r="D2361" i="23"/>
  <c r="D2362" i="23"/>
  <c r="D2363" i="23"/>
  <c r="D2364" i="23"/>
  <c r="D2365" i="23"/>
  <c r="D2366" i="23"/>
  <c r="D2367" i="23"/>
  <c r="D2368" i="23"/>
  <c r="D2369" i="23"/>
  <c r="D2370" i="23"/>
  <c r="D2371" i="23"/>
  <c r="D2372" i="23"/>
  <c r="D2373" i="23"/>
  <c r="D2374" i="23"/>
  <c r="D2375" i="23"/>
  <c r="D2376" i="23"/>
  <c r="D2377" i="23"/>
  <c r="D2378" i="23"/>
  <c r="D2379" i="23"/>
  <c r="D2380" i="23"/>
  <c r="D2381" i="23"/>
  <c r="D2382" i="23"/>
  <c r="D2383" i="23"/>
  <c r="D2384" i="23"/>
  <c r="D2385" i="23"/>
  <c r="D2386" i="23"/>
  <c r="D2387" i="23"/>
  <c r="D2388" i="23"/>
  <c r="D2389" i="23"/>
  <c r="D2390" i="23"/>
  <c r="D2391" i="23"/>
  <c r="D2392" i="23"/>
  <c r="D2393" i="23"/>
  <c r="D2394" i="23"/>
  <c r="D2395" i="23"/>
  <c r="D2396" i="23"/>
  <c r="D2397" i="23"/>
  <c r="D2398" i="23"/>
  <c r="D2399" i="23"/>
  <c r="D2400" i="23"/>
  <c r="D2401" i="23"/>
  <c r="D2402" i="23"/>
  <c r="D2403" i="23"/>
  <c r="D2404" i="23"/>
  <c r="D2405" i="23"/>
  <c r="D2406" i="23"/>
  <c r="D2407" i="23"/>
  <c r="D2408" i="23"/>
  <c r="D2409" i="23"/>
  <c r="D2410" i="23"/>
  <c r="D2411" i="23"/>
  <c r="D2412" i="23"/>
  <c r="D2413" i="23"/>
  <c r="D2414" i="23"/>
  <c r="D2415" i="23"/>
  <c r="D2416" i="23"/>
  <c r="D2417" i="23"/>
  <c r="D2418" i="23"/>
  <c r="D2419" i="23"/>
  <c r="D2420" i="23"/>
  <c r="D2421" i="23"/>
  <c r="D2422" i="23"/>
  <c r="D2423" i="23"/>
  <c r="D2424" i="23"/>
  <c r="D2425" i="23"/>
  <c r="D2426" i="23"/>
  <c r="D2427" i="23"/>
  <c r="D2428" i="23"/>
  <c r="D2429" i="23"/>
  <c r="D2430" i="23"/>
  <c r="D2431" i="23"/>
  <c r="D2432" i="23"/>
  <c r="D2433" i="23"/>
  <c r="D2434" i="23"/>
  <c r="D2435" i="23"/>
  <c r="D2436" i="23"/>
  <c r="D2437" i="23"/>
  <c r="D2438" i="23"/>
  <c r="D2439" i="23"/>
  <c r="D2440" i="23"/>
  <c r="D2441" i="23"/>
  <c r="D2442" i="23"/>
  <c r="D2443" i="23"/>
  <c r="D2444" i="23"/>
  <c r="D2445" i="23"/>
  <c r="D2446" i="23"/>
  <c r="D2447" i="23"/>
  <c r="D2448" i="23"/>
  <c r="D2449" i="23"/>
  <c r="D2450" i="23"/>
  <c r="D2451" i="23"/>
  <c r="D2452" i="23"/>
  <c r="D2453" i="23"/>
  <c r="D2454" i="23"/>
  <c r="D2455" i="23"/>
  <c r="D2456" i="23"/>
  <c r="D2457" i="23"/>
  <c r="D2458" i="23"/>
  <c r="D2459" i="23"/>
  <c r="D2460" i="23"/>
  <c r="D2461" i="23"/>
  <c r="D2462" i="23"/>
  <c r="D2463" i="23"/>
  <c r="D2464" i="23"/>
  <c r="D2465" i="23"/>
  <c r="D2466" i="23"/>
  <c r="D2467" i="23"/>
  <c r="D2468" i="23"/>
  <c r="D2469" i="23"/>
  <c r="D2470" i="23"/>
  <c r="D2471" i="23"/>
  <c r="D2472" i="23"/>
  <c r="D2473" i="23"/>
  <c r="D2474" i="23"/>
  <c r="D2475" i="23"/>
  <c r="D2476" i="23"/>
  <c r="D2477" i="23"/>
  <c r="D2478" i="23"/>
  <c r="D2479" i="23"/>
  <c r="D2480" i="23"/>
  <c r="D2481" i="23"/>
  <c r="D2482" i="23"/>
  <c r="D2483" i="23"/>
  <c r="D2484" i="23"/>
  <c r="D2485" i="23"/>
  <c r="D2486" i="23"/>
  <c r="D2487" i="23"/>
  <c r="D2488" i="23"/>
  <c r="D2489" i="23"/>
  <c r="D2490" i="23"/>
  <c r="D2491" i="23"/>
  <c r="D2492" i="23"/>
  <c r="D2493" i="23"/>
  <c r="D2494" i="23"/>
  <c r="D2495" i="23"/>
  <c r="D2496" i="23"/>
  <c r="D2497" i="23"/>
  <c r="D2498" i="23"/>
  <c r="D2499" i="23"/>
  <c r="D2500" i="23"/>
  <c r="D2501" i="23"/>
  <c r="D2502" i="23"/>
  <c r="D2503" i="23"/>
  <c r="D2504" i="23"/>
  <c r="D2505" i="23"/>
  <c r="D2506" i="23"/>
  <c r="D2507" i="23"/>
  <c r="D2508" i="23"/>
  <c r="D2509" i="23"/>
  <c r="D2510" i="23"/>
  <c r="D2511" i="23"/>
  <c r="D2512" i="23"/>
  <c r="D2513" i="23"/>
  <c r="D2514" i="23"/>
  <c r="D2515" i="23"/>
  <c r="D2516" i="23"/>
  <c r="D2517" i="23"/>
  <c r="D2518" i="23"/>
  <c r="D2519" i="23"/>
  <c r="D2520" i="23"/>
  <c r="D2521" i="23"/>
  <c r="D2522" i="23"/>
  <c r="D2523" i="23"/>
  <c r="D2524" i="23"/>
  <c r="D2525" i="23"/>
  <c r="D2526" i="23"/>
  <c r="D2527" i="23"/>
  <c r="D2528" i="23"/>
  <c r="D2529" i="23"/>
  <c r="D2530" i="23"/>
  <c r="D2531" i="23"/>
  <c r="D2532" i="23"/>
  <c r="D2533" i="23"/>
  <c r="D2534" i="23"/>
  <c r="D2535" i="23"/>
  <c r="D2536" i="23"/>
  <c r="D2537" i="23"/>
  <c r="D2538" i="23"/>
  <c r="D2539" i="23"/>
  <c r="D2540" i="23"/>
  <c r="D2541" i="23"/>
  <c r="D2542" i="23"/>
  <c r="D2543" i="23"/>
  <c r="D2544" i="23"/>
  <c r="D2545" i="23"/>
  <c r="D2546" i="23"/>
  <c r="D2547" i="23"/>
  <c r="D2548" i="23"/>
  <c r="D2549" i="23"/>
  <c r="D2550" i="23"/>
  <c r="D2551" i="23"/>
  <c r="D2552" i="23"/>
  <c r="D2553" i="23"/>
  <c r="D2554" i="23"/>
  <c r="D2555" i="23"/>
  <c r="D2556" i="23"/>
  <c r="D2557" i="23"/>
  <c r="D2558" i="23"/>
  <c r="D2559" i="23"/>
  <c r="D2560" i="23"/>
  <c r="D2561" i="23"/>
  <c r="D2562" i="23"/>
  <c r="D2563" i="23"/>
  <c r="D2564" i="23"/>
  <c r="D2565" i="23"/>
  <c r="D2566" i="23"/>
  <c r="D2567" i="23"/>
  <c r="D2568" i="23"/>
  <c r="D2569" i="23"/>
  <c r="D2570" i="23"/>
  <c r="D2571" i="23"/>
  <c r="D2572" i="23"/>
  <c r="D2573" i="23"/>
  <c r="D2574" i="23"/>
  <c r="D2575" i="23"/>
  <c r="D2576" i="23"/>
  <c r="D2577" i="23"/>
  <c r="D2578" i="23"/>
  <c r="D2579" i="23"/>
  <c r="D2580" i="23"/>
  <c r="D2581" i="23"/>
  <c r="D2582" i="23"/>
  <c r="D2583" i="23"/>
  <c r="D2584" i="23"/>
  <c r="D2585" i="23"/>
  <c r="D2586" i="23"/>
  <c r="D2587" i="23"/>
  <c r="D2588" i="23"/>
  <c r="D2589" i="23"/>
  <c r="D2590" i="23"/>
  <c r="D2591" i="23"/>
  <c r="D2592" i="23"/>
  <c r="D2593" i="23"/>
  <c r="D2594" i="23"/>
  <c r="D2595" i="23"/>
  <c r="D2596" i="23"/>
  <c r="D2597" i="23"/>
  <c r="D2598" i="23"/>
  <c r="D2599" i="23"/>
  <c r="D2600" i="23"/>
  <c r="D2601" i="23"/>
  <c r="D2602" i="23"/>
  <c r="D2603" i="23"/>
  <c r="D2604" i="23"/>
  <c r="D2605" i="23"/>
  <c r="D2606" i="23"/>
  <c r="D2607" i="23"/>
  <c r="D2608" i="23"/>
  <c r="D2609" i="23"/>
  <c r="D2610" i="23"/>
  <c r="D2611" i="23"/>
  <c r="D2612" i="23"/>
  <c r="D2613" i="23"/>
  <c r="D2614" i="23"/>
  <c r="D2615" i="23"/>
  <c r="D2616" i="23"/>
  <c r="D2617" i="23"/>
  <c r="D2618" i="23"/>
  <c r="D2619" i="23"/>
  <c r="D2620" i="23"/>
  <c r="D2621" i="23"/>
  <c r="D2622" i="23"/>
  <c r="D2623" i="23"/>
  <c r="D2624" i="23"/>
  <c r="D2625" i="23"/>
  <c r="D2626" i="23"/>
  <c r="D2627" i="23"/>
  <c r="D2628" i="23"/>
  <c r="D2629" i="23"/>
  <c r="D2630" i="23"/>
  <c r="D2631" i="23"/>
  <c r="D2632" i="23"/>
  <c r="D2633" i="23"/>
  <c r="D2634" i="23"/>
  <c r="D2635" i="23"/>
  <c r="D2636" i="23"/>
  <c r="D2637" i="23"/>
  <c r="D2638" i="23"/>
  <c r="D2639" i="23"/>
  <c r="D2640" i="23"/>
  <c r="D2641" i="23"/>
  <c r="D2642" i="23"/>
  <c r="D2643" i="23"/>
  <c r="D2644" i="23"/>
  <c r="D2645" i="23"/>
  <c r="D2646" i="23"/>
  <c r="D2647" i="23"/>
  <c r="D2648" i="23"/>
  <c r="D2649" i="23"/>
  <c r="D2650" i="23"/>
  <c r="D2651" i="23"/>
  <c r="D2652" i="23"/>
  <c r="D2653" i="23"/>
  <c r="D2654" i="23"/>
  <c r="D2655" i="23"/>
  <c r="D2656" i="23"/>
  <c r="D2657" i="23"/>
  <c r="D2658" i="23"/>
  <c r="D2659" i="23"/>
  <c r="D2660" i="23"/>
  <c r="D2661" i="23"/>
  <c r="D2662" i="23"/>
  <c r="D2663" i="23"/>
  <c r="D2664" i="23"/>
  <c r="D2665" i="23"/>
  <c r="D2666" i="23"/>
  <c r="D2667" i="23"/>
  <c r="D2668" i="23"/>
  <c r="D2669" i="23"/>
  <c r="D2670" i="23"/>
  <c r="D2671" i="23"/>
  <c r="D2672" i="23"/>
  <c r="D2673" i="23"/>
  <c r="D2674" i="23"/>
  <c r="D2675" i="23"/>
  <c r="D2676" i="23"/>
  <c r="D2677" i="23"/>
  <c r="D2678" i="23"/>
  <c r="D2679" i="23"/>
  <c r="D2680" i="23"/>
  <c r="D2681" i="23"/>
  <c r="D2682" i="23"/>
  <c r="D2683" i="23"/>
  <c r="D2684" i="23"/>
  <c r="D2685" i="23"/>
  <c r="D2686" i="23"/>
  <c r="D2687" i="23"/>
  <c r="D2688" i="23"/>
  <c r="D2689" i="23"/>
  <c r="D2690" i="23"/>
  <c r="D2691" i="23"/>
  <c r="D2692" i="23"/>
  <c r="D2693" i="23"/>
  <c r="D2694" i="23"/>
  <c r="D2695" i="23"/>
  <c r="D2696" i="23"/>
  <c r="D2697" i="23"/>
  <c r="D2698" i="23"/>
  <c r="D2699" i="23"/>
  <c r="D2700" i="23"/>
  <c r="D2701" i="23"/>
  <c r="D2702" i="23"/>
  <c r="D2703" i="23"/>
  <c r="D2704" i="23"/>
  <c r="D2705" i="23"/>
  <c r="D2706" i="23"/>
  <c r="D2707" i="23"/>
  <c r="D2708" i="23"/>
  <c r="D2709" i="23"/>
  <c r="D2710" i="23"/>
  <c r="D2711" i="23"/>
  <c r="D2712" i="23"/>
  <c r="D2713" i="23"/>
  <c r="D2714" i="23"/>
  <c r="D2715" i="23"/>
  <c r="D2716" i="23"/>
  <c r="D2717" i="23"/>
  <c r="D2718" i="23"/>
  <c r="D2719" i="23"/>
  <c r="D2720" i="23"/>
  <c r="D2721" i="23"/>
  <c r="D2722" i="23"/>
  <c r="D2723" i="23"/>
  <c r="D2724" i="23"/>
  <c r="D2725" i="23"/>
  <c r="D2726" i="23"/>
  <c r="D2727" i="23"/>
  <c r="D2728" i="23"/>
  <c r="D2729" i="23"/>
  <c r="D2730" i="23"/>
  <c r="D2731" i="23"/>
  <c r="D2732" i="23"/>
  <c r="D2733" i="23"/>
  <c r="D2734" i="23"/>
  <c r="D2735" i="23"/>
  <c r="D2736" i="23"/>
  <c r="D2737" i="23"/>
  <c r="D2738" i="23"/>
  <c r="D2739" i="23"/>
  <c r="D2740" i="23"/>
  <c r="D2741" i="23"/>
  <c r="D2742" i="23"/>
  <c r="D2743" i="23"/>
  <c r="D2744" i="23"/>
  <c r="D2745" i="23"/>
  <c r="D2746" i="23"/>
  <c r="D2747" i="23"/>
  <c r="D2748" i="23"/>
  <c r="D2749" i="23"/>
  <c r="D2750" i="23"/>
  <c r="D2751" i="23"/>
  <c r="D2752" i="23"/>
  <c r="D2753" i="23"/>
  <c r="D2754" i="23"/>
  <c r="D2755" i="23"/>
  <c r="D2756" i="23"/>
  <c r="D2757" i="23"/>
  <c r="D2758" i="23"/>
  <c r="D2759" i="23"/>
  <c r="D2760" i="23"/>
  <c r="D2761" i="23"/>
  <c r="D2762" i="23"/>
  <c r="D2763" i="23"/>
  <c r="D2764" i="23"/>
  <c r="D2765" i="23"/>
  <c r="D2766" i="23"/>
  <c r="D2767" i="23"/>
  <c r="D2768" i="23"/>
  <c r="D2769" i="23"/>
  <c r="D2770" i="23"/>
  <c r="D2771" i="23"/>
  <c r="D2772" i="23"/>
  <c r="D2773" i="23"/>
  <c r="D2774" i="23"/>
  <c r="D2775" i="23"/>
  <c r="D2776" i="23"/>
  <c r="D2777" i="23"/>
  <c r="D2778" i="23"/>
  <c r="D2779" i="23"/>
  <c r="D2780" i="23"/>
  <c r="D2781" i="23"/>
  <c r="D2782" i="23"/>
  <c r="D2783" i="23"/>
  <c r="D2784" i="23"/>
  <c r="D2785" i="23"/>
  <c r="D2786" i="23"/>
  <c r="D2787" i="23"/>
  <c r="D2788" i="23"/>
  <c r="D2789" i="23"/>
  <c r="D2790" i="23"/>
  <c r="D2791" i="23"/>
  <c r="D2792" i="23"/>
  <c r="D2793" i="23"/>
  <c r="D2794" i="23"/>
  <c r="D2795" i="23"/>
  <c r="D2796" i="23"/>
  <c r="D2797" i="23"/>
  <c r="D2798" i="23"/>
  <c r="D2799" i="23"/>
  <c r="D2800" i="23"/>
  <c r="D2801" i="23"/>
  <c r="D2802" i="23"/>
  <c r="D2803" i="23"/>
  <c r="D2804" i="23"/>
  <c r="D2805" i="23"/>
  <c r="D2806" i="23"/>
  <c r="D2807" i="23"/>
  <c r="D2808" i="23"/>
  <c r="D2809" i="23"/>
  <c r="D2810" i="23"/>
  <c r="D2811" i="23"/>
  <c r="D2812" i="23"/>
  <c r="D2813" i="23"/>
  <c r="D2814" i="23"/>
  <c r="D2815" i="23"/>
  <c r="D2816" i="23"/>
  <c r="D2817" i="23"/>
  <c r="D2818" i="23"/>
  <c r="D2819" i="23"/>
  <c r="D2820" i="23"/>
  <c r="D2821" i="23"/>
  <c r="D2822" i="23"/>
  <c r="D2823" i="23"/>
  <c r="D2824" i="23"/>
  <c r="D2825" i="23"/>
  <c r="D2826" i="23"/>
  <c r="D2827" i="23"/>
  <c r="D2828" i="23"/>
  <c r="D2829" i="23"/>
  <c r="D2830" i="23"/>
  <c r="D2831" i="23"/>
  <c r="D2832" i="23"/>
  <c r="D2833" i="23"/>
  <c r="D2834" i="23"/>
  <c r="D2835" i="23"/>
  <c r="D2836" i="23"/>
  <c r="D2837" i="23"/>
  <c r="D2838" i="23"/>
  <c r="D2839" i="23"/>
  <c r="D2840" i="23"/>
  <c r="D2841" i="23"/>
  <c r="D2842" i="23"/>
  <c r="D2843" i="23"/>
  <c r="D2844" i="23"/>
  <c r="D2845" i="23"/>
  <c r="D2846" i="23"/>
  <c r="D2847" i="23"/>
  <c r="D2848" i="23"/>
  <c r="D2849" i="23"/>
  <c r="D2850" i="23"/>
  <c r="D2851" i="23"/>
  <c r="D2852" i="23"/>
  <c r="D2853" i="23"/>
  <c r="D2854" i="23"/>
  <c r="D2855" i="23"/>
  <c r="D2856" i="23"/>
  <c r="D2857" i="23"/>
  <c r="D2858" i="23"/>
  <c r="D2859" i="23"/>
  <c r="D2860" i="23"/>
  <c r="D2861" i="23"/>
  <c r="D2862" i="23"/>
  <c r="D2863" i="23"/>
  <c r="D2864" i="23"/>
  <c r="D2865" i="23"/>
  <c r="D2866" i="23"/>
  <c r="D2867" i="23"/>
  <c r="D2868" i="23"/>
  <c r="D2869" i="23"/>
  <c r="D2870" i="23"/>
  <c r="D2871" i="23"/>
  <c r="D2872" i="23"/>
  <c r="D2873" i="23"/>
  <c r="D2874" i="23"/>
  <c r="D2875" i="23"/>
  <c r="D2876" i="23"/>
  <c r="D2877" i="23"/>
  <c r="D2878" i="23"/>
  <c r="D2879" i="23"/>
  <c r="D2880" i="23"/>
  <c r="D2881" i="23"/>
  <c r="D2882" i="23"/>
  <c r="D2883" i="23"/>
  <c r="D2884" i="23"/>
  <c r="D2885" i="23"/>
  <c r="D2886" i="23"/>
  <c r="D2887" i="23"/>
  <c r="D2888" i="23"/>
  <c r="D2889" i="23"/>
  <c r="D2890" i="23"/>
  <c r="D2891" i="23"/>
  <c r="D2892" i="23"/>
  <c r="D2893" i="23"/>
  <c r="D2894" i="23"/>
  <c r="D2895" i="23"/>
  <c r="D2896" i="23"/>
  <c r="D2897" i="23"/>
  <c r="D2898" i="23"/>
  <c r="D2899" i="23"/>
  <c r="D2900" i="23"/>
  <c r="D2901" i="23"/>
  <c r="D2902" i="23"/>
  <c r="D2903" i="23"/>
  <c r="D2904" i="23"/>
  <c r="D2905" i="23"/>
  <c r="D2906" i="23"/>
  <c r="D2907" i="23"/>
  <c r="D2908" i="23"/>
  <c r="D2909" i="23"/>
  <c r="D2910" i="23"/>
  <c r="D2911" i="23"/>
  <c r="D2912" i="23"/>
  <c r="D2913" i="23"/>
  <c r="D2914" i="23"/>
  <c r="D2915" i="23"/>
  <c r="D2916" i="23"/>
  <c r="D2917" i="23"/>
  <c r="D2918" i="23"/>
  <c r="D2919" i="23"/>
  <c r="D2920" i="23"/>
  <c r="D2921" i="23"/>
  <c r="D2922" i="23"/>
  <c r="D2923" i="23"/>
  <c r="D2924" i="23"/>
  <c r="D2925" i="23"/>
  <c r="D2926" i="23"/>
  <c r="D2927" i="23"/>
  <c r="D2928" i="23"/>
  <c r="D2929" i="23"/>
  <c r="D2930" i="23"/>
  <c r="D2931" i="23"/>
  <c r="D2932" i="23"/>
  <c r="D2933" i="23"/>
  <c r="D2934" i="23"/>
  <c r="D2935" i="23"/>
  <c r="D2936" i="23"/>
  <c r="D2937" i="23"/>
  <c r="D2938" i="23"/>
  <c r="D2939" i="23"/>
  <c r="D2940" i="23"/>
  <c r="D2941" i="23"/>
  <c r="D2942" i="23"/>
  <c r="D2943" i="23"/>
  <c r="D2944" i="23"/>
  <c r="D2945" i="23"/>
  <c r="D2946" i="23"/>
  <c r="D2947" i="23"/>
  <c r="D2948" i="23"/>
  <c r="D2949" i="23"/>
  <c r="D2950" i="23"/>
  <c r="D2951" i="23"/>
  <c r="D2952" i="23"/>
  <c r="D2953" i="23"/>
  <c r="D2954" i="23"/>
  <c r="D2955" i="23"/>
  <c r="D2956" i="23"/>
  <c r="D2957" i="23"/>
  <c r="D2958" i="23"/>
  <c r="D2959" i="23"/>
  <c r="D2960" i="23"/>
  <c r="D2961" i="23"/>
  <c r="D2962" i="23"/>
  <c r="D2963" i="23"/>
  <c r="D2964" i="23"/>
  <c r="D2965" i="23"/>
  <c r="D2966" i="23"/>
  <c r="D2967" i="23"/>
  <c r="D2968" i="23"/>
  <c r="D2969" i="23"/>
  <c r="D2970" i="23"/>
  <c r="D2971" i="23"/>
  <c r="D2972" i="23"/>
  <c r="D2973" i="23"/>
  <c r="D2974" i="23"/>
  <c r="D2975" i="23"/>
  <c r="D2976" i="23"/>
  <c r="D2977" i="23"/>
  <c r="D2978" i="23"/>
  <c r="D2979" i="23"/>
  <c r="D2980" i="23"/>
  <c r="D2981" i="23"/>
  <c r="D2982" i="23"/>
  <c r="D2983" i="23"/>
  <c r="D2984" i="23"/>
  <c r="D2985" i="23"/>
  <c r="D2986" i="23"/>
  <c r="D2987" i="23"/>
  <c r="D2988" i="23"/>
  <c r="D2989" i="23"/>
  <c r="D2990" i="23"/>
  <c r="D2991" i="23"/>
  <c r="D2992" i="23"/>
  <c r="D2993" i="23"/>
  <c r="D2994" i="23"/>
  <c r="D2995" i="23"/>
  <c r="D2996" i="23"/>
  <c r="D2997" i="23"/>
  <c r="D2998" i="23"/>
  <c r="D2999" i="23"/>
  <c r="D3000" i="23"/>
  <c r="D3001" i="23"/>
  <c r="D3002" i="23"/>
  <c r="D3003" i="23"/>
  <c r="D3004" i="23"/>
  <c r="D3005" i="23"/>
  <c r="D3006" i="23"/>
  <c r="D3007" i="23"/>
  <c r="D3008" i="23"/>
  <c r="D3009" i="23"/>
  <c r="D3010" i="23"/>
  <c r="D3011" i="23"/>
  <c r="D3012" i="23"/>
  <c r="D3013" i="23"/>
  <c r="D3014" i="23"/>
  <c r="D3015" i="23"/>
  <c r="D3016" i="23"/>
  <c r="D3017" i="23"/>
  <c r="D3018" i="23"/>
  <c r="D3019" i="23"/>
  <c r="D3020" i="23"/>
  <c r="D3021" i="23"/>
  <c r="D3022" i="23"/>
  <c r="D3023" i="23"/>
  <c r="D3024" i="23"/>
  <c r="D3025" i="23"/>
  <c r="D3026" i="23"/>
  <c r="D3027" i="23"/>
  <c r="D3028" i="23"/>
  <c r="D3029" i="23"/>
  <c r="D3030" i="23"/>
  <c r="D3031" i="23"/>
  <c r="D3032" i="23"/>
  <c r="D3033" i="23"/>
  <c r="D3034" i="23"/>
  <c r="D3035" i="23"/>
  <c r="D3036" i="23"/>
  <c r="D3037" i="23"/>
  <c r="D3038" i="23"/>
  <c r="D3039" i="23"/>
  <c r="D3040" i="23"/>
  <c r="D3041" i="23"/>
  <c r="D3042" i="23"/>
  <c r="D3043" i="23"/>
  <c r="D3044" i="23"/>
  <c r="D3045" i="23"/>
  <c r="D3046" i="23"/>
  <c r="D3047" i="23"/>
  <c r="D3048" i="23"/>
  <c r="D3049" i="23"/>
  <c r="D3050" i="23"/>
  <c r="D3051" i="23"/>
  <c r="D3052" i="23"/>
  <c r="D3053" i="23"/>
  <c r="D3054" i="23"/>
  <c r="D3055" i="23"/>
  <c r="D3056" i="23"/>
  <c r="D3057" i="23"/>
  <c r="D3058" i="23"/>
  <c r="D3059" i="23"/>
  <c r="D3060" i="23"/>
  <c r="D3061" i="23"/>
  <c r="D3062" i="23"/>
  <c r="D3063" i="23"/>
  <c r="D3064" i="23"/>
  <c r="D3065" i="23"/>
  <c r="D3066" i="23"/>
  <c r="D3067" i="23"/>
  <c r="D3068" i="23"/>
  <c r="D3069" i="23"/>
  <c r="D3070" i="23"/>
  <c r="D3071" i="23"/>
  <c r="D3072" i="23"/>
  <c r="D3073" i="23"/>
  <c r="D3074" i="23"/>
  <c r="D3075" i="23"/>
  <c r="D3076" i="23"/>
  <c r="D3077" i="23"/>
  <c r="D3078" i="23"/>
  <c r="D3079" i="23"/>
  <c r="D3080" i="23"/>
  <c r="D3081" i="23"/>
  <c r="D3082" i="23"/>
  <c r="D3083" i="23"/>
  <c r="D3084" i="23"/>
  <c r="D3085" i="23"/>
  <c r="D3086" i="23"/>
  <c r="D3087" i="23"/>
  <c r="D3088" i="23"/>
  <c r="D3089" i="23"/>
  <c r="D3090" i="23"/>
  <c r="D3091" i="23"/>
  <c r="D3092" i="23"/>
  <c r="D3093" i="23"/>
  <c r="D3094" i="23"/>
  <c r="D3095" i="23"/>
  <c r="D3096" i="23"/>
  <c r="D3097" i="23"/>
  <c r="D3098" i="23"/>
  <c r="D3099" i="23"/>
  <c r="D3100" i="23"/>
  <c r="D3101" i="23"/>
  <c r="D3102" i="23"/>
  <c r="D3103" i="23"/>
  <c r="D3104" i="23"/>
  <c r="D3105" i="23"/>
  <c r="D3106" i="23"/>
  <c r="D3107" i="23"/>
  <c r="D3108" i="23"/>
  <c r="D3109" i="23"/>
  <c r="D3110" i="23"/>
  <c r="D3111" i="23"/>
  <c r="D3112" i="23"/>
  <c r="D3113" i="23"/>
  <c r="D3114" i="23"/>
  <c r="D3115" i="23"/>
  <c r="D3116" i="23"/>
  <c r="D3117" i="23"/>
  <c r="D3118" i="23"/>
  <c r="D3119" i="23"/>
  <c r="D3120" i="23"/>
  <c r="D3121" i="23"/>
  <c r="D3122" i="23"/>
  <c r="D3123" i="23"/>
  <c r="D3124" i="23"/>
  <c r="D3125" i="23"/>
  <c r="D3126" i="23"/>
  <c r="D3127" i="23"/>
  <c r="D3128" i="23"/>
  <c r="D3129" i="23"/>
  <c r="D3130" i="23"/>
  <c r="D3131" i="23"/>
  <c r="D3132" i="23"/>
  <c r="D3133" i="23"/>
  <c r="D3134" i="23"/>
  <c r="D3135" i="23"/>
  <c r="D3136" i="23"/>
  <c r="D3137" i="23"/>
  <c r="D3138" i="23"/>
  <c r="D3139" i="23"/>
  <c r="D3140" i="23"/>
  <c r="D3141" i="23"/>
  <c r="D3142" i="23"/>
  <c r="D3143" i="23"/>
  <c r="D3144" i="23"/>
  <c r="D3145" i="23"/>
  <c r="D3146" i="23"/>
  <c r="D3147" i="23"/>
  <c r="D3148" i="23"/>
  <c r="D3149" i="23"/>
  <c r="D3150" i="23"/>
  <c r="D3151" i="23"/>
  <c r="D3152" i="23"/>
  <c r="D3153" i="23"/>
  <c r="D3154" i="23"/>
  <c r="D3155" i="23"/>
  <c r="D3156" i="23"/>
  <c r="D3157" i="23"/>
  <c r="D3158" i="23"/>
  <c r="D3159" i="23"/>
  <c r="D3160" i="23"/>
  <c r="D3161" i="23"/>
  <c r="D3162" i="23"/>
  <c r="D3163" i="23"/>
  <c r="D3164" i="23"/>
  <c r="D3165" i="23"/>
  <c r="D3166" i="23"/>
  <c r="D3167" i="23"/>
  <c r="D3168" i="23"/>
  <c r="D3169" i="23"/>
  <c r="D3170" i="23"/>
  <c r="D3171" i="23"/>
  <c r="D3172" i="23"/>
  <c r="D3173" i="23"/>
  <c r="D3174" i="23"/>
  <c r="D3175" i="23"/>
  <c r="D3176" i="23"/>
  <c r="D3177" i="23"/>
  <c r="D3178" i="23"/>
  <c r="D3179" i="23"/>
  <c r="D3180" i="23"/>
  <c r="D3181" i="23"/>
  <c r="D3182" i="23"/>
  <c r="D3183" i="23"/>
  <c r="D3184" i="23"/>
  <c r="D3185" i="23"/>
  <c r="D3186" i="23"/>
  <c r="D3187" i="23"/>
  <c r="D3188" i="23"/>
  <c r="D3189" i="23"/>
  <c r="D3190" i="23"/>
  <c r="D3191" i="23"/>
  <c r="D3192" i="23"/>
  <c r="D3193" i="23"/>
  <c r="D3194" i="23"/>
  <c r="D3195" i="23"/>
  <c r="D3196" i="23"/>
  <c r="D3197" i="23"/>
  <c r="D3198" i="23"/>
  <c r="D3199" i="23"/>
  <c r="D3200" i="23"/>
  <c r="D3201" i="23"/>
  <c r="D3202" i="23"/>
  <c r="D3203" i="23"/>
  <c r="D3204" i="23"/>
  <c r="D3205" i="23"/>
  <c r="D3206" i="23"/>
  <c r="D3207" i="23"/>
  <c r="D3208" i="23"/>
  <c r="D3209" i="23"/>
  <c r="D3210" i="23"/>
  <c r="D3211" i="23"/>
  <c r="D3212" i="23"/>
  <c r="D3213" i="23"/>
  <c r="D3214" i="23"/>
  <c r="D3215" i="23"/>
  <c r="D3216" i="23"/>
  <c r="D3217" i="23"/>
  <c r="D3218" i="23"/>
  <c r="D3219" i="23"/>
  <c r="D3220" i="23"/>
  <c r="D3221" i="23"/>
  <c r="D3222" i="23"/>
  <c r="D3223" i="23"/>
  <c r="D3224" i="23"/>
  <c r="D3225" i="23"/>
  <c r="D3226" i="23"/>
  <c r="D3227" i="23"/>
  <c r="D3228" i="23"/>
  <c r="D3229" i="23"/>
  <c r="D3230" i="23"/>
  <c r="D3231" i="23"/>
  <c r="D3232" i="23"/>
  <c r="D3233" i="23"/>
  <c r="D3234" i="23"/>
  <c r="D3235" i="23"/>
  <c r="D3236" i="23"/>
  <c r="D3237" i="23"/>
  <c r="D3238" i="23"/>
  <c r="D3239" i="23"/>
  <c r="D3240" i="23"/>
  <c r="D3241" i="23"/>
  <c r="D3242" i="23"/>
  <c r="D3243" i="23"/>
  <c r="D3244" i="23"/>
  <c r="D3245" i="23"/>
  <c r="D3246" i="23"/>
  <c r="D3247" i="23"/>
  <c r="D3248" i="23"/>
  <c r="D3249" i="23"/>
  <c r="D3250" i="23"/>
  <c r="D3251" i="23"/>
  <c r="D3252" i="23"/>
  <c r="D3253" i="23"/>
  <c r="D3254" i="23"/>
  <c r="D3255" i="23"/>
  <c r="D3256" i="23"/>
  <c r="D3257" i="23"/>
  <c r="D3258" i="23"/>
  <c r="D3259" i="23"/>
  <c r="D3260" i="23"/>
  <c r="D3261" i="23"/>
  <c r="D3262" i="23"/>
  <c r="D3263" i="23"/>
  <c r="D3264" i="23"/>
  <c r="D3265" i="23"/>
  <c r="D3266" i="23"/>
  <c r="D3267" i="23"/>
  <c r="D3268" i="23"/>
  <c r="D3269" i="23"/>
  <c r="D3270" i="23"/>
  <c r="D3271" i="23"/>
  <c r="D3272" i="23"/>
  <c r="D3273" i="23"/>
  <c r="D3274" i="23"/>
  <c r="D3275" i="23"/>
  <c r="D3276" i="23"/>
  <c r="D3277" i="23"/>
  <c r="D3278" i="23"/>
  <c r="D3279" i="23"/>
  <c r="D3280" i="23"/>
  <c r="D3281" i="23"/>
  <c r="D3282" i="23"/>
  <c r="D3283" i="23"/>
  <c r="D3284" i="23"/>
  <c r="D3285" i="23"/>
  <c r="D3286" i="23"/>
  <c r="D3287" i="23"/>
  <c r="D3288" i="23"/>
  <c r="D3289" i="23"/>
  <c r="D3290" i="23"/>
  <c r="D3291" i="23"/>
  <c r="D3292" i="23"/>
  <c r="D3293" i="23"/>
  <c r="D3294" i="23"/>
  <c r="D3295" i="23"/>
  <c r="D3296" i="23"/>
  <c r="D3297" i="23"/>
  <c r="D3298" i="23"/>
  <c r="D3299" i="23"/>
  <c r="D3300" i="23"/>
  <c r="D3301" i="23"/>
  <c r="D3302" i="23"/>
  <c r="D3303" i="23"/>
  <c r="D3304" i="23"/>
  <c r="D3305" i="23"/>
  <c r="D3306" i="23"/>
  <c r="D3307" i="23"/>
  <c r="D3308" i="23"/>
  <c r="D3309" i="23"/>
  <c r="D3310" i="23"/>
  <c r="D3311" i="23"/>
  <c r="D3312" i="23"/>
  <c r="D3313" i="23"/>
  <c r="D3314" i="23"/>
  <c r="D3315" i="23"/>
  <c r="D3316" i="23"/>
  <c r="D3317" i="23"/>
  <c r="D3318" i="23"/>
  <c r="D3319" i="23"/>
  <c r="D3320" i="23"/>
  <c r="D3321" i="23"/>
  <c r="D3322" i="23"/>
  <c r="D3323" i="23"/>
  <c r="D3324" i="23"/>
  <c r="D3325" i="23"/>
  <c r="D3326" i="23"/>
  <c r="D3327" i="23"/>
  <c r="D3328" i="23"/>
  <c r="D3329" i="23"/>
  <c r="D3330" i="23"/>
  <c r="D3331" i="23"/>
  <c r="D3332" i="23"/>
  <c r="D3333" i="23"/>
  <c r="D3334" i="23"/>
  <c r="D3335" i="23"/>
  <c r="D3336" i="23"/>
  <c r="D3337" i="23"/>
  <c r="D3338" i="23"/>
  <c r="D3339" i="23"/>
  <c r="D3340" i="23"/>
  <c r="D3341" i="23"/>
  <c r="D3342" i="23"/>
  <c r="D3343" i="23"/>
  <c r="D3344" i="23"/>
  <c r="D3345" i="23"/>
  <c r="D3346" i="23"/>
  <c r="D3347" i="23"/>
  <c r="D3348" i="23"/>
  <c r="D3349" i="23"/>
  <c r="D3350" i="23"/>
  <c r="D3351" i="23"/>
  <c r="D3352" i="23"/>
  <c r="D3353" i="23"/>
  <c r="D3354" i="23"/>
  <c r="D3355" i="23"/>
  <c r="D3356" i="23"/>
  <c r="D3357" i="23"/>
  <c r="D3358" i="23"/>
  <c r="D3359" i="23"/>
  <c r="D3360" i="23"/>
  <c r="D3361" i="23"/>
  <c r="D3362" i="23"/>
  <c r="D3363" i="23"/>
  <c r="D3364" i="23"/>
  <c r="D3365" i="23"/>
  <c r="D3366" i="23"/>
  <c r="D3367" i="23"/>
  <c r="D3368" i="23"/>
  <c r="D3369" i="23"/>
  <c r="D3370" i="23"/>
  <c r="D3371" i="23"/>
  <c r="D3372" i="23"/>
  <c r="D3373" i="23"/>
  <c r="D3374" i="23"/>
  <c r="D3375" i="23"/>
  <c r="D3376" i="23"/>
  <c r="D3377" i="23"/>
  <c r="D3378" i="23"/>
  <c r="D3379" i="23"/>
  <c r="D3380" i="23"/>
  <c r="D3381" i="23"/>
  <c r="D3382" i="23"/>
  <c r="D3383" i="23"/>
  <c r="D3384" i="23"/>
  <c r="D3385" i="23"/>
  <c r="D3386" i="23"/>
  <c r="D3387" i="23"/>
  <c r="D3388" i="23"/>
  <c r="D3389" i="23"/>
  <c r="D3390" i="23"/>
  <c r="D3391" i="23"/>
  <c r="D3392" i="23"/>
  <c r="D3393" i="23"/>
  <c r="D3394" i="23"/>
  <c r="D3395" i="23"/>
  <c r="D3396" i="23"/>
  <c r="D3397" i="23"/>
  <c r="D3398" i="23"/>
  <c r="D3399" i="23"/>
  <c r="D3400" i="23"/>
  <c r="D3401" i="23"/>
  <c r="D3402" i="23"/>
  <c r="D3403" i="23"/>
  <c r="D3404" i="23"/>
  <c r="D3405" i="23"/>
  <c r="D3406" i="23"/>
  <c r="D3407" i="23"/>
  <c r="D3408" i="23"/>
  <c r="D3409" i="23"/>
  <c r="D3410" i="23"/>
  <c r="D3411" i="23"/>
  <c r="D3412" i="23"/>
  <c r="D3413" i="23"/>
  <c r="D3414" i="23"/>
  <c r="D3415" i="23"/>
  <c r="D3416" i="23"/>
  <c r="D3417" i="23"/>
  <c r="D3418" i="23"/>
  <c r="D3419" i="23"/>
  <c r="D3420" i="23"/>
  <c r="D3421" i="23"/>
  <c r="D3422" i="23"/>
  <c r="D3423" i="23"/>
  <c r="D3424" i="23"/>
  <c r="D3425" i="23"/>
  <c r="D3426" i="23"/>
  <c r="D3427" i="23"/>
  <c r="D3428" i="23"/>
  <c r="D3429" i="23"/>
  <c r="D3430" i="23"/>
  <c r="D3431" i="23"/>
  <c r="D3432" i="23"/>
  <c r="D3433" i="23"/>
  <c r="D3434" i="23"/>
  <c r="D3435" i="23"/>
  <c r="D3436" i="23"/>
  <c r="D3437" i="23"/>
  <c r="D3438" i="23"/>
  <c r="D3439" i="23"/>
  <c r="D3440" i="23"/>
  <c r="D3441" i="23"/>
  <c r="D3442" i="23"/>
  <c r="D3443" i="23"/>
  <c r="D3444" i="23"/>
  <c r="D3445" i="23"/>
  <c r="D3446" i="23"/>
  <c r="D3447" i="23"/>
  <c r="D3448" i="23"/>
  <c r="D3449" i="23"/>
  <c r="D3450" i="23"/>
  <c r="D3451" i="23"/>
  <c r="D3452" i="23"/>
  <c r="D3453" i="23"/>
  <c r="D3454" i="23"/>
  <c r="D3455" i="23"/>
  <c r="D3456" i="23"/>
  <c r="D3457" i="23"/>
  <c r="D3458" i="23"/>
  <c r="D3459" i="23"/>
  <c r="D3460" i="23"/>
  <c r="D3461" i="23"/>
  <c r="D3462" i="23"/>
  <c r="D3463" i="23"/>
  <c r="D3464" i="23"/>
  <c r="D3465" i="23"/>
  <c r="D3466" i="23"/>
  <c r="D3467" i="23"/>
  <c r="D3468" i="23"/>
  <c r="D3469" i="23"/>
  <c r="D3470" i="23"/>
  <c r="D3471" i="23"/>
  <c r="D3472" i="23"/>
  <c r="D3473" i="23"/>
  <c r="D3474" i="23"/>
  <c r="D3475" i="23"/>
  <c r="D3476" i="23"/>
  <c r="D3477" i="23"/>
  <c r="D3478" i="23"/>
  <c r="D3479" i="23"/>
  <c r="D3480" i="23"/>
  <c r="D3481" i="23"/>
  <c r="D3482" i="23"/>
  <c r="D3483" i="23"/>
  <c r="D3484" i="23"/>
  <c r="D3485" i="23"/>
  <c r="D3486" i="23"/>
  <c r="D3487" i="23"/>
  <c r="D3488" i="23"/>
  <c r="D3489" i="23"/>
  <c r="D3490" i="23"/>
  <c r="D3491" i="23"/>
  <c r="D3492" i="23"/>
  <c r="D3493" i="23"/>
  <c r="D3494" i="23"/>
  <c r="D3495" i="23"/>
  <c r="D3496" i="23"/>
  <c r="D3497" i="23"/>
  <c r="D3498" i="23"/>
  <c r="D3499" i="23"/>
  <c r="D3500" i="23"/>
  <c r="D3501" i="23"/>
  <c r="D3502" i="23"/>
  <c r="D3503" i="23"/>
  <c r="D3504" i="23"/>
  <c r="D3505" i="23"/>
  <c r="D3506" i="23"/>
  <c r="D3507" i="23"/>
  <c r="D3508" i="23"/>
  <c r="D3509" i="23"/>
  <c r="D3510" i="23"/>
  <c r="D3511" i="23"/>
  <c r="D3512" i="23"/>
  <c r="D3513" i="23"/>
  <c r="D3514" i="23"/>
  <c r="D3515" i="23"/>
  <c r="D3516" i="23"/>
  <c r="D3517" i="23"/>
  <c r="D3518" i="23"/>
  <c r="D3519" i="23"/>
  <c r="D3520" i="23"/>
  <c r="D3521" i="23"/>
  <c r="D3522" i="23"/>
  <c r="D3523" i="23"/>
  <c r="D3524" i="23"/>
  <c r="D3525" i="23"/>
  <c r="D3526" i="23"/>
  <c r="D3527" i="23"/>
  <c r="D3528" i="23"/>
  <c r="D3529" i="23"/>
  <c r="D3530" i="23"/>
  <c r="D3531" i="23"/>
  <c r="D3532" i="23"/>
  <c r="D3533" i="23"/>
  <c r="D3534" i="23"/>
  <c r="D3535" i="23"/>
  <c r="D3536" i="23"/>
  <c r="D3537" i="23"/>
  <c r="D3538" i="23"/>
  <c r="D3539" i="23"/>
  <c r="D3540" i="23"/>
  <c r="D3541" i="23"/>
  <c r="D3542" i="23"/>
  <c r="D3543" i="23"/>
  <c r="D3544" i="23"/>
  <c r="D3545" i="23"/>
  <c r="D3546" i="23"/>
  <c r="D3547" i="23"/>
  <c r="D3548" i="23"/>
  <c r="D3549" i="23"/>
  <c r="D3550" i="23"/>
  <c r="D3551" i="23"/>
  <c r="D3552" i="23"/>
  <c r="D3553" i="23"/>
  <c r="D3554" i="23"/>
  <c r="D3555" i="23"/>
  <c r="D3556" i="23"/>
  <c r="D3557" i="23"/>
  <c r="D3558" i="23"/>
  <c r="D3559" i="23"/>
  <c r="D3560" i="23"/>
  <c r="D3561" i="23"/>
  <c r="D3562" i="23"/>
  <c r="D3563" i="23"/>
  <c r="D3564" i="23"/>
  <c r="D3565" i="23"/>
  <c r="D3566" i="23"/>
  <c r="D3567" i="23"/>
  <c r="D3568" i="23"/>
  <c r="D3569" i="23"/>
  <c r="D3570" i="23"/>
  <c r="D3571" i="23"/>
  <c r="D3572" i="23"/>
  <c r="D3573" i="23"/>
  <c r="D3574" i="23"/>
  <c r="D3575" i="23"/>
  <c r="D3576" i="23"/>
  <c r="D3577" i="23"/>
  <c r="D3578" i="23"/>
  <c r="D3579" i="23"/>
  <c r="D3580" i="23"/>
  <c r="D3581" i="23"/>
  <c r="D3582" i="23"/>
  <c r="D3583" i="23"/>
  <c r="D3584" i="23"/>
  <c r="D3585" i="23"/>
  <c r="D3586" i="23"/>
  <c r="D3587" i="23"/>
  <c r="D3588" i="23"/>
  <c r="D3589" i="23"/>
  <c r="D3590" i="23"/>
  <c r="D3591" i="23"/>
  <c r="D3592" i="23"/>
  <c r="D3593" i="23"/>
  <c r="D3594" i="23"/>
  <c r="D3595" i="23"/>
  <c r="D3596" i="23"/>
  <c r="D3597" i="23"/>
  <c r="D3598" i="23"/>
  <c r="D3599" i="23"/>
  <c r="D3600" i="23"/>
  <c r="D3601" i="23"/>
  <c r="D3602" i="23"/>
  <c r="D3603" i="23"/>
  <c r="D3604" i="23"/>
  <c r="D3605" i="23"/>
  <c r="D3606" i="23"/>
  <c r="D3607" i="23"/>
  <c r="D3608" i="23"/>
  <c r="D3609" i="23"/>
  <c r="D3610" i="23"/>
  <c r="D3611" i="23"/>
  <c r="D3612" i="23"/>
  <c r="D3613" i="23"/>
  <c r="D3614" i="23"/>
  <c r="D3615" i="23"/>
  <c r="D3616" i="23"/>
  <c r="D3617" i="23"/>
  <c r="D3618" i="23"/>
  <c r="D3619" i="23"/>
  <c r="D3620" i="23"/>
  <c r="D3621" i="23"/>
  <c r="D3622" i="23"/>
  <c r="D3623" i="23"/>
  <c r="D3624" i="23"/>
  <c r="D3625" i="23"/>
  <c r="D3626" i="23"/>
  <c r="D3627" i="23"/>
  <c r="D3628" i="23"/>
  <c r="D3629" i="23"/>
  <c r="D3630" i="23"/>
  <c r="D3631" i="23"/>
  <c r="D3632" i="23"/>
  <c r="D3633" i="23"/>
  <c r="D3634" i="23"/>
  <c r="D3635" i="23"/>
  <c r="D3636" i="23"/>
  <c r="D3637" i="23"/>
  <c r="D3638" i="23"/>
  <c r="D3639" i="23"/>
  <c r="D3640" i="23"/>
  <c r="D3641" i="23"/>
  <c r="D3642" i="23"/>
  <c r="D3643" i="23"/>
  <c r="D3644" i="23"/>
  <c r="D3645" i="23"/>
  <c r="D3646" i="23"/>
  <c r="D3647" i="23"/>
  <c r="D3648" i="23"/>
  <c r="D3649" i="23"/>
  <c r="D3650" i="23"/>
  <c r="D3651" i="23"/>
  <c r="D3652" i="23"/>
  <c r="D3653" i="23"/>
  <c r="D3654" i="23"/>
  <c r="D3655" i="23"/>
  <c r="D3656" i="23"/>
  <c r="D3657" i="23"/>
  <c r="D3658" i="23"/>
  <c r="D3659" i="23"/>
  <c r="D3660" i="23"/>
  <c r="D3661" i="23"/>
  <c r="D3662" i="23"/>
  <c r="D3663" i="23"/>
  <c r="D3664" i="23"/>
  <c r="D3665" i="23"/>
  <c r="D3666" i="23"/>
  <c r="D3667" i="23"/>
  <c r="D3668" i="23"/>
  <c r="D3669" i="23"/>
  <c r="D3670" i="23"/>
  <c r="D3671" i="23"/>
  <c r="D3672" i="23"/>
  <c r="D3673" i="23"/>
  <c r="D3674" i="23"/>
  <c r="D3675" i="23"/>
  <c r="D3676" i="23"/>
  <c r="D3677" i="23"/>
  <c r="D3678" i="23"/>
  <c r="D3679" i="23"/>
  <c r="D3680" i="23"/>
  <c r="D3681" i="23"/>
  <c r="D3682" i="23"/>
  <c r="D3683" i="23"/>
  <c r="D3684" i="23"/>
  <c r="D3685" i="23"/>
  <c r="D3686" i="23"/>
  <c r="D3687" i="23"/>
  <c r="D3688" i="23"/>
  <c r="D3689" i="23"/>
  <c r="D3690" i="23"/>
  <c r="D3691" i="23"/>
  <c r="D3692" i="23"/>
  <c r="D3693" i="23"/>
  <c r="D3694" i="23"/>
  <c r="D3695" i="23"/>
  <c r="D3696" i="23"/>
  <c r="D3697" i="23"/>
  <c r="D3698" i="23"/>
  <c r="D3699" i="23"/>
  <c r="D3700" i="23"/>
  <c r="D3701" i="23"/>
  <c r="D3702" i="23"/>
  <c r="D3703" i="23"/>
  <c r="D3704" i="23"/>
  <c r="D3705" i="23"/>
  <c r="D3706" i="23"/>
  <c r="D3707" i="23"/>
  <c r="D3708" i="23"/>
  <c r="D3709" i="23"/>
  <c r="D3710" i="23"/>
  <c r="D3711" i="23"/>
  <c r="D3712" i="23"/>
  <c r="D3713" i="23"/>
  <c r="D3714" i="23"/>
  <c r="D3715" i="23"/>
  <c r="D3716" i="23"/>
  <c r="D3717" i="23"/>
  <c r="D3718" i="23"/>
  <c r="D3719" i="23"/>
  <c r="D3720" i="23"/>
  <c r="D3721" i="23"/>
  <c r="D3722" i="23"/>
  <c r="D3723" i="23"/>
  <c r="D3724" i="23"/>
  <c r="D3725" i="23"/>
  <c r="D3726" i="23"/>
  <c r="D3727" i="23"/>
  <c r="D3728" i="23"/>
  <c r="D3729" i="23"/>
  <c r="D3730" i="23"/>
  <c r="D3731" i="23"/>
  <c r="D3732" i="23"/>
  <c r="D3733" i="23"/>
  <c r="D3734" i="23"/>
  <c r="D3735" i="23"/>
  <c r="D3736" i="23"/>
  <c r="D3737" i="23"/>
  <c r="D3738" i="23"/>
  <c r="D3739" i="23"/>
  <c r="D3740" i="23"/>
  <c r="D3741" i="23"/>
  <c r="D3742" i="23"/>
  <c r="D3743" i="23"/>
  <c r="D3744" i="23"/>
  <c r="D3745" i="23"/>
  <c r="D3746" i="23"/>
  <c r="D3747" i="23"/>
  <c r="D3748" i="23"/>
  <c r="D3749" i="23"/>
  <c r="D3750" i="23"/>
  <c r="D3751" i="23"/>
  <c r="D3752" i="23"/>
  <c r="D3753" i="23"/>
  <c r="D3754" i="23"/>
  <c r="D3755" i="23"/>
  <c r="D3756" i="23"/>
  <c r="D3757" i="23"/>
  <c r="D3758" i="23"/>
  <c r="D3759" i="23"/>
  <c r="D3760" i="23"/>
  <c r="D3761" i="23"/>
  <c r="D3762" i="23"/>
  <c r="D3763" i="23"/>
  <c r="D3764" i="23"/>
  <c r="D3765" i="23"/>
  <c r="D3766" i="23"/>
  <c r="D3767" i="23"/>
  <c r="D3768" i="23"/>
  <c r="D3769" i="23"/>
  <c r="D3770" i="23"/>
  <c r="D3771" i="23"/>
  <c r="D3772" i="23"/>
  <c r="D3773" i="23"/>
  <c r="D3774" i="23"/>
  <c r="D3775" i="23"/>
  <c r="D3776" i="23"/>
  <c r="D3777" i="23"/>
  <c r="D3778" i="23"/>
  <c r="D3779" i="23"/>
  <c r="D3780" i="23"/>
  <c r="D3781" i="23"/>
  <c r="D3782" i="23"/>
  <c r="D3783" i="23"/>
  <c r="D3784" i="23"/>
  <c r="D3785" i="23"/>
  <c r="D3786" i="23"/>
  <c r="D3787" i="23"/>
  <c r="D3788" i="23"/>
  <c r="D3789" i="23"/>
  <c r="D3790" i="23"/>
  <c r="D3791" i="23"/>
  <c r="D3792" i="23"/>
  <c r="D3793" i="23"/>
  <c r="D3794" i="23"/>
  <c r="D3795" i="23"/>
  <c r="D3796" i="23"/>
  <c r="D3797" i="23"/>
  <c r="D3798" i="23"/>
  <c r="D3799" i="23"/>
  <c r="D3800" i="23"/>
  <c r="D3801" i="23"/>
  <c r="D3802" i="23"/>
  <c r="D3803" i="23"/>
  <c r="D3804" i="23"/>
  <c r="D3805" i="23"/>
  <c r="D3806" i="23"/>
  <c r="D3807" i="23"/>
  <c r="D3808" i="23"/>
  <c r="D3809" i="23"/>
  <c r="D3810" i="23"/>
  <c r="D3811" i="23"/>
  <c r="D3812" i="23"/>
  <c r="D3813" i="23"/>
  <c r="D3814" i="23"/>
  <c r="D3815" i="23"/>
  <c r="D3816" i="23"/>
  <c r="D3817" i="23"/>
  <c r="D3818" i="23"/>
  <c r="D3819" i="23"/>
  <c r="D3820" i="23"/>
  <c r="D3821" i="23"/>
  <c r="D3822" i="23"/>
  <c r="D3823" i="23"/>
  <c r="D3824" i="23"/>
  <c r="D3825" i="23"/>
  <c r="D3826" i="23"/>
  <c r="D3827" i="23"/>
  <c r="D3828" i="23"/>
  <c r="D3829" i="23"/>
  <c r="D3830" i="23"/>
  <c r="D3831" i="23"/>
  <c r="D3832" i="23"/>
  <c r="D3833" i="23"/>
  <c r="D3834" i="23"/>
  <c r="D3835" i="23"/>
  <c r="D3836" i="23"/>
  <c r="D3837" i="23"/>
  <c r="D3838" i="23"/>
  <c r="D3839" i="23"/>
  <c r="D3840" i="23"/>
  <c r="D3841" i="23"/>
  <c r="D3842" i="23"/>
  <c r="D3843" i="23"/>
  <c r="D3844" i="23"/>
  <c r="D3845" i="23"/>
  <c r="D3846" i="23"/>
  <c r="D3847" i="23"/>
  <c r="D3848" i="23"/>
  <c r="D3849" i="23"/>
  <c r="D3850" i="23"/>
  <c r="D3851" i="23"/>
  <c r="D3852" i="23"/>
  <c r="D3853" i="23"/>
  <c r="D3854" i="23"/>
  <c r="D3855" i="23"/>
  <c r="D3856" i="23"/>
  <c r="D3857" i="23"/>
  <c r="D3858" i="23"/>
  <c r="D3859" i="23"/>
  <c r="D3860" i="23"/>
  <c r="D3861" i="23"/>
  <c r="D3862" i="23"/>
  <c r="D3863" i="23"/>
  <c r="D3864" i="23"/>
  <c r="D3865" i="23"/>
  <c r="D3866" i="23"/>
  <c r="D3867" i="23"/>
  <c r="D3868" i="23"/>
  <c r="D3869" i="23"/>
  <c r="D3870" i="23"/>
  <c r="D3871" i="23"/>
  <c r="D3872" i="23"/>
  <c r="D3873" i="23"/>
  <c r="D3874" i="23"/>
  <c r="D3875" i="23"/>
  <c r="D3876" i="23"/>
  <c r="D3877" i="23"/>
  <c r="D3878" i="23"/>
  <c r="D3879" i="23"/>
  <c r="D3880" i="23"/>
  <c r="D3881" i="23"/>
  <c r="D3882" i="23"/>
  <c r="D3883" i="23"/>
  <c r="D3884" i="23"/>
  <c r="D3885" i="23"/>
  <c r="D3886" i="23"/>
  <c r="D3887" i="23"/>
  <c r="D3888" i="23"/>
  <c r="D3889" i="23"/>
  <c r="D3890" i="23"/>
  <c r="D3891" i="23"/>
  <c r="D3892" i="23"/>
  <c r="D3893" i="23"/>
  <c r="D3894" i="23"/>
  <c r="D3895" i="23"/>
  <c r="D3896" i="23"/>
  <c r="D3897" i="23"/>
  <c r="D3898" i="23"/>
  <c r="D3899" i="23"/>
  <c r="D3900" i="23"/>
  <c r="D3901" i="23"/>
  <c r="D3902" i="23"/>
  <c r="D3903" i="23"/>
  <c r="D3904" i="23"/>
  <c r="D3905" i="23"/>
  <c r="D3906" i="23"/>
  <c r="D3907" i="23"/>
  <c r="D3908" i="23"/>
  <c r="D3909" i="23"/>
  <c r="D3910" i="23"/>
  <c r="D3911" i="23"/>
  <c r="D3912" i="23"/>
  <c r="D3913" i="23"/>
  <c r="D3914" i="23"/>
  <c r="D3915" i="23"/>
  <c r="D3916" i="23"/>
  <c r="D3917" i="23"/>
  <c r="D3918" i="23"/>
  <c r="D3919" i="23"/>
  <c r="D3920" i="23"/>
  <c r="D3921" i="23"/>
  <c r="D3922" i="23"/>
  <c r="D3923" i="23"/>
  <c r="D3924" i="23"/>
  <c r="D3925" i="23"/>
  <c r="D3926" i="23"/>
  <c r="D3927" i="23"/>
  <c r="D3928" i="23"/>
  <c r="D3929" i="23"/>
  <c r="D3930" i="23"/>
  <c r="D3931" i="23"/>
  <c r="D3932" i="23"/>
  <c r="D3933" i="23"/>
  <c r="D3934" i="23"/>
  <c r="D3935" i="23"/>
  <c r="D3936" i="23"/>
  <c r="D3937" i="23"/>
  <c r="D3938" i="23"/>
  <c r="D3939" i="23"/>
  <c r="D3940" i="23"/>
  <c r="D3941" i="23"/>
  <c r="D3942" i="23"/>
  <c r="D3943" i="23"/>
  <c r="D3944" i="23"/>
  <c r="D3945" i="23"/>
  <c r="D3946" i="23"/>
  <c r="D3947" i="23"/>
  <c r="D3948" i="23"/>
  <c r="D3949" i="23"/>
  <c r="D3950" i="23"/>
  <c r="D3951" i="23"/>
  <c r="D3952" i="23"/>
  <c r="D3953" i="23"/>
  <c r="D3954" i="23"/>
  <c r="D3955" i="23"/>
  <c r="D3956" i="23"/>
  <c r="D3957" i="23"/>
  <c r="D3958" i="23"/>
  <c r="D3959" i="23"/>
  <c r="D3960" i="23"/>
  <c r="D3961" i="23"/>
  <c r="D3962" i="23"/>
  <c r="D3963" i="23"/>
  <c r="D3964" i="23"/>
  <c r="D3965" i="23"/>
  <c r="D3966" i="23"/>
  <c r="D3967" i="23"/>
  <c r="D3968" i="23"/>
  <c r="D3969" i="23"/>
  <c r="D3970" i="23"/>
  <c r="D3971" i="23"/>
  <c r="D3972" i="23"/>
  <c r="D3973" i="23"/>
  <c r="D3974" i="23"/>
  <c r="D3975" i="23"/>
  <c r="D3976" i="23"/>
  <c r="D3977" i="23"/>
  <c r="D3978" i="23"/>
  <c r="D3979" i="23"/>
  <c r="D3980" i="23"/>
  <c r="D3981" i="23"/>
  <c r="D3982" i="23"/>
  <c r="D3983" i="23"/>
  <c r="D3984" i="23"/>
  <c r="D3985" i="23"/>
  <c r="D3986" i="23"/>
  <c r="D3987" i="23"/>
  <c r="D3988" i="23"/>
  <c r="D3989" i="23"/>
  <c r="D3990" i="23"/>
  <c r="D3991" i="23"/>
  <c r="D3992" i="23"/>
  <c r="D3993" i="23"/>
  <c r="D3994" i="23"/>
  <c r="D3995" i="23"/>
  <c r="D3996" i="23"/>
  <c r="D3997" i="23"/>
  <c r="D3998" i="23"/>
  <c r="D3999" i="23"/>
  <c r="D4000" i="23"/>
  <c r="D4001" i="23"/>
  <c r="D4002" i="23"/>
  <c r="D4003" i="23"/>
  <c r="D4004" i="23"/>
  <c r="D4005" i="23"/>
  <c r="D4006" i="23"/>
  <c r="D4007" i="23"/>
  <c r="D4008" i="23"/>
  <c r="D4009" i="23"/>
  <c r="D4010" i="23"/>
  <c r="D4011" i="23"/>
  <c r="D4012" i="23"/>
  <c r="D4013" i="23"/>
  <c r="D4014" i="23"/>
  <c r="D4015" i="23"/>
  <c r="D4016" i="23"/>
  <c r="D4017" i="23"/>
  <c r="D4018" i="23"/>
  <c r="D4019" i="23"/>
  <c r="D4020" i="23"/>
  <c r="D4021" i="23"/>
  <c r="D4022" i="23"/>
  <c r="D4023" i="23"/>
  <c r="D4024" i="23"/>
  <c r="D4025" i="23"/>
  <c r="D4026" i="23"/>
  <c r="D4027" i="23"/>
  <c r="D4028" i="23"/>
  <c r="D4029" i="23"/>
  <c r="D4030" i="23"/>
  <c r="D4031" i="23"/>
  <c r="D4032" i="23"/>
  <c r="D4033" i="23"/>
  <c r="D4034" i="23"/>
  <c r="D4035" i="23"/>
  <c r="D4036" i="23"/>
  <c r="D4037" i="23"/>
  <c r="D4038" i="23"/>
  <c r="D4039" i="23"/>
  <c r="D4040" i="23"/>
  <c r="D4041" i="23"/>
  <c r="D4042" i="23"/>
  <c r="D4043" i="23"/>
  <c r="D4044" i="23"/>
  <c r="D4045" i="23"/>
  <c r="D4046" i="23"/>
  <c r="D4047" i="23"/>
  <c r="D4048" i="23"/>
  <c r="D4049" i="23"/>
  <c r="D4050" i="23"/>
  <c r="D4051" i="23"/>
  <c r="D4052" i="23"/>
  <c r="D4053" i="23"/>
  <c r="D4054" i="23"/>
  <c r="D4055" i="23"/>
  <c r="D4056" i="23"/>
  <c r="D4057" i="23"/>
  <c r="D4058" i="23"/>
  <c r="D4059" i="23"/>
  <c r="D4060" i="23"/>
  <c r="D4061" i="23"/>
  <c r="D4062" i="23"/>
  <c r="D4063" i="23"/>
  <c r="D4064" i="23"/>
  <c r="D4065" i="23"/>
  <c r="D4066" i="23"/>
  <c r="D4067" i="23"/>
  <c r="D4068" i="23"/>
  <c r="D4069" i="23"/>
  <c r="D4070" i="23"/>
  <c r="D4071" i="23"/>
  <c r="D4072" i="23"/>
  <c r="D4073" i="23"/>
  <c r="D4074" i="23"/>
  <c r="D4075" i="23"/>
  <c r="D4076" i="23"/>
  <c r="D4077" i="23"/>
  <c r="D4078" i="23"/>
  <c r="D4079" i="23"/>
  <c r="D4080" i="23"/>
  <c r="D4081" i="23"/>
  <c r="D4082" i="23"/>
  <c r="D4083" i="23"/>
  <c r="D4084" i="23"/>
  <c r="D4085" i="23"/>
  <c r="D4086" i="23"/>
  <c r="D4087" i="23"/>
  <c r="D4088" i="23"/>
  <c r="D4089" i="23"/>
  <c r="D4090" i="23"/>
  <c r="D4091" i="23"/>
  <c r="D4092" i="23"/>
  <c r="D4093" i="23"/>
  <c r="D4094" i="23"/>
  <c r="D4095" i="23"/>
  <c r="D4096" i="23"/>
  <c r="D4097" i="23"/>
  <c r="D4098" i="23"/>
  <c r="D4099" i="23"/>
  <c r="D4100" i="23"/>
  <c r="D4101" i="23"/>
  <c r="D4102" i="23"/>
  <c r="D4103" i="23"/>
  <c r="D4104" i="23"/>
  <c r="D4105" i="23"/>
  <c r="D4106" i="23"/>
  <c r="D4107" i="23"/>
  <c r="D4108" i="23"/>
  <c r="D4109" i="23"/>
  <c r="D4110" i="23"/>
  <c r="D4111" i="23"/>
  <c r="D4112" i="23"/>
  <c r="D4113" i="23"/>
  <c r="D4114" i="23"/>
  <c r="D4115" i="23"/>
  <c r="D4116" i="23"/>
  <c r="D4117" i="23"/>
  <c r="D4118" i="23"/>
  <c r="D4119" i="23"/>
  <c r="D4120" i="23"/>
  <c r="D4121" i="23"/>
  <c r="D4122" i="23"/>
  <c r="D4123" i="23"/>
  <c r="D4124" i="23"/>
  <c r="D4125" i="23"/>
  <c r="D4126" i="23"/>
  <c r="D4127" i="23"/>
  <c r="D4128" i="23"/>
  <c r="D4129" i="23"/>
  <c r="D4130" i="23"/>
  <c r="D4131" i="23"/>
  <c r="D4132" i="23"/>
  <c r="D4133" i="23"/>
  <c r="D4134" i="23"/>
  <c r="D4135" i="23"/>
  <c r="D4136" i="23"/>
  <c r="D4137" i="23"/>
  <c r="D4138" i="23"/>
  <c r="D4139" i="23"/>
  <c r="D4140" i="23"/>
  <c r="D4141" i="23"/>
  <c r="D4142" i="23"/>
  <c r="D4143" i="23"/>
  <c r="D4144" i="23"/>
  <c r="D4145" i="23"/>
  <c r="D4146" i="23"/>
  <c r="D4147" i="23"/>
  <c r="D4148" i="23"/>
  <c r="D4149" i="23"/>
  <c r="D4150" i="23"/>
  <c r="D4151" i="23"/>
  <c r="D4152" i="23"/>
  <c r="D4153" i="23"/>
  <c r="D4154" i="23"/>
  <c r="D4155" i="23"/>
  <c r="D4156" i="23"/>
  <c r="D4157" i="23"/>
  <c r="D4158" i="23"/>
  <c r="D4159" i="23"/>
  <c r="D4160" i="23"/>
  <c r="D4161" i="23"/>
  <c r="D4162" i="23"/>
  <c r="D4163" i="23"/>
  <c r="D4164" i="23"/>
  <c r="D4165" i="23"/>
  <c r="D4166" i="23"/>
  <c r="D4167" i="23"/>
  <c r="D4168" i="23"/>
  <c r="D4169" i="23"/>
  <c r="D4170" i="23"/>
  <c r="D4171" i="23"/>
  <c r="D4172" i="23"/>
  <c r="D4173" i="23"/>
  <c r="D4174" i="23"/>
  <c r="D4175" i="23"/>
  <c r="D4176" i="23"/>
  <c r="D4177" i="23"/>
  <c r="D4178" i="23"/>
  <c r="D4179" i="23"/>
  <c r="D4180" i="23"/>
  <c r="D4181" i="23"/>
  <c r="D4182" i="23"/>
  <c r="D4183" i="23"/>
  <c r="D4184" i="23"/>
  <c r="D4185" i="23"/>
  <c r="D4186" i="23"/>
  <c r="D4187" i="23"/>
  <c r="D4188" i="23"/>
  <c r="D4189" i="23"/>
  <c r="D4190" i="23"/>
  <c r="D4191" i="23"/>
  <c r="D4192" i="23"/>
  <c r="D4193" i="23"/>
  <c r="D4194" i="23"/>
  <c r="D4195" i="23"/>
  <c r="D4196" i="23"/>
  <c r="D4197" i="23"/>
  <c r="D4198" i="23"/>
  <c r="D4199" i="23"/>
  <c r="D4200" i="23"/>
  <c r="D4201" i="23"/>
  <c r="D4202" i="23"/>
  <c r="D4203" i="23"/>
  <c r="D4204" i="23"/>
  <c r="D4205" i="23"/>
  <c r="D4206" i="23"/>
  <c r="D4207" i="23"/>
  <c r="D4208" i="23"/>
  <c r="D4209" i="23"/>
  <c r="D4210" i="23"/>
  <c r="D4211" i="23"/>
  <c r="D4212" i="23"/>
  <c r="D4213" i="23"/>
  <c r="D4214" i="23"/>
  <c r="D4215" i="23"/>
  <c r="D4216" i="23"/>
  <c r="D4217" i="23"/>
  <c r="D4218" i="23"/>
  <c r="D4219" i="23"/>
  <c r="D4220" i="23"/>
  <c r="D4221" i="23"/>
  <c r="D4222" i="23"/>
  <c r="D4223" i="23"/>
  <c r="D4224" i="23"/>
  <c r="D4225" i="23"/>
  <c r="D4226" i="23"/>
  <c r="D4227" i="23"/>
  <c r="D4228" i="23"/>
  <c r="D4229" i="23"/>
  <c r="D4230" i="23"/>
  <c r="D4231" i="23"/>
  <c r="D4232" i="23"/>
  <c r="D4233" i="23"/>
  <c r="D4234" i="23"/>
  <c r="D4235" i="23"/>
  <c r="D4236" i="23"/>
  <c r="D4237" i="23"/>
  <c r="D4238" i="23"/>
  <c r="D4239" i="23"/>
  <c r="D4240" i="23"/>
  <c r="D4241" i="23"/>
  <c r="D4242" i="23"/>
  <c r="D4243" i="23"/>
  <c r="D4244" i="23"/>
  <c r="D4245" i="23"/>
  <c r="D4246" i="23"/>
  <c r="D4247" i="23"/>
  <c r="D4248" i="23"/>
  <c r="D4249" i="23"/>
  <c r="D4250" i="23"/>
  <c r="D4251" i="23"/>
  <c r="D4252" i="23"/>
  <c r="D4253" i="23"/>
  <c r="D4254" i="23"/>
  <c r="D4255" i="23"/>
  <c r="D4256" i="23"/>
  <c r="D4257" i="23"/>
  <c r="D4258" i="23"/>
  <c r="D4259" i="23"/>
  <c r="D4260" i="23"/>
  <c r="D4261" i="23"/>
  <c r="D4262" i="23"/>
  <c r="D4263" i="23"/>
  <c r="D4264" i="23"/>
  <c r="D4265" i="23"/>
  <c r="D4266" i="23"/>
  <c r="D4267" i="23"/>
  <c r="D4268" i="23"/>
  <c r="D4269" i="23"/>
  <c r="D4270" i="23"/>
  <c r="D4271" i="23"/>
  <c r="D4272" i="23"/>
  <c r="D4273" i="23"/>
  <c r="D4274" i="23"/>
  <c r="D4275" i="23"/>
  <c r="D4276" i="23"/>
  <c r="D4277" i="23"/>
  <c r="D4278" i="23"/>
  <c r="D4279" i="23"/>
  <c r="D4280" i="23"/>
  <c r="D4281" i="23"/>
  <c r="D4282" i="23"/>
  <c r="D4283" i="23"/>
  <c r="D4284" i="23"/>
  <c r="D4285" i="23"/>
  <c r="D4286" i="23"/>
  <c r="D4287" i="23"/>
  <c r="D4288" i="23"/>
  <c r="D4289" i="23"/>
  <c r="D4290" i="23"/>
  <c r="D4291" i="23"/>
  <c r="D4292" i="23"/>
  <c r="D4293" i="23"/>
  <c r="D4294" i="23"/>
  <c r="D4295" i="23"/>
  <c r="D4296" i="23"/>
  <c r="D4297" i="23"/>
  <c r="D4298" i="23"/>
  <c r="D4299" i="23"/>
  <c r="D4300" i="23"/>
  <c r="D4301" i="23"/>
  <c r="D4302" i="23"/>
  <c r="D4303" i="23"/>
  <c r="D4304" i="23"/>
  <c r="D4305" i="23"/>
  <c r="D4306" i="23"/>
  <c r="D4307" i="23"/>
  <c r="D4308" i="23"/>
  <c r="D4309" i="23"/>
  <c r="D4310" i="23"/>
  <c r="D4311" i="23"/>
  <c r="D4312" i="23"/>
  <c r="D4313" i="23"/>
  <c r="D4314" i="23"/>
  <c r="D4315" i="23"/>
  <c r="D4316" i="23"/>
  <c r="D4317" i="23"/>
  <c r="D4318" i="23"/>
  <c r="D4319" i="23"/>
  <c r="D4320" i="23"/>
  <c r="D4321" i="23"/>
  <c r="D4322" i="23"/>
  <c r="D4323" i="23"/>
  <c r="D4324" i="23"/>
  <c r="D4325" i="23"/>
  <c r="D4326" i="23"/>
  <c r="D4327" i="23"/>
  <c r="D4328" i="23"/>
  <c r="D4329" i="23"/>
  <c r="D4330" i="23"/>
  <c r="D4331" i="23"/>
  <c r="D4332" i="23"/>
  <c r="D4333" i="23"/>
  <c r="D4334" i="23"/>
  <c r="D4335" i="23"/>
  <c r="D4336" i="23"/>
  <c r="D4337" i="23"/>
  <c r="D4338" i="23"/>
  <c r="D4339" i="23"/>
  <c r="D4340" i="23"/>
  <c r="D4341" i="23"/>
  <c r="D4342" i="23"/>
  <c r="D4343" i="23"/>
  <c r="D4344" i="23"/>
  <c r="D4345" i="23"/>
  <c r="D4346" i="23"/>
  <c r="D4347" i="23"/>
  <c r="D4348" i="23"/>
  <c r="D4349" i="23"/>
  <c r="D4350" i="23"/>
  <c r="D4351" i="23"/>
  <c r="D4352" i="23"/>
  <c r="D4353" i="23"/>
  <c r="D4354" i="23"/>
  <c r="D4355" i="23"/>
  <c r="D4356" i="23"/>
  <c r="D4357" i="23"/>
  <c r="D4358" i="23"/>
  <c r="D4359" i="23"/>
  <c r="D4360" i="23"/>
  <c r="D4361" i="23"/>
  <c r="D4362" i="23"/>
  <c r="D4363" i="23"/>
  <c r="D4364" i="23"/>
  <c r="D4365" i="23"/>
  <c r="D4366" i="23"/>
  <c r="D4367" i="23"/>
  <c r="D4368" i="23"/>
  <c r="D4369" i="23"/>
  <c r="D4370" i="23"/>
  <c r="D4371" i="23"/>
  <c r="D4372" i="23"/>
  <c r="D4373" i="23"/>
  <c r="D4374" i="23"/>
  <c r="D4375" i="23"/>
  <c r="D4376" i="23"/>
  <c r="D4377" i="23"/>
  <c r="D4378" i="23"/>
  <c r="D4379" i="23"/>
  <c r="D4380" i="23"/>
  <c r="D4381" i="23"/>
  <c r="D4382" i="23"/>
  <c r="D4383" i="23"/>
  <c r="D4384" i="23"/>
  <c r="D4385" i="23"/>
  <c r="D4386" i="23"/>
  <c r="D4387" i="23"/>
  <c r="D4388" i="23"/>
  <c r="D4389" i="23"/>
  <c r="D4390" i="23"/>
  <c r="D4391" i="23"/>
  <c r="D4392" i="23"/>
  <c r="D4393" i="23"/>
  <c r="D4394" i="23"/>
  <c r="D4395" i="23"/>
  <c r="D4396" i="23"/>
  <c r="D4397" i="23"/>
  <c r="D4398" i="23"/>
  <c r="D4399" i="23"/>
  <c r="D4400" i="23"/>
  <c r="D4401" i="23"/>
  <c r="D4402" i="23"/>
  <c r="D4403" i="23"/>
  <c r="D4404" i="23"/>
  <c r="D4405" i="23"/>
  <c r="D4406" i="23"/>
  <c r="D4407" i="23"/>
  <c r="D4408" i="23"/>
  <c r="D4409" i="23"/>
  <c r="D4410" i="23"/>
  <c r="D4411" i="23"/>
  <c r="D4412" i="23"/>
  <c r="D4413" i="23"/>
  <c r="D4414" i="23"/>
  <c r="D4415" i="23"/>
  <c r="D4416" i="23"/>
  <c r="D4417" i="23"/>
  <c r="D4418" i="23"/>
  <c r="D4419" i="23"/>
  <c r="D4420" i="23"/>
  <c r="D4421" i="23"/>
  <c r="D4422" i="23"/>
  <c r="D4423" i="23"/>
  <c r="D4424" i="23"/>
  <c r="D4425" i="23"/>
  <c r="D4426" i="23"/>
  <c r="D4427" i="23"/>
  <c r="D4428" i="23"/>
  <c r="D4429" i="23"/>
  <c r="D4430" i="23"/>
  <c r="D4431" i="23"/>
  <c r="D4432" i="23"/>
  <c r="D4433" i="23"/>
  <c r="D4434" i="23"/>
  <c r="D4435" i="23"/>
  <c r="D4436" i="23"/>
  <c r="D4437" i="23"/>
  <c r="D4438" i="23"/>
  <c r="D4439" i="23"/>
  <c r="D4440" i="23"/>
  <c r="D4441" i="23"/>
  <c r="D4442" i="23"/>
  <c r="D4443" i="23"/>
  <c r="D4444" i="23"/>
  <c r="D4445" i="23"/>
  <c r="D4446" i="23"/>
  <c r="D4447" i="23"/>
  <c r="D4448" i="23"/>
  <c r="D4449" i="23"/>
  <c r="D4450" i="23"/>
  <c r="D4451" i="23"/>
  <c r="D4452" i="23"/>
  <c r="D4453" i="23"/>
  <c r="D4454" i="23"/>
  <c r="D4455" i="23"/>
  <c r="D4456" i="23"/>
  <c r="D4457" i="23"/>
  <c r="D4458" i="23"/>
  <c r="D4459" i="23"/>
  <c r="D4460" i="23"/>
  <c r="D4461" i="23"/>
  <c r="D4462" i="23"/>
  <c r="D4463" i="23"/>
  <c r="D4464" i="23"/>
  <c r="D4465" i="23"/>
  <c r="D4466" i="23"/>
  <c r="D4467" i="23"/>
  <c r="D4468" i="23"/>
  <c r="D4469" i="23"/>
  <c r="D4470" i="23"/>
  <c r="D4471" i="23"/>
  <c r="D4472" i="23"/>
  <c r="D4473" i="23"/>
  <c r="D4474" i="23"/>
  <c r="D4475" i="23"/>
  <c r="D4476" i="23"/>
  <c r="D4477" i="23"/>
  <c r="D4478" i="23"/>
  <c r="D4479" i="23"/>
  <c r="D4480" i="23"/>
  <c r="D4481" i="23"/>
  <c r="D4482" i="23"/>
  <c r="D4483" i="23"/>
  <c r="D4484" i="23"/>
  <c r="D4485" i="23"/>
  <c r="D4486" i="23"/>
  <c r="D4487" i="23"/>
  <c r="D4488" i="23"/>
  <c r="D4489" i="23"/>
  <c r="D4490" i="23"/>
  <c r="D4491" i="23"/>
  <c r="D4492" i="23"/>
  <c r="D4493" i="23"/>
  <c r="D4494" i="23"/>
  <c r="D4495" i="23"/>
  <c r="D4496" i="23"/>
  <c r="D4497" i="23"/>
  <c r="D4498" i="23"/>
  <c r="D4499" i="23"/>
  <c r="D4500" i="23"/>
  <c r="D4501" i="23"/>
  <c r="D4502" i="23"/>
  <c r="D4503" i="23"/>
  <c r="D4504" i="23"/>
  <c r="D4505" i="23"/>
  <c r="D4506" i="23"/>
  <c r="D4507" i="23"/>
  <c r="D4508" i="23"/>
  <c r="D4509" i="23"/>
  <c r="D4510" i="23"/>
  <c r="D4511" i="23"/>
  <c r="D4512" i="23"/>
  <c r="D4513" i="23"/>
  <c r="D4514" i="23"/>
  <c r="D4515" i="23"/>
  <c r="D4516" i="23"/>
  <c r="D4517" i="23"/>
  <c r="D4518" i="23"/>
  <c r="D4519" i="23"/>
  <c r="D4520" i="23"/>
  <c r="D4521" i="23"/>
  <c r="D4522" i="23"/>
  <c r="D4523" i="23"/>
  <c r="D4524" i="23"/>
  <c r="D4525" i="23"/>
  <c r="D4526" i="23"/>
  <c r="D4527" i="23"/>
  <c r="D4528" i="23"/>
  <c r="D4529" i="23"/>
  <c r="D4530" i="23"/>
  <c r="D4531" i="23"/>
  <c r="D4532" i="23"/>
  <c r="D4533" i="23"/>
  <c r="D4534" i="23"/>
  <c r="D4535" i="23"/>
  <c r="D4536" i="23"/>
  <c r="D4537" i="23"/>
  <c r="D4538" i="23"/>
  <c r="D4539" i="23"/>
  <c r="D4540" i="23"/>
  <c r="D4541" i="23"/>
  <c r="D4542" i="23"/>
  <c r="D4543" i="23"/>
  <c r="D4544" i="23"/>
  <c r="D4545" i="23"/>
  <c r="D4546" i="23"/>
  <c r="D4547" i="23"/>
  <c r="D4548" i="23"/>
  <c r="D4549" i="23"/>
  <c r="D4550" i="23"/>
  <c r="D4551" i="23"/>
  <c r="D4552" i="23"/>
  <c r="D4553" i="23"/>
  <c r="D4554" i="23"/>
  <c r="D4555" i="23"/>
  <c r="D4556" i="23"/>
  <c r="D4557" i="23"/>
  <c r="D4558" i="23"/>
  <c r="D4559" i="23"/>
  <c r="D4560" i="23"/>
  <c r="D4561" i="23"/>
  <c r="D4562" i="23"/>
  <c r="D4563" i="23"/>
  <c r="D4564" i="23"/>
  <c r="D4565" i="23"/>
  <c r="D4566" i="23"/>
  <c r="D4567" i="23"/>
  <c r="D4568" i="23"/>
  <c r="D4569" i="23"/>
  <c r="D4570" i="23"/>
  <c r="D4571" i="23"/>
  <c r="D4572" i="23"/>
  <c r="D4573" i="23"/>
  <c r="D4574" i="23"/>
  <c r="D4575" i="23"/>
  <c r="D4576" i="23"/>
  <c r="D4577" i="23"/>
  <c r="D4578" i="23"/>
  <c r="D4579" i="23"/>
  <c r="D4580" i="23"/>
  <c r="D4581" i="23"/>
  <c r="D4582" i="23"/>
  <c r="D4583" i="23"/>
  <c r="D4584" i="23"/>
  <c r="D4585" i="23"/>
  <c r="D4586" i="23"/>
  <c r="D4587" i="23"/>
  <c r="D4588" i="23"/>
  <c r="D4589" i="23"/>
  <c r="D4590" i="23"/>
  <c r="D4591" i="23"/>
  <c r="D4592" i="23"/>
  <c r="D4593" i="23"/>
  <c r="D4594" i="23"/>
  <c r="D4595" i="23"/>
  <c r="D4596" i="23"/>
  <c r="D4597" i="23"/>
  <c r="D4598" i="23"/>
  <c r="D4599" i="23"/>
  <c r="D4600" i="23"/>
  <c r="D4601" i="23"/>
  <c r="D4602" i="23"/>
  <c r="D4603" i="23"/>
  <c r="D4604" i="23"/>
  <c r="D4605" i="23"/>
  <c r="D4606" i="23"/>
  <c r="D4607" i="23"/>
  <c r="D4608" i="23"/>
  <c r="D4609" i="23"/>
  <c r="D4610" i="23"/>
  <c r="D4611" i="23"/>
  <c r="D4612" i="23"/>
  <c r="D4613" i="23"/>
  <c r="D4614" i="23"/>
  <c r="D4615" i="23"/>
  <c r="D4616" i="23"/>
  <c r="D4617" i="23"/>
  <c r="D4618" i="23"/>
  <c r="D4619" i="23"/>
  <c r="D4620" i="23"/>
  <c r="D4621" i="23"/>
  <c r="D4622" i="23"/>
  <c r="D4623" i="23"/>
  <c r="D4624" i="23"/>
  <c r="D4625" i="23"/>
  <c r="D4626" i="23"/>
  <c r="D4627" i="23"/>
  <c r="D4628" i="23"/>
  <c r="D4629" i="23"/>
  <c r="D4630" i="23"/>
  <c r="D4631" i="23"/>
  <c r="D4632" i="23"/>
  <c r="D4633" i="23"/>
  <c r="D4634" i="23"/>
  <c r="D4635" i="23"/>
  <c r="D4636" i="23"/>
  <c r="D4637" i="23"/>
  <c r="D4638" i="23"/>
  <c r="D4639" i="23"/>
  <c r="D4640" i="23"/>
  <c r="D4641" i="23"/>
  <c r="D4642" i="23"/>
  <c r="D4643" i="23"/>
  <c r="D4644" i="23"/>
  <c r="D4645" i="23"/>
  <c r="D4646" i="23"/>
  <c r="D4647" i="23"/>
  <c r="D4648" i="23"/>
  <c r="D4649" i="23"/>
  <c r="D4650" i="23"/>
  <c r="D4651" i="23"/>
  <c r="D4652" i="23"/>
  <c r="D4653" i="23"/>
  <c r="D4654" i="23"/>
  <c r="D4655" i="23"/>
  <c r="D4656" i="23"/>
  <c r="D4657" i="23"/>
  <c r="D4658" i="23"/>
  <c r="D4659" i="23"/>
  <c r="D4660" i="23"/>
  <c r="D4661" i="23"/>
  <c r="D4662" i="23"/>
  <c r="D4663" i="23"/>
  <c r="D4664" i="23"/>
  <c r="D4665" i="23"/>
  <c r="D4666" i="23"/>
  <c r="D4667" i="23"/>
  <c r="D4668" i="23"/>
  <c r="D4669" i="23"/>
  <c r="D4670" i="23"/>
  <c r="D4671" i="23"/>
  <c r="D4672" i="23"/>
  <c r="D4673" i="23"/>
  <c r="D4674" i="23"/>
  <c r="D4675" i="23"/>
  <c r="D4676" i="23"/>
  <c r="D4677" i="23"/>
  <c r="D4678" i="23"/>
  <c r="D4679" i="23"/>
  <c r="D4680" i="23"/>
  <c r="D4681" i="23"/>
  <c r="D4682" i="23"/>
  <c r="D4683" i="23"/>
  <c r="D4684" i="23"/>
  <c r="D4685" i="23"/>
  <c r="D4686" i="23"/>
  <c r="D4687" i="23"/>
  <c r="D4688" i="23"/>
  <c r="D4689" i="23"/>
  <c r="D4690" i="23"/>
  <c r="D4691" i="23"/>
  <c r="D4692" i="23"/>
  <c r="D4693" i="23"/>
  <c r="D4694" i="23"/>
  <c r="D4695" i="23"/>
  <c r="D4696" i="23"/>
  <c r="D4697" i="23"/>
  <c r="D4698" i="23"/>
  <c r="D4699" i="23"/>
  <c r="D4700" i="23"/>
  <c r="D4701" i="23"/>
  <c r="D4702" i="23"/>
  <c r="D4703" i="23"/>
  <c r="D4704" i="23"/>
  <c r="D4705" i="23"/>
  <c r="D4706" i="23"/>
  <c r="D4707" i="23"/>
  <c r="D4708" i="23"/>
  <c r="D4709" i="23"/>
  <c r="D4710" i="23"/>
  <c r="D4711" i="23"/>
  <c r="D4712" i="23"/>
  <c r="D4713" i="23"/>
  <c r="D4714" i="23"/>
  <c r="D4715" i="23"/>
  <c r="D4716" i="23"/>
  <c r="D4717" i="23"/>
  <c r="D4718" i="23"/>
  <c r="D4719" i="23"/>
  <c r="D4720" i="23"/>
  <c r="D4721" i="23"/>
  <c r="D4722" i="23"/>
  <c r="D4723" i="23"/>
  <c r="D4724" i="23"/>
  <c r="D4725" i="23"/>
  <c r="D4726" i="23"/>
  <c r="D4727" i="23"/>
  <c r="D4728" i="23"/>
  <c r="D4729" i="23"/>
  <c r="D4730" i="23"/>
  <c r="D4731" i="23"/>
  <c r="D4732" i="23"/>
  <c r="D4733" i="23"/>
  <c r="D4734" i="23"/>
  <c r="D4735" i="23"/>
  <c r="D4736" i="23"/>
  <c r="D4737" i="23"/>
  <c r="D4738" i="23"/>
  <c r="D4739" i="23"/>
  <c r="D4740" i="23"/>
  <c r="D4741" i="23"/>
  <c r="D4742" i="23"/>
  <c r="D4743" i="23"/>
  <c r="D4744" i="23"/>
  <c r="D4745" i="23"/>
  <c r="D4746" i="23"/>
  <c r="D4747" i="23"/>
  <c r="D4748" i="23"/>
  <c r="D4749" i="23"/>
  <c r="D4750" i="23"/>
  <c r="D4751" i="23"/>
  <c r="D4752" i="23"/>
  <c r="D4753" i="23"/>
  <c r="D4754" i="23"/>
  <c r="D4755" i="23"/>
  <c r="D4756" i="23"/>
  <c r="D4757" i="23"/>
  <c r="D4758" i="23"/>
  <c r="D4759" i="23"/>
  <c r="D4760" i="23"/>
  <c r="D4761" i="23"/>
  <c r="D4762" i="23"/>
  <c r="D4763" i="23"/>
  <c r="D4764" i="23"/>
  <c r="D4765" i="23"/>
  <c r="D4766" i="23"/>
  <c r="D4767" i="23"/>
  <c r="D4768" i="23"/>
  <c r="D4769" i="23"/>
  <c r="D4770" i="23"/>
  <c r="D4771" i="23"/>
  <c r="D4772" i="23"/>
  <c r="D4773" i="23"/>
  <c r="D4774" i="23"/>
  <c r="D4775" i="23"/>
  <c r="D4776" i="23"/>
  <c r="D4777" i="23"/>
  <c r="D4778" i="23"/>
  <c r="D4779" i="23"/>
  <c r="D4780" i="23"/>
  <c r="D4781" i="23"/>
  <c r="D4782" i="23"/>
  <c r="D4783" i="23"/>
  <c r="D4784" i="23"/>
  <c r="D4785" i="23"/>
  <c r="D4786" i="23"/>
  <c r="D4787" i="23"/>
  <c r="D4788" i="23"/>
  <c r="D4789" i="23"/>
  <c r="D4790" i="23"/>
  <c r="D4791" i="23"/>
  <c r="D4792" i="23"/>
  <c r="D4793" i="23"/>
  <c r="D4794" i="23"/>
  <c r="D4795" i="23"/>
  <c r="D4796" i="23"/>
  <c r="D4797" i="23"/>
  <c r="D4798" i="23"/>
  <c r="D4799" i="23"/>
  <c r="D4800" i="23"/>
  <c r="D4801" i="23"/>
  <c r="D4802" i="23"/>
  <c r="D4803" i="23"/>
  <c r="D4804" i="23"/>
  <c r="D4805" i="23"/>
  <c r="D4806" i="23"/>
  <c r="D4807" i="23"/>
  <c r="D4808" i="23"/>
  <c r="D4809" i="23"/>
  <c r="D4810" i="23"/>
  <c r="D4811" i="23"/>
  <c r="D4812" i="23"/>
  <c r="D4813" i="23"/>
  <c r="D4814" i="23"/>
  <c r="D4815" i="23"/>
  <c r="D4816" i="23"/>
  <c r="D4817" i="23"/>
  <c r="D4818" i="23"/>
  <c r="D4819" i="23"/>
  <c r="D4820" i="23"/>
  <c r="D4821" i="23"/>
  <c r="D4822" i="23"/>
  <c r="D4823" i="23"/>
  <c r="D4824" i="23"/>
  <c r="D4825" i="23"/>
  <c r="D4826" i="23"/>
  <c r="D4827" i="23"/>
  <c r="D4828" i="23"/>
  <c r="D4829" i="23"/>
  <c r="D4830" i="23"/>
  <c r="D4831" i="23"/>
  <c r="D4832" i="23"/>
  <c r="D4833" i="23"/>
  <c r="D4834" i="23"/>
  <c r="D4835" i="23"/>
  <c r="D4836" i="23"/>
  <c r="D4837" i="23"/>
  <c r="D4838" i="23"/>
  <c r="D4839" i="23"/>
  <c r="D4840" i="23"/>
  <c r="D4841" i="23"/>
  <c r="D4842" i="23"/>
  <c r="D4843" i="23"/>
  <c r="D4844" i="23"/>
  <c r="D4845" i="23"/>
  <c r="D4846" i="23"/>
  <c r="D4847" i="23"/>
  <c r="D4848" i="23"/>
  <c r="D4849" i="23"/>
  <c r="D4850" i="23"/>
  <c r="D4851" i="23"/>
  <c r="D4852" i="23"/>
  <c r="D4853" i="23"/>
  <c r="D4854" i="23"/>
  <c r="D4855" i="23"/>
  <c r="D4856" i="23"/>
  <c r="D4857" i="23"/>
  <c r="D4858" i="23"/>
  <c r="D4859" i="23"/>
  <c r="D4860" i="23"/>
  <c r="D4861" i="23"/>
  <c r="D4862" i="23"/>
  <c r="D4863" i="23"/>
  <c r="D4864" i="23"/>
  <c r="D4865" i="23"/>
  <c r="D4866" i="23"/>
  <c r="D4867" i="23"/>
  <c r="D4868" i="23"/>
  <c r="D4869" i="23"/>
  <c r="D4870" i="23"/>
  <c r="D4871" i="23"/>
  <c r="D4872" i="23"/>
  <c r="D4873" i="23"/>
  <c r="D4874" i="23"/>
  <c r="D4875" i="23"/>
  <c r="D4876" i="23"/>
  <c r="D4877" i="23"/>
  <c r="D4878" i="23"/>
  <c r="D4879" i="23"/>
  <c r="D4880" i="23"/>
  <c r="D4881" i="23"/>
  <c r="D4882" i="23"/>
  <c r="D4883" i="23"/>
  <c r="D4884" i="23"/>
  <c r="D4885" i="23"/>
  <c r="D4886" i="23"/>
  <c r="D4887" i="23"/>
  <c r="D4888" i="23"/>
  <c r="D4889" i="23"/>
  <c r="D4890" i="23"/>
  <c r="D4891" i="23"/>
  <c r="D4892" i="23"/>
  <c r="D4893" i="23"/>
  <c r="D4894" i="23"/>
  <c r="D4895" i="23"/>
  <c r="D4896" i="23"/>
  <c r="D4897" i="23"/>
  <c r="D4898" i="23"/>
  <c r="D4899" i="23"/>
  <c r="D4900" i="23"/>
  <c r="D4901" i="23"/>
  <c r="D4902" i="23"/>
  <c r="D4903" i="23"/>
  <c r="D4904" i="23"/>
  <c r="D4905" i="23"/>
  <c r="D4906" i="23"/>
  <c r="D4907" i="23"/>
  <c r="D4908" i="23"/>
  <c r="D4909" i="23"/>
  <c r="D4910" i="23"/>
  <c r="D4911" i="23"/>
  <c r="D4912" i="23"/>
  <c r="D4913" i="23"/>
  <c r="D4914" i="23"/>
  <c r="D4915" i="23"/>
  <c r="D4916" i="23"/>
  <c r="D4917" i="23"/>
  <c r="D4918" i="23"/>
  <c r="D4919" i="23"/>
  <c r="D4920" i="23"/>
  <c r="D4921" i="23"/>
  <c r="D4922" i="23"/>
  <c r="D4923" i="23"/>
  <c r="D4924" i="23"/>
  <c r="D4925" i="23"/>
  <c r="D4926" i="23"/>
  <c r="D4927" i="23"/>
  <c r="D4928" i="23"/>
  <c r="D4929" i="23"/>
  <c r="D4930" i="23"/>
  <c r="D4931" i="23"/>
  <c r="D4932" i="23"/>
  <c r="D4933" i="23"/>
  <c r="D4934" i="23"/>
  <c r="D4935" i="23"/>
  <c r="D4936" i="23"/>
  <c r="D4937" i="23"/>
  <c r="D4938" i="23"/>
  <c r="D4939" i="23"/>
  <c r="D4940" i="23"/>
  <c r="D4941" i="23"/>
  <c r="D4942" i="23"/>
  <c r="D4943" i="23"/>
  <c r="D4944" i="23"/>
  <c r="D4945" i="23"/>
  <c r="D4946" i="23"/>
  <c r="D4947" i="23"/>
  <c r="D4948" i="23"/>
  <c r="D4949" i="23"/>
  <c r="D4950" i="23"/>
  <c r="D4951" i="23"/>
  <c r="D4952" i="23"/>
  <c r="D4953" i="23"/>
  <c r="D4954" i="23"/>
  <c r="D4955" i="23"/>
  <c r="D4956" i="23"/>
  <c r="D4957" i="23"/>
  <c r="D4958" i="23"/>
  <c r="D4959" i="23"/>
  <c r="D4960" i="23"/>
  <c r="D4961" i="23"/>
  <c r="D4962" i="23"/>
  <c r="D4963" i="23"/>
  <c r="D4964" i="23"/>
  <c r="D4965" i="23"/>
  <c r="D4966" i="23"/>
  <c r="D4967" i="23"/>
  <c r="D4968" i="23"/>
  <c r="D4969" i="23"/>
  <c r="D4970" i="23"/>
  <c r="D4971" i="23"/>
  <c r="D4972" i="23"/>
  <c r="D4973" i="23"/>
  <c r="D4974" i="23"/>
  <c r="D4975" i="23"/>
  <c r="D4976" i="23"/>
  <c r="D4977" i="23"/>
  <c r="D4978" i="23"/>
  <c r="D4979" i="23"/>
  <c r="D4980" i="23"/>
  <c r="D4981" i="23"/>
  <c r="D4982" i="23"/>
  <c r="D4983" i="23"/>
  <c r="D4984" i="23"/>
  <c r="D4985" i="23"/>
  <c r="D4986" i="23"/>
  <c r="D4987" i="23"/>
  <c r="D4988" i="23"/>
  <c r="D4989" i="23"/>
  <c r="D4990" i="23"/>
  <c r="D4991" i="23"/>
  <c r="D4992" i="23"/>
  <c r="D4993" i="23"/>
  <c r="D4994" i="23"/>
  <c r="D4995" i="23"/>
  <c r="D4996" i="23"/>
  <c r="D4997" i="23"/>
  <c r="D4998" i="23"/>
  <c r="D4999" i="23"/>
  <c r="D5000" i="23"/>
  <c r="D5001" i="23"/>
  <c r="D5002" i="23"/>
  <c r="D5003" i="23"/>
  <c r="D5004" i="23"/>
  <c r="D5005" i="23"/>
  <c r="D5006" i="23"/>
  <c r="D5007" i="23"/>
  <c r="D5008" i="23"/>
  <c r="D5009" i="23"/>
  <c r="D5010" i="23"/>
  <c r="D5011" i="23"/>
  <c r="D5012" i="23"/>
  <c r="D5013" i="23"/>
  <c r="D5014" i="23"/>
  <c r="D5015" i="23"/>
  <c r="D5016" i="23"/>
  <c r="D5017" i="23"/>
  <c r="D5018" i="23"/>
  <c r="D5019" i="23"/>
  <c r="D5020" i="23"/>
  <c r="D5021" i="23"/>
  <c r="D5022" i="23"/>
  <c r="D5023" i="23"/>
  <c r="D5024" i="23"/>
  <c r="D5025" i="23"/>
  <c r="D5026" i="23"/>
  <c r="D5027" i="23"/>
  <c r="D5028" i="23"/>
  <c r="D5029" i="23"/>
  <c r="D5030" i="23"/>
  <c r="D5031" i="23"/>
  <c r="D5032" i="23"/>
  <c r="D5033" i="23"/>
  <c r="D5034" i="23"/>
  <c r="D5035" i="23"/>
  <c r="D5036" i="23"/>
  <c r="D5037" i="23"/>
  <c r="D5038" i="23"/>
  <c r="D5039" i="23"/>
  <c r="D5040" i="23"/>
  <c r="D5041" i="23"/>
  <c r="D5042" i="23"/>
  <c r="D5043" i="23"/>
  <c r="D5044" i="23"/>
  <c r="D5045" i="23"/>
  <c r="D5046" i="23"/>
  <c r="D5047" i="23"/>
  <c r="D5048" i="23"/>
  <c r="D5049" i="23"/>
  <c r="D5050" i="23"/>
  <c r="D5051" i="23"/>
  <c r="D5052" i="23"/>
  <c r="D5053" i="23"/>
  <c r="D5054" i="23"/>
  <c r="D5055" i="23"/>
  <c r="D5056" i="23"/>
  <c r="D5057" i="23"/>
  <c r="D5058" i="23"/>
  <c r="D5059" i="23"/>
  <c r="D5060" i="23"/>
  <c r="D5061" i="23"/>
  <c r="D5062" i="23"/>
  <c r="D5063" i="23"/>
  <c r="D5064" i="23"/>
  <c r="D5065" i="23"/>
  <c r="D5066" i="23"/>
  <c r="D5067" i="23"/>
  <c r="D5068" i="23"/>
  <c r="D5069" i="23"/>
  <c r="D5070" i="23"/>
  <c r="D5071" i="23"/>
  <c r="D5072" i="23"/>
  <c r="D5073" i="23"/>
  <c r="D5074" i="23"/>
  <c r="D5075" i="23"/>
  <c r="D5076" i="23"/>
  <c r="D5077" i="23"/>
  <c r="D5078" i="23"/>
  <c r="D5079" i="23"/>
  <c r="D5080" i="23"/>
  <c r="D5081" i="23"/>
  <c r="D5082" i="23"/>
  <c r="D5083" i="23"/>
  <c r="D5084" i="23"/>
  <c r="D5085" i="23"/>
  <c r="D5086" i="23"/>
  <c r="D5087" i="23"/>
  <c r="D5088" i="23"/>
  <c r="D5089" i="23"/>
  <c r="D5090" i="23"/>
  <c r="D5091" i="23"/>
  <c r="D5092" i="23"/>
  <c r="D5093" i="23"/>
  <c r="D5094" i="23"/>
  <c r="D5095" i="23"/>
  <c r="D5096" i="23"/>
  <c r="D5097" i="23"/>
  <c r="D5098" i="23"/>
  <c r="D5099" i="23"/>
  <c r="D5100" i="23"/>
  <c r="D5101" i="23"/>
  <c r="D5102" i="23"/>
  <c r="D5103" i="23"/>
  <c r="D5104" i="23"/>
  <c r="D5105" i="23"/>
  <c r="D5106" i="23"/>
  <c r="D5107" i="23"/>
  <c r="D5108" i="23"/>
  <c r="D5109" i="23"/>
  <c r="D5110" i="23"/>
  <c r="D5111" i="23"/>
  <c r="D5112" i="23"/>
  <c r="D5113" i="23"/>
  <c r="D5114" i="23"/>
  <c r="D5115" i="23"/>
  <c r="D5116" i="23"/>
  <c r="D5117" i="23"/>
  <c r="D5118" i="23"/>
  <c r="D5119" i="23"/>
  <c r="D5120" i="23"/>
  <c r="D5121" i="23"/>
  <c r="D5122" i="23"/>
  <c r="D5123" i="23"/>
  <c r="D5124" i="23"/>
  <c r="D5125" i="23"/>
  <c r="D5126" i="23"/>
  <c r="D5127" i="23"/>
  <c r="D5128" i="23"/>
  <c r="D5129" i="23"/>
  <c r="D5130" i="23"/>
  <c r="D5131" i="23"/>
  <c r="D5132" i="23"/>
  <c r="D5133" i="23"/>
  <c r="D5134" i="23"/>
  <c r="D5135" i="23"/>
  <c r="D5136" i="23"/>
  <c r="D5137" i="23"/>
  <c r="D5138" i="23"/>
  <c r="D5139" i="23"/>
  <c r="D5140" i="23"/>
  <c r="D5141" i="23"/>
  <c r="D5142" i="23"/>
  <c r="D5143" i="23"/>
  <c r="D5144" i="23"/>
  <c r="D5145" i="23"/>
  <c r="D5146" i="23"/>
  <c r="D5147" i="23"/>
  <c r="D5148" i="23"/>
  <c r="D5149" i="23"/>
  <c r="D5150" i="23"/>
  <c r="D5151" i="23"/>
  <c r="D5152" i="23"/>
  <c r="D5153" i="23"/>
  <c r="D5154" i="23"/>
  <c r="D5155" i="23"/>
  <c r="D5156" i="23"/>
  <c r="D5157" i="23"/>
  <c r="D5158" i="23"/>
  <c r="D5159" i="23"/>
  <c r="D5160" i="23"/>
  <c r="D5161" i="23"/>
  <c r="D5162" i="23"/>
  <c r="D5163" i="23"/>
  <c r="D5164" i="23"/>
  <c r="D5165" i="23"/>
  <c r="D5166" i="23"/>
  <c r="D5167" i="23"/>
  <c r="D5168" i="23"/>
  <c r="D5169" i="23"/>
  <c r="D5170" i="23"/>
  <c r="D5171" i="23"/>
  <c r="D5172" i="23"/>
  <c r="D5173" i="23"/>
  <c r="D5174" i="23"/>
  <c r="D5175" i="23"/>
  <c r="D5176" i="23"/>
  <c r="D5177" i="23"/>
  <c r="D5178" i="23"/>
  <c r="D5179" i="23"/>
  <c r="D5180" i="23"/>
  <c r="D5181" i="23"/>
  <c r="D5182" i="23"/>
  <c r="D5183" i="23"/>
  <c r="D5184" i="23"/>
  <c r="D5185" i="23"/>
  <c r="D5186" i="23"/>
  <c r="D5187" i="23"/>
  <c r="D5188" i="23"/>
  <c r="D5189" i="23"/>
  <c r="D5190" i="23"/>
  <c r="D5191" i="23"/>
  <c r="D5192" i="23"/>
  <c r="D5193" i="23"/>
  <c r="D5194" i="23"/>
  <c r="D5195" i="23"/>
  <c r="D5196" i="23"/>
  <c r="D5197" i="23"/>
  <c r="D5198" i="23"/>
  <c r="D5199" i="23"/>
  <c r="D5200" i="23"/>
  <c r="D5201" i="23"/>
  <c r="D5202" i="23"/>
  <c r="D5203" i="23"/>
  <c r="D5204" i="23"/>
  <c r="D5205" i="23"/>
  <c r="D5206" i="23"/>
  <c r="D5207" i="23"/>
  <c r="D5208" i="23"/>
  <c r="D5209" i="23"/>
  <c r="D5210" i="23"/>
  <c r="D5211" i="23"/>
  <c r="D5212" i="23"/>
  <c r="D5213" i="23"/>
  <c r="D5214" i="23"/>
  <c r="D5215" i="23"/>
  <c r="D5216" i="23"/>
  <c r="D5217" i="23"/>
  <c r="D5218" i="23"/>
  <c r="D5219" i="23"/>
  <c r="D5220" i="23"/>
  <c r="D5221" i="23"/>
  <c r="D5222" i="23"/>
  <c r="D5223" i="23"/>
  <c r="D5224" i="23"/>
  <c r="D5225" i="23"/>
  <c r="D5226" i="23"/>
  <c r="D5227" i="23"/>
  <c r="D5228" i="23"/>
  <c r="D5229" i="23"/>
  <c r="D5230" i="23"/>
  <c r="D5231" i="23"/>
  <c r="D5232" i="23"/>
  <c r="D5233" i="23"/>
  <c r="D5234" i="23"/>
  <c r="D5235" i="23"/>
  <c r="D5236" i="23"/>
  <c r="D5237" i="23"/>
  <c r="D5238" i="23"/>
  <c r="D5239" i="23"/>
  <c r="D5240" i="23"/>
  <c r="D5241" i="23"/>
  <c r="D5242" i="23"/>
  <c r="D5243" i="23"/>
  <c r="D5244" i="23"/>
  <c r="D5245" i="23"/>
  <c r="D5246" i="23"/>
  <c r="D5247" i="23"/>
  <c r="D5248" i="23"/>
  <c r="D5249" i="23"/>
  <c r="D5250" i="23"/>
  <c r="D5251" i="23"/>
  <c r="D5252" i="23"/>
  <c r="D5253" i="23"/>
  <c r="D5254" i="23"/>
  <c r="D5255" i="23"/>
  <c r="D5256" i="23"/>
  <c r="D5257" i="23"/>
  <c r="D5258" i="23"/>
  <c r="D5259" i="23"/>
  <c r="D5260" i="23"/>
  <c r="D5261" i="23"/>
  <c r="D5262" i="23"/>
  <c r="D5263" i="23"/>
  <c r="D5264" i="23"/>
  <c r="D5265" i="23"/>
  <c r="D5266" i="23"/>
  <c r="D5267" i="23"/>
  <c r="D5268" i="23"/>
  <c r="D5269" i="23"/>
  <c r="D5270" i="23"/>
  <c r="D5271" i="23"/>
  <c r="D5272" i="23"/>
  <c r="D5273" i="23"/>
  <c r="D5274" i="23"/>
  <c r="D5275" i="23"/>
  <c r="D5276" i="23"/>
  <c r="D5277" i="23"/>
  <c r="D5278" i="23"/>
  <c r="D5279" i="23"/>
  <c r="D5280" i="23"/>
  <c r="D5281" i="23"/>
  <c r="D5282" i="23"/>
  <c r="D5283" i="23"/>
  <c r="D5284" i="23"/>
  <c r="D5285" i="23"/>
  <c r="D5286" i="23"/>
  <c r="D5287" i="23"/>
  <c r="D5288" i="23"/>
  <c r="D5289" i="23"/>
  <c r="D5290" i="23"/>
  <c r="D5291" i="23"/>
  <c r="D5292" i="23"/>
  <c r="D5293" i="23"/>
  <c r="D5294" i="23"/>
  <c r="D5295" i="23"/>
  <c r="D5296" i="23"/>
  <c r="D5297" i="23"/>
  <c r="D5298" i="23"/>
  <c r="D5299" i="23"/>
  <c r="D5300" i="23"/>
  <c r="D5301" i="23"/>
  <c r="D5302" i="23"/>
  <c r="D5303" i="23"/>
  <c r="D5304" i="23"/>
  <c r="D5305" i="23"/>
  <c r="D5306" i="23"/>
  <c r="D5307" i="23"/>
  <c r="D5308" i="23"/>
  <c r="D5309" i="23"/>
  <c r="D5310" i="23"/>
  <c r="D5311" i="23"/>
  <c r="D5312" i="23"/>
  <c r="D5313" i="23"/>
  <c r="D5314" i="23"/>
  <c r="D5315" i="23"/>
  <c r="D5316" i="23"/>
  <c r="D5317" i="23"/>
  <c r="D5318" i="23"/>
  <c r="D5319" i="23"/>
  <c r="D5320" i="23"/>
  <c r="D5321" i="23"/>
  <c r="D5322" i="23"/>
  <c r="D5323" i="23"/>
  <c r="D5324" i="23"/>
  <c r="D5325" i="23"/>
  <c r="D5326" i="23"/>
  <c r="D5327" i="23"/>
  <c r="D5328" i="23"/>
  <c r="D5329" i="23"/>
  <c r="D5330" i="23"/>
  <c r="D5331" i="23"/>
  <c r="D5332" i="23"/>
  <c r="D5333" i="23"/>
  <c r="D5334" i="23"/>
  <c r="D5335" i="23"/>
  <c r="D5336" i="23"/>
  <c r="D5337" i="23"/>
  <c r="D5338" i="23"/>
  <c r="D5339" i="23"/>
  <c r="D5340" i="23"/>
  <c r="D5341" i="23"/>
  <c r="D5342" i="23"/>
  <c r="D5343" i="23"/>
  <c r="D5344" i="23"/>
  <c r="D5345" i="23"/>
  <c r="D5346" i="23"/>
  <c r="D5347" i="23"/>
  <c r="D5348" i="23"/>
  <c r="D5349" i="23"/>
  <c r="D5350" i="23"/>
  <c r="D5351" i="23"/>
  <c r="D5352" i="23"/>
  <c r="D5353" i="23"/>
  <c r="D5354" i="23"/>
  <c r="D5355" i="23"/>
  <c r="D5356" i="23"/>
  <c r="D5357" i="23"/>
  <c r="D5358" i="23"/>
  <c r="D5359" i="23"/>
  <c r="D5360" i="23"/>
  <c r="D5361" i="23"/>
  <c r="D5362" i="23"/>
  <c r="D5363" i="23"/>
  <c r="D5364" i="23"/>
  <c r="D5365" i="23"/>
  <c r="D5366" i="23"/>
  <c r="D5367" i="23"/>
  <c r="D5368" i="23"/>
  <c r="D5369" i="23"/>
  <c r="D5370" i="23"/>
  <c r="D5371" i="23"/>
  <c r="D5372" i="23"/>
  <c r="D5373" i="23"/>
  <c r="D5374" i="23"/>
  <c r="D5375" i="23"/>
  <c r="D5376" i="23"/>
  <c r="D5377" i="23"/>
  <c r="D5378" i="23"/>
  <c r="D5379" i="23"/>
  <c r="D5380" i="23"/>
  <c r="D5381" i="23"/>
  <c r="D5382" i="23"/>
  <c r="D5383" i="23"/>
  <c r="D5384" i="23"/>
  <c r="D5385" i="23"/>
  <c r="D5386" i="23"/>
  <c r="D5387" i="23"/>
  <c r="D5388" i="23"/>
  <c r="D5389" i="23"/>
  <c r="D5390" i="23"/>
  <c r="D5391" i="23"/>
  <c r="D5392" i="23"/>
  <c r="D5393" i="23"/>
  <c r="D5394" i="23"/>
  <c r="D5395" i="23"/>
  <c r="D5396" i="23"/>
  <c r="D5397" i="23"/>
  <c r="D5398" i="23"/>
  <c r="D5399" i="23"/>
  <c r="D5400" i="23"/>
  <c r="D5401" i="23"/>
  <c r="D5402" i="23"/>
  <c r="D5403" i="23"/>
  <c r="D5404" i="23"/>
  <c r="D5405" i="23"/>
  <c r="D5406" i="23"/>
  <c r="D5407" i="23"/>
  <c r="D5408" i="23"/>
  <c r="D5409" i="23"/>
  <c r="D5410" i="23"/>
  <c r="D5411" i="23"/>
  <c r="D5412" i="23"/>
  <c r="D5413" i="23"/>
  <c r="D5414" i="23"/>
  <c r="D5415" i="23"/>
  <c r="D5416" i="23"/>
  <c r="D5417" i="23"/>
  <c r="D5418" i="23"/>
  <c r="D5419" i="23"/>
  <c r="D5420" i="23"/>
  <c r="D5421" i="23"/>
  <c r="D5422" i="23"/>
  <c r="D5423" i="23"/>
  <c r="D5424" i="23"/>
  <c r="D5425" i="23"/>
  <c r="D5426" i="23"/>
  <c r="D5427" i="23"/>
  <c r="D5428" i="23"/>
  <c r="D5429" i="23"/>
  <c r="D5430" i="23"/>
  <c r="D5431" i="23"/>
  <c r="D5432" i="23"/>
  <c r="D5433" i="23"/>
  <c r="D5434" i="23"/>
  <c r="D5435" i="23"/>
  <c r="D5436" i="23"/>
  <c r="D5437" i="23"/>
  <c r="D5438" i="23"/>
  <c r="D5439" i="23"/>
  <c r="D5440" i="23"/>
  <c r="D5441" i="23"/>
  <c r="D5442" i="23"/>
  <c r="D5443" i="23"/>
  <c r="D5444" i="23"/>
  <c r="D5445" i="23"/>
  <c r="D5446" i="23"/>
  <c r="D5447" i="23"/>
  <c r="D5448" i="23"/>
  <c r="D5449" i="23"/>
  <c r="D5450" i="23"/>
  <c r="D5451" i="23"/>
  <c r="D5452" i="23"/>
  <c r="D5453" i="23"/>
  <c r="D5454" i="23"/>
  <c r="D5455" i="23"/>
  <c r="D5456" i="23"/>
  <c r="D5457" i="23"/>
  <c r="D5458" i="23"/>
  <c r="D5459" i="23"/>
  <c r="D5460" i="23"/>
  <c r="D5461" i="23"/>
  <c r="D5462" i="23"/>
  <c r="D5463" i="23"/>
  <c r="D5464" i="23"/>
  <c r="D5465" i="23"/>
  <c r="D5466" i="23"/>
  <c r="D5467" i="23"/>
  <c r="D5468" i="23"/>
  <c r="D5469" i="23"/>
  <c r="D5470" i="23"/>
  <c r="D5471" i="23"/>
  <c r="D5472" i="23"/>
  <c r="D5473" i="23"/>
  <c r="D5474" i="23"/>
  <c r="D5475" i="23"/>
  <c r="D5476" i="23"/>
  <c r="D5477" i="23"/>
  <c r="D5478" i="23"/>
  <c r="D5479" i="23"/>
  <c r="D5480" i="23"/>
  <c r="D5481" i="23"/>
  <c r="D5482" i="23"/>
  <c r="D5483" i="23"/>
  <c r="D5484" i="23"/>
  <c r="D5485" i="23"/>
  <c r="D5486" i="23"/>
  <c r="D5487" i="23"/>
  <c r="D5488" i="23"/>
  <c r="D5489" i="23"/>
  <c r="D5490" i="23"/>
  <c r="D5491" i="23"/>
  <c r="D5492" i="23"/>
  <c r="D5493" i="23"/>
  <c r="D5494" i="23"/>
  <c r="D5495" i="23"/>
  <c r="D5496" i="23"/>
  <c r="D5497" i="23"/>
  <c r="D5498" i="23"/>
  <c r="D5499" i="23"/>
  <c r="D5500" i="23"/>
  <c r="D5501" i="23"/>
  <c r="D5502" i="23"/>
  <c r="D5503" i="23"/>
  <c r="D5504" i="23"/>
  <c r="D5505" i="23"/>
  <c r="D5506" i="23"/>
  <c r="D5507" i="23"/>
  <c r="D5508" i="23"/>
  <c r="D5509" i="23"/>
  <c r="D5510" i="23"/>
  <c r="D5511" i="23"/>
  <c r="D5512" i="23"/>
  <c r="D5513" i="23"/>
  <c r="D5514" i="23"/>
  <c r="D5515" i="23"/>
  <c r="D5516" i="23"/>
  <c r="D5517" i="23"/>
  <c r="D5518" i="23"/>
  <c r="D5519" i="23"/>
  <c r="D5520" i="23"/>
  <c r="D5521" i="23"/>
  <c r="D5522" i="23"/>
  <c r="D5523" i="23"/>
  <c r="D5524" i="23"/>
  <c r="D5525" i="23"/>
  <c r="D5526" i="23"/>
  <c r="D5527" i="23"/>
  <c r="D5528" i="23"/>
  <c r="D5529" i="23"/>
  <c r="D5530" i="23"/>
  <c r="D5531" i="23"/>
  <c r="D5532" i="23"/>
  <c r="D5533" i="23"/>
  <c r="D5534" i="23"/>
  <c r="D5535" i="23"/>
  <c r="D5536" i="23"/>
  <c r="D5537" i="23"/>
  <c r="D5538" i="23"/>
  <c r="D5539" i="23"/>
  <c r="D5540" i="23"/>
  <c r="D5541" i="23"/>
  <c r="D5542" i="23"/>
  <c r="D5543" i="23"/>
  <c r="D5544" i="23"/>
  <c r="D5545" i="23"/>
  <c r="D5546" i="23"/>
  <c r="D5547" i="23"/>
  <c r="D5548" i="23"/>
  <c r="D5549" i="23"/>
  <c r="D5550" i="23"/>
  <c r="D5551" i="23"/>
  <c r="D5552" i="23"/>
  <c r="D5553" i="23"/>
  <c r="D5554" i="23"/>
  <c r="D5555" i="23"/>
  <c r="D5556" i="23"/>
  <c r="D5557" i="23"/>
  <c r="D5558" i="23"/>
  <c r="D5559" i="23"/>
  <c r="D5560" i="23"/>
  <c r="D5561" i="23"/>
  <c r="D5562" i="23"/>
  <c r="D5563" i="23"/>
  <c r="D5564" i="23"/>
  <c r="D5565" i="23"/>
  <c r="D5566" i="23"/>
  <c r="D5567" i="23"/>
  <c r="D5568" i="23"/>
  <c r="D5569" i="23"/>
  <c r="D5570" i="23"/>
  <c r="D5571" i="23"/>
  <c r="D5572" i="23"/>
  <c r="D5573" i="23"/>
  <c r="D5574" i="23"/>
  <c r="D5575" i="23"/>
  <c r="D5576" i="23"/>
  <c r="D5577" i="23"/>
  <c r="D5578" i="23"/>
  <c r="D5579" i="23"/>
  <c r="D5580" i="23"/>
  <c r="D5581" i="23"/>
  <c r="D5582" i="23"/>
  <c r="D5583" i="23"/>
  <c r="D5584" i="23"/>
  <c r="D5585" i="23"/>
  <c r="D5586" i="23"/>
  <c r="D5587" i="23"/>
  <c r="D5588" i="23"/>
  <c r="D5589" i="23"/>
  <c r="D5590" i="23"/>
  <c r="D5591" i="23"/>
  <c r="D5592" i="23"/>
  <c r="D5593" i="23"/>
  <c r="D5594" i="23"/>
  <c r="D5595" i="23"/>
  <c r="D5596" i="23"/>
  <c r="D5597" i="23"/>
  <c r="D5598" i="23"/>
  <c r="D5599" i="23"/>
  <c r="D5600" i="23"/>
  <c r="D5601" i="23"/>
  <c r="D5602" i="23"/>
  <c r="D5603" i="23"/>
  <c r="D5604" i="23"/>
  <c r="D5605" i="23"/>
  <c r="D5606" i="23"/>
  <c r="D5607" i="23"/>
  <c r="D5608" i="23"/>
  <c r="D5609" i="23"/>
  <c r="D5610" i="23"/>
  <c r="D5611" i="23"/>
  <c r="D5612" i="23"/>
  <c r="D5613" i="23"/>
  <c r="D5614" i="23"/>
  <c r="D5615" i="23"/>
  <c r="D5616" i="23"/>
  <c r="D5617" i="23"/>
  <c r="D5618" i="23"/>
  <c r="D5619" i="23"/>
  <c r="D5620" i="23"/>
  <c r="D5621" i="23"/>
  <c r="D5622" i="23"/>
  <c r="D5623" i="23"/>
  <c r="D5624" i="23"/>
  <c r="D5625" i="23"/>
  <c r="D5626" i="23"/>
  <c r="D5627" i="23"/>
  <c r="D5628" i="23"/>
  <c r="D5629" i="23"/>
  <c r="D5630" i="23"/>
  <c r="D5631" i="23"/>
  <c r="D5632" i="23"/>
  <c r="D5633" i="23"/>
  <c r="D5634" i="23"/>
  <c r="D5635" i="23"/>
  <c r="D5636" i="23"/>
  <c r="D5637" i="23"/>
  <c r="D5638" i="23"/>
  <c r="D5639" i="23"/>
  <c r="D5640" i="23"/>
  <c r="D5641" i="23"/>
  <c r="D5642" i="23"/>
  <c r="D5643" i="23"/>
  <c r="D5644" i="23"/>
  <c r="D5645" i="23"/>
  <c r="D5646" i="23"/>
  <c r="D5647" i="23"/>
  <c r="D5648" i="23"/>
  <c r="D5649" i="23"/>
  <c r="D5650" i="23"/>
  <c r="D5651" i="23"/>
  <c r="D5652" i="23"/>
  <c r="D5653" i="23"/>
  <c r="D5654" i="23"/>
  <c r="D5655" i="23"/>
  <c r="D5656" i="23"/>
  <c r="D5657" i="23"/>
  <c r="D5658" i="23"/>
  <c r="D5659" i="23"/>
  <c r="D5660" i="23"/>
  <c r="D5661" i="23"/>
  <c r="D5662" i="23"/>
  <c r="D5663" i="23"/>
  <c r="D5664" i="23"/>
  <c r="D5665" i="23"/>
  <c r="D5666" i="23"/>
  <c r="D5667" i="23"/>
  <c r="D5668" i="23"/>
  <c r="D5669" i="23"/>
  <c r="D5670" i="23"/>
  <c r="D5671" i="23"/>
  <c r="D5672" i="23"/>
  <c r="D5673" i="23"/>
  <c r="D5674" i="23"/>
  <c r="D5675" i="23"/>
  <c r="D5676" i="23"/>
  <c r="D5677" i="23"/>
  <c r="D5678" i="23"/>
  <c r="D5679" i="23"/>
  <c r="D5680" i="23"/>
  <c r="D5681" i="23"/>
  <c r="D5682" i="23"/>
  <c r="D5683" i="23"/>
  <c r="D5684" i="23"/>
  <c r="D5685" i="23"/>
  <c r="D5686" i="23"/>
  <c r="D5687" i="23"/>
  <c r="D5688" i="23"/>
  <c r="D5689" i="23"/>
  <c r="D5690" i="23"/>
  <c r="D5691" i="23"/>
  <c r="D5692" i="23"/>
  <c r="D5693" i="23"/>
  <c r="D5694" i="23"/>
  <c r="D5695" i="23"/>
  <c r="D5696" i="23"/>
  <c r="D5697" i="23"/>
  <c r="D5698" i="23"/>
  <c r="D5699" i="23"/>
  <c r="D5700" i="23"/>
  <c r="D5701" i="23"/>
  <c r="D5702" i="23"/>
  <c r="D5703" i="23"/>
  <c r="D5704" i="23"/>
  <c r="D5705" i="23"/>
  <c r="D5706" i="23"/>
  <c r="D5707" i="23"/>
  <c r="D5708" i="23"/>
  <c r="D5709" i="23"/>
  <c r="D5710" i="23"/>
  <c r="D5711" i="23"/>
  <c r="D5712" i="23"/>
  <c r="D5713" i="23"/>
  <c r="D5714" i="23"/>
  <c r="D5715" i="23"/>
  <c r="D5716" i="23"/>
  <c r="D5717" i="23"/>
  <c r="D5718" i="23"/>
  <c r="D5719" i="23"/>
  <c r="D5720" i="23"/>
  <c r="D5721" i="23"/>
  <c r="D5722" i="23"/>
  <c r="D5723" i="23"/>
  <c r="D5724" i="23"/>
  <c r="D5725" i="23"/>
  <c r="D5726" i="23"/>
  <c r="D5727" i="23"/>
  <c r="D5728" i="23"/>
  <c r="D5729" i="23"/>
  <c r="D5730" i="23"/>
  <c r="D5731" i="23"/>
  <c r="D5732" i="23"/>
  <c r="D5733" i="23"/>
  <c r="D5734" i="23"/>
  <c r="D5735" i="23"/>
  <c r="D5736" i="23"/>
  <c r="D5737" i="23"/>
  <c r="D5738" i="23"/>
  <c r="D5739" i="23"/>
  <c r="D5740" i="23"/>
  <c r="D5741" i="23"/>
  <c r="D5742" i="23"/>
  <c r="D5743" i="23"/>
  <c r="D5744" i="23"/>
  <c r="D5745" i="23"/>
  <c r="D5746" i="23"/>
  <c r="D5747" i="23"/>
  <c r="D5748" i="23"/>
  <c r="D5749" i="23"/>
  <c r="D5750" i="23"/>
  <c r="D5751" i="23"/>
  <c r="D5752" i="23"/>
  <c r="D5753" i="23"/>
  <c r="D5754" i="23"/>
  <c r="D5755" i="23"/>
  <c r="D5756" i="23"/>
  <c r="D5757" i="23"/>
  <c r="D5758" i="23"/>
  <c r="D5759" i="23"/>
  <c r="D5760" i="23"/>
  <c r="D5761" i="23"/>
  <c r="D5762" i="23"/>
  <c r="D5763" i="23"/>
  <c r="D5764" i="23"/>
  <c r="D5765" i="23"/>
  <c r="D5766" i="23"/>
  <c r="D5767" i="23"/>
  <c r="D5768" i="23"/>
  <c r="D5769" i="23"/>
  <c r="D5770" i="23"/>
  <c r="D5771" i="23"/>
  <c r="D5772" i="23"/>
  <c r="D5773" i="23"/>
  <c r="D5774" i="23"/>
  <c r="D5775" i="23"/>
  <c r="D5776" i="23"/>
  <c r="D5777" i="23"/>
  <c r="D5778" i="23"/>
  <c r="D5779" i="23"/>
  <c r="D5780" i="23"/>
  <c r="D5781" i="23"/>
  <c r="D5782" i="23"/>
  <c r="D5783" i="23"/>
  <c r="D5784" i="23"/>
  <c r="D5785" i="23"/>
  <c r="D5786" i="23"/>
  <c r="D5787" i="23"/>
  <c r="D5788" i="23"/>
  <c r="D5789" i="23"/>
  <c r="D5790" i="23"/>
  <c r="D5791" i="23"/>
  <c r="D5792" i="23"/>
  <c r="D5793" i="23"/>
  <c r="D5794" i="23"/>
  <c r="D5795" i="23"/>
  <c r="D5796" i="23"/>
  <c r="D5797" i="23"/>
  <c r="D5798" i="23"/>
  <c r="D5799" i="23"/>
  <c r="D5800" i="23"/>
  <c r="D5801" i="23"/>
  <c r="D5802" i="23"/>
  <c r="D5803" i="23"/>
  <c r="D5804" i="23"/>
  <c r="D5805" i="23"/>
  <c r="D5806" i="23"/>
  <c r="D5807" i="23"/>
  <c r="D5808" i="23"/>
  <c r="D5809" i="23"/>
  <c r="D5810" i="23"/>
  <c r="D5811" i="23"/>
  <c r="D5812" i="23"/>
  <c r="D5813" i="23"/>
  <c r="D5814" i="23"/>
  <c r="D5815" i="23"/>
  <c r="D5816" i="23"/>
  <c r="D5817" i="23"/>
  <c r="D5818" i="23"/>
  <c r="D5819" i="23"/>
  <c r="D5820" i="23"/>
  <c r="D5821" i="23"/>
  <c r="D5822" i="23"/>
  <c r="D5823" i="23"/>
  <c r="D5824" i="23"/>
  <c r="D5825" i="23"/>
  <c r="D5826" i="23"/>
  <c r="D5827" i="23"/>
  <c r="D5828" i="23"/>
  <c r="D5829" i="23"/>
  <c r="D5830" i="23"/>
  <c r="D5831" i="23"/>
  <c r="D5832" i="23"/>
  <c r="D5833" i="23"/>
  <c r="D5834" i="23"/>
  <c r="D5835" i="23"/>
  <c r="D5836" i="23"/>
  <c r="D5837" i="23"/>
  <c r="D5838" i="23"/>
  <c r="D5839" i="23"/>
  <c r="D5840" i="23"/>
  <c r="D5841" i="23"/>
  <c r="D5842" i="23"/>
  <c r="D5843" i="23"/>
  <c r="D5844" i="23"/>
  <c r="D5845" i="23"/>
  <c r="D5846" i="23"/>
  <c r="D5847" i="23"/>
  <c r="D5848" i="23"/>
  <c r="D5849" i="23"/>
  <c r="D5850" i="23"/>
  <c r="D5851" i="23"/>
  <c r="D5852" i="23"/>
  <c r="D5853" i="23"/>
  <c r="D5854" i="23"/>
  <c r="D5855" i="23"/>
  <c r="D5856" i="23"/>
  <c r="D5857" i="23"/>
  <c r="D5858" i="23"/>
  <c r="D5859" i="23"/>
  <c r="D5860" i="23"/>
  <c r="D5861" i="23"/>
  <c r="D5862" i="23"/>
  <c r="D5863" i="23"/>
  <c r="D5864" i="23"/>
  <c r="D5865" i="23"/>
  <c r="D5866" i="23"/>
  <c r="D5867" i="23"/>
  <c r="D5868" i="23"/>
  <c r="D5869" i="23"/>
  <c r="D5870" i="23"/>
  <c r="D5871" i="23"/>
  <c r="D5872" i="23"/>
  <c r="D5873" i="23"/>
  <c r="D5874" i="23"/>
  <c r="D5875" i="23"/>
  <c r="D5876" i="23"/>
  <c r="D5877" i="23"/>
  <c r="D5878" i="23"/>
  <c r="D5879" i="23"/>
  <c r="D5880" i="23"/>
  <c r="D5881" i="23"/>
  <c r="D5882" i="23"/>
  <c r="D5883" i="23"/>
  <c r="D5884" i="23"/>
  <c r="D5885" i="23"/>
  <c r="D5886" i="23"/>
  <c r="D5887" i="23"/>
  <c r="D5888" i="23"/>
  <c r="D5889" i="23"/>
  <c r="D5890" i="23"/>
  <c r="D5891" i="23"/>
  <c r="D5892" i="23"/>
  <c r="D5893" i="23"/>
  <c r="D5894" i="23"/>
  <c r="D5895" i="23"/>
  <c r="D5896" i="23"/>
  <c r="D5897" i="23"/>
  <c r="D5898" i="23"/>
  <c r="D5899" i="23"/>
  <c r="D5900" i="23"/>
  <c r="D5901" i="23"/>
  <c r="D5902" i="23"/>
  <c r="D5903" i="23"/>
  <c r="D5904" i="23"/>
  <c r="D5905" i="23"/>
  <c r="D5906" i="23"/>
  <c r="D5907" i="23"/>
  <c r="D5908" i="23"/>
  <c r="D5909" i="23"/>
  <c r="D5910" i="23"/>
  <c r="D5911" i="23"/>
  <c r="D5912" i="23"/>
  <c r="D5913" i="23"/>
  <c r="D5914" i="23"/>
  <c r="D5915" i="23"/>
  <c r="D5916" i="23"/>
  <c r="D5917" i="23"/>
  <c r="D5918" i="23"/>
  <c r="D5919" i="23"/>
  <c r="D5920" i="23"/>
  <c r="D5921" i="23"/>
  <c r="D5922" i="23"/>
  <c r="D5923" i="23"/>
  <c r="D5924" i="23"/>
  <c r="D5925" i="23"/>
  <c r="D5926" i="23"/>
  <c r="D5927" i="23"/>
  <c r="D5928" i="23"/>
  <c r="D5929" i="23"/>
  <c r="D5930" i="23"/>
  <c r="D5931" i="23"/>
  <c r="D5932" i="23"/>
  <c r="D5933" i="23"/>
  <c r="D5934" i="23"/>
  <c r="D5935" i="23"/>
  <c r="D5936" i="23"/>
  <c r="D5937" i="23"/>
  <c r="D5938" i="23"/>
  <c r="D5939" i="23"/>
  <c r="D5940" i="23"/>
  <c r="D5941" i="23"/>
  <c r="D5942" i="23"/>
  <c r="D5943" i="23"/>
  <c r="D5944" i="23"/>
  <c r="D5945" i="23"/>
  <c r="D5946" i="23"/>
  <c r="D5947" i="23"/>
  <c r="D5948" i="23"/>
  <c r="D5949" i="23"/>
  <c r="D5950" i="23"/>
  <c r="D5951" i="23"/>
  <c r="D5952" i="23"/>
  <c r="D5953" i="23"/>
  <c r="D5954" i="23"/>
  <c r="D5955" i="23"/>
  <c r="D5956" i="23"/>
  <c r="D5957" i="23"/>
  <c r="D5958" i="23"/>
  <c r="D5959" i="23"/>
  <c r="D5960" i="23"/>
  <c r="D5961" i="23"/>
  <c r="D5962" i="23"/>
  <c r="D5963" i="23"/>
  <c r="D5964" i="23"/>
  <c r="D5965" i="23"/>
  <c r="D5966" i="23"/>
  <c r="D5967" i="23"/>
  <c r="D5968" i="23"/>
  <c r="D5969" i="23"/>
  <c r="D5970" i="23"/>
  <c r="D5971" i="23"/>
  <c r="D5972" i="23"/>
  <c r="D5973" i="23"/>
  <c r="D5974" i="23"/>
  <c r="D5975" i="23"/>
  <c r="D5976" i="23"/>
  <c r="D5977" i="23"/>
  <c r="D5978" i="23"/>
  <c r="D5979" i="23"/>
  <c r="D5980" i="23"/>
  <c r="D5981" i="23"/>
  <c r="D5982" i="23"/>
  <c r="D5983" i="23"/>
  <c r="D5984" i="23"/>
  <c r="D5985" i="23"/>
  <c r="D5986" i="23"/>
  <c r="D5987" i="23"/>
  <c r="D5988" i="23"/>
  <c r="D5989" i="23"/>
  <c r="D5990" i="23"/>
  <c r="D5991" i="23"/>
  <c r="D5992" i="23"/>
  <c r="D5993" i="23"/>
  <c r="D5994" i="23"/>
  <c r="D5995" i="23"/>
  <c r="D5996" i="23"/>
  <c r="D5997" i="23"/>
  <c r="D5998" i="23"/>
  <c r="D5999" i="23"/>
  <c r="D6000" i="23"/>
  <c r="D6001" i="23"/>
  <c r="D6002" i="23"/>
  <c r="D6003" i="23"/>
  <c r="D6004" i="23"/>
  <c r="D6005" i="23"/>
  <c r="D6006" i="23"/>
  <c r="D6007" i="23"/>
  <c r="D6008" i="23"/>
  <c r="D6009" i="23"/>
  <c r="D6010" i="23"/>
  <c r="D6011" i="23"/>
  <c r="D6012" i="23"/>
  <c r="D6013" i="23"/>
  <c r="D6014" i="23"/>
  <c r="D6015" i="23"/>
  <c r="D6016" i="23"/>
  <c r="D6017" i="23"/>
  <c r="D6018" i="23"/>
  <c r="D6019" i="23"/>
  <c r="D6020" i="23"/>
  <c r="D6021" i="23"/>
  <c r="D6022" i="23"/>
  <c r="D6023" i="23"/>
  <c r="D6024" i="23"/>
  <c r="D6025" i="23"/>
  <c r="D6026" i="23"/>
  <c r="D6027" i="23"/>
  <c r="D6028" i="23"/>
  <c r="D6029" i="23"/>
  <c r="D6030" i="23"/>
  <c r="D6031" i="23"/>
  <c r="D6032" i="23"/>
  <c r="D6033" i="23"/>
  <c r="D6034" i="23"/>
  <c r="D6035" i="23"/>
  <c r="D6036" i="23"/>
  <c r="D6037" i="23"/>
  <c r="D6038" i="23"/>
  <c r="D6039" i="23"/>
  <c r="D6040" i="23"/>
  <c r="D6041" i="23"/>
  <c r="D6042" i="23"/>
  <c r="D6043" i="23"/>
  <c r="D6044" i="23"/>
  <c r="D6045" i="23"/>
  <c r="D6046" i="23"/>
  <c r="D6047" i="23"/>
  <c r="D6048" i="23"/>
  <c r="D6049" i="23"/>
  <c r="D6050" i="23"/>
  <c r="D6051" i="23"/>
  <c r="D6052" i="23"/>
  <c r="D6053" i="23"/>
  <c r="D6054" i="23"/>
  <c r="D6055" i="23"/>
  <c r="D6056" i="23"/>
  <c r="D6057" i="23"/>
  <c r="D6058" i="23"/>
  <c r="D6059" i="23"/>
  <c r="D6060" i="23"/>
  <c r="D6061" i="23"/>
  <c r="D6062" i="23"/>
  <c r="D6063" i="23"/>
  <c r="D6064" i="23"/>
  <c r="D6065" i="23"/>
  <c r="D6066" i="23"/>
  <c r="D6067" i="23"/>
  <c r="D6068" i="23"/>
  <c r="D6069" i="23"/>
  <c r="D6070" i="23"/>
  <c r="D6071" i="23"/>
  <c r="D6072" i="23"/>
  <c r="D6073" i="23"/>
  <c r="D6074" i="23"/>
  <c r="D6075" i="23"/>
  <c r="D6076" i="23"/>
  <c r="D6077" i="23"/>
  <c r="D6078" i="23"/>
  <c r="D6079" i="23"/>
  <c r="D6080" i="23"/>
  <c r="D6081" i="23"/>
  <c r="D6082" i="23"/>
  <c r="D6083" i="23"/>
  <c r="D6084" i="23"/>
  <c r="D6085" i="23"/>
  <c r="D6086" i="23"/>
  <c r="D6087" i="23"/>
  <c r="D6088" i="23"/>
  <c r="D6089" i="23"/>
  <c r="D6090" i="23"/>
  <c r="D6091" i="23"/>
  <c r="D6092" i="23"/>
  <c r="D6093" i="23"/>
  <c r="D6094" i="23"/>
  <c r="D6095" i="23"/>
  <c r="D6096" i="23"/>
  <c r="D6097" i="23"/>
  <c r="D6098" i="23"/>
  <c r="D6099" i="23"/>
  <c r="D6100" i="23"/>
  <c r="D6101" i="23"/>
  <c r="D6102" i="23"/>
  <c r="D6103" i="23"/>
  <c r="D6104" i="23"/>
  <c r="D6105" i="23"/>
  <c r="D6106" i="23"/>
  <c r="D6107" i="23"/>
  <c r="D6108" i="23"/>
  <c r="D6109" i="23"/>
  <c r="D6110" i="23"/>
  <c r="D6111" i="23"/>
  <c r="D6112" i="23"/>
  <c r="D6113" i="23"/>
  <c r="D6114" i="23"/>
  <c r="D6115" i="23"/>
  <c r="D6116" i="23"/>
  <c r="D6117" i="23"/>
  <c r="D6118" i="23"/>
  <c r="D6119" i="23"/>
  <c r="D6120" i="23"/>
  <c r="D6121" i="23"/>
  <c r="D6122" i="23"/>
  <c r="D6123" i="23"/>
  <c r="D6124" i="23"/>
  <c r="D6125" i="23"/>
  <c r="D6126" i="23"/>
  <c r="D6127" i="23"/>
  <c r="D6128" i="23"/>
  <c r="D6129" i="23"/>
  <c r="D6130" i="23"/>
  <c r="D6131" i="23"/>
  <c r="D6132" i="23"/>
  <c r="D6133" i="23"/>
  <c r="D6134" i="23"/>
  <c r="D6135" i="23"/>
  <c r="D6136" i="23"/>
  <c r="D6137" i="23"/>
  <c r="D6138" i="23"/>
  <c r="D6139" i="23"/>
  <c r="D6140" i="23"/>
  <c r="D6141" i="23"/>
  <c r="D6142" i="23"/>
  <c r="D6143" i="23"/>
  <c r="D6144" i="23"/>
  <c r="D6145" i="23"/>
  <c r="D6146" i="23"/>
  <c r="D6147" i="23"/>
  <c r="D6148" i="23"/>
  <c r="D6149" i="23"/>
  <c r="D6150" i="23"/>
  <c r="D6151" i="23"/>
  <c r="D6152" i="23"/>
  <c r="D6153" i="23"/>
  <c r="D6154" i="23"/>
  <c r="D6155" i="23"/>
  <c r="D6156" i="23"/>
  <c r="D6157" i="23"/>
  <c r="D6158" i="23"/>
  <c r="D6159" i="23"/>
  <c r="D6160" i="23"/>
  <c r="D6161" i="23"/>
  <c r="D6162" i="23"/>
  <c r="D6163" i="23"/>
  <c r="D6164" i="23"/>
  <c r="D6165" i="23"/>
  <c r="D6166" i="23"/>
  <c r="D6167" i="23"/>
  <c r="D6168" i="23"/>
  <c r="D6169" i="23"/>
  <c r="D6170" i="23"/>
  <c r="D6171" i="23"/>
  <c r="D6172" i="23"/>
  <c r="D6173" i="23"/>
  <c r="D6174" i="23"/>
  <c r="D6175" i="23"/>
  <c r="D6176" i="23"/>
  <c r="D6177" i="23"/>
  <c r="D6178" i="23"/>
  <c r="D6179" i="23"/>
  <c r="D6180" i="23"/>
  <c r="D6181" i="23"/>
  <c r="D6182" i="23"/>
  <c r="D6183" i="23"/>
  <c r="D6184" i="23"/>
  <c r="D6185" i="23"/>
  <c r="D6186" i="23"/>
  <c r="D6187" i="23"/>
  <c r="D6188" i="23"/>
  <c r="D6189" i="23"/>
  <c r="D6190" i="23"/>
  <c r="D6191" i="23"/>
  <c r="D6192" i="23"/>
  <c r="D6193" i="23"/>
  <c r="D6194" i="23"/>
  <c r="D6195" i="23"/>
  <c r="D6196" i="23"/>
  <c r="D6197" i="23"/>
  <c r="D6198" i="23"/>
  <c r="D6199" i="23"/>
  <c r="D6200" i="23"/>
  <c r="D6201" i="23"/>
  <c r="D6202" i="23"/>
  <c r="D6203" i="23"/>
  <c r="D6204" i="23"/>
  <c r="D6205" i="23"/>
  <c r="D6206" i="23"/>
  <c r="D6207" i="23"/>
  <c r="D6208" i="23"/>
  <c r="D6209" i="23"/>
  <c r="D6210" i="23"/>
  <c r="D6211" i="23"/>
  <c r="D6212" i="23"/>
  <c r="D6213" i="23"/>
  <c r="D6214" i="23"/>
  <c r="D6215" i="23"/>
  <c r="D6216" i="23"/>
  <c r="D6217" i="23"/>
  <c r="D6218" i="23"/>
  <c r="D6219" i="23"/>
  <c r="D6220" i="23"/>
  <c r="D6221" i="23"/>
  <c r="D6222" i="23"/>
  <c r="D6223" i="23"/>
  <c r="D6224" i="23"/>
  <c r="D6225" i="23"/>
  <c r="D6226" i="23"/>
  <c r="D6227" i="23"/>
  <c r="D6228" i="23"/>
  <c r="D6229" i="23"/>
  <c r="D6230" i="23"/>
  <c r="D6231" i="23"/>
  <c r="D6232" i="23"/>
  <c r="D6233" i="23"/>
  <c r="D6234" i="23"/>
  <c r="D6235" i="23"/>
  <c r="D6236" i="23"/>
  <c r="D6237" i="23"/>
  <c r="D6238" i="23"/>
  <c r="D6239" i="23"/>
  <c r="D6240" i="23"/>
  <c r="D6241" i="23"/>
  <c r="D6242" i="23"/>
  <c r="D6243" i="23"/>
  <c r="D6244" i="23"/>
  <c r="D6245" i="23"/>
  <c r="D6246" i="23"/>
  <c r="D6247" i="23"/>
  <c r="D6248" i="23"/>
  <c r="D6249" i="23"/>
  <c r="D6250" i="23"/>
  <c r="D6251" i="23"/>
  <c r="D6252" i="23"/>
  <c r="D6253" i="23"/>
  <c r="D6254" i="23"/>
  <c r="D6255" i="23"/>
  <c r="D6256" i="23"/>
  <c r="D6257" i="23"/>
  <c r="D6258" i="23"/>
  <c r="D6259" i="23"/>
  <c r="D6260" i="23"/>
  <c r="D6261" i="23"/>
  <c r="D6262" i="23"/>
  <c r="D6263" i="23"/>
  <c r="D6264" i="23"/>
  <c r="D6265" i="23"/>
  <c r="D6266" i="23"/>
  <c r="D6267" i="23"/>
  <c r="D6268" i="23"/>
  <c r="D6269" i="23"/>
  <c r="D6270" i="23"/>
  <c r="D6271" i="23"/>
  <c r="D6272" i="23"/>
  <c r="D6273" i="23"/>
  <c r="D6274" i="23"/>
  <c r="D6275" i="23"/>
  <c r="D6276" i="23"/>
  <c r="D6277" i="23"/>
  <c r="D6278" i="23"/>
  <c r="D6279" i="23"/>
  <c r="D6280" i="23"/>
  <c r="D6281" i="23"/>
  <c r="D6282" i="23"/>
  <c r="D6283" i="23"/>
  <c r="D6284" i="23"/>
  <c r="D6285" i="23"/>
  <c r="D6286" i="23"/>
  <c r="D6287" i="23"/>
  <c r="D6288" i="23"/>
  <c r="D6289" i="23"/>
  <c r="D6290" i="23"/>
  <c r="D6291" i="23"/>
  <c r="D6292" i="23"/>
  <c r="D6293" i="23"/>
  <c r="D6294" i="23"/>
  <c r="D6295" i="23"/>
  <c r="D6296" i="23"/>
  <c r="D6297" i="23"/>
  <c r="D6298" i="23"/>
  <c r="D6299" i="23"/>
  <c r="D6300" i="23"/>
  <c r="D6301" i="23"/>
  <c r="D6302" i="23"/>
  <c r="D6303" i="23"/>
  <c r="D6304" i="23"/>
  <c r="D6305" i="23"/>
  <c r="D6306" i="23"/>
  <c r="D6307" i="23"/>
  <c r="D6308" i="23"/>
  <c r="D6309" i="23"/>
  <c r="D6310" i="23"/>
  <c r="D6311" i="23"/>
  <c r="D6312" i="23"/>
  <c r="D6313" i="23"/>
  <c r="D6314" i="23"/>
  <c r="D6315" i="23"/>
  <c r="D6316" i="23"/>
  <c r="D6317" i="23"/>
  <c r="D6318" i="23"/>
  <c r="D6319" i="23"/>
  <c r="D6320" i="23"/>
  <c r="D6321" i="23"/>
  <c r="D6322" i="23"/>
  <c r="D6323" i="23"/>
  <c r="D6324" i="23"/>
  <c r="D6325" i="23"/>
  <c r="D6326" i="23"/>
  <c r="D6327" i="23"/>
  <c r="D6328" i="23"/>
  <c r="D6329" i="23"/>
  <c r="D6330" i="23"/>
  <c r="D6331" i="23"/>
  <c r="D6332" i="23"/>
  <c r="D6333" i="23"/>
  <c r="D6334" i="23"/>
  <c r="D6335" i="23"/>
  <c r="D6336" i="23"/>
  <c r="D6337" i="23"/>
  <c r="D6338" i="23"/>
  <c r="D6339" i="23"/>
  <c r="D6340" i="23"/>
  <c r="D6341" i="23"/>
  <c r="D6342" i="23"/>
  <c r="D6343" i="23"/>
  <c r="D6344" i="23"/>
  <c r="D6345" i="23"/>
  <c r="D6346" i="23"/>
  <c r="D6347" i="23"/>
  <c r="D6348" i="23"/>
  <c r="D6349" i="23"/>
  <c r="D6350" i="23"/>
  <c r="D6351" i="23"/>
  <c r="D6352" i="23"/>
  <c r="D6353" i="23"/>
  <c r="D6354" i="23"/>
  <c r="D6355" i="23"/>
  <c r="D6356" i="23"/>
  <c r="D6357" i="23"/>
  <c r="D6358" i="23"/>
  <c r="D6359" i="23"/>
  <c r="D6360" i="23"/>
  <c r="D6361" i="23"/>
  <c r="D6362" i="23"/>
  <c r="D6363" i="23"/>
  <c r="D6364" i="23"/>
  <c r="D6365" i="23"/>
  <c r="D6366" i="23"/>
  <c r="D6367" i="23"/>
  <c r="D6368" i="23"/>
  <c r="D6369" i="23"/>
  <c r="D6370" i="23"/>
  <c r="D6371" i="23"/>
  <c r="D6372" i="23"/>
  <c r="D6373" i="23"/>
  <c r="D6374" i="23"/>
  <c r="D6375" i="23"/>
  <c r="D6376" i="23"/>
  <c r="D6377" i="23"/>
  <c r="D6378" i="23"/>
  <c r="D6379" i="23"/>
  <c r="D6380" i="23"/>
  <c r="D6381" i="23"/>
  <c r="D6382" i="23"/>
  <c r="D6383" i="23"/>
  <c r="D6384" i="23"/>
  <c r="D6385" i="23"/>
  <c r="D6386" i="23"/>
  <c r="D6387" i="23"/>
  <c r="D6388" i="23"/>
  <c r="D6389" i="23"/>
  <c r="D6390" i="23"/>
  <c r="D6391" i="23"/>
  <c r="D6392" i="23"/>
  <c r="D6393" i="23"/>
  <c r="D6394" i="23"/>
  <c r="D6395" i="23"/>
  <c r="D6396" i="23"/>
  <c r="D6397" i="23"/>
  <c r="D6398" i="23"/>
  <c r="D6399" i="23"/>
  <c r="D6400" i="23"/>
  <c r="D6401" i="23"/>
  <c r="D6402" i="23"/>
  <c r="D6403" i="23"/>
  <c r="D6404" i="23"/>
  <c r="D6405" i="23"/>
  <c r="D6406" i="23"/>
  <c r="D6407" i="23"/>
  <c r="D6408" i="23"/>
  <c r="D6409" i="23"/>
  <c r="D6410" i="23"/>
  <c r="D6411" i="23"/>
  <c r="D6412" i="23"/>
  <c r="D6413" i="23"/>
  <c r="D6414" i="23"/>
  <c r="D6415" i="23"/>
  <c r="D6416" i="23"/>
  <c r="D6417" i="23"/>
  <c r="D6418" i="23"/>
  <c r="D6419" i="23"/>
  <c r="D6420" i="23"/>
  <c r="D6421" i="23"/>
  <c r="D6422" i="23"/>
  <c r="D6423" i="23"/>
  <c r="D6424" i="23"/>
  <c r="D6425" i="23"/>
  <c r="D6426" i="23"/>
  <c r="D6427" i="23"/>
  <c r="D6428" i="23"/>
  <c r="D6429" i="23"/>
  <c r="D6430" i="23"/>
  <c r="D6431" i="23"/>
  <c r="D6432" i="23"/>
  <c r="D6433" i="23"/>
  <c r="D6434" i="23"/>
  <c r="D6435" i="23"/>
  <c r="D6436" i="23"/>
  <c r="D6437" i="23"/>
  <c r="D6438" i="23"/>
  <c r="D6439" i="23"/>
  <c r="D6440" i="23"/>
  <c r="D6441" i="23"/>
  <c r="D6442" i="23"/>
  <c r="D6443" i="23"/>
  <c r="D6444" i="23"/>
  <c r="D6445" i="23"/>
  <c r="D6446" i="23"/>
  <c r="D6447" i="23"/>
  <c r="D6448" i="23"/>
  <c r="D6449" i="23"/>
  <c r="D6450" i="23"/>
  <c r="D6451" i="23"/>
  <c r="D6452" i="23"/>
  <c r="D6453" i="23"/>
  <c r="D6454" i="23"/>
  <c r="D6455" i="23"/>
  <c r="D6456" i="23"/>
  <c r="D6457" i="23"/>
  <c r="D6458" i="23"/>
  <c r="D6459" i="23"/>
  <c r="D6460" i="23"/>
  <c r="D6461" i="23"/>
  <c r="D6462" i="23"/>
  <c r="D6463" i="23"/>
  <c r="D6464" i="23"/>
  <c r="D6465" i="23"/>
  <c r="D6466" i="23"/>
  <c r="D6467" i="23"/>
  <c r="D6468" i="23"/>
  <c r="D6469" i="23"/>
  <c r="D6470" i="23"/>
  <c r="D6471" i="23"/>
  <c r="D6472" i="23"/>
  <c r="D6473" i="23"/>
  <c r="D6474" i="23"/>
  <c r="D6475" i="23"/>
  <c r="D6476" i="23"/>
  <c r="D6477" i="23"/>
  <c r="D6478" i="23"/>
  <c r="D6479" i="23"/>
  <c r="D6480" i="23"/>
  <c r="D6481" i="23"/>
  <c r="D6482" i="23"/>
  <c r="D6483" i="23"/>
  <c r="D6484" i="23"/>
  <c r="D6485" i="23"/>
  <c r="D6486" i="23"/>
  <c r="D6487" i="23"/>
  <c r="D6488" i="23"/>
  <c r="D6489" i="23"/>
  <c r="D6490" i="23"/>
  <c r="D6491" i="23"/>
  <c r="D6492" i="23"/>
  <c r="D6493" i="23"/>
  <c r="D6494" i="23"/>
  <c r="D6495" i="23"/>
  <c r="D6496" i="23"/>
  <c r="D6497" i="23"/>
  <c r="D6498" i="23"/>
  <c r="D6499" i="23"/>
  <c r="D6500" i="23"/>
  <c r="D6501" i="23"/>
  <c r="D6502" i="23"/>
  <c r="D6503" i="23"/>
  <c r="D6504" i="23"/>
  <c r="D6505" i="23"/>
  <c r="D6506" i="23"/>
  <c r="D6507" i="23"/>
  <c r="D6508" i="23"/>
  <c r="D6509" i="23"/>
  <c r="D6510" i="23"/>
  <c r="D6511" i="23"/>
  <c r="D6512" i="23"/>
  <c r="D6513" i="23"/>
  <c r="D6514" i="23"/>
  <c r="D6515" i="23"/>
  <c r="D6516" i="23"/>
  <c r="D6517" i="23"/>
  <c r="D6518" i="23"/>
  <c r="D6519" i="23"/>
  <c r="D6520" i="23"/>
  <c r="D6521" i="23"/>
  <c r="D6522" i="23"/>
  <c r="D6523" i="23"/>
  <c r="D6524" i="23"/>
  <c r="D6525" i="23"/>
  <c r="D6526" i="23"/>
  <c r="D6527" i="23"/>
  <c r="D6528" i="23"/>
  <c r="D6529" i="23"/>
  <c r="D6530" i="23"/>
  <c r="D6531" i="23"/>
  <c r="D6532" i="23"/>
  <c r="D6533" i="23"/>
  <c r="D6534" i="23"/>
  <c r="D6535" i="23"/>
  <c r="D6536" i="23"/>
  <c r="D6537" i="23"/>
  <c r="D6538" i="23"/>
  <c r="D6539" i="23"/>
  <c r="D6540" i="23"/>
  <c r="D6541" i="23"/>
  <c r="D6542" i="23"/>
  <c r="D6543" i="23"/>
  <c r="D6544" i="23"/>
  <c r="D6545" i="23"/>
  <c r="D6546" i="23"/>
  <c r="D6547" i="23"/>
  <c r="D6548" i="23"/>
  <c r="D6549" i="23"/>
  <c r="D6550" i="23"/>
  <c r="D6551" i="23"/>
  <c r="D6552" i="23"/>
  <c r="D6553" i="23"/>
  <c r="D6554" i="23"/>
  <c r="D6555" i="23"/>
  <c r="D6556" i="23"/>
  <c r="D6557" i="23"/>
  <c r="D6558" i="23"/>
  <c r="D6559" i="23"/>
  <c r="D6560" i="23"/>
  <c r="D6561" i="23"/>
  <c r="D6562" i="23"/>
  <c r="D6563" i="23"/>
  <c r="D6564" i="23"/>
  <c r="D6565" i="23"/>
  <c r="D6566" i="23"/>
  <c r="D6567" i="23"/>
  <c r="D6568" i="23"/>
  <c r="D6569" i="23"/>
  <c r="D6570" i="23"/>
  <c r="D6571" i="23"/>
  <c r="D6572" i="23"/>
  <c r="D6573" i="23"/>
  <c r="D6574" i="23"/>
  <c r="D6575" i="23"/>
  <c r="D6576" i="23"/>
  <c r="D6577" i="23"/>
  <c r="D6578" i="23"/>
  <c r="D6579" i="23"/>
  <c r="D6580" i="23"/>
  <c r="D6581" i="23"/>
  <c r="D6582" i="23"/>
  <c r="D6583" i="23"/>
  <c r="D6584" i="23"/>
  <c r="D6585" i="23"/>
  <c r="D6586" i="23"/>
  <c r="D6587" i="23"/>
  <c r="D6588" i="23"/>
  <c r="D6589" i="23"/>
  <c r="D6590" i="23"/>
  <c r="D6591" i="23"/>
  <c r="D6592" i="23"/>
  <c r="D6593" i="23"/>
  <c r="D6594" i="23"/>
  <c r="D6595" i="23"/>
  <c r="D6596" i="23"/>
  <c r="D6597" i="23"/>
  <c r="D6598" i="23"/>
  <c r="D6599" i="23"/>
  <c r="D6600" i="23"/>
  <c r="D6601" i="23"/>
  <c r="D6602" i="23"/>
  <c r="D6603" i="23"/>
  <c r="D6604" i="23"/>
  <c r="D6605" i="23"/>
  <c r="D6606" i="23"/>
  <c r="D6607" i="23"/>
  <c r="D6608" i="23"/>
  <c r="D6609" i="23"/>
  <c r="D6610" i="23"/>
  <c r="D6611" i="23"/>
  <c r="D6612" i="23"/>
  <c r="D6613" i="23"/>
  <c r="D6614" i="23"/>
  <c r="D6615" i="23"/>
  <c r="D6616" i="23"/>
  <c r="D6617" i="23"/>
  <c r="D6618" i="23"/>
  <c r="D6619" i="23"/>
  <c r="D6620" i="23"/>
  <c r="D6621" i="23"/>
  <c r="D6622" i="23"/>
  <c r="D6623" i="23"/>
  <c r="D6624" i="23"/>
  <c r="D6625" i="23"/>
  <c r="D6626" i="23"/>
  <c r="D6627" i="23"/>
  <c r="D6628" i="23"/>
  <c r="D6629" i="23"/>
  <c r="D6630" i="23"/>
  <c r="D6631" i="23"/>
  <c r="D6632" i="23"/>
  <c r="D6633" i="23"/>
  <c r="D6634" i="23"/>
  <c r="D6635" i="23"/>
  <c r="D6636" i="23"/>
  <c r="D6637" i="23"/>
  <c r="D6638" i="23"/>
  <c r="D6639" i="23"/>
  <c r="D6640" i="23"/>
  <c r="D6641" i="23"/>
  <c r="D6642" i="23"/>
  <c r="D6643" i="23"/>
  <c r="D6644" i="23"/>
  <c r="D6645" i="23"/>
  <c r="D6646" i="23"/>
  <c r="D6647" i="23"/>
  <c r="D6648" i="23"/>
  <c r="D6649" i="23"/>
  <c r="D6650" i="23"/>
  <c r="D6651" i="23"/>
  <c r="D6652" i="23"/>
  <c r="D6653" i="23"/>
  <c r="D6654" i="23"/>
  <c r="D6655" i="23"/>
  <c r="D6656" i="23"/>
  <c r="D6657" i="23"/>
  <c r="D6658" i="23"/>
  <c r="D6659" i="23"/>
  <c r="D6660" i="23"/>
  <c r="D6661" i="23"/>
  <c r="D6662" i="23"/>
  <c r="D6663" i="23"/>
  <c r="D6664" i="23"/>
  <c r="D6665" i="23"/>
  <c r="D6666" i="23"/>
  <c r="D6667" i="23"/>
  <c r="D6668" i="23"/>
  <c r="D6669" i="23"/>
  <c r="D6670" i="23"/>
  <c r="D6671" i="23"/>
  <c r="D6672" i="23"/>
  <c r="D6673" i="23"/>
  <c r="D6674" i="23"/>
  <c r="D6675" i="23"/>
  <c r="D6676" i="23"/>
  <c r="D6677" i="23"/>
  <c r="D6678" i="23"/>
  <c r="D6679" i="23"/>
  <c r="D6680" i="23"/>
  <c r="D6681" i="23"/>
  <c r="D6682" i="23"/>
  <c r="D6683" i="23"/>
  <c r="D6684" i="23"/>
  <c r="D6685" i="23"/>
  <c r="D6686" i="23"/>
  <c r="D6687" i="23"/>
  <c r="D6688" i="23"/>
  <c r="D6689" i="23"/>
  <c r="D6690" i="23"/>
  <c r="D6691" i="23"/>
  <c r="D6692" i="23"/>
  <c r="D6693" i="23"/>
  <c r="D6694" i="23"/>
  <c r="D6695" i="23"/>
  <c r="D6696" i="23"/>
  <c r="D6697" i="23"/>
  <c r="D6698" i="23"/>
  <c r="D6699" i="23"/>
  <c r="D6700" i="23"/>
  <c r="D6701" i="23"/>
  <c r="D6702" i="23"/>
  <c r="D6703" i="23"/>
  <c r="D6704" i="23"/>
  <c r="D6705" i="23"/>
  <c r="D6706" i="23"/>
  <c r="D6707" i="23"/>
  <c r="D6708" i="23"/>
  <c r="D6709" i="23"/>
  <c r="D6710" i="23"/>
  <c r="D6711" i="23"/>
  <c r="D6712" i="23"/>
  <c r="D6713" i="23"/>
  <c r="D6714" i="23"/>
  <c r="D6715" i="23"/>
  <c r="D6716" i="23"/>
  <c r="D6717" i="23"/>
  <c r="D6718" i="23"/>
  <c r="D6719" i="23"/>
  <c r="D6720" i="23"/>
  <c r="D6721" i="23"/>
  <c r="D6722" i="23"/>
  <c r="D6723" i="23"/>
  <c r="D6724" i="23"/>
  <c r="D6725" i="23"/>
  <c r="D6726" i="23"/>
  <c r="D6727" i="23"/>
  <c r="D6728" i="23"/>
  <c r="D6729" i="23"/>
  <c r="D6730" i="23"/>
  <c r="D6731" i="23"/>
  <c r="D6732" i="23"/>
  <c r="D6733" i="23"/>
  <c r="D6734" i="23"/>
  <c r="D6735" i="23"/>
  <c r="D6736" i="23"/>
  <c r="D6737" i="23"/>
  <c r="D6738" i="23"/>
  <c r="D6739" i="23"/>
  <c r="D6740" i="23"/>
  <c r="D6741" i="23"/>
  <c r="D6742" i="23"/>
  <c r="D6743" i="23"/>
  <c r="D6744" i="23"/>
  <c r="D6745" i="23"/>
  <c r="D6746" i="23"/>
  <c r="D6747" i="23"/>
  <c r="D6748" i="23"/>
  <c r="D6749" i="23"/>
  <c r="D6750" i="23"/>
  <c r="D6751" i="23"/>
  <c r="D6752" i="23"/>
  <c r="D6753" i="23"/>
  <c r="D6754" i="23"/>
  <c r="D6755" i="23"/>
  <c r="D6756" i="23"/>
  <c r="D6757" i="23"/>
  <c r="D6758" i="23"/>
  <c r="D6759" i="23"/>
  <c r="D6760" i="23"/>
  <c r="D6761" i="23"/>
  <c r="D6762" i="23"/>
  <c r="D6763" i="23"/>
  <c r="D6764" i="23"/>
  <c r="D6765" i="23"/>
  <c r="D6766" i="23"/>
  <c r="D6767" i="23"/>
  <c r="D6768" i="23"/>
  <c r="D6769" i="23"/>
  <c r="D6770" i="23"/>
  <c r="D6771" i="23"/>
  <c r="D6772" i="23"/>
  <c r="D6773" i="23"/>
  <c r="D6774" i="23"/>
  <c r="D6775" i="23"/>
  <c r="D6776" i="23"/>
  <c r="D6777" i="23"/>
  <c r="D6778" i="23"/>
  <c r="D6779" i="23"/>
  <c r="D6780" i="23"/>
  <c r="D6781" i="23"/>
  <c r="D6782" i="23"/>
  <c r="D6783" i="23"/>
  <c r="D6784" i="23"/>
  <c r="D6785" i="23"/>
  <c r="D6786" i="23"/>
  <c r="D6787" i="23"/>
  <c r="D6788" i="23"/>
  <c r="D6789" i="23"/>
  <c r="D6790" i="23"/>
  <c r="D6791" i="23"/>
  <c r="D6792" i="23"/>
  <c r="D6793" i="23"/>
  <c r="D6794" i="23"/>
  <c r="D6795" i="23"/>
  <c r="D6796" i="23"/>
  <c r="D6797" i="23"/>
  <c r="D6798" i="23"/>
  <c r="D6799" i="23"/>
  <c r="D6800" i="23"/>
  <c r="D6801" i="23"/>
  <c r="D6802" i="23"/>
  <c r="D6803" i="23"/>
  <c r="D6804" i="23"/>
  <c r="D6805" i="23"/>
  <c r="D6806" i="23"/>
  <c r="D6807" i="23"/>
  <c r="D6808" i="23"/>
  <c r="D6809" i="23"/>
  <c r="D6810" i="23"/>
  <c r="D6811" i="23"/>
  <c r="D6812" i="23"/>
  <c r="D6813" i="23"/>
  <c r="D6814" i="23"/>
  <c r="D6815" i="23"/>
  <c r="D6816" i="23"/>
  <c r="D6817" i="23"/>
  <c r="D6818" i="23"/>
  <c r="D6819" i="23"/>
  <c r="D6820" i="23"/>
  <c r="D6821" i="23"/>
  <c r="D6822" i="23"/>
  <c r="D6823" i="23"/>
  <c r="D6824" i="23"/>
  <c r="D6825" i="23"/>
  <c r="D6826" i="23"/>
  <c r="D6827" i="23"/>
  <c r="D6828" i="23"/>
  <c r="D6829" i="23"/>
  <c r="D6830" i="23"/>
  <c r="D6831" i="23"/>
  <c r="D6832" i="23"/>
  <c r="D6833" i="23"/>
  <c r="D6834" i="23"/>
  <c r="D6835" i="23"/>
  <c r="D6836" i="23"/>
  <c r="D6837" i="23"/>
  <c r="D6838" i="23"/>
  <c r="D6839" i="23"/>
  <c r="D6840" i="23"/>
  <c r="D6841" i="23"/>
  <c r="D6842" i="23"/>
  <c r="D6843" i="23"/>
  <c r="D6844" i="23"/>
  <c r="D6845" i="23"/>
  <c r="D6846" i="23"/>
  <c r="D6847" i="23"/>
  <c r="D6848" i="23"/>
  <c r="D6849" i="23"/>
  <c r="D6850" i="23"/>
  <c r="D6851" i="23"/>
  <c r="D6852" i="23"/>
  <c r="D6853" i="23"/>
  <c r="D6854" i="23"/>
  <c r="D6855" i="23"/>
  <c r="D6856" i="23"/>
  <c r="D6857" i="23"/>
  <c r="D6858" i="23"/>
  <c r="D6859" i="23"/>
  <c r="D6860" i="23"/>
  <c r="D6861" i="23"/>
  <c r="D6862" i="23"/>
  <c r="D6863" i="23"/>
  <c r="D6864" i="23"/>
  <c r="D6865" i="23"/>
  <c r="D6866" i="23"/>
  <c r="D6867" i="23"/>
  <c r="D6868" i="23"/>
  <c r="D6869" i="23"/>
  <c r="D6870" i="23"/>
  <c r="D6871" i="23"/>
  <c r="D6872" i="23"/>
  <c r="D6873" i="23"/>
  <c r="D6874" i="23"/>
  <c r="D6875" i="23"/>
  <c r="D6876" i="23"/>
  <c r="D6877" i="23"/>
  <c r="D6878" i="23"/>
  <c r="D6879" i="23"/>
  <c r="D6880" i="23"/>
  <c r="D6881" i="23"/>
  <c r="D6882" i="23"/>
  <c r="D6883" i="23"/>
  <c r="D6884" i="23"/>
  <c r="D6885" i="23"/>
  <c r="D6886" i="23"/>
  <c r="D6887" i="23"/>
  <c r="D6888" i="23"/>
  <c r="D6889" i="23"/>
  <c r="D6890" i="23"/>
  <c r="D6891" i="23"/>
  <c r="D6892" i="23"/>
  <c r="D6893" i="23"/>
  <c r="D6894" i="23"/>
  <c r="D6895" i="23"/>
  <c r="D6896" i="23"/>
  <c r="D6897" i="23"/>
  <c r="D6898" i="23"/>
  <c r="D6899" i="23"/>
  <c r="D6900" i="23"/>
  <c r="D6901" i="23"/>
  <c r="D6902" i="23"/>
  <c r="D6903" i="23"/>
  <c r="D6904" i="23"/>
  <c r="D6905" i="23"/>
  <c r="D6906" i="23"/>
  <c r="D6907" i="23"/>
  <c r="D6908" i="23"/>
  <c r="D6909" i="23"/>
  <c r="D6910" i="23"/>
  <c r="D6911" i="23"/>
  <c r="D6912" i="23"/>
  <c r="D6913" i="23"/>
  <c r="D6914" i="23"/>
  <c r="D6915" i="23"/>
  <c r="D6916" i="23"/>
  <c r="D6917" i="23"/>
  <c r="D6918" i="23"/>
  <c r="D6919" i="23"/>
  <c r="D6920" i="23"/>
  <c r="D6921" i="23"/>
  <c r="D6922" i="23"/>
  <c r="D6923" i="23"/>
  <c r="D6924" i="23"/>
  <c r="D6925" i="23"/>
  <c r="D6926" i="23"/>
  <c r="D6927" i="23"/>
  <c r="D6928" i="23"/>
  <c r="D6929" i="23"/>
  <c r="D6930" i="23"/>
  <c r="D6931" i="23"/>
  <c r="D6932" i="23"/>
  <c r="D6933" i="23"/>
  <c r="D6934" i="23"/>
  <c r="D6935" i="23"/>
  <c r="D6936" i="23"/>
  <c r="D6937" i="23"/>
  <c r="D6938" i="23"/>
  <c r="D6939" i="23"/>
  <c r="D6940" i="23"/>
  <c r="D6941" i="23"/>
  <c r="D6942" i="23"/>
  <c r="D6943" i="23"/>
  <c r="D6944" i="23"/>
  <c r="D6945" i="23"/>
  <c r="D6946" i="23"/>
  <c r="D6947" i="23"/>
  <c r="D6948" i="23"/>
  <c r="D6949" i="23"/>
  <c r="D6950" i="23"/>
  <c r="D6951" i="23"/>
  <c r="D6952" i="23"/>
  <c r="D6953" i="23"/>
  <c r="D6954" i="23"/>
  <c r="D6955" i="23"/>
  <c r="D6956" i="23"/>
  <c r="D6957" i="23"/>
  <c r="D6958" i="23"/>
  <c r="D6959" i="23"/>
  <c r="D6960" i="23"/>
  <c r="D6961" i="23"/>
  <c r="D6962" i="23"/>
  <c r="D6963" i="23"/>
  <c r="D6964" i="23"/>
  <c r="D6965" i="23"/>
  <c r="D6966" i="23"/>
  <c r="D6967" i="23"/>
  <c r="D6968" i="23"/>
  <c r="D6969" i="23"/>
  <c r="D6970" i="23"/>
  <c r="D6971" i="23"/>
  <c r="D6972" i="23"/>
  <c r="D6973" i="23"/>
  <c r="D6974" i="23"/>
  <c r="D6975" i="23"/>
  <c r="D6976" i="23"/>
  <c r="D6977" i="23"/>
  <c r="D6978" i="23"/>
  <c r="D6979" i="23"/>
  <c r="D6980" i="23"/>
  <c r="D6981" i="23"/>
  <c r="D6982" i="23"/>
  <c r="D6983" i="23"/>
  <c r="D6984" i="23"/>
  <c r="D6985" i="23"/>
  <c r="D6986" i="23"/>
  <c r="D6987" i="23"/>
  <c r="D6988" i="23"/>
  <c r="D6989" i="23"/>
  <c r="D6990" i="23"/>
  <c r="D6991" i="23"/>
  <c r="D6992" i="23"/>
  <c r="D6993" i="23"/>
  <c r="D6994" i="23"/>
  <c r="D6995" i="23"/>
  <c r="D6996" i="23"/>
  <c r="D6997" i="23"/>
  <c r="D6998" i="23"/>
  <c r="D6999" i="23"/>
  <c r="D7000" i="23"/>
  <c r="D7001" i="23"/>
  <c r="D7002" i="23"/>
  <c r="D7003" i="23"/>
  <c r="D7004" i="23"/>
  <c r="D7005" i="23"/>
  <c r="D7006" i="23"/>
  <c r="D7007" i="23"/>
  <c r="D7008" i="23"/>
  <c r="D7009" i="23"/>
  <c r="D7010" i="23"/>
  <c r="D7011" i="23"/>
  <c r="D7012" i="23"/>
  <c r="D7013" i="23"/>
  <c r="D7014" i="23"/>
  <c r="D7015" i="23"/>
  <c r="D7016" i="23"/>
  <c r="D7017" i="23"/>
  <c r="D7018" i="23"/>
  <c r="D7019" i="23"/>
  <c r="D7020" i="23"/>
  <c r="D7021" i="23"/>
  <c r="D7022" i="23"/>
  <c r="D7023" i="23"/>
  <c r="D7024" i="23"/>
  <c r="D7025" i="23"/>
  <c r="D7026" i="23"/>
  <c r="D7027" i="23"/>
  <c r="D7028" i="23"/>
  <c r="D7029" i="23"/>
  <c r="D7030" i="23"/>
  <c r="D7031" i="23"/>
  <c r="D7032" i="23"/>
  <c r="D7033" i="23"/>
  <c r="D7034" i="23"/>
  <c r="D7035" i="23"/>
  <c r="D7036" i="23"/>
  <c r="D7037" i="23"/>
  <c r="D7038" i="23"/>
  <c r="D7039" i="23"/>
  <c r="D7040" i="23"/>
  <c r="D7041" i="23"/>
  <c r="D7042" i="23"/>
  <c r="D7043" i="23"/>
  <c r="D7044" i="23"/>
  <c r="D7045" i="23"/>
  <c r="D7046" i="23"/>
  <c r="D7047" i="23"/>
  <c r="D7048" i="23"/>
  <c r="D7049" i="23"/>
  <c r="D7050" i="23"/>
  <c r="D7051" i="23"/>
  <c r="D7052" i="23"/>
  <c r="D7053" i="23"/>
  <c r="D7054" i="23"/>
  <c r="D7055" i="23"/>
  <c r="D7056" i="23"/>
  <c r="D7057" i="23"/>
  <c r="D7058" i="23"/>
  <c r="D7059" i="23"/>
  <c r="D7060" i="23"/>
  <c r="D7061" i="23"/>
  <c r="D7062" i="23"/>
  <c r="D7063" i="23"/>
  <c r="D7064" i="23"/>
  <c r="D7065" i="23"/>
  <c r="D7066" i="23"/>
  <c r="D7067" i="23"/>
  <c r="D7068" i="23"/>
  <c r="D7069" i="23"/>
  <c r="D7070" i="23"/>
  <c r="D7071" i="23"/>
  <c r="D7072" i="23"/>
  <c r="D7073" i="23"/>
  <c r="D7074" i="23"/>
  <c r="D7075" i="23"/>
  <c r="D7076" i="23"/>
  <c r="D7077" i="23"/>
  <c r="D7078" i="23"/>
  <c r="D7079" i="23"/>
  <c r="D7080" i="23"/>
  <c r="D7081" i="23"/>
  <c r="D7082" i="23"/>
  <c r="D7083" i="23"/>
  <c r="D7084" i="23"/>
  <c r="D7085" i="23"/>
  <c r="D7086" i="23"/>
  <c r="D7087" i="23"/>
  <c r="D7088" i="23"/>
  <c r="D7089" i="23"/>
  <c r="D7090" i="23"/>
  <c r="D7091" i="23"/>
  <c r="D7092" i="23"/>
  <c r="D7093" i="23"/>
  <c r="D7094" i="23"/>
  <c r="D7095" i="23"/>
  <c r="D7096" i="23"/>
  <c r="D7097" i="23"/>
  <c r="D7098" i="23"/>
  <c r="D7099" i="23"/>
  <c r="D7100" i="23"/>
  <c r="D7101" i="23"/>
  <c r="D7102" i="23"/>
  <c r="D7103" i="23"/>
  <c r="D7104" i="23"/>
  <c r="D7105" i="23"/>
  <c r="D7106" i="23"/>
  <c r="D7107" i="23"/>
  <c r="D7108" i="23"/>
  <c r="D7109" i="23"/>
  <c r="D7110" i="23"/>
  <c r="D7111" i="23"/>
  <c r="D7112" i="23"/>
  <c r="D7113" i="23"/>
  <c r="D7114" i="23"/>
  <c r="D7115" i="23"/>
  <c r="D7116" i="23"/>
  <c r="D7117" i="23"/>
  <c r="D7118" i="23"/>
  <c r="D7119" i="23"/>
  <c r="D7120" i="23"/>
  <c r="D7121" i="23"/>
  <c r="D7122" i="23"/>
  <c r="D7123" i="23"/>
  <c r="D7124" i="23"/>
  <c r="D7125" i="23"/>
  <c r="D7126" i="23"/>
  <c r="D7127" i="23"/>
  <c r="D7128" i="23"/>
  <c r="D7129" i="23"/>
  <c r="D7130" i="23"/>
  <c r="D7131" i="23"/>
  <c r="D7132" i="23"/>
  <c r="D7133" i="23"/>
  <c r="D7134" i="23"/>
  <c r="D7135" i="23"/>
  <c r="D7136" i="23"/>
  <c r="D7137" i="23"/>
  <c r="D7138" i="23"/>
  <c r="D7139" i="23"/>
  <c r="D7140" i="23"/>
  <c r="D7141" i="23"/>
  <c r="D7142" i="23"/>
  <c r="D7143" i="23"/>
  <c r="D7144" i="23"/>
  <c r="D7145" i="23"/>
  <c r="D7146" i="23"/>
  <c r="D7147" i="23"/>
  <c r="D7148" i="23"/>
  <c r="D7149" i="23"/>
  <c r="D7150" i="23"/>
  <c r="D7151" i="23"/>
  <c r="D7152" i="23"/>
  <c r="D7153" i="23"/>
  <c r="D7154" i="23"/>
  <c r="D7155" i="23"/>
  <c r="D7156" i="23"/>
  <c r="D7157" i="23"/>
  <c r="D7158" i="23"/>
  <c r="D7159" i="23"/>
  <c r="D7160" i="23"/>
  <c r="D7161" i="23"/>
  <c r="D7162" i="23"/>
  <c r="D7163" i="23"/>
  <c r="D7164" i="23"/>
  <c r="D7165" i="23"/>
  <c r="D7166" i="23"/>
  <c r="D7167" i="23"/>
  <c r="D7168" i="23"/>
  <c r="D7169" i="23"/>
  <c r="D7170" i="23"/>
  <c r="D7171" i="23"/>
  <c r="D7172" i="23"/>
  <c r="D7173" i="23"/>
  <c r="D7174" i="23"/>
  <c r="D7175" i="23"/>
  <c r="D7176" i="23"/>
  <c r="D7177" i="23"/>
  <c r="D7178" i="23"/>
  <c r="D7179" i="23"/>
  <c r="D7180" i="23"/>
  <c r="D7181" i="23"/>
  <c r="D7182" i="23"/>
  <c r="D7183" i="23"/>
  <c r="D7184" i="23"/>
  <c r="D7185" i="23"/>
  <c r="D7186" i="23"/>
  <c r="D7187" i="23"/>
  <c r="D7188" i="23"/>
  <c r="D7189" i="23"/>
  <c r="D7190" i="23"/>
  <c r="D7191" i="23"/>
  <c r="D7192" i="23"/>
  <c r="D7193" i="23"/>
  <c r="D7194" i="23"/>
  <c r="D7195" i="23"/>
  <c r="D7196" i="23"/>
  <c r="D7197" i="23"/>
  <c r="D7198" i="23"/>
  <c r="D7199" i="23"/>
  <c r="D7200" i="23"/>
  <c r="D7201" i="23"/>
  <c r="D7202" i="23"/>
  <c r="D7203" i="23"/>
  <c r="D7204" i="23"/>
  <c r="D7205" i="23"/>
  <c r="D7206" i="23"/>
  <c r="D7207" i="23"/>
  <c r="D7208" i="23"/>
  <c r="D7209" i="23"/>
  <c r="D7210" i="23"/>
  <c r="D7211" i="23"/>
  <c r="D7212" i="23"/>
  <c r="D7213" i="23"/>
  <c r="D7214" i="23"/>
  <c r="D7215" i="23"/>
  <c r="D7216" i="23"/>
  <c r="D7217" i="23"/>
  <c r="D7218" i="23"/>
  <c r="D7219" i="23"/>
  <c r="D7220" i="23"/>
  <c r="D7221" i="23"/>
  <c r="D7222" i="23"/>
  <c r="D7223" i="23"/>
  <c r="D7224" i="23"/>
  <c r="D7225" i="23"/>
  <c r="D7226" i="23"/>
  <c r="D7227" i="23"/>
  <c r="D7228" i="23"/>
  <c r="D7229" i="23"/>
  <c r="D7230" i="23"/>
  <c r="D7231" i="23"/>
  <c r="D7232" i="23"/>
  <c r="D7233" i="23"/>
  <c r="D7234" i="23"/>
  <c r="D7235" i="23"/>
  <c r="D7236" i="23"/>
  <c r="D7237" i="23"/>
  <c r="D7238" i="23"/>
  <c r="D7239" i="23"/>
  <c r="D7240" i="23"/>
  <c r="D7241" i="23"/>
  <c r="D7242" i="23"/>
  <c r="D7243" i="23"/>
  <c r="D7244" i="23"/>
  <c r="D7245" i="23"/>
  <c r="D7246" i="23"/>
  <c r="D7247" i="23"/>
  <c r="D7248" i="23"/>
  <c r="D7249" i="23"/>
  <c r="D7250" i="23"/>
  <c r="D7251" i="23"/>
  <c r="D7252" i="23"/>
  <c r="D7253" i="23"/>
  <c r="D7254" i="23"/>
  <c r="D7255" i="23"/>
  <c r="D7256" i="23"/>
  <c r="D7257" i="23"/>
  <c r="D7258" i="23"/>
  <c r="D7259" i="23"/>
  <c r="D7260" i="23"/>
  <c r="D7261" i="23"/>
  <c r="D7262" i="23"/>
  <c r="D7263" i="23"/>
  <c r="D7264" i="23"/>
  <c r="D7265" i="23"/>
  <c r="D7266" i="23"/>
  <c r="D7267" i="23"/>
  <c r="D7268" i="23"/>
  <c r="D7269" i="23"/>
  <c r="D7270" i="23"/>
  <c r="D7271" i="23"/>
  <c r="D7272" i="23"/>
  <c r="D7273" i="23"/>
  <c r="D7274" i="23"/>
  <c r="D7275" i="23"/>
  <c r="D7276" i="23"/>
  <c r="D7277" i="23"/>
  <c r="D7278" i="23"/>
  <c r="D7279" i="23"/>
  <c r="D7280" i="23"/>
  <c r="D7281" i="23"/>
  <c r="D7282" i="23"/>
  <c r="D7283" i="23"/>
  <c r="D7284" i="23"/>
  <c r="D7285" i="23"/>
  <c r="D7286" i="23"/>
  <c r="D7287" i="23"/>
  <c r="D7288" i="23"/>
  <c r="D7289" i="23"/>
  <c r="D7290" i="23"/>
  <c r="D7291" i="23"/>
  <c r="D7292" i="23"/>
  <c r="D7293" i="23"/>
  <c r="D7294" i="23"/>
  <c r="D7295" i="23"/>
  <c r="D7296" i="23"/>
  <c r="D7297" i="23"/>
  <c r="D7298" i="23"/>
  <c r="D7299" i="23"/>
  <c r="D7300" i="23"/>
  <c r="D7301" i="23"/>
  <c r="D7302" i="23"/>
  <c r="D7303" i="23"/>
  <c r="D7304" i="23"/>
  <c r="D7305" i="23"/>
  <c r="D7306" i="23"/>
  <c r="D7307" i="23"/>
  <c r="D7308" i="23"/>
  <c r="D7309" i="23"/>
  <c r="D7310" i="23"/>
  <c r="D7311" i="23"/>
  <c r="D7312" i="23"/>
  <c r="D7313" i="23"/>
  <c r="D7314" i="23"/>
  <c r="D7315" i="23"/>
  <c r="D7316" i="23"/>
  <c r="D7317" i="23"/>
  <c r="D7318" i="23"/>
  <c r="D7319" i="23"/>
  <c r="D7320" i="23"/>
  <c r="D7321" i="23"/>
  <c r="D7322" i="23"/>
  <c r="D7323" i="23"/>
  <c r="D7324" i="23"/>
  <c r="D7325" i="23"/>
  <c r="D7326" i="23"/>
  <c r="D7327" i="23"/>
  <c r="D7328" i="23"/>
  <c r="D7329" i="23"/>
  <c r="D7330" i="23"/>
  <c r="D7331" i="23"/>
  <c r="D7332" i="23"/>
  <c r="D7333" i="23"/>
  <c r="D7334" i="23"/>
  <c r="D7335" i="23"/>
  <c r="D7336" i="23"/>
  <c r="D7337" i="23"/>
  <c r="D7338" i="23"/>
  <c r="D7339" i="23"/>
  <c r="D7340" i="23"/>
  <c r="D7341" i="23"/>
  <c r="D7342" i="23"/>
  <c r="D7343" i="23"/>
  <c r="D7344" i="23"/>
  <c r="D7345" i="23"/>
  <c r="D7346" i="23"/>
  <c r="D7347" i="23"/>
  <c r="D7348" i="23"/>
  <c r="D7349" i="23"/>
  <c r="D7350" i="23"/>
  <c r="D7351" i="23"/>
  <c r="D7352" i="23"/>
  <c r="D7353" i="23"/>
  <c r="D7354" i="23"/>
  <c r="D7355" i="23"/>
  <c r="D7356" i="23"/>
  <c r="D7357" i="23"/>
  <c r="D7358" i="23"/>
  <c r="D7359" i="23"/>
  <c r="D7360" i="23"/>
  <c r="D7361" i="23"/>
  <c r="D7362" i="23"/>
  <c r="D7363" i="23"/>
  <c r="D7364" i="23"/>
  <c r="D7365" i="23"/>
  <c r="D7366" i="23"/>
  <c r="D7367" i="23"/>
  <c r="D7368" i="23"/>
  <c r="D7369" i="23"/>
  <c r="D7370" i="23"/>
  <c r="D7371" i="23"/>
  <c r="D7372" i="23"/>
  <c r="D7373" i="23"/>
  <c r="D7374" i="23"/>
  <c r="D7375" i="23"/>
  <c r="D7376" i="23"/>
  <c r="D7377" i="23"/>
  <c r="D7378" i="23"/>
  <c r="D7379" i="23"/>
  <c r="D7380" i="23"/>
  <c r="D7381" i="23"/>
  <c r="D7382" i="23"/>
  <c r="D7383" i="23"/>
  <c r="D7384" i="23"/>
  <c r="D7385" i="23"/>
  <c r="D7386" i="23"/>
  <c r="D7387" i="23"/>
  <c r="D7388" i="23"/>
  <c r="D7389" i="23"/>
  <c r="D7390" i="23"/>
  <c r="D7391" i="23"/>
  <c r="D7392" i="23"/>
  <c r="D7393" i="23"/>
  <c r="D7394" i="23"/>
  <c r="D7395" i="23"/>
  <c r="D7396" i="23"/>
  <c r="D7397" i="23"/>
  <c r="D7398" i="23"/>
  <c r="D7399" i="23"/>
  <c r="D7400" i="23"/>
  <c r="D7401" i="23"/>
  <c r="D7402" i="23"/>
  <c r="D7403" i="23"/>
  <c r="D7404" i="23"/>
  <c r="D7405" i="23"/>
  <c r="D7406" i="23"/>
  <c r="D7407" i="23"/>
  <c r="D7408" i="23"/>
  <c r="D7409" i="23"/>
  <c r="D7410" i="23"/>
  <c r="D7411" i="23"/>
  <c r="D7412" i="23"/>
  <c r="D7413" i="23"/>
  <c r="D7414" i="23"/>
  <c r="D7415" i="23"/>
  <c r="D7416" i="23"/>
  <c r="D7417" i="23"/>
  <c r="D7418" i="23"/>
  <c r="D7419" i="23"/>
  <c r="D7420" i="23"/>
  <c r="D7421" i="23"/>
  <c r="D7422" i="23"/>
  <c r="D7423" i="23"/>
  <c r="D7424" i="23"/>
  <c r="D7425" i="23"/>
  <c r="D7426" i="23"/>
  <c r="D7427" i="23"/>
  <c r="D7428" i="23"/>
  <c r="D7429" i="23"/>
  <c r="D7430" i="23"/>
  <c r="D7431" i="23"/>
  <c r="D7432" i="23"/>
  <c r="D7433" i="23"/>
  <c r="D7434" i="23"/>
  <c r="D7435" i="23"/>
  <c r="D7436" i="23"/>
  <c r="D7437" i="23"/>
  <c r="D7438" i="23"/>
  <c r="D7439" i="23"/>
  <c r="D7440" i="23"/>
  <c r="D7441" i="23"/>
  <c r="D7442" i="23"/>
  <c r="D7443" i="23"/>
  <c r="D7444" i="23"/>
  <c r="D7445" i="23"/>
  <c r="D7446" i="23"/>
  <c r="D7447" i="23"/>
  <c r="D7448" i="23"/>
  <c r="D7449" i="23"/>
  <c r="D7450" i="23"/>
  <c r="D7451" i="23"/>
  <c r="D7452" i="23"/>
  <c r="D7453" i="23"/>
  <c r="D7454" i="23"/>
  <c r="D7455" i="23"/>
  <c r="D7456" i="23"/>
  <c r="D7457" i="23"/>
  <c r="D7458" i="23"/>
  <c r="D7459" i="23"/>
  <c r="D7460" i="23"/>
  <c r="D7461" i="23"/>
  <c r="D7462" i="23"/>
  <c r="D7463" i="23"/>
  <c r="D7464" i="23"/>
  <c r="D7465" i="23"/>
  <c r="D7466" i="23"/>
  <c r="D7467" i="23"/>
  <c r="D7468" i="23"/>
  <c r="D7469" i="23"/>
  <c r="D7470" i="23"/>
  <c r="D7471" i="23"/>
  <c r="D7472" i="23"/>
  <c r="D7473" i="23"/>
  <c r="D7474" i="23"/>
  <c r="D7475" i="23"/>
  <c r="D7476" i="23"/>
  <c r="D7477" i="23"/>
  <c r="D7478" i="23"/>
  <c r="D7479" i="23"/>
  <c r="D7480" i="23"/>
  <c r="D7481" i="23"/>
  <c r="D7482" i="23"/>
  <c r="D7483" i="23"/>
  <c r="D7484" i="23"/>
  <c r="D7485" i="23"/>
  <c r="D7486" i="23"/>
  <c r="D7487" i="23"/>
  <c r="D7488" i="23"/>
  <c r="D7489" i="23"/>
  <c r="D7490" i="23"/>
  <c r="D7491" i="23"/>
  <c r="D7492" i="23"/>
  <c r="D7493" i="23"/>
  <c r="D7494" i="23"/>
  <c r="D7495" i="23"/>
  <c r="D7496" i="23"/>
  <c r="D7497" i="23"/>
  <c r="D7498" i="23"/>
  <c r="D7499" i="23"/>
  <c r="D7500" i="23"/>
  <c r="D7501" i="23"/>
  <c r="D7502" i="23"/>
  <c r="D7503" i="23"/>
  <c r="D7504" i="23"/>
  <c r="D7505" i="23"/>
  <c r="D7506" i="23"/>
  <c r="D7507" i="23"/>
  <c r="D7508" i="23"/>
  <c r="D7509" i="23"/>
  <c r="D7510" i="23"/>
  <c r="D7511" i="23"/>
  <c r="D7512" i="23"/>
  <c r="D7513" i="23"/>
  <c r="D7514" i="23"/>
  <c r="D7515" i="23"/>
  <c r="D7516" i="23"/>
  <c r="D7517" i="23"/>
  <c r="D7518" i="23"/>
  <c r="D7519" i="23"/>
  <c r="D7520" i="23"/>
  <c r="D7521" i="23"/>
  <c r="D7522" i="23"/>
  <c r="D7523" i="23"/>
  <c r="D7524" i="23"/>
  <c r="D7525" i="23"/>
  <c r="D7526" i="23"/>
  <c r="D7527" i="23"/>
  <c r="D7528" i="23"/>
  <c r="D7529" i="23"/>
  <c r="D7530" i="23"/>
  <c r="D7531" i="23"/>
  <c r="D7532" i="23"/>
  <c r="D7533" i="23"/>
  <c r="D7534" i="23"/>
  <c r="D7535" i="23"/>
  <c r="D7536" i="23"/>
  <c r="D7537" i="23"/>
  <c r="D7538" i="23"/>
  <c r="D7539" i="23"/>
  <c r="D7540" i="23"/>
  <c r="D7541" i="23"/>
  <c r="D7542" i="23"/>
  <c r="D7543" i="23"/>
  <c r="D7544" i="23"/>
  <c r="D7545" i="23"/>
  <c r="D7546" i="23"/>
  <c r="D7547" i="23"/>
  <c r="D7548" i="23"/>
  <c r="D7549" i="23"/>
  <c r="D7550" i="23"/>
  <c r="D7551" i="23"/>
  <c r="D7552" i="23"/>
  <c r="D7553" i="23"/>
  <c r="D7554" i="23"/>
  <c r="D7555" i="23"/>
  <c r="D7556" i="23"/>
  <c r="D7557" i="23"/>
  <c r="D7558" i="23"/>
  <c r="D7559" i="23"/>
  <c r="D7560" i="23"/>
  <c r="D7561" i="23"/>
  <c r="D7562" i="23"/>
  <c r="D7563" i="23"/>
  <c r="D7564" i="23"/>
  <c r="D7565" i="23"/>
  <c r="D7566" i="23"/>
  <c r="D7567" i="23"/>
  <c r="D7568" i="23"/>
  <c r="D7569" i="23"/>
  <c r="D7570" i="23"/>
  <c r="D7571" i="23"/>
  <c r="D7572" i="23"/>
  <c r="D7573" i="23"/>
  <c r="D7574" i="23"/>
  <c r="D7575" i="23"/>
  <c r="D7576" i="23"/>
  <c r="D7577" i="23"/>
  <c r="D7578" i="23"/>
  <c r="D7579" i="23"/>
  <c r="D7580" i="23"/>
  <c r="D7581" i="23"/>
  <c r="D7582" i="23"/>
  <c r="D7583" i="23"/>
  <c r="D7584" i="23"/>
  <c r="D7585" i="23"/>
  <c r="D7586" i="23"/>
  <c r="D7587" i="23"/>
  <c r="D7588" i="23"/>
  <c r="D7589" i="23"/>
  <c r="D7590" i="23"/>
  <c r="D7591" i="23"/>
  <c r="D7592" i="23"/>
  <c r="D7593" i="23"/>
  <c r="D7594" i="23"/>
  <c r="D7595" i="23"/>
  <c r="D7596" i="23"/>
  <c r="D7597" i="23"/>
  <c r="D7598" i="23"/>
  <c r="D7599" i="23"/>
  <c r="D7600" i="23"/>
  <c r="D7601" i="23"/>
  <c r="D7602" i="23"/>
  <c r="D7603" i="23"/>
  <c r="D7604" i="23"/>
  <c r="D7605" i="23"/>
  <c r="D7606" i="23"/>
  <c r="D7607" i="23"/>
  <c r="D7608" i="23"/>
  <c r="D7609" i="23"/>
  <c r="D7610" i="23"/>
  <c r="D7611" i="23"/>
  <c r="D7612" i="23"/>
  <c r="D7613" i="23"/>
  <c r="D7614" i="23"/>
  <c r="D7615" i="23"/>
  <c r="D7616" i="23"/>
  <c r="D7617" i="23"/>
  <c r="D7618" i="23"/>
  <c r="D7619" i="23"/>
  <c r="D7620" i="23"/>
  <c r="D7621" i="23"/>
  <c r="D7622" i="23"/>
  <c r="D7623" i="23"/>
  <c r="D7624" i="23"/>
  <c r="D7625" i="23"/>
  <c r="D7626" i="23"/>
  <c r="D7627" i="23"/>
  <c r="D7628" i="23"/>
  <c r="D7629" i="23"/>
  <c r="D7630" i="23"/>
  <c r="D7631" i="23"/>
  <c r="D7632" i="23"/>
  <c r="D7633" i="23"/>
  <c r="D7634" i="23"/>
  <c r="D7635" i="23"/>
  <c r="D7636" i="23"/>
  <c r="D7637" i="23"/>
  <c r="D7638" i="23"/>
  <c r="D7639" i="23"/>
  <c r="D7640" i="23"/>
  <c r="D7641" i="23"/>
  <c r="D7642" i="23"/>
  <c r="D7643" i="23"/>
  <c r="D7644" i="23"/>
  <c r="D7645" i="23"/>
  <c r="D7646" i="23"/>
  <c r="D7647" i="23"/>
  <c r="D7648" i="23"/>
  <c r="D7649" i="23"/>
  <c r="D7650" i="23"/>
  <c r="D7651" i="23"/>
  <c r="D7652" i="23"/>
  <c r="D7653" i="23"/>
  <c r="D7654" i="23"/>
  <c r="D7655" i="23"/>
  <c r="D7656" i="23"/>
  <c r="D7657" i="23"/>
  <c r="D7658" i="23"/>
  <c r="D7659" i="23"/>
  <c r="D7660" i="23"/>
  <c r="D7661" i="23"/>
  <c r="D7662" i="23"/>
  <c r="D7663" i="23"/>
  <c r="D7664" i="23"/>
  <c r="D7665" i="23"/>
  <c r="D7666" i="23"/>
  <c r="D7667" i="23"/>
  <c r="D7668" i="23"/>
  <c r="D7669" i="23"/>
  <c r="D7670" i="23"/>
  <c r="D7671" i="23"/>
  <c r="D7672" i="23"/>
  <c r="D7673" i="23"/>
  <c r="D7674" i="23"/>
  <c r="D7675" i="23"/>
  <c r="D7676" i="23"/>
  <c r="D7677" i="23"/>
  <c r="D7678" i="23"/>
  <c r="D7679" i="23"/>
  <c r="D7680" i="23"/>
  <c r="D7681" i="23"/>
  <c r="D7682" i="23"/>
  <c r="D7683" i="23"/>
  <c r="D7684" i="23"/>
  <c r="D7685" i="23"/>
  <c r="D7686" i="23"/>
  <c r="D7687" i="23"/>
  <c r="D7688" i="23"/>
  <c r="D7689" i="23"/>
  <c r="D7690" i="23"/>
  <c r="D7691" i="23"/>
  <c r="D7692" i="23"/>
  <c r="D7693" i="23"/>
  <c r="D7694" i="23"/>
  <c r="D7695" i="23"/>
  <c r="D7696" i="23"/>
  <c r="D7697" i="23"/>
  <c r="D7698" i="23"/>
  <c r="D7699" i="23"/>
  <c r="D7700" i="23"/>
  <c r="D7701" i="23"/>
  <c r="D7702" i="23"/>
  <c r="D7703" i="23"/>
  <c r="D7704" i="23"/>
  <c r="D7705" i="23"/>
  <c r="D7706" i="23"/>
  <c r="D7707" i="23"/>
  <c r="D7708" i="23"/>
  <c r="D7709" i="23"/>
  <c r="D7710" i="23"/>
  <c r="D7711" i="23"/>
  <c r="D7712" i="23"/>
  <c r="D7713" i="23"/>
  <c r="D7714" i="23"/>
  <c r="D7715" i="23"/>
  <c r="D7716" i="23"/>
  <c r="D7717" i="23"/>
  <c r="D7718" i="23"/>
  <c r="D7719" i="23"/>
  <c r="D7720" i="23"/>
  <c r="D7721" i="23"/>
  <c r="D7722" i="23"/>
  <c r="D7723" i="23"/>
  <c r="D7724" i="23"/>
  <c r="D7725" i="23"/>
  <c r="D7726" i="23"/>
  <c r="D7727" i="23"/>
  <c r="D7728" i="23"/>
  <c r="D7729" i="23"/>
  <c r="D7730" i="23"/>
  <c r="D7731" i="23"/>
  <c r="D7732" i="23"/>
  <c r="D7733" i="23"/>
  <c r="D7734" i="23"/>
  <c r="D7735" i="23"/>
  <c r="D7736" i="23"/>
  <c r="D7737" i="23"/>
  <c r="D7738" i="23"/>
  <c r="D7739" i="23"/>
  <c r="D7740" i="23"/>
  <c r="D7741" i="23"/>
  <c r="D7742" i="23"/>
  <c r="D7743" i="23"/>
  <c r="D7744" i="23"/>
  <c r="D7745" i="23"/>
  <c r="D7746" i="23"/>
  <c r="D7747" i="23"/>
  <c r="D7748" i="23"/>
  <c r="D7749" i="23"/>
  <c r="D7750" i="23"/>
  <c r="D7751" i="23"/>
  <c r="D7752" i="23"/>
  <c r="D7753" i="23"/>
  <c r="D7754" i="23"/>
  <c r="D7755" i="23"/>
  <c r="D7756" i="23"/>
  <c r="D7757" i="23"/>
  <c r="D7758" i="23"/>
  <c r="D7759" i="23"/>
  <c r="D7760" i="23"/>
  <c r="D7761" i="23"/>
  <c r="D7762" i="23"/>
  <c r="D7763" i="23"/>
  <c r="D7764" i="23"/>
  <c r="D7765" i="23"/>
  <c r="D7766" i="23"/>
  <c r="D7767" i="23"/>
  <c r="D7768" i="23"/>
  <c r="D7769" i="23"/>
  <c r="D7770" i="23"/>
  <c r="D7771" i="23"/>
  <c r="D7772" i="23"/>
  <c r="D7773" i="23"/>
  <c r="D7774" i="23"/>
  <c r="D7775" i="23"/>
  <c r="D7776" i="23"/>
  <c r="D7777" i="23"/>
  <c r="D7778" i="23"/>
  <c r="D7779" i="23"/>
  <c r="D7780" i="23"/>
  <c r="D7781" i="23"/>
  <c r="D7782" i="23"/>
  <c r="D7783" i="23"/>
  <c r="D7784" i="23"/>
  <c r="D7785" i="23"/>
  <c r="D7786" i="23"/>
  <c r="D7787" i="23"/>
  <c r="D7788" i="23"/>
  <c r="D7789" i="23"/>
  <c r="D7790" i="23"/>
  <c r="D7791" i="23"/>
  <c r="D7792" i="23"/>
  <c r="D7793" i="23"/>
  <c r="D7794" i="23"/>
  <c r="D7795" i="23"/>
  <c r="D7796" i="23"/>
  <c r="D7797" i="23"/>
  <c r="D7798" i="23"/>
  <c r="D7799" i="23"/>
  <c r="D7800" i="23"/>
  <c r="D7801" i="23"/>
  <c r="D7802" i="23"/>
  <c r="D7803" i="23"/>
  <c r="D7804" i="23"/>
  <c r="D7805" i="23"/>
  <c r="D7806" i="23"/>
  <c r="D7807" i="23"/>
  <c r="D7808" i="23"/>
  <c r="D7809" i="23"/>
  <c r="D7810" i="23"/>
  <c r="D7811" i="23"/>
  <c r="D7812" i="23"/>
  <c r="D7813" i="23"/>
  <c r="D7814" i="23"/>
  <c r="D7815" i="23"/>
  <c r="D7816" i="23"/>
  <c r="D7817" i="23"/>
  <c r="D7818" i="23"/>
  <c r="D7819" i="23"/>
  <c r="D7820" i="23"/>
  <c r="D7821" i="23"/>
  <c r="D7822" i="23"/>
  <c r="D7823" i="23"/>
  <c r="D7824" i="23"/>
  <c r="D7825" i="23"/>
  <c r="D7826" i="23"/>
  <c r="D7827" i="23"/>
  <c r="D7828" i="23"/>
  <c r="D7829" i="23"/>
  <c r="D7830" i="23"/>
  <c r="D7831" i="23"/>
  <c r="D7832" i="23"/>
  <c r="D7833" i="23"/>
  <c r="D7834" i="23"/>
  <c r="D7835" i="23"/>
  <c r="D7836" i="23"/>
  <c r="D7837" i="23"/>
  <c r="D7838" i="23"/>
  <c r="D7839" i="23"/>
  <c r="D7840" i="23"/>
  <c r="D7841" i="23"/>
  <c r="D7842" i="23"/>
  <c r="D7843" i="23"/>
  <c r="D7844" i="23"/>
  <c r="D7845" i="23"/>
  <c r="D7846" i="23"/>
  <c r="D7847" i="23"/>
  <c r="D7848" i="23"/>
  <c r="D7849" i="23"/>
  <c r="D7850" i="23"/>
  <c r="D7851" i="23"/>
  <c r="D7852" i="23"/>
  <c r="D7853" i="23"/>
  <c r="D7854" i="23"/>
  <c r="D7855" i="23"/>
  <c r="D7856" i="23"/>
  <c r="D7857" i="23"/>
  <c r="D7858" i="23"/>
  <c r="D7859" i="23"/>
  <c r="D7860" i="23"/>
  <c r="D7861" i="23"/>
  <c r="D7862" i="23"/>
  <c r="D7863" i="23"/>
  <c r="D7864" i="23"/>
  <c r="D7865" i="23"/>
  <c r="D7866" i="23"/>
  <c r="D7867" i="23"/>
  <c r="D7868" i="23"/>
  <c r="D7869" i="23"/>
  <c r="D7870" i="23"/>
  <c r="D7871" i="23"/>
  <c r="D7872" i="23"/>
  <c r="D7873" i="23"/>
  <c r="D7874" i="23"/>
  <c r="D7875" i="23"/>
  <c r="D7876" i="23"/>
  <c r="D7877" i="23"/>
  <c r="D7878" i="23"/>
  <c r="D7879" i="23"/>
  <c r="D7880" i="23"/>
  <c r="D7881" i="23"/>
  <c r="D7882" i="23"/>
  <c r="D7883" i="23"/>
  <c r="D7884" i="23"/>
  <c r="D7885" i="23"/>
  <c r="D7886" i="23"/>
  <c r="D7887" i="23"/>
  <c r="D7888" i="23"/>
  <c r="D7889" i="23"/>
  <c r="D7890" i="23"/>
  <c r="D7891" i="23"/>
  <c r="D7892" i="23"/>
  <c r="D7893" i="23"/>
  <c r="D7894" i="23"/>
  <c r="D7895" i="23"/>
  <c r="D7896" i="23"/>
  <c r="D7897" i="23"/>
  <c r="D7898" i="23"/>
  <c r="D7899" i="23"/>
  <c r="D7900" i="23"/>
  <c r="D7901" i="23"/>
  <c r="D7902" i="23"/>
  <c r="D7903" i="23"/>
  <c r="D7904" i="23"/>
  <c r="D7905" i="23"/>
  <c r="D7906" i="23"/>
  <c r="D7907" i="23"/>
  <c r="D7908" i="23"/>
  <c r="D7909" i="23"/>
  <c r="D7910" i="23"/>
  <c r="D7911" i="23"/>
  <c r="D7912" i="23"/>
  <c r="D7913" i="23"/>
  <c r="D7914" i="23"/>
  <c r="D7915" i="23"/>
  <c r="D7916" i="23"/>
  <c r="D7917" i="23"/>
  <c r="D7918" i="23"/>
  <c r="D7919" i="23"/>
  <c r="D7920" i="23"/>
  <c r="D7921" i="23"/>
  <c r="D7922" i="23"/>
  <c r="D7923" i="23"/>
  <c r="D7924" i="23"/>
  <c r="D7925" i="23"/>
  <c r="D7926" i="23"/>
  <c r="D7927" i="23"/>
  <c r="D7928" i="23"/>
  <c r="D7929" i="23"/>
  <c r="D7930" i="23"/>
  <c r="D7931" i="23"/>
  <c r="D7932" i="23"/>
  <c r="D7933" i="23"/>
  <c r="D7934" i="23"/>
  <c r="D7935" i="23"/>
  <c r="D7936" i="23"/>
  <c r="D7937" i="23"/>
  <c r="D7938" i="23"/>
  <c r="D7939" i="23"/>
  <c r="D7940" i="23"/>
  <c r="D7941" i="23"/>
  <c r="D7942" i="23"/>
  <c r="D7943" i="23"/>
  <c r="D7944" i="23"/>
  <c r="D7945" i="23"/>
  <c r="D7946" i="23"/>
  <c r="D7947" i="23"/>
  <c r="D7948" i="23"/>
  <c r="D7949" i="23"/>
  <c r="D7950" i="23"/>
  <c r="D7951" i="23"/>
  <c r="D7952" i="23"/>
  <c r="D7953" i="23"/>
  <c r="D7954" i="23"/>
  <c r="D7955" i="23"/>
  <c r="D7956" i="23"/>
  <c r="D7957" i="23"/>
  <c r="D7958" i="23"/>
  <c r="D7959" i="23"/>
  <c r="D7960" i="23"/>
  <c r="D7961" i="23"/>
  <c r="D7962" i="23"/>
  <c r="D7963" i="23"/>
  <c r="D7964" i="23"/>
  <c r="D7965" i="23"/>
  <c r="D7966" i="23"/>
  <c r="D7967" i="23"/>
  <c r="D7968" i="23"/>
  <c r="D7969" i="23"/>
  <c r="D7970" i="23"/>
  <c r="D7971" i="23"/>
  <c r="D7972" i="23"/>
  <c r="D7973" i="23"/>
  <c r="D7974" i="23"/>
  <c r="D7975" i="23"/>
  <c r="D7976" i="23"/>
  <c r="D7977" i="23"/>
  <c r="D7978" i="23"/>
  <c r="D7979" i="23"/>
  <c r="D7980" i="23"/>
  <c r="D7981" i="23"/>
  <c r="D7982" i="23"/>
  <c r="D7983" i="23"/>
  <c r="D7984" i="23"/>
  <c r="D7985" i="23"/>
  <c r="D7986" i="23"/>
  <c r="D7987" i="23"/>
  <c r="D7988" i="23"/>
  <c r="D7989" i="23"/>
  <c r="D7990" i="23"/>
  <c r="D7991" i="23"/>
  <c r="D7992" i="23"/>
  <c r="D7993" i="23"/>
  <c r="D7994" i="23"/>
  <c r="D7995" i="23"/>
  <c r="D7996" i="23"/>
  <c r="D7997" i="23"/>
  <c r="D7998" i="23"/>
  <c r="D7999" i="23"/>
  <c r="D8000" i="23"/>
  <c r="D8001" i="23"/>
  <c r="D8002" i="23"/>
  <c r="D8003" i="23"/>
  <c r="D8004" i="23"/>
  <c r="D8005" i="23"/>
  <c r="D8006" i="23"/>
  <c r="D8007" i="23"/>
  <c r="D8008" i="23"/>
  <c r="D8009" i="23"/>
  <c r="D8010" i="23"/>
  <c r="D8011" i="23"/>
  <c r="D8012" i="23"/>
  <c r="D8013" i="23"/>
  <c r="D8014" i="23"/>
  <c r="D8015" i="23"/>
  <c r="D8016" i="23"/>
  <c r="D8017" i="23"/>
  <c r="D8018" i="23"/>
  <c r="D8019" i="23"/>
  <c r="D8020" i="23"/>
  <c r="D8021" i="23"/>
  <c r="D8022" i="23"/>
  <c r="D8023" i="23"/>
  <c r="D8024" i="23"/>
  <c r="D8025" i="23"/>
  <c r="D8026" i="23"/>
  <c r="D8027" i="23"/>
  <c r="D8028" i="23"/>
  <c r="D8029" i="23"/>
  <c r="D8030" i="23"/>
  <c r="D8031" i="23"/>
  <c r="D8032" i="23"/>
  <c r="D8033" i="23"/>
  <c r="D8034" i="23"/>
  <c r="D8035" i="23"/>
  <c r="D8036" i="23"/>
  <c r="D8037" i="23"/>
  <c r="D8038" i="23"/>
  <c r="D8039" i="23"/>
  <c r="D8040" i="23"/>
  <c r="D8041" i="23"/>
  <c r="D8042" i="23"/>
  <c r="D8043" i="23"/>
  <c r="D8044" i="23"/>
  <c r="D8045" i="23"/>
  <c r="D8046" i="23"/>
  <c r="D8047" i="23"/>
  <c r="D8048" i="23"/>
  <c r="D8049" i="23"/>
  <c r="D8050" i="23"/>
  <c r="D8051" i="23"/>
  <c r="D8052" i="23"/>
  <c r="D8053" i="23"/>
  <c r="D8054" i="23"/>
  <c r="D8055" i="23"/>
  <c r="D8056" i="23"/>
  <c r="D8057" i="23"/>
  <c r="D8058" i="23"/>
  <c r="D8059" i="23"/>
  <c r="D8060" i="23"/>
  <c r="D8061" i="23"/>
  <c r="D8062" i="23"/>
  <c r="D8063" i="23"/>
  <c r="D8064" i="23"/>
  <c r="D8065" i="23"/>
  <c r="D8066" i="23"/>
  <c r="D8067" i="23"/>
  <c r="D8068" i="23"/>
  <c r="D8069" i="23"/>
  <c r="D8070" i="23"/>
  <c r="D8071" i="23"/>
  <c r="D8072" i="23"/>
  <c r="D8073" i="23"/>
  <c r="D8074" i="23"/>
  <c r="D8075" i="23"/>
  <c r="D8076" i="23"/>
  <c r="D8077" i="23"/>
  <c r="D8078" i="23"/>
  <c r="D8079" i="23"/>
  <c r="D8080" i="23"/>
  <c r="D8081" i="23"/>
  <c r="D8082" i="23"/>
  <c r="D8083" i="23"/>
  <c r="D8084" i="23"/>
  <c r="D8085" i="23"/>
  <c r="D8086" i="23"/>
  <c r="D8087" i="23"/>
  <c r="D8088" i="23"/>
  <c r="D8089" i="23"/>
  <c r="D8090" i="23"/>
  <c r="D8091" i="23"/>
  <c r="D8092" i="23"/>
  <c r="D8093" i="23"/>
  <c r="D8094" i="23"/>
  <c r="D8095" i="23"/>
  <c r="D8096" i="23"/>
  <c r="D8097" i="23"/>
  <c r="D8098" i="23"/>
  <c r="D8099" i="23"/>
  <c r="D8100" i="23"/>
  <c r="D8101" i="23"/>
  <c r="D8102" i="23"/>
  <c r="D8103" i="23"/>
  <c r="D8104" i="23"/>
  <c r="D8105" i="23"/>
  <c r="D8106" i="23"/>
  <c r="D8107" i="23"/>
  <c r="D8108" i="23"/>
  <c r="D8109" i="23"/>
  <c r="D8110" i="23"/>
  <c r="D8111" i="23"/>
  <c r="D8112" i="23"/>
  <c r="D8113" i="23"/>
  <c r="D8114" i="23"/>
  <c r="D8115" i="23"/>
  <c r="D8116" i="23"/>
  <c r="D8117" i="23"/>
  <c r="D8118" i="23"/>
  <c r="D8119" i="23"/>
  <c r="D8120" i="23"/>
  <c r="D8121" i="23"/>
  <c r="D8122" i="23"/>
  <c r="D8123" i="23"/>
  <c r="D8124" i="23"/>
  <c r="D8125" i="23"/>
  <c r="D8126" i="23"/>
  <c r="D8127" i="23"/>
  <c r="D8128" i="23"/>
  <c r="D8129" i="23"/>
  <c r="D8130" i="23"/>
  <c r="D8131" i="23"/>
  <c r="D8132" i="23"/>
  <c r="D8133" i="23"/>
  <c r="D8134" i="23"/>
  <c r="D8135" i="23"/>
  <c r="D8136" i="23"/>
  <c r="D8137" i="23"/>
  <c r="D8138" i="23"/>
  <c r="D8139" i="23"/>
  <c r="D8140" i="23"/>
  <c r="D8141" i="23"/>
  <c r="D8142" i="23"/>
  <c r="D8143" i="23"/>
  <c r="D8144" i="23"/>
  <c r="D8145" i="23"/>
  <c r="D8146" i="23"/>
  <c r="D8147" i="23"/>
  <c r="D8148" i="23"/>
  <c r="D8149" i="23"/>
  <c r="D8150" i="23"/>
  <c r="D8151" i="23"/>
  <c r="D8152" i="23"/>
  <c r="D8153" i="23"/>
  <c r="D8154" i="23"/>
  <c r="D8155" i="23"/>
  <c r="D8156" i="23"/>
  <c r="D8157" i="23"/>
  <c r="D8158" i="23"/>
  <c r="D8159" i="23"/>
  <c r="D8160" i="23"/>
  <c r="D8161" i="23"/>
  <c r="D8162" i="23"/>
  <c r="D8163" i="23"/>
  <c r="D8164" i="23"/>
  <c r="D8165" i="23"/>
  <c r="D8166" i="23"/>
  <c r="D8167" i="23"/>
  <c r="D8168" i="23"/>
  <c r="D8169" i="23"/>
  <c r="D8170" i="23"/>
  <c r="D8171" i="23"/>
  <c r="D8172" i="23"/>
  <c r="D8173" i="23"/>
  <c r="D8174" i="23"/>
  <c r="D8175" i="23"/>
  <c r="D8176" i="23"/>
  <c r="D8177" i="23"/>
  <c r="D8178" i="23"/>
  <c r="D8179" i="23"/>
  <c r="D8180" i="23"/>
  <c r="D8181" i="23"/>
  <c r="D8182" i="23"/>
  <c r="D8183" i="23"/>
  <c r="D8184" i="23"/>
  <c r="D8185" i="23"/>
  <c r="D8186" i="23"/>
  <c r="D8187" i="23"/>
  <c r="D8188" i="23"/>
  <c r="D8189" i="23"/>
  <c r="D8190" i="23"/>
  <c r="D8191" i="23"/>
  <c r="D8192" i="23"/>
  <c r="D8193" i="23"/>
  <c r="D8194" i="23"/>
  <c r="D8195" i="23"/>
  <c r="D8196" i="23"/>
  <c r="D8197" i="23"/>
  <c r="D8198" i="23"/>
  <c r="D8199" i="23"/>
  <c r="D8200" i="23"/>
  <c r="D8201" i="23"/>
  <c r="D8202" i="23"/>
  <c r="D8203" i="23"/>
  <c r="D8204" i="23"/>
  <c r="D8205" i="23"/>
  <c r="D8206" i="23"/>
  <c r="D8207" i="23"/>
  <c r="D8208" i="23"/>
  <c r="D8209" i="23"/>
  <c r="D8210" i="23"/>
  <c r="D8211" i="23"/>
  <c r="D8212" i="23"/>
  <c r="D8213" i="23"/>
  <c r="D8214" i="23"/>
  <c r="D8215" i="23"/>
  <c r="D8216" i="23"/>
  <c r="D8217" i="23"/>
  <c r="D8218" i="23"/>
  <c r="D8219" i="23"/>
  <c r="D8220" i="23"/>
  <c r="D8221" i="23"/>
  <c r="D8222" i="23"/>
  <c r="D8223" i="23"/>
  <c r="D8224" i="23"/>
  <c r="D8225" i="23"/>
  <c r="D8226" i="23"/>
  <c r="D8227" i="23"/>
  <c r="D8228" i="23"/>
  <c r="D8229" i="23"/>
  <c r="D8230" i="23"/>
  <c r="D8231" i="23"/>
  <c r="D8232" i="23"/>
  <c r="D8233" i="23"/>
  <c r="D8234" i="23"/>
  <c r="D8235" i="23"/>
  <c r="D8236" i="23"/>
  <c r="D8237" i="23"/>
  <c r="D8238" i="23"/>
  <c r="D8239" i="23"/>
  <c r="D8240" i="23"/>
  <c r="D8241" i="23"/>
  <c r="D8242" i="23"/>
  <c r="D8243" i="23"/>
  <c r="D8244" i="23"/>
  <c r="D8245" i="23"/>
  <c r="D8246" i="23"/>
  <c r="D8247" i="23"/>
  <c r="D8248" i="23"/>
  <c r="D8249" i="23"/>
  <c r="D8250" i="23"/>
  <c r="D8251" i="23"/>
  <c r="D8252" i="23"/>
  <c r="D8253" i="23"/>
  <c r="D8254" i="23"/>
  <c r="D8255" i="23"/>
  <c r="D8256" i="23"/>
  <c r="D8257" i="23"/>
  <c r="D8258" i="23"/>
  <c r="D8259" i="23"/>
  <c r="D8260" i="23"/>
  <c r="D8261" i="23"/>
  <c r="D8262" i="23"/>
  <c r="D8263" i="23"/>
  <c r="D8264" i="23"/>
  <c r="D8265" i="23"/>
  <c r="D8266" i="23"/>
  <c r="D8267" i="23"/>
  <c r="D8268" i="23"/>
  <c r="D8269" i="23"/>
  <c r="D8270" i="23"/>
  <c r="D8271" i="23"/>
  <c r="D8272" i="23"/>
  <c r="D8273" i="23"/>
  <c r="D8274" i="23"/>
  <c r="D8275" i="23"/>
  <c r="D8276" i="23"/>
  <c r="D8277" i="23"/>
  <c r="D8278" i="23"/>
  <c r="D8279" i="23"/>
  <c r="D8280" i="23"/>
  <c r="D8281" i="23"/>
  <c r="D8282" i="23"/>
  <c r="D8283" i="23"/>
  <c r="D8284" i="23"/>
  <c r="D8285" i="23"/>
  <c r="D8286" i="23"/>
  <c r="D8287" i="23"/>
  <c r="D8288" i="23"/>
  <c r="D8289" i="23"/>
  <c r="D8290" i="23"/>
  <c r="D8291" i="23"/>
  <c r="D8292" i="23"/>
  <c r="D8293" i="23"/>
  <c r="D8294" i="23"/>
  <c r="D8295" i="23"/>
  <c r="D8296" i="23"/>
  <c r="D8297" i="23"/>
  <c r="D8298" i="23"/>
  <c r="D8299" i="23"/>
  <c r="D8300" i="23"/>
  <c r="D8301" i="23"/>
  <c r="D8302" i="23"/>
  <c r="D8303" i="23"/>
  <c r="D8304" i="23"/>
  <c r="D8305" i="23"/>
  <c r="D8306" i="23"/>
  <c r="D8307" i="23"/>
  <c r="D8308" i="23"/>
  <c r="D8309" i="23"/>
  <c r="D8310" i="23"/>
  <c r="D8311" i="23"/>
  <c r="D8312" i="23"/>
  <c r="D8313" i="23"/>
  <c r="D8314" i="23"/>
  <c r="D8315" i="23"/>
  <c r="D8316" i="23"/>
  <c r="D8317" i="23"/>
  <c r="D8318" i="23"/>
  <c r="D8319" i="23"/>
  <c r="D8320" i="23"/>
  <c r="D8321" i="23"/>
  <c r="D8322" i="23"/>
  <c r="D8323" i="23"/>
  <c r="D8324" i="23"/>
  <c r="D8325" i="23"/>
  <c r="D8326" i="23"/>
  <c r="D8327" i="23"/>
  <c r="D8328" i="23"/>
  <c r="D8329" i="23"/>
  <c r="D8330" i="23"/>
  <c r="D8331" i="23"/>
  <c r="D8332" i="23"/>
  <c r="D8333" i="23"/>
  <c r="D8334" i="23"/>
  <c r="D8335" i="23"/>
  <c r="D8336" i="23"/>
  <c r="D8337" i="23"/>
  <c r="D8338" i="23"/>
  <c r="D8339" i="23"/>
  <c r="D8340" i="23"/>
  <c r="D8341" i="23"/>
  <c r="D8342" i="23"/>
  <c r="D8343" i="23"/>
  <c r="D8344" i="23"/>
  <c r="D8345" i="23"/>
  <c r="D8346" i="23"/>
  <c r="D8347" i="23"/>
  <c r="D8348" i="23"/>
  <c r="D8349" i="23"/>
  <c r="D8350" i="23"/>
  <c r="D8351" i="23"/>
  <c r="D8352" i="23"/>
  <c r="D8353" i="23"/>
  <c r="D8354" i="23"/>
  <c r="D8355" i="23"/>
  <c r="D8356" i="23"/>
  <c r="D8357" i="23"/>
  <c r="D8358" i="23"/>
  <c r="D8359" i="23"/>
  <c r="D8360" i="23"/>
  <c r="D8361" i="23"/>
  <c r="D8362" i="23"/>
  <c r="D8363" i="23"/>
  <c r="D8364" i="23"/>
  <c r="D8365" i="23"/>
  <c r="D8366" i="23"/>
  <c r="D8367" i="23"/>
  <c r="D8368" i="23"/>
  <c r="D8369" i="23"/>
  <c r="D8370" i="23"/>
  <c r="D8371" i="23"/>
  <c r="D8372" i="23"/>
  <c r="D8373" i="23"/>
  <c r="D8374" i="23"/>
  <c r="D8375" i="23"/>
  <c r="D8376" i="23"/>
  <c r="D8377" i="23"/>
  <c r="D8378" i="23"/>
  <c r="D8379" i="23"/>
  <c r="D8380" i="23"/>
  <c r="D8381" i="23"/>
  <c r="D8382" i="23"/>
  <c r="D8383" i="23"/>
  <c r="D8384" i="23"/>
  <c r="D8385" i="23"/>
  <c r="D8386" i="23"/>
  <c r="D8387" i="23"/>
  <c r="D8388" i="23"/>
  <c r="D8389" i="23"/>
  <c r="D8390" i="23"/>
  <c r="D8391" i="23"/>
  <c r="D8392" i="23"/>
  <c r="D8393" i="23"/>
  <c r="D8394" i="23"/>
  <c r="D8395" i="23"/>
  <c r="D8396" i="23"/>
  <c r="D8397" i="23"/>
  <c r="D8398" i="23"/>
  <c r="D8399" i="23"/>
  <c r="D8400" i="23"/>
  <c r="D8401" i="23"/>
  <c r="D8402" i="23"/>
  <c r="D8403" i="23"/>
  <c r="D8404" i="23"/>
  <c r="D8405" i="23"/>
  <c r="D8406" i="23"/>
  <c r="D8407" i="23"/>
  <c r="D8408" i="23"/>
  <c r="D8409" i="23"/>
  <c r="D8410" i="23"/>
  <c r="D8411" i="23"/>
  <c r="D8412" i="23"/>
  <c r="D8413" i="23"/>
  <c r="D8414" i="23"/>
  <c r="D8415" i="23"/>
  <c r="D8416" i="23"/>
  <c r="D8417" i="23"/>
  <c r="D8418" i="23"/>
  <c r="D8419" i="23"/>
  <c r="D8420" i="23"/>
  <c r="D8421" i="23"/>
  <c r="D8422" i="23"/>
  <c r="D8423" i="23"/>
  <c r="D8424" i="23"/>
  <c r="D8425" i="23"/>
  <c r="D8426" i="23"/>
  <c r="D8427" i="23"/>
  <c r="D8428" i="23"/>
  <c r="D8429" i="23"/>
  <c r="D8430" i="23"/>
  <c r="D8431" i="23"/>
  <c r="D8432" i="23"/>
  <c r="D8433" i="23"/>
  <c r="D8434" i="23"/>
  <c r="D8435" i="23"/>
  <c r="D8436" i="23"/>
  <c r="D8437" i="23"/>
  <c r="D8438" i="23"/>
  <c r="D8439" i="23"/>
  <c r="D8440" i="23"/>
  <c r="D8441" i="23"/>
  <c r="D8442" i="23"/>
  <c r="D8443" i="23"/>
  <c r="D8444" i="23"/>
  <c r="D8445" i="23"/>
  <c r="D8446" i="23"/>
  <c r="D8447" i="23"/>
  <c r="D8448" i="23"/>
  <c r="D8449" i="23"/>
  <c r="D8450" i="23"/>
  <c r="D8451" i="23"/>
  <c r="D8452" i="23"/>
  <c r="D8453" i="23"/>
  <c r="D8454" i="23"/>
  <c r="D8455" i="23"/>
  <c r="D8456" i="23"/>
  <c r="D8457" i="23"/>
  <c r="D8458" i="23"/>
  <c r="D8459" i="23"/>
  <c r="D8460" i="23"/>
  <c r="D8461" i="23"/>
  <c r="D8462" i="23"/>
  <c r="D8463" i="23"/>
  <c r="D8464" i="23"/>
  <c r="D8465" i="23"/>
  <c r="D8466" i="23"/>
  <c r="D8467" i="23"/>
  <c r="D8468" i="23"/>
  <c r="D8469" i="23"/>
  <c r="D8470" i="23"/>
  <c r="D8471" i="23"/>
  <c r="D8472" i="23"/>
  <c r="D8473" i="23"/>
  <c r="D8474" i="23"/>
  <c r="D8475" i="23"/>
  <c r="D8476" i="23"/>
  <c r="D8477" i="23"/>
  <c r="D8478" i="23"/>
  <c r="D8479" i="23"/>
  <c r="D8480" i="23"/>
  <c r="D8481" i="23"/>
  <c r="D8482" i="23"/>
  <c r="D8483" i="23"/>
  <c r="D8484" i="23"/>
  <c r="D8485" i="23"/>
  <c r="D8486" i="23"/>
  <c r="D8487" i="23"/>
  <c r="D8488" i="23"/>
  <c r="D8489" i="23"/>
  <c r="D8490" i="23"/>
  <c r="D8491" i="23"/>
  <c r="D8492" i="23"/>
  <c r="D8493" i="23"/>
  <c r="D8494" i="23"/>
  <c r="D8495" i="23"/>
  <c r="D8496" i="23"/>
  <c r="D8497" i="23"/>
  <c r="D8498" i="23"/>
  <c r="D8499" i="23"/>
  <c r="D8500" i="23"/>
  <c r="D8501" i="23"/>
  <c r="D8502" i="23"/>
  <c r="D8503" i="23"/>
  <c r="D8504" i="23"/>
  <c r="D8505" i="23"/>
  <c r="D8506" i="23"/>
  <c r="D8507" i="23"/>
  <c r="D8508" i="23"/>
  <c r="D8509" i="23"/>
  <c r="D8510" i="23"/>
  <c r="D8511" i="23"/>
  <c r="D8512" i="23"/>
  <c r="D8513" i="23"/>
  <c r="D8514" i="23"/>
  <c r="D8515" i="23"/>
  <c r="D8516" i="23"/>
  <c r="D8517" i="23"/>
  <c r="D8518" i="23"/>
  <c r="D8519" i="23"/>
  <c r="D8520" i="23"/>
  <c r="D8521" i="23"/>
  <c r="D8522" i="23"/>
  <c r="D8523" i="23"/>
  <c r="D8524" i="23"/>
  <c r="D8525" i="23"/>
  <c r="D8526" i="23"/>
  <c r="D8527" i="23"/>
  <c r="D8528" i="23"/>
  <c r="D8529" i="23"/>
  <c r="D8530" i="23"/>
  <c r="D8531" i="23"/>
  <c r="D8532" i="23"/>
  <c r="D8533" i="23"/>
  <c r="D8534" i="23"/>
  <c r="D8535" i="23"/>
  <c r="D8536" i="23"/>
  <c r="D8537" i="23"/>
  <c r="D8538" i="23"/>
  <c r="D8539" i="23"/>
  <c r="D8540" i="23"/>
  <c r="D8541" i="23"/>
  <c r="D8542" i="23"/>
  <c r="D8543" i="23"/>
  <c r="D8544" i="23"/>
  <c r="D8545" i="23"/>
  <c r="D8546" i="23"/>
  <c r="D8547" i="23"/>
  <c r="D8548" i="23"/>
  <c r="D8549" i="23"/>
  <c r="D8550" i="23"/>
  <c r="D8551" i="23"/>
  <c r="D8552" i="23"/>
  <c r="D8553" i="23"/>
  <c r="D8554" i="23"/>
  <c r="D8555" i="23"/>
  <c r="D8556" i="23"/>
  <c r="D8557" i="23"/>
  <c r="D8558" i="23"/>
  <c r="D8559" i="23"/>
  <c r="D8560" i="23"/>
  <c r="D8561" i="23"/>
  <c r="D8562" i="23"/>
  <c r="D8563" i="23"/>
  <c r="D8564" i="23"/>
  <c r="D8565" i="23"/>
  <c r="D8566" i="23"/>
  <c r="D8567" i="23"/>
  <c r="D8568" i="23"/>
  <c r="D8569" i="23"/>
  <c r="D8570" i="23"/>
  <c r="D8571" i="23"/>
  <c r="D8572" i="23"/>
  <c r="D8573" i="23"/>
  <c r="D8574" i="23"/>
  <c r="D8575" i="23"/>
  <c r="D8576" i="23"/>
  <c r="D8577" i="23"/>
  <c r="D8578" i="23"/>
  <c r="D8579" i="23"/>
  <c r="D8580" i="23"/>
  <c r="D8581" i="23"/>
  <c r="D8582" i="23"/>
  <c r="D8583" i="23"/>
  <c r="D8584" i="23"/>
  <c r="D8585" i="23"/>
  <c r="D8586" i="23"/>
  <c r="D8587" i="23"/>
  <c r="D8588" i="23"/>
  <c r="D8589" i="23"/>
  <c r="D8590" i="23"/>
  <c r="D8591" i="23"/>
  <c r="D8592" i="23"/>
  <c r="D8593" i="23"/>
  <c r="D8594" i="23"/>
  <c r="D8595" i="23"/>
  <c r="D8596" i="23"/>
  <c r="D8597" i="23"/>
  <c r="D8598" i="23"/>
  <c r="D8599" i="23"/>
  <c r="D8600" i="23"/>
  <c r="D8601" i="23"/>
  <c r="D8602" i="23"/>
  <c r="D8603" i="23"/>
  <c r="D8604" i="23"/>
  <c r="D8605" i="23"/>
  <c r="D8606" i="23"/>
  <c r="D8607" i="23"/>
  <c r="D8608" i="23"/>
  <c r="D8609" i="23"/>
  <c r="D8610" i="23"/>
  <c r="D8611" i="23"/>
  <c r="D8612" i="23"/>
  <c r="D8613" i="23"/>
  <c r="D8614" i="23"/>
  <c r="D8615" i="23"/>
  <c r="D8616" i="23"/>
  <c r="D8617" i="23"/>
  <c r="D8618" i="23"/>
  <c r="D8619" i="23"/>
  <c r="D8620" i="23"/>
  <c r="D8621" i="23"/>
  <c r="D8622" i="23"/>
  <c r="D8623" i="23"/>
  <c r="D8624" i="23"/>
  <c r="D8625" i="23"/>
  <c r="D8626" i="23"/>
  <c r="D8627" i="23"/>
  <c r="D8628" i="23"/>
  <c r="D8629" i="23"/>
  <c r="D8630" i="23"/>
  <c r="D8631" i="23"/>
  <c r="D8632" i="23"/>
  <c r="D8633" i="23"/>
  <c r="D8634" i="23"/>
  <c r="D8635" i="23"/>
  <c r="D8636" i="23"/>
  <c r="D8637" i="23"/>
  <c r="D8638" i="23"/>
  <c r="D8639" i="23"/>
  <c r="D8640" i="23"/>
  <c r="D8641" i="23"/>
  <c r="D8642" i="23"/>
  <c r="D8643" i="23"/>
  <c r="D8644" i="23"/>
  <c r="D8645" i="23"/>
  <c r="D8646" i="23"/>
  <c r="D8647" i="23"/>
  <c r="D8648" i="23"/>
  <c r="D8649" i="23"/>
  <c r="D8650" i="23"/>
  <c r="D8651" i="23"/>
  <c r="D8652" i="23"/>
  <c r="D8653" i="23"/>
  <c r="D8654" i="23"/>
  <c r="D8655" i="23"/>
  <c r="D8656" i="23"/>
  <c r="D8657" i="23"/>
  <c r="D8658" i="23"/>
  <c r="D8659" i="23"/>
  <c r="D8660" i="23"/>
  <c r="D8661" i="23"/>
  <c r="D8662" i="23"/>
  <c r="D8663" i="23"/>
  <c r="D8664" i="23"/>
  <c r="D8665" i="23"/>
  <c r="D8666" i="23"/>
  <c r="D8667" i="23"/>
  <c r="D8668" i="23"/>
  <c r="D8669" i="23"/>
  <c r="D8670" i="23"/>
  <c r="D8671" i="23"/>
  <c r="D8672" i="23"/>
  <c r="D8673" i="23"/>
  <c r="D8674" i="23"/>
  <c r="D8675" i="23"/>
  <c r="D8676" i="23"/>
  <c r="D8677" i="23"/>
  <c r="D8678" i="23"/>
  <c r="D8679" i="23"/>
  <c r="D8680" i="23"/>
  <c r="D8681" i="23"/>
  <c r="D8682" i="23"/>
  <c r="D8683" i="23"/>
  <c r="D8684" i="23"/>
  <c r="D8685" i="23"/>
  <c r="D8686" i="23"/>
  <c r="D8687" i="23"/>
  <c r="D8688" i="23"/>
  <c r="D8689" i="23"/>
  <c r="D8690" i="23"/>
  <c r="D8691" i="23"/>
  <c r="D8692" i="23"/>
  <c r="D8693" i="23"/>
  <c r="D8694" i="23"/>
  <c r="D8695" i="23"/>
  <c r="D8696" i="23"/>
  <c r="D8697" i="23"/>
  <c r="D8698" i="23"/>
  <c r="D8699" i="23"/>
  <c r="D8700" i="23"/>
  <c r="D8701" i="23"/>
  <c r="D8702" i="23"/>
  <c r="D8703" i="23"/>
  <c r="D8704" i="23"/>
  <c r="D8705" i="23"/>
  <c r="D8706" i="23"/>
  <c r="D8707" i="23"/>
  <c r="D8708" i="23"/>
  <c r="D8709" i="23"/>
  <c r="D8710" i="23"/>
  <c r="D8711" i="23"/>
  <c r="D8712" i="23"/>
  <c r="D8713" i="23"/>
  <c r="D8714" i="23"/>
  <c r="D8715" i="23"/>
  <c r="D8716" i="23"/>
  <c r="D8717" i="23"/>
  <c r="D8718" i="23"/>
  <c r="D8719" i="23"/>
  <c r="D8720" i="23"/>
  <c r="D8721" i="23"/>
  <c r="D8722" i="23"/>
  <c r="D8723" i="23"/>
  <c r="D8724" i="23"/>
  <c r="D8725" i="23"/>
  <c r="D8726" i="23"/>
  <c r="D8727" i="23"/>
  <c r="D8728" i="23"/>
  <c r="D8729" i="23"/>
  <c r="D8730" i="23"/>
  <c r="D8731" i="23"/>
  <c r="D8732" i="23"/>
  <c r="D8733" i="23"/>
  <c r="D8734" i="23"/>
  <c r="D8735" i="23"/>
  <c r="D8736" i="23"/>
  <c r="D8737" i="23"/>
  <c r="D8738" i="23"/>
  <c r="D8739" i="23"/>
  <c r="D8740" i="23"/>
  <c r="D8741" i="23"/>
  <c r="D8742" i="23"/>
  <c r="D8743" i="23"/>
  <c r="D8744" i="23"/>
  <c r="D8745" i="23"/>
  <c r="D8746" i="23"/>
  <c r="D8747" i="23"/>
  <c r="D8748" i="23"/>
  <c r="D8749" i="23"/>
  <c r="D8750" i="23"/>
  <c r="D8751" i="23"/>
  <c r="D8752" i="23"/>
  <c r="D8753" i="23"/>
  <c r="D8754" i="23"/>
  <c r="D8755" i="23"/>
  <c r="D8756" i="23"/>
  <c r="D8757" i="23"/>
  <c r="D8758" i="23"/>
  <c r="D8759" i="23"/>
  <c r="D8760" i="23"/>
  <c r="D8761" i="23"/>
  <c r="D8762" i="23"/>
  <c r="D8763" i="23"/>
  <c r="D8764" i="23"/>
  <c r="D8765" i="23"/>
  <c r="D8766" i="23"/>
  <c r="D8767" i="23"/>
  <c r="D8768" i="23"/>
  <c r="D8769" i="23"/>
  <c r="D8770" i="23"/>
  <c r="D8771" i="23"/>
  <c r="D11" i="23"/>
  <c r="A8771" i="23"/>
  <c r="A8772" i="23" s="1"/>
  <c r="B3" i="23" l="1"/>
  <c r="B4" i="23" s="1"/>
  <c r="B49" i="2" s="1"/>
  <c r="A8773" i="23"/>
  <c r="A8774" i="23" s="1"/>
  <c r="A8775" i="23" s="1"/>
  <c r="A8776" i="23" s="1"/>
  <c r="A8777" i="23" s="1"/>
  <c r="A8778" i="23" s="1"/>
  <c r="A8779" i="23" s="1"/>
  <c r="A8780" i="23" s="1"/>
  <c r="A8781" i="23" s="1"/>
  <c r="A8782" i="23" s="1"/>
  <c r="A8783" i="23" s="1"/>
  <c r="A8784" i="23" s="1"/>
  <c r="A8785" i="23" s="1"/>
  <c r="A8786" i="23" s="1"/>
  <c r="A8787" i="23" s="1"/>
  <c r="A8788" i="23" s="1"/>
  <c r="A8789" i="23" s="1"/>
  <c r="A8790" i="23" s="1"/>
  <c r="A8791" i="23" s="1"/>
  <c r="A8792" i="23" s="1"/>
  <c r="A8793" i="23" s="1"/>
  <c r="A8794" i="23" s="1"/>
  <c r="F9" i="8" l="1"/>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N9" i="8"/>
  <c r="O9" i="8" s="1"/>
  <c r="B26" i="2" l="1"/>
  <c r="B1" i="24" s="1"/>
  <c r="B27" i="2" l="1"/>
  <c r="B10" i="24"/>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F26" i="2" l="1"/>
  <c r="R9" i="8" l="1"/>
  <c r="V12" i="6" l="1"/>
  <c r="AG12" i="6" l="1"/>
  <c r="R12" i="6" l="1"/>
  <c r="F108" i="11" l="1"/>
  <c r="F109" i="11"/>
  <c r="F110" i="11"/>
  <c r="F111" i="11"/>
  <c r="G111" i="11" s="1"/>
  <c r="F112" i="11"/>
  <c r="F113" i="11"/>
  <c r="G113" i="11" s="1"/>
  <c r="F114" i="11"/>
  <c r="F115" i="11"/>
  <c r="G115" i="11" s="1"/>
  <c r="F116" i="11"/>
  <c r="F117" i="11"/>
  <c r="F118" i="11"/>
  <c r="F119" i="11"/>
  <c r="G119" i="11" s="1"/>
  <c r="F120" i="11"/>
  <c r="F121" i="11"/>
  <c r="F122" i="11"/>
  <c r="F123" i="11"/>
  <c r="G123" i="11" s="1"/>
  <c r="F124" i="11"/>
  <c r="F125" i="11"/>
  <c r="F126" i="11"/>
  <c r="F127" i="11"/>
  <c r="F128" i="11"/>
  <c r="F129" i="11"/>
  <c r="F130" i="11"/>
  <c r="F131" i="11"/>
  <c r="G131" i="11" s="1"/>
  <c r="F132" i="11"/>
  <c r="F133" i="11"/>
  <c r="F134" i="11"/>
  <c r="F135" i="11"/>
  <c r="G135" i="11" s="1"/>
  <c r="F136" i="11"/>
  <c r="F137" i="11"/>
  <c r="F138" i="11"/>
  <c r="F139" i="11"/>
  <c r="G139" i="11" s="1"/>
  <c r="F140" i="11"/>
  <c r="F141" i="11"/>
  <c r="F142" i="11"/>
  <c r="F143" i="11"/>
  <c r="F144" i="11"/>
  <c r="F145" i="11"/>
  <c r="F146" i="11"/>
  <c r="F147" i="11"/>
  <c r="G147" i="11" s="1"/>
  <c r="F148" i="11"/>
  <c r="F149" i="11"/>
  <c r="F150" i="11"/>
  <c r="F151" i="11"/>
  <c r="G151" i="11" s="1"/>
  <c r="F152" i="11"/>
  <c r="F153" i="11"/>
  <c r="F154" i="11"/>
  <c r="F155" i="11"/>
  <c r="G155" i="11" s="1"/>
  <c r="F156" i="11"/>
  <c r="F157" i="11"/>
  <c r="F158" i="11"/>
  <c r="F159" i="11"/>
  <c r="F160" i="11"/>
  <c r="F161" i="11"/>
  <c r="F162" i="11"/>
  <c r="F163" i="11"/>
  <c r="G163" i="11" s="1"/>
  <c r="F164" i="11"/>
  <c r="F165" i="11"/>
  <c r="F166" i="11"/>
  <c r="F167" i="11"/>
  <c r="F168" i="11"/>
  <c r="F169" i="11"/>
  <c r="F170" i="11"/>
  <c r="G170" i="11" s="1"/>
  <c r="F171" i="11"/>
  <c r="G171" i="11" s="1"/>
  <c r="F172" i="11"/>
  <c r="F173" i="11"/>
  <c r="F174" i="11"/>
  <c r="F175" i="11"/>
  <c r="F176" i="11"/>
  <c r="F177" i="11"/>
  <c r="F178" i="11"/>
  <c r="F179" i="11"/>
  <c r="G179" i="11" s="1"/>
  <c r="F180" i="11"/>
  <c r="F181" i="11"/>
  <c r="F182" i="11"/>
  <c r="F183" i="11"/>
  <c r="F184" i="11"/>
  <c r="F185" i="11"/>
  <c r="F186" i="11"/>
  <c r="F187" i="11"/>
  <c r="G187" i="11" s="1"/>
  <c r="F188" i="11"/>
  <c r="F189" i="11"/>
  <c r="F190" i="11"/>
  <c r="F191" i="11"/>
  <c r="F192" i="11"/>
  <c r="F193" i="11"/>
  <c r="F194" i="11"/>
  <c r="F195" i="11"/>
  <c r="G195" i="11" s="1"/>
  <c r="F196" i="11"/>
  <c r="F197" i="11"/>
  <c r="F198" i="11"/>
  <c r="F199" i="11"/>
  <c r="G108" i="11"/>
  <c r="G109" i="11"/>
  <c r="G110" i="11"/>
  <c r="G112" i="11"/>
  <c r="G114" i="11"/>
  <c r="G116" i="11"/>
  <c r="G117" i="11"/>
  <c r="G118" i="11"/>
  <c r="G120" i="11"/>
  <c r="G121" i="11"/>
  <c r="G122" i="11"/>
  <c r="G124" i="11"/>
  <c r="G125" i="11"/>
  <c r="G126" i="11"/>
  <c r="G127" i="11"/>
  <c r="G128" i="11"/>
  <c r="G129" i="11"/>
  <c r="G130" i="11"/>
  <c r="G132" i="11"/>
  <c r="G133" i="11"/>
  <c r="G134" i="11"/>
  <c r="G136" i="11"/>
  <c r="G137" i="11"/>
  <c r="G138" i="11"/>
  <c r="G140" i="11"/>
  <c r="G141" i="11"/>
  <c r="G142" i="11"/>
  <c r="G143" i="11"/>
  <c r="G144" i="11"/>
  <c r="G145" i="11"/>
  <c r="G146" i="11"/>
  <c r="G148" i="11"/>
  <c r="G149" i="11"/>
  <c r="G150" i="11"/>
  <c r="G152" i="11"/>
  <c r="G153" i="11"/>
  <c r="G154" i="11"/>
  <c r="G156" i="11"/>
  <c r="G157" i="11"/>
  <c r="G158" i="11"/>
  <c r="G159" i="11"/>
  <c r="G160" i="11"/>
  <c r="G161" i="11"/>
  <c r="G162" i="11"/>
  <c r="G164" i="11"/>
  <c r="G165" i="11"/>
  <c r="G166" i="11"/>
  <c r="G167" i="11"/>
  <c r="G168" i="11"/>
  <c r="G169" i="11"/>
  <c r="G172" i="11"/>
  <c r="G173" i="11"/>
  <c r="G174" i="11"/>
  <c r="G175" i="11"/>
  <c r="G176" i="11"/>
  <c r="G177" i="11"/>
  <c r="G178" i="11"/>
  <c r="G180" i="11"/>
  <c r="G181" i="11"/>
  <c r="G182" i="11"/>
  <c r="G183" i="11"/>
  <c r="G184" i="11"/>
  <c r="G185" i="11"/>
  <c r="G186" i="11"/>
  <c r="G188" i="11"/>
  <c r="G189" i="11"/>
  <c r="G190" i="11"/>
  <c r="G191" i="11"/>
  <c r="G192" i="11"/>
  <c r="G193" i="11"/>
  <c r="G194" i="11"/>
  <c r="G196" i="11"/>
  <c r="G197" i="11"/>
  <c r="G198" i="11"/>
  <c r="G199" i="11"/>
  <c r="I8" i="13" l="1"/>
  <c r="N10" i="8" l="1"/>
  <c r="N11" i="8"/>
  <c r="O11" i="8" s="1"/>
  <c r="P11" i="8" s="1"/>
  <c r="N12" i="8"/>
  <c r="O12" i="8" s="1"/>
  <c r="P12" i="8" s="1"/>
  <c r="N13" i="8"/>
  <c r="O13" i="8" s="1"/>
  <c r="P13" i="8" s="1"/>
  <c r="N14" i="8"/>
  <c r="O14" i="8" s="1"/>
  <c r="P14" i="8" s="1"/>
  <c r="N15" i="8"/>
  <c r="O15" i="8" s="1"/>
  <c r="P15" i="8" s="1"/>
  <c r="N16" i="8"/>
  <c r="O16" i="8" s="1"/>
  <c r="P16" i="8" s="1"/>
  <c r="N17" i="8"/>
  <c r="O17" i="8" s="1"/>
  <c r="P17" i="8" s="1"/>
  <c r="N18" i="8"/>
  <c r="O18" i="8" s="1"/>
  <c r="P18" i="8" s="1"/>
  <c r="N19" i="8"/>
  <c r="O19" i="8" s="1"/>
  <c r="P19" i="8" s="1"/>
  <c r="N20" i="8"/>
  <c r="O20" i="8" s="1"/>
  <c r="P20" i="8" s="1"/>
  <c r="N21" i="8"/>
  <c r="O21" i="8" s="1"/>
  <c r="P21" i="8" s="1"/>
  <c r="N22" i="8"/>
  <c r="O22" i="8" s="1"/>
  <c r="P22" i="8" s="1"/>
  <c r="N23" i="8"/>
  <c r="O23" i="8" s="1"/>
  <c r="P23" i="8" s="1"/>
  <c r="N24" i="8"/>
  <c r="O24" i="8" s="1"/>
  <c r="P24" i="8" s="1"/>
  <c r="N25" i="8"/>
  <c r="O25" i="8" s="1"/>
  <c r="P25" i="8" s="1"/>
  <c r="N26" i="8"/>
  <c r="O26" i="8" s="1"/>
  <c r="P26" i="8" s="1"/>
  <c r="N27" i="8"/>
  <c r="O27" i="8" s="1"/>
  <c r="P27" i="8" s="1"/>
  <c r="N28" i="8"/>
  <c r="O28" i="8" s="1"/>
  <c r="P28" i="8" s="1"/>
  <c r="N29" i="8"/>
  <c r="O29" i="8" s="1"/>
  <c r="P29" i="8" s="1"/>
  <c r="N30" i="8"/>
  <c r="O30" i="8" s="1"/>
  <c r="P30" i="8" s="1"/>
  <c r="N31" i="8"/>
  <c r="O31" i="8" s="1"/>
  <c r="P31" i="8" s="1"/>
  <c r="N32" i="8"/>
  <c r="O32" i="8" s="1"/>
  <c r="P32" i="8" s="1"/>
  <c r="N33" i="8"/>
  <c r="O33" i="8" s="1"/>
  <c r="P33" i="8" s="1"/>
  <c r="N34" i="8"/>
  <c r="O34" i="8" s="1"/>
  <c r="P34" i="8" s="1"/>
  <c r="N35" i="8"/>
  <c r="O35" i="8" s="1"/>
  <c r="P35" i="8" s="1"/>
  <c r="N36" i="8"/>
  <c r="O36" i="8" s="1"/>
  <c r="P36" i="8" s="1"/>
  <c r="N37" i="8"/>
  <c r="O37" i="8" s="1"/>
  <c r="P37" i="8" s="1"/>
  <c r="N38" i="8"/>
  <c r="O38" i="8" s="1"/>
  <c r="P38" i="8" s="1"/>
  <c r="N39" i="8"/>
  <c r="O39" i="8" s="1"/>
  <c r="P39" i="8" s="1"/>
  <c r="N40" i="8"/>
  <c r="O40" i="8" s="1"/>
  <c r="P40" i="8" s="1"/>
  <c r="N41" i="8"/>
  <c r="O41" i="8" s="1"/>
  <c r="P41" i="8" s="1"/>
  <c r="N42" i="8"/>
  <c r="O42" i="8" s="1"/>
  <c r="P42" i="8" s="1"/>
  <c r="N43" i="8"/>
  <c r="O43" i="8" s="1"/>
  <c r="P43" i="8" s="1"/>
  <c r="N44" i="8"/>
  <c r="O44" i="8" s="1"/>
  <c r="P44" i="8" s="1"/>
  <c r="N45" i="8"/>
  <c r="O45" i="8" s="1"/>
  <c r="P45" i="8" s="1"/>
  <c r="N46" i="8"/>
  <c r="O46" i="8" s="1"/>
  <c r="P46" i="8" s="1"/>
  <c r="N47" i="8"/>
  <c r="O47" i="8" s="1"/>
  <c r="P47" i="8" s="1"/>
  <c r="N48" i="8"/>
  <c r="O48" i="8" s="1"/>
  <c r="P48" i="8" s="1"/>
  <c r="N49" i="8"/>
  <c r="O49" i="8" s="1"/>
  <c r="P49" i="8" s="1"/>
  <c r="N50" i="8"/>
  <c r="O50" i="8" s="1"/>
  <c r="P50" i="8" s="1"/>
  <c r="N51" i="8"/>
  <c r="O51" i="8" s="1"/>
  <c r="P51" i="8" s="1"/>
  <c r="N52" i="8"/>
  <c r="O52" i="8" s="1"/>
  <c r="P52" i="8" s="1"/>
  <c r="N53" i="8"/>
  <c r="O53" i="8" s="1"/>
  <c r="P53" i="8" s="1"/>
  <c r="N54" i="8"/>
  <c r="O54" i="8" s="1"/>
  <c r="P54" i="8" s="1"/>
  <c r="N55" i="8"/>
  <c r="O55" i="8" s="1"/>
  <c r="P55" i="8" s="1"/>
  <c r="N56" i="8"/>
  <c r="O56" i="8" s="1"/>
  <c r="P56" i="8" s="1"/>
  <c r="N57" i="8"/>
  <c r="O57" i="8" s="1"/>
  <c r="P57" i="8" s="1"/>
  <c r="N58" i="8"/>
  <c r="O58" i="8" s="1"/>
  <c r="P58" i="8" s="1"/>
  <c r="N59" i="8"/>
  <c r="O59" i="8" s="1"/>
  <c r="P59" i="8" s="1"/>
  <c r="N60" i="8"/>
  <c r="O60" i="8" s="1"/>
  <c r="P60" i="8" s="1"/>
  <c r="N61" i="8"/>
  <c r="O61" i="8" s="1"/>
  <c r="P61" i="8" s="1"/>
  <c r="N62" i="8"/>
  <c r="O62" i="8" s="1"/>
  <c r="P62" i="8" s="1"/>
  <c r="N63" i="8"/>
  <c r="O63" i="8" s="1"/>
  <c r="P63" i="8" s="1"/>
  <c r="N64" i="8"/>
  <c r="O64" i="8" s="1"/>
  <c r="P64" i="8" s="1"/>
  <c r="N65" i="8"/>
  <c r="O65" i="8" s="1"/>
  <c r="P65" i="8" s="1"/>
  <c r="N66" i="8"/>
  <c r="O66" i="8" s="1"/>
  <c r="P66" i="8" s="1"/>
  <c r="N67" i="8"/>
  <c r="O67" i="8" s="1"/>
  <c r="P67" i="8" s="1"/>
  <c r="N68" i="8"/>
  <c r="O68" i="8" s="1"/>
  <c r="P68" i="8" s="1"/>
  <c r="N69" i="8"/>
  <c r="O69" i="8" s="1"/>
  <c r="P69" i="8" s="1"/>
  <c r="N70" i="8"/>
  <c r="O70" i="8" s="1"/>
  <c r="P70" i="8" s="1"/>
  <c r="N71" i="8"/>
  <c r="O71" i="8" s="1"/>
  <c r="P71" i="8" s="1"/>
  <c r="N72" i="8"/>
  <c r="O72" i="8" s="1"/>
  <c r="P72" i="8" s="1"/>
  <c r="N73" i="8"/>
  <c r="O73" i="8" s="1"/>
  <c r="P73" i="8" s="1"/>
  <c r="N74" i="8"/>
  <c r="O74" i="8" s="1"/>
  <c r="P74" i="8" s="1"/>
  <c r="N75" i="8"/>
  <c r="O75" i="8" s="1"/>
  <c r="P75" i="8" s="1"/>
  <c r="N76" i="8"/>
  <c r="O76" i="8" s="1"/>
  <c r="P76" i="8" s="1"/>
  <c r="N77" i="8"/>
  <c r="O77" i="8" s="1"/>
  <c r="P77" i="8" s="1"/>
  <c r="N78" i="8"/>
  <c r="O78" i="8" s="1"/>
  <c r="P78" i="8" s="1"/>
  <c r="N79" i="8"/>
  <c r="O79" i="8" s="1"/>
  <c r="P79" i="8" s="1"/>
  <c r="N80" i="8"/>
  <c r="O80" i="8" s="1"/>
  <c r="P80" i="8" s="1"/>
  <c r="N81" i="8"/>
  <c r="O81" i="8" s="1"/>
  <c r="P81" i="8" s="1"/>
  <c r="N82" i="8"/>
  <c r="O82" i="8" s="1"/>
  <c r="P82" i="8" s="1"/>
  <c r="N83" i="8"/>
  <c r="O83" i="8" s="1"/>
  <c r="P83" i="8" s="1"/>
  <c r="N84" i="8"/>
  <c r="O84" i="8" s="1"/>
  <c r="P84" i="8" s="1"/>
  <c r="N85" i="8"/>
  <c r="O85" i="8" s="1"/>
  <c r="P85" i="8" s="1"/>
  <c r="N86" i="8"/>
  <c r="O86" i="8" s="1"/>
  <c r="P86" i="8" s="1"/>
  <c r="N87" i="8"/>
  <c r="O87" i="8" s="1"/>
  <c r="P87" i="8" s="1"/>
  <c r="N88" i="8"/>
  <c r="O88" i="8" s="1"/>
  <c r="P88" i="8" s="1"/>
  <c r="N89" i="8"/>
  <c r="O89" i="8" s="1"/>
  <c r="P89" i="8" s="1"/>
  <c r="N90" i="8"/>
  <c r="O90" i="8" s="1"/>
  <c r="P90" i="8" s="1"/>
  <c r="N91" i="8"/>
  <c r="O91" i="8" s="1"/>
  <c r="P91" i="8" s="1"/>
  <c r="N92" i="8"/>
  <c r="O92" i="8" s="1"/>
  <c r="P92" i="8" s="1"/>
  <c r="N93" i="8"/>
  <c r="O93" i="8" s="1"/>
  <c r="P93" i="8" s="1"/>
  <c r="N94" i="8"/>
  <c r="O94" i="8" s="1"/>
  <c r="P94" i="8" s="1"/>
  <c r="N95" i="8"/>
  <c r="O95" i="8" s="1"/>
  <c r="P95" i="8" s="1"/>
  <c r="N96" i="8"/>
  <c r="O96" i="8" s="1"/>
  <c r="P96" i="8" s="1"/>
  <c r="N97" i="8"/>
  <c r="O97" i="8" s="1"/>
  <c r="P97" i="8" s="1"/>
  <c r="N98" i="8"/>
  <c r="O98" i="8" s="1"/>
  <c r="P98" i="8" s="1"/>
  <c r="N99" i="8"/>
  <c r="O99" i="8" s="1"/>
  <c r="P99" i="8" s="1"/>
  <c r="N100" i="8"/>
  <c r="O100" i="8" s="1"/>
  <c r="P100" i="8" s="1"/>
  <c r="N101" i="8"/>
  <c r="O101" i="8" s="1"/>
  <c r="P101" i="8" s="1"/>
  <c r="N102" i="8"/>
  <c r="O102" i="8" s="1"/>
  <c r="P102" i="8" s="1"/>
  <c r="N103" i="8"/>
  <c r="O103" i="8" s="1"/>
  <c r="P103" i="8" s="1"/>
  <c r="N104" i="8"/>
  <c r="O104" i="8" s="1"/>
  <c r="P104" i="8" s="1"/>
  <c r="N105" i="8"/>
  <c r="O105" i="8" s="1"/>
  <c r="P105" i="8" s="1"/>
  <c r="N106" i="8"/>
  <c r="O106" i="8" s="1"/>
  <c r="P106" i="8" s="1"/>
  <c r="N107" i="8"/>
  <c r="O107" i="8" s="1"/>
  <c r="P107" i="8" s="1"/>
  <c r="N108" i="8"/>
  <c r="O108" i="8" s="1"/>
  <c r="P108" i="8" s="1"/>
  <c r="N109" i="8"/>
  <c r="O109" i="8" s="1"/>
  <c r="P109" i="8" s="1"/>
  <c r="N110" i="8"/>
  <c r="O110" i="8" s="1"/>
  <c r="P110" i="8" s="1"/>
  <c r="N111" i="8"/>
  <c r="O111" i="8" s="1"/>
  <c r="P111" i="8" s="1"/>
  <c r="N112" i="8"/>
  <c r="O112" i="8" s="1"/>
  <c r="P112" i="8" s="1"/>
  <c r="N113" i="8"/>
  <c r="O113" i="8" s="1"/>
  <c r="P113" i="8" s="1"/>
  <c r="N114" i="8"/>
  <c r="O114" i="8" s="1"/>
  <c r="P114" i="8" s="1"/>
  <c r="N115" i="8"/>
  <c r="O115" i="8" s="1"/>
  <c r="P115" i="8" s="1"/>
  <c r="N116" i="8"/>
  <c r="O116" i="8" s="1"/>
  <c r="P116" i="8" s="1"/>
  <c r="N117" i="8"/>
  <c r="O117" i="8" s="1"/>
  <c r="P117" i="8" s="1"/>
  <c r="N118" i="8"/>
  <c r="O118" i="8" s="1"/>
  <c r="P118" i="8" s="1"/>
  <c r="N119" i="8"/>
  <c r="O119" i="8" s="1"/>
  <c r="P119" i="8" s="1"/>
  <c r="N120" i="8"/>
  <c r="O120" i="8" s="1"/>
  <c r="P120" i="8" s="1"/>
  <c r="N121" i="8"/>
  <c r="O121" i="8" s="1"/>
  <c r="P121" i="8" s="1"/>
  <c r="N122" i="8"/>
  <c r="O122" i="8" s="1"/>
  <c r="P122" i="8" s="1"/>
  <c r="N123" i="8"/>
  <c r="O123" i="8" s="1"/>
  <c r="P123" i="8" s="1"/>
  <c r="N124" i="8"/>
  <c r="O124" i="8" s="1"/>
  <c r="P124" i="8" s="1"/>
  <c r="N125" i="8"/>
  <c r="O125" i="8" s="1"/>
  <c r="P125" i="8" s="1"/>
  <c r="N126" i="8"/>
  <c r="O126" i="8" s="1"/>
  <c r="P126" i="8" s="1"/>
  <c r="N127" i="8"/>
  <c r="O127" i="8" s="1"/>
  <c r="P127" i="8" s="1"/>
  <c r="N128" i="8"/>
  <c r="O128" i="8" s="1"/>
  <c r="P128" i="8" s="1"/>
  <c r="N129" i="8"/>
  <c r="O129" i="8" s="1"/>
  <c r="P129" i="8" s="1"/>
  <c r="N130" i="8"/>
  <c r="O130" i="8" s="1"/>
  <c r="P130" i="8" s="1"/>
  <c r="N131" i="8"/>
  <c r="O131" i="8" s="1"/>
  <c r="P131" i="8" s="1"/>
  <c r="N132" i="8"/>
  <c r="O132" i="8" s="1"/>
  <c r="P132" i="8" s="1"/>
  <c r="N133" i="8"/>
  <c r="O133" i="8" s="1"/>
  <c r="P133" i="8" s="1"/>
  <c r="N134" i="8"/>
  <c r="O134" i="8" s="1"/>
  <c r="P134" i="8" s="1"/>
  <c r="N135" i="8"/>
  <c r="O135" i="8" s="1"/>
  <c r="P135" i="8" s="1"/>
  <c r="N136" i="8"/>
  <c r="O136" i="8" s="1"/>
  <c r="P136" i="8" s="1"/>
  <c r="N137" i="8"/>
  <c r="O137" i="8" s="1"/>
  <c r="P137" i="8" s="1"/>
  <c r="N138" i="8"/>
  <c r="O138" i="8" s="1"/>
  <c r="P138" i="8" s="1"/>
  <c r="N139" i="8"/>
  <c r="O139" i="8" s="1"/>
  <c r="P139" i="8" s="1"/>
  <c r="N140" i="8"/>
  <c r="O140" i="8" s="1"/>
  <c r="P140" i="8" s="1"/>
  <c r="N141" i="8"/>
  <c r="O141" i="8" s="1"/>
  <c r="P141" i="8" s="1"/>
  <c r="N142" i="8"/>
  <c r="O142" i="8" s="1"/>
  <c r="P142" i="8" s="1"/>
  <c r="N143" i="8"/>
  <c r="O143" i="8" s="1"/>
  <c r="P143" i="8" s="1"/>
  <c r="N144" i="8"/>
  <c r="O144" i="8" s="1"/>
  <c r="P144" i="8" s="1"/>
  <c r="N145" i="8"/>
  <c r="O145" i="8" s="1"/>
  <c r="P145" i="8" s="1"/>
  <c r="N146" i="8"/>
  <c r="O146" i="8" s="1"/>
  <c r="P146" i="8" s="1"/>
  <c r="N147" i="8"/>
  <c r="O147" i="8" s="1"/>
  <c r="P147" i="8" s="1"/>
  <c r="N148" i="8"/>
  <c r="O148" i="8" s="1"/>
  <c r="P148" i="8" s="1"/>
  <c r="N149" i="8"/>
  <c r="O149" i="8" s="1"/>
  <c r="P149" i="8" s="1"/>
  <c r="N150" i="8"/>
  <c r="O150" i="8" s="1"/>
  <c r="P150" i="8" s="1"/>
  <c r="N151" i="8"/>
  <c r="O151" i="8" s="1"/>
  <c r="P151" i="8" s="1"/>
  <c r="N152" i="8"/>
  <c r="O152" i="8" s="1"/>
  <c r="P152" i="8" s="1"/>
  <c r="N153" i="8"/>
  <c r="O153" i="8" s="1"/>
  <c r="P153" i="8" s="1"/>
  <c r="N154" i="8"/>
  <c r="O154" i="8" s="1"/>
  <c r="P154" i="8" s="1"/>
  <c r="N155" i="8"/>
  <c r="O155" i="8" s="1"/>
  <c r="P155" i="8" s="1"/>
  <c r="N156" i="8"/>
  <c r="O156" i="8" s="1"/>
  <c r="P156" i="8" s="1"/>
  <c r="N157" i="8"/>
  <c r="O157" i="8" s="1"/>
  <c r="P157" i="8" s="1"/>
  <c r="N158" i="8"/>
  <c r="O158" i="8" s="1"/>
  <c r="P158" i="8" s="1"/>
  <c r="N159" i="8"/>
  <c r="O159" i="8" s="1"/>
  <c r="P159" i="8" s="1"/>
  <c r="N160" i="8"/>
  <c r="O160" i="8" s="1"/>
  <c r="P160" i="8" s="1"/>
  <c r="N161" i="8"/>
  <c r="O161" i="8" s="1"/>
  <c r="P161" i="8" s="1"/>
  <c r="N162" i="8"/>
  <c r="O162" i="8" s="1"/>
  <c r="P162" i="8" s="1"/>
  <c r="N163" i="8"/>
  <c r="O163" i="8" s="1"/>
  <c r="P163" i="8" s="1"/>
  <c r="N164" i="8"/>
  <c r="O164" i="8" s="1"/>
  <c r="P164" i="8" s="1"/>
  <c r="N165" i="8"/>
  <c r="O165" i="8" s="1"/>
  <c r="P165" i="8" s="1"/>
  <c r="N166" i="8"/>
  <c r="O166" i="8" s="1"/>
  <c r="P166" i="8" s="1"/>
  <c r="N167" i="8"/>
  <c r="O167" i="8" s="1"/>
  <c r="P167" i="8" s="1"/>
  <c r="N168" i="8"/>
  <c r="O168" i="8" s="1"/>
  <c r="P168" i="8" s="1"/>
  <c r="N169" i="8"/>
  <c r="O169" i="8" s="1"/>
  <c r="P169" i="8" s="1"/>
  <c r="N170" i="8"/>
  <c r="O170" i="8" s="1"/>
  <c r="P170" i="8" s="1"/>
  <c r="N171" i="8"/>
  <c r="O171" i="8" s="1"/>
  <c r="P171" i="8" s="1"/>
  <c r="N172" i="8"/>
  <c r="O172" i="8" s="1"/>
  <c r="P172" i="8" s="1"/>
  <c r="N173" i="8"/>
  <c r="O173" i="8" s="1"/>
  <c r="P173" i="8" s="1"/>
  <c r="N174" i="8"/>
  <c r="O174" i="8" s="1"/>
  <c r="P174" i="8" s="1"/>
  <c r="N175" i="8"/>
  <c r="O175" i="8" s="1"/>
  <c r="P175" i="8" s="1"/>
  <c r="N176" i="8"/>
  <c r="O176" i="8" s="1"/>
  <c r="P176" i="8" s="1"/>
  <c r="N177" i="8"/>
  <c r="O177" i="8" s="1"/>
  <c r="P177" i="8" s="1"/>
  <c r="N178" i="8"/>
  <c r="O178" i="8" s="1"/>
  <c r="P178" i="8" s="1"/>
  <c r="N179" i="8"/>
  <c r="O179" i="8" s="1"/>
  <c r="P179" i="8" s="1"/>
  <c r="N180" i="8"/>
  <c r="O180" i="8" s="1"/>
  <c r="P180" i="8" s="1"/>
  <c r="N181" i="8"/>
  <c r="O181" i="8" s="1"/>
  <c r="P181" i="8" s="1"/>
  <c r="N182" i="8"/>
  <c r="O182" i="8" s="1"/>
  <c r="P182" i="8" s="1"/>
  <c r="N183" i="8"/>
  <c r="O183" i="8" s="1"/>
  <c r="P183" i="8" s="1"/>
  <c r="N184" i="8"/>
  <c r="O184" i="8" s="1"/>
  <c r="P184" i="8" s="1"/>
  <c r="N185" i="8"/>
  <c r="O185" i="8" s="1"/>
  <c r="P185" i="8" s="1"/>
  <c r="N186" i="8"/>
  <c r="O186" i="8" s="1"/>
  <c r="P186" i="8" s="1"/>
  <c r="N187" i="8"/>
  <c r="O187" i="8" s="1"/>
  <c r="P187" i="8" s="1"/>
  <c r="N188" i="8"/>
  <c r="O188" i="8" s="1"/>
  <c r="P188" i="8" s="1"/>
  <c r="N189" i="8"/>
  <c r="O189" i="8" s="1"/>
  <c r="P189" i="8" s="1"/>
  <c r="N190" i="8"/>
  <c r="O190" i="8" s="1"/>
  <c r="P190" i="8" s="1"/>
  <c r="N191" i="8"/>
  <c r="O191" i="8" s="1"/>
  <c r="P191" i="8" s="1"/>
  <c r="N192" i="8"/>
  <c r="O192" i="8" s="1"/>
  <c r="P192" i="8" s="1"/>
  <c r="N193" i="8"/>
  <c r="O193" i="8" s="1"/>
  <c r="P193" i="8" s="1"/>
  <c r="N194" i="8"/>
  <c r="O194" i="8" s="1"/>
  <c r="P194" i="8" s="1"/>
  <c r="N195" i="8"/>
  <c r="O195" i="8" s="1"/>
  <c r="P195" i="8" s="1"/>
  <c r="N196" i="8"/>
  <c r="O196" i="8" s="1"/>
  <c r="P196" i="8" s="1"/>
  <c r="N197" i="8"/>
  <c r="O197" i="8" s="1"/>
  <c r="P197" i="8" s="1"/>
  <c r="N198" i="8"/>
  <c r="O198" i="8" s="1"/>
  <c r="P198" i="8" s="1"/>
  <c r="N199" i="8"/>
  <c r="O199" i="8" s="1"/>
  <c r="P199" i="8" s="1"/>
  <c r="N200" i="8"/>
  <c r="O200" i="8" s="1"/>
  <c r="P200" i="8" s="1"/>
  <c r="N201" i="8"/>
  <c r="O201" i="8" s="1"/>
  <c r="P201" i="8" s="1"/>
  <c r="N202" i="8"/>
  <c r="O202" i="8" s="1"/>
  <c r="P202" i="8" s="1"/>
  <c r="N203" i="8"/>
  <c r="O203" i="8" s="1"/>
  <c r="P203" i="8" s="1"/>
  <c r="N204" i="8"/>
  <c r="O204" i="8" s="1"/>
  <c r="P204" i="8" s="1"/>
  <c r="N205" i="8"/>
  <c r="O205" i="8" s="1"/>
  <c r="P205" i="8" s="1"/>
  <c r="N206" i="8"/>
  <c r="O206" i="8" s="1"/>
  <c r="P206" i="8" s="1"/>
  <c r="N207" i="8"/>
  <c r="O207" i="8" s="1"/>
  <c r="P207" i="8" s="1"/>
  <c r="N208" i="8"/>
  <c r="O208" i="8" s="1"/>
  <c r="P208" i="8" s="1"/>
  <c r="N209" i="8"/>
  <c r="O209" i="8" s="1"/>
  <c r="P209" i="8" s="1"/>
  <c r="N210" i="8"/>
  <c r="O210" i="8" s="1"/>
  <c r="P210" i="8" s="1"/>
  <c r="N211" i="8"/>
  <c r="O211" i="8" s="1"/>
  <c r="P211" i="8" s="1"/>
  <c r="N212" i="8"/>
  <c r="O212" i="8" s="1"/>
  <c r="P212" i="8" s="1"/>
  <c r="N213" i="8"/>
  <c r="O213" i="8" s="1"/>
  <c r="P213" i="8" s="1"/>
  <c r="N214" i="8"/>
  <c r="O214" i="8" s="1"/>
  <c r="P214" i="8" s="1"/>
  <c r="N215" i="8"/>
  <c r="O215" i="8" s="1"/>
  <c r="P215" i="8" s="1"/>
  <c r="N216" i="8"/>
  <c r="O216" i="8" s="1"/>
  <c r="P216" i="8" s="1"/>
  <c r="N217" i="8"/>
  <c r="O217" i="8" s="1"/>
  <c r="P217" i="8" s="1"/>
  <c r="N218" i="8"/>
  <c r="O218" i="8" s="1"/>
  <c r="P218" i="8" s="1"/>
  <c r="N219" i="8"/>
  <c r="O219" i="8" s="1"/>
  <c r="P219" i="8" s="1"/>
  <c r="N220" i="8"/>
  <c r="O220" i="8" s="1"/>
  <c r="P220" i="8" s="1"/>
  <c r="N221" i="8"/>
  <c r="O221" i="8" s="1"/>
  <c r="P221" i="8" s="1"/>
  <c r="N222" i="8"/>
  <c r="O222" i="8" s="1"/>
  <c r="P222" i="8" s="1"/>
  <c r="N223" i="8"/>
  <c r="O223" i="8" s="1"/>
  <c r="P223" i="8" s="1"/>
  <c r="N224" i="8"/>
  <c r="O224" i="8" s="1"/>
  <c r="P224" i="8" s="1"/>
  <c r="N225" i="8"/>
  <c r="O225" i="8" s="1"/>
  <c r="P225" i="8" s="1"/>
  <c r="N226" i="8"/>
  <c r="O226" i="8" s="1"/>
  <c r="P226" i="8" s="1"/>
  <c r="N227" i="8"/>
  <c r="O227" i="8" s="1"/>
  <c r="P227" i="8" s="1"/>
  <c r="N228" i="8"/>
  <c r="O228" i="8" s="1"/>
  <c r="P228" i="8" s="1"/>
  <c r="N229" i="8"/>
  <c r="O229" i="8" s="1"/>
  <c r="P229" i="8" s="1"/>
  <c r="N230" i="8"/>
  <c r="O230" i="8" s="1"/>
  <c r="P230" i="8" s="1"/>
  <c r="N231" i="8"/>
  <c r="O231" i="8" s="1"/>
  <c r="P231" i="8" s="1"/>
  <c r="N232" i="8"/>
  <c r="O232" i="8" s="1"/>
  <c r="P232" i="8" s="1"/>
  <c r="N233" i="8"/>
  <c r="O233" i="8" s="1"/>
  <c r="P233" i="8" s="1"/>
  <c r="N234" i="8"/>
  <c r="O234" i="8" s="1"/>
  <c r="P234" i="8" s="1"/>
  <c r="N235" i="8"/>
  <c r="O235" i="8" s="1"/>
  <c r="P235" i="8" s="1"/>
  <c r="N236" i="8"/>
  <c r="O236" i="8" s="1"/>
  <c r="P236" i="8" s="1"/>
  <c r="N237" i="8"/>
  <c r="O237" i="8" s="1"/>
  <c r="P237" i="8" s="1"/>
  <c r="N238" i="8"/>
  <c r="O238" i="8" s="1"/>
  <c r="P238" i="8" s="1"/>
  <c r="N239" i="8"/>
  <c r="O239" i="8" s="1"/>
  <c r="P239" i="8" s="1"/>
  <c r="N240" i="8"/>
  <c r="O240" i="8" s="1"/>
  <c r="P240" i="8" s="1"/>
  <c r="N241" i="8"/>
  <c r="O241" i="8" s="1"/>
  <c r="P241" i="8" s="1"/>
  <c r="N242" i="8"/>
  <c r="O242" i="8" s="1"/>
  <c r="P242" i="8" s="1"/>
  <c r="N243" i="8"/>
  <c r="O243" i="8" s="1"/>
  <c r="P243" i="8" s="1"/>
  <c r="N244" i="8"/>
  <c r="O244" i="8" s="1"/>
  <c r="P244" i="8" s="1"/>
  <c r="N245" i="8"/>
  <c r="O245" i="8" s="1"/>
  <c r="P245" i="8" s="1"/>
  <c r="N246" i="8"/>
  <c r="O246" i="8" s="1"/>
  <c r="P246" i="8" s="1"/>
  <c r="N247" i="8"/>
  <c r="O247" i="8" s="1"/>
  <c r="P247" i="8" s="1"/>
  <c r="N248" i="8"/>
  <c r="O248" i="8" s="1"/>
  <c r="P248" i="8" s="1"/>
  <c r="N249" i="8"/>
  <c r="O249" i="8" s="1"/>
  <c r="P249" i="8" s="1"/>
  <c r="N250" i="8"/>
  <c r="O250" i="8" s="1"/>
  <c r="P250" i="8" s="1"/>
  <c r="N251" i="8"/>
  <c r="O251" i="8" s="1"/>
  <c r="P251" i="8" s="1"/>
  <c r="N252" i="8"/>
  <c r="O252" i="8" s="1"/>
  <c r="P252" i="8" s="1"/>
  <c r="N253" i="8"/>
  <c r="O253" i="8" s="1"/>
  <c r="P253" i="8" s="1"/>
  <c r="N254" i="8"/>
  <c r="O254" i="8" s="1"/>
  <c r="P254" i="8" s="1"/>
  <c r="N255" i="8"/>
  <c r="O255" i="8" s="1"/>
  <c r="P255" i="8" s="1"/>
  <c r="N256" i="8"/>
  <c r="O256" i="8" s="1"/>
  <c r="P256" i="8" s="1"/>
  <c r="N257" i="8"/>
  <c r="O257" i="8" s="1"/>
  <c r="P257" i="8" s="1"/>
  <c r="N258" i="8"/>
  <c r="O258" i="8" s="1"/>
  <c r="P258" i="8" s="1"/>
  <c r="N259" i="8"/>
  <c r="O259" i="8" s="1"/>
  <c r="P259" i="8" s="1"/>
  <c r="N260" i="8"/>
  <c r="O260" i="8" s="1"/>
  <c r="P260" i="8" s="1"/>
  <c r="N261" i="8"/>
  <c r="O261" i="8" s="1"/>
  <c r="P261" i="8" s="1"/>
  <c r="N262" i="8"/>
  <c r="O262" i="8" s="1"/>
  <c r="P262" i="8" s="1"/>
  <c r="N263" i="8"/>
  <c r="O263" i="8" s="1"/>
  <c r="P263" i="8" s="1"/>
  <c r="N264" i="8"/>
  <c r="O264" i="8" s="1"/>
  <c r="P264" i="8" s="1"/>
  <c r="N265" i="8"/>
  <c r="O265" i="8" s="1"/>
  <c r="P265" i="8" s="1"/>
  <c r="N266" i="8"/>
  <c r="O266" i="8" s="1"/>
  <c r="P266" i="8" s="1"/>
  <c r="N267" i="8"/>
  <c r="O267" i="8" s="1"/>
  <c r="P267" i="8" s="1"/>
  <c r="N268" i="8"/>
  <c r="O268" i="8" s="1"/>
  <c r="P268" i="8" s="1"/>
  <c r="N269" i="8"/>
  <c r="O269" i="8" s="1"/>
  <c r="P269" i="8" s="1"/>
  <c r="N270" i="8"/>
  <c r="O270" i="8" s="1"/>
  <c r="P270" i="8" s="1"/>
  <c r="N271" i="8"/>
  <c r="O271" i="8" s="1"/>
  <c r="P271" i="8" s="1"/>
  <c r="N272" i="8"/>
  <c r="O272" i="8" s="1"/>
  <c r="P272" i="8" s="1"/>
  <c r="N273" i="8"/>
  <c r="O273" i="8" s="1"/>
  <c r="P273" i="8" s="1"/>
  <c r="N274" i="8"/>
  <c r="O274" i="8" s="1"/>
  <c r="P274" i="8" s="1"/>
  <c r="N275" i="8"/>
  <c r="O275" i="8" s="1"/>
  <c r="P275" i="8" s="1"/>
  <c r="N276" i="8"/>
  <c r="O276" i="8" s="1"/>
  <c r="P276" i="8" s="1"/>
  <c r="N277" i="8"/>
  <c r="O277" i="8" s="1"/>
  <c r="P277" i="8" s="1"/>
  <c r="N278" i="8"/>
  <c r="O278" i="8" s="1"/>
  <c r="P278" i="8" s="1"/>
  <c r="N279" i="8"/>
  <c r="O279" i="8" s="1"/>
  <c r="P279" i="8" s="1"/>
  <c r="N280" i="8"/>
  <c r="O280" i="8" s="1"/>
  <c r="P280" i="8" s="1"/>
  <c r="N281" i="8"/>
  <c r="O281" i="8" s="1"/>
  <c r="P281" i="8" s="1"/>
  <c r="N282" i="8"/>
  <c r="O282" i="8" s="1"/>
  <c r="P282" i="8" s="1"/>
  <c r="N283" i="8"/>
  <c r="O283" i="8" s="1"/>
  <c r="P283" i="8" s="1"/>
  <c r="N284" i="8"/>
  <c r="O284" i="8" s="1"/>
  <c r="P284" i="8" s="1"/>
  <c r="N285" i="8"/>
  <c r="O285" i="8" s="1"/>
  <c r="P285" i="8" s="1"/>
  <c r="N286" i="8"/>
  <c r="O286" i="8" s="1"/>
  <c r="P286" i="8" s="1"/>
  <c r="N287" i="8"/>
  <c r="O287" i="8" s="1"/>
  <c r="P287" i="8" s="1"/>
  <c r="N288" i="8"/>
  <c r="O288" i="8" s="1"/>
  <c r="P288" i="8" s="1"/>
  <c r="N289" i="8"/>
  <c r="O289" i="8" s="1"/>
  <c r="P289" i="8" s="1"/>
  <c r="N290" i="8"/>
  <c r="O290" i="8" s="1"/>
  <c r="P290" i="8" s="1"/>
  <c r="N291" i="8"/>
  <c r="O291" i="8" s="1"/>
  <c r="P291" i="8" s="1"/>
  <c r="N292" i="8"/>
  <c r="O292" i="8" s="1"/>
  <c r="P292" i="8" s="1"/>
  <c r="N293" i="8"/>
  <c r="O293" i="8" s="1"/>
  <c r="P293" i="8" s="1"/>
  <c r="N294" i="8"/>
  <c r="O294" i="8" s="1"/>
  <c r="P294" i="8" s="1"/>
  <c r="N295" i="8"/>
  <c r="O295" i="8" s="1"/>
  <c r="P295" i="8" s="1"/>
  <c r="N296" i="8"/>
  <c r="O296" i="8" s="1"/>
  <c r="P296" i="8" s="1"/>
  <c r="N297" i="8"/>
  <c r="O297" i="8" s="1"/>
  <c r="P297" i="8" s="1"/>
  <c r="N298" i="8"/>
  <c r="O298" i="8" s="1"/>
  <c r="P298" i="8" s="1"/>
  <c r="N299" i="8"/>
  <c r="O299" i="8" s="1"/>
  <c r="P299" i="8" s="1"/>
  <c r="N300" i="8"/>
  <c r="O300" i="8" s="1"/>
  <c r="P300" i="8" s="1"/>
  <c r="N301" i="8"/>
  <c r="O301" i="8" s="1"/>
  <c r="P301" i="8" s="1"/>
  <c r="N302" i="8"/>
  <c r="O302" i="8" s="1"/>
  <c r="P302" i="8" s="1"/>
  <c r="N303" i="8"/>
  <c r="O303" i="8" s="1"/>
  <c r="P303" i="8" s="1"/>
  <c r="N304" i="8"/>
  <c r="O304" i="8" s="1"/>
  <c r="P304" i="8" s="1"/>
  <c r="N305" i="8"/>
  <c r="O305" i="8" s="1"/>
  <c r="P305" i="8" s="1"/>
  <c r="N306" i="8"/>
  <c r="O306" i="8" s="1"/>
  <c r="P306" i="8" s="1"/>
  <c r="N307" i="8"/>
  <c r="O307" i="8" s="1"/>
  <c r="P307" i="8" s="1"/>
  <c r="N308" i="8"/>
  <c r="O308" i="8" s="1"/>
  <c r="P308" i="8" s="1"/>
  <c r="N309" i="8"/>
  <c r="O309" i="8" s="1"/>
  <c r="P309" i="8" s="1"/>
  <c r="N310" i="8"/>
  <c r="O310" i="8" s="1"/>
  <c r="P310" i="8" s="1"/>
  <c r="N311" i="8"/>
  <c r="O311" i="8" s="1"/>
  <c r="P311" i="8" s="1"/>
  <c r="N312" i="8"/>
  <c r="O312" i="8" s="1"/>
  <c r="P312" i="8" s="1"/>
  <c r="R15" i="6"/>
  <c r="O10" i="8" l="1"/>
  <c r="P10" i="8" s="1"/>
  <c r="R20" i="6"/>
  <c r="R19" i="6"/>
  <c r="R18" i="6"/>
  <c r="R17" i="6"/>
  <c r="R16" i="6"/>
  <c r="R22" i="6"/>
  <c r="R21" i="6"/>
  <c r="R14" i="6"/>
  <c r="R181" i="6"/>
  <c r="AC141" i="6"/>
  <c r="R141" i="6"/>
  <c r="R101" i="6"/>
  <c r="R61" i="6"/>
  <c r="AC156" i="6"/>
  <c r="R156" i="6"/>
  <c r="AC124" i="6"/>
  <c r="R124" i="6"/>
  <c r="R100" i="6"/>
  <c r="R84" i="6"/>
  <c r="R36" i="6"/>
  <c r="R28" i="6"/>
  <c r="R179" i="6"/>
  <c r="R163" i="6"/>
  <c r="AC155" i="6"/>
  <c r="R155" i="6"/>
  <c r="R147" i="6"/>
  <c r="AC139" i="6"/>
  <c r="R139" i="6"/>
  <c r="R131" i="6"/>
  <c r="AC123" i="6"/>
  <c r="R123" i="6"/>
  <c r="R115" i="6"/>
  <c r="AC107" i="6"/>
  <c r="R107" i="6"/>
  <c r="R99" i="6"/>
  <c r="AC91" i="6"/>
  <c r="R91" i="6"/>
  <c r="R83" i="6"/>
  <c r="AC75" i="6"/>
  <c r="R75" i="6"/>
  <c r="AC67" i="6"/>
  <c r="R67" i="6"/>
  <c r="R59" i="6"/>
  <c r="R51" i="6"/>
  <c r="R43" i="6"/>
  <c r="R35" i="6"/>
  <c r="R27" i="6"/>
  <c r="R13" i="6"/>
  <c r="AC172" i="6"/>
  <c r="R172" i="6"/>
  <c r="AC140" i="6"/>
  <c r="R140" i="6"/>
  <c r="AC92" i="6"/>
  <c r="R92" i="6"/>
  <c r="R44" i="6"/>
  <c r="R187" i="6"/>
  <c r="R171" i="6"/>
  <c r="AC186" i="6"/>
  <c r="R186" i="6"/>
  <c r="R178" i="6"/>
  <c r="R170" i="6"/>
  <c r="AC162" i="6"/>
  <c r="R162" i="6"/>
  <c r="R154" i="6"/>
  <c r="R146" i="6"/>
  <c r="R138" i="6"/>
  <c r="R130" i="6"/>
  <c r="R122" i="6"/>
  <c r="R114" i="6"/>
  <c r="R106" i="6"/>
  <c r="R98" i="6"/>
  <c r="R90" i="6"/>
  <c r="R82" i="6"/>
  <c r="R74" i="6"/>
  <c r="R66" i="6"/>
  <c r="R58" i="6"/>
  <c r="R50" i="6"/>
  <c r="R42" i="6"/>
  <c r="R34" i="6"/>
  <c r="R26" i="6"/>
  <c r="R189" i="6"/>
  <c r="R149" i="6"/>
  <c r="AC109" i="6"/>
  <c r="R109" i="6"/>
  <c r="R69" i="6"/>
  <c r="R29" i="6"/>
  <c r="R164" i="6"/>
  <c r="AC108" i="6"/>
  <c r="R108" i="6"/>
  <c r="R60" i="6"/>
  <c r="R185" i="6"/>
  <c r="R177" i="6"/>
  <c r="R169" i="6"/>
  <c r="R161" i="6"/>
  <c r="R153" i="6"/>
  <c r="R145" i="6"/>
  <c r="R137" i="6"/>
  <c r="R129" i="6"/>
  <c r="R121" i="6"/>
  <c r="R113" i="6"/>
  <c r="R105" i="6"/>
  <c r="R97" i="6"/>
  <c r="R89" i="6"/>
  <c r="R81" i="6"/>
  <c r="R73" i="6"/>
  <c r="R65" i="6"/>
  <c r="R57" i="6"/>
  <c r="R49" i="6"/>
  <c r="R41" i="6"/>
  <c r="R33" i="6"/>
  <c r="R25" i="6"/>
  <c r="R173" i="6"/>
  <c r="R133" i="6"/>
  <c r="AC93" i="6"/>
  <c r="R93" i="6"/>
  <c r="R53" i="6"/>
  <c r="R148" i="6"/>
  <c r="AC76" i="6"/>
  <c r="R76" i="6"/>
  <c r="R176" i="6"/>
  <c r="R168" i="6"/>
  <c r="R160" i="6"/>
  <c r="AC152" i="6"/>
  <c r="R152" i="6"/>
  <c r="R144" i="6"/>
  <c r="R136" i="6"/>
  <c r="R128" i="6"/>
  <c r="AC120" i="6"/>
  <c r="R120" i="6"/>
  <c r="R112" i="6"/>
  <c r="R104" i="6"/>
  <c r="R96" i="6"/>
  <c r="AC88" i="6"/>
  <c r="R88" i="6"/>
  <c r="R80" i="6"/>
  <c r="R72" i="6"/>
  <c r="R64" i="6"/>
  <c r="R56" i="6"/>
  <c r="R48" i="6"/>
  <c r="R40" i="6"/>
  <c r="R32" i="6"/>
  <c r="R24" i="6"/>
  <c r="AC157" i="6"/>
  <c r="R157" i="6"/>
  <c r="R117" i="6"/>
  <c r="AC77" i="6"/>
  <c r="R77" i="6"/>
  <c r="R37" i="6"/>
  <c r="R180" i="6"/>
  <c r="R132" i="6"/>
  <c r="R52" i="6"/>
  <c r="R184" i="6"/>
  <c r="R191" i="6"/>
  <c r="R183" i="6"/>
  <c r="R167" i="6"/>
  <c r="R151" i="6"/>
  <c r="R143" i="6"/>
  <c r="R135" i="6"/>
  <c r="R127" i="6"/>
  <c r="R119" i="6"/>
  <c r="R111" i="6"/>
  <c r="R103" i="6"/>
  <c r="R95" i="6"/>
  <c r="R87" i="6"/>
  <c r="R79" i="6"/>
  <c r="R71" i="6"/>
  <c r="R63" i="6"/>
  <c r="R55" i="6"/>
  <c r="R47" i="6"/>
  <c r="R39" i="6"/>
  <c r="R31" i="6"/>
  <c r="R23" i="6"/>
  <c r="R165" i="6"/>
  <c r="AC125" i="6"/>
  <c r="R125" i="6"/>
  <c r="R85" i="6"/>
  <c r="R45" i="6"/>
  <c r="R188" i="6"/>
  <c r="R116" i="6"/>
  <c r="R68" i="6"/>
  <c r="R175" i="6"/>
  <c r="R159" i="6"/>
  <c r="AC190" i="6"/>
  <c r="R190" i="6"/>
  <c r="R182" i="6"/>
  <c r="R174" i="6"/>
  <c r="AC166" i="6"/>
  <c r="R166" i="6"/>
  <c r="R158" i="6"/>
  <c r="R150" i="6"/>
  <c r="R142" i="6"/>
  <c r="R134" i="6"/>
  <c r="R126" i="6"/>
  <c r="R118" i="6"/>
  <c r="R110" i="6"/>
  <c r="R102" i="6"/>
  <c r="R94" i="6"/>
  <c r="R86" i="6"/>
  <c r="R78" i="6"/>
  <c r="R70" i="6"/>
  <c r="R62" i="6"/>
  <c r="R54" i="6"/>
  <c r="R46" i="6"/>
  <c r="R38" i="6"/>
  <c r="R30" i="6"/>
  <c r="AC173" i="6"/>
  <c r="AC185" i="6"/>
  <c r="AC161" i="6"/>
  <c r="AC137" i="6"/>
  <c r="AC121" i="6"/>
  <c r="AC89" i="6"/>
  <c r="AC73" i="6"/>
  <c r="AC49" i="6"/>
  <c r="AC33" i="6"/>
  <c r="AC184" i="6"/>
  <c r="AC168" i="6"/>
  <c r="AC56" i="6"/>
  <c r="AC40" i="6"/>
  <c r="AC24" i="6"/>
  <c r="AC167" i="6"/>
  <c r="AC159" i="6"/>
  <c r="AC151" i="6"/>
  <c r="AC143" i="6"/>
  <c r="AC135" i="6"/>
  <c r="AC127" i="6"/>
  <c r="AC119" i="6"/>
  <c r="AC111" i="6"/>
  <c r="AC103" i="6"/>
  <c r="AC95" i="6"/>
  <c r="AC87" i="6"/>
  <c r="AC79" i="6"/>
  <c r="AC71" i="6"/>
  <c r="AC15" i="6"/>
  <c r="AC191" i="6"/>
  <c r="AC175" i="6"/>
  <c r="AC60" i="6"/>
  <c r="AC44" i="6"/>
  <c r="AC28" i="6"/>
  <c r="AC142" i="6"/>
  <c r="AC126" i="6"/>
  <c r="AC110" i="6"/>
  <c r="AC94" i="6"/>
  <c r="AC78" i="6"/>
  <c r="AC54" i="6"/>
  <c r="AC38" i="6"/>
  <c r="AC22" i="6"/>
  <c r="AC59" i="6"/>
  <c r="AC43" i="6"/>
  <c r="AC27" i="6"/>
  <c r="AC158" i="6"/>
  <c r="AC134" i="6"/>
  <c r="AC118" i="6"/>
  <c r="AC102" i="6"/>
  <c r="AC86" i="6"/>
  <c r="AC70" i="6"/>
  <c r="AC62" i="6"/>
  <c r="AC46" i="6"/>
  <c r="AC30" i="6"/>
  <c r="AC14" i="6"/>
  <c r="AC61" i="6"/>
  <c r="AC53" i="6"/>
  <c r="AC45" i="6"/>
  <c r="AC37" i="6"/>
  <c r="AC29" i="6"/>
  <c r="AC21" i="6"/>
  <c r="AC13" i="6"/>
  <c r="AC189" i="6"/>
  <c r="AC58" i="6"/>
  <c r="AC42" i="6"/>
  <c r="AC26" i="6"/>
  <c r="AC150" i="6"/>
  <c r="AC188" i="6"/>
  <c r="AC180" i="6"/>
  <c r="AC169" i="6"/>
  <c r="AC136" i="6"/>
  <c r="AC104" i="6"/>
  <c r="AC72" i="6"/>
  <c r="AC55" i="6"/>
  <c r="AC39" i="6"/>
  <c r="AC23" i="6"/>
  <c r="AC187" i="6"/>
  <c r="AC179" i="6"/>
  <c r="AC171" i="6"/>
  <c r="AC163" i="6"/>
  <c r="AC183" i="6"/>
  <c r="AC149" i="6"/>
  <c r="AC133" i="6"/>
  <c r="AC117" i="6"/>
  <c r="AC101" i="6"/>
  <c r="AC85" i="6"/>
  <c r="AC69" i="6"/>
  <c r="AC52" i="6"/>
  <c r="AC36" i="6"/>
  <c r="AC20" i="6"/>
  <c r="AC170" i="6"/>
  <c r="AC154" i="6"/>
  <c r="AC146" i="6"/>
  <c r="AC138" i="6"/>
  <c r="AC130" i="6"/>
  <c r="AC122" i="6"/>
  <c r="AC114" i="6"/>
  <c r="AC106" i="6"/>
  <c r="AC98" i="6"/>
  <c r="AC90" i="6"/>
  <c r="AC82" i="6"/>
  <c r="AC74" i="6"/>
  <c r="AC182" i="6"/>
  <c r="AC165" i="6"/>
  <c r="AC148" i="6"/>
  <c r="AC132" i="6"/>
  <c r="AC116" i="6"/>
  <c r="AC100" i="6"/>
  <c r="AC84" i="6"/>
  <c r="AC68" i="6"/>
  <c r="AC51" i="6"/>
  <c r="AC35" i="6"/>
  <c r="AC145" i="6"/>
  <c r="AC113" i="6"/>
  <c r="AC81" i="6"/>
  <c r="AC57" i="6"/>
  <c r="AC17" i="6"/>
  <c r="AC181" i="6"/>
  <c r="AC164" i="6"/>
  <c r="AC147" i="6"/>
  <c r="AC131" i="6"/>
  <c r="AC115" i="6"/>
  <c r="AC99" i="6"/>
  <c r="AC83" i="6"/>
  <c r="AC66" i="6"/>
  <c r="AC50" i="6"/>
  <c r="AC34" i="6"/>
  <c r="AC18" i="6"/>
  <c r="AC177" i="6"/>
  <c r="AC153" i="6"/>
  <c r="AC129" i="6"/>
  <c r="AC105" i="6"/>
  <c r="AC97" i="6"/>
  <c r="AC65" i="6"/>
  <c r="AC41" i="6"/>
  <c r="AC25" i="6"/>
  <c r="AC176" i="6"/>
  <c r="AC64" i="6"/>
  <c r="AC48" i="6"/>
  <c r="AC32" i="6"/>
  <c r="AC16" i="6"/>
  <c r="AC178" i="6"/>
  <c r="AC160" i="6"/>
  <c r="AC144" i="6"/>
  <c r="AC128" i="6"/>
  <c r="AC112" i="6"/>
  <c r="AC96" i="6"/>
  <c r="AC80" i="6"/>
  <c r="AC63" i="6"/>
  <c r="AC47" i="6"/>
  <c r="AC31" i="6"/>
  <c r="AC174" i="6"/>
  <c r="W12" i="6"/>
  <c r="AO12" i="6"/>
  <c r="AQ12" i="6" l="1"/>
  <c r="AU12" i="6"/>
  <c r="P9" i="8"/>
  <c r="B4" i="8" s="1"/>
  <c r="J8" i="13"/>
  <c r="B3" i="13" s="1"/>
  <c r="AZ12" i="6" l="1"/>
  <c r="BA12" i="6" s="1"/>
  <c r="AX12" i="6"/>
  <c r="AW12" i="6"/>
  <c r="AV12" i="6"/>
  <c r="AT12" i="6"/>
  <c r="AS12" i="6"/>
  <c r="X12" i="6"/>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157" i="8"/>
  <c r="M158" i="8"/>
  <c r="M159" i="8"/>
  <c r="M160" i="8"/>
  <c r="M161" i="8"/>
  <c r="M162" i="8"/>
  <c r="M163" i="8"/>
  <c r="M164" i="8"/>
  <c r="M165" i="8"/>
  <c r="M166" i="8"/>
  <c r="M167" i="8"/>
  <c r="M168" i="8"/>
  <c r="M169" i="8"/>
  <c r="M170" i="8"/>
  <c r="M171" i="8"/>
  <c r="M172" i="8"/>
  <c r="M173" i="8"/>
  <c r="M174" i="8"/>
  <c r="M175" i="8"/>
  <c r="M176" i="8"/>
  <c r="M177" i="8"/>
  <c r="M178" i="8"/>
  <c r="M179" i="8"/>
  <c r="M180" i="8"/>
  <c r="M181" i="8"/>
  <c r="M182" i="8"/>
  <c r="M183" i="8"/>
  <c r="M184" i="8"/>
  <c r="M185" i="8"/>
  <c r="M186" i="8"/>
  <c r="M187" i="8"/>
  <c r="M188" i="8"/>
  <c r="M189" i="8"/>
  <c r="M190" i="8"/>
  <c r="M191" i="8"/>
  <c r="M192" i="8"/>
  <c r="M193" i="8"/>
  <c r="M194" i="8"/>
  <c r="M195" i="8"/>
  <c r="M196" i="8"/>
  <c r="M197" i="8"/>
  <c r="M198" i="8"/>
  <c r="M199" i="8"/>
  <c r="M200" i="8"/>
  <c r="M201" i="8"/>
  <c r="M202" i="8"/>
  <c r="M203" i="8"/>
  <c r="M204" i="8"/>
  <c r="M205" i="8"/>
  <c r="M206" i="8"/>
  <c r="M207" i="8"/>
  <c r="M208" i="8"/>
  <c r="M209" i="8"/>
  <c r="M210" i="8"/>
  <c r="M211" i="8"/>
  <c r="M212" i="8"/>
  <c r="M213" i="8"/>
  <c r="M214" i="8"/>
  <c r="M215" i="8"/>
  <c r="M216" i="8"/>
  <c r="M217" i="8"/>
  <c r="M218" i="8"/>
  <c r="M219" i="8"/>
  <c r="M220" i="8"/>
  <c r="M221" i="8"/>
  <c r="M222" i="8"/>
  <c r="M223" i="8"/>
  <c r="M224" i="8"/>
  <c r="M225" i="8"/>
  <c r="M226" i="8"/>
  <c r="M227" i="8"/>
  <c r="M228" i="8"/>
  <c r="M229" i="8"/>
  <c r="M230" i="8"/>
  <c r="M231" i="8"/>
  <c r="M232" i="8"/>
  <c r="M233" i="8"/>
  <c r="M234" i="8"/>
  <c r="M235" i="8"/>
  <c r="M236" i="8"/>
  <c r="M237" i="8"/>
  <c r="M238" i="8"/>
  <c r="M239" i="8"/>
  <c r="M240" i="8"/>
  <c r="M241" i="8"/>
  <c r="M242" i="8"/>
  <c r="M243" i="8"/>
  <c r="M244" i="8"/>
  <c r="M245" i="8"/>
  <c r="M246" i="8"/>
  <c r="M247" i="8"/>
  <c r="M248" i="8"/>
  <c r="M249" i="8"/>
  <c r="M250" i="8"/>
  <c r="M251" i="8"/>
  <c r="M252" i="8"/>
  <c r="M253" i="8"/>
  <c r="M254" i="8"/>
  <c r="M255" i="8"/>
  <c r="M256" i="8"/>
  <c r="M257" i="8"/>
  <c r="M258" i="8"/>
  <c r="M259" i="8"/>
  <c r="M260" i="8"/>
  <c r="M261" i="8"/>
  <c r="M262" i="8"/>
  <c r="M263" i="8"/>
  <c r="M264" i="8"/>
  <c r="M265" i="8"/>
  <c r="M266" i="8"/>
  <c r="M267" i="8"/>
  <c r="M268" i="8"/>
  <c r="M269" i="8"/>
  <c r="M270" i="8"/>
  <c r="M271" i="8"/>
  <c r="M272" i="8"/>
  <c r="M273" i="8"/>
  <c r="M274" i="8"/>
  <c r="M275" i="8"/>
  <c r="M276" i="8"/>
  <c r="M277" i="8"/>
  <c r="M278" i="8"/>
  <c r="M279" i="8"/>
  <c r="M280" i="8"/>
  <c r="M281" i="8"/>
  <c r="M282" i="8"/>
  <c r="M283" i="8"/>
  <c r="M284" i="8"/>
  <c r="M285" i="8"/>
  <c r="M286" i="8"/>
  <c r="M287" i="8"/>
  <c r="M288" i="8"/>
  <c r="M289" i="8"/>
  <c r="M290" i="8"/>
  <c r="M291" i="8"/>
  <c r="M292" i="8"/>
  <c r="M293" i="8"/>
  <c r="M294" i="8"/>
  <c r="M295" i="8"/>
  <c r="M296" i="8"/>
  <c r="M297" i="8"/>
  <c r="M298" i="8"/>
  <c r="M299" i="8"/>
  <c r="M300" i="8"/>
  <c r="M301" i="8"/>
  <c r="M302" i="8"/>
  <c r="M303" i="8"/>
  <c r="M304" i="8"/>
  <c r="M305" i="8"/>
  <c r="M306" i="8"/>
  <c r="M307" i="8"/>
  <c r="M308" i="8"/>
  <c r="M309" i="8"/>
  <c r="M310" i="8"/>
  <c r="M311" i="8"/>
  <c r="M312" i="8"/>
  <c r="AP12" i="6" l="1"/>
  <c r="AR12" i="6"/>
  <c r="Y12" i="6"/>
  <c r="B5" i="6" l="1"/>
  <c r="F6" i="11"/>
  <c r="G6" i="11" s="1"/>
  <c r="F7" i="11"/>
  <c r="G7" i="11" s="1"/>
  <c r="F8" i="11"/>
  <c r="F9" i="11"/>
  <c r="G9" i="11" s="1"/>
  <c r="F10" i="11"/>
  <c r="G10" i="11" s="1"/>
  <c r="F11" i="11"/>
  <c r="G11" i="11" s="1"/>
  <c r="F12" i="11"/>
  <c r="G12" i="11" s="1"/>
  <c r="F13" i="11"/>
  <c r="F14" i="11"/>
  <c r="G14" i="11" s="1"/>
  <c r="F15" i="11"/>
  <c r="G15" i="11" s="1"/>
  <c r="F16" i="11"/>
  <c r="F17" i="11"/>
  <c r="G17" i="11" s="1"/>
  <c r="F18" i="11"/>
  <c r="G18" i="11" s="1"/>
  <c r="F19" i="11"/>
  <c r="G19" i="11" s="1"/>
  <c r="F20" i="11"/>
  <c r="G20" i="11" s="1"/>
  <c r="F21" i="11"/>
  <c r="F22" i="11"/>
  <c r="F23" i="11"/>
  <c r="G23" i="11" s="1"/>
  <c r="F24" i="11"/>
  <c r="F25" i="11"/>
  <c r="G25" i="11" s="1"/>
  <c r="F26" i="11"/>
  <c r="G26" i="11" s="1"/>
  <c r="F27" i="11"/>
  <c r="G27" i="11" s="1"/>
  <c r="F28" i="11"/>
  <c r="G28" i="11" s="1"/>
  <c r="F29" i="11"/>
  <c r="F30" i="11"/>
  <c r="F31" i="11"/>
  <c r="G31" i="11" s="1"/>
  <c r="F32" i="11"/>
  <c r="F33" i="11"/>
  <c r="G33" i="11" s="1"/>
  <c r="F34" i="11"/>
  <c r="G34" i="11" s="1"/>
  <c r="F35" i="11"/>
  <c r="G35" i="11" s="1"/>
  <c r="F36" i="11"/>
  <c r="G36" i="11" s="1"/>
  <c r="F37" i="11"/>
  <c r="F38" i="11"/>
  <c r="F39" i="11"/>
  <c r="G39" i="11" s="1"/>
  <c r="F40" i="11"/>
  <c r="F41" i="11"/>
  <c r="G41" i="11" s="1"/>
  <c r="F42" i="11"/>
  <c r="G42" i="11" s="1"/>
  <c r="F43" i="11"/>
  <c r="G43" i="11" s="1"/>
  <c r="F44" i="11"/>
  <c r="G44" i="11" s="1"/>
  <c r="F45" i="11"/>
  <c r="F46" i="11"/>
  <c r="G46" i="11" s="1"/>
  <c r="F47" i="11"/>
  <c r="G47" i="11" s="1"/>
  <c r="F48" i="11"/>
  <c r="F49" i="11"/>
  <c r="G49" i="11" s="1"/>
  <c r="F50" i="11"/>
  <c r="G50" i="11" s="1"/>
  <c r="F51" i="11"/>
  <c r="G51" i="11" s="1"/>
  <c r="F52" i="11"/>
  <c r="G52" i="11" s="1"/>
  <c r="F53" i="11"/>
  <c r="F54" i="11"/>
  <c r="F55" i="11"/>
  <c r="G55" i="11" s="1"/>
  <c r="F56" i="11"/>
  <c r="F57" i="11"/>
  <c r="G57" i="11" s="1"/>
  <c r="F58" i="11"/>
  <c r="G58" i="11" s="1"/>
  <c r="F59" i="11"/>
  <c r="G59" i="11" s="1"/>
  <c r="F60" i="11"/>
  <c r="G60" i="11" s="1"/>
  <c r="F61" i="11"/>
  <c r="F62" i="11"/>
  <c r="F63" i="11"/>
  <c r="G63" i="11" s="1"/>
  <c r="F64" i="11"/>
  <c r="F65" i="11"/>
  <c r="G65" i="11" s="1"/>
  <c r="F66" i="11"/>
  <c r="G66" i="11" s="1"/>
  <c r="F67" i="11"/>
  <c r="G67" i="11" s="1"/>
  <c r="F68" i="11"/>
  <c r="G68" i="11" s="1"/>
  <c r="F69" i="11"/>
  <c r="F70" i="11"/>
  <c r="F71" i="11"/>
  <c r="G71" i="11" s="1"/>
  <c r="F72" i="11"/>
  <c r="F73" i="11"/>
  <c r="G73" i="11" s="1"/>
  <c r="F74" i="11"/>
  <c r="G74" i="11" s="1"/>
  <c r="F75" i="11"/>
  <c r="G75" i="11" s="1"/>
  <c r="F76" i="11"/>
  <c r="G76" i="11" s="1"/>
  <c r="F77" i="11"/>
  <c r="F78" i="11"/>
  <c r="F79" i="11"/>
  <c r="F80" i="11"/>
  <c r="F81" i="11"/>
  <c r="G81" i="11" s="1"/>
  <c r="F82" i="11"/>
  <c r="F83" i="11"/>
  <c r="G83" i="11" s="1"/>
  <c r="F84" i="11"/>
  <c r="G84" i="11" s="1"/>
  <c r="F85" i="11"/>
  <c r="F86" i="11"/>
  <c r="F87" i="11"/>
  <c r="G87" i="11" s="1"/>
  <c r="F88" i="11"/>
  <c r="F89" i="11"/>
  <c r="G89" i="11" s="1"/>
  <c r="F90" i="11"/>
  <c r="G90" i="11" s="1"/>
  <c r="F91" i="11"/>
  <c r="G91" i="11" s="1"/>
  <c r="F92" i="11"/>
  <c r="G92" i="11" s="1"/>
  <c r="F93" i="11"/>
  <c r="F94" i="11"/>
  <c r="G94" i="11" s="1"/>
  <c r="F95" i="11"/>
  <c r="G95" i="11" s="1"/>
  <c r="F96" i="11"/>
  <c r="G96" i="11" s="1"/>
  <c r="F97" i="11"/>
  <c r="G97" i="11" s="1"/>
  <c r="F98" i="11"/>
  <c r="G98" i="11" s="1"/>
  <c r="F99" i="11"/>
  <c r="G99" i="11" s="1"/>
  <c r="F100" i="11"/>
  <c r="G100" i="11" s="1"/>
  <c r="F101" i="11"/>
  <c r="F102" i="11"/>
  <c r="F103" i="11"/>
  <c r="G103" i="11" s="1"/>
  <c r="F104" i="11"/>
  <c r="F105" i="11"/>
  <c r="G105" i="11" s="1"/>
  <c r="F106" i="11"/>
  <c r="G106" i="11" s="1"/>
  <c r="F107" i="11"/>
  <c r="G107" i="11" s="1"/>
  <c r="G8" i="11"/>
  <c r="G16" i="11"/>
  <c r="G22" i="11"/>
  <c r="G24" i="11"/>
  <c r="G30" i="11"/>
  <c r="G32" i="11"/>
  <c r="G38" i="11"/>
  <c r="G40" i="11"/>
  <c r="G48" i="11"/>
  <c r="G54" i="11"/>
  <c r="G56" i="11"/>
  <c r="G62" i="11"/>
  <c r="G64" i="11"/>
  <c r="G70" i="11"/>
  <c r="G72" i="11"/>
  <c r="G78" i="11"/>
  <c r="G79" i="11"/>
  <c r="G80" i="11"/>
  <c r="G82" i="11"/>
  <c r="G86" i="11"/>
  <c r="G88" i="11"/>
  <c r="G102" i="11"/>
  <c r="G104" i="11"/>
  <c r="B46" i="2" l="1"/>
  <c r="G101" i="11"/>
  <c r="G93" i="11"/>
  <c r="G85" i="11"/>
  <c r="G77" i="11"/>
  <c r="G69" i="11"/>
  <c r="G61" i="11"/>
  <c r="G53" i="11"/>
  <c r="G45" i="11"/>
  <c r="G37" i="11"/>
  <c r="G29" i="11"/>
  <c r="G21" i="11"/>
  <c r="G13" i="11"/>
  <c r="R10" i="8"/>
  <c r="R11"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7" i="8"/>
  <c r="R48" i="8"/>
  <c r="R49" i="8"/>
  <c r="R50" i="8"/>
  <c r="R51" i="8"/>
  <c r="R52" i="8"/>
  <c r="R53" i="8"/>
  <c r="R54" i="8"/>
  <c r="R55" i="8"/>
  <c r="R56" i="8"/>
  <c r="R57" i="8"/>
  <c r="R58" i="8"/>
  <c r="R59" i="8"/>
  <c r="R60" i="8"/>
  <c r="R61" i="8"/>
  <c r="R62" i="8"/>
  <c r="R63" i="8"/>
  <c r="R64" i="8"/>
  <c r="R65" i="8"/>
  <c r="R66" i="8"/>
  <c r="R67" i="8"/>
  <c r="R68" i="8"/>
  <c r="R69" i="8"/>
  <c r="R70" i="8"/>
  <c r="R71" i="8"/>
  <c r="R72" i="8"/>
  <c r="R73" i="8"/>
  <c r="R74" i="8"/>
  <c r="R75" i="8"/>
  <c r="R76" i="8"/>
  <c r="R77" i="8"/>
  <c r="R78" i="8"/>
  <c r="R79" i="8"/>
  <c r="R80" i="8"/>
  <c r="R81" i="8"/>
  <c r="R82" i="8"/>
  <c r="R83" i="8"/>
  <c r="R84" i="8"/>
  <c r="R85" i="8"/>
  <c r="R86" i="8"/>
  <c r="R87" i="8"/>
  <c r="R88" i="8"/>
  <c r="R89" i="8"/>
  <c r="R90" i="8"/>
  <c r="R91" i="8"/>
  <c r="R92" i="8"/>
  <c r="R93" i="8"/>
  <c r="R94" i="8"/>
  <c r="R95" i="8"/>
  <c r="R96" i="8"/>
  <c r="R97" i="8"/>
  <c r="R98" i="8"/>
  <c r="R99" i="8"/>
  <c r="R100" i="8"/>
  <c r="R101" i="8"/>
  <c r="R102" i="8"/>
  <c r="R103" i="8"/>
  <c r="R104" i="8"/>
  <c r="R105" i="8"/>
  <c r="R106" i="8"/>
  <c r="R107" i="8"/>
  <c r="R108" i="8"/>
  <c r="R109" i="8"/>
  <c r="R110" i="8"/>
  <c r="R111" i="8"/>
  <c r="R112" i="8"/>
  <c r="R113" i="8"/>
  <c r="R114" i="8"/>
  <c r="R115" i="8"/>
  <c r="R116" i="8"/>
  <c r="R117" i="8"/>
  <c r="R118" i="8"/>
  <c r="R119" i="8"/>
  <c r="R120" i="8"/>
  <c r="R121" i="8"/>
  <c r="R122" i="8"/>
  <c r="R123" i="8"/>
  <c r="R124" i="8"/>
  <c r="R125" i="8"/>
  <c r="R126" i="8"/>
  <c r="R127" i="8"/>
  <c r="R128" i="8"/>
  <c r="R129" i="8"/>
  <c r="R130" i="8"/>
  <c r="R131" i="8"/>
  <c r="R132" i="8"/>
  <c r="R133" i="8"/>
  <c r="R134" i="8"/>
  <c r="R135" i="8"/>
  <c r="R136" i="8"/>
  <c r="R137" i="8"/>
  <c r="R138" i="8"/>
  <c r="R139" i="8"/>
  <c r="R140" i="8"/>
  <c r="R141" i="8"/>
  <c r="R142" i="8"/>
  <c r="R143" i="8"/>
  <c r="R144" i="8"/>
  <c r="R145" i="8"/>
  <c r="R146" i="8"/>
  <c r="R147" i="8"/>
  <c r="R148" i="8"/>
  <c r="R149" i="8"/>
  <c r="R150" i="8"/>
  <c r="R151" i="8"/>
  <c r="R152" i="8"/>
  <c r="R153" i="8"/>
  <c r="R154" i="8"/>
  <c r="R155" i="8"/>
  <c r="R156" i="8"/>
  <c r="R157" i="8"/>
  <c r="R158" i="8"/>
  <c r="R159" i="8"/>
  <c r="R160" i="8"/>
  <c r="R161" i="8"/>
  <c r="R162" i="8"/>
  <c r="R163" i="8"/>
  <c r="R164" i="8"/>
  <c r="R165" i="8"/>
  <c r="R166" i="8"/>
  <c r="R167" i="8"/>
  <c r="R168" i="8"/>
  <c r="R169" i="8"/>
  <c r="R170" i="8"/>
  <c r="R171" i="8"/>
  <c r="R172" i="8"/>
  <c r="R173" i="8"/>
  <c r="R174" i="8"/>
  <c r="R175" i="8"/>
  <c r="R176" i="8"/>
  <c r="R177" i="8"/>
  <c r="R178" i="8"/>
  <c r="R179" i="8"/>
  <c r="R180" i="8"/>
  <c r="R181" i="8"/>
  <c r="R182" i="8"/>
  <c r="R183" i="8"/>
  <c r="R184" i="8"/>
  <c r="R185" i="8"/>
  <c r="R186" i="8"/>
  <c r="R187" i="8"/>
  <c r="R188" i="8"/>
  <c r="R189" i="8"/>
  <c r="R190" i="8"/>
  <c r="R191" i="8"/>
  <c r="R192" i="8"/>
  <c r="R193" i="8"/>
  <c r="R194" i="8"/>
  <c r="R195" i="8"/>
  <c r="R196" i="8"/>
  <c r="R197" i="8"/>
  <c r="R198" i="8"/>
  <c r="R199" i="8"/>
  <c r="R200" i="8"/>
  <c r="R201" i="8"/>
  <c r="R202" i="8"/>
  <c r="R203" i="8"/>
  <c r="R204" i="8"/>
  <c r="R205" i="8"/>
  <c r="R206" i="8"/>
  <c r="R207" i="8"/>
  <c r="R208" i="8"/>
  <c r="R209" i="8"/>
  <c r="R210" i="8"/>
  <c r="R211" i="8"/>
  <c r="R212" i="8"/>
  <c r="R213" i="8"/>
  <c r="R214" i="8"/>
  <c r="R215" i="8"/>
  <c r="R216" i="8"/>
  <c r="R217" i="8"/>
  <c r="R218" i="8"/>
  <c r="R219" i="8"/>
  <c r="R220" i="8"/>
  <c r="R221" i="8"/>
  <c r="R222" i="8"/>
  <c r="R223" i="8"/>
  <c r="R224" i="8"/>
  <c r="R225" i="8"/>
  <c r="R226" i="8"/>
  <c r="R227" i="8"/>
  <c r="R228" i="8"/>
  <c r="R229" i="8"/>
  <c r="R230" i="8"/>
  <c r="R231" i="8"/>
  <c r="R232" i="8"/>
  <c r="R233" i="8"/>
  <c r="R234" i="8"/>
  <c r="R235" i="8"/>
  <c r="R236" i="8"/>
  <c r="R237" i="8"/>
  <c r="R238" i="8"/>
  <c r="R239" i="8"/>
  <c r="R240" i="8"/>
  <c r="R241" i="8"/>
  <c r="R242" i="8"/>
  <c r="R243" i="8"/>
  <c r="R244" i="8"/>
  <c r="R245" i="8"/>
  <c r="R246" i="8"/>
  <c r="R247" i="8"/>
  <c r="R248" i="8"/>
  <c r="R249" i="8"/>
  <c r="R250" i="8"/>
  <c r="R251" i="8"/>
  <c r="R252" i="8"/>
  <c r="R253" i="8"/>
  <c r="R254" i="8"/>
  <c r="R255" i="8"/>
  <c r="R256" i="8"/>
  <c r="R257" i="8"/>
  <c r="R258" i="8"/>
  <c r="R259" i="8"/>
  <c r="R260" i="8"/>
  <c r="R261" i="8"/>
  <c r="R262" i="8"/>
  <c r="R263" i="8"/>
  <c r="R264" i="8"/>
  <c r="R265" i="8"/>
  <c r="R266" i="8"/>
  <c r="R267" i="8"/>
  <c r="R268" i="8"/>
  <c r="R269" i="8"/>
  <c r="R270" i="8"/>
  <c r="R271" i="8"/>
  <c r="R272" i="8"/>
  <c r="R273" i="8"/>
  <c r="R274" i="8"/>
  <c r="R275" i="8"/>
  <c r="R276" i="8"/>
  <c r="R277" i="8"/>
  <c r="R278" i="8"/>
  <c r="R279" i="8"/>
  <c r="R280" i="8"/>
  <c r="R281" i="8"/>
  <c r="R282" i="8"/>
  <c r="R283" i="8"/>
  <c r="R284" i="8"/>
  <c r="R285" i="8"/>
  <c r="R286" i="8"/>
  <c r="R287" i="8"/>
  <c r="R288" i="8"/>
  <c r="R289" i="8"/>
  <c r="R290" i="8"/>
  <c r="R291" i="8"/>
  <c r="R292" i="8"/>
  <c r="R293" i="8"/>
  <c r="R294" i="8"/>
  <c r="R295" i="8"/>
  <c r="R296" i="8"/>
  <c r="R297" i="8"/>
  <c r="R298" i="8"/>
  <c r="R299" i="8"/>
  <c r="R300" i="8"/>
  <c r="R301" i="8"/>
  <c r="R302" i="8"/>
  <c r="R303" i="8"/>
  <c r="R304" i="8"/>
  <c r="R305" i="8"/>
  <c r="R306" i="8"/>
  <c r="R307" i="8"/>
  <c r="R308" i="8"/>
  <c r="R309" i="8"/>
  <c r="R310" i="8"/>
  <c r="R311" i="8"/>
  <c r="R312" i="8"/>
  <c r="B45" i="2" l="1"/>
  <c r="M9" i="8"/>
  <c r="B12" i="24" s="1" a="1"/>
  <c r="B12" i="24" s="1"/>
  <c r="B3" i="8" l="1" a="1"/>
  <c r="B3" i="8" s="1"/>
  <c r="F28" i="2"/>
  <c r="BA93" i="6"/>
  <c r="BA147" i="6"/>
  <c r="BA27" i="6"/>
  <c r="BA15" i="6"/>
  <c r="BA164" i="6"/>
  <c r="BA111" i="6"/>
  <c r="BA81" i="6"/>
  <c r="BA127" i="6"/>
  <c r="BA125" i="6"/>
  <c r="BA153" i="6"/>
  <c r="BA188" i="6"/>
  <c r="BA101" i="6"/>
  <c r="BA165" i="6"/>
  <c r="BA49" i="6"/>
  <c r="BA159" i="6"/>
  <c r="BA163" i="6"/>
  <c r="BA21" i="6"/>
  <c r="BA162" i="6"/>
  <c r="BA98" i="6"/>
  <c r="BA34" i="6"/>
  <c r="BA152" i="6"/>
  <c r="BA72" i="6"/>
  <c r="BA150" i="6"/>
  <c r="BA70" i="6"/>
  <c r="BA140" i="6"/>
  <c r="BA76" i="6"/>
  <c r="BA107" i="6"/>
  <c r="BA186" i="6"/>
  <c r="BA121" i="6"/>
  <c r="BA168" i="6"/>
  <c r="BA112" i="6"/>
  <c r="BA30" i="6"/>
  <c r="BA179" i="6"/>
  <c r="BA61" i="6"/>
  <c r="BA131" i="6"/>
  <c r="BA171" i="6"/>
  <c r="BA71" i="6"/>
  <c r="BA143" i="6"/>
  <c r="BA73" i="6"/>
  <c r="BA23" i="6"/>
  <c r="BA96" i="6"/>
  <c r="BA91" i="6"/>
  <c r="BA185" i="6"/>
  <c r="BA103" i="6"/>
  <c r="BA138" i="6"/>
  <c r="BA74" i="6"/>
  <c r="BA17" i="6"/>
  <c r="BA128" i="6"/>
  <c r="BA48" i="6"/>
  <c r="BA190" i="6"/>
  <c r="BA126" i="6"/>
  <c r="BA46" i="6"/>
  <c r="BA180" i="6"/>
  <c r="BA116" i="6"/>
  <c r="BA52" i="6"/>
  <c r="BA173" i="6"/>
  <c r="BA79" i="6"/>
  <c r="BA122" i="6"/>
  <c r="BA100" i="6"/>
  <c r="BA119" i="6"/>
  <c r="BA137" i="6"/>
  <c r="BA33" i="6"/>
  <c r="BA149" i="6"/>
  <c r="BA75" i="6"/>
  <c r="BA169" i="6"/>
  <c r="BA63" i="6"/>
  <c r="BA177" i="6"/>
  <c r="BA31" i="6"/>
  <c r="BA35" i="6"/>
  <c r="BA129" i="6"/>
  <c r="BA178" i="6"/>
  <c r="BA114" i="6"/>
  <c r="BA50" i="6"/>
  <c r="BA176" i="6"/>
  <c r="BA88" i="6"/>
  <c r="BA24" i="6"/>
  <c r="BA166" i="6"/>
  <c r="BA86" i="6"/>
  <c r="BA22" i="6"/>
  <c r="BA156" i="6"/>
  <c r="BA92" i="6"/>
  <c r="BA28" i="6"/>
  <c r="BA115" i="6"/>
  <c r="BA39" i="6"/>
  <c r="BA174" i="6"/>
  <c r="BA51" i="6"/>
  <c r="BA181" i="6"/>
  <c r="BA145" i="6"/>
  <c r="BA157" i="6"/>
  <c r="BA191" i="6"/>
  <c r="BA118" i="6"/>
  <c r="BA85" i="6"/>
  <c r="BA117" i="6"/>
  <c r="BA67" i="6"/>
  <c r="BA161" i="6"/>
  <c r="BA37" i="6"/>
  <c r="BA41" i="6"/>
  <c r="BA189" i="6"/>
  <c r="BA45" i="6"/>
  <c r="BA83" i="6"/>
  <c r="BA151" i="6"/>
  <c r="BA43" i="6"/>
  <c r="BA69" i="6"/>
  <c r="BA57" i="6"/>
  <c r="BA133" i="6"/>
  <c r="BA94" i="6"/>
  <c r="BA141" i="6"/>
  <c r="BA154" i="6"/>
  <c r="BA106" i="6"/>
  <c r="BA90" i="6"/>
  <c r="BA42" i="6"/>
  <c r="BA26" i="6"/>
  <c r="BA160" i="6"/>
  <c r="BA144" i="6"/>
  <c r="BA64" i="6"/>
  <c r="BA16" i="6"/>
  <c r="BA158" i="6"/>
  <c r="BA142" i="6"/>
  <c r="BA78" i="6"/>
  <c r="BA62" i="6"/>
  <c r="BA14" i="6"/>
  <c r="BA148" i="6"/>
  <c r="BA132" i="6"/>
  <c r="BA84" i="6"/>
  <c r="BA68" i="6"/>
  <c r="BA20" i="6"/>
  <c r="B7" i="6"/>
  <c r="BA32" i="6"/>
  <c r="BA102" i="6"/>
  <c r="BA13" i="6"/>
  <c r="BA183" i="6"/>
  <c r="BA59" i="6"/>
  <c r="BA187" i="6"/>
  <c r="BA29" i="6"/>
  <c r="BA109" i="6"/>
  <c r="BA77" i="6"/>
  <c r="BA87" i="6"/>
  <c r="BA155" i="6"/>
  <c r="BA99" i="6"/>
  <c r="BA167" i="6"/>
  <c r="BA130" i="6"/>
  <c r="BA66" i="6"/>
  <c r="BA120" i="6"/>
  <c r="BA40" i="6"/>
  <c r="BA182" i="6"/>
  <c r="BA110" i="6"/>
  <c r="BA38" i="6"/>
  <c r="BA172" i="6"/>
  <c r="BA108" i="6"/>
  <c r="BA44" i="6"/>
  <c r="BA97" i="6"/>
  <c r="BA139" i="6"/>
  <c r="BA89" i="6"/>
  <c r="BA95" i="6"/>
  <c r="BA170" i="6"/>
  <c r="BA58" i="6"/>
  <c r="BA184" i="6"/>
  <c r="BA80" i="6"/>
  <c r="BA135" i="6"/>
  <c r="BA104" i="6"/>
  <c r="BA136" i="6"/>
  <c r="BA134" i="6"/>
  <c r="BA124" i="6"/>
  <c r="BA36" i="6"/>
  <c r="BA105" i="6"/>
  <c r="BA55" i="6"/>
  <c r="BA19" i="6"/>
  <c r="BA82" i="6"/>
  <c r="BA175" i="6"/>
  <c r="BA65" i="6"/>
  <c r="BA56" i="6"/>
  <c r="BA54" i="6"/>
  <c r="BA60" i="6"/>
  <c r="BA25" i="6"/>
  <c r="BA146" i="6"/>
  <c r="BA123" i="6"/>
  <c r="BA113" i="6"/>
  <c r="BA47" i="6"/>
  <c r="BA53" i="6"/>
  <c r="BA18" i="6"/>
  <c r="B11" i="24" l="1" a="1"/>
  <c r="B11" i="24" s="1"/>
  <c r="B4" i="6" a="1"/>
  <c r="B4" i="6" s="1"/>
  <c r="B47" i="2" s="1"/>
  <c r="B48" i="2"/>
  <c r="B50" i="2" s="1"/>
  <c r="B6" i="6"/>
  <c r="B51" i="2" l="1"/>
  <c r="B9" i="24" s="1"/>
  <c r="B3" i="24" s="1"/>
  <c r="F27" i="2"/>
  <c r="A1" i="21"/>
  <c r="I5" i="21" l="1"/>
  <c r="I6" i="21" l="1"/>
  <c r="I7" i="21" s="1"/>
  <c r="I8" i="21" l="1"/>
  <c r="I9" i="21" s="1"/>
  <c r="I10" i="21" l="1"/>
  <c r="I11" i="21" s="1"/>
  <c r="I12" i="21" l="1"/>
  <c r="I13" i="21" s="1"/>
  <c r="I14" i="21" l="1"/>
  <c r="I15" i="21" l="1"/>
  <c r="I16" i="21" l="1"/>
  <c r="I17" i="21" l="1"/>
  <c r="I18" i="21" s="1"/>
  <c r="I19" i="21" s="1"/>
  <c r="I20" i="21" s="1"/>
  <c r="I21" i="21" s="1"/>
  <c r="I22" i="21" s="1"/>
  <c r="I23" i="21" s="1"/>
  <c r="I24" i="21" s="1"/>
  <c r="I25" i="21" s="1"/>
  <c r="I26" i="21" s="1"/>
  <c r="I27" i="21" s="1"/>
  <c r="I28" i="21" s="1"/>
  <c r="I29" i="21" s="1"/>
  <c r="I30" i="21" s="1"/>
  <c r="I31" i="21" s="1"/>
  <c r="I32" i="21" s="1"/>
  <c r="I33" i="21" s="1"/>
  <c r="I34" i="21" s="1"/>
  <c r="I35" i="21" s="1"/>
  <c r="I36" i="21" s="1"/>
  <c r="I37" i="21" s="1"/>
  <c r="I38" i="21" s="1"/>
  <c r="I39" i="21" s="1"/>
  <c r="I40" i="21" s="1"/>
  <c r="I41" i="21" s="1"/>
  <c r="I42" i="21" s="1"/>
  <c r="I43" i="21" s="1"/>
  <c r="I44" i="21" s="1"/>
  <c r="I45" i="21" s="1"/>
  <c r="I46" i="21" s="1"/>
  <c r="I47" i="21" s="1"/>
  <c r="I48" i="21" s="1"/>
  <c r="I49" i="21" s="1"/>
  <c r="I50" i="21" s="1"/>
  <c r="I51" i="21" s="1"/>
  <c r="I52" i="21" s="1"/>
  <c r="I53" i="21" s="1"/>
  <c r="I54" i="21" s="1"/>
  <c r="I55" i="21" s="1"/>
  <c r="I56" i="21" s="1"/>
  <c r="I57" i="21" s="1"/>
  <c r="I58" i="21" s="1"/>
  <c r="I59" i="21" s="1"/>
  <c r="I60" i="21" s="1"/>
  <c r="I61" i="21" s="1"/>
  <c r="I62" i="21" s="1"/>
  <c r="I63" i="21" s="1"/>
  <c r="I64" i="21" s="1"/>
  <c r="I65" i="21" s="1"/>
  <c r="I66" i="21" s="1"/>
  <c r="I67" i="21" s="1"/>
  <c r="I68" i="21" s="1"/>
  <c r="I69" i="21" s="1"/>
  <c r="I70" i="21" s="1"/>
  <c r="I71" i="21" s="1"/>
  <c r="I72" i="21" s="1"/>
  <c r="I73" i="21" s="1"/>
  <c r="I74" i="21" s="1"/>
  <c r="I75" i="21" s="1"/>
  <c r="I76" i="21" s="1"/>
  <c r="I77" i="21" s="1"/>
  <c r="I78" i="21" s="1"/>
  <c r="I79" i="21" s="1"/>
  <c r="I80" i="21" s="1"/>
  <c r="I81" i="21" s="1"/>
  <c r="I82" i="21" s="1"/>
  <c r="I83" i="21" s="1"/>
  <c r="I84" i="21" s="1"/>
  <c r="I85" i="21" s="1"/>
  <c r="I86" i="21" s="1"/>
  <c r="I87" i="21" s="1"/>
  <c r="I88" i="21" s="1"/>
  <c r="I89" i="21" s="1"/>
  <c r="I90" i="21" s="1"/>
  <c r="I91" i="21" s="1"/>
  <c r="I92" i="21" s="1"/>
  <c r="I93" i="21" s="1"/>
  <c r="I94" i="21" s="1"/>
  <c r="I95" i="21" s="1"/>
  <c r="I96" i="21" s="1"/>
  <c r="I97" i="21" s="1"/>
  <c r="I98" i="21" s="1"/>
  <c r="I99" i="21" s="1"/>
  <c r="I100" i="21" s="1"/>
  <c r="I101" i="21" s="1"/>
  <c r="I102" i="21" s="1"/>
  <c r="I103" i="21" s="1"/>
  <c r="I104" i="21" s="1"/>
  <c r="I105" i="21" s="1"/>
  <c r="I106" i="21" s="1"/>
  <c r="I107" i="21" s="1"/>
  <c r="I108" i="21" s="1"/>
  <c r="I109" i="21" s="1"/>
  <c r="I110" i="21" s="1"/>
  <c r="I111" i="21" s="1"/>
  <c r="I112" i="21" s="1"/>
  <c r="I113" i="21" s="1"/>
  <c r="I114" i="21" s="1"/>
  <c r="I115" i="21" s="1"/>
  <c r="I116" i="21" s="1"/>
  <c r="I117" i="21" s="1"/>
  <c r="I118" i="21" s="1"/>
  <c r="I119" i="21" s="1"/>
  <c r="I120" i="21" s="1"/>
  <c r="I121" i="21" s="1"/>
  <c r="I122" i="21" s="1"/>
  <c r="I123" i="21" s="1"/>
  <c r="I124" i="21" s="1"/>
  <c r="I125" i="21" s="1"/>
  <c r="I126" i="21" s="1"/>
  <c r="I127" i="21" s="1"/>
  <c r="I128" i="21" s="1"/>
  <c r="I129" i="21" s="1"/>
  <c r="I130" i="21" s="1"/>
  <c r="I131" i="21" s="1"/>
  <c r="I132" i="21" s="1"/>
  <c r="I133" i="21" s="1"/>
  <c r="I134" i="21" s="1"/>
  <c r="I135" i="21" s="1"/>
  <c r="I136" i="21" s="1"/>
  <c r="I137" i="21" s="1"/>
  <c r="I138" i="21" s="1"/>
  <c r="I139" i="21" s="1"/>
  <c r="I140" i="21" s="1"/>
  <c r="I141" i="21" s="1"/>
  <c r="I142" i="21" s="1"/>
  <c r="I143" i="21" s="1"/>
  <c r="I144" i="21" s="1"/>
  <c r="I145" i="21" s="1"/>
  <c r="I146" i="21" s="1"/>
  <c r="I147" i="21" s="1"/>
  <c r="I148" i="21" s="1"/>
  <c r="I149" i="21" s="1"/>
  <c r="I150" i="21" s="1"/>
  <c r="I151" i="21" s="1"/>
  <c r="I152" i="21" s="1"/>
  <c r="I153" i="21" s="1"/>
  <c r="I154" i="21" s="1"/>
  <c r="I155" i="21" s="1"/>
  <c r="I156" i="21" s="1"/>
  <c r="I157" i="21" s="1"/>
  <c r="I158" i="21" s="1"/>
  <c r="I159" i="21" s="1"/>
  <c r="I160" i="21" s="1"/>
  <c r="I161" i="21" s="1"/>
  <c r="I162" i="21" s="1"/>
  <c r="I163" i="21" s="1"/>
  <c r="I164" i="21" s="1"/>
  <c r="I165" i="21" s="1"/>
  <c r="I166" i="21" s="1"/>
  <c r="I167" i="21" s="1"/>
  <c r="I168" i="21" s="1"/>
  <c r="I169" i="21" s="1"/>
  <c r="I170" i="21" s="1"/>
  <c r="I171" i="21" s="1"/>
  <c r="I172" i="21" s="1"/>
  <c r="I173" i="21" s="1"/>
  <c r="I174" i="21" s="1"/>
  <c r="I175" i="21" s="1"/>
  <c r="I176" i="21" s="1"/>
  <c r="I177" i="21" s="1"/>
  <c r="I178" i="21" s="1"/>
  <c r="I179" i="21" s="1"/>
  <c r="I180" i="21" s="1"/>
  <c r="I181" i="21" s="1"/>
  <c r="I182" i="21" s="1"/>
  <c r="I183" i="21" s="1"/>
  <c r="I184" i="21" s="1"/>
  <c r="I185" i="21" s="1"/>
  <c r="I186" i="21" s="1"/>
  <c r="I187" i="21" s="1"/>
  <c r="I188" i="21" s="1"/>
  <c r="I189" i="21" s="1"/>
  <c r="I190" i="21" s="1"/>
  <c r="I191" i="21" s="1"/>
  <c r="I192" i="21" s="1"/>
  <c r="I193" i="21" s="1"/>
  <c r="I194" i="21" s="1"/>
  <c r="I195" i="21" s="1"/>
  <c r="I196" i="21" s="1"/>
  <c r="I197" i="21" s="1"/>
  <c r="I198" i="21" s="1"/>
  <c r="I199" i="21" s="1"/>
  <c r="I200" i="21" s="1"/>
  <c r="I201" i="21" s="1"/>
  <c r="I202" i="21" s="1"/>
  <c r="I203" i="21" s="1"/>
  <c r="I204" i="21" s="1"/>
  <c r="I205" i="21" s="1"/>
  <c r="I206" i="21" s="1"/>
  <c r="I207" i="21" s="1"/>
  <c r="I208" i="21" s="1"/>
  <c r="I209" i="21" s="1"/>
  <c r="I210" i="21" s="1"/>
  <c r="I211" i="21" s="1"/>
  <c r="I212" i="21" s="1"/>
  <c r="I213" i="21" s="1"/>
  <c r="I214" i="21" s="1"/>
  <c r="I215" i="21" s="1"/>
  <c r="I216" i="21" s="1"/>
  <c r="I217" i="21" s="1"/>
  <c r="I218" i="21" s="1"/>
  <c r="I219" i="21" s="1"/>
  <c r="I220" i="21" s="1"/>
  <c r="I221" i="21" s="1"/>
  <c r="I222" i="21" s="1"/>
  <c r="I223" i="21" s="1"/>
  <c r="I224" i="21" s="1"/>
  <c r="I225" i="21" s="1"/>
  <c r="I226" i="21" s="1"/>
  <c r="I227" i="21" s="1"/>
  <c r="I228" i="21" s="1"/>
  <c r="I229" i="21" s="1"/>
  <c r="I230" i="21" s="1"/>
  <c r="I231" i="21" s="1"/>
  <c r="I232" i="21" s="1"/>
  <c r="I233" i="21" s="1"/>
  <c r="I234" i="21" s="1"/>
  <c r="I235" i="21" s="1"/>
  <c r="I236" i="21" s="1"/>
  <c r="I237" i="21" s="1"/>
  <c r="I238" i="21" s="1"/>
  <c r="I239" i="21" s="1"/>
  <c r="I240" i="21" s="1"/>
  <c r="I241" i="21" s="1"/>
  <c r="I242" i="21" s="1"/>
  <c r="I243" i="21" s="1"/>
  <c r="I244" i="21" s="1"/>
  <c r="I245" i="21" s="1"/>
  <c r="I246" i="21" s="1"/>
  <c r="I247" i="21" s="1"/>
  <c r="I248" i="21" s="1"/>
  <c r="I249" i="21" s="1"/>
  <c r="I250" i="21" s="1"/>
  <c r="I251" i="21" s="1"/>
  <c r="I252" i="21" s="1"/>
  <c r="I253" i="21" s="1"/>
  <c r="I254" i="21" s="1"/>
  <c r="I255" i="21" s="1"/>
  <c r="I256" i="21" s="1"/>
  <c r="I257" i="21" s="1"/>
  <c r="I258" i="21" s="1"/>
  <c r="I259" i="21" s="1"/>
  <c r="I260" i="21" s="1"/>
  <c r="I261" i="21" s="1"/>
  <c r="I262" i="21" s="1"/>
  <c r="I263" i="21" s="1"/>
  <c r="I264" i="21" s="1"/>
  <c r="I265" i="21" s="1"/>
  <c r="I266" i="21" s="1"/>
  <c r="I267" i="21" s="1"/>
  <c r="I268" i="21" s="1"/>
  <c r="I269" i="21" s="1"/>
  <c r="I270" i="21" s="1"/>
  <c r="I271" i="21" s="1"/>
  <c r="I272" i="21" s="1"/>
  <c r="I273" i="21" s="1"/>
  <c r="I274" i="21" s="1"/>
  <c r="I275" i="21" s="1"/>
  <c r="I276" i="21" s="1"/>
  <c r="I277" i="21" s="1"/>
  <c r="I278" i="21" s="1"/>
  <c r="I279" i="21" s="1"/>
  <c r="I280" i="21" s="1"/>
  <c r="I281" i="21" s="1"/>
  <c r="I282" i="21" s="1"/>
  <c r="I283" i="21" s="1"/>
  <c r="I284" i="21" s="1"/>
  <c r="I285" i="21" s="1"/>
  <c r="I286" i="21" s="1"/>
  <c r="I287" i="21" s="1"/>
  <c r="I288" i="21" s="1"/>
  <c r="I289" i="21" s="1"/>
  <c r="I290" i="21" s="1"/>
  <c r="I291" i="21" s="1"/>
  <c r="I292" i="21" s="1"/>
  <c r="I293" i="21" s="1"/>
  <c r="I294" i="21" s="1"/>
  <c r="I295" i="21" s="1"/>
  <c r="I296" i="21" s="1"/>
  <c r="I297" i="21" s="1"/>
  <c r="I298" i="21" s="1"/>
  <c r="I299" i="21" s="1"/>
  <c r="I300" i="21" s="1"/>
  <c r="I301" i="21" s="1"/>
  <c r="I302" i="21" s="1"/>
  <c r="I303" i="21" s="1"/>
  <c r="I304" i="21" s="1"/>
  <c r="I305" i="21" s="1"/>
  <c r="I306" i="21" s="1"/>
  <c r="I307" i="21" s="1"/>
  <c r="I308" i="21" s="1"/>
  <c r="I309" i="21" s="1"/>
  <c r="I310" i="21" s="1"/>
  <c r="I311" i="21" s="1"/>
  <c r="I312" i="21" s="1"/>
  <c r="I313" i="21" s="1"/>
  <c r="I314" i="21" s="1"/>
  <c r="I315" i="21" s="1"/>
  <c r="I316" i="21" s="1"/>
  <c r="I317" i="21" s="1"/>
  <c r="I318" i="21" s="1"/>
  <c r="I319" i="21" s="1"/>
  <c r="I320" i="21" s="1"/>
  <c r="I321" i="21" s="1"/>
  <c r="I322" i="21" s="1"/>
  <c r="I323" i="21" s="1"/>
  <c r="I324" i="21" s="1"/>
  <c r="I325" i="21" s="1"/>
  <c r="I326" i="21" s="1"/>
  <c r="I327" i="21" s="1"/>
  <c r="I328" i="21" s="1"/>
  <c r="I329" i="21" s="1"/>
  <c r="I330" i="21" s="1"/>
  <c r="I331" i="21" s="1"/>
  <c r="I332" i="21" s="1"/>
  <c r="I333" i="21" s="1"/>
  <c r="I334" i="21" s="1"/>
  <c r="I335" i="21" s="1"/>
  <c r="I336" i="21" s="1"/>
  <c r="I337" i="21" s="1"/>
  <c r="I338" i="21" s="1"/>
  <c r="I339" i="21" s="1"/>
  <c r="I340" i="21" s="1"/>
  <c r="I341" i="21" s="1"/>
  <c r="I342" i="21" s="1"/>
  <c r="I343" i="21" s="1"/>
  <c r="I344" i="21" s="1"/>
  <c r="I345" i="21" s="1"/>
  <c r="I346" i="21" s="1"/>
  <c r="I347" i="21" s="1"/>
  <c r="I348" i="21" s="1"/>
  <c r="I349" i="21" s="1"/>
  <c r="I350" i="21" s="1"/>
  <c r="I351" i="21" s="1"/>
  <c r="I352" i="21" s="1"/>
  <c r="I353" i="21" s="1"/>
  <c r="I354" i="21" s="1"/>
  <c r="I355" i="21" s="1"/>
  <c r="I356" i="21" s="1"/>
  <c r="I357" i="21" s="1"/>
  <c r="I358" i="21" s="1"/>
  <c r="I359" i="21" s="1"/>
  <c r="I360" i="21" s="1"/>
  <c r="I361" i="21" s="1"/>
  <c r="I362" i="21" s="1"/>
  <c r="I363" i="21" s="1"/>
  <c r="I364" i="21" s="1"/>
  <c r="I365" i="21" s="1"/>
  <c r="I366" i="21" s="1"/>
  <c r="I367" i="21" s="1"/>
  <c r="I368" i="21" s="1"/>
  <c r="I369" i="21" s="1"/>
  <c r="I370" i="21" s="1"/>
  <c r="I371" i="21" s="1"/>
  <c r="I372" i="21" s="1"/>
  <c r="I373" i="21" s="1"/>
  <c r="I374" i="21" s="1"/>
  <c r="I375" i="21" s="1"/>
  <c r="I376" i="21" s="1"/>
  <c r="I377" i="21" s="1"/>
  <c r="I378" i="21" s="1"/>
  <c r="I379" i="21" s="1"/>
  <c r="I380" i="21" s="1"/>
  <c r="I381" i="21" s="1"/>
  <c r="I382" i="21" s="1"/>
  <c r="I383" i="21" s="1"/>
  <c r="I384" i="21" s="1"/>
  <c r="I385" i="21" s="1"/>
  <c r="I386" i="21" s="1"/>
  <c r="I387" i="21" s="1"/>
  <c r="I388" i="21" s="1"/>
  <c r="I389" i="21" s="1"/>
  <c r="I390" i="21" s="1"/>
  <c r="I391" i="21" s="1"/>
  <c r="I392" i="21" s="1"/>
  <c r="I393" i="21" s="1"/>
  <c r="I394" i="21" s="1"/>
  <c r="I395" i="21" s="1"/>
  <c r="I396" i="21" s="1"/>
  <c r="I397" i="21" s="1"/>
  <c r="I398" i="21" s="1"/>
  <c r="I399" i="21" s="1"/>
  <c r="I400" i="21" s="1"/>
  <c r="I401" i="21" s="1"/>
  <c r="I402" i="21" s="1"/>
  <c r="I403" i="21" s="1"/>
  <c r="I404" i="21" s="1"/>
  <c r="I405" i="21" s="1"/>
  <c r="I406" i="21" s="1"/>
  <c r="I407" i="21" s="1"/>
  <c r="I408" i="21" s="1"/>
  <c r="I409" i="21" s="1"/>
  <c r="I410" i="21" s="1"/>
  <c r="I411" i="21" s="1"/>
  <c r="I412" i="21" s="1"/>
  <c r="I413" i="21" s="1"/>
  <c r="I414" i="21" s="1"/>
  <c r="I415" i="21" s="1"/>
  <c r="I416" i="21" s="1"/>
  <c r="I417" i="21" s="1"/>
  <c r="I418" i="21" s="1"/>
  <c r="I419" i="21" s="1"/>
  <c r="I420" i="21" s="1"/>
  <c r="I421" i="21" s="1"/>
  <c r="I422" i="21" s="1"/>
  <c r="I423" i="21" s="1"/>
  <c r="I424" i="21" s="1"/>
  <c r="I425" i="21" s="1"/>
  <c r="I426" i="21" s="1"/>
  <c r="I427" i="21" s="1"/>
  <c r="I428" i="21" s="1"/>
  <c r="I429" i="21" s="1"/>
  <c r="I430" i="21" s="1"/>
  <c r="I431" i="21" s="1"/>
  <c r="I432" i="21" s="1"/>
  <c r="I433" i="21" s="1"/>
  <c r="I434" i="21" s="1"/>
  <c r="I435" i="21" s="1"/>
  <c r="I436" i="21" s="1"/>
  <c r="I437" i="21" s="1"/>
  <c r="I438" i="21" s="1"/>
  <c r="I439" i="21" s="1"/>
  <c r="I440" i="21" s="1"/>
  <c r="I441" i="21" s="1"/>
  <c r="I442" i="21" s="1"/>
  <c r="I443" i="21" s="1"/>
  <c r="I444" i="21" s="1"/>
  <c r="I445" i="21" s="1"/>
  <c r="I446" i="21" s="1"/>
  <c r="I447" i="21" s="1"/>
  <c r="I448" i="21" s="1"/>
  <c r="I449" i="21" s="1"/>
  <c r="I450" i="21" s="1"/>
  <c r="I451" i="21" s="1"/>
  <c r="I452" i="21" s="1"/>
  <c r="I453" i="21" s="1"/>
  <c r="I454" i="21" s="1"/>
  <c r="I455" i="21" s="1"/>
  <c r="I456" i="21" s="1"/>
  <c r="I457" i="21" s="1"/>
  <c r="I458" i="21" s="1"/>
  <c r="I459" i="21" s="1"/>
  <c r="I460" i="21" s="1"/>
  <c r="I461" i="21" s="1"/>
  <c r="I462" i="21" s="1"/>
  <c r="I463" i="21" s="1"/>
  <c r="I464" i="21" s="1"/>
  <c r="I465" i="21" s="1"/>
  <c r="I466" i="21" s="1"/>
  <c r="I467" i="21" s="1"/>
  <c r="I468" i="21" s="1"/>
  <c r="I469" i="21" s="1"/>
  <c r="I470" i="21" s="1"/>
  <c r="I471" i="21" s="1"/>
  <c r="I472" i="21" s="1"/>
  <c r="I473" i="21" s="1"/>
  <c r="I474" i="21" s="1"/>
  <c r="I475" i="21" s="1"/>
  <c r="I476" i="21" s="1"/>
  <c r="I477" i="21" s="1"/>
  <c r="I478" i="21" s="1"/>
  <c r="I479" i="21" s="1"/>
  <c r="I480" i="21" s="1"/>
  <c r="I481" i="21" s="1"/>
  <c r="I482" i="21" s="1"/>
  <c r="I483" i="21" s="1"/>
  <c r="I484" i="21" s="1"/>
  <c r="I485" i="21" s="1"/>
  <c r="I486" i="21" s="1"/>
  <c r="I487" i="21" s="1"/>
  <c r="I488" i="21" s="1"/>
  <c r="I489" i="21" s="1"/>
  <c r="I490" i="21" s="1"/>
  <c r="I491" i="21" s="1"/>
  <c r="I492" i="21" s="1"/>
  <c r="I493" i="21" s="1"/>
  <c r="I494" i="21" s="1"/>
  <c r="I495" i="21" s="1"/>
  <c r="I496" i="21" s="1"/>
  <c r="I497" i="21" s="1"/>
  <c r="I498" i="21" s="1"/>
  <c r="I499" i="21" s="1"/>
  <c r="I500" i="21" s="1"/>
  <c r="I501" i="21" s="1"/>
  <c r="I502" i="21" s="1"/>
  <c r="I503" i="21" s="1"/>
  <c r="I504" i="21" s="1"/>
  <c r="I505" i="21" s="1"/>
  <c r="I506" i="21" s="1"/>
  <c r="I507" i="21" s="1"/>
  <c r="I508" i="21" s="1"/>
  <c r="I509" i="21" s="1"/>
  <c r="I510" i="21" s="1"/>
  <c r="I511" i="21" s="1"/>
  <c r="I512" i="21" s="1"/>
  <c r="I513" i="21" s="1"/>
  <c r="I514" i="21" s="1"/>
  <c r="I515" i="21" s="1"/>
  <c r="I516" i="21" s="1"/>
  <c r="I517" i="21" s="1"/>
  <c r="I518" i="21" s="1"/>
  <c r="I519" i="21" s="1"/>
  <c r="I520" i="21" s="1"/>
  <c r="I521" i="21" s="1"/>
  <c r="I522" i="21" s="1"/>
  <c r="I523" i="21" s="1"/>
  <c r="I524" i="21" s="1"/>
  <c r="I525" i="21" s="1"/>
  <c r="I526" i="21" s="1"/>
  <c r="I527" i="21" s="1"/>
  <c r="I528" i="21" s="1"/>
  <c r="I529" i="21" s="1"/>
  <c r="I530" i="21" s="1"/>
  <c r="I531" i="21" s="1"/>
  <c r="I532" i="21" s="1"/>
  <c r="I533" i="21" s="1"/>
  <c r="I534" i="21" s="1"/>
  <c r="I535" i="21" s="1"/>
  <c r="I536" i="21" s="1"/>
  <c r="I537" i="21" s="1"/>
  <c r="I538" i="21" s="1"/>
  <c r="I539" i="21" s="1"/>
  <c r="I540" i="21" s="1"/>
  <c r="I541" i="21" s="1"/>
  <c r="I542" i="21" s="1"/>
  <c r="I543" i="21" s="1"/>
  <c r="I544" i="21" s="1"/>
  <c r="I545" i="21" s="1"/>
  <c r="I546" i="21" s="1"/>
  <c r="I547" i="21" s="1"/>
  <c r="I548" i="21" s="1"/>
  <c r="I549" i="21" s="1"/>
  <c r="I550" i="21" s="1"/>
  <c r="I551" i="21" s="1"/>
  <c r="I552" i="21" s="1"/>
  <c r="I553" i="21" s="1"/>
  <c r="I554" i="21" s="1"/>
  <c r="I555" i="21" s="1"/>
  <c r="I556" i="21" s="1"/>
  <c r="I557" i="21" s="1"/>
  <c r="I558" i="21" s="1"/>
  <c r="I559" i="21" s="1"/>
  <c r="I560" i="21" s="1"/>
  <c r="I561" i="21" s="1"/>
  <c r="I562" i="21" s="1"/>
  <c r="I563" i="21" s="1"/>
  <c r="I564" i="21" s="1"/>
  <c r="I565" i="21" s="1"/>
  <c r="I566" i="21" s="1"/>
  <c r="I567" i="21" s="1"/>
  <c r="I568" i="21" s="1"/>
  <c r="I569" i="21" s="1"/>
  <c r="I570" i="21" s="1"/>
  <c r="I571" i="21" s="1"/>
  <c r="I572" i="21" s="1"/>
  <c r="I573" i="21" s="1"/>
  <c r="I574" i="21" s="1"/>
  <c r="I575" i="21" s="1"/>
  <c r="I576" i="21" s="1"/>
  <c r="I577" i="21" s="1"/>
  <c r="I578" i="21" s="1"/>
  <c r="I579" i="21" s="1"/>
  <c r="I580" i="21" s="1"/>
  <c r="I581" i="21" s="1"/>
  <c r="I582" i="21" s="1"/>
  <c r="I583" i="21" s="1"/>
  <c r="I584" i="21" s="1"/>
  <c r="I585" i="21" s="1"/>
  <c r="I586" i="21" s="1"/>
  <c r="I587" i="21" s="1"/>
  <c r="I588" i="21" s="1"/>
  <c r="I589" i="21" s="1"/>
  <c r="I590" i="21" s="1"/>
  <c r="I591" i="21" s="1"/>
  <c r="I592" i="21" s="1"/>
  <c r="I593" i="21" s="1"/>
  <c r="I594" i="21" s="1"/>
  <c r="I595" i="21" s="1"/>
  <c r="I596" i="21" s="1"/>
  <c r="I597" i="21" s="1"/>
  <c r="I598" i="21" s="1"/>
  <c r="I599" i="21" s="1"/>
  <c r="I600" i="21" s="1"/>
  <c r="I601" i="21" s="1"/>
  <c r="I602" i="21" s="1"/>
  <c r="I603" i="21" s="1"/>
  <c r="I604" i="21" s="1"/>
  <c r="I605" i="21" s="1"/>
  <c r="I606" i="21" s="1"/>
  <c r="I607" i="21" s="1"/>
  <c r="I608" i="21" s="1"/>
  <c r="I609" i="21" s="1"/>
  <c r="I610" i="21" s="1"/>
  <c r="I611" i="21" s="1"/>
  <c r="I612" i="21" s="1"/>
  <c r="I613" i="21" s="1"/>
  <c r="I614" i="21" s="1"/>
  <c r="I615" i="21" s="1"/>
  <c r="I616" i="21" s="1"/>
  <c r="I617" i="21" s="1"/>
  <c r="I618" i="21" s="1"/>
  <c r="I619" i="21" s="1"/>
  <c r="I620" i="21" s="1"/>
  <c r="I621" i="21" s="1"/>
  <c r="I622" i="21" s="1"/>
  <c r="I623" i="21" s="1"/>
  <c r="I624" i="21" s="1"/>
  <c r="I625" i="21" s="1"/>
  <c r="I626" i="21" s="1"/>
  <c r="I627" i="21" s="1"/>
  <c r="I628" i="21" s="1"/>
  <c r="I629" i="21" s="1"/>
  <c r="I630" i="21" s="1"/>
  <c r="I631" i="21" s="1"/>
  <c r="I632" i="21" s="1"/>
  <c r="I633" i="21" s="1"/>
  <c r="I634" i="21" s="1"/>
  <c r="I635" i="21" s="1"/>
  <c r="I636" i="21" s="1"/>
  <c r="I637" i="21" s="1"/>
  <c r="I638" i="21" s="1"/>
  <c r="I639" i="21" s="1"/>
  <c r="I640" i="21" s="1"/>
  <c r="I641" i="21" s="1"/>
  <c r="I642" i="21" s="1"/>
  <c r="I643" i="21" s="1"/>
  <c r="I644" i="21" s="1"/>
  <c r="I645" i="21" s="1"/>
  <c r="I646" i="21" s="1"/>
  <c r="I647" i="21" s="1"/>
  <c r="I648" i="21" s="1"/>
  <c r="I649" i="21" s="1"/>
  <c r="I650" i="21" s="1"/>
  <c r="I651" i="21" s="1"/>
  <c r="I652" i="21" s="1"/>
  <c r="I653" i="21" s="1"/>
  <c r="I654" i="21" s="1"/>
  <c r="I655" i="21" s="1"/>
  <c r="I656" i="21" s="1"/>
  <c r="I657" i="21" s="1"/>
  <c r="I658" i="21" s="1"/>
  <c r="I659" i="21" s="1"/>
  <c r="I660" i="21" s="1"/>
  <c r="I661" i="21" s="1"/>
  <c r="I662" i="21" s="1"/>
  <c r="I663" i="21" s="1"/>
  <c r="I664" i="21" s="1"/>
  <c r="I665" i="21" s="1"/>
  <c r="I666" i="21" s="1"/>
  <c r="I667" i="21" s="1"/>
  <c r="I668" i="21" s="1"/>
  <c r="I669" i="21" s="1"/>
  <c r="I670" i="21" s="1"/>
  <c r="I671" i="21" s="1"/>
  <c r="I672" i="21" s="1"/>
  <c r="I673" i="21" s="1"/>
  <c r="I674" i="21" s="1"/>
  <c r="I675" i="21" s="1"/>
  <c r="I676" i="21" s="1"/>
  <c r="I677" i="21" s="1"/>
  <c r="I678" i="21" s="1"/>
  <c r="I679" i="21" s="1"/>
  <c r="I680" i="21" s="1"/>
  <c r="I681" i="21" s="1"/>
  <c r="I682" i="21" s="1"/>
  <c r="I683" i="21" s="1"/>
  <c r="I684" i="21" s="1"/>
  <c r="I685" i="21" s="1"/>
  <c r="I686" i="21" s="1"/>
  <c r="I687" i="21" s="1"/>
  <c r="I688" i="21" s="1"/>
  <c r="I689" i="21" s="1"/>
  <c r="I690" i="21" s="1"/>
  <c r="I691" i="21" s="1"/>
  <c r="I692" i="21" s="1"/>
  <c r="I693" i="21" s="1"/>
  <c r="I694" i="21" s="1"/>
  <c r="I695" i="21" s="1"/>
  <c r="I696" i="21" s="1"/>
  <c r="I697" i="21" s="1"/>
  <c r="I698" i="21" s="1"/>
  <c r="I699" i="21" s="1"/>
  <c r="I700" i="21" s="1"/>
  <c r="I701" i="21" s="1"/>
  <c r="I702" i="21" s="1"/>
  <c r="I703" i="21" s="1"/>
  <c r="I704" i="21" s="1"/>
  <c r="I705" i="21" s="1"/>
  <c r="I706" i="21" s="1"/>
  <c r="I707" i="21" s="1"/>
  <c r="I708" i="21" s="1"/>
  <c r="I709" i="21" s="1"/>
  <c r="I710" i="21" s="1"/>
  <c r="I711" i="21" s="1"/>
  <c r="I712" i="21" s="1"/>
  <c r="I713" i="21" s="1"/>
  <c r="I714" i="21" s="1"/>
  <c r="I715" i="21" s="1"/>
  <c r="I716" i="21" s="1"/>
  <c r="I717" i="21" s="1"/>
  <c r="I718" i="21" s="1"/>
  <c r="I719" i="21" s="1"/>
  <c r="I720" i="21" s="1"/>
  <c r="I721" i="21" s="1"/>
  <c r="I722" i="21" s="1"/>
  <c r="I723" i="21" s="1"/>
  <c r="I724" i="21" s="1"/>
  <c r="I725" i="21" s="1"/>
  <c r="I726" i="21" s="1"/>
  <c r="I727" i="21" s="1"/>
  <c r="I728" i="21" s="1"/>
  <c r="I729" i="21" s="1"/>
  <c r="I730" i="21" s="1"/>
  <c r="I731" i="21" s="1"/>
  <c r="I732" i="21" s="1"/>
  <c r="I733" i="21" s="1"/>
  <c r="I734" i="21" s="1"/>
  <c r="I735" i="21" s="1"/>
  <c r="I736" i="21" s="1"/>
  <c r="I737" i="21" s="1"/>
  <c r="I738" i="21" s="1"/>
  <c r="I739" i="21" s="1"/>
  <c r="I740" i="21" s="1"/>
  <c r="I741" i="21" s="1"/>
  <c r="I742" i="21" s="1"/>
  <c r="I743" i="21" s="1"/>
  <c r="I744" i="21" s="1"/>
  <c r="I745" i="21" s="1"/>
  <c r="I746" i="21" s="1"/>
  <c r="I747" i="21" s="1"/>
  <c r="I748" i="21" s="1"/>
  <c r="I749" i="21" s="1"/>
  <c r="I750" i="21" s="1"/>
  <c r="I751" i="21" s="1"/>
  <c r="I752" i="21" s="1"/>
  <c r="I753" i="21" s="1"/>
  <c r="I754" i="21" s="1"/>
  <c r="I755" i="21" s="1"/>
  <c r="I756" i="21" s="1"/>
  <c r="I757" i="21" s="1"/>
  <c r="I758" i="21" s="1"/>
  <c r="I759" i="21" s="1"/>
  <c r="I760" i="21" s="1"/>
  <c r="I761" i="21" s="1"/>
  <c r="I762" i="21" s="1"/>
  <c r="I763" i="21" s="1"/>
  <c r="I764" i="21" s="1"/>
  <c r="I765" i="21" s="1"/>
  <c r="I766" i="21" s="1"/>
  <c r="I767" i="21" s="1"/>
  <c r="I768" i="21" s="1"/>
  <c r="I769" i="21" s="1"/>
  <c r="I770" i="21" s="1"/>
  <c r="I771" i="21" s="1"/>
  <c r="I772" i="21" s="1"/>
  <c r="I773" i="21" s="1"/>
  <c r="I774" i="21" s="1"/>
  <c r="I775" i="21" s="1"/>
  <c r="I776" i="21" s="1"/>
  <c r="I777" i="21" s="1"/>
  <c r="I778" i="21" s="1"/>
  <c r="I779" i="21" s="1"/>
  <c r="I780" i="21" s="1"/>
  <c r="I781" i="21" s="1"/>
  <c r="I782" i="21" s="1"/>
  <c r="I783" i="21" s="1"/>
  <c r="I784" i="21" s="1"/>
  <c r="I785" i="21" s="1"/>
  <c r="I786" i="21" s="1"/>
  <c r="I787" i="21" s="1"/>
  <c r="I788" i="21" s="1"/>
  <c r="I789" i="21" s="1"/>
  <c r="I790" i="21" s="1"/>
  <c r="I791" i="21" s="1"/>
  <c r="I792" i="21" s="1"/>
  <c r="I793" i="21" s="1"/>
  <c r="I794" i="21" s="1"/>
  <c r="I795" i="21" s="1"/>
  <c r="I796" i="21" s="1"/>
  <c r="I797" i="21" s="1"/>
  <c r="I798" i="21" s="1"/>
  <c r="I799" i="21" s="1"/>
  <c r="I800" i="21" s="1"/>
  <c r="I801" i="21" s="1"/>
  <c r="I802" i="21" s="1"/>
  <c r="I803" i="21" s="1"/>
  <c r="I804" i="21" s="1"/>
  <c r="I805" i="21" s="1"/>
  <c r="I806" i="21" s="1"/>
  <c r="I807" i="21" s="1"/>
  <c r="I808" i="21" s="1"/>
  <c r="I809" i="21" s="1"/>
  <c r="I810" i="21" s="1"/>
  <c r="I811" i="21" s="1"/>
  <c r="I812" i="21" s="1"/>
  <c r="I813" i="21" s="1"/>
  <c r="I814" i="21" s="1"/>
  <c r="I815" i="21" s="1"/>
  <c r="I816" i="21" s="1"/>
  <c r="I817" i="21" s="1"/>
  <c r="I818" i="21" s="1"/>
  <c r="I819" i="21" s="1"/>
  <c r="I820" i="21" s="1"/>
  <c r="I821" i="21" s="1"/>
  <c r="I822" i="21" s="1"/>
  <c r="I823" i="21" s="1"/>
  <c r="I824" i="21" s="1"/>
  <c r="I825" i="21" s="1"/>
  <c r="I826" i="21" s="1"/>
  <c r="I827" i="21" s="1"/>
  <c r="I828" i="21" s="1"/>
  <c r="I829" i="21" s="1"/>
  <c r="I830" i="21" s="1"/>
  <c r="I831" i="21" s="1"/>
  <c r="I832" i="21" s="1"/>
  <c r="I833" i="21" s="1"/>
  <c r="I834" i="21" s="1"/>
  <c r="I835" i="21" s="1"/>
  <c r="I836" i="21" s="1"/>
  <c r="I837" i="21" s="1"/>
  <c r="I838" i="21" s="1"/>
  <c r="I839" i="21" s="1"/>
  <c r="I840" i="21" s="1"/>
  <c r="I841" i="21" s="1"/>
  <c r="I842" i="21" s="1"/>
  <c r="I843" i="21" s="1"/>
  <c r="I844" i="21" s="1"/>
  <c r="I845" i="21" s="1"/>
  <c r="I846" i="21" s="1"/>
  <c r="I847" i="21" s="1"/>
  <c r="I848" i="21" s="1"/>
  <c r="I849" i="21" s="1"/>
  <c r="I850" i="21" s="1"/>
  <c r="I851" i="21" s="1"/>
  <c r="I852" i="21" s="1"/>
  <c r="I853" i="21" s="1"/>
  <c r="I854" i="21" s="1"/>
  <c r="I855" i="21" s="1"/>
  <c r="I856" i="21" s="1"/>
  <c r="I857" i="21" s="1"/>
  <c r="I858" i="21" s="1"/>
  <c r="I859" i="21" s="1"/>
  <c r="I860" i="21" s="1"/>
  <c r="I861" i="21" s="1"/>
  <c r="I862" i="21" s="1"/>
  <c r="I863" i="21" s="1"/>
  <c r="I864" i="21" s="1"/>
  <c r="I865" i="21" s="1"/>
  <c r="I866" i="21" s="1"/>
  <c r="I867" i="21" s="1"/>
  <c r="I868" i="21" s="1"/>
  <c r="I869" i="21" s="1"/>
  <c r="I870" i="21" s="1"/>
  <c r="I871" i="21" s="1"/>
  <c r="I872" i="21" s="1"/>
  <c r="I873" i="21" s="1"/>
  <c r="I874" i="21" s="1"/>
  <c r="I875" i="21" s="1"/>
  <c r="I876" i="21" s="1"/>
  <c r="I877" i="21" s="1"/>
  <c r="I878" i="21" s="1"/>
  <c r="I879" i="21" s="1"/>
  <c r="I880" i="21" s="1"/>
  <c r="I881" i="21" s="1"/>
  <c r="I882" i="21" s="1"/>
  <c r="I883" i="21" s="1"/>
  <c r="I884" i="21" s="1"/>
  <c r="I885" i="21" s="1"/>
  <c r="I886" i="21" s="1"/>
  <c r="I887" i="21" s="1"/>
  <c r="I888" i="21" s="1"/>
  <c r="I889" i="21" s="1"/>
  <c r="I890" i="21" s="1"/>
  <c r="I891" i="21" s="1"/>
  <c r="I892" i="21" s="1"/>
  <c r="I893" i="21" s="1"/>
  <c r="I894" i="21" s="1"/>
  <c r="I895" i="21" s="1"/>
  <c r="I896" i="21" s="1"/>
  <c r="I897" i="21" s="1"/>
  <c r="I898" i="21" s="1"/>
  <c r="I899" i="21" s="1"/>
  <c r="I900" i="21" s="1"/>
  <c r="I901" i="21" s="1"/>
  <c r="I902" i="21" s="1"/>
  <c r="I903" i="21" s="1"/>
  <c r="I904" i="21" s="1"/>
  <c r="I905" i="21" s="1"/>
  <c r="I906" i="21" s="1"/>
  <c r="I907" i="21" s="1"/>
  <c r="I908" i="21" s="1"/>
  <c r="I909" i="21" s="1"/>
  <c r="I910" i="21" s="1"/>
  <c r="I911" i="21" s="1"/>
  <c r="I912" i="21" s="1"/>
  <c r="I913" i="21" s="1"/>
  <c r="I914" i="21" s="1"/>
  <c r="I915" i="21" s="1"/>
  <c r="I916" i="21" s="1"/>
  <c r="I917" i="21" s="1"/>
  <c r="I918" i="21" s="1"/>
  <c r="I919" i="21" s="1"/>
  <c r="I920" i="21" s="1"/>
  <c r="I921" i="21" s="1"/>
  <c r="I922" i="21" s="1"/>
  <c r="I923" i="21" s="1"/>
  <c r="I924" i="21" s="1"/>
  <c r="I925" i="21" s="1"/>
  <c r="I926" i="21" s="1"/>
  <c r="I927" i="21" s="1"/>
  <c r="I928" i="21" s="1"/>
  <c r="I929" i="21" s="1"/>
  <c r="I930" i="21" s="1"/>
  <c r="I931" i="21" s="1"/>
  <c r="I932" i="21" s="1"/>
  <c r="I933" i="21" s="1"/>
  <c r="I934" i="21" s="1"/>
  <c r="I935" i="21" s="1"/>
  <c r="I936" i="21" s="1"/>
  <c r="I937" i="21" s="1"/>
  <c r="I938" i="21" s="1"/>
  <c r="I939" i="21" s="1"/>
  <c r="I940" i="21" s="1"/>
  <c r="I941" i="21" s="1"/>
  <c r="I942" i="21" s="1"/>
  <c r="I943" i="21" s="1"/>
  <c r="I944" i="21" s="1"/>
  <c r="I945" i="21" s="1"/>
  <c r="I946" i="21" s="1"/>
  <c r="I947" i="21" s="1"/>
  <c r="I948" i="21" s="1"/>
  <c r="I949" i="21" s="1"/>
  <c r="I950" i="21" s="1"/>
  <c r="I951" i="21" s="1"/>
  <c r="I952" i="21" s="1"/>
  <c r="I953" i="21" s="1"/>
  <c r="I954" i="21" s="1"/>
  <c r="I955" i="21" s="1"/>
  <c r="I956" i="21" s="1"/>
  <c r="I957" i="21" s="1"/>
  <c r="I958" i="21" s="1"/>
  <c r="I959" i="21" s="1"/>
  <c r="I960" i="21" s="1"/>
  <c r="I961" i="21" s="1"/>
  <c r="I962" i="21" s="1"/>
  <c r="I963" i="21" s="1"/>
  <c r="I964" i="21" s="1"/>
  <c r="I965" i="21" s="1"/>
  <c r="I966" i="21" s="1"/>
  <c r="I967" i="21" s="1"/>
  <c r="I968" i="21" s="1"/>
  <c r="I969" i="21" s="1"/>
  <c r="I970" i="21" s="1"/>
  <c r="I971" i="21" s="1"/>
  <c r="I972" i="21" s="1"/>
  <c r="I973" i="21" s="1"/>
  <c r="I974" i="21" s="1"/>
  <c r="I975" i="21" s="1"/>
  <c r="I976" i="21" s="1"/>
  <c r="I977" i="21" s="1"/>
  <c r="I978" i="21" s="1"/>
  <c r="I979" i="21" s="1"/>
  <c r="I980" i="21" s="1"/>
  <c r="I981" i="21" s="1"/>
  <c r="I982" i="21" s="1"/>
  <c r="I983" i="21" s="1"/>
  <c r="I984" i="21" s="1"/>
  <c r="I985" i="21" s="1"/>
  <c r="I986" i="21" s="1"/>
  <c r="I987" i="21" s="1"/>
  <c r="I988" i="21" s="1"/>
  <c r="I989" i="21" s="1"/>
  <c r="I990" i="21" s="1"/>
  <c r="I991" i="21" s="1"/>
  <c r="I992" i="21" s="1"/>
  <c r="I993" i="21" s="1"/>
  <c r="I994" i="21" s="1"/>
  <c r="I995" i="21" s="1"/>
  <c r="I996" i="21" s="1"/>
  <c r="I997" i="21" s="1"/>
  <c r="I998" i="21" s="1"/>
  <c r="I999" i="21" s="1"/>
  <c r="I1000" i="21" s="1"/>
  <c r="I1001" i="21" s="1"/>
  <c r="I1002" i="21" s="1"/>
  <c r="I1003" i="21" s="1"/>
  <c r="I1004" i="21" s="1"/>
  <c r="I1005" i="21" s="1"/>
  <c r="I1006" i="21" s="1"/>
  <c r="I1007" i="21" s="1"/>
  <c r="I1008" i="21" s="1"/>
  <c r="I1009" i="21" s="1"/>
  <c r="I1010" i="21" s="1"/>
  <c r="I1011" i="21" s="1"/>
  <c r="I1012" i="21" s="1"/>
  <c r="I1013" i="21" s="1"/>
  <c r="I1014" i="21" s="1"/>
  <c r="I1015" i="21" s="1"/>
  <c r="I1016" i="21" s="1"/>
  <c r="I1017" i="21" s="1"/>
  <c r="I1018" i="21" s="1"/>
  <c r="I1019" i="21" s="1"/>
  <c r="I1020" i="21" s="1"/>
  <c r="I1021" i="21" s="1"/>
  <c r="I1022" i="21" s="1"/>
  <c r="I1023" i="21" s="1"/>
  <c r="I1024" i="21" s="1"/>
  <c r="I1025" i="21" s="1"/>
  <c r="I1026" i="21" s="1"/>
  <c r="I1027" i="21" s="1"/>
  <c r="I1028" i="21" s="1"/>
  <c r="I1029" i="21" s="1"/>
  <c r="I1030" i="21" s="1"/>
  <c r="I1031" i="21" s="1"/>
  <c r="I1032" i="21" s="1"/>
  <c r="I1033" i="21" s="1"/>
  <c r="I1034" i="21" s="1"/>
  <c r="I1035" i="21" s="1"/>
  <c r="I1036" i="21" s="1"/>
  <c r="I1037" i="21" s="1"/>
  <c r="I1038" i="21" s="1"/>
  <c r="I1039" i="21" s="1"/>
  <c r="I1040" i="21" s="1"/>
  <c r="I1041" i="21" s="1"/>
  <c r="I1042" i="21" s="1"/>
  <c r="I1043" i="21" s="1"/>
  <c r="I1044" i="21" s="1"/>
  <c r="I1045" i="21" s="1"/>
  <c r="I1046" i="21" s="1"/>
  <c r="I1047" i="21" s="1"/>
  <c r="I1048" i="21" s="1"/>
  <c r="I1049" i="21" s="1"/>
  <c r="I1050" i="21" s="1"/>
  <c r="I1051" i="21" s="1"/>
  <c r="I1052" i="21" s="1"/>
  <c r="I1053" i="21" s="1"/>
  <c r="I1054" i="21" s="1"/>
  <c r="I1055" i="21" s="1"/>
  <c r="I1056" i="21" s="1"/>
  <c r="I1057" i="21" s="1"/>
  <c r="I1058" i="21" s="1"/>
  <c r="I1059" i="21" s="1"/>
  <c r="I1060" i="21" s="1"/>
  <c r="I1061" i="21" s="1"/>
  <c r="I1062" i="21" s="1"/>
  <c r="I1063" i="21" s="1"/>
  <c r="I1064" i="21" s="1"/>
  <c r="I1065" i="21" s="1"/>
  <c r="I1066" i="21" s="1"/>
  <c r="I1067" i="21" s="1"/>
  <c r="I1068" i="21" s="1"/>
  <c r="I1069" i="21" s="1"/>
  <c r="I1070" i="21" s="1"/>
  <c r="I1071" i="21" s="1"/>
  <c r="I1072" i="21" s="1"/>
  <c r="I1073" i="21" s="1"/>
  <c r="I1074" i="21" s="1"/>
  <c r="I1075" i="21" s="1"/>
  <c r="I1076" i="21" s="1"/>
  <c r="I1077" i="21" s="1"/>
  <c r="I1078" i="21" s="1"/>
  <c r="I1079" i="21" s="1"/>
  <c r="I1080" i="21" s="1"/>
  <c r="I1081" i="21" s="1"/>
  <c r="I1082" i="21" s="1"/>
  <c r="I1083" i="21" s="1"/>
  <c r="I1084" i="21" s="1"/>
  <c r="I1085" i="21" s="1"/>
  <c r="I1086" i="21" s="1"/>
  <c r="I1087" i="21" s="1"/>
  <c r="I1088" i="21" s="1"/>
  <c r="I1089" i="21" s="1"/>
  <c r="I1090" i="21" s="1"/>
  <c r="I1091" i="21" s="1"/>
  <c r="I1092" i="21" s="1"/>
  <c r="I1093" i="21" s="1"/>
  <c r="I1094" i="21" s="1"/>
  <c r="I1095" i="21" s="1"/>
  <c r="I1096" i="21" s="1"/>
  <c r="I1097" i="21" s="1"/>
  <c r="I1098" i="21" s="1"/>
  <c r="I1099" i="21" s="1"/>
  <c r="I1100" i="21" s="1"/>
  <c r="I1101" i="21" s="1"/>
  <c r="I1102" i="21" s="1"/>
  <c r="I1103" i="21" s="1"/>
  <c r="I1104" i="21" s="1"/>
  <c r="I1105" i="21" s="1"/>
  <c r="I1106" i="21" s="1"/>
  <c r="I1107" i="21" s="1"/>
  <c r="I1108" i="21" s="1"/>
  <c r="I1109" i="21" s="1"/>
  <c r="I1110" i="21" s="1"/>
  <c r="I1111" i="21" s="1"/>
  <c r="I1112" i="21" s="1"/>
  <c r="I1113" i="21" s="1"/>
  <c r="I1114" i="21" s="1"/>
  <c r="I1115" i="21" s="1"/>
  <c r="I1116" i="21" s="1"/>
  <c r="I1117" i="21" s="1"/>
  <c r="I1118" i="21" s="1"/>
  <c r="I1119" i="21" s="1"/>
  <c r="I1120" i="21" s="1"/>
  <c r="I1121" i="21" s="1"/>
  <c r="I1122" i="21" s="1"/>
  <c r="I1123" i="21" s="1"/>
  <c r="I1124" i="21" s="1"/>
  <c r="I1125" i="21" s="1"/>
  <c r="I1126" i="21" s="1"/>
  <c r="I1127" i="21" s="1"/>
  <c r="I1128" i="21" s="1"/>
  <c r="I1129" i="21" s="1"/>
  <c r="I1130" i="21" s="1"/>
  <c r="I1131" i="21" s="1"/>
  <c r="I1132" i="21" s="1"/>
  <c r="I1133" i="21" s="1"/>
  <c r="I1134" i="21" s="1"/>
  <c r="I1135" i="21" s="1"/>
  <c r="I1136" i="21" s="1"/>
  <c r="I1137" i="21" s="1"/>
  <c r="I1138" i="21" s="1"/>
  <c r="I1139" i="21" s="1"/>
  <c r="I1140" i="21" s="1"/>
  <c r="I1141" i="21" s="1"/>
  <c r="I1142" i="21" s="1"/>
  <c r="I1143" i="21" s="1"/>
  <c r="I1144" i="21" s="1"/>
  <c r="I1145" i="21" s="1"/>
  <c r="I1146" i="21" s="1"/>
  <c r="I1147" i="21" s="1"/>
  <c r="I1148" i="21" s="1"/>
  <c r="I1149" i="21" s="1"/>
  <c r="I1150" i="21" s="1"/>
  <c r="I1151" i="21" s="1"/>
  <c r="I1152" i="21" s="1"/>
  <c r="I1153" i="21" s="1"/>
  <c r="I1154" i="21" s="1"/>
  <c r="I1155" i="21" s="1"/>
  <c r="I1156" i="21" s="1"/>
  <c r="I1157" i="21" s="1"/>
  <c r="I1158" i="21" s="1"/>
  <c r="I1159" i="21" s="1"/>
  <c r="I1160" i="21" s="1"/>
  <c r="I1161" i="21" s="1"/>
  <c r="I1162" i="21" s="1"/>
  <c r="I1163" i="21" s="1"/>
  <c r="I1164" i="21" s="1"/>
  <c r="I1165" i="21" s="1"/>
  <c r="I1166" i="21" s="1"/>
  <c r="I1167" i="21" s="1"/>
  <c r="I1168" i="21" s="1"/>
  <c r="I1169" i="21" s="1"/>
  <c r="I1170" i="21" s="1"/>
  <c r="I1171" i="21" s="1"/>
  <c r="I1172" i="21" s="1"/>
  <c r="I1173" i="21" s="1"/>
  <c r="I1174" i="21" s="1"/>
  <c r="I1175" i="21" s="1"/>
  <c r="I1176" i="21" s="1"/>
  <c r="I1177" i="21" s="1"/>
  <c r="I1178" i="21" s="1"/>
  <c r="I1179" i="21" s="1"/>
  <c r="I1180" i="21" s="1"/>
  <c r="I1181" i="21" s="1"/>
  <c r="I1182" i="21" s="1"/>
  <c r="I1183" i="21" s="1"/>
  <c r="I1184" i="21" s="1"/>
  <c r="I1185" i="21" s="1"/>
  <c r="I1186" i="21" s="1"/>
  <c r="I1187" i="21" s="1"/>
  <c r="I1188" i="21" s="1"/>
  <c r="I1189" i="21" s="1"/>
  <c r="I1190" i="21" s="1"/>
  <c r="I1191" i="21" s="1"/>
  <c r="I1192" i="21" s="1"/>
  <c r="I1193" i="21" s="1"/>
  <c r="I1194" i="21" s="1"/>
  <c r="I1195" i="21" s="1"/>
  <c r="I1196" i="21" s="1"/>
  <c r="I1197" i="21" s="1"/>
  <c r="I1198" i="21" s="1"/>
  <c r="I1199" i="21" s="1"/>
  <c r="I1200" i="21" s="1"/>
  <c r="I1201" i="21" s="1"/>
  <c r="I1202" i="21" s="1"/>
  <c r="I1203" i="21" s="1"/>
  <c r="I1204" i="21" s="1"/>
  <c r="I1205" i="21" s="1"/>
  <c r="I1206" i="21" s="1"/>
  <c r="I1207" i="21" s="1"/>
  <c r="I1208" i="21" s="1"/>
  <c r="I1209" i="21" s="1"/>
  <c r="I1210" i="21" s="1"/>
  <c r="I1211" i="21" s="1"/>
  <c r="I1212" i="21" s="1"/>
  <c r="I1213" i="21" s="1"/>
  <c r="I1214" i="21" s="1"/>
  <c r="I1215" i="21" s="1"/>
  <c r="I1216" i="21" s="1"/>
  <c r="I1217" i="21" s="1"/>
  <c r="I1218" i="21" s="1"/>
  <c r="I1219" i="21" s="1"/>
  <c r="I1220" i="21" s="1"/>
  <c r="I1221" i="21" s="1"/>
  <c r="I1222" i="21" s="1"/>
  <c r="I1223" i="21" s="1"/>
  <c r="I1224" i="21" s="1"/>
  <c r="I1225" i="21" s="1"/>
  <c r="I1226" i="21" s="1"/>
  <c r="I1227" i="21" s="1"/>
  <c r="I1228" i="21" s="1"/>
  <c r="I1229" i="21" s="1"/>
  <c r="I1230" i="21" s="1"/>
  <c r="I1231" i="21" s="1"/>
  <c r="I1232" i="21" s="1"/>
  <c r="I1233" i="21" s="1"/>
  <c r="I1234" i="21" s="1"/>
  <c r="I1235" i="21" s="1"/>
  <c r="I1236" i="21" s="1"/>
  <c r="I1237" i="21" s="1"/>
  <c r="I1238" i="21" s="1"/>
  <c r="I1239" i="21" s="1"/>
  <c r="I1240" i="21" s="1"/>
  <c r="I1241" i="21" s="1"/>
  <c r="I1242" i="21" s="1"/>
  <c r="I1243" i="21" s="1"/>
  <c r="I1244" i="21" s="1"/>
  <c r="I1245" i="21" s="1"/>
  <c r="I1246" i="21" s="1"/>
  <c r="I1247" i="21" s="1"/>
  <c r="I1248" i="21" s="1"/>
  <c r="I1249" i="21" s="1"/>
  <c r="I1250" i="21" s="1"/>
  <c r="I1251" i="21" s="1"/>
  <c r="I1252" i="21" s="1"/>
  <c r="I1253" i="21" s="1"/>
  <c r="I1254" i="21" s="1"/>
  <c r="I1255" i="21" s="1"/>
  <c r="I1256" i="21" s="1"/>
  <c r="I1257" i="21" s="1"/>
  <c r="I1258" i="21" s="1"/>
  <c r="I1259" i="21" s="1"/>
  <c r="I1260" i="21" s="1"/>
  <c r="I1261" i="21" s="1"/>
  <c r="I1262" i="21" s="1"/>
  <c r="I1263" i="21" s="1"/>
  <c r="I1264" i="21" s="1"/>
  <c r="I1265" i="21" s="1"/>
  <c r="I1266" i="21" s="1"/>
  <c r="I1267" i="21" s="1"/>
  <c r="I1268" i="21" s="1"/>
  <c r="I1269" i="21" s="1"/>
  <c r="I1270" i="21" s="1"/>
  <c r="I1271" i="21" s="1"/>
  <c r="I1272" i="21" s="1"/>
  <c r="I1273" i="21" s="1"/>
  <c r="I1274" i="21" s="1"/>
  <c r="I1275" i="21" s="1"/>
  <c r="I1276" i="21" s="1"/>
  <c r="I1277" i="21" s="1"/>
  <c r="I1278" i="21" s="1"/>
  <c r="I1279" i="21" s="1"/>
  <c r="I1280" i="21" s="1"/>
  <c r="I1281" i="21" s="1"/>
  <c r="I1282" i="21" s="1"/>
  <c r="I1283" i="21" s="1"/>
  <c r="I1284" i="21" s="1"/>
  <c r="I1285" i="21" s="1"/>
  <c r="I1286" i="21" s="1"/>
  <c r="I1287" i="21" s="1"/>
  <c r="I1288" i="21" s="1"/>
  <c r="I1289" i="21" s="1"/>
  <c r="I1290" i="21" s="1"/>
  <c r="I1291" i="21" s="1"/>
  <c r="I1292" i="21" s="1"/>
  <c r="I1293" i="21" s="1"/>
  <c r="I1294" i="21" s="1"/>
  <c r="I1295" i="21" s="1"/>
  <c r="I1296" i="21" s="1"/>
  <c r="I1297" i="21" s="1"/>
  <c r="I1298" i="21" s="1"/>
  <c r="I1299" i="21" s="1"/>
  <c r="I1300" i="21" s="1"/>
  <c r="I1301" i="21" s="1"/>
  <c r="I1302" i="21" s="1"/>
  <c r="I1303" i="21" s="1"/>
  <c r="I1304" i="21" s="1"/>
  <c r="I1305" i="21" s="1"/>
  <c r="I1306" i="21" s="1"/>
  <c r="I1307" i="21" s="1"/>
  <c r="I1308" i="21" s="1"/>
  <c r="I1309" i="21" s="1"/>
  <c r="I1310" i="21" s="1"/>
  <c r="I1311" i="21" s="1"/>
  <c r="I1312" i="21" s="1"/>
  <c r="I1313" i="21" s="1"/>
  <c r="I1314" i="21" s="1"/>
  <c r="I1315" i="21" s="1"/>
  <c r="I1316" i="21" s="1"/>
  <c r="I1317" i="21" s="1"/>
  <c r="I1318" i="21" s="1"/>
  <c r="I1319" i="21" s="1"/>
  <c r="I1320" i="21" s="1"/>
  <c r="I1321" i="21" s="1"/>
  <c r="I1322" i="21" s="1"/>
  <c r="I1323" i="21" s="1"/>
  <c r="I1324" i="21" s="1"/>
  <c r="I1325" i="21" s="1"/>
  <c r="I1326" i="21" s="1"/>
  <c r="I1327" i="21" s="1"/>
  <c r="I1328" i="21" s="1"/>
  <c r="I1329" i="21" s="1"/>
  <c r="I1330" i="21" s="1"/>
  <c r="I1331" i="21" s="1"/>
  <c r="I1332" i="21" s="1"/>
  <c r="I1333" i="21" s="1"/>
  <c r="I1334" i="21" s="1"/>
  <c r="I1335" i="21" s="1"/>
  <c r="I1336" i="21" s="1"/>
  <c r="I1337" i="21" s="1"/>
  <c r="I1338" i="21" s="1"/>
  <c r="I1339" i="21" s="1"/>
  <c r="I1340" i="21" s="1"/>
  <c r="I1341" i="21" s="1"/>
  <c r="I1342" i="21" s="1"/>
  <c r="I1343" i="21" s="1"/>
  <c r="I1344" i="21" s="1"/>
  <c r="I1345" i="21" s="1"/>
  <c r="I1346" i="21" s="1"/>
  <c r="I1347" i="21" s="1"/>
  <c r="I1348" i="21" s="1"/>
  <c r="I1349" i="21" s="1"/>
  <c r="I1350" i="21" s="1"/>
  <c r="I1351" i="21" s="1"/>
  <c r="I1352" i="21" s="1"/>
  <c r="I1353" i="21" s="1"/>
  <c r="I1354" i="21" s="1"/>
  <c r="I1355" i="21" s="1"/>
  <c r="I1356" i="21" s="1"/>
  <c r="I1357" i="21" s="1"/>
  <c r="I1358" i="21" s="1"/>
  <c r="I1359" i="21" s="1"/>
  <c r="I1360" i="21" s="1"/>
  <c r="I1361" i="21" s="1"/>
  <c r="I1362" i="21" s="1"/>
  <c r="I1363" i="21" s="1"/>
  <c r="I1364" i="21" s="1"/>
  <c r="I1365" i="21" s="1"/>
  <c r="I1366" i="21" s="1"/>
  <c r="I1367" i="21" s="1"/>
  <c r="I1368" i="21" s="1"/>
  <c r="I1369" i="21" s="1"/>
  <c r="I1370" i="21" s="1"/>
  <c r="I1371" i="21" s="1"/>
  <c r="I1372" i="21" s="1"/>
  <c r="I1373" i="21" s="1"/>
  <c r="I1374" i="21" s="1"/>
  <c r="I1375" i="21" s="1"/>
  <c r="I1376" i="21" s="1"/>
  <c r="I1377" i="21" s="1"/>
  <c r="I1378" i="21" s="1"/>
  <c r="I1379" i="21" s="1"/>
  <c r="I1380" i="21" s="1"/>
  <c r="I1381" i="21" s="1"/>
  <c r="I1382" i="21" s="1"/>
  <c r="I1383" i="21" s="1"/>
  <c r="I1384" i="21" s="1"/>
  <c r="I1385" i="21" s="1"/>
  <c r="I1386" i="21" s="1"/>
  <c r="I1387" i="21" s="1"/>
  <c r="I1388" i="21" s="1"/>
  <c r="I1389" i="21" s="1"/>
  <c r="I1390" i="21" s="1"/>
  <c r="I1391" i="21" s="1"/>
  <c r="I1392" i="21" s="1"/>
  <c r="I1393" i="21" s="1"/>
  <c r="I1394" i="21" s="1"/>
  <c r="I1395" i="21" s="1"/>
  <c r="I1396" i="21" s="1"/>
  <c r="I1397" i="21" s="1"/>
  <c r="I1398" i="21" s="1"/>
  <c r="I1399" i="21" s="1"/>
  <c r="I1400" i="21" s="1"/>
  <c r="I1401" i="21" s="1"/>
  <c r="I1402" i="21" s="1"/>
  <c r="I1403" i="21" s="1"/>
  <c r="I1404" i="21" s="1"/>
  <c r="I1405" i="21" s="1"/>
  <c r="I1406" i="21" s="1"/>
  <c r="I1407" i="21" s="1"/>
  <c r="I1408" i="21" s="1"/>
  <c r="I1409" i="21" s="1"/>
  <c r="I1410" i="21" s="1"/>
  <c r="I1411" i="21" s="1"/>
  <c r="I1412" i="21" s="1"/>
  <c r="I1413" i="21" s="1"/>
  <c r="I1414" i="21" s="1"/>
  <c r="I1415" i="21" s="1"/>
  <c r="I1416" i="21" s="1"/>
  <c r="I1417" i="21" s="1"/>
  <c r="I1418" i="21" s="1"/>
  <c r="I1419" i="21" s="1"/>
  <c r="I1420" i="21" s="1"/>
  <c r="I1421" i="21" s="1"/>
  <c r="I1422" i="21" s="1"/>
  <c r="I1423" i="21" s="1"/>
  <c r="I1424" i="21" s="1"/>
  <c r="I1425" i="21" s="1"/>
  <c r="I1426" i="21" s="1"/>
  <c r="I1427" i="21" s="1"/>
  <c r="I1428" i="21" s="1"/>
  <c r="I1429" i="21" s="1"/>
  <c r="I1430" i="21" s="1"/>
  <c r="I1431" i="21" s="1"/>
  <c r="I1432" i="21" s="1"/>
  <c r="I1433" i="21" s="1"/>
  <c r="I1434" i="21" s="1"/>
  <c r="I1435" i="21" s="1"/>
  <c r="I1436" i="21" s="1"/>
  <c r="I1437" i="21" s="1"/>
  <c r="I1438" i="21" s="1"/>
  <c r="I1439" i="21" s="1"/>
  <c r="I1440" i="21" s="1"/>
  <c r="I1441" i="21" s="1"/>
  <c r="I1442" i="21" s="1"/>
  <c r="I1443" i="21" s="1"/>
  <c r="I1444" i="21" s="1"/>
  <c r="I1445" i="21" s="1"/>
  <c r="I1446" i="21" s="1"/>
  <c r="I1447" i="21" s="1"/>
  <c r="I1448" i="21" s="1"/>
  <c r="I1449" i="21" s="1"/>
  <c r="I1450" i="21" s="1"/>
  <c r="I1451" i="21" s="1"/>
  <c r="I1452" i="21" s="1"/>
  <c r="I1453" i="21" s="1"/>
  <c r="I1454" i="21" s="1"/>
  <c r="I1455" i="21" s="1"/>
  <c r="I1456" i="21" s="1"/>
  <c r="I1457" i="21" s="1"/>
  <c r="I1458" i="21" s="1"/>
  <c r="I1459" i="21" s="1"/>
  <c r="I1460" i="21" s="1"/>
  <c r="I1461" i="21" s="1"/>
  <c r="I1462" i="21" s="1"/>
  <c r="I1463" i="21" s="1"/>
  <c r="I1464" i="21" s="1"/>
  <c r="I1465" i="21" s="1"/>
  <c r="I1466" i="21" s="1"/>
  <c r="I1467" i="21" s="1"/>
  <c r="I1468" i="21" s="1"/>
  <c r="I1469" i="21" s="1"/>
  <c r="I1470" i="21" s="1"/>
  <c r="I1471" i="21" s="1"/>
  <c r="I1472" i="21" s="1"/>
  <c r="I1473" i="21" s="1"/>
  <c r="I1474" i="21" s="1"/>
  <c r="I1475" i="21" s="1"/>
  <c r="I1476" i="21" s="1"/>
  <c r="I1477" i="21" s="1"/>
  <c r="I1478" i="21" s="1"/>
  <c r="I1479" i="21" s="1"/>
  <c r="I1480" i="21" s="1"/>
  <c r="I1481" i="21" s="1"/>
  <c r="I1482" i="21" s="1"/>
  <c r="I1483" i="21" s="1"/>
  <c r="I1484" i="21" s="1"/>
  <c r="I1485" i="21" s="1"/>
  <c r="I1486" i="21" s="1"/>
  <c r="I1487" i="21" s="1"/>
  <c r="I1488" i="21" s="1"/>
  <c r="I1489" i="21" s="1"/>
  <c r="I1490" i="21" s="1"/>
  <c r="I1491" i="21" s="1"/>
  <c r="I1492" i="21" s="1"/>
  <c r="I1493" i="21" s="1"/>
  <c r="I1494" i="21" s="1"/>
  <c r="I1495" i="21" s="1"/>
  <c r="I1496" i="21" s="1"/>
  <c r="I1497" i="21" s="1"/>
  <c r="I1498" i="21" s="1"/>
  <c r="I1499" i="21" s="1"/>
  <c r="I1500" i="21" s="1"/>
  <c r="I1501" i="21" s="1"/>
  <c r="I1502" i="21" s="1"/>
  <c r="I1503" i="21" s="1"/>
  <c r="I1504" i="21" s="1"/>
  <c r="I1505" i="21" s="1"/>
  <c r="I1506" i="21" s="1"/>
  <c r="I1507" i="21" s="1"/>
  <c r="I1508" i="21" s="1"/>
  <c r="I1509" i="21" s="1"/>
  <c r="I1510" i="21" s="1"/>
  <c r="I1511" i="21" s="1"/>
  <c r="I1512" i="21" s="1"/>
  <c r="I1513" i="21" s="1"/>
  <c r="I1514" i="21" s="1"/>
  <c r="I1515" i="21" s="1"/>
  <c r="I1516" i="21" s="1"/>
  <c r="I1517" i="21" s="1"/>
  <c r="I1518" i="21" s="1"/>
  <c r="I1519" i="21" s="1"/>
  <c r="I1520" i="21" s="1"/>
  <c r="I1521" i="21" s="1"/>
  <c r="I1522" i="21" s="1"/>
  <c r="I1523" i="21" s="1"/>
  <c r="I1524" i="21" s="1"/>
  <c r="I1525" i="21" s="1"/>
  <c r="I1526" i="21" s="1"/>
  <c r="I1527" i="21" s="1"/>
  <c r="I1528" i="21" s="1"/>
  <c r="I1529" i="21" s="1"/>
  <c r="I1530" i="21" s="1"/>
  <c r="I1531" i="21" s="1"/>
  <c r="I1532" i="21" s="1"/>
  <c r="I1533" i="21" s="1"/>
  <c r="I1534" i="21" s="1"/>
  <c r="I1535" i="21" s="1"/>
  <c r="I1536" i="21" s="1"/>
  <c r="I1537" i="21" s="1"/>
  <c r="I1538" i="21" s="1"/>
  <c r="I1539" i="21" s="1"/>
  <c r="I1540" i="21" s="1"/>
  <c r="I1541" i="21" s="1"/>
  <c r="I1542" i="21" s="1"/>
  <c r="I1543" i="21" s="1"/>
  <c r="I1544" i="21" s="1"/>
  <c r="I1545" i="21" s="1"/>
  <c r="I1546" i="21" s="1"/>
  <c r="I1547" i="21" s="1"/>
  <c r="I1548" i="21" s="1"/>
  <c r="I1549" i="21" s="1"/>
  <c r="I1550" i="21" s="1"/>
  <c r="I1551" i="21" s="1"/>
  <c r="I1552" i="21" s="1"/>
  <c r="I1553" i="21" s="1"/>
  <c r="I1554" i="21" s="1"/>
  <c r="I1555" i="21" s="1"/>
  <c r="I1556" i="21" s="1"/>
  <c r="I1557" i="21" s="1"/>
  <c r="I1558" i="21" s="1"/>
  <c r="I1559" i="21" s="1"/>
  <c r="I1560" i="21" s="1"/>
  <c r="I1561" i="21" s="1"/>
  <c r="I1562" i="21" s="1"/>
  <c r="I1563" i="21" s="1"/>
  <c r="I1564" i="21" s="1"/>
  <c r="I1565" i="21" s="1"/>
  <c r="I1566" i="21" s="1"/>
  <c r="I1567" i="21" s="1"/>
  <c r="I1568" i="21" s="1"/>
  <c r="I1569" i="21" s="1"/>
  <c r="I1570" i="21" s="1"/>
  <c r="I1571" i="21" s="1"/>
  <c r="I1572" i="21" s="1"/>
  <c r="I1573" i="21" s="1"/>
  <c r="I1574" i="21" s="1"/>
  <c r="I1575" i="21" s="1"/>
  <c r="I1576" i="21" s="1"/>
  <c r="I1577" i="21" s="1"/>
  <c r="I1578" i="21" s="1"/>
  <c r="I1579" i="21" s="1"/>
  <c r="I1580" i="21" s="1"/>
  <c r="I1581" i="21" s="1"/>
  <c r="I1582" i="21" s="1"/>
  <c r="I1583" i="21" s="1"/>
  <c r="I1584" i="21" s="1"/>
  <c r="I1585" i="21" s="1"/>
  <c r="I1586" i="21" s="1"/>
  <c r="I1587" i="21" s="1"/>
  <c r="I1588" i="21" s="1"/>
  <c r="I1589" i="21" s="1"/>
  <c r="I1590" i="21" s="1"/>
  <c r="I1591" i="21" s="1"/>
  <c r="I1592" i="21" s="1"/>
  <c r="I1593" i="21" s="1"/>
  <c r="I1594" i="21" s="1"/>
  <c r="I1595" i="21" s="1"/>
  <c r="I1596" i="21" s="1"/>
  <c r="I1597" i="21" s="1"/>
  <c r="I1598" i="21" s="1"/>
  <c r="I1599" i="21" s="1"/>
  <c r="I1600" i="21" s="1"/>
  <c r="I1601" i="21" s="1"/>
  <c r="I1602" i="21" s="1"/>
  <c r="I1603" i="21" s="1"/>
  <c r="I1604" i="21" s="1"/>
  <c r="I1605" i="21" s="1"/>
  <c r="I1606" i="21" s="1"/>
  <c r="I1607" i="21" s="1"/>
  <c r="I1608" i="21" s="1"/>
  <c r="I1609" i="21" s="1"/>
  <c r="I1610" i="21" s="1"/>
  <c r="I1611" i="21" s="1"/>
  <c r="I1612" i="21" s="1"/>
  <c r="I1613" i="21" s="1"/>
  <c r="I1614" i="21" s="1"/>
  <c r="I1615" i="21" s="1"/>
  <c r="I1616" i="21" s="1"/>
  <c r="I1617" i="21" s="1"/>
  <c r="I1618" i="21" s="1"/>
  <c r="I1619" i="21" s="1"/>
  <c r="I1620" i="21" s="1"/>
  <c r="I1621" i="21" s="1"/>
  <c r="I1622" i="21" s="1"/>
  <c r="I1623" i="21" s="1"/>
  <c r="I1624" i="21" s="1"/>
  <c r="I1625" i="21" s="1"/>
  <c r="I1626" i="21" s="1"/>
  <c r="I1627" i="21" s="1"/>
  <c r="I1628" i="21" s="1"/>
  <c r="I1629" i="21" s="1"/>
  <c r="I1630" i="21" s="1"/>
  <c r="I1631" i="21" s="1"/>
  <c r="I1632" i="21" s="1"/>
  <c r="I1633" i="21" s="1"/>
  <c r="I1634" i="21" s="1"/>
  <c r="I1635" i="21" s="1"/>
  <c r="I1636" i="21" s="1"/>
  <c r="I1637" i="21" s="1"/>
  <c r="I1638" i="21" s="1"/>
  <c r="I1639" i="21" s="1"/>
  <c r="I1640" i="21" s="1"/>
  <c r="I1641" i="21" s="1"/>
  <c r="I1642" i="21" s="1"/>
  <c r="I1643" i="21" s="1"/>
  <c r="I1644" i="21" s="1"/>
  <c r="I1645" i="21" s="1"/>
  <c r="I1646" i="21" s="1"/>
  <c r="I1647" i="21" s="1"/>
  <c r="I1648" i="21" s="1"/>
  <c r="I1649" i="21" s="1"/>
  <c r="I1650" i="21" s="1"/>
  <c r="I1651" i="21" s="1"/>
  <c r="I1652" i="21" s="1"/>
  <c r="I1653" i="21" s="1"/>
  <c r="I1654" i="21" s="1"/>
  <c r="I1655" i="21" s="1"/>
  <c r="I1656" i="21" s="1"/>
  <c r="I1657" i="21" s="1"/>
  <c r="I1658" i="21" s="1"/>
  <c r="I1659" i="21" s="1"/>
  <c r="I1660" i="21" s="1"/>
  <c r="I1661" i="21" s="1"/>
  <c r="I1662" i="21" s="1"/>
  <c r="I1663" i="21" s="1"/>
  <c r="I1664" i="21" s="1"/>
  <c r="I1665" i="21" s="1"/>
  <c r="I1666" i="21" s="1"/>
  <c r="I1667" i="21" s="1"/>
  <c r="I1668" i="21" s="1"/>
  <c r="I1669" i="21" s="1"/>
  <c r="I1670" i="21" s="1"/>
  <c r="I1671" i="21" s="1"/>
  <c r="I1672" i="21" s="1"/>
  <c r="I1673" i="21" s="1"/>
  <c r="I1674" i="21" s="1"/>
  <c r="I1675" i="21" s="1"/>
  <c r="I1676" i="21" s="1"/>
  <c r="I1677" i="21" s="1"/>
  <c r="I1678" i="21" s="1"/>
  <c r="I1679" i="21" s="1"/>
  <c r="I1680" i="21" s="1"/>
  <c r="I1681" i="21" s="1"/>
  <c r="I1682" i="21" s="1"/>
  <c r="I1683" i="21" s="1"/>
  <c r="I1684" i="21" s="1"/>
  <c r="I1685" i="21" s="1"/>
  <c r="I1686" i="21" s="1"/>
  <c r="I1687" i="21" s="1"/>
  <c r="I1688" i="21" s="1"/>
  <c r="I1689" i="21" s="1"/>
  <c r="I1690" i="21" s="1"/>
  <c r="I1691" i="21" s="1"/>
  <c r="I1692" i="21" s="1"/>
  <c r="I1693" i="21" s="1"/>
  <c r="I1694" i="21" s="1"/>
  <c r="I1695" i="21" s="1"/>
  <c r="I1696" i="21" s="1"/>
  <c r="I1697" i="21" s="1"/>
  <c r="I1698" i="21" s="1"/>
  <c r="I1699" i="21" s="1"/>
  <c r="I1700" i="21" s="1"/>
  <c r="I1701" i="21" s="1"/>
  <c r="I1702" i="21" s="1"/>
  <c r="I1703" i="21" s="1"/>
  <c r="I1704" i="21" s="1"/>
  <c r="I1705" i="21" s="1"/>
  <c r="I1706" i="21" s="1"/>
  <c r="I1707" i="21" s="1"/>
  <c r="I1708" i="21" s="1"/>
  <c r="I1709" i="21" s="1"/>
  <c r="I1710" i="21" s="1"/>
  <c r="I1711" i="21" s="1"/>
  <c r="I1712" i="21" s="1"/>
  <c r="I1713" i="21" s="1"/>
  <c r="I1714" i="21" s="1"/>
  <c r="I1715" i="21" s="1"/>
  <c r="I1716" i="21" s="1"/>
  <c r="I1717" i="21" s="1"/>
  <c r="I1718" i="21" s="1"/>
  <c r="I1719" i="21" s="1"/>
  <c r="I1720" i="21" s="1"/>
  <c r="I1721" i="21" s="1"/>
  <c r="I1722" i="21" s="1"/>
  <c r="I1723" i="21" s="1"/>
  <c r="I1724" i="21" s="1"/>
  <c r="I1725" i="21" s="1"/>
  <c r="I1726" i="21" s="1"/>
  <c r="I1727" i="21" s="1"/>
  <c r="I1728" i="21" s="1"/>
  <c r="I1729" i="21" s="1"/>
  <c r="I1730" i="21" s="1"/>
  <c r="I1731" i="21" s="1"/>
  <c r="I1732" i="21" s="1"/>
  <c r="I1733" i="21" s="1"/>
  <c r="I1734" i="21" s="1"/>
  <c r="I1735" i="21" s="1"/>
  <c r="I1736" i="21" s="1"/>
  <c r="I1737" i="21" s="1"/>
  <c r="I1738" i="21" s="1"/>
  <c r="I1739" i="21" s="1"/>
  <c r="I1740" i="21" s="1"/>
  <c r="I1741" i="21" s="1"/>
  <c r="I1742" i="21" s="1"/>
  <c r="I1743" i="21" s="1"/>
  <c r="I1744" i="21" s="1"/>
  <c r="I1745" i="21" s="1"/>
  <c r="I1746" i="21" s="1"/>
  <c r="I1747" i="21" s="1"/>
  <c r="I1748" i="21" s="1"/>
  <c r="I1749" i="21" s="1"/>
  <c r="I1750" i="21" s="1"/>
  <c r="I1751" i="21" s="1"/>
  <c r="I1752" i="21" s="1"/>
  <c r="I1753" i="21" s="1"/>
  <c r="I1754" i="21" s="1"/>
  <c r="I1755" i="21" s="1"/>
  <c r="I1756" i="21" s="1"/>
  <c r="I1757" i="21" s="1"/>
  <c r="I1758" i="21" s="1"/>
  <c r="I1759" i="21" s="1"/>
  <c r="I1760" i="21" s="1"/>
  <c r="I1761" i="21" s="1"/>
  <c r="I1762" i="21" s="1"/>
  <c r="I1763" i="21" s="1"/>
  <c r="I1764" i="21" s="1"/>
  <c r="I1765" i="21" s="1"/>
  <c r="I1766" i="21" s="1"/>
  <c r="I1767" i="21" s="1"/>
  <c r="I1768" i="21" s="1"/>
  <c r="I1769" i="21" s="1"/>
  <c r="I1770" i="21" s="1"/>
  <c r="I1771" i="21" s="1"/>
  <c r="I1772" i="21" s="1"/>
  <c r="I1773" i="21" s="1"/>
  <c r="I1774" i="21" s="1"/>
  <c r="I1775" i="21" s="1"/>
  <c r="I1776" i="21" s="1"/>
  <c r="I1777" i="21" s="1"/>
  <c r="I1778" i="21" s="1"/>
  <c r="I1779" i="21" s="1"/>
  <c r="I1780" i="21" s="1"/>
  <c r="I1781" i="21" s="1"/>
  <c r="I1782" i="21" s="1"/>
  <c r="I1783" i="21" s="1"/>
  <c r="I1784" i="21" s="1"/>
  <c r="I1785" i="21" s="1"/>
  <c r="I1786" i="21" s="1"/>
  <c r="I1787" i="21" s="1"/>
  <c r="I1788" i="21" s="1"/>
  <c r="I1789" i="21" s="1"/>
  <c r="I1790" i="21" s="1"/>
  <c r="I1791" i="21" s="1"/>
  <c r="I1792" i="21" s="1"/>
  <c r="I1793" i="21" s="1"/>
  <c r="I1794" i="21" s="1"/>
  <c r="I1795" i="21" s="1"/>
  <c r="I1796" i="21" s="1"/>
  <c r="I1797" i="21" s="1"/>
  <c r="I1798" i="21" s="1"/>
  <c r="I1799" i="21" s="1"/>
  <c r="I1800" i="21" s="1"/>
  <c r="I1801" i="21" s="1"/>
  <c r="I1802" i="21" s="1"/>
  <c r="I1803" i="21" s="1"/>
  <c r="I1804" i="21" s="1"/>
  <c r="I1805" i="21" s="1"/>
  <c r="I1806" i="21" s="1"/>
  <c r="I1807" i="21" s="1"/>
  <c r="I1808" i="21" s="1"/>
  <c r="I1809" i="21" s="1"/>
  <c r="I1810" i="21" s="1"/>
  <c r="I1811" i="21" s="1"/>
  <c r="I1812" i="21" s="1"/>
  <c r="I1813" i="21" s="1"/>
  <c r="I1814" i="21" s="1"/>
  <c r="I1815" i="21" s="1"/>
  <c r="I1816" i="21" s="1"/>
  <c r="I1817" i="21" s="1"/>
  <c r="I1818" i="21" s="1"/>
  <c r="I1819" i="21" s="1"/>
  <c r="I1820" i="21" s="1"/>
  <c r="I1821" i="21" s="1"/>
  <c r="I1822" i="21" s="1"/>
  <c r="I1823" i="21" s="1"/>
  <c r="I1824" i="21" s="1"/>
  <c r="I1825" i="21" s="1"/>
  <c r="I1826" i="21" s="1"/>
  <c r="I1827" i="21" s="1"/>
  <c r="I1828" i="21" s="1"/>
  <c r="I1829" i="21" s="1"/>
  <c r="I1830" i="21" s="1"/>
  <c r="I1831" i="21" s="1"/>
  <c r="I1832" i="21" s="1"/>
  <c r="I1833" i="21" s="1"/>
  <c r="I1834" i="21" s="1"/>
  <c r="I1835" i="21" s="1"/>
  <c r="I1836" i="21" s="1"/>
  <c r="I1837" i="21" s="1"/>
  <c r="I1838" i="21" s="1"/>
  <c r="I1839" i="21" s="1"/>
  <c r="I1840" i="21" s="1"/>
  <c r="I1841" i="21" s="1"/>
  <c r="I1842" i="21" s="1"/>
  <c r="I1843" i="21" s="1"/>
  <c r="I1844" i="21" s="1"/>
  <c r="I1845" i="21" s="1"/>
  <c r="I1846" i="21" s="1"/>
  <c r="I1847" i="21" s="1"/>
  <c r="I1848" i="21" s="1"/>
  <c r="I1849" i="21" s="1"/>
  <c r="I1850" i="21" s="1"/>
  <c r="I1851" i="21" s="1"/>
  <c r="I1852" i="21" s="1"/>
  <c r="I1853" i="21" s="1"/>
  <c r="I1854" i="21" s="1"/>
  <c r="I1855" i="21" s="1"/>
  <c r="I1856" i="21" s="1"/>
  <c r="I1857" i="21" s="1"/>
  <c r="I1858" i="21" s="1"/>
  <c r="I1859" i="21" s="1"/>
  <c r="I1860" i="21" s="1"/>
  <c r="I1861" i="21" s="1"/>
  <c r="I1862" i="21" s="1"/>
  <c r="I1863" i="21" s="1"/>
  <c r="I1864" i="21" s="1"/>
  <c r="I1865" i="21" s="1"/>
  <c r="I1866" i="21" s="1"/>
  <c r="I1867" i="21" s="1"/>
  <c r="I1868" i="21" s="1"/>
  <c r="I1869" i="21" s="1"/>
  <c r="I1870" i="21" s="1"/>
  <c r="I1871" i="21" s="1"/>
  <c r="I1872" i="21" s="1"/>
  <c r="I1873" i="21" s="1"/>
  <c r="I1874" i="21" s="1"/>
  <c r="I1875" i="21" s="1"/>
  <c r="I1876" i="21" s="1"/>
  <c r="I1877" i="21" s="1"/>
  <c r="I1878" i="21" s="1"/>
  <c r="I1879" i="21" s="1"/>
  <c r="I1880" i="21" s="1"/>
  <c r="I1881" i="21" s="1"/>
  <c r="I1882" i="21" s="1"/>
  <c r="I1883" i="21" s="1"/>
  <c r="I1884" i="21" s="1"/>
  <c r="I1885" i="21" s="1"/>
  <c r="I1886" i="21" s="1"/>
  <c r="I1887" i="21" s="1"/>
  <c r="I1888" i="21" s="1"/>
  <c r="I1889" i="21" s="1"/>
  <c r="I1890" i="21" s="1"/>
  <c r="I1891" i="21" s="1"/>
  <c r="I1892" i="21" s="1"/>
  <c r="I1893" i="21" s="1"/>
  <c r="I1894" i="21" s="1"/>
  <c r="I1895" i="21" s="1"/>
  <c r="I1896" i="21" s="1"/>
  <c r="I1897" i="21" s="1"/>
  <c r="I1898" i="21" s="1"/>
  <c r="I1899" i="21" s="1"/>
  <c r="I1900" i="21" s="1"/>
  <c r="I1901" i="21" s="1"/>
  <c r="I1902" i="21" s="1"/>
  <c r="I1903" i="21" s="1"/>
  <c r="I1904" i="21" s="1"/>
  <c r="I1905" i="21" s="1"/>
  <c r="I1906" i="21" s="1"/>
  <c r="I1907" i="21" s="1"/>
  <c r="I1908" i="21" s="1"/>
  <c r="I1909" i="21" s="1"/>
  <c r="I1910" i="21" s="1"/>
  <c r="I1911" i="21" s="1"/>
  <c r="I1912" i="21" s="1"/>
  <c r="I1913" i="21" s="1"/>
  <c r="I1914" i="21" s="1"/>
  <c r="I1915" i="21" s="1"/>
  <c r="I1916" i="21" s="1"/>
  <c r="I1917" i="21" s="1"/>
  <c r="I1918" i="21" s="1"/>
  <c r="I1919" i="21" s="1"/>
  <c r="I1920" i="21" s="1"/>
  <c r="I1921" i="21" s="1"/>
  <c r="I1922" i="21" s="1"/>
  <c r="I1923" i="21" s="1"/>
  <c r="I1924" i="21" s="1"/>
  <c r="I1925" i="21" s="1"/>
  <c r="I1926" i="21" s="1"/>
  <c r="I1927" i="21" s="1"/>
  <c r="I1928" i="21" s="1"/>
  <c r="I1929" i="21" s="1"/>
  <c r="I1930" i="21" s="1"/>
  <c r="H6" i="21" l="1"/>
  <c r="H5" i="21"/>
  <c r="H7" i="21"/>
  <c r="H8" i="21"/>
  <c r="H12" i="21"/>
  <c r="H11" i="21"/>
  <c r="H10" i="21"/>
  <c r="H14" i="21"/>
  <c r="H13" i="21"/>
  <c r="H9" i="21"/>
  <c r="H29" i="21"/>
  <c r="H898" i="21"/>
  <c r="H1771" i="21"/>
  <c r="H414" i="21"/>
  <c r="H1117" i="21"/>
  <c r="H1857" i="21"/>
  <c r="H1606" i="21"/>
  <c r="H475" i="21"/>
  <c r="H1569" i="21"/>
  <c r="H568" i="21"/>
  <c r="H66" i="21"/>
  <c r="H1468" i="21"/>
  <c r="H266" i="21"/>
  <c r="H902" i="21"/>
  <c r="H1263" i="21"/>
  <c r="H939" i="21"/>
  <c r="H175" i="21"/>
  <c r="H58" i="21"/>
  <c r="H1578" i="21"/>
  <c r="H177" i="21"/>
  <c r="H1576" i="21"/>
  <c r="H1364" i="21"/>
  <c r="H120" i="21"/>
  <c r="H1008" i="21"/>
  <c r="H1912" i="21"/>
  <c r="H424" i="21"/>
  <c r="H886" i="21"/>
  <c r="H1292" i="21"/>
  <c r="H480" i="21"/>
  <c r="H937" i="21"/>
  <c r="H878" i="21"/>
  <c r="H909" i="21"/>
  <c r="H1815" i="21"/>
  <c r="H1057" i="21"/>
  <c r="H356" i="21"/>
  <c r="H899" i="21"/>
  <c r="H324" i="21"/>
  <c r="H35" i="21"/>
  <c r="H315" i="21"/>
  <c r="H1105" i="21"/>
  <c r="H1033" i="21"/>
  <c r="H1049" i="21"/>
  <c r="H944" i="21"/>
  <c r="H1180" i="21"/>
  <c r="H1605" i="21"/>
  <c r="H297" i="21"/>
  <c r="H391" i="21"/>
  <c r="H124" i="21"/>
  <c r="H1469" i="21"/>
  <c r="H1395" i="21"/>
  <c r="H907" i="21"/>
  <c r="H1856" i="21"/>
  <c r="H1448" i="21"/>
  <c r="H615" i="21"/>
  <c r="H1137" i="21"/>
  <c r="H113" i="21"/>
  <c r="H1753" i="21"/>
  <c r="H1198" i="21"/>
  <c r="H1122" i="21"/>
  <c r="H1557" i="21"/>
  <c r="H1860" i="21"/>
  <c r="H1009" i="21"/>
  <c r="H1453" i="21"/>
  <c r="H108" i="21"/>
  <c r="H1375" i="21"/>
  <c r="H25" i="21"/>
  <c r="H268" i="21"/>
  <c r="H280" i="21"/>
  <c r="H1712" i="21"/>
  <c r="H1103" i="21"/>
  <c r="H1296" i="21"/>
  <c r="H1760" i="21"/>
  <c r="H925" i="21"/>
  <c r="H593" i="21"/>
  <c r="H249" i="21"/>
  <c r="H1491" i="21"/>
  <c r="H1534" i="21"/>
  <c r="H572" i="21"/>
  <c r="H43" i="21"/>
  <c r="H1666" i="21"/>
  <c r="H1145" i="21"/>
  <c r="H1383" i="21"/>
  <c r="H1567" i="21"/>
  <c r="H1315" i="21"/>
  <c r="H1216" i="21"/>
  <c r="H382" i="21"/>
  <c r="H1255" i="21"/>
  <c r="H1565" i="21"/>
  <c r="H183" i="21"/>
  <c r="H334" i="21"/>
  <c r="H1879" i="21"/>
  <c r="H317" i="21"/>
  <c r="H484" i="21"/>
  <c r="H45" i="21"/>
  <c r="H1129" i="21"/>
  <c r="H1331" i="21"/>
  <c r="H1539" i="21"/>
  <c r="H1865" i="21"/>
  <c r="H840" i="21"/>
  <c r="H1262" i="21"/>
  <c r="H1303" i="21"/>
  <c r="H472" i="21"/>
  <c r="H1352" i="21"/>
  <c r="H477" i="21"/>
  <c r="H373" i="21"/>
  <c r="H1254" i="21"/>
  <c r="H1460" i="21"/>
  <c r="H1516" i="21"/>
  <c r="H357" i="21"/>
  <c r="H1294" i="21"/>
  <c r="H784" i="21"/>
  <c r="H616" i="21"/>
  <c r="H597" i="21"/>
  <c r="H1600" i="21"/>
  <c r="H1870" i="21"/>
  <c r="H1598" i="21"/>
  <c r="H583" i="21"/>
  <c r="H97" i="21"/>
  <c r="H1617" i="21"/>
  <c r="H180" i="21"/>
  <c r="H786" i="21"/>
  <c r="H1238" i="21"/>
  <c r="H107" i="21"/>
  <c r="H1044" i="21"/>
  <c r="H1092" i="21"/>
  <c r="H202" i="21"/>
  <c r="H787" i="21"/>
  <c r="H1814" i="21"/>
  <c r="H628" i="21"/>
  <c r="H1602" i="21"/>
  <c r="H1862" i="21"/>
  <c r="H1140" i="21"/>
  <c r="H408" i="21"/>
  <c r="H1864" i="21"/>
  <c r="H1112" i="21"/>
  <c r="H1816" i="21"/>
  <c r="H1542" i="21"/>
  <c r="H646" i="21"/>
  <c r="H1076" i="21"/>
  <c r="H1651" i="21"/>
  <c r="H392" i="21"/>
  <c r="H1646" i="21"/>
  <c r="H1362" i="21"/>
  <c r="H1455" i="21"/>
  <c r="H1923" i="21"/>
  <c r="H806" i="21"/>
  <c r="H534" i="21"/>
  <c r="H1483" i="21"/>
  <c r="H1115" i="21"/>
  <c r="H1048" i="21"/>
  <c r="H984" i="21"/>
  <c r="H1721" i="21"/>
  <c r="H87" i="21"/>
  <c r="H575" i="21"/>
  <c r="H1626" i="21"/>
  <c r="H1420" i="21"/>
  <c r="H1026" i="21"/>
  <c r="H358" i="21"/>
  <c r="H1214" i="21"/>
  <c r="H1032" i="21"/>
  <c r="H1385" i="21"/>
  <c r="H1261" i="21"/>
  <c r="H1295" i="21"/>
  <c r="H486" i="21"/>
  <c r="H1154" i="21"/>
  <c r="H704" i="21"/>
  <c r="H1090" i="21"/>
  <c r="H801" i="21"/>
  <c r="H897" i="21"/>
  <c r="H311" i="21"/>
  <c r="H1220" i="21"/>
  <c r="H192" i="21"/>
  <c r="H1584" i="21"/>
  <c r="H16" i="21"/>
  <c r="H110" i="21"/>
  <c r="H782" i="21"/>
  <c r="H1417" i="21"/>
  <c r="H1863" i="21"/>
  <c r="H524" i="21"/>
  <c r="H1427" i="21"/>
  <c r="H1226" i="21"/>
  <c r="H959" i="21"/>
  <c r="H1185" i="21"/>
  <c r="H971" i="21"/>
  <c r="H1743" i="21"/>
  <c r="H775" i="21"/>
  <c r="H467" i="21"/>
  <c r="H1781" i="21"/>
  <c r="H227" i="21"/>
  <c r="H126" i="21"/>
  <c r="H529" i="21"/>
  <c r="H1069" i="21"/>
  <c r="H1260" i="21"/>
  <c r="H758" i="21"/>
  <c r="H1471" i="21"/>
  <c r="H1015" i="21"/>
  <c r="H689" i="21"/>
  <c r="H346" i="21"/>
  <c r="H18" i="21"/>
  <c r="H1183" i="21"/>
  <c r="H1081" i="21"/>
  <c r="H1669" i="21"/>
  <c r="H96" i="21"/>
  <c r="H990" i="21"/>
  <c r="H980" i="21"/>
  <c r="H489" i="21"/>
  <c r="H1548" i="21"/>
  <c r="H293" i="21"/>
  <c r="H485" i="21"/>
  <c r="H312" i="21"/>
  <c r="H57" i="21"/>
  <c r="H1519" i="21"/>
  <c r="H242" i="21"/>
  <c r="H835" i="21"/>
  <c r="H1621" i="21"/>
  <c r="H372" i="21"/>
  <c r="H1325" i="21"/>
  <c r="H814" i="21"/>
  <c r="H1538" i="21"/>
  <c r="H655" i="21"/>
  <c r="H348" i="21"/>
  <c r="H735" i="21"/>
  <c r="H253" i="21"/>
  <c r="H1588" i="21"/>
  <c r="H1036" i="21"/>
  <c r="H1344" i="21"/>
  <c r="H252" i="21"/>
  <c r="H146" i="21"/>
  <c r="H723" i="21"/>
  <c r="H1614" i="21"/>
  <c r="H927" i="21"/>
  <c r="H887" i="21"/>
  <c r="H1484" i="21"/>
  <c r="H1172" i="21"/>
  <c r="H1109" i="21"/>
  <c r="H1568" i="21"/>
  <c r="H569" i="21"/>
  <c r="H1230" i="21"/>
  <c r="H1691" i="21"/>
  <c r="H1257" i="21"/>
  <c r="H652" i="21"/>
  <c r="H1564" i="21"/>
  <c r="H620" i="21"/>
  <c r="H1679" i="21"/>
  <c r="H365" i="21"/>
  <c r="H1631" i="21"/>
  <c r="H1435" i="21"/>
  <c r="H1247" i="21"/>
  <c r="H1861" i="21"/>
  <c r="H1818" i="21"/>
  <c r="H1101" i="21"/>
  <c r="H1017" i="21"/>
  <c r="H1327" i="21"/>
  <c r="H803" i="21"/>
  <c r="H967" i="21"/>
  <c r="H919" i="21"/>
  <c r="H564" i="21"/>
  <c r="H487" i="21"/>
  <c r="H974" i="21"/>
  <c r="H1797" i="21"/>
  <c r="H543" i="21"/>
  <c r="H1384" i="21"/>
  <c r="H982" i="21"/>
  <c r="H1242" i="21"/>
  <c r="H1339" i="21"/>
  <c r="H511" i="21"/>
  <c r="H1808" i="21"/>
  <c r="H508" i="21"/>
  <c r="H1836" i="21"/>
  <c r="H194" i="21"/>
  <c r="H1155" i="21"/>
  <c r="H1107" i="21"/>
  <c r="H350" i="21"/>
  <c r="H86" i="21"/>
  <c r="H1341" i="21"/>
  <c r="H1363" i="21"/>
  <c r="H1658" i="21"/>
  <c r="H1613" i="21"/>
  <c r="H913" i="21"/>
  <c r="H1485" i="21"/>
  <c r="H1232" i="21"/>
  <c r="H960" i="21"/>
  <c r="H491" i="21"/>
  <c r="H1896" i="21"/>
  <c r="H921" i="21"/>
  <c r="H500" i="21"/>
  <c r="H1616" i="21"/>
  <c r="H479" i="21"/>
  <c r="H359" i="21"/>
  <c r="H1687" i="21"/>
  <c r="H934" i="21"/>
  <c r="H531" i="21"/>
  <c r="H28" i="21"/>
  <c r="H676" i="21"/>
  <c r="H1282" i="21"/>
  <c r="H1834" i="21"/>
  <c r="H1309" i="21"/>
  <c r="H1924" i="21"/>
  <c r="H1512" i="21"/>
  <c r="H1782" i="21"/>
  <c r="H1368" i="21"/>
  <c r="H707" i="21"/>
  <c r="H460" i="21"/>
  <c r="H413" i="21"/>
  <c r="H1549" i="21"/>
  <c r="H631" i="21"/>
  <c r="H46" i="21"/>
  <c r="H24" i="21"/>
  <c r="H794" i="21"/>
  <c r="H1135" i="21"/>
  <c r="H274" i="21"/>
  <c r="H958" i="21"/>
  <c r="H1628" i="21"/>
  <c r="H1157" i="21"/>
  <c r="H1502" i="21"/>
  <c r="H905" i="21"/>
  <c r="H1603" i="21"/>
  <c r="H1511" i="21"/>
  <c r="H338" i="21"/>
  <c r="H542" i="21"/>
  <c r="H1326" i="21"/>
  <c r="H1173" i="21"/>
  <c r="H1221" i="21"/>
  <c r="H383" i="21"/>
  <c r="H922" i="21"/>
  <c r="H875" i="21"/>
  <c r="H1306" i="21"/>
  <c r="H415" i="21"/>
  <c r="H678" i="21"/>
  <c r="H539" i="21"/>
  <c r="H263" i="21"/>
  <c r="H1311" i="21"/>
  <c r="H846" i="21"/>
  <c r="H496" i="21"/>
  <c r="H1244" i="21"/>
  <c r="H956" i="21"/>
  <c r="H188" i="21"/>
  <c r="H310" i="21"/>
  <c r="H604" i="21"/>
  <c r="H78" i="21"/>
  <c r="H1440" i="21"/>
  <c r="H1074" i="21"/>
  <c r="H843" i="21"/>
  <c r="H440" i="21"/>
  <c r="H757" i="21"/>
  <c r="H362" i="21"/>
  <c r="H866" i="21"/>
  <c r="H1611" i="21"/>
  <c r="H425" i="21"/>
  <c r="H234" i="21"/>
  <c r="H1803" i="21"/>
  <c r="H1535" i="21"/>
  <c r="H1706" i="21"/>
  <c r="H773" i="21"/>
  <c r="H1633" i="21"/>
  <c r="H241" i="21"/>
  <c r="H781" i="21"/>
  <c r="H1555" i="21"/>
  <c r="H1288" i="21"/>
  <c r="H269" i="21"/>
  <c r="H1574" i="21"/>
  <c r="H133" i="21"/>
  <c r="H548" i="21"/>
  <c r="H396" i="21"/>
  <c r="H1347" i="21"/>
  <c r="H623" i="21"/>
  <c r="H98" i="21"/>
  <c r="H90" i="21"/>
  <c r="H1634" i="21"/>
  <c r="H1629" i="21"/>
  <c r="H323" i="21"/>
  <c r="H245" i="21"/>
  <c r="H920" i="21"/>
  <c r="H1407" i="21"/>
  <c r="H541" i="21"/>
  <c r="H1644" i="21"/>
  <c r="H834" i="21"/>
  <c r="H1020" i="21"/>
  <c r="H235" i="21"/>
  <c r="H503" i="21"/>
  <c r="H326" i="21"/>
  <c r="H535" i="21"/>
  <c r="H869" i="21"/>
  <c r="H540" i="21"/>
  <c r="H276" i="21"/>
  <c r="H1413" i="21"/>
  <c r="H1756" i="21"/>
  <c r="H1246" i="21"/>
  <c r="H270" i="21"/>
  <c r="H1589" i="21"/>
  <c r="H825" i="21"/>
  <c r="H1711" i="21"/>
  <c r="H1775" i="21"/>
  <c r="H1148" i="21"/>
  <c r="H1239" i="21"/>
  <c r="H1735" i="21"/>
  <c r="H1085" i="21"/>
  <c r="H1843" i="21"/>
  <c r="H851" i="21"/>
  <c r="H61" i="21"/>
  <c r="H1526" i="21"/>
  <c r="H759" i="21"/>
  <c r="H1531" i="21"/>
  <c r="H650" i="21"/>
  <c r="H1412" i="21"/>
  <c r="H1174" i="21"/>
  <c r="H1778" i="21"/>
  <c r="H1088" i="21"/>
  <c r="H519" i="21"/>
  <c r="H1200" i="21"/>
  <c r="H206" i="21"/>
  <c r="H1313" i="21"/>
  <c r="H104" i="21"/>
  <c r="H557" i="21"/>
  <c r="H185" i="21"/>
  <c r="H740" i="21"/>
  <c r="H987" i="21"/>
  <c r="H858" i="21"/>
  <c r="H17" i="21"/>
  <c r="H1367" i="21"/>
  <c r="H1812" i="21"/>
  <c r="H1680" i="21"/>
  <c r="H1898" i="21"/>
  <c r="H778" i="21"/>
  <c r="H1328" i="21"/>
  <c r="H1351" i="21"/>
  <c r="H715" i="21"/>
  <c r="H285" i="21"/>
  <c r="H1181" i="21"/>
  <c r="H1749" i="21"/>
  <c r="H537" i="21"/>
  <c r="H1046" i="21"/>
  <c r="H402" i="21"/>
  <c r="H883" i="21"/>
  <c r="H1252" i="21"/>
  <c r="H1709" i="21"/>
  <c r="H810" i="21"/>
  <c r="H451" i="21"/>
  <c r="H1277" i="21"/>
  <c r="H1554" i="21"/>
  <c r="H1387" i="21"/>
  <c r="H1203" i="21"/>
  <c r="H1625" i="21"/>
  <c r="H682" i="21"/>
  <c r="H447" i="21"/>
  <c r="H52" i="21"/>
  <c r="H379" i="21"/>
  <c r="H1656" i="21"/>
  <c r="H33" i="21"/>
  <c r="H1030" i="21"/>
  <c r="H1007" i="21"/>
  <c r="H1169" i="21"/>
  <c r="H1317" i="21"/>
  <c r="H223" i="21"/>
  <c r="H600" i="21"/>
  <c r="H76" i="21"/>
  <c r="H1541" i="21"/>
  <c r="H1586" i="21"/>
  <c r="H160" i="21"/>
  <c r="H721" i="21"/>
  <c r="H1688" i="21"/>
  <c r="H401" i="21"/>
  <c r="H1558" i="21"/>
  <c r="H476" i="21"/>
  <c r="H261" i="21"/>
  <c r="H1774" i="21"/>
  <c r="H696" i="21"/>
  <c r="H668" i="21"/>
  <c r="H802" i="21"/>
  <c r="H1228" i="21"/>
  <c r="H1000" i="21"/>
  <c r="H168" i="21"/>
  <c r="H77" i="21"/>
  <c r="H504" i="21"/>
  <c r="H490" i="21"/>
  <c r="H199" i="21"/>
  <c r="H1374" i="21"/>
  <c r="H1340" i="21"/>
  <c r="H1218" i="21"/>
  <c r="H1758" i="21"/>
  <c r="H1529" i="21"/>
  <c r="H513" i="21"/>
  <c r="H30" i="21"/>
  <c r="H573" i="21"/>
  <c r="H1225" i="21"/>
  <c r="H837" i="21"/>
  <c r="H1779" i="21"/>
  <c r="H378" i="21"/>
  <c r="H507" i="21"/>
  <c r="H1056" i="21"/>
  <c r="H520" i="21"/>
  <c r="H1190" i="21"/>
  <c r="H850" i="21"/>
  <c r="H881" i="21"/>
  <c r="H1210" i="21"/>
  <c r="H813" i="21"/>
  <c r="H1016" i="21"/>
  <c r="H456" i="21"/>
  <c r="H1573" i="21"/>
  <c r="H632" i="21"/>
  <c r="H1838" i="21"/>
  <c r="H708" i="21"/>
  <c r="H771" i="21"/>
  <c r="H1705" i="21"/>
  <c r="H1715" i="21"/>
  <c r="H1211" i="21"/>
  <c r="H218" i="21"/>
  <c r="H916" i="21"/>
  <c r="H1379" i="21"/>
  <c r="H1177" i="21"/>
  <c r="H798" i="21"/>
  <c r="H260" i="21"/>
  <c r="H747" i="21"/>
  <c r="H870" i="21"/>
  <c r="H256" i="21"/>
  <c r="H742" i="21"/>
  <c r="H1742" i="21"/>
  <c r="H295" i="21"/>
  <c r="H521" i="21"/>
  <c r="H1523" i="21"/>
  <c r="H1916" i="21"/>
  <c r="H1167" i="21"/>
  <c r="H1159" i="21"/>
  <c r="H94" i="21"/>
  <c r="H550" i="21"/>
  <c r="H1394" i="21"/>
  <c r="H166" i="21"/>
  <c r="H1765" i="21"/>
  <c r="H547" i="21"/>
  <c r="H1332" i="21"/>
  <c r="H633" i="21"/>
  <c r="H1445" i="21"/>
  <c r="H1337" i="21"/>
  <c r="H833" i="21"/>
  <c r="H336" i="21"/>
  <c r="H559" i="21"/>
  <c r="H1430" i="21"/>
  <c r="H271" i="21"/>
  <c r="H283" i="21"/>
  <c r="H885" i="21"/>
  <c r="H1381" i="21"/>
  <c r="H1489" i="21"/>
  <c r="H44" i="21"/>
  <c r="H481" i="21"/>
  <c r="H328" i="21"/>
  <c r="H1922" i="21"/>
  <c r="H951" i="21"/>
  <c r="H39" i="21"/>
  <c r="H1223" i="21"/>
  <c r="H406" i="21"/>
  <c r="H1209" i="21"/>
  <c r="H1398" i="21"/>
  <c r="H970" i="21"/>
  <c r="H1733" i="21"/>
  <c r="H305" i="21"/>
  <c r="H1929" i="21"/>
  <c r="H1842" i="21"/>
  <c r="H1302" i="21"/>
  <c r="H418" i="21"/>
  <c r="H1147" i="21"/>
  <c r="H1761" i="21"/>
  <c r="H768" i="21"/>
  <c r="H287" i="21"/>
  <c r="H224" i="21"/>
  <c r="H1522" i="21"/>
  <c r="H1305" i="21"/>
  <c r="H965" i="21"/>
  <c r="H494" i="21"/>
  <c r="H995" i="21"/>
  <c r="H1780" i="21"/>
  <c r="H1820" i="21"/>
  <c r="H823" i="21"/>
  <c r="H764" i="21"/>
  <c r="H250" i="21"/>
  <c r="H1798" i="21"/>
  <c r="H22" i="21"/>
  <c r="H1639" i="21"/>
  <c r="H1343" i="21"/>
  <c r="H135" i="21"/>
  <c r="H325" i="21"/>
  <c r="H1077" i="21"/>
  <c r="H1380" i="21"/>
  <c r="H1632" i="21"/>
  <c r="H1859" i="21"/>
  <c r="H1038" i="21"/>
  <c r="H198" i="21"/>
  <c r="H284" i="21"/>
  <c r="H1324" i="21"/>
  <c r="H1710" i="21"/>
  <c r="H393" i="21"/>
  <c r="H882" i="21"/>
  <c r="H1108" i="21"/>
  <c r="H1731" i="21"/>
  <c r="H566" i="21"/>
  <c r="H1806" i="21"/>
  <c r="H1480" i="21"/>
  <c r="H1227" i="21"/>
  <c r="H286" i="21"/>
  <c r="H976" i="21"/>
  <c r="H1772" i="21"/>
  <c r="H1876" i="21"/>
  <c r="H1256" i="21"/>
  <c r="H1637" i="21"/>
  <c r="H37" i="21"/>
  <c r="H549" i="21"/>
  <c r="H371" i="21"/>
  <c r="H307" i="21"/>
  <c r="H685" i="21"/>
  <c r="H588" i="21"/>
  <c r="H222" i="21"/>
  <c r="H693" i="21"/>
  <c r="H226" i="21"/>
  <c r="H1160" i="21"/>
  <c r="H1097" i="21"/>
  <c r="H888" i="21"/>
  <c r="H91" i="21"/>
  <c r="H299" i="21"/>
  <c r="H1114" i="21"/>
  <c r="H1284" i="21"/>
  <c r="H978" i="21"/>
  <c r="H1783" i="21"/>
  <c r="H1785" i="21"/>
  <c r="H1061" i="21"/>
  <c r="H1490" i="21"/>
  <c r="H470" i="21"/>
  <c r="H1236" i="21"/>
  <c r="H1475" i="21"/>
  <c r="H1149" i="21"/>
  <c r="H1847" i="21"/>
  <c r="H134" i="21"/>
  <c r="H610" i="21"/>
  <c r="H1039" i="21"/>
  <c r="H1222" i="21"/>
  <c r="H587" i="21"/>
  <c r="H701" i="21"/>
  <c r="H105" i="21"/>
  <c r="H136" i="21"/>
  <c r="H331" i="21"/>
  <c r="H1268" i="21"/>
  <c r="H1408" i="21"/>
  <c r="H1052" i="21"/>
  <c r="H493" i="21"/>
  <c r="H1821" i="21"/>
  <c r="H384" i="21"/>
  <c r="H141" i="21"/>
  <c r="H32" i="21"/>
  <c r="H1727" i="21"/>
  <c r="H1881" i="21"/>
  <c r="H1013" i="21"/>
  <c r="H1168" i="21"/>
  <c r="H578" i="21"/>
  <c r="H755" i="21"/>
  <c r="H854" i="21"/>
  <c r="H762" i="21"/>
  <c r="H1389" i="21"/>
  <c r="H244" i="21"/>
  <c r="H1524" i="21"/>
  <c r="H1920" i="21"/>
  <c r="H296" i="21"/>
  <c r="H857" i="21"/>
  <c r="H1665" i="21"/>
  <c r="H700" i="21"/>
  <c r="H1321" i="21"/>
  <c r="H1904" i="21"/>
  <c r="H579" i="21"/>
  <c r="H1495" i="21"/>
  <c r="H130" i="21"/>
  <c r="H595" i="21"/>
  <c r="H1563" i="21"/>
  <c r="H1118" i="21"/>
  <c r="H1560" i="21"/>
  <c r="H1601" i="21"/>
  <c r="H1545" i="21"/>
  <c r="H1014" i="21"/>
  <c r="H709" i="21"/>
  <c r="H375" i="21"/>
  <c r="H868" i="21"/>
  <c r="H765" i="21"/>
  <c r="H852" i="21"/>
  <c r="H1476" i="21"/>
  <c r="H60" i="21"/>
  <c r="H585" i="21"/>
  <c r="H957" i="21"/>
  <c r="H1457" i="21"/>
  <c r="H912" i="21"/>
  <c r="H446" i="21"/>
  <c r="H172" i="21"/>
  <c r="H355" i="21"/>
  <c r="H115" i="21"/>
  <c r="H1556" i="21"/>
  <c r="H1146" i="21"/>
  <c r="H182" i="21"/>
  <c r="H992" i="21"/>
  <c r="H144" i="21"/>
  <c r="H777" i="21"/>
  <c r="H1443" i="21"/>
  <c r="H1011" i="21"/>
  <c r="H1289" i="21"/>
  <c r="H139" i="21"/>
  <c r="H730" i="21"/>
  <c r="H1446" i="21"/>
  <c r="H570" i="21"/>
  <c r="H155" i="21"/>
  <c r="H455" i="21"/>
  <c r="H56" i="21"/>
  <c r="H343" i="21"/>
  <c r="H824" i="21"/>
  <c r="H1250" i="21"/>
  <c r="H1536" i="21"/>
  <c r="H1736" i="21"/>
  <c r="H1873" i="21"/>
  <c r="H426" i="21"/>
  <c r="H1660" i="21"/>
  <c r="H994" i="21"/>
  <c r="H277" i="21"/>
  <c r="H1854" i="21"/>
  <c r="H841" i="21"/>
  <c r="H1360" i="21"/>
  <c r="H1106" i="21"/>
  <c r="H1828" i="21"/>
  <c r="H592" i="21"/>
  <c r="H862" i="21"/>
  <c r="H1787" i="21"/>
  <c r="H769" i="21"/>
  <c r="H1849" i="21"/>
  <c r="H457" i="21"/>
  <c r="H1789" i="21"/>
  <c r="H864" i="21"/>
  <c r="H1769" i="21"/>
  <c r="H281" i="21"/>
  <c r="H214" i="21"/>
  <c r="H859" i="21"/>
  <c r="H230" i="21"/>
  <c r="H19" i="21"/>
  <c r="H986" i="21"/>
  <c r="H530" i="21"/>
  <c r="H1892" i="21"/>
  <c r="H367" i="21"/>
  <c r="H53" i="21"/>
  <c r="H563" i="21"/>
  <c r="H412" i="21"/>
  <c r="H1729" i="21"/>
  <c r="H642" i="21"/>
  <c r="H1428" i="21"/>
  <c r="H918" i="21"/>
  <c r="H1318" i="21"/>
  <c r="H1871" i="21"/>
  <c r="H1591" i="21"/>
  <c r="H1204" i="21"/>
  <c r="H779" i="21"/>
  <c r="H1746" i="21"/>
  <c r="H1397" i="21"/>
  <c r="H458" i="21"/>
  <c r="H989" i="21"/>
  <c r="H506" i="21"/>
  <c r="H613" i="21"/>
  <c r="H654" i="21"/>
  <c r="H842" i="21"/>
  <c r="H161" i="21"/>
  <c r="H142" i="21"/>
  <c r="H716" i="21"/>
  <c r="H829" i="21"/>
  <c r="H690" i="21"/>
  <c r="H461" i="21"/>
  <c r="H201" i="21"/>
  <c r="H221" i="21"/>
  <c r="H217" i="21"/>
  <c r="H1684" i="21"/>
  <c r="H649" i="21"/>
  <c r="H1481" i="21"/>
  <c r="H863" i="21"/>
  <c r="H212" i="21"/>
  <c r="H449" i="21"/>
  <c r="H231" i="21"/>
  <c r="H353" i="21"/>
  <c r="H1073" i="21"/>
  <c r="H1416" i="21"/>
  <c r="H1043" i="21"/>
  <c r="H1082" i="21"/>
  <c r="H1587" i="21"/>
  <c r="H1661" i="21"/>
  <c r="H1891" i="21"/>
  <c r="H31" i="21"/>
  <c r="H1264" i="21"/>
  <c r="H645" i="21"/>
  <c r="H435" i="21"/>
  <c r="H248" i="21"/>
  <c r="H1559" i="21"/>
  <c r="H1065" i="21"/>
  <c r="H1825" i="21"/>
  <c r="H622" i="21"/>
  <c r="H147" i="21"/>
  <c r="H1878" i="21"/>
  <c r="H849" i="21"/>
  <c r="H366" i="21"/>
  <c r="H1170" i="21"/>
  <c r="H239" i="21"/>
  <c r="H683" i="21"/>
  <c r="H625" i="21"/>
  <c r="H127" i="21"/>
  <c r="H1031" i="21"/>
  <c r="H691" i="21"/>
  <c r="H743" i="21"/>
  <c r="H591" i="21"/>
  <c r="H1817" i="21"/>
  <c r="H1271" i="21"/>
  <c r="H1072" i="21"/>
  <c r="H560" i="21"/>
  <c r="H1488" i="21"/>
  <c r="H215" i="21"/>
  <c r="H1346" i="21"/>
  <c r="H318" i="21"/>
  <c r="H991" i="21"/>
  <c r="H1561" i="21"/>
  <c r="H1686" i="21"/>
  <c r="H915" i="21"/>
  <c r="H301" i="21"/>
  <c r="H684" i="21"/>
  <c r="H1624" i="21"/>
  <c r="H636" i="21"/>
  <c r="H163" i="21"/>
  <c r="H1269" i="21"/>
  <c r="H599" i="21"/>
  <c r="H195" i="21"/>
  <c r="H196" i="21"/>
  <c r="H1053" i="21"/>
  <c r="H291" i="21"/>
  <c r="H389" i="21"/>
  <c r="H1184" i="21"/>
  <c r="H822" i="21"/>
  <c r="H443" i="21"/>
  <c r="H997" i="21"/>
  <c r="H101" i="21"/>
  <c r="H1166" i="21"/>
  <c r="H664" i="21"/>
  <c r="H584" i="21"/>
  <c r="H753" i="21"/>
  <c r="H816" i="21"/>
  <c r="H1241" i="21"/>
  <c r="H561" i="21"/>
  <c r="H1620" i="21"/>
  <c r="H657" i="21"/>
  <c r="H1178" i="21"/>
  <c r="H1206" i="21"/>
  <c r="H1104" i="21"/>
  <c r="H1540" i="21"/>
  <c r="H1434" i="21"/>
  <c r="H1740" i="21"/>
  <c r="H630" i="21"/>
  <c r="H1844" i="21"/>
  <c r="H1653" i="21"/>
  <c r="H1436" i="21"/>
  <c r="H1034" i="21"/>
  <c r="H1055" i="21"/>
  <c r="H1463" i="21"/>
  <c r="H1006" i="21"/>
  <c r="H908" i="21"/>
  <c r="H832" i="21"/>
  <c r="H204" i="21"/>
  <c r="H1500" i="21"/>
  <c r="H316" i="21"/>
  <c r="H1150" i="21"/>
  <c r="H174" i="21"/>
  <c r="H1270" i="21"/>
  <c r="H706" i="21"/>
  <c r="H973" i="21"/>
  <c r="H26" i="21"/>
  <c r="H1744" i="21"/>
  <c r="H1595" i="21"/>
  <c r="H170" i="21"/>
  <c r="H169" i="21"/>
  <c r="H522" i="21"/>
  <c r="H462" i="21"/>
  <c r="H72" i="21"/>
  <c r="H352" i="21"/>
  <c r="H1650" i="21"/>
  <c r="H1766" i="21"/>
  <c r="H186" i="21"/>
  <c r="H671" i="21"/>
  <c r="H1124" i="21"/>
  <c r="H1723" i="21"/>
  <c r="H216" i="21"/>
  <c r="H1858" i="21"/>
  <c r="H663" i="21"/>
  <c r="H853" i="21"/>
  <c r="H538" i="21"/>
  <c r="H247" i="21"/>
  <c r="H190" i="21"/>
  <c r="H1927" i="21"/>
  <c r="H724" i="21"/>
  <c r="H205" i="21"/>
  <c r="H828" i="21"/>
  <c r="H1685" i="21"/>
  <c r="H1130" i="21"/>
  <c r="H1466" i="21"/>
  <c r="H1520" i="21"/>
  <c r="H1914" i="21"/>
  <c r="H453" i="21"/>
  <c r="H1530" i="21"/>
  <c r="H1839" i="21"/>
  <c r="H598" i="21"/>
  <c r="H831" i="21"/>
  <c r="H1283" i="21"/>
  <c r="H1543" i="21"/>
  <c r="H1231" i="21"/>
  <c r="H1640" i="21"/>
  <c r="H627" i="21"/>
  <c r="H1773" i="21"/>
  <c r="H1882" i="21"/>
  <c r="H1728" i="21"/>
  <c r="H495" i="21"/>
  <c r="H118" i="21"/>
  <c r="H891" i="21"/>
  <c r="H1452" i="21"/>
  <c r="H1581" i="21"/>
  <c r="H1320" i="21"/>
  <c r="H697" i="21"/>
  <c r="H1930" i="21"/>
  <c r="H1473" i="21"/>
  <c r="H1477" i="21"/>
  <c r="H80" i="21"/>
  <c r="H1330" i="21"/>
  <c r="H1121" i="21"/>
  <c r="H210" i="21"/>
  <c r="H962" i="21"/>
  <c r="H1874" i="21"/>
  <c r="H265" i="21"/>
  <c r="H1894" i="21"/>
  <c r="H1470" i="21"/>
  <c r="H1619" i="21"/>
  <c r="H1021" i="21"/>
  <c r="H189" i="21"/>
  <c r="H1852" i="21"/>
  <c r="H302" i="21"/>
  <c r="H1610" i="21"/>
  <c r="H75" i="21"/>
  <c r="H736" i="21"/>
  <c r="H931" i="21"/>
  <c r="H1752" i="21"/>
  <c r="H999" i="21"/>
  <c r="H554" i="21"/>
  <c r="H200" i="21"/>
  <c r="H233" i="21"/>
  <c r="H322" i="21"/>
  <c r="H40" i="21"/>
  <c r="H54" i="21"/>
  <c r="H275" i="21"/>
  <c r="H438" i="21"/>
  <c r="H1518" i="21"/>
  <c r="H395" i="21"/>
  <c r="H1496" i="21"/>
  <c r="H924" i="21"/>
  <c r="H1089" i="21"/>
  <c r="H528" i="21"/>
  <c r="H1552" i="21"/>
  <c r="H516" i="21"/>
  <c r="H1599" i="21"/>
  <c r="H1537" i="21"/>
  <c r="H665" i="21"/>
  <c r="H1281" i="21"/>
  <c r="H351" i="21"/>
  <c r="H1670" i="21"/>
  <c r="H673" i="21"/>
  <c r="H619" i="21"/>
  <c r="H533" i="21"/>
  <c r="H1724" i="21"/>
  <c r="H95" i="21"/>
  <c r="H1583" i="21"/>
  <c r="H1050" i="21"/>
  <c r="H817" i="21"/>
  <c r="H949" i="21"/>
  <c r="H1846" i="21"/>
  <c r="H1663" i="21"/>
  <c r="H679" i="21"/>
  <c r="H1690" i="21"/>
  <c r="H1300" i="21"/>
  <c r="H729" i="21"/>
  <c r="H1396" i="21"/>
  <c r="H20" i="21"/>
  <c r="H137" i="21"/>
  <c r="H1366" i="21"/>
  <c r="H1096" i="21"/>
  <c r="H1415" i="21"/>
  <c r="H81" i="21"/>
  <c r="H954" i="21"/>
  <c r="H1707" i="21"/>
  <c r="H656" i="21"/>
  <c r="H1738" i="21"/>
  <c r="H1702" i="21"/>
  <c r="H220" i="21"/>
  <c r="H454" i="21"/>
  <c r="H450" i="21"/>
  <c r="H1138" i="21"/>
  <c r="H808" i="21"/>
  <c r="H267" i="21"/>
  <c r="H1182" i="21"/>
  <c r="H1501" i="21"/>
  <c r="H83" i="21"/>
  <c r="H526" i="21"/>
  <c r="H85" i="21"/>
  <c r="H1100" i="21"/>
  <c r="H877" i="21"/>
  <c r="H1750" i="21"/>
  <c r="H282" i="21"/>
  <c r="H1641" i="21"/>
  <c r="H184" i="21"/>
  <c r="H1508" i="21"/>
  <c r="H1703" i="21"/>
  <c r="H1005" i="21"/>
  <c r="H459" i="21"/>
  <c r="H901" i="21"/>
  <c r="H903" i="21"/>
  <c r="H132" i="21"/>
  <c r="H1830" i="21"/>
  <c r="H131" i="21"/>
  <c r="H966" i="21"/>
  <c r="H409" i="21"/>
  <c r="H582" i="21"/>
  <c r="H917" i="21"/>
  <c r="H1019" i="21"/>
  <c r="H1202" i="21"/>
  <c r="H815" i="21"/>
  <c r="H1544" i="21"/>
  <c r="H1188" i="21"/>
  <c r="H1503" i="21"/>
  <c r="H1345" i="21"/>
  <c r="H452" i="21"/>
  <c r="H300" i="21"/>
  <c r="H1579" i="21"/>
  <c r="H1388" i="21"/>
  <c r="H1696" i="21"/>
  <c r="H767" i="21"/>
  <c r="H42" i="21"/>
  <c r="H1458" i="21"/>
  <c r="H681" i="21"/>
  <c r="H428" i="21"/>
  <c r="H313" i="21"/>
  <c r="H88" i="21"/>
  <c r="H1454" i="21"/>
  <c r="H1259" i="21"/>
  <c r="H1080" i="21"/>
  <c r="H1243" i="21"/>
  <c r="H948" i="21"/>
  <c r="H243" i="21"/>
  <c r="H193" i="21"/>
  <c r="H1356" i="21"/>
  <c r="H143" i="21"/>
  <c r="H399" i="21"/>
  <c r="H308" i="21"/>
  <c r="H838" i="21"/>
  <c r="H1349" i="21"/>
  <c r="H1831" i="21"/>
  <c r="H532" i="21"/>
  <c r="H1801" i="21"/>
  <c r="H1410" i="21"/>
  <c r="H562" i="21"/>
  <c r="H1906" i="21"/>
  <c r="H255" i="21"/>
  <c r="H1722" i="21"/>
  <c r="H345" i="21"/>
  <c r="H1391" i="21"/>
  <c r="H1051" i="21"/>
  <c r="H1098" i="21"/>
  <c r="H1083" i="21"/>
  <c r="H411" i="21"/>
  <c r="H1918" i="21"/>
  <c r="H385" i="21"/>
  <c r="H1813" i="21"/>
  <c r="H703" i="21"/>
  <c r="H1571" i="21"/>
  <c r="H258" i="21"/>
  <c r="H111" i="21"/>
  <c r="H505" i="21"/>
  <c r="H1297" i="21"/>
  <c r="H727" i="21"/>
  <c r="H1370" i="21"/>
  <c r="H1899" i="21"/>
  <c r="H1872" i="21"/>
  <c r="H1424" i="21"/>
  <c r="H309" i="21"/>
  <c r="H1151" i="21"/>
  <c r="H150" i="21"/>
  <c r="H766" i="21"/>
  <c r="H1792" i="21"/>
  <c r="H1510" i="21"/>
  <c r="H1084" i="21"/>
  <c r="H1713" i="21"/>
  <c r="H938" i="21"/>
  <c r="H390" i="21"/>
  <c r="H1652" i="21"/>
  <c r="H153" i="21"/>
  <c r="H688" i="21"/>
  <c r="H330" i="21"/>
  <c r="H289" i="21"/>
  <c r="H70" i="21"/>
  <c r="H774" i="21"/>
  <c r="H1165" i="21"/>
  <c r="H1404" i="21"/>
  <c r="H354" i="21"/>
  <c r="H872" i="21"/>
  <c r="H1553" i="21"/>
  <c r="H751" i="21"/>
  <c r="H1353" i="21"/>
  <c r="H1035" i="21"/>
  <c r="H349" i="21"/>
  <c r="H1094" i="21"/>
  <c r="H1739" i="21"/>
  <c r="H1139" i="21"/>
  <c r="H963" i="21"/>
  <c r="H1406" i="21"/>
  <c r="H203" i="21"/>
  <c r="H988" i="21"/>
  <c r="H1662" i="21"/>
  <c r="H197" i="21"/>
  <c r="H1841" i="21"/>
  <c r="H1745" i="21"/>
  <c r="H1754" i="21"/>
  <c r="H121" i="21"/>
  <c r="H805" i="21"/>
  <c r="H1866" i="21"/>
  <c r="H1312" i="21"/>
  <c r="H1022" i="21"/>
  <c r="H386" i="21"/>
  <c r="H246" i="21"/>
  <c r="H1509" i="21"/>
  <c r="H713" i="21"/>
  <c r="H896" i="21"/>
  <c r="H1441" i="21"/>
  <c r="H1099" i="21"/>
  <c r="H1120" i="21"/>
  <c r="H754" i="21"/>
  <c r="H1659" i="21"/>
  <c r="H830" i="21"/>
  <c r="H1348" i="21"/>
  <c r="H686" i="21"/>
  <c r="H1759" i="21"/>
  <c r="H171" i="21"/>
  <c r="H339" i="21"/>
  <c r="H294" i="21"/>
  <c r="H1506" i="21"/>
  <c r="H1079" i="21"/>
  <c r="H298" i="21"/>
  <c r="H972" i="21"/>
  <c r="H1794" i="21"/>
  <c r="H1248" i="21"/>
  <c r="H1333" i="21"/>
  <c r="H1304" i="21"/>
  <c r="H1275" i="21"/>
  <c r="H1550" i="21"/>
  <c r="H880" i="21"/>
  <c r="H278" i="21"/>
  <c r="H1042" i="21"/>
  <c r="H1119" i="21"/>
  <c r="H565" i="21"/>
  <c r="H574" i="21"/>
  <c r="H347" i="21"/>
  <c r="H1060" i="21"/>
  <c r="H69" i="21"/>
  <c r="H1369" i="21"/>
  <c r="H797" i="21"/>
  <c r="H617" i="21"/>
  <c r="H1070" i="21"/>
  <c r="H1350" i="21"/>
  <c r="H1762" i="21"/>
  <c r="H928" i="21"/>
  <c r="H1897" i="21"/>
  <c r="H1041" i="21"/>
  <c r="H629" i="21"/>
  <c r="H1382" i="21"/>
  <c r="H423" i="21"/>
  <c r="H441" i="21"/>
  <c r="H1533" i="21"/>
  <c r="H1111" i="21"/>
  <c r="H1459" i="21"/>
  <c r="H894" i="21"/>
  <c r="H89" i="21"/>
  <c r="H1648" i="21"/>
  <c r="H335" i="21"/>
  <c r="H1654" i="21"/>
  <c r="H968" i="21"/>
  <c r="H790" i="21"/>
  <c r="H695" i="21"/>
  <c r="H1604" i="21"/>
  <c r="H804" i="21"/>
  <c r="H1142" i="21"/>
  <c r="H416" i="21"/>
  <c r="H1403" i="21"/>
  <c r="H737" i="21"/>
  <c r="H1405" i="21"/>
  <c r="H154" i="21"/>
  <c r="H1802" i="21"/>
  <c r="H1592" i="21"/>
  <c r="H1102" i="21"/>
  <c r="H895" i="21"/>
  <c r="H1764" i="21"/>
  <c r="H179" i="21"/>
  <c r="H387" i="21"/>
  <c r="H1737" i="21"/>
  <c r="H1551" i="21"/>
  <c r="H102" i="21"/>
  <c r="H761" i="21"/>
  <c r="H1472" i="21"/>
  <c r="H1314" i="21"/>
  <c r="H651" i="21"/>
  <c r="H1730" i="21"/>
  <c r="H1433" i="21"/>
  <c r="H672" i="21"/>
  <c r="H626" i="21"/>
  <c r="H1732" i="21"/>
  <c r="H795" i="21"/>
  <c r="H726" i="21"/>
  <c r="H321" i="21"/>
  <c r="H906" i="21"/>
  <c r="H1187" i="21"/>
  <c r="H370" i="21"/>
  <c r="H1068" i="21"/>
  <c r="H1156" i="21"/>
  <c r="H128" i="21"/>
  <c r="H112" i="21"/>
  <c r="H1276" i="21"/>
  <c r="H1829" i="21"/>
  <c r="H1672" i="21"/>
  <c r="H187" i="21"/>
  <c r="H1693" i="21"/>
  <c r="H576" i="21"/>
  <c r="H1486" i="21"/>
  <c r="H1358" i="21"/>
  <c r="H1467" i="21"/>
  <c r="H430" i="21"/>
  <c r="H1505" i="21"/>
  <c r="H1087" i="21"/>
  <c r="H1547" i="21"/>
  <c r="H219" i="21"/>
  <c r="H123" i="21"/>
  <c r="H577" i="21"/>
  <c r="H969" i="21"/>
  <c r="H844" i="21"/>
  <c r="H176" i="21"/>
  <c r="H232" i="21"/>
  <c r="H680" i="21"/>
  <c r="H977" i="21"/>
  <c r="H464" i="21"/>
  <c r="H157" i="21"/>
  <c r="H1125" i="21"/>
  <c r="H710" i="21"/>
  <c r="H1835" i="21"/>
  <c r="H1131" i="21"/>
  <c r="H1386" i="21"/>
  <c r="H791" i="21"/>
  <c r="H48" i="21"/>
  <c r="H1791" i="21"/>
  <c r="H780" i="21"/>
  <c r="H1126" i="21"/>
  <c r="H1903" i="21"/>
  <c r="H998" i="21"/>
  <c r="H1845" i="21"/>
  <c r="H421" i="21"/>
  <c r="H1532" i="21"/>
  <c r="H580" i="21"/>
  <c r="H398" i="21"/>
  <c r="H605" i="21"/>
  <c r="H1682" i="21"/>
  <c r="H1461" i="21"/>
  <c r="H1827" i="21"/>
  <c r="H714" i="21"/>
  <c r="H1299" i="21"/>
  <c r="H167" i="21"/>
  <c r="H1335" i="21"/>
  <c r="H1134" i="21"/>
  <c r="H1718" i="21"/>
  <c r="H1521" i="21"/>
  <c r="H725" i="21"/>
  <c r="H442" i="21"/>
  <c r="H1164" i="21"/>
  <c r="H717" i="21"/>
  <c r="H162" i="21"/>
  <c r="H1196" i="21"/>
  <c r="H1110" i="21"/>
  <c r="H1336" i="21"/>
  <c r="H1777" i="21"/>
  <c r="H62" i="21"/>
  <c r="H1528" i="21"/>
  <c r="H856" i="21"/>
  <c r="H15" i="21"/>
  <c r="H1577" i="21"/>
  <c r="H728" i="21"/>
  <c r="H1487" i="21"/>
  <c r="H1286" i="21"/>
  <c r="H1193" i="21"/>
  <c r="H1734" i="21"/>
  <c r="H165" i="21"/>
  <c r="H660" i="21"/>
  <c r="H904" i="21"/>
  <c r="H1622" i="21"/>
  <c r="H1029" i="21"/>
  <c r="H1342" i="21"/>
  <c r="H601" i="21"/>
  <c r="H1880" i="21"/>
  <c r="H653" i="21"/>
  <c r="H865" i="21"/>
  <c r="H1790" i="21"/>
  <c r="H1266" i="21"/>
  <c r="H509" i="21"/>
  <c r="H1875" i="21"/>
  <c r="H900" i="21"/>
  <c r="H811" i="21"/>
  <c r="H731" i="21"/>
  <c r="H788" i="21"/>
  <c r="H1627" i="21"/>
  <c r="H303" i="21"/>
  <c r="H1307" i="21"/>
  <c r="H1678" i="21"/>
  <c r="H789" i="21"/>
  <c r="H884" i="21"/>
  <c r="H618" i="21"/>
  <c r="H483" i="21"/>
  <c r="H1895" i="21"/>
  <c r="H1245" i="21"/>
  <c r="H1251" i="21"/>
  <c r="H1064" i="21"/>
  <c r="H772" i="21"/>
  <c r="H658" i="21"/>
  <c r="H92" i="21"/>
  <c r="H983" i="21"/>
  <c r="H1725" i="21"/>
  <c r="H1429" i="21"/>
  <c r="H836" i="21"/>
  <c r="H67" i="21"/>
  <c r="H1925" i="21"/>
  <c r="H474" i="21"/>
  <c r="H1726" i="21"/>
  <c r="H1162" i="21"/>
  <c r="H129" i="21"/>
  <c r="H1868" i="21"/>
  <c r="H586" i="21"/>
  <c r="H181" i="21"/>
  <c r="H855" i="21"/>
  <c r="H1668" i="21"/>
  <c r="H558" i="21"/>
  <c r="H1714" i="21"/>
  <c r="H611" i="21"/>
  <c r="H1003" i="21"/>
  <c r="H259" i="21"/>
  <c r="H1233" i="21"/>
  <c r="H1371" i="21"/>
  <c r="H1045" i="21"/>
  <c r="H64" i="21"/>
  <c r="H544" i="21"/>
  <c r="H1913" i="21"/>
  <c r="H947" i="21"/>
  <c r="H1278" i="21"/>
  <c r="H290" i="21"/>
  <c r="H662" i="21"/>
  <c r="H27" i="21"/>
  <c r="H644" i="21"/>
  <c r="H1636" i="21"/>
  <c r="H292" i="21"/>
  <c r="H614" i="21"/>
  <c r="H819" i="21"/>
  <c r="H337" i="21"/>
  <c r="H1585" i="21"/>
  <c r="H555" i="21"/>
  <c r="H1192" i="21"/>
  <c r="H432" i="21"/>
  <c r="H946" i="21"/>
  <c r="H1037" i="21"/>
  <c r="H510" i="21"/>
  <c r="H380" i="21"/>
  <c r="H720" i="21"/>
  <c r="H251" i="21"/>
  <c r="H164" i="21"/>
  <c r="H1323" i="21"/>
  <c r="H1409" i="21"/>
  <c r="H1421" i="21"/>
  <c r="H1642" i="21"/>
  <c r="H892" i="21"/>
  <c r="H236" i="21"/>
  <c r="H1002" i="21"/>
  <c r="H1047" i="21"/>
  <c r="H1365" i="21"/>
  <c r="H1091" i="21"/>
  <c r="H1229" i="21"/>
  <c r="H397" i="21"/>
  <c r="H1235" i="21"/>
  <c r="H1546" i="21"/>
  <c r="H821" i="21"/>
  <c r="H1901" i="21"/>
  <c r="H320" i="21"/>
  <c r="H264" i="21"/>
  <c r="H1191" i="21"/>
  <c r="H1776" i="21"/>
  <c r="H996" i="21"/>
  <c r="H469" i="21"/>
  <c r="H748" i="21"/>
  <c r="H1889" i="21"/>
  <c r="H699" i="21"/>
  <c r="H930" i="21"/>
  <c r="H361" i="21"/>
  <c r="H405" i="21"/>
  <c r="H368" i="21"/>
  <c r="H926" i="21"/>
  <c r="H590" i="21"/>
  <c r="H497" i="21"/>
  <c r="H609" i="21"/>
  <c r="H1273" i="21"/>
  <c r="H1234" i="21"/>
  <c r="H1911" i="21"/>
  <c r="H1287" i="21"/>
  <c r="H603" i="21"/>
  <c r="H1207" i="21"/>
  <c r="H1179" i="21"/>
  <c r="H1717" i="21"/>
  <c r="H34" i="21"/>
  <c r="H119" i="21"/>
  <c r="H1708" i="21"/>
  <c r="H1316" i="21"/>
  <c r="H873" i="21"/>
  <c r="H1482" i="21"/>
  <c r="H1377" i="21"/>
  <c r="H374" i="21"/>
  <c r="H669" i="21"/>
  <c r="H1867" i="21"/>
  <c r="H1893" i="21"/>
  <c r="H826" i="21"/>
  <c r="H867" i="21"/>
  <c r="H719" i="21"/>
  <c r="H1439" i="21"/>
  <c r="H1066" i="21"/>
  <c r="H1497" i="21"/>
  <c r="H1786" i="21"/>
  <c r="H1308" i="21"/>
  <c r="H525" i="21"/>
  <c r="H783" i="21"/>
  <c r="H1194" i="21"/>
  <c r="H567" i="21"/>
  <c r="H466" i="21"/>
  <c r="H1609" i="21"/>
  <c r="H1751" i="21"/>
  <c r="H1197" i="21"/>
  <c r="H667" i="21"/>
  <c r="H1075" i="21"/>
  <c r="H420" i="21"/>
  <c r="H1128" i="21"/>
  <c r="H545" i="21"/>
  <c r="H1205" i="21"/>
  <c r="H1741" i="21"/>
  <c r="H1450" i="21"/>
  <c r="H427" i="21"/>
  <c r="H1805" i="21"/>
  <c r="H209" i="21"/>
  <c r="H140" i="21"/>
  <c r="H59" i="21"/>
  <c r="H1493" i="21"/>
  <c r="H1144" i="21"/>
  <c r="H848" i="21"/>
  <c r="H1832" i="21"/>
  <c r="H106" i="21"/>
  <c r="H1464" i="21"/>
  <c r="H1456" i="21"/>
  <c r="H674" i="21"/>
  <c r="H606" i="21"/>
  <c r="H400" i="21"/>
  <c r="H1607" i="21"/>
  <c r="H333" i="21"/>
  <c r="H1763" i="21"/>
  <c r="H1176" i="21"/>
  <c r="H1748" i="21"/>
  <c r="H1067" i="21"/>
  <c r="H1025" i="21"/>
  <c r="H1423" i="21"/>
  <c r="H1649" i="21"/>
  <c r="H1695" i="21"/>
  <c r="H1697" i="21"/>
  <c r="H156" i="21"/>
  <c r="H839" i="21"/>
  <c r="H1449" i="21"/>
  <c r="H659" i="21"/>
  <c r="H1012" i="21"/>
  <c r="H1504" i="21"/>
  <c r="H1152" i="21"/>
  <c r="H698" i="21"/>
  <c r="H1699" i="21"/>
  <c r="H1701" i="21"/>
  <c r="H429" i="21"/>
  <c r="H254" i="21"/>
  <c r="H1175" i="21"/>
  <c r="H718" i="21"/>
  <c r="H417" i="21"/>
  <c r="H993" i="21"/>
  <c r="H1023" i="21"/>
  <c r="H225" i="21"/>
  <c r="H847" i="21"/>
  <c r="H827" i="21"/>
  <c r="H1667" i="21"/>
  <c r="H1199" i="21"/>
  <c r="H1018" i="21"/>
  <c r="H536" i="21"/>
  <c r="H845" i="21"/>
  <c r="H36" i="21"/>
  <c r="H1848" i="21"/>
  <c r="H1719" i="21"/>
  <c r="H1086" i="21"/>
  <c r="H1123" i="21"/>
  <c r="H1213" i="21"/>
  <c r="H488" i="21"/>
  <c r="H785" i="21"/>
  <c r="H512" i="21"/>
  <c r="H860" i="21"/>
  <c r="H1900" i="21"/>
  <c r="H553" i="21"/>
  <c r="H1885" i="21"/>
  <c r="H552" i="21"/>
  <c r="H1824" i="21"/>
  <c r="H732" i="21"/>
  <c r="H1755" i="21"/>
  <c r="H1054" i="21"/>
  <c r="H344" i="21"/>
  <c r="H551" i="21"/>
  <c r="H1676" i="21"/>
  <c r="H1681" i="21"/>
  <c r="H499" i="21"/>
  <c r="H1594" i="21"/>
  <c r="H1515" i="21"/>
  <c r="H1411" i="21"/>
  <c r="H1027" i="21"/>
  <c r="H207" i="21"/>
  <c r="H515" i="21"/>
  <c r="H1905" i="21"/>
  <c r="H1635" i="21"/>
  <c r="H1869" i="21"/>
  <c r="H273" i="21"/>
  <c r="H1319" i="21"/>
  <c r="H932" i="21"/>
  <c r="H950" i="21"/>
  <c r="H1582" i="21"/>
  <c r="H738" i="21"/>
  <c r="H1095" i="21"/>
  <c r="H1811" i="21"/>
  <c r="H1240" i="21"/>
  <c r="H1438" i="21"/>
  <c r="H527" i="21"/>
  <c r="H1291" i="21"/>
  <c r="H1612" i="21"/>
  <c r="H71" i="21"/>
  <c r="H722" i="21"/>
  <c r="H306" i="21"/>
  <c r="H648" i="21"/>
  <c r="H1645" i="21"/>
  <c r="H1127" i="21"/>
  <c r="H1432" i="21"/>
  <c r="H1517" i="21"/>
  <c r="H1290" i="21"/>
  <c r="H1186" i="21"/>
  <c r="H1161" i="21"/>
  <c r="H612" i="21"/>
  <c r="H1010" i="21"/>
  <c r="H979" i="21"/>
  <c r="H1590" i="21"/>
  <c r="H84" i="21"/>
  <c r="H911" i="21"/>
  <c r="H1237" i="21"/>
  <c r="H1800" i="21"/>
  <c r="H1334" i="21"/>
  <c r="H103" i="21"/>
  <c r="H1926" i="21"/>
  <c r="H1158" i="21"/>
  <c r="H1062" i="21"/>
  <c r="H125" i="21"/>
  <c r="H422" i="21"/>
  <c r="H1757" i="21"/>
  <c r="H1809" i="21"/>
  <c r="H436" i="21"/>
  <c r="H319" i="21"/>
  <c r="H1001" i="21"/>
  <c r="H1837" i="21"/>
  <c r="H340" i="21"/>
  <c r="H63" i="21"/>
  <c r="H377" i="21"/>
  <c r="H1212" i="21"/>
  <c r="H1921" i="21"/>
  <c r="H666" i="21"/>
  <c r="H99" i="21"/>
  <c r="H1575" i="21"/>
  <c r="H65" i="21"/>
  <c r="H1902" i="21"/>
  <c r="H1767" i="21"/>
  <c r="H1215" i="21"/>
  <c r="H641" i="21"/>
  <c r="H518" i="21"/>
  <c r="H941" i="21"/>
  <c r="H1851" i="21"/>
  <c r="H55" i="21"/>
  <c r="H812" i="21"/>
  <c r="H914" i="21"/>
  <c r="H50" i="21"/>
  <c r="H439" i="21"/>
  <c r="H1883" i="21"/>
  <c r="H1570" i="21"/>
  <c r="H149" i="21"/>
  <c r="H363" i="21"/>
  <c r="H1494" i="21"/>
  <c r="H1372" i="21"/>
  <c r="H739" i="21"/>
  <c r="H635" i="21"/>
  <c r="H756" i="21"/>
  <c r="H1474" i="21"/>
  <c r="H910" i="21"/>
  <c r="H1116" i="21"/>
  <c r="H1024" i="21"/>
  <c r="H952" i="21"/>
  <c r="H1850" i="21"/>
  <c r="H360" i="21"/>
  <c r="H923" i="21"/>
  <c r="H1078" i="21"/>
  <c r="H1498" i="21"/>
  <c r="H404" i="21"/>
  <c r="H750" i="21"/>
  <c r="H279" i="21"/>
  <c r="H211" i="21"/>
  <c r="H49" i="21"/>
  <c r="H388" i="21"/>
  <c r="H407" i="21"/>
  <c r="H1071" i="21"/>
  <c r="H760" i="21"/>
  <c r="H799" i="21"/>
  <c r="H953" i="21"/>
  <c r="H1618" i="21"/>
  <c r="H1638" i="21"/>
  <c r="H1630" i="21"/>
  <c r="H776" i="21"/>
  <c r="H712" i="21"/>
  <c r="H173" i="21"/>
  <c r="H1716" i="21"/>
  <c r="H369" i="21"/>
  <c r="H463" i="21"/>
  <c r="H1267" i="21"/>
  <c r="H1694" i="21"/>
  <c r="H434" i="21"/>
  <c r="H1465" i="21"/>
  <c r="H1886" i="21"/>
  <c r="H1525" i="21"/>
  <c r="H1422" i="21"/>
  <c r="H1354" i="21"/>
  <c r="H1462" i="21"/>
  <c r="H1285" i="21"/>
  <c r="H1063" i="21"/>
  <c r="H964" i="21"/>
  <c r="H1928" i="21"/>
  <c r="H523" i="21"/>
  <c r="H1853" i="21"/>
  <c r="H1265" i="21"/>
  <c r="H1355" i="21"/>
  <c r="H1768" i="21"/>
  <c r="H745" i="21"/>
  <c r="H502" i="21"/>
  <c r="H1799" i="21"/>
  <c r="H1390" i="21"/>
  <c r="H1249" i="21"/>
  <c r="H468" i="21"/>
  <c r="H410" i="21"/>
  <c r="H73" i="21"/>
  <c r="H1593" i="21"/>
  <c r="H1444" i="21"/>
  <c r="H571" i="21"/>
  <c r="H711" i="21"/>
  <c r="H1431" i="21"/>
  <c r="H419" i="21"/>
  <c r="H889" i="21"/>
  <c r="H1807" i="21"/>
  <c r="H1704" i="21"/>
  <c r="H741" i="21"/>
  <c r="H237" i="21"/>
  <c r="H985" i="21"/>
  <c r="H556" i="21"/>
  <c r="H145" i="21"/>
  <c r="H1822" i="21"/>
  <c r="H1623" i="21"/>
  <c r="H933" i="21"/>
  <c r="H1171" i="21"/>
  <c r="H677" i="21"/>
  <c r="H1153" i="21"/>
  <c r="H871" i="21"/>
  <c r="H1378" i="21"/>
  <c r="H498" i="21"/>
  <c r="H1499" i="21"/>
  <c r="H23" i="21"/>
  <c r="H624" i="21"/>
  <c r="H1657" i="21"/>
  <c r="H471" i="21"/>
  <c r="H647" i="21"/>
  <c r="H1513" i="21"/>
  <c r="H1419" i="21"/>
  <c r="H1562" i="21"/>
  <c r="H675" i="21"/>
  <c r="H940" i="21"/>
  <c r="H1615" i="21"/>
  <c r="H1451" i="21"/>
  <c r="H1840" i="21"/>
  <c r="H148" i="21"/>
  <c r="H746" i="21"/>
  <c r="H876" i="21"/>
  <c r="H272" i="21"/>
  <c r="H621" i="21"/>
  <c r="H1329" i="21"/>
  <c r="H117" i="21"/>
  <c r="H1919" i="21"/>
  <c r="H1219" i="21"/>
  <c r="H929" i="21"/>
  <c r="H1437" i="21"/>
  <c r="H1675" i="21"/>
  <c r="H492" i="21"/>
  <c r="H1217" i="21"/>
  <c r="H38" i="21"/>
  <c r="H1392" i="21"/>
  <c r="H448" i="21"/>
  <c r="H21" i="21"/>
  <c r="H589" i="21"/>
  <c r="H1338" i="21"/>
  <c r="H1908" i="21"/>
  <c r="H1673" i="21"/>
  <c r="H1301" i="21"/>
  <c r="H1136" i="21"/>
  <c r="H341" i="21"/>
  <c r="H1093" i="21"/>
  <c r="H1647" i="21"/>
  <c r="H638" i="21"/>
  <c r="H1804" i="21"/>
  <c r="H792" i="21"/>
  <c r="H109" i="21"/>
  <c r="H607" i="21"/>
  <c r="H116" i="21"/>
  <c r="H796" i="21"/>
  <c r="H158" i="21"/>
  <c r="H936" i="21"/>
  <c r="H1359" i="21"/>
  <c r="H138" i="21"/>
  <c r="H694" i="21"/>
  <c r="H1272" i="21"/>
  <c r="H744" i="21"/>
  <c r="H793" i="21"/>
  <c r="H1823" i="21"/>
  <c r="H643" i="21"/>
  <c r="H879" i="21"/>
  <c r="H1917" i="21"/>
  <c r="H1909" i="21"/>
  <c r="H1004" i="21"/>
  <c r="H1224" i="21"/>
  <c r="H1028" i="21"/>
  <c r="H1143" i="21"/>
  <c r="H861" i="21"/>
  <c r="H820" i="21"/>
  <c r="H1810" i="21"/>
  <c r="H122" i="21"/>
  <c r="H437" i="21"/>
  <c r="H602" i="21"/>
  <c r="H1425" i="21"/>
  <c r="H1643" i="21"/>
  <c r="H1293" i="21"/>
  <c r="H1357" i="21"/>
  <c r="H734" i="21"/>
  <c r="H1793" i="21"/>
  <c r="H79" i="21"/>
  <c r="H763" i="21"/>
  <c r="H394" i="21"/>
  <c r="H501" i="21"/>
  <c r="H594" i="21"/>
  <c r="H1393" i="21"/>
  <c r="H893" i="21"/>
  <c r="H1373" i="21"/>
  <c r="H749" i="21"/>
  <c r="H692" i="21"/>
  <c r="H809" i="21"/>
  <c r="H1163" i="21"/>
  <c r="H1788" i="21"/>
  <c r="H1058" i="21"/>
  <c r="H1141" i="21"/>
  <c r="H1819" i="21"/>
  <c r="H444" i="21"/>
  <c r="H661" i="21"/>
  <c r="H1113" i="21"/>
  <c r="H473" i="21"/>
  <c r="H1884" i="21"/>
  <c r="H1195" i="21"/>
  <c r="H327" i="21"/>
  <c r="H1361" i="21"/>
  <c r="H1322" i="21"/>
  <c r="H403" i="21"/>
  <c r="H1492" i="21"/>
  <c r="H752" i="21"/>
  <c r="H1907" i="21"/>
  <c r="H329" i="21"/>
  <c r="H800" i="21"/>
  <c r="H304" i="21"/>
  <c r="H1580" i="21"/>
  <c r="H1572" i="21"/>
  <c r="H1664" i="21"/>
  <c r="H1279" i="21"/>
  <c r="H1671" i="21"/>
  <c r="H942" i="21"/>
  <c r="H733" i="21"/>
  <c r="H1770" i="21"/>
  <c r="H288" i="21"/>
  <c r="H159" i="21"/>
  <c r="H178" i="21"/>
  <c r="H342" i="21"/>
  <c r="H41" i="21"/>
  <c r="H670" i="21"/>
  <c r="H1258" i="21"/>
  <c r="H1414" i="21"/>
  <c r="H1133" i="21"/>
  <c r="H1274" i="21"/>
  <c r="H1280" i="21"/>
  <c r="H1795" i="21"/>
  <c r="H47" i="21"/>
  <c r="H1132" i="21"/>
  <c r="H1655" i="21"/>
  <c r="H376" i="21"/>
  <c r="H381" i="21"/>
  <c r="H1514" i="21"/>
  <c r="H51" i="21"/>
  <c r="H152" i="21"/>
  <c r="H1796" i="21"/>
  <c r="H517" i="21"/>
  <c r="H1596" i="21"/>
  <c r="H431" i="21"/>
  <c r="H1720" i="21"/>
  <c r="H1597" i="21"/>
  <c r="H955" i="21"/>
  <c r="H1915" i="21"/>
  <c r="H240" i="21"/>
  <c r="H640" i="21"/>
  <c r="H68" i="21"/>
  <c r="H1689" i="21"/>
  <c r="H1692" i="21"/>
  <c r="H890" i="21"/>
  <c r="H1253" i="21"/>
  <c r="H1608" i="21"/>
  <c r="H74" i="21"/>
  <c r="H1887" i="21"/>
  <c r="H1877" i="21"/>
  <c r="H93" i="21"/>
  <c r="H1890" i="21"/>
  <c r="H228" i="21"/>
  <c r="H975" i="21"/>
  <c r="H1479" i="21"/>
  <c r="H82" i="21"/>
  <c r="H807" i="21"/>
  <c r="H1683" i="21"/>
  <c r="H262" i="21"/>
  <c r="H208" i="21"/>
  <c r="H1855" i="21"/>
  <c r="H514" i="21"/>
  <c r="H1201" i="21"/>
  <c r="H639" i="21"/>
  <c r="H546" i="21"/>
  <c r="H818" i="21"/>
  <c r="H1402" i="21"/>
  <c r="H705" i="21"/>
  <c r="H238" i="21"/>
  <c r="H1910" i="21"/>
  <c r="H1698" i="21"/>
  <c r="H1826" i="21"/>
  <c r="H581" i="21"/>
  <c r="H213" i="21"/>
  <c r="H1040" i="21"/>
  <c r="H1400" i="21"/>
  <c r="H1747" i="21"/>
  <c r="H1426" i="21"/>
  <c r="H637" i="21"/>
  <c r="H1298" i="21"/>
  <c r="H1442" i="21"/>
  <c r="H257" i="21"/>
  <c r="H770" i="21"/>
  <c r="H332" i="21"/>
  <c r="H961" i="21"/>
  <c r="H702" i="21"/>
  <c r="H1399" i="21"/>
  <c r="H1208" i="21"/>
  <c r="H191" i="21"/>
  <c r="H687" i="21"/>
  <c r="H445" i="21"/>
  <c r="H943" i="21"/>
  <c r="H1507" i="21"/>
  <c r="H465" i="21"/>
  <c r="H1674" i="21"/>
  <c r="H1677" i="21"/>
  <c r="H1059" i="21"/>
  <c r="H1418" i="21"/>
  <c r="H482" i="21"/>
  <c r="H1401" i="21"/>
  <c r="H1566" i="21"/>
  <c r="H945" i="21"/>
  <c r="H1478" i="21"/>
  <c r="H1189" i="21"/>
  <c r="H1527" i="21"/>
  <c r="H314" i="21"/>
  <c r="H1310" i="21"/>
  <c r="H1447" i="21"/>
  <c r="H634" i="21"/>
  <c r="H981" i="21"/>
  <c r="H1784" i="21"/>
  <c r="H1700" i="21"/>
  <c r="H935" i="21"/>
  <c r="H433" i="21"/>
  <c r="H1833" i="21"/>
  <c r="H596" i="21"/>
  <c r="H100" i="21"/>
  <c r="H364" i="21"/>
  <c r="H151" i="21"/>
  <c r="H874" i="21"/>
  <c r="H1888" i="21"/>
  <c r="H114" i="21"/>
  <c r="H478" i="21"/>
  <c r="H229" i="21"/>
  <c r="H1376" i="21"/>
  <c r="H608" i="2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D5D5C8A-84FC-4726-91FD-DAE52388188F}" keepAlive="1" name="Query - EPEs_tbl" description="Connection to the 'EPEs_tbl' query in the workbook." type="5" refreshedVersion="0" background="1">
    <dbPr connection="Provider=Microsoft.Mashup.OleDb.1;Data Source=$Workbook$;Location=EPEs_tbl;Extended Properties=&quot;&quot;" command="SELECT * FROM [EPEs_tbl]"/>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5">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futureMetadata>
  <cellMetadata count="1">
    <bk>
      <rc t="1" v="0"/>
    </bk>
  </cellMetadata>
  <valueMetadata count="5">
    <bk>
      <rc t="2" v="0"/>
    </bk>
    <bk>
      <rc t="2" v="1"/>
    </bk>
    <bk>
      <rc t="2" v="2"/>
    </bk>
    <bk>
      <rc t="2" v="3"/>
    </bk>
    <bk>
      <rc t="2" v="4"/>
    </bk>
  </valueMetadata>
</metadata>
</file>

<file path=xl/sharedStrings.xml><?xml version="1.0" encoding="utf-8"?>
<sst xmlns="http://schemas.openxmlformats.org/spreadsheetml/2006/main" count="4978" uniqueCount="3042">
  <si>
    <t>EPE Information:</t>
  </si>
  <si>
    <t>Total</t>
  </si>
  <si>
    <t>Notes</t>
  </si>
  <si>
    <t>Fossil &amp; Process</t>
  </si>
  <si>
    <t>Retail Providers Only</t>
  </si>
  <si>
    <t>Linked Jurisdiction?</t>
  </si>
  <si>
    <t>Physical Transaction Attributes -- Specified Imported Power</t>
  </si>
  <si>
    <t>Linkage Adjustment Summary</t>
  </si>
  <si>
    <t>Direct Delivery</t>
  </si>
  <si>
    <t>Total EF</t>
  </si>
  <si>
    <t>Physical Transaction Attributes -- Unspecified Imported Power</t>
  </si>
  <si>
    <t>Unspecified Total CO2e</t>
  </si>
  <si>
    <t>Physical Transaction Attributes -- Unspecified Exported Power</t>
  </si>
  <si>
    <t>AZ</t>
  </si>
  <si>
    <t>BC</t>
  </si>
  <si>
    <t>CA</t>
  </si>
  <si>
    <t>CO</t>
  </si>
  <si>
    <t>MT</t>
  </si>
  <si>
    <t>NV</t>
  </si>
  <si>
    <t>NM</t>
  </si>
  <si>
    <t>TX</t>
  </si>
  <si>
    <t>WA</t>
  </si>
  <si>
    <t>OR</t>
  </si>
  <si>
    <t>AB</t>
  </si>
  <si>
    <t>UT</t>
  </si>
  <si>
    <t>Facility_Unit_Name</t>
  </si>
  <si>
    <t>Jurisdiction_Full_Name</t>
  </si>
  <si>
    <t>Primary_Fuel</t>
  </si>
  <si>
    <t>EF_Published</t>
  </si>
  <si>
    <t>Aggregated_First_POR</t>
  </si>
  <si>
    <t>Specified_Electricity_Deliveries</t>
  </si>
  <si>
    <t>Transmission_Loss_Determination</t>
  </si>
  <si>
    <t>Transmission_Loss_Correction_Factor</t>
  </si>
  <si>
    <t>EF_Manual</t>
  </si>
  <si>
    <t>Are_You_First_Deliverer</t>
  </si>
  <si>
    <t>First_Deliverer_Listed</t>
  </si>
  <si>
    <t>Direct_Delivery_Method</t>
  </si>
  <si>
    <t>Directly_Delivered</t>
  </si>
  <si>
    <t>MRR_Retail_Provider</t>
  </si>
  <si>
    <t>RP_Power_Brought_On_Behalf</t>
  </si>
  <si>
    <t>RP_Owned_Imported_Per_Thresholds</t>
  </si>
  <si>
    <t>RP_Emissions_Power_Imported_Thresholds</t>
  </si>
  <si>
    <t>Meter_Data_Zero_RPS</t>
  </si>
  <si>
    <t>Meter_Data_Resource_Excluded</t>
  </si>
  <si>
    <t>Meter_Data_Lesser</t>
  </si>
  <si>
    <t>EF_Published2</t>
  </si>
  <si>
    <t>EF_Combustion</t>
  </si>
  <si>
    <t>EF_Biomass_Exempt</t>
  </si>
  <si>
    <t>EF_CO2_Geothermal_Exempt</t>
  </si>
  <si>
    <t>Geothermal CH4 Exempt</t>
  </si>
  <si>
    <t>Geothermal CO2 Exempt</t>
  </si>
  <si>
    <t>EF_CH4_Geothermal_Exempt</t>
  </si>
  <si>
    <t>EF_CH4_Non-Geothermal</t>
  </si>
  <si>
    <t>EF_N2O</t>
  </si>
  <si>
    <t>CO2e_Total</t>
  </si>
  <si>
    <t>CO2_Combustion</t>
  </si>
  <si>
    <t>CO2_Biomass_Exempt</t>
  </si>
  <si>
    <t>CO2_Geothermal_Exempt</t>
  </si>
  <si>
    <t>CH4_Geothermal_Exempt</t>
  </si>
  <si>
    <t>CH4_Non_Geothermal</t>
  </si>
  <si>
    <t>N2O_Mass_Emissions</t>
  </si>
  <si>
    <t>Linked_Jurisdiction_2</t>
  </si>
  <si>
    <t>CO2e_Covered_Linked</t>
  </si>
  <si>
    <t>Spec_Imports_Notes</t>
  </si>
  <si>
    <t>Unspecified_Electricity_Deliveries</t>
  </si>
  <si>
    <t>Default_Emissions_Factor</t>
  </si>
  <si>
    <t>Are_You_PSE</t>
  </si>
  <si>
    <t>First_Deliverer</t>
  </si>
  <si>
    <t>Power_Brought_On_Behalf</t>
  </si>
  <si>
    <t>Imported_Owned_Or_On_Behalf</t>
  </si>
  <si>
    <t>Emissions_Power_Imported_Thresholds</t>
  </si>
  <si>
    <t>Unspec_Import_Notes</t>
  </si>
  <si>
    <t>Aggregated_Final_POD</t>
  </si>
  <si>
    <t>Measured_At_Busbar</t>
  </si>
  <si>
    <t>Transmisson_Loss_Correction_Factor</t>
  </si>
  <si>
    <t>Spec_Export_Notes</t>
  </si>
  <si>
    <t>Unspec_Export_Notes</t>
  </si>
  <si>
    <t>Physical Transaction Attributes -- Specified Exported Power</t>
  </si>
  <si>
    <t>Biomass
Exempt</t>
  </si>
  <si>
    <t>Facility and Unit Name</t>
  </si>
  <si>
    <t>EIA ID</t>
  </si>
  <si>
    <t>Primary Fuel</t>
  </si>
  <si>
    <t>26-foot Drop Small Hydro</t>
  </si>
  <si>
    <t>Hydro</t>
  </si>
  <si>
    <t>Solar</t>
  </si>
  <si>
    <t>Agua Fria Generating Station</t>
  </si>
  <si>
    <t>Natural Gas</t>
  </si>
  <si>
    <t>Aligned Microgrid</t>
  </si>
  <si>
    <t>Diesel</t>
  </si>
  <si>
    <t>American Falls Solar</t>
  </si>
  <si>
    <t>ID</t>
  </si>
  <si>
    <t>American Falls Solar II</t>
  </si>
  <si>
    <t>Apache Generating Station</t>
  </si>
  <si>
    <t>Coal</t>
  </si>
  <si>
    <t>Apache Solar</t>
  </si>
  <si>
    <t>Wind</t>
  </si>
  <si>
    <t>Beaver</t>
  </si>
  <si>
    <t>Bennett Mountain Power</t>
  </si>
  <si>
    <t>Geothermal (Closed System)</t>
  </si>
  <si>
    <t>Biomass One, L.P.</t>
  </si>
  <si>
    <t>Biomass</t>
  </si>
  <si>
    <t>Canada</t>
  </si>
  <si>
    <t>Various</t>
  </si>
  <si>
    <t>Multiple</t>
  </si>
  <si>
    <t>Bridge River 1 Hydroelectric Generation Facility (CAN)</t>
  </si>
  <si>
    <t>Bridge River 2 Hydroelectric Generation Facility (CAN)</t>
  </si>
  <si>
    <t>WY</t>
  </si>
  <si>
    <t>Carty Generating Station</t>
  </si>
  <si>
    <t>Cedar Creek Wind</t>
  </si>
  <si>
    <t>Cedar Point Wind</t>
  </si>
  <si>
    <t>Cheakamus Hydroelectric Generation Facility (CAN)</t>
  </si>
  <si>
    <t>Cholla Power Station</t>
  </si>
  <si>
    <t>Chuck Lenzie Station</t>
  </si>
  <si>
    <t>Clark Station</t>
  </si>
  <si>
    <t>Clearwater Paper Corp. - Lewiston</t>
  </si>
  <si>
    <t>Colstrip</t>
  </si>
  <si>
    <t>Coolidge Generation Station</t>
  </si>
  <si>
    <t>Copper Mountain Solar 1 (CM10)</t>
  </si>
  <si>
    <t>Copper Mountain Solar 2 (CMS2)</t>
  </si>
  <si>
    <t>Copper Mountain Solar 3</t>
  </si>
  <si>
    <t>Copper Mountain Solar 4 (CMS4)</t>
  </si>
  <si>
    <t>Coronado Generating Station</t>
  </si>
  <si>
    <t>Coyote Springs I</t>
  </si>
  <si>
    <t>Digester Gas</t>
  </si>
  <si>
    <t>Currant Creek</t>
  </si>
  <si>
    <t>Dave Johnston</t>
  </si>
  <si>
    <t>Desert Basin Generating Station</t>
  </si>
  <si>
    <t>El Cabo Wind</t>
  </si>
  <si>
    <t>Mexico</t>
  </si>
  <si>
    <t>Evander Andrews Power Complex</t>
  </si>
  <si>
    <t>Fort Churchill Station</t>
  </si>
  <si>
    <t>Four Corners Power Plant</t>
  </si>
  <si>
    <t>Frank Tracy Station</t>
  </si>
  <si>
    <t>G.M. Shrum Hydroelectric Generation Facility (CAN)</t>
  </si>
  <si>
    <t>Gala Solar (Solar Star Oregan II)</t>
  </si>
  <si>
    <t>Gila River Power Station - Block 1</t>
  </si>
  <si>
    <t>Gila River Power Station - Block 4</t>
  </si>
  <si>
    <t>Glen Canyon Dam</t>
  </si>
  <si>
    <t>Harry Allen Station</t>
  </si>
  <si>
    <t>Hay Canyon Wind</t>
  </si>
  <si>
    <t>Headgate Rock Dam</t>
  </si>
  <si>
    <t>Hermiston</t>
  </si>
  <si>
    <t>Higgins Generating Station</t>
  </si>
  <si>
    <t>Hoover Dam</t>
  </si>
  <si>
    <t>Horse Butte Wind</t>
  </si>
  <si>
    <t>Hunter</t>
  </si>
  <si>
    <t>Huntington</t>
  </si>
  <si>
    <t>ID Solar 1</t>
  </si>
  <si>
    <t>Jim Bridger Total Plant</t>
  </si>
  <si>
    <t>Kings Beach</t>
  </si>
  <si>
    <t>Kootenay Canal Hydroelectric Generation Facility (CAN)</t>
  </si>
  <si>
    <t>Kyrene Generating Station</t>
  </si>
  <si>
    <t>Lake Side</t>
  </si>
  <si>
    <t>Langley Gulch Power Plant</t>
  </si>
  <si>
    <t>Las Vegas Generating Station</t>
  </si>
  <si>
    <t>Limon Wind I</t>
  </si>
  <si>
    <t>Limon Wind II</t>
  </si>
  <si>
    <t>Limon Wind III</t>
  </si>
  <si>
    <t>Magnolia Power Project</t>
  </si>
  <si>
    <t>MCAS Yuma Microgrid MCGX02</t>
  </si>
  <si>
    <t>Mesquite Generating Station - Block 1</t>
  </si>
  <si>
    <t>Mesquite Generating Station - Block 2</t>
  </si>
  <si>
    <t>Mesquite Solar 1</t>
  </si>
  <si>
    <t>Mica Hydroelectric Generation Facility (CAN)</t>
  </si>
  <si>
    <t>Middle Fork Hydro</t>
  </si>
  <si>
    <t>Moapa Southern Paiute Solar</t>
  </si>
  <si>
    <t>Murphy Flat Solar</t>
  </si>
  <si>
    <t>Naughton</t>
  </si>
  <si>
    <t>Geothermal (Open System)</t>
  </si>
  <si>
    <t>Nebo Power Station</t>
  </si>
  <si>
    <t>North Valmy Station</t>
  </si>
  <si>
    <t>Northern Colorado Wind I</t>
  </si>
  <si>
    <t>Northern Colorado Wind II</t>
  </si>
  <si>
    <t>Ocotillo</t>
  </si>
  <si>
    <t>Orchard Ranch Solar</t>
  </si>
  <si>
    <t>Nuclear</t>
  </si>
  <si>
    <t>Patua Geothermal</t>
  </si>
  <si>
    <t>Peace Canyon Hydroelectric Generation Facility (CAN)</t>
  </si>
  <si>
    <t>Perrin Ranch Wind</t>
  </si>
  <si>
    <t>Port Westward 1</t>
  </si>
  <si>
    <t>Port Westward 2</t>
  </si>
  <si>
    <t>Post Falls Hydro</t>
  </si>
  <si>
    <t>Red Hawk Power Station CC Natural Gas</t>
  </si>
  <si>
    <t>Revelstoke Hydroelectric Generation Facility (CAN)</t>
  </si>
  <si>
    <t>Saguaro</t>
  </si>
  <si>
    <t>San Juan</t>
  </si>
  <si>
    <t>Santan Generating Station</t>
  </si>
  <si>
    <t>Seven Mile Hydroelectric Generation Facility (CAN)</t>
  </si>
  <si>
    <t>Silverhawk Station</t>
  </si>
  <si>
    <t>Simcoe Solar</t>
  </si>
  <si>
    <t>Springerville Generating Station</t>
  </si>
  <si>
    <t>Steamboat Hills Geothermal</t>
  </si>
  <si>
    <t>Stillwater Wind</t>
  </si>
  <si>
    <t>Sun Peak Generating Station</t>
  </si>
  <si>
    <t>Sundance</t>
  </si>
  <si>
    <t>Thermo No. 1 Geothermal (Raser Technologies)</t>
  </si>
  <si>
    <t>Trans-Jordan Generating Station (Landfill Gas)</t>
  </si>
  <si>
    <t>Landfill Gas</t>
  </si>
  <si>
    <t>TS Power Plant</t>
  </si>
  <si>
    <t>Waste heat</t>
  </si>
  <si>
    <t>West Phoenix</t>
  </si>
  <si>
    <t>West Valley Generation Project</t>
  </si>
  <si>
    <t>Willow Creek Wind</t>
  </si>
  <si>
    <t>Wy'East Solar</t>
  </si>
  <si>
    <t>Yucca</t>
  </si>
  <si>
    <t>Fossil &amp; Process EF</t>
  </si>
  <si>
    <t>Geothermal CO2 Exempt EF</t>
  </si>
  <si>
    <t>Geothermal CH4 Exempt EF</t>
  </si>
  <si>
    <t>Biomass
Exempt EF</t>
  </si>
  <si>
    <t>Net generation (MWh)</t>
  </si>
  <si>
    <t>State/Country</t>
  </si>
  <si>
    <t>EPE Name</t>
  </si>
  <si>
    <t>EPE Type All</t>
  </si>
  <si>
    <t>COOP</t>
  </si>
  <si>
    <t>Marketer</t>
  </si>
  <si>
    <t>IOU</t>
  </si>
  <si>
    <t>Bonneville Power Administration (BPA) - ACS</t>
  </si>
  <si>
    <t>State</t>
  </si>
  <si>
    <t>Dynamic List Spec</t>
  </si>
  <si>
    <t>Index Count</t>
  </si>
  <si>
    <t>Point Name</t>
  </si>
  <si>
    <t>AB.BC</t>
  </si>
  <si>
    <t>AB.MT.MATL</t>
  </si>
  <si>
    <t>AB.SK.MC</t>
  </si>
  <si>
    <t>AB.system</t>
  </si>
  <si>
    <t>ABITIBI69</t>
  </si>
  <si>
    <t>ABQ</t>
  </si>
  <si>
    <t>ADAMS115</t>
  </si>
  <si>
    <t>ADL</t>
  </si>
  <si>
    <t>AFTON345</t>
  </si>
  <si>
    <t>AIR230</t>
  </si>
  <si>
    <t>AIRPORT115</t>
  </si>
  <si>
    <t>AIRWAY</t>
  </si>
  <si>
    <t>ALAMOGRDO115</t>
  </si>
  <si>
    <t>ALIQUIDE449</t>
  </si>
  <si>
    <t>AMBROSIA230</t>
  </si>
  <si>
    <t>AMRAD115</t>
  </si>
  <si>
    <t>AMRAD345</t>
  </si>
  <si>
    <t>ANDK</t>
  </si>
  <si>
    <t>ANTE</t>
  </si>
  <si>
    <t>ANTELOPE</t>
  </si>
  <si>
    <t>APACHE115</t>
  </si>
  <si>
    <t>APACHE230</t>
  </si>
  <si>
    <t>APRODUCTS449</t>
  </si>
  <si>
    <t>ARH</t>
  </si>
  <si>
    <t>ArlngtnWinLD</t>
  </si>
  <si>
    <t>ATL</t>
  </si>
  <si>
    <t>AU</t>
  </si>
  <si>
    <t>AU115</t>
  </si>
  <si>
    <t>AVA.BPAT</t>
  </si>
  <si>
    <t>AVA.SYS</t>
  </si>
  <si>
    <t>AVAPUD</t>
  </si>
  <si>
    <t>AVAREMOTELD</t>
  </si>
  <si>
    <t>AVAT.NWMT</t>
  </si>
  <si>
    <t>BARR</t>
  </si>
  <si>
    <t>BC.US.BORDER</t>
  </si>
  <si>
    <t>BCHA.INT.SYS</t>
  </si>
  <si>
    <t>BCHA.LM.SYS</t>
  </si>
  <si>
    <t>BCHA.LOSSES</t>
  </si>
  <si>
    <t>BCHA.NTWK.LD</t>
  </si>
  <si>
    <t>BCS.ORCH449</t>
  </si>
  <si>
    <t>BCS.ROED449</t>
  </si>
  <si>
    <t>BELN</t>
  </si>
  <si>
    <t>BHCE</t>
  </si>
  <si>
    <t>BICKNELL230</t>
  </si>
  <si>
    <t>BIGBEND</t>
  </si>
  <si>
    <t>BigHorn2</t>
  </si>
  <si>
    <t>BKB</t>
  </si>
  <si>
    <t>BLACKMESA230</t>
  </si>
  <si>
    <t>BLAINE</t>
  </si>
  <si>
    <t>BLLK</t>
  </si>
  <si>
    <t>BLUE</t>
  </si>
  <si>
    <t>BLYTHE161</t>
  </si>
  <si>
    <t>BOEING449</t>
  </si>
  <si>
    <t>BOON</t>
  </si>
  <si>
    <t>BORA</t>
  </si>
  <si>
    <t>BOZ</t>
  </si>
  <si>
    <t>BPAGEN</t>
  </si>
  <si>
    <t>BPAPUNSCHD</t>
  </si>
  <si>
    <t>BPASID</t>
  </si>
  <si>
    <t>BPAT.CHPD</t>
  </si>
  <si>
    <t>BPAT.DOPD</t>
  </si>
  <si>
    <t>BPAT.GCPD</t>
  </si>
  <si>
    <t>BPAT.NWMT</t>
  </si>
  <si>
    <t>BPAT.PACW</t>
  </si>
  <si>
    <t>BPAT.PGE</t>
  </si>
  <si>
    <t>BPAT.PSEI</t>
  </si>
  <si>
    <t>BPAT.SCL</t>
  </si>
  <si>
    <t>BPAT.TPU</t>
  </si>
  <si>
    <t>BPATPUD</t>
  </si>
  <si>
    <t>BPATRes</t>
  </si>
  <si>
    <t>BPREFINRY449</t>
  </si>
  <si>
    <t>BRDY</t>
  </si>
  <si>
    <t>BROADVIEW</t>
  </si>
  <si>
    <t>BRSS</t>
  </si>
  <si>
    <t>BSAN</t>
  </si>
  <si>
    <t>BUCKEYE230</t>
  </si>
  <si>
    <t>BURBSYSTEM</t>
  </si>
  <si>
    <t>BURL</t>
  </si>
  <si>
    <t>BW230</t>
  </si>
  <si>
    <t>BWAT</t>
  </si>
  <si>
    <t>CALRIDGE</t>
  </si>
  <si>
    <t>CANYONFERRY</t>
  </si>
  <si>
    <t>CaptainJack</t>
  </si>
  <si>
    <t>CCI</t>
  </si>
  <si>
    <t>CDEL</t>
  </si>
  <si>
    <t>CEDARFALLGEN</t>
  </si>
  <si>
    <t>CEDARMTN500</t>
  </si>
  <si>
    <t>CentraliaBR</t>
  </si>
  <si>
    <t>CENTRALIACTY</t>
  </si>
  <si>
    <t>CentraliaLD</t>
  </si>
  <si>
    <t>CENTRALLINCN</t>
  </si>
  <si>
    <t>CFEROA</t>
  </si>
  <si>
    <t>CFETIJ</t>
  </si>
  <si>
    <t>CHAR</t>
  </si>
  <si>
    <t>ChehalisPrLD</t>
  </si>
  <si>
    <t>CHELAN.AVA</t>
  </si>
  <si>
    <t>CHOLLA230</t>
  </si>
  <si>
    <t>CHOLLA345</t>
  </si>
  <si>
    <t>CHOLLA500</t>
  </si>
  <si>
    <t>CHPD</t>
  </si>
  <si>
    <t>CLYMER</t>
  </si>
  <si>
    <t>COACH2</t>
  </si>
  <si>
    <t>COBH</t>
  </si>
  <si>
    <t>CoffinButte2</t>
  </si>
  <si>
    <t>COLL</t>
  </si>
  <si>
    <t>ColRidge</t>
  </si>
  <si>
    <t>COLSTRIP</t>
  </si>
  <si>
    <t>Columbia230</t>
  </si>
  <si>
    <t>COLUMBIAREA</t>
  </si>
  <si>
    <t>COMA</t>
  </si>
  <si>
    <t>COMBINEHILLS</t>
  </si>
  <si>
    <t>COOLIDGE</t>
  </si>
  <si>
    <t>COOSPAC</t>
  </si>
  <si>
    <t>COPPER230</t>
  </si>
  <si>
    <t>CORONADO500</t>
  </si>
  <si>
    <t>CORONADO69</t>
  </si>
  <si>
    <t>COYSPR</t>
  </si>
  <si>
    <t>CRAG</t>
  </si>
  <si>
    <t>CRG</t>
  </si>
  <si>
    <t>CRYSTAL500</t>
  </si>
  <si>
    <t>CTW230</t>
  </si>
  <si>
    <t>CVPGen</t>
  </si>
  <si>
    <t>DALREED</t>
  </si>
  <si>
    <t>DAVIS230</t>
  </si>
  <si>
    <t>DEAA</t>
  </si>
  <si>
    <t>DEER_CREEK</t>
  </si>
  <si>
    <t>DELTA</t>
  </si>
  <si>
    <t>DESERTBASIN</t>
  </si>
  <si>
    <t>DESPWR</t>
  </si>
  <si>
    <t>DEVERS230</t>
  </si>
  <si>
    <t>DEVERS500</t>
  </si>
  <si>
    <t>DISCBAY</t>
  </si>
  <si>
    <t>DJ</t>
  </si>
  <si>
    <t>DONAANA115</t>
  </si>
  <si>
    <t>DOSCONDAD230</t>
  </si>
  <si>
    <t>DRNCH</t>
  </si>
  <si>
    <t>DRYCREEK</t>
  </si>
  <si>
    <t>DRYLAKEEAST</t>
  </si>
  <si>
    <t>DRYLAKEWEST</t>
  </si>
  <si>
    <t>DS2</t>
  </si>
  <si>
    <t>ECSS</t>
  </si>
  <si>
    <t>EDDY230</t>
  </si>
  <si>
    <t>EDDY345</t>
  </si>
  <si>
    <t>EE1</t>
  </si>
  <si>
    <t>EE2</t>
  </si>
  <si>
    <t>ELBU</t>
  </si>
  <si>
    <t>ELD230SYS</t>
  </si>
  <si>
    <t>ELD500SYS</t>
  </si>
  <si>
    <t>ELDORADO230</t>
  </si>
  <si>
    <t>ELDORADO500</t>
  </si>
  <si>
    <t>ELM</t>
  </si>
  <si>
    <t>ELV230</t>
  </si>
  <si>
    <t>ENPR</t>
  </si>
  <si>
    <t>ENPRISE.PUMP</t>
  </si>
  <si>
    <t>EPE.LOCALGEN</t>
  </si>
  <si>
    <t>EPE.RESLOAD</t>
  </si>
  <si>
    <t>EQUILON449</t>
  </si>
  <si>
    <t>EWEB</t>
  </si>
  <si>
    <t>FALLRIVER</t>
  </si>
  <si>
    <t>FBC.LAM.LD</t>
  </si>
  <si>
    <t>FBC.OK.LD</t>
  </si>
  <si>
    <t>FBC.PRI.LD</t>
  </si>
  <si>
    <t>FGE</t>
  </si>
  <si>
    <t>FIY230</t>
  </si>
  <si>
    <t>FLN230</t>
  </si>
  <si>
    <t>FLUP</t>
  </si>
  <si>
    <t>FOL230</t>
  </si>
  <si>
    <t>FOURCORNE230</t>
  </si>
  <si>
    <t>FOURCORNE345</t>
  </si>
  <si>
    <t>FOURCORNE500</t>
  </si>
  <si>
    <t>FOURCORNE69</t>
  </si>
  <si>
    <t>FredricksoLD</t>
  </si>
  <si>
    <t>FULLER</t>
  </si>
  <si>
    <t>GALLEGOS115</t>
  </si>
  <si>
    <t>GALLUP1</t>
  </si>
  <si>
    <t>GAR230NWMT</t>
  </si>
  <si>
    <t>GCPD</t>
  </si>
  <si>
    <t>GCPD.RoadM</t>
  </si>
  <si>
    <t>GCPHA</t>
  </si>
  <si>
    <t>GENE</t>
  </si>
  <si>
    <t>GHPUD</t>
  </si>
  <si>
    <t>GILA69</t>
  </si>
  <si>
    <t>GILARIVER500</t>
  </si>
  <si>
    <t>GJCT</t>
  </si>
  <si>
    <t>GLAD</t>
  </si>
  <si>
    <t>GLAD115</t>
  </si>
  <si>
    <t>GLENCANYON1</t>
  </si>
  <si>
    <t>GLENCANYON2</t>
  </si>
  <si>
    <t>GLENCANYON3</t>
  </si>
  <si>
    <t>GLENCANYON69</t>
  </si>
  <si>
    <t>GLWND1</t>
  </si>
  <si>
    <t>GLWND2</t>
  </si>
  <si>
    <t>GMS.MCA.REV</t>
  </si>
  <si>
    <t>GON.IPP</t>
  </si>
  <si>
    <t>GON.PAV</t>
  </si>
  <si>
    <t>GOODNOEHILL1</t>
  </si>
  <si>
    <t>GPTOLEDO</t>
  </si>
  <si>
    <t>GRANT.AVA</t>
  </si>
  <si>
    <t>GREATFALLS</t>
  </si>
  <si>
    <t>GREENLEE345</t>
  </si>
  <si>
    <t>GRENLESWT345</t>
  </si>
  <si>
    <t>GRIFFITH230</t>
  </si>
  <si>
    <t>GRIFFITH69</t>
  </si>
  <si>
    <t>Grizzly</t>
  </si>
  <si>
    <t>GSHN</t>
  </si>
  <si>
    <t>GTFALLSNWMT</t>
  </si>
  <si>
    <t>GUADALUPE345</t>
  </si>
  <si>
    <t>H500</t>
  </si>
  <si>
    <t>HA500</t>
  </si>
  <si>
    <t>HACKBERRY230</t>
  </si>
  <si>
    <t>HAIWEE</t>
  </si>
  <si>
    <t>HARDIN</t>
  </si>
  <si>
    <t>HarvestWind</t>
  </si>
  <si>
    <t>HAYDEN115</t>
  </si>
  <si>
    <t>HCPR</t>
  </si>
  <si>
    <t>HDN</t>
  </si>
  <si>
    <t>HEBER69</t>
  </si>
  <si>
    <t>HERN</t>
  </si>
  <si>
    <t>HERN6</t>
  </si>
  <si>
    <t>HGC</t>
  </si>
  <si>
    <t>HGMA</t>
  </si>
  <si>
    <t>HIDALGO115</t>
  </si>
  <si>
    <t>HIDALGO345</t>
  </si>
  <si>
    <t>HIGHLINE230</t>
  </si>
  <si>
    <t>HILLTOP230</t>
  </si>
  <si>
    <t>HJ</t>
  </si>
  <si>
    <t>HMWY</t>
  </si>
  <si>
    <t>HNLK</t>
  </si>
  <si>
    <t>HOGBACK</t>
  </si>
  <si>
    <t>HOLLOMAN115</t>
  </si>
  <si>
    <t>HOOVER230</t>
  </si>
  <si>
    <t>HSP</t>
  </si>
  <si>
    <t>HTSP</t>
  </si>
  <si>
    <t>HTSP.AVA</t>
  </si>
  <si>
    <t>HUNTER</t>
  </si>
  <si>
    <t>HUR230</t>
  </si>
  <si>
    <t>HURR</t>
  </si>
  <si>
    <t>INEL</t>
  </si>
  <si>
    <t>INTEL449</t>
  </si>
  <si>
    <t>INYO</t>
  </si>
  <si>
    <t>IPCO</t>
  </si>
  <si>
    <t>IPCOEAST</t>
  </si>
  <si>
    <t>IPP</t>
  </si>
  <si>
    <t>IPPUTAH</t>
  </si>
  <si>
    <t>IRVINGTON138</t>
  </si>
  <si>
    <t>IVGEO</t>
  </si>
  <si>
    <t>IVLY2</t>
  </si>
  <si>
    <t>IVLY5</t>
  </si>
  <si>
    <t>IVRR</t>
  </si>
  <si>
    <t>IVTURBO</t>
  </si>
  <si>
    <t>JBSN</t>
  </si>
  <si>
    <t>JBWT</t>
  </si>
  <si>
    <t>JEFF</t>
  </si>
  <si>
    <t>JnprCnyn</t>
  </si>
  <si>
    <t>JOJOBA500</t>
  </si>
  <si>
    <t>JUAN</t>
  </si>
  <si>
    <t>JUAREZ</t>
  </si>
  <si>
    <t>Juniper2LD</t>
  </si>
  <si>
    <t>JuniperWinLD</t>
  </si>
  <si>
    <t>KaiserBell</t>
  </si>
  <si>
    <t>KaiserTac</t>
  </si>
  <si>
    <t>KAY-LHV</t>
  </si>
  <si>
    <t>KES230</t>
  </si>
  <si>
    <t>KFallsGen</t>
  </si>
  <si>
    <t>KI</t>
  </si>
  <si>
    <t>KITTITAS</t>
  </si>
  <si>
    <t>KITTVAL</t>
  </si>
  <si>
    <t>KNOB161</t>
  </si>
  <si>
    <t>KNOX230</t>
  </si>
  <si>
    <t>KPRT</t>
  </si>
  <si>
    <t>KYRENE230</t>
  </si>
  <si>
    <t>KYRENE500</t>
  </si>
  <si>
    <t>LAGBELLVELO</t>
  </si>
  <si>
    <t>LaGrande</t>
  </si>
  <si>
    <t>LAJU</t>
  </si>
  <si>
    <t>Lake</t>
  </si>
  <si>
    <t>LAMR</t>
  </si>
  <si>
    <t>LAMR115</t>
  </si>
  <si>
    <t>LAMR230</t>
  </si>
  <si>
    <t>LAMR345</t>
  </si>
  <si>
    <t>LAMS</t>
  </si>
  <si>
    <t>LANCASTER</t>
  </si>
  <si>
    <t>LancasterLD</t>
  </si>
  <si>
    <t>LASCRCS115</t>
  </si>
  <si>
    <t>LASYSTEM</t>
  </si>
  <si>
    <t>LAUGHLINSYS</t>
  </si>
  <si>
    <t>LeanJnpr2</t>
  </si>
  <si>
    <t>LEATH</t>
  </si>
  <si>
    <t>LFG-Gen</t>
  </si>
  <si>
    <t>LIBERTY230</t>
  </si>
  <si>
    <t>LINC</t>
  </si>
  <si>
    <t>LINDEN69</t>
  </si>
  <si>
    <t>LLL115</t>
  </si>
  <si>
    <t>LOLO</t>
  </si>
  <si>
    <t>LONEBUTTE230</t>
  </si>
  <si>
    <t>LongviewFbr</t>
  </si>
  <si>
    <t>LORDSBURG115</t>
  </si>
  <si>
    <t>LOSBANOS230</t>
  </si>
  <si>
    <t>LRS</t>
  </si>
  <si>
    <t>LRS230</t>
  </si>
  <si>
    <t>LRS345</t>
  </si>
  <si>
    <t>LRS69</t>
  </si>
  <si>
    <t>LSRwind1</t>
  </si>
  <si>
    <t>LUGO</t>
  </si>
  <si>
    <t>LUNA115</t>
  </si>
  <si>
    <t>LUNA345</t>
  </si>
  <si>
    <t>LYPK</t>
  </si>
  <si>
    <t>M345</t>
  </si>
  <si>
    <t>M500</t>
  </si>
  <si>
    <t>MACHOSPRG345</t>
  </si>
  <si>
    <t>MALTA</t>
  </si>
  <si>
    <t>MARANA115</t>
  </si>
  <si>
    <t>MARBLE60</t>
  </si>
  <si>
    <t>MARCHPT_GEN</t>
  </si>
  <si>
    <t>MARKETPLACE</t>
  </si>
  <si>
    <t>MATL.NWMT</t>
  </si>
  <si>
    <t>MCCULLOUG230</t>
  </si>
  <si>
    <t>MCCULLOUG500</t>
  </si>
  <si>
    <t>MCKINLEY345</t>
  </si>
  <si>
    <t>MCNARY</t>
  </si>
  <si>
    <t>MCNRYFSHWY</t>
  </si>
  <si>
    <t>MCNRYFWKCP</t>
  </si>
  <si>
    <t>MDGT</t>
  </si>
  <si>
    <t>MDSK</t>
  </si>
  <si>
    <t>MDWP</t>
  </si>
  <si>
    <t>MEAD230</t>
  </si>
  <si>
    <t>MEAD500</t>
  </si>
  <si>
    <t>MESQUITE230</t>
  </si>
  <si>
    <t>MID.SYSTEM</t>
  </si>
  <si>
    <t>MIDC</t>
  </si>
  <si>
    <t>MIDW</t>
  </si>
  <si>
    <t>MIDWAY</t>
  </si>
  <si>
    <t>Midway230</t>
  </si>
  <si>
    <t>MIMBRES115</t>
  </si>
  <si>
    <t>MintFarm</t>
  </si>
  <si>
    <t>MINTFARMGEN</t>
  </si>
  <si>
    <t>MintFarmLD</t>
  </si>
  <si>
    <t>MIR2</t>
  </si>
  <si>
    <t>MLCK</t>
  </si>
  <si>
    <t>MNDK</t>
  </si>
  <si>
    <t>MOENKOPI500</t>
  </si>
  <si>
    <t>MOHAVE500</t>
  </si>
  <si>
    <t>MONU</t>
  </si>
  <si>
    <t>MORGAN500</t>
  </si>
  <si>
    <t>MPAC</t>
  </si>
  <si>
    <t>MPP</t>
  </si>
  <si>
    <t>MSQUIT230</t>
  </si>
  <si>
    <t>NAT230</t>
  </si>
  <si>
    <t>NAVAJO500</t>
  </si>
  <si>
    <t>NEVPSYS</t>
  </si>
  <si>
    <t>NEWPOINT</t>
  </si>
  <si>
    <t>NML230</t>
  </si>
  <si>
    <t>NOB</t>
  </si>
  <si>
    <t>NORTHSYS</t>
  </si>
  <si>
    <t>NORTON115</t>
  </si>
  <si>
    <t>NOXON</t>
  </si>
  <si>
    <t>NP15</t>
  </si>
  <si>
    <t>NPSS</t>
  </si>
  <si>
    <t>NRTHGILA500</t>
  </si>
  <si>
    <t>NRTHGILA69</t>
  </si>
  <si>
    <t>NUT</t>
  </si>
  <si>
    <t>NWH</t>
  </si>
  <si>
    <t>NW-MT</t>
  </si>
  <si>
    <t>NYUM</t>
  </si>
  <si>
    <t>OAKDALE</t>
  </si>
  <si>
    <t>OBBLPR</t>
  </si>
  <si>
    <t>OBN230</t>
  </si>
  <si>
    <t>ODA230</t>
  </si>
  <si>
    <t>ODA500</t>
  </si>
  <si>
    <t>OJO345</t>
  </si>
  <si>
    <t>OKAN_D.S.</t>
  </si>
  <si>
    <t>ORACLE115</t>
  </si>
  <si>
    <t>ORCAS</t>
  </si>
  <si>
    <t>ORM1</t>
  </si>
  <si>
    <t>OROGRANDE115</t>
  </si>
  <si>
    <t>OTEC</t>
  </si>
  <si>
    <t>PACE</t>
  </si>
  <si>
    <t>Packwood</t>
  </si>
  <si>
    <t>PACW</t>
  </si>
  <si>
    <t>PACW.PGE</t>
  </si>
  <si>
    <t>PACWBDRL</t>
  </si>
  <si>
    <t>PALOVERDE</t>
  </si>
  <si>
    <t>PALOVERDE500</t>
  </si>
  <si>
    <t>PANDA230</t>
  </si>
  <si>
    <t>PARKER</t>
  </si>
  <si>
    <t>PARKER161</t>
  </si>
  <si>
    <t>PARKER230</t>
  </si>
  <si>
    <t>PATHC</t>
  </si>
  <si>
    <t>PaTu</t>
  </si>
  <si>
    <t>PAWN</t>
  </si>
  <si>
    <t>PEACOCK230</t>
  </si>
  <si>
    <t>PebbleSprngs</t>
  </si>
  <si>
    <t>PEGS</t>
  </si>
  <si>
    <t>PGE</t>
  </si>
  <si>
    <t>PGE.COLSTRIP</t>
  </si>
  <si>
    <t>PGE.COYSPR1</t>
  </si>
  <si>
    <t>PGE.MIDC</t>
  </si>
  <si>
    <t>PGE.SLATT</t>
  </si>
  <si>
    <t>PGE.TROJAN</t>
  </si>
  <si>
    <t>PICACHO115</t>
  </si>
  <si>
    <t>PILOTKNOB161</t>
  </si>
  <si>
    <t>PINALCENT230</t>
  </si>
  <si>
    <t>PINALWEST345</t>
  </si>
  <si>
    <t>PINALWEST500</t>
  </si>
  <si>
    <t>PINESTREET</t>
  </si>
  <si>
    <t>PINPKAPS230</t>
  </si>
  <si>
    <t>PINPKSRP230</t>
  </si>
  <si>
    <t>PINTO</t>
  </si>
  <si>
    <t>PLAY69</t>
  </si>
  <si>
    <t>PNGC</t>
  </si>
  <si>
    <t>PNPKWALC230</t>
  </si>
  <si>
    <t>PON</t>
  </si>
  <si>
    <t>POP</t>
  </si>
  <si>
    <t>POPD</t>
  </si>
  <si>
    <t>POWELL.RIVER</t>
  </si>
  <si>
    <t>PRPLD</t>
  </si>
  <si>
    <t>PSCO</t>
  </si>
  <si>
    <t>PSEI.SYSTEM</t>
  </si>
  <si>
    <t>PTSN</t>
  </si>
  <si>
    <t>PVWEST</t>
  </si>
  <si>
    <t>PYGS</t>
  </si>
  <si>
    <t>QUILCENE</t>
  </si>
  <si>
    <t>RACEWAY230</t>
  </si>
  <si>
    <t>RanchoSeco</t>
  </si>
  <si>
    <t>RAW</t>
  </si>
  <si>
    <t>RDM230</t>
  </si>
  <si>
    <t>RDM500</t>
  </si>
  <si>
    <t>READER</t>
  </si>
  <si>
    <t>REDB</t>
  </si>
  <si>
    <t>REDBL</t>
  </si>
  <si>
    <t>REDDR1</t>
  </si>
  <si>
    <t>REDMESA115</t>
  </si>
  <si>
    <t>REEVES115</t>
  </si>
  <si>
    <t>RFL</t>
  </si>
  <si>
    <t>RICHLAND</t>
  </si>
  <si>
    <t>RoundButte</t>
  </si>
  <si>
    <t>RRP</t>
  </si>
  <si>
    <t>RSC230</t>
  </si>
  <si>
    <t>RUDD230</t>
  </si>
  <si>
    <t>RUDD500</t>
  </si>
  <si>
    <t>SADLBROKRNCH</t>
  </si>
  <si>
    <t>SAGUARO115</t>
  </si>
  <si>
    <t>SAGUARO230</t>
  </si>
  <si>
    <t>SAGUARO500</t>
  </si>
  <si>
    <t>Satsop230LD</t>
  </si>
  <si>
    <t>SB211LOAD</t>
  </si>
  <si>
    <t>SCL.SYSTEM</t>
  </si>
  <si>
    <t>SCSE</t>
  </si>
  <si>
    <t>SCSW</t>
  </si>
  <si>
    <t>SCUTBANK</t>
  </si>
  <si>
    <t>SEATAC</t>
  </si>
  <si>
    <t>SGE</t>
  </si>
  <si>
    <t>SGW</t>
  </si>
  <si>
    <t>SHERIDAN</t>
  </si>
  <si>
    <t>SHIPROCK115</t>
  </si>
  <si>
    <t>SHIPROCK345</t>
  </si>
  <si>
    <t>SHOWLOW69</t>
  </si>
  <si>
    <t>SHR2</t>
  </si>
  <si>
    <t>SIG</t>
  </si>
  <si>
    <t>SILVERKIN500</t>
  </si>
  <si>
    <t>SILVERPEAK55</t>
  </si>
  <si>
    <t>SJ345</t>
  </si>
  <si>
    <t>SLATT230</t>
  </si>
  <si>
    <t>SLATT230LD</t>
  </si>
  <si>
    <t>SLV230</t>
  </si>
  <si>
    <t>SLVA</t>
  </si>
  <si>
    <t>SMLK</t>
  </si>
  <si>
    <t>SNOH.PUD</t>
  </si>
  <si>
    <t>SOUTHLOOP345</t>
  </si>
  <si>
    <t>SOUTHSYS</t>
  </si>
  <si>
    <t>SOUTHTOLTGEN</t>
  </si>
  <si>
    <t>SP15</t>
  </si>
  <si>
    <t>SP-15</t>
  </si>
  <si>
    <t>SPGR</t>
  </si>
  <si>
    <t>SPI_CABO_GEN</t>
  </si>
  <si>
    <t>SPPC</t>
  </si>
  <si>
    <t>SPRINGER345</t>
  </si>
  <si>
    <t>SRP-SYSTEM</t>
  </si>
  <si>
    <t>SS4</t>
  </si>
  <si>
    <t>ST.PAUL</t>
  </si>
  <si>
    <t>STANDIFORD</t>
  </si>
  <si>
    <t>StarPoint</t>
  </si>
  <si>
    <t>STVRN</t>
  </si>
  <si>
    <t>STY</t>
  </si>
  <si>
    <t>SUGARLOAF500</t>
  </si>
  <si>
    <t>SUMAS</t>
  </si>
  <si>
    <t>SumFalls</t>
  </si>
  <si>
    <t>SUMMIT120</t>
  </si>
  <si>
    <t>SUNDANCE</t>
  </si>
  <si>
    <t>SWR</t>
  </si>
  <si>
    <t>SYLMAR</t>
  </si>
  <si>
    <t>TAIBAN</t>
  </si>
  <si>
    <t>TANNER.AL</t>
  </si>
  <si>
    <t>TANNER.LB</t>
  </si>
  <si>
    <t>TANNER.NB</t>
  </si>
  <si>
    <t>TAOS</t>
  </si>
  <si>
    <t>TESLA230</t>
  </si>
  <si>
    <t>TESLA500</t>
  </si>
  <si>
    <t>TESORO449</t>
  </si>
  <si>
    <t>TESTTRACK230</t>
  </si>
  <si>
    <t>TID.SYSTEM</t>
  </si>
  <si>
    <t>TMK</t>
  </si>
  <si>
    <t>TNDY</t>
  </si>
  <si>
    <t>TOLUCA</t>
  </si>
  <si>
    <t>TOPOCK230</t>
  </si>
  <si>
    <t>TOWNSEND</t>
  </si>
  <si>
    <t>TPWR.STAR</t>
  </si>
  <si>
    <t>TROJAN</t>
  </si>
  <si>
    <t>TRONA</t>
  </si>
  <si>
    <t>TRY230</t>
  </si>
  <si>
    <t>TRY500</t>
  </si>
  <si>
    <t>TRY69</t>
  </si>
  <si>
    <t>TSGTWSTATION</t>
  </si>
  <si>
    <t>Tuolumne</t>
  </si>
  <si>
    <t>UINTA</t>
  </si>
  <si>
    <t>UPLC</t>
  </si>
  <si>
    <t>VAIL345</t>
  </si>
  <si>
    <t>VEF</t>
  </si>
  <si>
    <t>VICTORVILLE</t>
  </si>
  <si>
    <t>VILA</t>
  </si>
  <si>
    <t>VNL</t>
  </si>
  <si>
    <t>VUL</t>
  </si>
  <si>
    <t>WACM-WEST</t>
  </si>
  <si>
    <t>WALC.SYS</t>
  </si>
  <si>
    <t>WALLAWALLA</t>
  </si>
  <si>
    <t>WALT</t>
  </si>
  <si>
    <t>WEED</t>
  </si>
  <si>
    <t>WESTLEY</t>
  </si>
  <si>
    <t>WESTPHX230</t>
  </si>
  <si>
    <t>WESTWING230</t>
  </si>
  <si>
    <t>WESTWING345</t>
  </si>
  <si>
    <t>WESTWING500</t>
  </si>
  <si>
    <t>WFDE</t>
  </si>
  <si>
    <t>Wheatfield</t>
  </si>
  <si>
    <t>WheatfieldLD</t>
  </si>
  <si>
    <t>WhtCrkWind</t>
  </si>
  <si>
    <t>WhtCrkWindLD</t>
  </si>
  <si>
    <t>WHY230</t>
  </si>
  <si>
    <t>WILC</t>
  </si>
  <si>
    <t>WILLARD115</t>
  </si>
  <si>
    <t>WILLIAMS69</t>
  </si>
  <si>
    <t>WINCHESTR345</t>
  </si>
  <si>
    <t>WINDRIDGE</t>
  </si>
  <si>
    <t>WINTERHAVEN</t>
  </si>
  <si>
    <t>WM345</t>
  </si>
  <si>
    <t>WOODLANDTAP</t>
  </si>
  <si>
    <t>WPEnergizer</t>
  </si>
  <si>
    <t>WRAY</t>
  </si>
  <si>
    <t>WRS</t>
  </si>
  <si>
    <t>WYOCENTRAL</t>
  </si>
  <si>
    <t>WYODAK</t>
  </si>
  <si>
    <t>WYOEAST</t>
  </si>
  <si>
    <t>WYONORTH</t>
  </si>
  <si>
    <t>Yakima</t>
  </si>
  <si>
    <t>Yamsay230</t>
  </si>
  <si>
    <t>YATH</t>
  </si>
  <si>
    <t>YT115</t>
  </si>
  <si>
    <t>YTP</t>
  </si>
  <si>
    <t>YTW</t>
  </si>
  <si>
    <t>YUCCA69</t>
  </si>
  <si>
    <t>ZP26</t>
  </si>
  <si>
    <t>Dynamic List</t>
  </si>
  <si>
    <t>Total Covered</t>
  </si>
  <si>
    <t>Total Exempt</t>
  </si>
  <si>
    <t>EF_Total_Covered</t>
  </si>
  <si>
    <t>EF_Total_Exempt</t>
  </si>
  <si>
    <t>CO2e_Total_Covered</t>
  </si>
  <si>
    <t>CO2e_Total_Exempt</t>
  </si>
  <si>
    <t>Other CH4
Covered</t>
  </si>
  <si>
    <t>N2O
Covered</t>
  </si>
  <si>
    <t>Other CH4
Covered EF</t>
  </si>
  <si>
    <t>N2O
Covered EF</t>
  </si>
  <si>
    <t>Total
Covered EF</t>
  </si>
  <si>
    <t>MWh_x_TLF</t>
  </si>
  <si>
    <t>AZPS</t>
  </si>
  <si>
    <t>AESO</t>
  </si>
  <si>
    <t>AVA</t>
  </si>
  <si>
    <t>BANC</t>
  </si>
  <si>
    <t>BCHA</t>
  </si>
  <si>
    <t>BPA</t>
  </si>
  <si>
    <t>BPAT</t>
  </si>
  <si>
    <t>CAISO</t>
  </si>
  <si>
    <t>CENACE</t>
  </si>
  <si>
    <t>CFE</t>
  </si>
  <si>
    <t>DOPD</t>
  </si>
  <si>
    <t>EPEC</t>
  </si>
  <si>
    <t>GRID</t>
  </si>
  <si>
    <t>GRIF</t>
  </si>
  <si>
    <t>GRMA</t>
  </si>
  <si>
    <t>GWA</t>
  </si>
  <si>
    <t>IID</t>
  </si>
  <si>
    <t>LADWP</t>
  </si>
  <si>
    <t>N/A</t>
  </si>
  <si>
    <t>NEVP</t>
  </si>
  <si>
    <t>NWMT</t>
  </si>
  <si>
    <t>PNM</t>
  </si>
  <si>
    <t>PPW</t>
  </si>
  <si>
    <t>PSEI</t>
  </si>
  <si>
    <t>SCL</t>
  </si>
  <si>
    <t>SMUD</t>
  </si>
  <si>
    <t>SRP</t>
  </si>
  <si>
    <t>TEPC</t>
  </si>
  <si>
    <t>TID</t>
  </si>
  <si>
    <t>TIDC</t>
  </si>
  <si>
    <t>TPWR</t>
  </si>
  <si>
    <t>WACM</t>
  </si>
  <si>
    <t>WALC</t>
  </si>
  <si>
    <t>BAAs</t>
  </si>
  <si>
    <t>BAA</t>
  </si>
  <si>
    <t>MWh x TLF</t>
  </si>
  <si>
    <t>Alberta</t>
  </si>
  <si>
    <t>Arizona</t>
  </si>
  <si>
    <t>Baja</t>
  </si>
  <si>
    <t>British Columbia</t>
  </si>
  <si>
    <t>California</t>
  </si>
  <si>
    <t>Colorado</t>
  </si>
  <si>
    <t>Idaho</t>
  </si>
  <si>
    <t>Indiana</t>
  </si>
  <si>
    <t>Iowa</t>
  </si>
  <si>
    <t>Kansas</t>
  </si>
  <si>
    <t>Minnesota</t>
  </si>
  <si>
    <t>Montana</t>
  </si>
  <si>
    <t>Nebraska</t>
  </si>
  <si>
    <t>Nevada</t>
  </si>
  <si>
    <t>New Mexico</t>
  </si>
  <si>
    <t>North Carolina</t>
  </si>
  <si>
    <t>North Dakota</t>
  </si>
  <si>
    <t>Oklahoma</t>
  </si>
  <si>
    <t>Oregon</t>
  </si>
  <si>
    <t>Pennsylvania</t>
  </si>
  <si>
    <t>South Dakota</t>
  </si>
  <si>
    <t>Texas</t>
  </si>
  <si>
    <t>Utah</t>
  </si>
  <si>
    <t>Washington</t>
  </si>
  <si>
    <t>Wyoming</t>
  </si>
  <si>
    <t>Jurisdictions</t>
  </si>
  <si>
    <t>CO2e_Total_Unspec_Imports</t>
  </si>
  <si>
    <t>CO2e_Manual _Total</t>
  </si>
  <si>
    <t>Transmission Loss Factor</t>
  </si>
  <si>
    <t>CO2e_Mass_Emissions</t>
  </si>
  <si>
    <r>
      <t xml:space="preserve">Total Emissions
</t>
    </r>
    <r>
      <rPr>
        <i/>
        <sz val="12"/>
        <color theme="1"/>
        <rFont val="Calibri"/>
        <family val="2"/>
        <scheme val="minor"/>
      </rPr>
      <t>Total emissions from unspecified electricity deliveries by line item</t>
    </r>
    <r>
      <rPr>
        <b/>
        <sz val="12"/>
        <color theme="1"/>
        <rFont val="Calibri"/>
        <family val="2"/>
        <scheme val="minor"/>
      </rPr>
      <t xml:space="preserve">
</t>
    </r>
    <r>
      <rPr>
        <sz val="12"/>
        <color theme="1"/>
        <rFont val="Calibri"/>
        <family val="2"/>
        <scheme val="minor"/>
      </rPr>
      <t>(MT CO2e)</t>
    </r>
  </si>
  <si>
    <t>Jurisdictions2</t>
  </si>
  <si>
    <t>Covered &amp; Linked  CO2e</t>
  </si>
  <si>
    <t>Lesser of Exclusions</t>
  </si>
  <si>
    <t>Attested?</t>
  </si>
  <si>
    <t>Is this line item attested?</t>
  </si>
  <si>
    <t>WS_SI_Att</t>
  </si>
  <si>
    <t>WS_SI_GPE</t>
  </si>
  <si>
    <t>WS_SI_DirectDel</t>
  </si>
  <si>
    <t>WS_SI_FirstDel</t>
  </si>
  <si>
    <t>WS_SI_LesserOf</t>
  </si>
  <si>
    <t>WS_SI_EF</t>
  </si>
  <si>
    <t>WS_SI_Ems</t>
  </si>
  <si>
    <t>WS_SI_Linkage</t>
  </si>
  <si>
    <t>WS_UI_Att</t>
  </si>
  <si>
    <t>WS_UI_FirstDel</t>
  </si>
  <si>
    <t>WS_UI_OnBehalf</t>
  </si>
  <si>
    <t>WS_UI_Ems</t>
  </si>
  <si>
    <t>WS_SE_Att</t>
  </si>
  <si>
    <t>WS_SE_FirstDel</t>
  </si>
  <si>
    <t>WS_UE_Att</t>
  </si>
  <si>
    <t>WS_UE_FirstDel</t>
  </si>
  <si>
    <t>Jurisdictions3</t>
  </si>
  <si>
    <t>Jurisdictions4</t>
  </si>
  <si>
    <t>IN</t>
  </si>
  <si>
    <t>NE</t>
  </si>
  <si>
    <t>NC</t>
  </si>
  <si>
    <t>ND</t>
  </si>
  <si>
    <t>OK</t>
  </si>
  <si>
    <t>SD</t>
  </si>
  <si>
    <t>IA</t>
  </si>
  <si>
    <t>KS</t>
  </si>
  <si>
    <t>MN</t>
  </si>
  <si>
    <t>PA</t>
  </si>
  <si>
    <t>Reporting Error - Verify Entry</t>
  </si>
  <si>
    <t/>
  </si>
  <si>
    <t>Afton Generating Station</t>
  </si>
  <si>
    <t>Apex Generating Station</t>
  </si>
  <si>
    <t>Arlington Valley Energy Facility</t>
  </si>
  <si>
    <t>Arlington Valley Solar II</t>
  </si>
  <si>
    <t>Arlington Wind</t>
  </si>
  <si>
    <t>Badger 1 [Solar]</t>
  </si>
  <si>
    <t>Beowawe Power [Geothermal]</t>
  </si>
  <si>
    <t>Biglow Canyon Wind (Phase 1)</t>
  </si>
  <si>
    <t>Biglow Canyon Wind (Phase 2)</t>
  </si>
  <si>
    <t>Biglow Canyon Wind (Phase 3)</t>
  </si>
  <si>
    <t>Blackspring Ridge 1A Wind (CAN)</t>
  </si>
  <si>
    <t>Blackspring Ridge 1B Wind (CAN)</t>
  </si>
  <si>
    <t>Broadview Energy JN [Wind]</t>
  </si>
  <si>
    <t>Broadview Energy KW [Wind]</t>
  </si>
  <si>
    <t>Brownlee [Hydro]</t>
  </si>
  <si>
    <t>Cabinet Gorge [Hydro]</t>
  </si>
  <si>
    <t>Caithness Shepherd's Flat - Horseshoe Bend [Wind]</t>
  </si>
  <si>
    <t>Caithness Shepherd's Flat - North Hurlburt [Wind]</t>
  </si>
  <si>
    <t>Caithness Shepherd's Flat - South Hurlburt [Wind]</t>
  </si>
  <si>
    <t>Campbell Hill Wind</t>
  </si>
  <si>
    <t>Cape Scott Wind (CAN)</t>
  </si>
  <si>
    <t>Cedar Creek II [Wind]</t>
  </si>
  <si>
    <t>Chino Solar Valley</t>
  </si>
  <si>
    <t>CJ Strike [Hydro]</t>
  </si>
  <si>
    <t>Cotton Center Solar Hybrid</t>
  </si>
  <si>
    <t>Desert Star [Solar]</t>
  </si>
  <si>
    <t>Desert Star Energy Center (fka Eldorado Energy)</t>
  </si>
  <si>
    <t>Desert View Power [Biomass]</t>
  </si>
  <si>
    <t>Dokie Wind (CAN)</t>
  </si>
  <si>
    <t>Don A. Campbell (Phase 2) Geothermal</t>
  </si>
  <si>
    <t>Don A. Campbell (Wild Rose) Geothermal</t>
  </si>
  <si>
    <t>Dunlap I [Wind]</t>
  </si>
  <si>
    <t>Elkhorn Valley Wind</t>
  </si>
  <si>
    <t>Energía Sierra Juárez Wind (MEX)</t>
  </si>
  <si>
    <t>Foothills Solar</t>
  </si>
  <si>
    <t>Gadsby</t>
  </si>
  <si>
    <t>Galena 2 Geothermal</t>
  </si>
  <si>
    <t>Galena 3 Geothermal</t>
  </si>
  <si>
    <t>Gila Bend Hybrid [Solar]</t>
  </si>
  <si>
    <t>Glacier Wind (Naturener)</t>
  </si>
  <si>
    <t>Glenrock I [Wind]</t>
  </si>
  <si>
    <t>Glenrock III [Wind]</t>
  </si>
  <si>
    <t>Goshen Phase II [Wind]</t>
  </si>
  <si>
    <t>Grady Wind</t>
  </si>
  <si>
    <t>Grand View PV Solar Two</t>
  </si>
  <si>
    <t>Griffith Energy</t>
  </si>
  <si>
    <t>Halkirk I Wind (CAN)</t>
  </si>
  <si>
    <t>Hermiston Power</t>
  </si>
  <si>
    <t>High Plains [Wind]</t>
  </si>
  <si>
    <t>Horse Mesa HM4 [Hydro]</t>
  </si>
  <si>
    <t>Hyder Hybrid [Solar]</t>
  </si>
  <si>
    <t>Hyder II Hybrid [Solar]</t>
  </si>
  <si>
    <t>Intermountain Power Project (IPP)</t>
  </si>
  <si>
    <t>Judith Gap Wind</t>
  </si>
  <si>
    <t>Kerr [Hydro]</t>
  </si>
  <si>
    <t>Klamath Falls Cogen</t>
  </si>
  <si>
    <t>Klondike Wind I</t>
  </si>
  <si>
    <t>Klondike Wind II</t>
  </si>
  <si>
    <t>Klondike Wind III</t>
  </si>
  <si>
    <t>Klondike Wind IIIA</t>
  </si>
  <si>
    <t>Leaning Juniper [Wind]</t>
  </si>
  <si>
    <t>Leaning Juniper II [Wind]</t>
  </si>
  <si>
    <t>Logan Wind</t>
  </si>
  <si>
    <t>Lois Lake Dam (CAN)</t>
  </si>
  <si>
    <t>Lucky Peak Power Plant Project [Hydro]</t>
  </si>
  <si>
    <t>Luke Solar</t>
  </si>
  <si>
    <t>McFadden Ridge [Wind]</t>
  </si>
  <si>
    <t>McGinness Hills 3 Geothermal</t>
  </si>
  <si>
    <t>Meikle Wind (CAN)</t>
  </si>
  <si>
    <t>Mesquite Solar 2</t>
  </si>
  <si>
    <t>Milford I Wind</t>
  </si>
  <si>
    <t>Milford II Wind</t>
  </si>
  <si>
    <t>Mohave County Wind</t>
  </si>
  <si>
    <t>Montague Wind</t>
  </si>
  <si>
    <t>Moose Lake Wind (CAN)</t>
  </si>
  <si>
    <t>Mormon Flat [Hydro]</t>
  </si>
  <si>
    <t>Neal Hot Springs Geothermal</t>
  </si>
  <si>
    <t>Noxon Rapids [Hydro]</t>
  </si>
  <si>
    <t>Old Lahontan Hydro</t>
  </si>
  <si>
    <t>Oxbow (Oregon) [Hydro]</t>
  </si>
  <si>
    <t>Palo Verde Nuclear</t>
  </si>
  <si>
    <t>Paloma Solar Hybrid</t>
  </si>
  <si>
    <t>Parker-Davis Project [Hydro]</t>
  </si>
  <si>
    <t>Patua Solar</t>
  </si>
  <si>
    <t>Pebble Springs [Wind]</t>
  </si>
  <si>
    <t>Peetz Table Wind</t>
  </si>
  <si>
    <t>Pelton Round Butte [Hydro]</t>
  </si>
  <si>
    <t>Pennask Wind (CAN)</t>
  </si>
  <si>
    <t>Pleasant Valley Wind</t>
  </si>
  <si>
    <t>Powell River Generation (Catalyst Paper) (CAN)</t>
  </si>
  <si>
    <t>Prescott Airport [Solar]</t>
  </si>
  <si>
    <t>Prescott Solar</t>
  </si>
  <si>
    <t>Quality Wind (CAN)</t>
  </si>
  <si>
    <t>Raft River Geothermal - GE 1</t>
  </si>
  <si>
    <t>RE Ajo 1 [Solar]</t>
  </si>
  <si>
    <t>RE Bagdad Solar I</t>
  </si>
  <si>
    <t>RE Gillespie 1 [Solar]</t>
  </si>
  <si>
    <t>Richard Burdette Power Plant [Geothermal]</t>
  </si>
  <si>
    <t>Rim Rock Wind (Naturener)</t>
  </si>
  <si>
    <t>Rock Creek Dairy (New Energy One) [Digester Gas]</t>
  </si>
  <si>
    <t>Rolling Hills [Wind]</t>
  </si>
  <si>
    <t>Roosevelt [Hydro]</t>
  </si>
  <si>
    <t>Saddle Mountain Solar I</t>
  </si>
  <si>
    <t>Seven Mile Hill I [Wind]</t>
  </si>
  <si>
    <t>Seven Mile Hill II [Wind]</t>
  </si>
  <si>
    <t>Shinish Creek Wind (CAN)</t>
  </si>
  <si>
    <t>Silver State Solar - South</t>
  </si>
  <si>
    <t>Smith Falls Hydro</t>
  </si>
  <si>
    <t>Solana [Solar]</t>
  </si>
  <si>
    <t>South Point Energy Center</t>
  </si>
  <si>
    <t>Spring Canyon [Wind]</t>
  </si>
  <si>
    <t>Spring Valley Wind</t>
  </si>
  <si>
    <t>Stampede [Hydro]</t>
  </si>
  <si>
    <t>Star Point [Wind]</t>
  </si>
  <si>
    <t>Steamboat II [Geothermal]</t>
  </si>
  <si>
    <t>Steamboat III [Geothermal]</t>
  </si>
  <si>
    <t>Stewart Mountain [Hydro]</t>
  </si>
  <si>
    <t>Stotz Southern Generation [Digester Gas]</t>
  </si>
  <si>
    <t>Sun Streams [Solar]</t>
  </si>
  <si>
    <t>Sunshine Valley Solar</t>
  </si>
  <si>
    <t>Terra-Gen Dixie Valley [Geothermal]</t>
  </si>
  <si>
    <t>Top of the World [Wind]</t>
  </si>
  <si>
    <t>Tungsten Mountain Geothermal</t>
  </si>
  <si>
    <t>Twin Buttes [Wind]</t>
  </si>
  <si>
    <t>Veyo Heat Recovery Project [Waste heat]</t>
  </si>
  <si>
    <t>Whitegrass No. 1 [Geothermal]</t>
  </si>
  <si>
    <t>Wolverine Creek [Wind]</t>
  </si>
  <si>
    <t>Wyodak</t>
  </si>
  <si>
    <t>Yuma Cogen Associates</t>
  </si>
  <si>
    <t>IIDSYSTEM</t>
  </si>
  <si>
    <t>SRPNETWORK</t>
  </si>
  <si>
    <t>WALLULA</t>
  </si>
  <si>
    <t>TPWR.SYS</t>
  </si>
  <si>
    <t>Seneca Sustainability Energy [Biomass]</t>
  </si>
  <si>
    <t>BASELINE69</t>
  </si>
  <si>
    <t>SPPSOUTH_HUB</t>
  </si>
  <si>
    <t>AB.gen</t>
  </si>
  <si>
    <t>SPPNORTH_HUB</t>
  </si>
  <si>
    <t>WAUW</t>
  </si>
  <si>
    <t>Big Sky Dairy Digester</t>
  </si>
  <si>
    <t>BigHorn</t>
  </si>
  <si>
    <t>Lesser_of?</t>
  </si>
  <si>
    <t>Aragonne Wind</t>
  </si>
  <si>
    <t>Blue Mountain Geothermal Project</t>
  </si>
  <si>
    <t>Energía Sierra Juárez Wind 2 (MEX)</t>
  </si>
  <si>
    <t>FPL Energy Stateline II (Vansycle II) [Wind]</t>
  </si>
  <si>
    <t>FPL Energy Vansycle (Stateline 1&amp;2) [Wind]</t>
  </si>
  <si>
    <t>Gila River Power Station - Block 3</t>
  </si>
  <si>
    <t>Harry Allen Solar</t>
  </si>
  <si>
    <t>Hells Canyon [Hydro]</t>
  </si>
  <si>
    <t>High Lonesome Mesa [Wind]</t>
  </si>
  <si>
    <t>La Joya Wind</t>
  </si>
  <si>
    <t>La Luz Generating Station</t>
  </si>
  <si>
    <t>Lordsburg Generating Station</t>
  </si>
  <si>
    <t>Luna Energy Facility</t>
  </si>
  <si>
    <t>Magnesium Corp. of America</t>
  </si>
  <si>
    <t>New Mexico Wind Energy Center</t>
  </si>
  <si>
    <t>Red Cloud Wind</t>
  </si>
  <si>
    <t>Red Mesa Wind</t>
  </si>
  <si>
    <t>Red Rock Solar</t>
  </si>
  <si>
    <t>Reeves Generating Station</t>
  </si>
  <si>
    <t>Rio Bravo Generating Station</t>
  </si>
  <si>
    <t>Townsite Solar</t>
  </si>
  <si>
    <t>Triple G Dairy Biogas [Digester Gas]</t>
  </si>
  <si>
    <t>Valencia Energy Center</t>
  </si>
  <si>
    <t>KERR</t>
  </si>
  <si>
    <t>WAUE</t>
  </si>
  <si>
    <t>NPPD</t>
  </si>
  <si>
    <t>NWMTIMBALANC</t>
  </si>
  <si>
    <t>MCNARYGRID</t>
  </si>
  <si>
    <t>HOLTER</t>
  </si>
  <si>
    <t>MT1</t>
  </si>
  <si>
    <t>TFALLS</t>
  </si>
  <si>
    <t>JUDITHGAP</t>
  </si>
  <si>
    <t>SOUTHPEAK</t>
  </si>
  <si>
    <t>STILLWIND</t>
  </si>
  <si>
    <t>BASINCREEK</t>
  </si>
  <si>
    <t>BPAT.AVRN</t>
  </si>
  <si>
    <t>JUNPRCNYN</t>
  </si>
  <si>
    <t>LEANNGJNPR2</t>
  </si>
  <si>
    <t>RSG.RESERVES</t>
  </si>
  <si>
    <t>SLATTAVRN</t>
  </si>
  <si>
    <t>Clines Corners Wind</t>
  </si>
  <si>
    <t>Duran Mesa [Wind]</t>
  </si>
  <si>
    <t>Tecolote Wind</t>
  </si>
  <si>
    <t>Harquahala Generating Project</t>
  </si>
  <si>
    <t>Luning Solar</t>
  </si>
  <si>
    <t>Turquoise Liberty Solar - Phase 1</t>
  </si>
  <si>
    <t>GHGID</t>
  </si>
  <si>
    <t>Alder Mutual Light</t>
  </si>
  <si>
    <t>BP Energy Company</t>
  </si>
  <si>
    <t>Centralia City Light</t>
  </si>
  <si>
    <t>Chewelah Electric Dept</t>
  </si>
  <si>
    <t xml:space="preserve">City of Blaine </t>
  </si>
  <si>
    <t>City of Cheney</t>
  </si>
  <si>
    <t>City of Ellensburg</t>
  </si>
  <si>
    <t>City of McCleary</t>
  </si>
  <si>
    <t>City of Milton</t>
  </si>
  <si>
    <t>City of Port Angeles</t>
  </si>
  <si>
    <t>City of Ruston</t>
  </si>
  <si>
    <t>City of Sumas</t>
  </si>
  <si>
    <t>Clearwater Power</t>
  </si>
  <si>
    <t>Columbia Rural Elec Assn, Inc</t>
  </si>
  <si>
    <t>Drift</t>
  </si>
  <si>
    <t>Elmhurst Mutual Power &amp; Light Co</t>
  </si>
  <si>
    <t>Energy Northwest</t>
  </si>
  <si>
    <t>Hermiston Power Project</t>
  </si>
  <si>
    <t>Kalispel Tribal Utility</t>
  </si>
  <si>
    <t>Kootenai Electric Cooperative</t>
  </si>
  <si>
    <t>Lakeview Light &amp; Power</t>
  </si>
  <si>
    <t>McCleary Light and Power</t>
  </si>
  <si>
    <t>Milton Electric District</t>
  </si>
  <si>
    <t>Modern Electric Water Company</t>
  </si>
  <si>
    <t xml:space="preserve">Nespelem Valley Electric Coop </t>
  </si>
  <si>
    <t>Northern Lights, Inc</t>
  </si>
  <si>
    <t>Ohop Mutual Light Company</t>
  </si>
  <si>
    <t xml:space="preserve">Okanogan County Electric Coop </t>
  </si>
  <si>
    <t>Orcas Power &amp; Light Coop</t>
  </si>
  <si>
    <t>PacifiCorp</t>
  </si>
  <si>
    <t>Parkland Light &amp; Water Co.</t>
  </si>
  <si>
    <t>Peninsula Light Company</t>
  </si>
  <si>
    <t xml:space="preserve">Port of Seattle </t>
  </si>
  <si>
    <t xml:space="preserve">PUD No 1 of Asotin County </t>
  </si>
  <si>
    <t>PUD No 1 of Chelan County</t>
  </si>
  <si>
    <t xml:space="preserve">PUD No 1 of Ferry County </t>
  </si>
  <si>
    <t>PUD No 1 of Jefferson County</t>
  </si>
  <si>
    <t>PUD No 1 of Whatcom County</t>
  </si>
  <si>
    <t>Seattle City Light</t>
  </si>
  <si>
    <t>SolarCity Corporation</t>
  </si>
  <si>
    <t>Tacoma Power</t>
  </si>
  <si>
    <t>Tanner Electric Cooperative</t>
  </si>
  <si>
    <t xml:space="preserve">Town of Eatonville </t>
  </si>
  <si>
    <t>Town of Steilacoom</t>
  </si>
  <si>
    <t>Vera Water and Power</t>
  </si>
  <si>
    <t>Yakama Power</t>
  </si>
  <si>
    <t>Retail Power Marketer</t>
  </si>
  <si>
    <t>Investor Owned</t>
  </si>
  <si>
    <t>Cooperative</t>
  </si>
  <si>
    <t>Federal</t>
  </si>
  <si>
    <t>Municipal</t>
  </si>
  <si>
    <t>Tribal</t>
  </si>
  <si>
    <t>Political Subdivision</t>
  </si>
  <si>
    <t>WA GHG ID</t>
  </si>
  <si>
    <t>COU</t>
  </si>
  <si>
    <t>SPECIFIED WHOLESALE POWER IMPORTED TO WASHINGTON:</t>
  </si>
  <si>
    <t>Version</t>
  </si>
  <si>
    <t>Instructions</t>
  </si>
  <si>
    <t>Light gray cells calculate based on reporter input or are non-input</t>
  </si>
  <si>
    <t>Light blue cells are optional for a reporter to complete</t>
  </si>
  <si>
    <t>Light green cells require reporter input</t>
  </si>
  <si>
    <t>Color code</t>
  </si>
  <si>
    <t>External links</t>
  </si>
  <si>
    <t>WAC 173-441: Reporting of Emissions of Greenhouse Gases</t>
  </si>
  <si>
    <t>Emission Year</t>
  </si>
  <si>
    <t>Comments (optional)</t>
  </si>
  <si>
    <r>
      <t xml:space="preserve">Washington Retail Sales: 
</t>
    </r>
    <r>
      <rPr>
        <sz val="11"/>
        <rFont val="Calibri"/>
        <family val="2"/>
        <scheme val="minor"/>
      </rPr>
      <t xml:space="preserve">(report all sales in </t>
    </r>
    <r>
      <rPr>
        <b/>
        <sz val="11"/>
        <rFont val="Calibri"/>
        <family val="2"/>
        <scheme val="minor"/>
      </rPr>
      <t>MWh</t>
    </r>
    <r>
      <rPr>
        <sz val="11"/>
        <rFont val="Calibri"/>
        <family val="2"/>
        <scheme val="minor"/>
      </rPr>
      <t>)</t>
    </r>
  </si>
  <si>
    <t>First Jurisdictional Deliverer (FJD) Assessment</t>
  </si>
  <si>
    <t>Generation Providing Entity (GPE) Determination</t>
  </si>
  <si>
    <t>First Jurisdictional Deliverers Only</t>
  </si>
  <si>
    <t>UNSPECIFIED WHOLESALE POWER IMPORTED TO WASHINGTON</t>
  </si>
  <si>
    <t xml:space="preserve">On Behalf of Imports
WAC 173-441-124(3)(c) </t>
  </si>
  <si>
    <t>UNSPECIFIED WHOLESALE POWER EXPORTED FROM WASHINGTON</t>
  </si>
  <si>
    <r>
      <t xml:space="preserve">On Behalf of Imports
</t>
    </r>
    <r>
      <rPr>
        <sz val="16"/>
        <rFont val="Calibri"/>
        <family val="2"/>
        <scheme val="minor"/>
      </rPr>
      <t>Retail Providers Only</t>
    </r>
    <r>
      <rPr>
        <b/>
        <sz val="16"/>
        <rFont val="Calibri"/>
        <family val="2"/>
        <scheme val="minor"/>
      </rPr>
      <t xml:space="preserve">
</t>
    </r>
    <r>
      <rPr>
        <sz val="16"/>
        <rFont val="Calibri"/>
        <family val="2"/>
        <scheme val="minor"/>
      </rPr>
      <t xml:space="preserve">WAC 173-441-124(3)(c) </t>
    </r>
  </si>
  <si>
    <r>
      <t xml:space="preserve">Sub-Total Emissions Calculation (MT CO2e)
</t>
    </r>
    <r>
      <rPr>
        <i/>
        <sz val="16"/>
        <color theme="1"/>
        <rFont val="Calibri"/>
        <family val="2"/>
        <scheme val="minor"/>
      </rPr>
      <t>Total emissions from specified electricity deliveries by line item</t>
    </r>
  </si>
  <si>
    <r>
      <t xml:space="preserve">MWh measured at last Point of Delivery (POD) inside Washington on NERC e-tag
</t>
    </r>
    <r>
      <rPr>
        <sz val="12"/>
        <rFont val="Calibri"/>
        <family val="2"/>
      </rPr>
      <t>WAC 173-441-124
(3)(a)(vii)</t>
    </r>
  </si>
  <si>
    <t>Column1</t>
  </si>
  <si>
    <t xml:space="preserve">Total CCA Covered Emissions = </t>
  </si>
  <si>
    <t>TOTAL REPORTED EMISSIONS =</t>
  </si>
  <si>
    <t>Bend</t>
  </si>
  <si>
    <t>Benson Creek Windfarm (Burnt River)</t>
  </si>
  <si>
    <t>Big Horn II [Wind]</t>
  </si>
  <si>
    <t>Big Horn PPM [Wind]</t>
  </si>
  <si>
    <t>Black Creek</t>
  </si>
  <si>
    <t>Boulder Park Generating Station</t>
  </si>
  <si>
    <t>Boundary Hydro</t>
  </si>
  <si>
    <t>Box Canyon Dam (WA)</t>
  </si>
  <si>
    <t>Brush Creek Solar</t>
  </si>
  <si>
    <t>Burley Butte Windpark</t>
  </si>
  <si>
    <t>Cassia Gulch</t>
  </si>
  <si>
    <t>Cassia Wind</t>
  </si>
  <si>
    <t>Cedar Falls (WA)</t>
  </si>
  <si>
    <t>Chehalis</t>
  </si>
  <si>
    <t>Chief Joseph</t>
  </si>
  <si>
    <t>Clearwater 1</t>
  </si>
  <si>
    <t>Clearwater 2</t>
  </si>
  <si>
    <t>Cold Springs Windfarm</t>
  </si>
  <si>
    <t>Condon Windpower LLC</t>
  </si>
  <si>
    <t>Copco 1</t>
  </si>
  <si>
    <t>Copco 2</t>
  </si>
  <si>
    <t>Cougar</t>
  </si>
  <si>
    <t>Cowiltz River Project (Mayfield &amp; Mossyrock Dams)</t>
  </si>
  <si>
    <t>Coyote Springs II</t>
  </si>
  <si>
    <t>Crystal Mountain</t>
  </si>
  <si>
    <t>Cushman Hydro Project (No. 1 &amp; No. 2 Dams)</t>
  </si>
  <si>
    <t>Desert Meadow Windfarm</t>
  </si>
  <si>
    <t>Diablo</t>
  </si>
  <si>
    <t>Durbin Creek Windfarm (Burnt River)</t>
  </si>
  <si>
    <t>Eagle Point</t>
  </si>
  <si>
    <t>Eltopia Branch Canal 4.6 Hydro</t>
  </si>
  <si>
    <t>Encogen Generating Station</t>
  </si>
  <si>
    <t>Escalante Solar I, LLC</t>
  </si>
  <si>
    <t>Escalante Solar III, LLC</t>
  </si>
  <si>
    <t>Eurus Combine Hills Turbine Ranch 2</t>
  </si>
  <si>
    <t>Fall Creek</t>
  </si>
  <si>
    <t>Ferndale Generating Station</t>
  </si>
  <si>
    <t>Finley Buttes Landfill Gas</t>
  </si>
  <si>
    <t>Fish Creek</t>
  </si>
  <si>
    <t>Fossil Gulch</t>
  </si>
  <si>
    <t>FPL Energy Vansycle LLC (WA)</t>
  </si>
  <si>
    <t>Frederickson Power LP</t>
  </si>
  <si>
    <t>Frederickson PSE</t>
  </si>
  <si>
    <t>Fredonia Generating Station</t>
  </si>
  <si>
    <t>Goldendale Generating Station</t>
  </si>
  <si>
    <t>Goodnoe Hills [Wind]</t>
  </si>
  <si>
    <t>Gorge</t>
  </si>
  <si>
    <t>Grand Coulee</t>
  </si>
  <si>
    <t>Grays Harbor Energy</t>
  </si>
  <si>
    <t>Hammett Hill Windfarm</t>
  </si>
  <si>
    <t>Harvest Wind</t>
  </si>
  <si>
    <t>High Mesa</t>
  </si>
  <si>
    <t>Hills Creek</t>
  </si>
  <si>
    <t>Hood Street Reservoir Project [Hydro]</t>
  </si>
  <si>
    <t>Hopkins Ridge Wind</t>
  </si>
  <si>
    <t>Horseshoe Bend Wind Park</t>
  </si>
  <si>
    <t>Iron Gate</t>
  </si>
  <si>
    <t>Iron Springs Solar, LLC</t>
  </si>
  <si>
    <t>Jett Creek Windfarm (Burnt River)</t>
  </si>
  <si>
    <t>John C Boyle</t>
  </si>
  <si>
    <t>Juniper Canyon Wind</t>
  </si>
  <si>
    <t>Kettle Falls Woodwaste Plant</t>
  </si>
  <si>
    <t>Kittitas Valley Wind (Sagebrush)</t>
  </si>
  <si>
    <t>Koma Kulshan Associates</t>
  </si>
  <si>
    <t>Lake Chelan Hydro</t>
  </si>
  <si>
    <t>Lemolo 1</t>
  </si>
  <si>
    <t>Lemolo 2</t>
  </si>
  <si>
    <t>Lilliwaup Falls Generating</t>
  </si>
  <si>
    <t>Linden Wind (aka Linden Ranch Wind)</t>
  </si>
  <si>
    <t>Little Falls [Hydro]</t>
  </si>
  <si>
    <t>Long Lake [Hydro]</t>
  </si>
  <si>
    <t>Longview Washington Pulp &amp; Paper Mill</t>
  </si>
  <si>
    <t>Lookout Point</t>
  </si>
  <si>
    <t>Lower Baker [Hydro]</t>
  </si>
  <si>
    <t>Lower Snake River Wind</t>
  </si>
  <si>
    <t>LRI LFGTE Facility</t>
  </si>
  <si>
    <t>Main Canal Headworks Hydro</t>
  </si>
  <si>
    <t>Mainline Windfarm</t>
  </si>
  <si>
    <t>Marengo Wind I</t>
  </si>
  <si>
    <t>Marengo Wind II</t>
  </si>
  <si>
    <t>McNary Dam Fish Attraction Project</t>
  </si>
  <si>
    <t>Meadow Creek Project Company</t>
  </si>
  <si>
    <t>Merwin [Hydro]</t>
  </si>
  <si>
    <t>Mid-C Hydro - Rock Island (Chelan County PUD)</t>
  </si>
  <si>
    <t>Mid-C Hydro - Rocky Reach (Chelan County PUD)</t>
  </si>
  <si>
    <t>Mid-C Hydro - Wells (Douglas County PUD)</t>
  </si>
  <si>
    <t>Milner Dam Wind Park LLC</t>
  </si>
  <si>
    <t>Mint Farm Generation Station</t>
  </si>
  <si>
    <t>Monroe Street HED [Hydro]</t>
  </si>
  <si>
    <t>Morgan Solar Center</t>
  </si>
  <si>
    <t>Mossyrock</t>
  </si>
  <si>
    <t>Mt. Home Solar 1, LLC</t>
  </si>
  <si>
    <t>Newhalem</t>
  </si>
  <si>
    <t>Nine Canyon</t>
  </si>
  <si>
    <t>Nine Mile HED [Hydro]</t>
  </si>
  <si>
    <t>Nippon Dynawave Packaging Longview WA</t>
  </si>
  <si>
    <t>Nisqually River Project (Alder &amp; LaGrande Dams)</t>
  </si>
  <si>
    <t>Nooksack Hydro</t>
  </si>
  <si>
    <t>Northeast (WA)</t>
  </si>
  <si>
    <t>Ontario Solar Center</t>
  </si>
  <si>
    <t>Palisades Dam</t>
  </si>
  <si>
    <t>Palouse Wind</t>
  </si>
  <si>
    <t>Pavant Solar II LLC</t>
  </si>
  <si>
    <t>Payne's Ferry</t>
  </si>
  <si>
    <t>Pilgrim Stage Wind Park</t>
  </si>
  <si>
    <t>Potholes East Canal 66.0 Hydro</t>
  </si>
  <si>
    <t>Potholes East Canal Headworks Powerplant [Hydro]</t>
  </si>
  <si>
    <t>Power County Wind Park North</t>
  </si>
  <si>
    <t>Power County Wind Park South</t>
  </si>
  <si>
    <t>Prospect 1</t>
  </si>
  <si>
    <t>Prospect 2</t>
  </si>
  <si>
    <t>Prospect 3</t>
  </si>
  <si>
    <t>Prospect 4</t>
  </si>
  <si>
    <t>Prospector Windfarm (Burnt River)</t>
  </si>
  <si>
    <t>Quincy Chute</t>
  </si>
  <si>
    <t>Rathdrum Combustion Turbine Project</t>
  </si>
  <si>
    <t>Rathdrum Power, LLC</t>
  </si>
  <si>
    <t>Rattlesnake Flat Wind</t>
  </si>
  <si>
    <t>River Road</t>
  </si>
  <si>
    <t>Rockland Wind Farm</t>
  </si>
  <si>
    <t>Rocky Brook Hydroelectric</t>
  </si>
  <si>
    <t>Ross Dam</t>
  </si>
  <si>
    <t>Russell D Smith</t>
  </si>
  <si>
    <t>Ryegrass Windfarm</t>
  </si>
  <si>
    <t>Sheep Creek Hydro</t>
  </si>
  <si>
    <t>Sheep Solar</t>
  </si>
  <si>
    <t>Sierra Pacific Aberdeen</t>
  </si>
  <si>
    <t>Silverton Solar</t>
  </si>
  <si>
    <t>Skookumchuck</t>
  </si>
  <si>
    <t>Skookumchuck Wind</t>
  </si>
  <si>
    <t>Slide Creek</t>
  </si>
  <si>
    <t>Snoqualmie [Hydro]</t>
  </si>
  <si>
    <t>Snoqualmie 2</t>
  </si>
  <si>
    <t>Soda Springs</t>
  </si>
  <si>
    <t>South Fork Tolt</t>
  </si>
  <si>
    <t>South Peak Wind</t>
  </si>
  <si>
    <t>Spanish Fork Wind Park 2 LLC</t>
  </si>
  <si>
    <t>Spokane Waste to Energy</t>
  </si>
  <si>
    <t>Waste</t>
  </si>
  <si>
    <t>SulusSolar17</t>
  </si>
  <si>
    <t>Sumas Power Plant</t>
  </si>
  <si>
    <t>Summer Falls Power Plant Hydro</t>
  </si>
  <si>
    <t>Swauk Wind LLC</t>
  </si>
  <si>
    <t>Swift 2</t>
  </si>
  <si>
    <t>Swift No. 1 [Hydro]</t>
  </si>
  <si>
    <t>Three Peaks Power</t>
  </si>
  <si>
    <t>Tieton Dam Hydro</t>
  </si>
  <si>
    <t>Toketee Falls</t>
  </si>
  <si>
    <t>Transalta Centralia Generation</t>
  </si>
  <si>
    <t>Tucannon River Wind</t>
  </si>
  <si>
    <t>Twin Falls Hydro</t>
  </si>
  <si>
    <t>Two Ponds Windfarm</t>
  </si>
  <si>
    <t>Upper Baker [Hydro]</t>
  </si>
  <si>
    <t>Upper Falls Hydro</t>
  </si>
  <si>
    <t>Upriver Dam Hydro Plant</t>
  </si>
  <si>
    <t>Utah Red Hills Renewable Energy Park</t>
  </si>
  <si>
    <t>Vale Solar Center</t>
  </si>
  <si>
    <t>Vantage Wind</t>
  </si>
  <si>
    <t>Wallowa Falls</t>
  </si>
  <si>
    <t>Waste Management Columbia Ridge LFGTE</t>
  </si>
  <si>
    <t>Weeks Falls</t>
  </si>
  <si>
    <t>West Point Treatment Plant</t>
  </si>
  <si>
    <t>WestRock - Tacoma (fka Simpson Biomass)</t>
  </si>
  <si>
    <t>Wheat Field Wind Power Project</t>
  </si>
  <si>
    <t>White Creek Wind</t>
  </si>
  <si>
    <t>Whitehorn Generating Station</t>
  </si>
  <si>
    <t>Wild Horse Wind</t>
  </si>
  <si>
    <t>Windy Flats Wind</t>
  </si>
  <si>
    <t>Windy Point/Flats - Phase 1 (Tuolumne Wind Project)</t>
  </si>
  <si>
    <t>Wynoochee River Project [Hydro]</t>
  </si>
  <si>
    <t>Yahoo Creek</t>
  </si>
  <si>
    <t>Yale [Hydro]</t>
  </si>
  <si>
    <t>Yelm</t>
  </si>
  <si>
    <t>LDWP</t>
  </si>
  <si>
    <t>Specified Exempt =</t>
  </si>
  <si>
    <r>
      <t>Unspecified Imports</t>
    </r>
    <r>
      <rPr>
        <sz val="12"/>
        <color theme="1"/>
        <rFont val="Calibri"/>
        <family val="2"/>
        <scheme val="minor"/>
      </rPr>
      <t xml:space="preserve"> = </t>
    </r>
  </si>
  <si>
    <t xml:space="preserve">Transmission Loss Factor
</t>
  </si>
  <si>
    <t>Location of Generation Source</t>
  </si>
  <si>
    <r>
      <t xml:space="preserve">Registered Specified Generation Source
</t>
    </r>
    <r>
      <rPr>
        <i/>
        <sz val="12"/>
        <rFont val="Calibri"/>
        <family val="2"/>
      </rPr>
      <t>Select from dropdown.
If not listed in dropdown, contact Ecology GHGReporting@ecy.wa.gov</t>
    </r>
  </si>
  <si>
    <r>
      <t xml:space="preserve">Primary Fuel
</t>
    </r>
    <r>
      <rPr>
        <i/>
        <sz val="12"/>
        <rFont val="Calibri"/>
        <family val="2"/>
      </rPr>
      <t xml:space="preserve">
Based on largest share by MMBtu</t>
    </r>
  </si>
  <si>
    <t>Directly Delivered?</t>
  </si>
  <si>
    <t>Are you a Retail Provider?</t>
  </si>
  <si>
    <r>
      <t xml:space="preserve">Is this resource excluded from the meter data requirement?
</t>
    </r>
    <r>
      <rPr>
        <i/>
        <sz val="12"/>
        <rFont val="Calibri"/>
        <family val="2"/>
        <scheme val="minor"/>
      </rPr>
      <t>Select the applicable exclusion</t>
    </r>
  </si>
  <si>
    <t>Is a Lesser of Analysis required?</t>
  </si>
  <si>
    <r>
      <rPr>
        <b/>
        <sz val="12"/>
        <rFont val="Calibri"/>
        <family val="2"/>
      </rPr>
      <t xml:space="preserve">Name of FJD
</t>
    </r>
    <r>
      <rPr>
        <b/>
        <i/>
        <sz val="12"/>
        <rFont val="Calibri"/>
        <family val="2"/>
      </rPr>
      <t xml:space="preserve">Answer only if </t>
    </r>
    <r>
      <rPr>
        <b/>
        <i/>
        <u/>
        <sz val="12"/>
        <rFont val="Calibri"/>
        <family val="2"/>
      </rPr>
      <t>not</t>
    </r>
    <r>
      <rPr>
        <b/>
        <i/>
        <sz val="12"/>
        <rFont val="Calibri"/>
        <family val="2"/>
      </rPr>
      <t xml:space="preserve"> FJD</t>
    </r>
    <r>
      <rPr>
        <i/>
        <sz val="12"/>
        <rFont val="Calibri"/>
        <family val="2"/>
      </rPr>
      <t xml:space="preserve">
Select from dropdown; if unlisted enter name into cell</t>
    </r>
  </si>
  <si>
    <t xml:space="preserve">Was the power brought in on your behalf?  </t>
  </si>
  <si>
    <t>MWh imported on behalf of Retail Provider</t>
  </si>
  <si>
    <r>
      <t xml:space="preserve">Covered emissions associated with power imported on behalf of Retail Provider
</t>
    </r>
    <r>
      <rPr>
        <sz val="12"/>
        <rFont val="Calibri"/>
        <family val="2"/>
        <scheme val="minor"/>
      </rPr>
      <t>(MT CO2e)</t>
    </r>
  </si>
  <si>
    <r>
      <rPr>
        <b/>
        <sz val="12"/>
        <rFont val="Calibri"/>
        <family val="2"/>
        <scheme val="minor"/>
      </rPr>
      <t>Entity Name</t>
    </r>
    <r>
      <rPr>
        <b/>
        <sz val="12"/>
        <rFont val="Calibri"/>
        <family val="2"/>
      </rPr>
      <t xml:space="preserve">
</t>
    </r>
    <r>
      <rPr>
        <sz val="12"/>
        <rFont val="Calibri"/>
        <family val="2"/>
      </rPr>
      <t>If not listed in dropdown, contact Ecology GHGReporting@ecy.wa.gov</t>
    </r>
  </si>
  <si>
    <t>Calculated Total Emissions (MT CO2e)</t>
  </si>
  <si>
    <t>Calculated Emissions Factors (MT CO2e/MWh)</t>
  </si>
  <si>
    <r>
      <t xml:space="preserve">Calculated Emissions Factors (MT CO2e/MWh)
</t>
    </r>
    <r>
      <rPr>
        <sz val="16"/>
        <color theme="1"/>
        <rFont val="Calibri"/>
        <family val="2"/>
        <scheme val="minor"/>
      </rPr>
      <t xml:space="preserve"> (from 'EF List' tab)</t>
    </r>
  </si>
  <si>
    <t>Washington Department of Ecology Reporting Tool for Electric Power Entities to Report Greenhouse Gas Emissions</t>
  </si>
  <si>
    <t>SPECIFIED WHOLESALE POWER EXPORTED FROM WASHINGTON</t>
  </si>
  <si>
    <t>WS_SE_FirstDel2</t>
  </si>
  <si>
    <t>Imports to CA</t>
  </si>
  <si>
    <t>CA_Exports</t>
  </si>
  <si>
    <t>CA_Exports_Power</t>
  </si>
  <si>
    <t>NAICS Code</t>
  </si>
  <si>
    <t>The Energy Authority, Inc.</t>
  </si>
  <si>
    <t>Exports to California 
WAC 173-446-400(11)</t>
  </si>
  <si>
    <t>Light yellow cells indicate a searchable list.  Enter * for full list, or start typing to search list</t>
  </si>
  <si>
    <t>List each data element for which a missing data procedure (40 CFR § 98.395) was used and the total number of hours in the year that a missing data procedure was used for each data element:</t>
  </si>
  <si>
    <t>Description of cause of increase or decrease in emissions, if the increase or decrease is more than 5% in GHGs relative to the previous year:</t>
  </si>
  <si>
    <t>Fill out the following table if any of the following situations are applicable:</t>
  </si>
  <si>
    <t>ALBANYPAC</t>
  </si>
  <si>
    <t>ALVEYPAC</t>
  </si>
  <si>
    <t>BPAT.EIM</t>
  </si>
  <si>
    <t>BUCKLEY</t>
  </si>
  <si>
    <t>CARDWELL</t>
  </si>
  <si>
    <t>CLATSOPPAC</t>
  </si>
  <si>
    <t>FRANKLINPAC</t>
  </si>
  <si>
    <t>UMATILLA</t>
  </si>
  <si>
    <t>HOODRIVERPAC</t>
  </si>
  <si>
    <t>INLANDPOWER</t>
  </si>
  <si>
    <t>KLAHANIE</t>
  </si>
  <si>
    <t>MOSSYROCK</t>
  </si>
  <si>
    <t>PONDEROSA</t>
  </si>
  <si>
    <t>REDMOND</t>
  </si>
  <si>
    <t>SPEARFISH</t>
  </si>
  <si>
    <r>
      <t xml:space="preserve">Sub-Total Emissions Calculation (MT CO2e)
</t>
    </r>
    <r>
      <rPr>
        <sz val="16"/>
        <color theme="1"/>
        <rFont val="Calibri"/>
        <family val="2"/>
        <scheme val="minor"/>
      </rPr>
      <t>Total emissions from unspecified electricity deliveries by line item</t>
    </r>
  </si>
  <si>
    <t>ALCOAIntalco</t>
  </si>
  <si>
    <t>ArlngtnWind</t>
  </si>
  <si>
    <t>BandonPac</t>
  </si>
  <si>
    <t>Benton</t>
  </si>
  <si>
    <t>BeverlyPark</t>
  </si>
  <si>
    <t>BigEddy</t>
  </si>
  <si>
    <t>Biglow</t>
  </si>
  <si>
    <t>Boardman115</t>
  </si>
  <si>
    <t>Boundary</t>
  </si>
  <si>
    <t>BPCherryPt</t>
  </si>
  <si>
    <t>Centralia</t>
  </si>
  <si>
    <t>ChehalisPwr</t>
  </si>
  <si>
    <t>Clallam</t>
  </si>
  <si>
    <t>Clark</t>
  </si>
  <si>
    <t>Clatskanie</t>
  </si>
  <si>
    <t>ColFallsAlum</t>
  </si>
  <si>
    <t>CondonWind</t>
  </si>
  <si>
    <t>Cowlitz</t>
  </si>
  <si>
    <t>CoyoteSprng1</t>
  </si>
  <si>
    <t>CoyoteSprng2</t>
  </si>
  <si>
    <t>DeMoss</t>
  </si>
  <si>
    <t>DemossPac</t>
  </si>
  <si>
    <t>Ellensburg</t>
  </si>
  <si>
    <t>Emerald</t>
  </si>
  <si>
    <t>Flathead</t>
  </si>
  <si>
    <t>ForestGrove</t>
  </si>
  <si>
    <t>Franklin</t>
  </si>
  <si>
    <t>Fredrickson</t>
  </si>
  <si>
    <t>Garrison</t>
  </si>
  <si>
    <t>GoldendalCPN</t>
  </si>
  <si>
    <t>HermistonCPN</t>
  </si>
  <si>
    <t>Hilltop345</t>
  </si>
  <si>
    <t>HoodRiver</t>
  </si>
  <si>
    <t>HopkinsRidge</t>
  </si>
  <si>
    <t>JCBIO</t>
  </si>
  <si>
    <t>JohnDay</t>
  </si>
  <si>
    <t>JuniperWind</t>
  </si>
  <si>
    <t>KaiserTrent</t>
  </si>
  <si>
    <t>Klickitat</t>
  </si>
  <si>
    <t>KlondikeSH</t>
  </si>
  <si>
    <t>LewisPUD</t>
  </si>
  <si>
    <t>LNDNWIND</t>
  </si>
  <si>
    <t>LongviewAlum</t>
  </si>
  <si>
    <t>Malin230</t>
  </si>
  <si>
    <t>MasonPUD1</t>
  </si>
  <si>
    <t>MasonPUD3</t>
  </si>
  <si>
    <t>MCKINLEY</t>
  </si>
  <si>
    <t>McMinnville</t>
  </si>
  <si>
    <t>MissionVly</t>
  </si>
  <si>
    <t>NineCanyonW</t>
  </si>
  <si>
    <t>NIPPON</t>
  </si>
  <si>
    <t>NorthWasco</t>
  </si>
  <si>
    <t>NWAluminum</t>
  </si>
  <si>
    <t>Okanogan</t>
  </si>
  <si>
    <t>PacificPUD</t>
  </si>
  <si>
    <t>PBBLESPRNGS</t>
  </si>
  <si>
    <t>PendletonPac</t>
  </si>
  <si>
    <t>PilotBute230</t>
  </si>
  <si>
    <t>Ponderosa230</t>
  </si>
  <si>
    <t>Ponderosa500</t>
  </si>
  <si>
    <t>PortAngeles</t>
  </si>
  <si>
    <t>POTB</t>
  </si>
  <si>
    <t>PriestRapids</t>
  </si>
  <si>
    <t>SalemPac</t>
  </si>
  <si>
    <t>SantiamPac</t>
  </si>
  <si>
    <t>Satsop230</t>
  </si>
  <si>
    <t>Slatt</t>
  </si>
  <si>
    <t>SmithCreek</t>
  </si>
  <si>
    <t>Snohomish</t>
  </si>
  <si>
    <t>TUCANNON</t>
  </si>
  <si>
    <t>Vansycle</t>
  </si>
  <si>
    <t>Weyerhauser2</t>
  </si>
  <si>
    <t>WHEATRIDGE</t>
  </si>
  <si>
    <t>Wynoochee</t>
  </si>
  <si>
    <t>YakamaDPGen</t>
  </si>
  <si>
    <t>Emission data method change explanation:</t>
  </si>
  <si>
    <t>If operations ceased, provide:
- Anticipated type of cessation (closure or curtailment)
- Date cessation began
- Date cessation ended (if applicable)
- Reason for cessation and/or resumption of operation</t>
  </si>
  <si>
    <t>Were there any changes to emission data calculation methodologies since the last reporting year or during the reporting year?  WAC 173-441-050(4).</t>
  </si>
  <si>
    <t>Were any missing data procedures used this reporting year? WAC 173-441-050(6)(d).</t>
  </si>
  <si>
    <t>Did emissions increase or decrease more than 5% relative to the previous year? 
WAC 173-441-050(3)(p)</t>
  </si>
  <si>
    <t>ESP</t>
  </si>
  <si>
    <t>Clatskanie People's Utility District</t>
  </si>
  <si>
    <t>Brookfield Renewable Trading and Marketing LP</t>
  </si>
  <si>
    <t>Constellation Energy Generation, LLC</t>
  </si>
  <si>
    <t>Portland General Electric Company</t>
  </si>
  <si>
    <t>Did you purchase any electricity through the Energy Imbalance Market (EIM) to serve Washington load in the data year?</t>
  </si>
  <si>
    <t>MWH</t>
  </si>
  <si>
    <t>(MT CO2e/MWh)</t>
  </si>
  <si>
    <t xml:space="preserve">Unspecified source emission factor </t>
  </si>
  <si>
    <t>MT CO2e</t>
  </si>
  <si>
    <t>Hours in Emission Year</t>
  </si>
  <si>
    <t>Specified Imports =</t>
  </si>
  <si>
    <t>Avangrid Renewables LLC</t>
  </si>
  <si>
    <t>Electrical Transmission and Distribution</t>
  </si>
  <si>
    <t>Avista - EPE</t>
  </si>
  <si>
    <t>Benton Rural Electric Association</t>
  </si>
  <si>
    <t>Big Bend Electric Cooperative, Inc.</t>
  </si>
  <si>
    <t>Bonneville Power Administration Portland Office</t>
  </si>
  <si>
    <t>Federal Power Marketing Administration</t>
  </si>
  <si>
    <t xml:space="preserve">Calpine Energy Services, LP </t>
  </si>
  <si>
    <t>City of Richland - Energy Services</t>
  </si>
  <si>
    <t>ConocoPhillips Company</t>
  </si>
  <si>
    <t>Energy Keepers, Inc.</t>
  </si>
  <si>
    <t xml:space="preserve">Eugene Water &amp; Electric Board </t>
  </si>
  <si>
    <t>Grant County Public Utility District</t>
  </si>
  <si>
    <t>Idaho Power Company</t>
  </si>
  <si>
    <t>Inland Power &amp; Light Co</t>
  </si>
  <si>
    <t>Macquarie Energy LLC</t>
  </si>
  <si>
    <t>Mason County PUD No. 1</t>
  </si>
  <si>
    <t>Mason Public Utility District 3</t>
  </si>
  <si>
    <t>Morgan Stanley Capital Group Inc.</t>
  </si>
  <si>
    <t>Powerex Corp.</t>
  </si>
  <si>
    <t>Public Utility District No 1 of Wahkiakum County</t>
  </si>
  <si>
    <t>Public Utility District No. 1 of Benton County</t>
  </si>
  <si>
    <t>Public Utility District No. 1 of Clark County</t>
  </si>
  <si>
    <t>Public Utility District No. 1 of Douglas County</t>
  </si>
  <si>
    <t>Public Utility District No. 1 of Grays Harbor County</t>
  </si>
  <si>
    <t>Public Utility District No. 1 of Klickitat County</t>
  </si>
  <si>
    <t>Public Utility District No. 1 of Lewis County</t>
  </si>
  <si>
    <t>Public Utility District No. 1 of Okanogan County</t>
  </si>
  <si>
    <t>Public Utility District No. 1 of Pend Oreille County</t>
  </si>
  <si>
    <t>Public Utility District No. 2 Pacific County</t>
  </si>
  <si>
    <t xml:space="preserve">Public Utility District No.1 of Cowlitz County </t>
  </si>
  <si>
    <t>Public Utility No. 1 of Franklin County</t>
  </si>
  <si>
    <t>PUD #1 of Skamania County</t>
  </si>
  <si>
    <t>PUD #1 of Snohomish County</t>
  </si>
  <si>
    <t>PUD No1 of Clallam County</t>
  </si>
  <si>
    <t>PUD No1 of Kittitas County</t>
  </si>
  <si>
    <t>Puget Sound Energy</t>
  </si>
  <si>
    <t>Rainbow Energy Marketing Corporation</t>
  </si>
  <si>
    <t>Shell Energy North America US LP</t>
  </si>
  <si>
    <t>UNKNOWN</t>
  </si>
  <si>
    <t>Town of Coulee Dam</t>
  </si>
  <si>
    <t>TransAlta Centralia Generation LLC - Centralia</t>
  </si>
  <si>
    <t>TransAlta Energy Marketing (U.S.) Inc.</t>
  </si>
  <si>
    <t xml:space="preserve">  Add description if "Other"</t>
  </si>
  <si>
    <t>Dynamically tagged power deliveries</t>
  </si>
  <si>
    <t>Nuclear power</t>
  </si>
  <si>
    <t>Asset controlling supplier power</t>
  </si>
  <si>
    <t>Imports from hydroelectric facilities for which an entity's share of metered output on an hourly basis is not established by power contract.</t>
  </si>
  <si>
    <t xml:space="preserve">EPE Type </t>
  </si>
  <si>
    <t>EPE Type</t>
  </si>
  <si>
    <t>Source ID</t>
  </si>
  <si>
    <t>EPA 40 CFR Part 98</t>
  </si>
  <si>
    <t>Fossil &amp; Process CO2</t>
  </si>
  <si>
    <t>Biomass CO2
Exempt</t>
  </si>
  <si>
    <t>Albeni Falls [Hydro]</t>
  </si>
  <si>
    <t>Anderson Ranch [Hydro]</t>
  </si>
  <si>
    <t>Ashton [Hydro]</t>
  </si>
  <si>
    <t>Big Cliff [Hydro]</t>
  </si>
  <si>
    <t>Big Fork [Hydro]</t>
  </si>
  <si>
    <t>Black Canyon [Hydro]</t>
  </si>
  <si>
    <t>Black Mountain Generating Station</t>
  </si>
  <si>
    <t>Blundell PacifiCorp Geothermal</t>
  </si>
  <si>
    <t>Boise River Diversion [Hydro]</t>
  </si>
  <si>
    <t>Bonneville Dam</t>
  </si>
  <si>
    <t>Box Canyon (ID)</t>
  </si>
  <si>
    <t>Burton Creek Hydro</t>
  </si>
  <si>
    <t xml:space="preserve">WA </t>
  </si>
  <si>
    <t>Cedar Springs I [Wind]</t>
  </si>
  <si>
    <t>Cedar Springs II [Wind]</t>
  </si>
  <si>
    <t>Cedar Springs III [Wind]</t>
  </si>
  <si>
    <t>Centennial Hardin (MT)</t>
  </si>
  <si>
    <t>Chandler [Hydro]</t>
  </si>
  <si>
    <t>Clearwater Wind</t>
  </si>
  <si>
    <t>Coastal Energy Project</t>
  </si>
  <si>
    <t>Columbia Generating Station [Nuclear]</t>
  </si>
  <si>
    <t>Combine Hills</t>
  </si>
  <si>
    <t>Cosmo Specialty Fibers Plant</t>
  </si>
  <si>
    <t>Cove Mountain Solar</t>
  </si>
  <si>
    <t>Cowiche (Yakima-Tieton Irrigation District) [Hydro]</t>
  </si>
  <si>
    <t>Cowlitz Falls [Hydro]</t>
  </si>
  <si>
    <t>Cutler Hydro</t>
  </si>
  <si>
    <t>Detroit [Hydro]</t>
  </si>
  <si>
    <t>Dexter [Hydro]</t>
  </si>
  <si>
    <t>Dworshak [Hydro]</t>
  </si>
  <si>
    <t>Dworshak Fish Turbine [Hydro]</t>
  </si>
  <si>
    <t>Ekola Flats [Wind]</t>
  </si>
  <si>
    <t>Foote Creek I Wind</t>
  </si>
  <si>
    <t>Foster [Hydro]</t>
  </si>
  <si>
    <t>Georgia Pacific Wauna Mill</t>
  </si>
  <si>
    <t>Gila River Power Station - Block 2</t>
  </si>
  <si>
    <t>Golden Hills [Wind]</t>
  </si>
  <si>
    <t>Grace [Hydro]</t>
  </si>
  <si>
    <t>Granite [Hydro]</t>
  </si>
  <si>
    <t>Green Peter [Hydro]</t>
  </si>
  <si>
    <t>Green Springs [Hydro]</t>
  </si>
  <si>
    <t>Gunlock [Hydro]</t>
  </si>
  <si>
    <t>H. Wilson Sundt Generating Station (fka Irvington Generating Station)</t>
  </si>
  <si>
    <t>Holter Dam</t>
  </si>
  <si>
    <t>Horn Rapids Solar, Storage and Training</t>
  </si>
  <si>
    <t>Hungry Horse [Hydro]</t>
  </si>
  <si>
    <t>Hunter [Solar]</t>
  </si>
  <si>
    <t>Ice Harbor [Hydro]</t>
  </si>
  <si>
    <t>Idaho Falls Gem State Project [Hydro]</t>
  </si>
  <si>
    <t>Jicarilla Solar 2</t>
  </si>
  <si>
    <t>John Day [Hydro]</t>
  </si>
  <si>
    <t>Kettle Butte Dairy Biofactory [Digester Gas]</t>
  </si>
  <si>
    <t>Klamath Falls Peakers</t>
  </si>
  <si>
    <t>Last Chance [Hydro]</t>
  </si>
  <si>
    <t>Libby (USACE) [Hydro]</t>
  </si>
  <si>
    <t>Little Goose [Hydro]</t>
  </si>
  <si>
    <t>Lost Creek [Hydro]</t>
  </si>
  <si>
    <t>Lower Granite [Hydro]</t>
  </si>
  <si>
    <t>Lower Monumental [Hydro]</t>
  </si>
  <si>
    <t>Lund Hill [Solar]</t>
  </si>
  <si>
    <t>Mason County PUD 3-Johns Pr Bldg D Solar Project</t>
  </si>
  <si>
    <t>solar</t>
  </si>
  <si>
    <t>McKinley Paper - Washington Mill</t>
  </si>
  <si>
    <t>McNary [Hydro]</t>
  </si>
  <si>
    <t>Milford II Solar</t>
  </si>
  <si>
    <t>Mill Creek Hydro</t>
  </si>
  <si>
    <t>Millican Solar Energy</t>
  </si>
  <si>
    <t>Minidoka [Hydro]</t>
  </si>
  <si>
    <t>North Loop Generating Station</t>
  </si>
  <si>
    <t>Oneida [Hydro]</t>
  </si>
  <si>
    <t>Panorama Wind</t>
  </si>
  <si>
    <t>Paris Creek Hydro</t>
  </si>
  <si>
    <t>Pioneer [Hydro]</t>
  </si>
  <si>
    <t>Powell Lake Dam (CAN)</t>
  </si>
  <si>
    <t>Prineville Solar Energy</t>
  </si>
  <si>
    <t>Pryor Mountain [Wind]</t>
  </si>
  <si>
    <t>Rocky Brook [Hydro]</t>
  </si>
  <si>
    <t>Roza [Hydro]</t>
  </si>
  <si>
    <t>Sand Cove [Hydro]</t>
  </si>
  <si>
    <t>Sigurd Solar</t>
  </si>
  <si>
    <t>Soda [Hydro]</t>
  </si>
  <si>
    <t>Stairs [Hydro]</t>
  </si>
  <si>
    <t>Star Peak Geothermal</t>
  </si>
  <si>
    <t>Steamboat II &amp; III [Geothermal]</t>
  </si>
  <si>
    <t>TB Flats 1 [Wind]</t>
  </si>
  <si>
    <t>TB Flats 2 [Wind]</t>
  </si>
  <si>
    <t>The Dalles [Hydro]</t>
  </si>
  <si>
    <t>Thompson Falls Dam</t>
  </si>
  <si>
    <t>Valencia Power Plant</t>
  </si>
  <si>
    <t>Veyo Dam</t>
  </si>
  <si>
    <t>Viva Naughton Hydro</t>
  </si>
  <si>
    <t>Weber Hydro</t>
  </si>
  <si>
    <t>AB.load</t>
  </si>
  <si>
    <t>AEPCO_SYS</t>
  </si>
  <si>
    <t>Air_Products</t>
  </si>
  <si>
    <t>AIRLIQUIDE</t>
  </si>
  <si>
    <t>ASiMi</t>
  </si>
  <si>
    <t>Aspen Air</t>
  </si>
  <si>
    <t>AVA.EIM</t>
  </si>
  <si>
    <t>AVA_CS_Losses</t>
  </si>
  <si>
    <t>AVRN.sys</t>
  </si>
  <si>
    <t>AVRNLOADPGE</t>
  </si>
  <si>
    <t>BARRICK_GS</t>
  </si>
  <si>
    <t>BCSORCH</t>
  </si>
  <si>
    <t>BCSROED</t>
  </si>
  <si>
    <t>BEPC.NWE.SYSTM</t>
  </si>
  <si>
    <t>BMI</t>
  </si>
  <si>
    <t>BPA_SELFSUPPLY</t>
  </si>
  <si>
    <t>BPAFederalLoad</t>
  </si>
  <si>
    <t>BPALOAD</t>
  </si>
  <si>
    <t>BPALOAD_AVA</t>
  </si>
  <si>
    <t>BPALOSS</t>
  </si>
  <si>
    <t>CAMAS_MILL</t>
  </si>
  <si>
    <t>CENEX</t>
  </si>
  <si>
    <t>Cherry_Point</t>
  </si>
  <si>
    <t>CISO.NP15</t>
  </si>
  <si>
    <t>CISO_SP15</t>
  </si>
  <si>
    <t>CISOSYS.NP15</t>
  </si>
  <si>
    <t>CLFP</t>
  </si>
  <si>
    <t>CORENORTH</t>
  </si>
  <si>
    <t>CORESOUTH</t>
  </si>
  <si>
    <t>CORPLOAD</t>
  </si>
  <si>
    <t>CZRS</t>
  </si>
  <si>
    <t>DOPD SYS</t>
  </si>
  <si>
    <t>DSWM01</t>
  </si>
  <si>
    <t>EASTLoad</t>
  </si>
  <si>
    <t>EBCE.NP15</t>
  </si>
  <si>
    <t>EBCE.SP15</t>
  </si>
  <si>
    <t>EPUD</t>
  </si>
  <si>
    <t>Exxon</t>
  </si>
  <si>
    <t>FBCSYSTEM</t>
  </si>
  <si>
    <t>FM_GL345</t>
  </si>
  <si>
    <t>GPG</t>
  </si>
  <si>
    <t>Halsey_Paper</t>
  </si>
  <si>
    <t>Halsey_Pulp</t>
  </si>
  <si>
    <t>HCEA</t>
  </si>
  <si>
    <t>IIDCustLoad</t>
  </si>
  <si>
    <t>Inland</t>
  </si>
  <si>
    <t>Intalco</t>
  </si>
  <si>
    <t>IPCEIM</t>
  </si>
  <si>
    <t>Kaiser</t>
  </si>
  <si>
    <t>Kit Carson</t>
  </si>
  <si>
    <t>LAPM1</t>
  </si>
  <si>
    <t>LLNL</t>
  </si>
  <si>
    <t>LosAlamosNor</t>
  </si>
  <si>
    <t>Mesa</t>
  </si>
  <si>
    <t>MGM</t>
  </si>
  <si>
    <t>MRI</t>
  </si>
  <si>
    <t>MSCG_GCPD</t>
  </si>
  <si>
    <t>MTREFIN</t>
  </si>
  <si>
    <t>NCPA</t>
  </si>
  <si>
    <t>Needles WALC</t>
  </si>
  <si>
    <t>NEI1.NP15</t>
  </si>
  <si>
    <t>NEI1.SP15</t>
  </si>
  <si>
    <t>NEVILOAD</t>
  </si>
  <si>
    <t>Newmont</t>
  </si>
  <si>
    <t>NICHOLS</t>
  </si>
  <si>
    <t>NOGALES_LOAD</t>
  </si>
  <si>
    <t>NWMT.EIM</t>
  </si>
  <si>
    <t>NWMT-IMB</t>
  </si>
  <si>
    <t>NWMT-Startup-CS34</t>
  </si>
  <si>
    <t>OKPD SYS</t>
  </si>
  <si>
    <t>PACENNH</t>
  </si>
  <si>
    <t>PACE-UAMPSSYS</t>
  </si>
  <si>
    <t>PACW-EIM</t>
  </si>
  <si>
    <t>PCPM.NP15</t>
  </si>
  <si>
    <t>PEPPERMILL</t>
  </si>
  <si>
    <t>PGELOAD</t>
  </si>
  <si>
    <t>PNMSCLoad</t>
  </si>
  <si>
    <t>PNMSystem</t>
  </si>
  <si>
    <t>POPDImport</t>
  </si>
  <si>
    <t>PREC</t>
  </si>
  <si>
    <t>PSCM</t>
  </si>
  <si>
    <t>PSEISYS</t>
  </si>
  <si>
    <t>remload</t>
  </si>
  <si>
    <t>RIMROCK</t>
  </si>
  <si>
    <t>RoseburgFPCo.</t>
  </si>
  <si>
    <t>SCE1_SP15_Load</t>
  </si>
  <si>
    <t>SENA_GCPD</t>
  </si>
  <si>
    <t>SESLOADPGE</t>
  </si>
  <si>
    <t>SESWE_NP15</t>
  </si>
  <si>
    <t>SIPL_SPPA</t>
  </si>
  <si>
    <t>SMUD.LOAD</t>
  </si>
  <si>
    <t>SNCLA1</t>
  </si>
  <si>
    <t>SNPD.System</t>
  </si>
  <si>
    <t>SSEA</t>
  </si>
  <si>
    <t>Stillwater</t>
  </si>
  <si>
    <t>SYSTEM-TEP</t>
  </si>
  <si>
    <t>SYSTEM-UNSE</t>
  </si>
  <si>
    <t>TDPD</t>
  </si>
  <si>
    <t>TECK-COMINCO</t>
  </si>
  <si>
    <t>TPWR_EIM</t>
  </si>
  <si>
    <t>TSSL</t>
  </si>
  <si>
    <t>UECA_NF</t>
  </si>
  <si>
    <t>UECA_NLSL</t>
  </si>
  <si>
    <t>UMPA-Sys</t>
  </si>
  <si>
    <t>UTDGTLOAD</t>
  </si>
  <si>
    <t>VALLEY-APS</t>
  </si>
  <si>
    <t>WAUW.NWMT</t>
  </si>
  <si>
    <t>WCCC_LOAD</t>
  </si>
  <si>
    <t>Correct before uploading:</t>
  </si>
  <si>
    <t>Year</t>
  </si>
  <si>
    <t>Validation</t>
  </si>
  <si>
    <t>Type</t>
  </si>
  <si>
    <t>Missing Start here Info</t>
  </si>
  <si>
    <t>Missing GHGRP ID</t>
  </si>
  <si>
    <t>Verify Entry on Specified Imports Tab</t>
  </si>
  <si>
    <t>Verify Entry on Unspecified Imports Tab</t>
  </si>
  <si>
    <t>Unspecified Electricity Netted by Exports =</t>
  </si>
  <si>
    <t>EIM Purchaser:</t>
  </si>
  <si>
    <r>
      <t xml:space="preserve">Electrification - WAC 173-441-124(3)(c)(ii) - Optional
</t>
    </r>
    <r>
      <rPr>
        <sz val="12"/>
        <rFont val="Calibri"/>
        <family val="2"/>
        <scheme val="minor"/>
      </rPr>
      <t>Subset of retail sales serving electrification of shipping ports, truck stops, and motor vehicle</t>
    </r>
    <r>
      <rPr>
        <b/>
        <sz val="12"/>
        <rFont val="Calibri"/>
        <family val="2"/>
        <scheme val="minor"/>
      </rPr>
      <t xml:space="preserve"> </t>
    </r>
    <r>
      <rPr>
        <sz val="12"/>
        <rFont val="Calibri"/>
        <family val="2"/>
        <scheme val="minor"/>
      </rPr>
      <t>(MWh)</t>
    </r>
  </si>
  <si>
    <r>
      <t xml:space="preserve">Aggregated First Point of Receipt (POR)
</t>
    </r>
    <r>
      <rPr>
        <i/>
        <sz val="12"/>
        <rFont val="Calibri"/>
        <family val="2"/>
      </rPr>
      <t xml:space="preserve">Input First POR Code
On NERC e-tag at, or near, the Source
</t>
    </r>
    <r>
      <rPr>
        <i/>
        <sz val="12"/>
        <color rgb="FFFF0000"/>
        <rFont val="Calibri"/>
        <family val="2"/>
      </rPr>
      <t>Searchable list.  Enter * for full list, or start typing to search list</t>
    </r>
    <r>
      <rPr>
        <sz val="12"/>
        <color rgb="FFFF0000"/>
        <rFont val="Calibri"/>
        <family val="2"/>
      </rPr>
      <t xml:space="preserve">
</t>
    </r>
    <r>
      <rPr>
        <sz val="12"/>
        <rFont val="Calibri"/>
        <family val="2"/>
      </rPr>
      <t xml:space="preserve">
WAC 173-441-124(2)(c) </t>
    </r>
  </si>
  <si>
    <r>
      <t xml:space="preserve">Aggregated First Point of Receipt (POR)
</t>
    </r>
    <r>
      <rPr>
        <i/>
        <sz val="12"/>
        <rFont val="Calibri"/>
        <family val="2"/>
      </rPr>
      <t xml:space="preserve">Input First POR Code
On NERC e-tag at, or near, the Source
</t>
    </r>
    <r>
      <rPr>
        <i/>
        <sz val="12"/>
        <color rgb="FFFF0000"/>
        <rFont val="Calibri"/>
        <family val="2"/>
      </rPr>
      <t>Searchable list.  Enter * for full list, or start typing to search list</t>
    </r>
    <r>
      <rPr>
        <sz val="12"/>
        <rFont val="Calibri"/>
        <family val="2"/>
      </rPr>
      <t xml:space="preserve">
WAC 173-441-124(2)(c) </t>
    </r>
  </si>
  <si>
    <t>Were operations ceased for more than 90 calendar days, other than routine maintenance or seasonal shutdown? WAC 173-441-050(3)(o).</t>
  </si>
  <si>
    <t>Not Excluded</t>
  </si>
  <si>
    <t>Share_Or_Opposed_Fixed_Amount</t>
  </si>
  <si>
    <r>
      <t xml:space="preserve">GHG Inventory Program Documentation - WAC 173-441-124(4) 
</t>
    </r>
    <r>
      <rPr>
        <i/>
        <sz val="12"/>
        <rFont val="Calibri"/>
        <family val="2"/>
        <scheme val="minor"/>
      </rPr>
      <t>Shall be made available within 15 business days upon the request by Ecology.</t>
    </r>
  </si>
  <si>
    <r>
      <t xml:space="preserve">MWh measured at the busbar or at the First Point of Delivery (POD) inside WA on NERC e-tag
</t>
    </r>
    <r>
      <rPr>
        <sz val="12"/>
        <rFont val="Calibri"/>
        <family val="2"/>
      </rPr>
      <t>WAC 173-441-124(3)(a)(iv)</t>
    </r>
  </si>
  <si>
    <r>
      <t xml:space="preserve">Meter Data, &amp; Lesser of Analysis
</t>
    </r>
    <r>
      <rPr>
        <sz val="16"/>
        <rFont val="Calibri"/>
        <family val="2"/>
        <scheme val="minor"/>
      </rPr>
      <t>WAC 173-441-124(3)(b)(ii)(B)(V) and (VI)</t>
    </r>
  </si>
  <si>
    <r>
      <t xml:space="preserve">MWh measured at the busbar or at the First Point of Delivery (POD) inside WA on NERC e-tag
</t>
    </r>
    <r>
      <rPr>
        <sz val="12"/>
        <rFont val="Calibri"/>
        <family val="2"/>
      </rPr>
      <t>WAC 173-441-124(3)(a)(iii)</t>
    </r>
  </si>
  <si>
    <r>
      <t xml:space="preserve">MWh measured at last Point of Delivery (POD) inside Washington on NERC e-tag
</t>
    </r>
    <r>
      <rPr>
        <sz val="12"/>
        <rFont val="Calibri"/>
        <family val="2"/>
      </rPr>
      <t>WAC 173-441-124(3)(a)(vii)</t>
    </r>
  </si>
  <si>
    <t>EPE-Tool</t>
  </si>
  <si>
    <t>Verify Entry on Start Here Tab</t>
  </si>
  <si>
    <r>
      <rPr>
        <b/>
        <sz val="12"/>
        <rFont val="Calibri"/>
        <family val="2"/>
      </rPr>
      <t xml:space="preserve">Manual Emission Factor
For MJRP use ONLY
</t>
    </r>
    <r>
      <rPr>
        <sz val="12"/>
        <rFont val="Calibri"/>
        <family val="2"/>
      </rPr>
      <t>(MT CO2e/MWh)</t>
    </r>
  </si>
  <si>
    <t>Verify Entry on Specified Exports Tab</t>
  </si>
  <si>
    <t>Verify Entry on Unspecified Exports Tab</t>
  </si>
  <si>
    <t>Does not apply</t>
  </si>
  <si>
    <r>
      <rPr>
        <b/>
        <sz val="12"/>
        <rFont val="Calibri"/>
        <family val="2"/>
      </rPr>
      <t xml:space="preserve">TOTAL EF
</t>
    </r>
    <r>
      <rPr>
        <b/>
        <i/>
        <sz val="12"/>
        <rFont val="Calibri"/>
        <family val="2"/>
      </rPr>
      <t xml:space="preserve">
</t>
    </r>
    <r>
      <rPr>
        <sz val="12"/>
        <rFont val="Calibri"/>
        <family val="2"/>
      </rPr>
      <t>(MT CO2e/MWh)</t>
    </r>
  </si>
  <si>
    <t xml:space="preserve">Netting of Unspecified Imports by Exports - WAC 173-441-124(3)(a)(iii)(C) </t>
  </si>
  <si>
    <t>Tagged_Metered</t>
  </si>
  <si>
    <t>Vitol Inc.</t>
  </si>
  <si>
    <t>ADA Accessibility</t>
  </si>
  <si>
    <t>To request an ADA accommodation, contact Ecology's ADA Coordinator by phone at 360-407-6831 or email Ecology's GHG Reporting and Verification Team at GHGReporting@ecy.wa.gov, or visit https://ecology.wa.gov/accessibility. For Relay Service or TTY call 711 or 877-833-6341.</t>
  </si>
  <si>
    <t>This reporting tool must be completed by electric power entites (EPEs) reporting under WAC 173-441-124. For assistance and questions, email ghgreporting@ecy.wa.gov.</t>
  </si>
  <si>
    <t>The EPE Reporting Tool is designed to meet the reporting requirements under WAC 173-441-124 Calculation Methods for Electric Power Entities.</t>
  </si>
  <si>
    <t>This Tool is protected by default and contains locked cells to ensure that the user does not inadvertently alter formulas or calculations. Incorrectly modified Tools may not be accepted by Ecology for reporting purposes.</t>
  </si>
  <si>
    <t xml:space="preserve">Many cells in this Tool contain data validations and formulas that can restrict submission in WEDGE until corrected in an effort to maintain data integrity and provide instantaneous feedback on reporting errors. Reported data that is required but left incomplete, or inputs that are not recognized by the workbook, can result in a "Verify Entry" response in auto-populated cells.  In addition, corrupt, broken, or non-executable formulas and functions can return a variety of standard Excel error messages. </t>
  </si>
  <si>
    <t xml:space="preserve">When completed, these spreadsheets can be uploaded to WEDGE to fulfill your entity's reporting obligations. As such, in addition to the calculations required under WAC 173-441-124, this workbook includes all required informational reporting elements. </t>
  </si>
  <si>
    <r>
      <t xml:space="preserve">Are you a Retail Provider in Washington?
</t>
    </r>
    <r>
      <rPr>
        <sz val="12"/>
        <rFont val="Calibri"/>
        <family val="2"/>
        <scheme val="minor"/>
      </rPr>
      <t xml:space="preserve">If Yes, continue reporting retail sales information in this section. If No, continue to the next section. </t>
    </r>
  </si>
  <si>
    <r>
      <t xml:space="preserve">Balancing Authority Area in which Retail Customers are Located
</t>
    </r>
    <r>
      <rPr>
        <sz val="12"/>
        <rFont val="Calibri"/>
        <family val="2"/>
        <scheme val="minor"/>
      </rPr>
      <t>If not listed in dropdown, enter BAA directly into cell - not a searchable list.</t>
    </r>
  </si>
  <si>
    <r>
      <t xml:space="preserve">Total Washington Retail Sales - WAC 173-441-124(3)(c) </t>
    </r>
    <r>
      <rPr>
        <sz val="12"/>
        <rFont val="Calibri"/>
        <family val="2"/>
        <scheme val="minor"/>
      </rPr>
      <t>(MWh)</t>
    </r>
  </si>
  <si>
    <r>
      <t xml:space="preserve">Data Source for Reported Retail Sales Value 
</t>
    </r>
    <r>
      <rPr>
        <sz val="12"/>
        <rFont val="Calibri"/>
        <family val="2"/>
        <scheme val="minor"/>
      </rPr>
      <t>Optional - Required for EIM Purchasers</t>
    </r>
  </si>
  <si>
    <r>
      <t xml:space="preserve">EIM Power Purchased </t>
    </r>
    <r>
      <rPr>
        <sz val="12"/>
        <rFont val="Calibri"/>
        <family val="2"/>
        <scheme val="minor"/>
      </rPr>
      <t>(MWh)</t>
    </r>
  </si>
  <si>
    <r>
      <t xml:space="preserve">EPE Emissions (MT CO2e)
</t>
    </r>
    <r>
      <rPr>
        <sz val="12"/>
        <color theme="1"/>
        <rFont val="Calibri"/>
        <family val="2"/>
        <scheme val="minor"/>
      </rPr>
      <t>The following cells tabulate emissions from data reported in the Tool. Select the calculated value to view the formula in the formula bar.</t>
    </r>
  </si>
  <si>
    <t>Specified Covered =</t>
  </si>
  <si>
    <r>
      <t xml:space="preserve">Transmission Loss Factor Determination
</t>
    </r>
    <r>
      <rPr>
        <i/>
        <sz val="12"/>
        <rFont val="Calibri"/>
        <family val="2"/>
      </rPr>
      <t xml:space="preserve">Select from dropdown.
</t>
    </r>
    <r>
      <rPr>
        <b/>
        <sz val="12"/>
        <rFont val="Calibri"/>
        <family val="2"/>
      </rPr>
      <t xml:space="preserve">
</t>
    </r>
    <r>
      <rPr>
        <sz val="12"/>
        <rFont val="Calibri"/>
        <family val="2"/>
      </rPr>
      <t>WAC 173-441-124(3)(b)(ii)</t>
    </r>
  </si>
  <si>
    <r>
      <t xml:space="preserve">E-Tagged or Metered? 
</t>
    </r>
    <r>
      <rPr>
        <i/>
        <sz val="12"/>
        <rFont val="Calibri"/>
        <family val="2"/>
      </rPr>
      <t>Select from dropdown.</t>
    </r>
  </si>
  <si>
    <r>
      <t xml:space="preserve">Are YOU the PSE on the NERC eTag in the Physical Path table on the last Washington border crossing, or meet the FJD definition? </t>
    </r>
    <r>
      <rPr>
        <i/>
        <sz val="12"/>
        <rFont val="Calibri"/>
        <family val="2"/>
      </rPr>
      <t>(Y/N)</t>
    </r>
    <r>
      <rPr>
        <b/>
        <sz val="12"/>
        <rFont val="Calibri"/>
        <family val="2"/>
      </rPr>
      <t xml:space="preserve">
</t>
    </r>
    <r>
      <rPr>
        <sz val="12"/>
        <rFont val="Calibri"/>
        <family val="2"/>
      </rPr>
      <t xml:space="preserve">
WAC 173-441-124(2)(bb)</t>
    </r>
  </si>
  <si>
    <r>
      <rPr>
        <b/>
        <sz val="12"/>
        <rFont val="Calibri"/>
        <family val="2"/>
      </rPr>
      <t xml:space="preserve">Name of FJD
(Answer only if </t>
    </r>
    <r>
      <rPr>
        <b/>
        <u/>
        <sz val="12"/>
        <rFont val="Calibri"/>
        <family val="2"/>
      </rPr>
      <t>not</t>
    </r>
    <r>
      <rPr>
        <b/>
        <sz val="12"/>
        <rFont val="Calibri"/>
        <family val="2"/>
      </rPr>
      <t xml:space="preserve"> FJD)</t>
    </r>
    <r>
      <rPr>
        <sz val="12"/>
        <rFont val="Calibri"/>
        <family val="2"/>
      </rPr>
      <t xml:space="preserve">
</t>
    </r>
    <r>
      <rPr>
        <i/>
        <sz val="12"/>
        <rFont val="Calibri"/>
        <family val="2"/>
      </rPr>
      <t>Select from dropdown; if unlisted enter name into cell.</t>
    </r>
  </si>
  <si>
    <r>
      <rPr>
        <b/>
        <sz val="12"/>
        <rFont val="Calibri"/>
        <family val="2"/>
        <scheme val="minor"/>
      </rPr>
      <t xml:space="preserve">Criteria for Direct Delivery of Electricity
</t>
    </r>
    <r>
      <rPr>
        <i/>
        <sz val="12"/>
        <rFont val="Calibri"/>
        <family val="2"/>
        <scheme val="minor"/>
      </rPr>
      <t>Select from dropdown.</t>
    </r>
    <r>
      <rPr>
        <b/>
        <sz val="12"/>
        <rFont val="Calibri"/>
        <family val="2"/>
        <scheme val="minor"/>
      </rPr>
      <t xml:space="preserve">
</t>
    </r>
    <r>
      <rPr>
        <sz val="12"/>
        <rFont val="Calibri"/>
        <family val="2"/>
        <scheme val="minor"/>
      </rPr>
      <t xml:space="preserve">
WAC 173-441-124(2)(a)</t>
    </r>
  </si>
  <si>
    <r>
      <t xml:space="preserve">Do you own this facility, or is your specified source contract for a share of the Total Capacity/Output of the Facility, as opposed to a Fixed MW or MWh Amount? </t>
    </r>
    <r>
      <rPr>
        <i/>
        <sz val="12"/>
        <rFont val="Calibri"/>
        <family val="2"/>
        <scheme val="minor"/>
      </rPr>
      <t>(Y/N)</t>
    </r>
    <r>
      <rPr>
        <b/>
        <sz val="12"/>
        <rFont val="Calibri"/>
        <family val="2"/>
        <scheme val="minor"/>
      </rPr>
      <t xml:space="preserve">
</t>
    </r>
    <r>
      <rPr>
        <i/>
        <sz val="12"/>
        <rFont val="Calibri"/>
        <family val="2"/>
        <scheme val="minor"/>
      </rPr>
      <t xml:space="preserve">i.e. Is Power from a GPE?
</t>
    </r>
    <r>
      <rPr>
        <b/>
        <sz val="12"/>
        <rFont val="Calibri"/>
        <family val="2"/>
        <scheme val="minor"/>
      </rPr>
      <t xml:space="preserve">
</t>
    </r>
    <r>
      <rPr>
        <sz val="12"/>
        <rFont val="Calibri"/>
        <family val="2"/>
        <scheme val="minor"/>
      </rPr>
      <t>WAC 173-441-124(3)(a)(iv)</t>
    </r>
  </si>
  <si>
    <r>
      <t xml:space="preserve">MWh imported on behalf of Retail Provider
</t>
    </r>
    <r>
      <rPr>
        <i/>
        <sz val="12"/>
        <rFont val="Calibri"/>
        <family val="2"/>
      </rPr>
      <t>(MWh)</t>
    </r>
  </si>
  <si>
    <r>
      <t xml:space="preserve">Covered emissions associated with power imported on behalf of Retail Provider
</t>
    </r>
    <r>
      <rPr>
        <i/>
        <sz val="12"/>
        <rFont val="Calibri"/>
        <family val="2"/>
      </rPr>
      <t>(MT CO2e)</t>
    </r>
  </si>
  <si>
    <t xml:space="preserve">Was the power brought in on your behalf? </t>
  </si>
  <si>
    <r>
      <t xml:space="preserve">Is this a zero emission or RPS eligible resource? </t>
    </r>
    <r>
      <rPr>
        <i/>
        <sz val="12"/>
        <rFont val="Calibri"/>
        <family val="2"/>
        <scheme val="minor"/>
      </rPr>
      <t>(Y/N)</t>
    </r>
  </si>
  <si>
    <r>
      <t xml:space="preserve">Unspecified Covered Emissions =
</t>
    </r>
    <r>
      <rPr>
        <i/>
        <sz val="12"/>
        <rFont val="Calibri"/>
        <family val="2"/>
        <scheme val="minor"/>
      </rPr>
      <t>Excluding on behalf of imports</t>
    </r>
  </si>
  <si>
    <t>Specified Imports Covered Emissions =</t>
  </si>
  <si>
    <t>Specified Imports Emissions =</t>
  </si>
  <si>
    <t>Specified Biogenic/Geothermal Imports Emissions =</t>
  </si>
  <si>
    <t>Specified Covered &amp; Linked Imports Emissions =</t>
  </si>
  <si>
    <t>Specified Imports on behalf of a Retail Provider Emissions =</t>
  </si>
  <si>
    <t>Unspecified Imports on behalf of a Retail Provider Emissions =</t>
  </si>
  <si>
    <t>Unspecified Imports Netted by Exports Emissions =</t>
  </si>
  <si>
    <t>Unspecified Imports Netted by Exports =</t>
  </si>
  <si>
    <r>
      <t xml:space="preserve">Hourly Unspecified Import Quantity
</t>
    </r>
    <r>
      <rPr>
        <sz val="11"/>
        <color theme="1"/>
        <rFont val="Calibri"/>
        <family val="2"/>
      </rPr>
      <t>(MWh)</t>
    </r>
  </si>
  <si>
    <r>
      <t xml:space="preserve">Hourly Unspecified Exports Quantity
</t>
    </r>
    <r>
      <rPr>
        <sz val="11"/>
        <color theme="1"/>
        <rFont val="Calibri"/>
        <family val="2"/>
      </rPr>
      <t>(MWh)</t>
    </r>
  </si>
  <si>
    <r>
      <t xml:space="preserve">Unspecified Imports Netted by Exports
</t>
    </r>
    <r>
      <rPr>
        <sz val="11"/>
        <color theme="1"/>
        <rFont val="Calibri"/>
        <family val="2"/>
      </rPr>
      <t>(MWh)</t>
    </r>
  </si>
  <si>
    <t>Hour in Data Year</t>
  </si>
  <si>
    <r>
      <t xml:space="preserve">Is this line item from a lesser of calculation? If so, select the generation source below (as reported in Spec Imports tab)
</t>
    </r>
    <r>
      <rPr>
        <i/>
        <sz val="12"/>
        <color rgb="FFFF0000"/>
        <rFont val="Calibri"/>
        <family val="2"/>
        <scheme val="minor"/>
      </rPr>
      <t>Leave blank if not applicable</t>
    </r>
    <r>
      <rPr>
        <b/>
        <sz val="12"/>
        <rFont val="Calibri"/>
        <family val="2"/>
        <scheme val="minor"/>
      </rPr>
      <t xml:space="preserve">
</t>
    </r>
    <r>
      <rPr>
        <i/>
        <sz val="12"/>
        <rFont val="Calibri"/>
        <family val="2"/>
        <scheme val="minor"/>
      </rPr>
      <t>Searchable List</t>
    </r>
  </si>
  <si>
    <r>
      <t xml:space="preserve">Location of First Point of Receipt (POR)
</t>
    </r>
    <r>
      <rPr>
        <i/>
        <sz val="12"/>
        <rFont val="Calibri"/>
        <family val="2"/>
        <scheme val="minor"/>
      </rPr>
      <t>Select from dropdown</t>
    </r>
  </si>
  <si>
    <r>
      <t xml:space="preserve">E-Tagged or Metered?
</t>
    </r>
    <r>
      <rPr>
        <i/>
        <sz val="12"/>
        <rFont val="Calibri"/>
        <family val="2"/>
      </rPr>
      <t>Select from dropdown</t>
    </r>
  </si>
  <si>
    <r>
      <t xml:space="preserve">Default emission factor for unspecified electricity imports per 
WAC 173-444-040.
</t>
    </r>
    <r>
      <rPr>
        <sz val="12"/>
        <rFont val="Calibri"/>
        <family val="2"/>
        <scheme val="minor"/>
      </rPr>
      <t>(MT CO2e/MWh)</t>
    </r>
  </si>
  <si>
    <r>
      <t xml:space="preserve">Transmission Loss Factor
</t>
    </r>
    <r>
      <rPr>
        <i/>
        <sz val="12"/>
        <rFont val="Calibri"/>
        <family val="2"/>
        <scheme val="minor"/>
      </rPr>
      <t>Accounted for in EF.</t>
    </r>
    <r>
      <rPr>
        <b/>
        <i/>
        <sz val="12"/>
        <rFont val="Calibri"/>
        <family val="2"/>
        <scheme val="minor"/>
      </rPr>
      <t xml:space="preserve">
</t>
    </r>
    <r>
      <rPr>
        <b/>
        <sz val="12"/>
        <rFont val="Calibri"/>
        <family val="2"/>
        <scheme val="minor"/>
      </rPr>
      <t xml:space="preserve">
</t>
    </r>
    <r>
      <rPr>
        <sz val="12"/>
        <rFont val="Calibri"/>
        <family val="2"/>
        <scheme val="minor"/>
      </rPr>
      <t>WAC 173-441-124(3)(b)</t>
    </r>
  </si>
  <si>
    <r>
      <t xml:space="preserve">Are YOU the PSE on the NERC eTag in the Physical Path table on the last Washington border crossing? </t>
    </r>
    <r>
      <rPr>
        <sz val="12"/>
        <rFont val="Calibri"/>
        <family val="2"/>
        <scheme val="minor"/>
      </rPr>
      <t>(Y/N)</t>
    </r>
    <r>
      <rPr>
        <b/>
        <sz val="12"/>
        <rFont val="Calibri"/>
        <family val="2"/>
        <scheme val="minor"/>
      </rPr>
      <t xml:space="preserve">
</t>
    </r>
    <r>
      <rPr>
        <i/>
        <sz val="12"/>
        <rFont val="Calibri"/>
        <family val="2"/>
        <scheme val="minor"/>
      </rPr>
      <t>If yes, then you are the FJD</t>
    </r>
  </si>
  <si>
    <t xml:space="preserve">Are you a Retail Provider?  </t>
  </si>
  <si>
    <r>
      <t xml:space="preserve">Specified Exports Emissions =
</t>
    </r>
    <r>
      <rPr>
        <i/>
        <sz val="12"/>
        <rFont val="Calibri"/>
        <family val="2"/>
        <scheme val="minor"/>
      </rPr>
      <t>Excluding on behalf of exports</t>
    </r>
  </si>
  <si>
    <r>
      <rPr>
        <b/>
        <sz val="12"/>
        <rFont val="Calibri"/>
        <family val="2"/>
      </rPr>
      <t>Washington Generation Source</t>
    </r>
    <r>
      <rPr>
        <sz val="12"/>
        <rFont val="Calibri"/>
        <family val="2"/>
      </rPr>
      <t xml:space="preserve">
</t>
    </r>
    <r>
      <rPr>
        <i/>
        <sz val="12"/>
        <rFont val="Calibri"/>
        <family val="2"/>
      </rPr>
      <t>Select from dropdown</t>
    </r>
    <r>
      <rPr>
        <sz val="12"/>
        <rFont val="Calibri"/>
        <family val="2"/>
      </rPr>
      <t xml:space="preserve">
If not listed in dropdown, contact Ecology GHGReporting@ecy.wa.gov</t>
    </r>
  </si>
  <si>
    <r>
      <t xml:space="preserve">Aggregated Final Point of Delivery (POD) 
</t>
    </r>
    <r>
      <rPr>
        <i/>
        <sz val="12"/>
        <rFont val="Calibri"/>
        <family val="2"/>
      </rPr>
      <t xml:space="preserve">Input Final POD Code on NERC e-tag at, or near, the Sink
</t>
    </r>
    <r>
      <rPr>
        <i/>
        <sz val="12"/>
        <color rgb="FFFF0000"/>
        <rFont val="Calibri"/>
        <family val="2"/>
      </rPr>
      <t>Searchable list.  Enter * for full list, or start typing to search list</t>
    </r>
    <r>
      <rPr>
        <b/>
        <sz val="12"/>
        <color rgb="FFFF0000"/>
        <rFont val="Calibri"/>
        <family val="2"/>
      </rPr>
      <t xml:space="preserve">
</t>
    </r>
    <r>
      <rPr>
        <b/>
        <sz val="12"/>
        <rFont val="Calibri"/>
        <family val="2"/>
      </rPr>
      <t xml:space="preserve">
</t>
    </r>
    <r>
      <rPr>
        <sz val="12"/>
        <rFont val="Calibri"/>
        <family val="2"/>
      </rPr>
      <t>WAC 173-441-124(3)(a)(vii)</t>
    </r>
  </si>
  <si>
    <r>
      <t xml:space="preserve">Location of Final Point of Delivery (POD)
</t>
    </r>
    <r>
      <rPr>
        <i/>
        <sz val="12"/>
        <rFont val="Calibri"/>
        <family val="2"/>
      </rPr>
      <t xml:space="preserve">
Select from dropdown</t>
    </r>
  </si>
  <si>
    <r>
      <t xml:space="preserve">E-Tagged or Metered
</t>
    </r>
    <r>
      <rPr>
        <i/>
        <sz val="12"/>
        <rFont val="Calibri"/>
        <family val="2"/>
      </rPr>
      <t xml:space="preserve">
Select from dropdown</t>
    </r>
  </si>
  <si>
    <r>
      <rPr>
        <b/>
        <sz val="12"/>
        <rFont val="Calibri"/>
        <family val="2"/>
      </rPr>
      <t xml:space="preserve">Are YOU the PSE on the NERC eTag in the Physical Path table on the last Washington border crossing? </t>
    </r>
    <r>
      <rPr>
        <sz val="12"/>
        <rFont val="Calibri"/>
        <family val="2"/>
      </rPr>
      <t xml:space="preserve">(Y/N)
</t>
    </r>
    <r>
      <rPr>
        <i/>
        <sz val="12"/>
        <rFont val="Calibri"/>
        <family val="2"/>
      </rPr>
      <t>If yes, then you are the FJD.</t>
    </r>
  </si>
  <si>
    <r>
      <t xml:space="preserve">Washington Generation Source for Power Exported to California </t>
    </r>
    <r>
      <rPr>
        <sz val="12"/>
        <rFont val="Calibri"/>
        <family val="2"/>
      </rPr>
      <t>(Y/N)</t>
    </r>
  </si>
  <si>
    <r>
      <rPr>
        <b/>
        <sz val="12"/>
        <rFont val="Calibri"/>
        <family val="2"/>
      </rPr>
      <t xml:space="preserve">Power Exported to California from Washington
</t>
    </r>
    <r>
      <rPr>
        <sz val="12"/>
        <rFont val="Calibri"/>
        <family val="2"/>
      </rPr>
      <t xml:space="preserve">
</t>
    </r>
    <r>
      <rPr>
        <i/>
        <sz val="12"/>
        <rFont val="Calibri"/>
        <family val="2"/>
      </rPr>
      <t xml:space="preserve">Enter MWh exported to CA from WA
</t>
    </r>
    <r>
      <rPr>
        <sz val="12"/>
        <rFont val="Calibri"/>
        <family val="2"/>
      </rPr>
      <t xml:space="preserve">
(MWh)</t>
    </r>
  </si>
  <si>
    <r>
      <t xml:space="preserve">Aggregated By Final Point of Delivery (POD) 
</t>
    </r>
    <r>
      <rPr>
        <i/>
        <sz val="12"/>
        <rFont val="Calibri"/>
        <family val="2"/>
      </rPr>
      <t>Input Final POD Code on NERC e-tag at, or near, the Sink</t>
    </r>
    <r>
      <rPr>
        <b/>
        <i/>
        <sz val="12"/>
        <rFont val="Calibri"/>
        <family val="2"/>
      </rPr>
      <t xml:space="preserve">
</t>
    </r>
    <r>
      <rPr>
        <i/>
        <sz val="12"/>
        <rFont val="Calibri"/>
        <family val="2"/>
      </rPr>
      <t xml:space="preserve">
</t>
    </r>
    <r>
      <rPr>
        <i/>
        <sz val="12"/>
        <color rgb="FFFF0000"/>
        <rFont val="Calibri"/>
        <family val="2"/>
      </rPr>
      <t>Searchable list.  Enter * for full list, or start typing to search list</t>
    </r>
    <r>
      <rPr>
        <i/>
        <sz val="12"/>
        <rFont val="Calibri"/>
        <family val="2"/>
      </rPr>
      <t xml:space="preserve">
</t>
    </r>
    <r>
      <rPr>
        <b/>
        <sz val="12"/>
        <rFont val="Calibri"/>
        <family val="2"/>
      </rPr>
      <t xml:space="preserve">
</t>
    </r>
    <r>
      <rPr>
        <sz val="12"/>
        <rFont val="Calibri"/>
        <family val="2"/>
      </rPr>
      <t>WAC 173-441-124(3)(a)(vii)</t>
    </r>
  </si>
  <si>
    <r>
      <t xml:space="preserve">Location of Final Point of Delivery (POD)
</t>
    </r>
    <r>
      <rPr>
        <i/>
        <sz val="12"/>
        <rFont val="Calibri"/>
        <family val="2"/>
      </rPr>
      <t>Select from dropdown</t>
    </r>
  </si>
  <si>
    <r>
      <t xml:space="preserve">Default emission factor for unspecified electricity 
</t>
    </r>
    <r>
      <rPr>
        <sz val="12"/>
        <rFont val="Calibri"/>
        <family val="2"/>
      </rPr>
      <t>(MT CO2e/MWh)</t>
    </r>
  </si>
  <si>
    <r>
      <rPr>
        <b/>
        <sz val="12"/>
        <rFont val="Calibri"/>
        <family val="2"/>
      </rPr>
      <t xml:space="preserve">Name of the First Deliverer?
(Answer only if </t>
    </r>
    <r>
      <rPr>
        <b/>
        <u/>
        <sz val="12"/>
        <rFont val="Calibri"/>
        <family val="2"/>
      </rPr>
      <t>not</t>
    </r>
    <r>
      <rPr>
        <b/>
        <sz val="12"/>
        <rFont val="Calibri"/>
        <family val="2"/>
      </rPr>
      <t xml:space="preserve"> FJD)
</t>
    </r>
    <r>
      <rPr>
        <i/>
        <sz val="12"/>
        <rFont val="Calibri"/>
        <family val="2"/>
      </rPr>
      <t xml:space="preserve">  
Select from dropdown; if unlisted enter name into cell</t>
    </r>
  </si>
  <si>
    <t>External Links</t>
  </si>
  <si>
    <t>External link detected. Please enter only numerical or text values.</t>
  </si>
  <si>
    <t>External Link Validation (Business User use only)</t>
  </si>
  <si>
    <t>Start Here Tab External Link Checker</t>
  </si>
  <si>
    <t>Entity Name</t>
  </si>
  <si>
    <t>Comments</t>
  </si>
  <si>
    <t>Select the Entity Name on the "Start Here" tab.</t>
  </si>
  <si>
    <t>Enter a value for all green cells, including cells marked "Verify Entry", on the "Start Here" tab.</t>
  </si>
  <si>
    <t xml:space="preserve">Enter a value for all green and yellow cells, including cells marked "Verify Entry", in the "Specified Imports" tab.  </t>
  </si>
  <si>
    <t xml:space="preserve">Enter a value for all green and yellow cells, including cells marked "Verify Entry" in the "Unspecified Imports" tab.  </t>
  </si>
  <si>
    <t xml:space="preserve">Enter a value for all green and yellow cells, including cells marked "Verify Entry", in the "Specified Exports" tab.  </t>
  </si>
  <si>
    <t xml:space="preserve">Enter a value for all green and yellow cells, including cells marked "Verify Entry", in the "Unpecified Exports" tab.  </t>
  </si>
  <si>
    <t>NAICS</t>
  </si>
  <si>
    <t>Retail</t>
  </si>
  <si>
    <t>EIM</t>
  </si>
  <si>
    <t>Y/N Table</t>
  </si>
  <si>
    <t>Spec Imports Tab External Link Checker</t>
  </si>
  <si>
    <t>TL Det.</t>
  </si>
  <si>
    <t>Unspec Imports Tab External Link Checker</t>
  </si>
  <si>
    <t>Spec Exports Tab External Link Checker</t>
  </si>
  <si>
    <t>Unspec Exports Tab External Link Checker</t>
  </si>
  <si>
    <t>Unspec Netting</t>
  </si>
  <si>
    <t>Imports</t>
  </si>
  <si>
    <t>Exports</t>
  </si>
  <si>
    <t>Alternate EIA ID</t>
  </si>
  <si>
    <t>Adams Neilson Solar, LLC</t>
  </si>
  <si>
    <t>Avista Community Solar</t>
  </si>
  <si>
    <t>City of Cove Hydro</t>
  </si>
  <si>
    <t>Clark Fork Hydro (Derr Creek)</t>
  </si>
  <si>
    <t>Deep Creek Energy, LLC</t>
  </si>
  <si>
    <t>Great Northern (McKinstry)</t>
  </si>
  <si>
    <t>Jim Ford Creek Hydro</t>
  </si>
  <si>
    <t>John Day Creek Hydro (Idaho County Light &amp; Power)</t>
  </si>
  <si>
    <t>Phillips Ranch</t>
  </si>
  <si>
    <t>Spokane County Digester (Wastewater Digester Gas)</t>
  </si>
  <si>
    <r>
      <t xml:space="preserve">Measured at Busbar? </t>
    </r>
    <r>
      <rPr>
        <sz val="12"/>
        <rFont val="Calibri"/>
        <family val="2"/>
      </rPr>
      <t>(Y/N)</t>
    </r>
    <r>
      <rPr>
        <b/>
        <sz val="12"/>
        <rFont val="Calibri"/>
        <family val="2"/>
      </rPr>
      <t xml:space="preserve">
</t>
    </r>
    <r>
      <rPr>
        <i/>
        <sz val="12"/>
        <rFont val="Calibri"/>
        <family val="2"/>
      </rPr>
      <t>If not measured at busbar add reason to Notes field</t>
    </r>
  </si>
  <si>
    <t>Description</t>
  </si>
  <si>
    <t>Avista - MJRP</t>
  </si>
  <si>
    <t>Bakeoven Solar Project [Solar]</t>
  </si>
  <si>
    <t>Esquatzel [Hydro]</t>
  </si>
  <si>
    <t>Foote Creek III [Wind]</t>
  </si>
  <si>
    <t>Foote Creek IV [Wind]</t>
  </si>
  <si>
    <t>Inland Power &amp; Light - MJRP</t>
  </si>
  <si>
    <t xml:space="preserve">Meyers Falls (Hydrotech) </t>
  </si>
  <si>
    <t>Mid-C Hydro - Priest Rapids (Grant County PUD)</t>
  </si>
  <si>
    <t>Mid-C Hydro - Wanapum (Grant County PUD)</t>
  </si>
  <si>
    <t>Milford I Solar</t>
  </si>
  <si>
    <t>Orchard (Yakima-Tieton Irrigation District) [Hydro]</t>
  </si>
  <si>
    <t>Pachwáywit Fields [Solar]</t>
  </si>
  <si>
    <t>PacifiCorp - MJRP</t>
  </si>
  <si>
    <t>Plummer Cogen (Stimson Lumber)</t>
  </si>
  <si>
    <t>TEC Energy Inc.</t>
  </si>
  <si>
    <t>KASIERBELL</t>
  </si>
  <si>
    <t>KASIERTAC</t>
  </si>
  <si>
    <t>KASIERTRENT</t>
  </si>
  <si>
    <t>CA RPS ID</t>
  </si>
  <si>
    <t>Guzman Energy LLC</t>
  </si>
  <si>
    <t>EPEs as of 5/31/24</t>
  </si>
  <si>
    <t>2024 EMISSION FACTORS FOR IMPORTED &amp; EXPORTED ELECTRICITY:</t>
  </si>
  <si>
    <r>
      <rPr>
        <b/>
        <sz val="12"/>
        <rFont val="Calibri"/>
        <family val="2"/>
        <scheme val="minor"/>
      </rPr>
      <t>Last Updated:</t>
    </r>
    <r>
      <rPr>
        <sz val="12"/>
        <rFont val="Calibri"/>
        <family val="2"/>
        <scheme val="minor"/>
      </rPr>
      <t xml:space="preserve"> 04/28/2025</t>
    </r>
  </si>
  <si>
    <t>Furry Creek Hydro (CAN)</t>
  </si>
  <si>
    <t>-</t>
  </si>
  <si>
    <t>Rock River I [Wind]</t>
  </si>
  <si>
    <t>Colgate Powerhouse [Hydro]</t>
  </si>
  <si>
    <t>Narrows 2 Powerhouse [Hydro]</t>
  </si>
  <si>
    <t>Clearwater Wind III</t>
  </si>
  <si>
    <t>Boswell Spring Wind</t>
  </si>
  <si>
    <t>Cedar Springs IV [Wind]</t>
  </si>
  <si>
    <t>Anticline Wind</t>
  </si>
  <si>
    <t>Spokane Eco-District</t>
  </si>
  <si>
    <t>Fighting Creek</t>
  </si>
  <si>
    <t>Biogas</t>
  </si>
  <si>
    <r>
      <t xml:space="preserve">Total Emissions
</t>
    </r>
    <r>
      <rPr>
        <i/>
        <sz val="12"/>
        <color theme="1"/>
        <rFont val="Calibri"/>
        <family val="2"/>
        <scheme val="minor"/>
      </rPr>
      <t xml:space="preserve">Total emissions from specified electricity deliveries by line item
</t>
    </r>
    <r>
      <rPr>
        <sz val="12"/>
        <color theme="1"/>
        <rFont val="Calibri"/>
        <family val="2"/>
        <scheme val="minor"/>
      </rPr>
      <t xml:space="preserve">
(MT CO2e)</t>
    </r>
  </si>
  <si>
    <t>Boulder Park</t>
  </si>
  <si>
    <t>Chief Joseph [Hydro]</t>
  </si>
  <si>
    <t>EBC Eltopia Branch Canal 4.6 Hydro</t>
  </si>
  <si>
    <t>Mid-C Hydro - Priest Rapids &amp; Wanapum Dams (Grant County PUD)</t>
  </si>
  <si>
    <t>Nine Canyon Wind</t>
  </si>
  <si>
    <t>RD Smith [Hydro]</t>
  </si>
  <si>
    <t>The Dalles Dam North Fishway Project</t>
  </si>
  <si>
    <t>TPWR Alder Gen 11 [Hydro]</t>
  </si>
  <si>
    <t>TPWR Alder Gen 12 [Hydro]</t>
  </si>
  <si>
    <t>TPWR Cushman Gen [Hydro]</t>
  </si>
  <si>
    <t>TPWR Mossyrock Gen 51 [Hydro]</t>
  </si>
  <si>
    <t>TPWR Mossyrock Gen 52 [Hydro]</t>
  </si>
  <si>
    <t>Updated 04/29/2025</t>
  </si>
  <si>
    <t>4CA.SP15</t>
  </si>
  <si>
    <t>83MB230</t>
  </si>
  <si>
    <t>97MB230</t>
  </si>
  <si>
    <t>9Canyons</t>
  </si>
  <si>
    <t>AbiquiuHydro</t>
  </si>
  <si>
    <t>ADLSOLAR1</t>
  </si>
  <si>
    <t>AECI</t>
  </si>
  <si>
    <t>AECI.Chouteau1</t>
  </si>
  <si>
    <t>AECI.Chouteau2</t>
  </si>
  <si>
    <t>AEOLUS</t>
  </si>
  <si>
    <t>AEPBAG69</t>
  </si>
  <si>
    <t>AES</t>
  </si>
  <si>
    <t>AFTON</t>
  </si>
  <si>
    <t>AGEN.NP15</t>
  </si>
  <si>
    <t>AGEN.SP15</t>
  </si>
  <si>
    <t>AIRPORTSOLAR</t>
  </si>
  <si>
    <t>ALBANY12LOAD</t>
  </si>
  <si>
    <t>ALBANY12PAC</t>
  </si>
  <si>
    <t>Alder_NT</t>
  </si>
  <si>
    <t>ALHENV</t>
  </si>
  <si>
    <t>ALHMBR161</t>
  </si>
  <si>
    <t>Alkali</t>
  </si>
  <si>
    <t>ALTW.ADAMSADAM</t>
  </si>
  <si>
    <t>AMARGO</t>
  </si>
  <si>
    <t>AMARGOSA230</t>
  </si>
  <si>
    <t>AMMO</t>
  </si>
  <si>
    <t>AMMO.AUDRN11</t>
  </si>
  <si>
    <t>AMMO.AUDRN22</t>
  </si>
  <si>
    <t>AMRN</t>
  </si>
  <si>
    <t>ANAHEIM-SP15</t>
  </si>
  <si>
    <t>ANAPT230</t>
  </si>
  <si>
    <t>ANDR</t>
  </si>
  <si>
    <t>ANTELOPEVAL</t>
  </si>
  <si>
    <t>ANZA92</t>
  </si>
  <si>
    <t>APACHE SOLAR</t>
  </si>
  <si>
    <t>APEX</t>
  </si>
  <si>
    <t>APEXSOLAR</t>
  </si>
  <si>
    <t>APL_BNYBRK</t>
  </si>
  <si>
    <t>APS.SP15</t>
  </si>
  <si>
    <t>ARAGONNE</t>
  </si>
  <si>
    <t>ARAP</t>
  </si>
  <si>
    <t>ARKANS161</t>
  </si>
  <si>
    <t>ARLINGTON</t>
  </si>
  <si>
    <t>ARLINGTONWIND</t>
  </si>
  <si>
    <t>ARLSLR</t>
  </si>
  <si>
    <t>ARLVAL500</t>
  </si>
  <si>
    <t>ARP LOYALTON</t>
  </si>
  <si>
    <t>ARPA</t>
  </si>
  <si>
    <t>Artondale</t>
  </si>
  <si>
    <t>Ash Grove Cement</t>
  </si>
  <si>
    <t>Ashgrove</t>
  </si>
  <si>
    <t>AspenCO</t>
  </si>
  <si>
    <t>ATOWNS.SP15</t>
  </si>
  <si>
    <t>AULT</t>
  </si>
  <si>
    <t>AVA_CHPD</t>
  </si>
  <si>
    <t>AVA_DOPD</t>
  </si>
  <si>
    <t>AVRN.EIM</t>
  </si>
  <si>
    <t>AVRN.gen</t>
  </si>
  <si>
    <t>AVRN.RES.EXP</t>
  </si>
  <si>
    <t>AVRN.RES.IMP</t>
  </si>
  <si>
    <t>AVRN_CHPD</t>
  </si>
  <si>
    <t>AVRN_PRP</t>
  </si>
  <si>
    <t>AVRNBR</t>
  </si>
  <si>
    <t>AVSEII.SP15</t>
  </si>
  <si>
    <t>AZPS.SYS</t>
  </si>
  <si>
    <t>AZPS-SYSTEM</t>
  </si>
  <si>
    <t>Bakeoven</t>
  </si>
  <si>
    <t>BANC.EIM</t>
  </si>
  <si>
    <t>BANDONLOAD</t>
  </si>
  <si>
    <t>BANN-SP15</t>
  </si>
  <si>
    <t>Barretts</t>
  </si>
  <si>
    <t>BASIN</t>
  </si>
  <si>
    <t>Basin Elec SS</t>
  </si>
  <si>
    <t>Basin Spin</t>
  </si>
  <si>
    <t>BCH.AGC.HYDRO</t>
  </si>
  <si>
    <t>BCHA-DEFAULT</t>
  </si>
  <si>
    <t>BCTAP</t>
  </si>
  <si>
    <t>BEAVER</t>
  </si>
  <si>
    <t>BEJN.gen</t>
  </si>
  <si>
    <t>BEKW.gen</t>
  </si>
  <si>
    <t>BENDLOAD</t>
  </si>
  <si>
    <t>Benefis</t>
  </si>
  <si>
    <t>Benton_NF</t>
  </si>
  <si>
    <t>BEPC.NWE.GTFL</t>
  </si>
  <si>
    <t>BGI</t>
  </si>
  <si>
    <t>BGSY</t>
  </si>
  <si>
    <t>BHCE.PAGS1</t>
  </si>
  <si>
    <t>BHCE.PAGS2</t>
  </si>
  <si>
    <t>BHCE.PAGS4</t>
  </si>
  <si>
    <t>BHCE.PAGS5</t>
  </si>
  <si>
    <t>BHCE.PAGS6</t>
  </si>
  <si>
    <t>BHCE.RFDIESEL</t>
  </si>
  <si>
    <t>BHCE_L</t>
  </si>
  <si>
    <t>BHG.GEN</t>
  </si>
  <si>
    <t>BHP_L</t>
  </si>
  <si>
    <t>Big Horn</t>
  </si>
  <si>
    <t>Big Horn Load</t>
  </si>
  <si>
    <t>BIG TIMBER</t>
  </si>
  <si>
    <t>BIGFORK</t>
  </si>
  <si>
    <t>BIGLOWCANYON</t>
  </si>
  <si>
    <t>BigSky</t>
  </si>
  <si>
    <t>BIGTIMBER</t>
  </si>
  <si>
    <t>BITPOWER</t>
  </si>
  <si>
    <t>BLACK MOUNTAIN</t>
  </si>
  <si>
    <t>BLACKEAGLE</t>
  </si>
  <si>
    <t>BLACKMESA69</t>
  </si>
  <si>
    <t>BLCN</t>
  </si>
  <si>
    <t>BLGR</t>
  </si>
  <si>
    <t>BNDY</t>
  </si>
  <si>
    <t>BOARDMAN</t>
  </si>
  <si>
    <t>BON_BROOK_LOAD</t>
  </si>
  <si>
    <t>BOON115</t>
  </si>
  <si>
    <t>BOOTHILL115</t>
  </si>
  <si>
    <t>BORDERLANDS</t>
  </si>
  <si>
    <t>BOULDERHYDRO</t>
  </si>
  <si>
    <t>BOWLER</t>
  </si>
  <si>
    <t>BOZ1</t>
  </si>
  <si>
    <t>BPA Central EC</t>
  </si>
  <si>
    <t>BPA COW CREEK</t>
  </si>
  <si>
    <t>BPA GOSHEN</t>
  </si>
  <si>
    <t>BPA IDAHOFALLS</t>
  </si>
  <si>
    <t>BPA IDF SLICE</t>
  </si>
  <si>
    <t>BPA LOSSES</t>
  </si>
  <si>
    <t>BPA.3PS</t>
  </si>
  <si>
    <t>BPA.MCMN.DR</t>
  </si>
  <si>
    <t>BPA_Mile_Hi</t>
  </si>
  <si>
    <t>BPACLARK</t>
  </si>
  <si>
    <t>BPAECHO</t>
  </si>
  <si>
    <t>BPALoad AVA</t>
  </si>
  <si>
    <t>BPALoad NWMT</t>
  </si>
  <si>
    <t>BPALOADCHYNF</t>
  </si>
  <si>
    <t>BPALOADKECNF</t>
  </si>
  <si>
    <t>BPALOADLVENF</t>
  </si>
  <si>
    <t>BPALOADUECNF</t>
  </si>
  <si>
    <t>BPALOADWRECNF</t>
  </si>
  <si>
    <t>BPAOCHOCO</t>
  </si>
  <si>
    <t>BPAPBL</t>
  </si>
  <si>
    <t>BPAPHARNEY</t>
  </si>
  <si>
    <t>BPAPOTEC</t>
  </si>
  <si>
    <t>BPAPOWER</t>
  </si>
  <si>
    <t>BPAREGSETTLE</t>
  </si>
  <si>
    <t>BPARIMROCK</t>
  </si>
  <si>
    <t>BPASLICE</t>
  </si>
  <si>
    <t>BPASlice_Clark</t>
  </si>
  <si>
    <t>BPAT.RD</t>
  </si>
  <si>
    <t>BPAT.REG</t>
  </si>
  <si>
    <t>BPAT.TPA</t>
  </si>
  <si>
    <t>BPATLOAD</t>
  </si>
  <si>
    <t>BPAYAKAMA</t>
  </si>
  <si>
    <t>BPERCC.NP15</t>
  </si>
  <si>
    <t>BPII</t>
  </si>
  <si>
    <t>Brady</t>
  </si>
  <si>
    <t>BRDYGen</t>
  </si>
  <si>
    <t>BREMUSLOAD_PGE</t>
  </si>
  <si>
    <t>BRIDGER-NNH</t>
  </si>
  <si>
    <t>Broadwater</t>
  </si>
  <si>
    <t>BRONCO_HCE</t>
  </si>
  <si>
    <t>Brookdale</t>
  </si>
  <si>
    <t>BROWNING500</t>
  </si>
  <si>
    <t>BRTNG</t>
  </si>
  <si>
    <t>BRUSH</t>
  </si>
  <si>
    <t>BSMH</t>
  </si>
  <si>
    <t>BTE</t>
  </si>
  <si>
    <t>BUCN</t>
  </si>
  <si>
    <t>BULL</t>
  </si>
  <si>
    <t>BURB.NP15</t>
  </si>
  <si>
    <t>BURB.SP15</t>
  </si>
  <si>
    <t>BW345</t>
  </si>
  <si>
    <t>CA_RES_SelfSup</t>
  </si>
  <si>
    <t>Cabinet Gorge</t>
  </si>
  <si>
    <t>CalEnergy</t>
  </si>
  <si>
    <t>CALIPATRIA</t>
  </si>
  <si>
    <t>Calligan</t>
  </si>
  <si>
    <t>CALP.NP15</t>
  </si>
  <si>
    <t>CALP.SP15</t>
  </si>
  <si>
    <t>CALPSS92</t>
  </si>
  <si>
    <t>CAMAS</t>
  </si>
  <si>
    <t>Camas_Paper</t>
  </si>
  <si>
    <t>CANFOR-PGP</t>
  </si>
  <si>
    <t>CAP_PUMPS</t>
  </si>
  <si>
    <t>CAPESCOTT WIND</t>
  </si>
  <si>
    <t>CARTY</t>
  </si>
  <si>
    <t>CATRON345</t>
  </si>
  <si>
    <t>CCG_GCPD</t>
  </si>
  <si>
    <t>CCLV</t>
  </si>
  <si>
    <t>CCWD</t>
  </si>
  <si>
    <t>CCWF1.GEN</t>
  </si>
  <si>
    <t>CCWF2.GEN</t>
  </si>
  <si>
    <t>CDWR000NP15</t>
  </si>
  <si>
    <t>CDWR000SP15</t>
  </si>
  <si>
    <t>CECO.HUNT</t>
  </si>
  <si>
    <t>CEEA.SP15</t>
  </si>
  <si>
    <t>CEP_Gen</t>
  </si>
  <si>
    <t>CFEACNE</t>
  </si>
  <si>
    <t>CFE-CEN</t>
  </si>
  <si>
    <t>CHEHALIS</t>
  </si>
  <si>
    <t>CHEHALIS-NNH</t>
  </si>
  <si>
    <t>CHETWYND BIOMS</t>
  </si>
  <si>
    <t>CHOLLA</t>
  </si>
  <si>
    <t>CHPD Slice</t>
  </si>
  <si>
    <t>CHPD.AVRN</t>
  </si>
  <si>
    <t>CID</t>
  </si>
  <si>
    <t>CIN</t>
  </si>
  <si>
    <t>CIN.08NOBSN1</t>
  </si>
  <si>
    <t>CISO</t>
  </si>
  <si>
    <t>CISO.EEMU.NP15</t>
  </si>
  <si>
    <t>CISO.EEMU.SP15</t>
  </si>
  <si>
    <t>CISO.SP15</t>
  </si>
  <si>
    <t>CISO_NP15</t>
  </si>
  <si>
    <t>CISOSYS.SP15</t>
  </si>
  <si>
    <t>Clearwater</t>
  </si>
  <si>
    <t>CLFP_L</t>
  </si>
  <si>
    <t>CLFP_M1_L</t>
  </si>
  <si>
    <t>CLINECRNR345</t>
  </si>
  <si>
    <t>CMS3</t>
  </si>
  <si>
    <t>CMS3_BUR</t>
  </si>
  <si>
    <t>CNTR</t>
  </si>
  <si>
    <t>CO_GREEN</t>
  </si>
  <si>
    <t>CoffinButte</t>
  </si>
  <si>
    <t>COIT</t>
  </si>
  <si>
    <t>COLGRN</t>
  </si>
  <si>
    <t>COLGRN92</t>
  </si>
  <si>
    <t>COLGWND</t>
  </si>
  <si>
    <t>COLORADO_GREEN</t>
  </si>
  <si>
    <t>COLS</t>
  </si>
  <si>
    <t>Colstrip PPL</t>
  </si>
  <si>
    <t>COLSTRIP Resup</t>
  </si>
  <si>
    <t>COLSTRIP-NNH</t>
  </si>
  <si>
    <t>COMA3</t>
  </si>
  <si>
    <t>COMANCHE</t>
  </si>
  <si>
    <t>COMBINEHILLS69</t>
  </si>
  <si>
    <t>CondonWindSCL</t>
  </si>
  <si>
    <t>Conoco</t>
  </si>
  <si>
    <t>Cont.nw449</t>
  </si>
  <si>
    <t>COOSLOAD</t>
  </si>
  <si>
    <t>COR1.NP15</t>
  </si>
  <si>
    <t>COR1.SP15</t>
  </si>
  <si>
    <t>CORE</t>
  </si>
  <si>
    <t>CORONADO</t>
  </si>
  <si>
    <t>CORONADO_AUX</t>
  </si>
  <si>
    <t>Cottonwd230</t>
  </si>
  <si>
    <t>COVE</t>
  </si>
  <si>
    <t>COVE_FORT</t>
  </si>
  <si>
    <t>CoveHydro</t>
  </si>
  <si>
    <t>COVEPACW</t>
  </si>
  <si>
    <t>CowlitzFalls</t>
  </si>
  <si>
    <t>COWLITZHYDRO</t>
  </si>
  <si>
    <t>COYSPR1</t>
  </si>
  <si>
    <t>COYSPR2</t>
  </si>
  <si>
    <t>CPGS</t>
  </si>
  <si>
    <t>CPLW</t>
  </si>
  <si>
    <t>CRAGVIEW</t>
  </si>
  <si>
    <t>CRAGVIEWLOAD</t>
  </si>
  <si>
    <t>CRAIG-NNH</t>
  </si>
  <si>
    <t>CRG 1</t>
  </si>
  <si>
    <t>CRG 2</t>
  </si>
  <si>
    <t>CRG Resources</t>
  </si>
  <si>
    <t>CRG Transfer</t>
  </si>
  <si>
    <t>CRGG</t>
  </si>
  <si>
    <t>CrookedFalls</t>
  </si>
  <si>
    <t>CROSSOVER</t>
  </si>
  <si>
    <t>CRPUD</t>
  </si>
  <si>
    <t>CSE BIOMASS</t>
  </si>
  <si>
    <t>CSFHorseshoe</t>
  </si>
  <si>
    <t>CSFNHurlburt</t>
  </si>
  <si>
    <t>CSFSHurlburt</t>
  </si>
  <si>
    <t>CSTLENRGYWND</t>
  </si>
  <si>
    <t>CSUGEN</t>
  </si>
  <si>
    <t>CSULOAD</t>
  </si>
  <si>
    <t>CSUOTERO</t>
  </si>
  <si>
    <t>CUF</t>
  </si>
  <si>
    <t>CWCK</t>
  </si>
  <si>
    <t>CWIL_LOAD</t>
  </si>
  <si>
    <t>CWWind3</t>
  </si>
  <si>
    <t>CYCLE_HBW</t>
  </si>
  <si>
    <t>CZRN</t>
  </si>
  <si>
    <t>DAVEGATES</t>
  </si>
  <si>
    <t>DAVIS69</t>
  </si>
  <si>
    <t>Daybreak</t>
  </si>
  <si>
    <t>DC_L-CCCP1</t>
  </si>
  <si>
    <t>DC_R-CCCP1</t>
  </si>
  <si>
    <t>DC2</t>
  </si>
  <si>
    <t>DEAA.ARL.SP15</t>
  </si>
  <si>
    <t>DEAA.ARLINGTON</t>
  </si>
  <si>
    <t>DEAA.ARLINGTON.SP15</t>
  </si>
  <si>
    <t>DELANEY500</t>
  </si>
  <si>
    <t>DELANEY69</t>
  </si>
  <si>
    <t>DEMOSSLOAD</t>
  </si>
  <si>
    <t>Desalter</t>
  </si>
  <si>
    <t>DESERT VIEW</t>
  </si>
  <si>
    <t>DESERTBASIN_AUX</t>
  </si>
  <si>
    <t>DGTSYSTEM</t>
  </si>
  <si>
    <t>DMW.GEN</t>
  </si>
  <si>
    <t>DOGCREEK</t>
  </si>
  <si>
    <t>DOGCREEKLOAD</t>
  </si>
  <si>
    <t>DOKIE WIND</t>
  </si>
  <si>
    <t>DOPDLOAD AVA</t>
  </si>
  <si>
    <t>DOPDLOAD_AVA</t>
  </si>
  <si>
    <t>Dry Fork</t>
  </si>
  <si>
    <t>Dry Lake Solar</t>
  </si>
  <si>
    <t>DUK</t>
  </si>
  <si>
    <t>DUKE230</t>
  </si>
  <si>
    <t>DUKE500</t>
  </si>
  <si>
    <t>DukeNH_ED2</t>
  </si>
  <si>
    <t>DVSN</t>
  </si>
  <si>
    <t>EAG2@SP15</t>
  </si>
  <si>
    <t>EAGL@SP15</t>
  </si>
  <si>
    <t>EAI</t>
  </si>
  <si>
    <t>EBC</t>
  </si>
  <si>
    <t>ED3 LOAD</t>
  </si>
  <si>
    <t>ED5</t>
  </si>
  <si>
    <t>EGPS_DC</t>
  </si>
  <si>
    <t>EGPSTW2</t>
  </si>
  <si>
    <t>EIMGEN</t>
  </si>
  <si>
    <t>EIM-LDWP</t>
  </si>
  <si>
    <t>EIMLOAD</t>
  </si>
  <si>
    <t>El Cabo</t>
  </si>
  <si>
    <t>ELAND1</t>
  </si>
  <si>
    <t>ELD230</t>
  </si>
  <si>
    <t>Elephant Butte</t>
  </si>
  <si>
    <t>Elkhorn</t>
  </si>
  <si>
    <t>Elmhurst</t>
  </si>
  <si>
    <t>ELVadoHydro</t>
  </si>
  <si>
    <t>EMNT</t>
  </si>
  <si>
    <t>EMPIRE345</t>
  </si>
  <si>
    <t>ENM_COOPS</t>
  </si>
  <si>
    <t>EnterprisePump</t>
  </si>
  <si>
    <t>EPE.EIMGEN</t>
  </si>
  <si>
    <t>EPE.EIMLOAD</t>
  </si>
  <si>
    <t>EPE.GEN</t>
  </si>
  <si>
    <t>EPE.LOAD</t>
  </si>
  <si>
    <t>ERCO-EDCRR</t>
  </si>
  <si>
    <t>ERCOT</t>
  </si>
  <si>
    <t>ERCOT L - GPM</t>
  </si>
  <si>
    <t>ERCOT R - GPM</t>
  </si>
  <si>
    <t>ERCOT-CCCP1</t>
  </si>
  <si>
    <t>ERCOT-CORPCP</t>
  </si>
  <si>
    <t>ERCOT-CWP</t>
  </si>
  <si>
    <t>Ercot-Dynasty</t>
  </si>
  <si>
    <t>ERCOT-E</t>
  </si>
  <si>
    <t>ERCO-TERM</t>
  </si>
  <si>
    <t>ERCOT-FPLP</t>
  </si>
  <si>
    <t>ERCOT-MAG</t>
  </si>
  <si>
    <t>ERCOT-MERC</t>
  </si>
  <si>
    <t>ERCOT-N</t>
  </si>
  <si>
    <t>ERCOTREMC</t>
  </si>
  <si>
    <t>ERCOTVTOL</t>
  </si>
  <si>
    <t>ERCOT-ZES001</t>
  </si>
  <si>
    <t>ERCOT-ZES003</t>
  </si>
  <si>
    <t>EWEB_PGE</t>
  </si>
  <si>
    <t>FAIRFIELD</t>
  </si>
  <si>
    <t>FALLON</t>
  </si>
  <si>
    <t>Falls River</t>
  </si>
  <si>
    <t>FallsCreekHyd</t>
  </si>
  <si>
    <t>FC_AUX_LOAD</t>
  </si>
  <si>
    <t>FC_AUX_TEP</t>
  </si>
  <si>
    <t>FE_WARREN_AFB</t>
  </si>
  <si>
    <t>FERNHILLLOAD</t>
  </si>
  <si>
    <t>FEUS LOAD</t>
  </si>
  <si>
    <t>FGE69</t>
  </si>
  <si>
    <t>FIGHTCREEK</t>
  </si>
  <si>
    <t>FINK230</t>
  </si>
  <si>
    <t>Finley_LF</t>
  </si>
  <si>
    <t>FLG</t>
  </si>
  <si>
    <t>FMistyMeadow</t>
  </si>
  <si>
    <t>Fort Rock I</t>
  </si>
  <si>
    <t>Fort Rock IV</t>
  </si>
  <si>
    <t>FortRockI</t>
  </si>
  <si>
    <t>FortRockIV</t>
  </si>
  <si>
    <t>FOURCORNERS_4</t>
  </si>
  <si>
    <t>FOURCORNERS_5</t>
  </si>
  <si>
    <t>FranzHolmes</t>
  </si>
  <si>
    <t>FREDDIE1</t>
  </si>
  <si>
    <t>Frederickson</t>
  </si>
  <si>
    <t>FRSR LKE BIOMS</t>
  </si>
  <si>
    <t>FURRY.CREEK</t>
  </si>
  <si>
    <t>GalaSolar</t>
  </si>
  <si>
    <t>GALENA 2</t>
  </si>
  <si>
    <t>GALIVAN PEAK</t>
  </si>
  <si>
    <t>GALLUP</t>
  </si>
  <si>
    <t>GALLUP EL</t>
  </si>
  <si>
    <t>GALLUP WL</t>
  </si>
  <si>
    <t>GALLUP.FTM</t>
  </si>
  <si>
    <t>GARRETTSOLAR</t>
  </si>
  <si>
    <t>GCPD_COWL</t>
  </si>
  <si>
    <t xml:space="preserve">GENE </t>
  </si>
  <si>
    <t>General Mills</t>
  </si>
  <si>
    <t>GF City</t>
  </si>
  <si>
    <t>GF Schools</t>
  </si>
  <si>
    <t>GHE.SATSOP</t>
  </si>
  <si>
    <t>GHSE</t>
  </si>
  <si>
    <t>GigHarbor</t>
  </si>
  <si>
    <t>GilaRiv2</t>
  </si>
  <si>
    <t>GilaRiv3_TEP</t>
  </si>
  <si>
    <t>GilaRiv3_UNSE</t>
  </si>
  <si>
    <t>GILARIVER_AUX</t>
  </si>
  <si>
    <t>GILARIVER_SRP</t>
  </si>
  <si>
    <t>GILARIVER1</t>
  </si>
  <si>
    <t>GILARIVER4</t>
  </si>
  <si>
    <t>GILARIVERSDVL2</t>
  </si>
  <si>
    <t>GLACIER</t>
  </si>
  <si>
    <t>GLACIER_WIND</t>
  </si>
  <si>
    <t>GLACIER_WIND_2</t>
  </si>
  <si>
    <t>GOLDEN WEST</t>
  </si>
  <si>
    <t>GOLDENDALE</t>
  </si>
  <si>
    <t>GoldenHills</t>
  </si>
  <si>
    <t>GOOSEPRAIRE</t>
  </si>
  <si>
    <t>GOOSEPRAIRIE</t>
  </si>
  <si>
    <t>Gordon Butte</t>
  </si>
  <si>
    <t>GORDONBUTTE</t>
  </si>
  <si>
    <t>GOULD#2</t>
  </si>
  <si>
    <t>GPTL01_GEN</t>
  </si>
  <si>
    <t>GRAYSHARBOR</t>
  </si>
  <si>
    <t>Graysharbor1</t>
  </si>
  <si>
    <t>GRAZINYAKSOLAR</t>
  </si>
  <si>
    <t>Grazzini</t>
  </si>
  <si>
    <t>GRDA</t>
  </si>
  <si>
    <t>GREENFIELD</t>
  </si>
  <si>
    <t>GreenSprings</t>
  </si>
  <si>
    <t>Griffith</t>
  </si>
  <si>
    <t>GV_Hydro</t>
  </si>
  <si>
    <t>GVEA</t>
  </si>
  <si>
    <t>GWEC.gen</t>
  </si>
  <si>
    <t>GWEC345</t>
  </si>
  <si>
    <t>GWID Load</t>
  </si>
  <si>
    <t>Haakenson</t>
  </si>
  <si>
    <t>Hancock</t>
  </si>
  <si>
    <t>HARQ SUN_1</t>
  </si>
  <si>
    <t>HARQUAHALA</t>
  </si>
  <si>
    <t>HARQUAHALA2</t>
  </si>
  <si>
    <t>HARQUAHALASP15</t>
  </si>
  <si>
    <t>HatRock</t>
  </si>
  <si>
    <t>HAUSER</t>
  </si>
  <si>
    <t>HayCnyn</t>
  </si>
  <si>
    <t>HAYDEN</t>
  </si>
  <si>
    <t>HAYDEN1-NNH</t>
  </si>
  <si>
    <t>HAYDEN2-NNH</t>
  </si>
  <si>
    <t>HAYDEN-NNH</t>
  </si>
  <si>
    <t>HAYDG1</t>
  </si>
  <si>
    <t>HAYDG2</t>
  </si>
  <si>
    <t>HCE.BRPL2</t>
  </si>
  <si>
    <t>HCE.EAGL</t>
  </si>
  <si>
    <t>HDN SS</t>
  </si>
  <si>
    <t>Headgate_Rock</t>
  </si>
  <si>
    <t>HEBER SOUTH</t>
  </si>
  <si>
    <t>HEBER1</t>
  </si>
  <si>
    <t>HEBER2.SP15</t>
  </si>
  <si>
    <t>HEBERSOU.SP15</t>
  </si>
  <si>
    <t>HellsCanyon</t>
  </si>
  <si>
    <t>HERMISTON</t>
  </si>
  <si>
    <t>Hermiston SS</t>
  </si>
  <si>
    <t>HERMISTONGEN</t>
  </si>
  <si>
    <t>HERMISTONNNH</t>
  </si>
  <si>
    <t>HERMISTONPPH</t>
  </si>
  <si>
    <t>HERNANDEZ115</t>
  </si>
  <si>
    <t>HGP230UEC</t>
  </si>
  <si>
    <t>HIGHLONESOMMSA</t>
  </si>
  <si>
    <t>HIGHWOOD</t>
  </si>
  <si>
    <t>HILLTOP69</t>
  </si>
  <si>
    <t>Holcim</t>
  </si>
  <si>
    <t>HOLLOMAN</t>
  </si>
  <si>
    <t>HOOPERSPRNGS</t>
  </si>
  <si>
    <t>HOOVER</t>
  </si>
  <si>
    <t>HOOVER_ANAPT</t>
  </si>
  <si>
    <t>HOOVER_LDWP</t>
  </si>
  <si>
    <t>HOOVER_MWDPT</t>
  </si>
  <si>
    <t>HOOVER_SCEPT</t>
  </si>
  <si>
    <t>HOOVER_SRP</t>
  </si>
  <si>
    <t>HOOVER_VEAPT</t>
  </si>
  <si>
    <t>HOOVERGEN</t>
  </si>
  <si>
    <t>HORSESHOE</t>
  </si>
  <si>
    <t>HQD.LOAD</t>
  </si>
  <si>
    <t>HRLV</t>
  </si>
  <si>
    <t>HRNY</t>
  </si>
  <si>
    <t>HST</t>
  </si>
  <si>
    <t>IBR_GCPD</t>
  </si>
  <si>
    <t>IID HYDRO</t>
  </si>
  <si>
    <t>IID_RESERVES</t>
  </si>
  <si>
    <t>IIDSYSGEN</t>
  </si>
  <si>
    <t>INL</t>
  </si>
  <si>
    <t>IPCOGen</t>
  </si>
  <si>
    <t>IPP_AUX_LOAD</t>
  </si>
  <si>
    <t>IPPGEN</t>
  </si>
  <si>
    <t>IPPGEN_ANA</t>
  </si>
  <si>
    <t>IPPGEN_BUR</t>
  </si>
  <si>
    <t>IPPGEN_DES</t>
  </si>
  <si>
    <t>IPPGEN_GLN</t>
  </si>
  <si>
    <t>IPPGEN_PAS</t>
  </si>
  <si>
    <t>IPPGEN_RVS</t>
  </si>
  <si>
    <t>IPPGEN_UAM</t>
  </si>
  <si>
    <t>IPPGEN3</t>
  </si>
  <si>
    <t>IPPGEN3_ANA</t>
  </si>
  <si>
    <t>IPPGEN3_BUR</t>
  </si>
  <si>
    <t>IPPGEN3_GLN</t>
  </si>
  <si>
    <t>IPPGEN3_PAS</t>
  </si>
  <si>
    <t>IPPGEN3_RVS</t>
  </si>
  <si>
    <t>IPPGEN3_UAM</t>
  </si>
  <si>
    <t>IPPGEN4</t>
  </si>
  <si>
    <t>IPPGEN4_ANA</t>
  </si>
  <si>
    <t>IPPGEN4_BUR</t>
  </si>
  <si>
    <t>IPPGEN4_GLN</t>
  </si>
  <si>
    <t>IPPGEN4_PAS</t>
  </si>
  <si>
    <t>IPPGEN4_RVS</t>
  </si>
  <si>
    <t>IPPGEN4_UAM</t>
  </si>
  <si>
    <t>IREA</t>
  </si>
  <si>
    <t>IRVINGTON-TEPM</t>
  </si>
  <si>
    <t>IVSS#5</t>
  </si>
  <si>
    <t>JackpotSolar</t>
  </si>
  <si>
    <t>Jefferson</t>
  </si>
  <si>
    <t>Jicarilla Load</t>
  </si>
  <si>
    <t>JICARILLA345</t>
  </si>
  <si>
    <t>JohnCurtis</t>
  </si>
  <si>
    <t>JOJOBA1</t>
  </si>
  <si>
    <t>JOJOBA2</t>
  </si>
  <si>
    <t>JoppaStation</t>
  </si>
  <si>
    <t>Judgap</t>
  </si>
  <si>
    <t>KCPL</t>
  </si>
  <si>
    <t>KECLoss</t>
  </si>
  <si>
    <t>KEOT</t>
  </si>
  <si>
    <t>KEPCO</t>
  </si>
  <si>
    <t>KERR.MVP</t>
  </si>
  <si>
    <t>KES500</t>
  </si>
  <si>
    <t>Kettle Falls</t>
  </si>
  <si>
    <t>KFallsPkr</t>
  </si>
  <si>
    <t>KIRTLAND_AFB</t>
  </si>
  <si>
    <t>KITTVALL</t>
  </si>
  <si>
    <t>Klickitat SS</t>
  </si>
  <si>
    <t>KlickitatBPA</t>
  </si>
  <si>
    <t>Klondike</t>
  </si>
  <si>
    <t>Klondike2</t>
  </si>
  <si>
    <t>Klondike3</t>
  </si>
  <si>
    <t>Klondike3A</t>
  </si>
  <si>
    <t>KNAPPASVNLOAD</t>
  </si>
  <si>
    <t>La Joya</t>
  </si>
  <si>
    <t>LA JOYA I</t>
  </si>
  <si>
    <t>La Joya II</t>
  </si>
  <si>
    <t>LAC_HYDRO</t>
  </si>
  <si>
    <t>LAK230</t>
  </si>
  <si>
    <t>LakeBay</t>
  </si>
  <si>
    <t>LakeGrove</t>
  </si>
  <si>
    <t>Lakeview</t>
  </si>
  <si>
    <t>LaPine115</t>
  </si>
  <si>
    <t>LAR_VFT</t>
  </si>
  <si>
    <t>LAROSITA</t>
  </si>
  <si>
    <t>LAUGHLIN</t>
  </si>
  <si>
    <t>LAUREL</t>
  </si>
  <si>
    <t>LCPD</t>
  </si>
  <si>
    <t>LDO_LOAD</t>
  </si>
  <si>
    <t>LEANINGJUNIPER1</t>
  </si>
  <si>
    <t>LeanJnpr2Pac</t>
  </si>
  <si>
    <t>Lewis_NT</t>
  </si>
  <si>
    <t>Lewis_SS</t>
  </si>
  <si>
    <t>Lightning Dock Geothermal</t>
  </si>
  <si>
    <t>LIMON WIND</t>
  </si>
  <si>
    <t>Little Falls</t>
  </si>
  <si>
    <t>Lodholm</t>
  </si>
  <si>
    <t>Long Lake</t>
  </si>
  <si>
    <t>Lordsburg</t>
  </si>
  <si>
    <t>Los Alamos CT</t>
  </si>
  <si>
    <t>LostCreek</t>
  </si>
  <si>
    <t>LPCS_L</t>
  </si>
  <si>
    <t>LRS2-3</t>
  </si>
  <si>
    <t>LuckyPeak</t>
  </si>
  <si>
    <t>LUNA_3_TEP</t>
  </si>
  <si>
    <t>Luna345-FMES</t>
  </si>
  <si>
    <t>Luna345-PNMM</t>
  </si>
  <si>
    <t>Luna345-SC</t>
  </si>
  <si>
    <t>Luna345-TEPM</t>
  </si>
  <si>
    <t>Luna345-TEPMPD</t>
  </si>
  <si>
    <t>LundHill</t>
  </si>
  <si>
    <t>Luzenac</t>
  </si>
  <si>
    <t>LV Fibre</t>
  </si>
  <si>
    <t>Lv_Fibre</t>
  </si>
  <si>
    <t>LynchCreek</t>
  </si>
  <si>
    <t>MACHO_SPRINGS</t>
  </si>
  <si>
    <t>MADISON</t>
  </si>
  <si>
    <t>MADRASLOAD</t>
  </si>
  <si>
    <t>MainCanal</t>
  </si>
  <si>
    <t>Malin500</t>
  </si>
  <si>
    <t>MARENGO</t>
  </si>
  <si>
    <t>MashelPrairie</t>
  </si>
  <si>
    <t>MATL.MTLL1</t>
  </si>
  <si>
    <t>MATL.MTLL2</t>
  </si>
  <si>
    <t>McCullough</t>
  </si>
  <si>
    <t>MCEE-NP15</t>
  </si>
  <si>
    <t>MCEE-SP15</t>
  </si>
  <si>
    <t>MCE-NP15</t>
  </si>
  <si>
    <t>MCE-SP15</t>
  </si>
  <si>
    <t>MCFARLAND_AUX</t>
  </si>
  <si>
    <t>McGinness 3</t>
  </si>
  <si>
    <t>McKinley_Paper</t>
  </si>
  <si>
    <t>McNaryFW</t>
  </si>
  <si>
    <t>MCNEIL LOAD</t>
  </si>
  <si>
    <t>MD2NH_AMPS</t>
  </si>
  <si>
    <t>MD2NH_MESA</t>
  </si>
  <si>
    <t>MD2NH_NEEDLES</t>
  </si>
  <si>
    <t>MDU</t>
  </si>
  <si>
    <t>MDU.LEWIS2</t>
  </si>
  <si>
    <t>Meadow Gold</t>
  </si>
  <si>
    <t>MEC</t>
  </si>
  <si>
    <t>MEC.ADAMS</t>
  </si>
  <si>
    <t>MECS</t>
  </si>
  <si>
    <t>MEDBOW</t>
  </si>
  <si>
    <t>MEIKLE WIND</t>
  </si>
  <si>
    <t>MERCURY138</t>
  </si>
  <si>
    <t>MERWIN-YALE</t>
  </si>
  <si>
    <t>MESQ_MSS</t>
  </si>
  <si>
    <t>MESQUITE</t>
  </si>
  <si>
    <t>MESQUITE_SRP_AUX</t>
  </si>
  <si>
    <t>mfidhydro</t>
  </si>
  <si>
    <t>MH.EAR</t>
  </si>
  <si>
    <t>MHEB</t>
  </si>
  <si>
    <t>MH-ONT</t>
  </si>
  <si>
    <t>MID-C</t>
  </si>
  <si>
    <t>MIDC-NNH</t>
  </si>
  <si>
    <t>MIDCREMOTE</t>
  </si>
  <si>
    <t>Mid-Snake</t>
  </si>
  <si>
    <t>MIDWAY NP15</t>
  </si>
  <si>
    <t>MIDWAYSOLAR3</t>
  </si>
  <si>
    <t>MILFORD1</t>
  </si>
  <si>
    <t>MILFORD1_BUR</t>
  </si>
  <si>
    <t>MILFORD1_PAS</t>
  </si>
  <si>
    <t>MILFORD2</t>
  </si>
  <si>
    <t>MillCreek</t>
  </si>
  <si>
    <t>Miller</t>
  </si>
  <si>
    <t>Milton</t>
  </si>
  <si>
    <t>Minter</t>
  </si>
  <si>
    <t>MintFarmStaSrv</t>
  </si>
  <si>
    <t>MI-ONT</t>
  </si>
  <si>
    <t>MISO</t>
  </si>
  <si>
    <t>MissionVLY_NF</t>
  </si>
  <si>
    <t>MOAPA</t>
  </si>
  <si>
    <t>Monroe Street</t>
  </si>
  <si>
    <t>Montague</t>
  </si>
  <si>
    <t>MontagueSolar</t>
  </si>
  <si>
    <t>MOOSELAKE WIND</t>
  </si>
  <si>
    <t>MORENCI</t>
  </si>
  <si>
    <t>MP</t>
  </si>
  <si>
    <t>MP.BOS233</t>
  </si>
  <si>
    <t>MPPGEN</t>
  </si>
  <si>
    <t>MSFT</t>
  </si>
  <si>
    <t>MSQ_Solar-SP15</t>
  </si>
  <si>
    <t>MSS_Retail</t>
  </si>
  <si>
    <t>MSST</t>
  </si>
  <si>
    <t>MTN1</t>
  </si>
  <si>
    <t>MTNHSE</t>
  </si>
  <si>
    <t>MTR115</t>
  </si>
  <si>
    <t>MTSUN</t>
  </si>
  <si>
    <t>MTWH</t>
  </si>
  <si>
    <t>MUNI_GCPD</t>
  </si>
  <si>
    <t>Musselshell</t>
  </si>
  <si>
    <t>MWDPT230</t>
  </si>
  <si>
    <t>MWDSC</t>
  </si>
  <si>
    <t>MYSTIC</t>
  </si>
  <si>
    <t>NAPLES</t>
  </si>
  <si>
    <t>Narrows</t>
  </si>
  <si>
    <t>NAVAJO</t>
  </si>
  <si>
    <t>NAVAJO_AUX</t>
  </si>
  <si>
    <t>NAVAJO_RSS</t>
  </si>
  <si>
    <t>NBSYS_LOAD</t>
  </si>
  <si>
    <t>NCA1</t>
  </si>
  <si>
    <t>NCA2</t>
  </si>
  <si>
    <t>NEC.SYS</t>
  </si>
  <si>
    <t>NEC_LOAD</t>
  </si>
  <si>
    <t>New River</t>
  </si>
  <si>
    <t>NEWMAN345</t>
  </si>
  <si>
    <t>NFK</t>
  </si>
  <si>
    <t>Nine Mile</t>
  </si>
  <si>
    <t>NineCanBPA</t>
  </si>
  <si>
    <t>Nisqually</t>
  </si>
  <si>
    <t>NORTH BRAWLEY</t>
  </si>
  <si>
    <t>NORTHCOASTLOAD</t>
  </si>
  <si>
    <t>NorthWasco_NF</t>
  </si>
  <si>
    <t>NoWasco SS</t>
  </si>
  <si>
    <t>Noxon Rapids</t>
  </si>
  <si>
    <t>NP 15</t>
  </si>
  <si>
    <t>NP-15</t>
  </si>
  <si>
    <t>NP15.3PRT</t>
  </si>
  <si>
    <t>NP15.CNCO</t>
  </si>
  <si>
    <t>NP15.SMUD</t>
  </si>
  <si>
    <t>NP15_SGPM</t>
  </si>
  <si>
    <t>NP15-EIM</t>
  </si>
  <si>
    <t>NSB</t>
  </si>
  <si>
    <t>NSP</t>
  </si>
  <si>
    <t>NSP.ADAMSWD1</t>
  </si>
  <si>
    <t>NSP.FRENCH1</t>
  </si>
  <si>
    <t>NSP.SHERCO1</t>
  </si>
  <si>
    <t>NTS_LOSS</t>
  </si>
  <si>
    <t>NTUA_KYSOLARPV</t>
  </si>
  <si>
    <t>NTUA_LOAD</t>
  </si>
  <si>
    <t>NTUALOAD_CRCM</t>
  </si>
  <si>
    <t>NWCNLSL</t>
  </si>
  <si>
    <t>NWCNLSLB</t>
  </si>
  <si>
    <t>NWDS GFALLS</t>
  </si>
  <si>
    <t>NWEST</t>
  </si>
  <si>
    <t>NWMT.SYSTEM</t>
  </si>
  <si>
    <t>NWMT_RESERVES</t>
  </si>
  <si>
    <t>NWPP_BHCE</t>
  </si>
  <si>
    <t>NWPP_CSU</t>
  </si>
  <si>
    <t>NWPP_PSCO_RESV</t>
  </si>
  <si>
    <t>NWPP_RES_EXP</t>
  </si>
  <si>
    <t>NWPP_RES_IMP</t>
  </si>
  <si>
    <t>NWPP_RES_SelfSup</t>
  </si>
  <si>
    <t>NWPP_RS_DEL</t>
  </si>
  <si>
    <t>NWPP_RS_REC</t>
  </si>
  <si>
    <t>NYIS</t>
  </si>
  <si>
    <t>OBANION230</t>
  </si>
  <si>
    <t>OCOTLO230</t>
  </si>
  <si>
    <t>OHOP</t>
  </si>
  <si>
    <t>ONT</t>
  </si>
  <si>
    <t>ONT.EXPORT.WHITSHELL.PS</t>
  </si>
  <si>
    <t>ONT.IMPORT.WHITSHELL.PS</t>
  </si>
  <si>
    <t>ONT.WHTSHELL</t>
  </si>
  <si>
    <t>ONT_W</t>
  </si>
  <si>
    <t>OPD</t>
  </si>
  <si>
    <t>ORMESA</t>
  </si>
  <si>
    <t>OSOGRANDE</t>
  </si>
  <si>
    <t>OTERO</t>
  </si>
  <si>
    <t>OTP</t>
  </si>
  <si>
    <t>OTP.BIGSTON1</t>
  </si>
  <si>
    <t>OutbackSolar</t>
  </si>
  <si>
    <t>PAC_GCPD</t>
  </si>
  <si>
    <t>PACW Clatsop</t>
  </si>
  <si>
    <t>PACW_CS_Losses</t>
  </si>
  <si>
    <t>PACWBL</t>
  </si>
  <si>
    <t>PACWBorderline</t>
  </si>
  <si>
    <t>PACWJB</t>
  </si>
  <si>
    <t>PACWJBRSV</t>
  </si>
  <si>
    <t>PACWNNH</t>
  </si>
  <si>
    <t>PAGE</t>
  </si>
  <si>
    <t>PALLETTE</t>
  </si>
  <si>
    <t>Panorama_Wind</t>
  </si>
  <si>
    <t>Patua</t>
  </si>
  <si>
    <t>PAVANT</t>
  </si>
  <si>
    <t>PAVANTLOAD</t>
  </si>
  <si>
    <t>PbblSprngsPac</t>
  </si>
  <si>
    <t>PCPM.SP15</t>
  </si>
  <si>
    <t>PDCI-South</t>
  </si>
  <si>
    <t>PEC</t>
  </si>
  <si>
    <t>PEETZ</t>
  </si>
  <si>
    <t>PELTON_REREG_W</t>
  </si>
  <si>
    <t>Pendleton</t>
  </si>
  <si>
    <t>PENDLETONLOAD</t>
  </si>
  <si>
    <t>Penlight</t>
  </si>
  <si>
    <t>PENNASK WIND</t>
  </si>
  <si>
    <t>PENROSE</t>
  </si>
  <si>
    <t>PENSTEMON</t>
  </si>
  <si>
    <t>PERRIN RANCH</t>
  </si>
  <si>
    <t>PF</t>
  </si>
  <si>
    <t>PG&amp;E  Stranded Load</t>
  </si>
  <si>
    <t>PGE.BIGLOW</t>
  </si>
  <si>
    <t>PGE.CLW</t>
  </si>
  <si>
    <t>PGE.TUCANNON</t>
  </si>
  <si>
    <t>PGE.WHTRIDGE</t>
  </si>
  <si>
    <t>PGE_CLW</t>
  </si>
  <si>
    <t>PGE_CS_Losses</t>
  </si>
  <si>
    <t>PGE_DOPD</t>
  </si>
  <si>
    <t>PGE_DOPD_CH</t>
  </si>
  <si>
    <t>PGE_GCPD</t>
  </si>
  <si>
    <t>PGE-AVA-EIM_DN</t>
  </si>
  <si>
    <t>PGE-AVN-EIM_DN</t>
  </si>
  <si>
    <t>PGE-BPA-EIM_DN</t>
  </si>
  <si>
    <t>PGE-EIM</t>
  </si>
  <si>
    <t>PGEGEN</t>
  </si>
  <si>
    <t>PGEGEN4BL</t>
  </si>
  <si>
    <t>PGEGEN4LOSS</t>
  </si>
  <si>
    <t>PGE-GRZ-EIM_DN</t>
  </si>
  <si>
    <t>PGE-GRZ-EIM_ST</t>
  </si>
  <si>
    <t>PGE-JD-EIM_DN</t>
  </si>
  <si>
    <t>PGE-JD-EIM_ST</t>
  </si>
  <si>
    <t>PGEPACWBUREC</t>
  </si>
  <si>
    <t>PGE-PSE-EIM_DN</t>
  </si>
  <si>
    <t>PGE-SCL-EIM_DN</t>
  </si>
  <si>
    <t>PGESlattGen</t>
  </si>
  <si>
    <t>PGE-TPW-EIM_DN</t>
  </si>
  <si>
    <t>PILOTBUTEPAC</t>
  </si>
  <si>
    <t>PilotButte</t>
  </si>
  <si>
    <t>PINALCENT500</t>
  </si>
  <si>
    <t>PINGSTON</t>
  </si>
  <si>
    <t>PIP7.SP15</t>
  </si>
  <si>
    <t>PJM</t>
  </si>
  <si>
    <t>PJMSYSGEN</t>
  </si>
  <si>
    <t>PJMSYSLOAD</t>
  </si>
  <si>
    <t>PKJL</t>
  </si>
  <si>
    <t>PlmCrkMDF</t>
  </si>
  <si>
    <t>PNE</t>
  </si>
  <si>
    <t>PNGC_NLSL</t>
  </si>
  <si>
    <t>PNM_PUEBLO</t>
  </si>
  <si>
    <t>PNM_SYS_SOURCE</t>
  </si>
  <si>
    <t>PNM_SYSTEM</t>
  </si>
  <si>
    <t>PNMNorthLoad</t>
  </si>
  <si>
    <t>PNMpdload</t>
  </si>
  <si>
    <t>PNMSELoad</t>
  </si>
  <si>
    <t>PNMSWLoad</t>
  </si>
  <si>
    <t>PONDEROSA115</t>
  </si>
  <si>
    <t>PONDEROSAPAC</t>
  </si>
  <si>
    <t>POPDBoxGen</t>
  </si>
  <si>
    <t>Port Westward</t>
  </si>
  <si>
    <t>PORTIPBPA</t>
  </si>
  <si>
    <t>PORTTOWNSEND</t>
  </si>
  <si>
    <t>PortWestward2</t>
  </si>
  <si>
    <t>Post Falls</t>
  </si>
  <si>
    <t>PPIPL</t>
  </si>
  <si>
    <t>PPIPL_SPPA</t>
  </si>
  <si>
    <t>PPKNH_ED2</t>
  </si>
  <si>
    <t>PPKNH_MESA</t>
  </si>
  <si>
    <t>PPLCS12</t>
  </si>
  <si>
    <t>PPLCS34</t>
  </si>
  <si>
    <t>PRINEVILLE LOAD</t>
  </si>
  <si>
    <t>PRINEVILLE_IBR</t>
  </si>
  <si>
    <t>PRPA-Resources</t>
  </si>
  <si>
    <t>PRPA-SC Wind</t>
  </si>
  <si>
    <t>PRPA-Silver Sage</t>
  </si>
  <si>
    <t>PRPPSEU</t>
  </si>
  <si>
    <t>PSCLD-WAPANITS</t>
  </si>
  <si>
    <t>PSCO.SP15</t>
  </si>
  <si>
    <t>PSCO.UPI.KNUT1</t>
  </si>
  <si>
    <t>PSCO.UPI.KNUT2</t>
  </si>
  <si>
    <t>PSCO.WEIS.Gen</t>
  </si>
  <si>
    <t>PSCO.WEIS.Load</t>
  </si>
  <si>
    <t>PSCO-CA-Default</t>
  </si>
  <si>
    <t>PSCO-GEN</t>
  </si>
  <si>
    <t>PSE_CHPD</t>
  </si>
  <si>
    <t>PSE_CLW_Losses</t>
  </si>
  <si>
    <t>PSE_CS_Losses</t>
  </si>
  <si>
    <t>PSE_DOPD</t>
  </si>
  <si>
    <t>PSE_GCPD</t>
  </si>
  <si>
    <t>PSEI-EIM</t>
  </si>
  <si>
    <t>PSEIReserves</t>
  </si>
  <si>
    <t>PSEISYSGEN</t>
  </si>
  <si>
    <t>PSEISYSTEM</t>
  </si>
  <si>
    <t>PSEM_BDRL</t>
  </si>
  <si>
    <t>PSEM_CLYMER</t>
  </si>
  <si>
    <t>PSEM_TOLTLOSS</t>
  </si>
  <si>
    <t>PSRC_GEN</t>
  </si>
  <si>
    <t>PTU</t>
  </si>
  <si>
    <t>PUEBLO HYDRO</t>
  </si>
  <si>
    <t>Pueblo_ACOMA</t>
  </si>
  <si>
    <t>PUL</t>
  </si>
  <si>
    <t>Purdy</t>
  </si>
  <si>
    <t>PV_AUX_LOAD</t>
  </si>
  <si>
    <t>PYRG</t>
  </si>
  <si>
    <t>QFS</t>
  </si>
  <si>
    <t>QUALITY WIND</t>
  </si>
  <si>
    <t>QUINTO230</t>
  </si>
  <si>
    <t>RAN230</t>
  </si>
  <si>
    <t>Rattlesnake</t>
  </si>
  <si>
    <t>RCC</t>
  </si>
  <si>
    <t>RCW.GEN</t>
  </si>
  <si>
    <t>RDMND115PAC</t>
  </si>
  <si>
    <t>RDSmith</t>
  </si>
  <si>
    <t>RED MESA</t>
  </si>
  <si>
    <t>RED_BUTTE_LD</t>
  </si>
  <si>
    <t>REDHAWK</t>
  </si>
  <si>
    <t>REDHORSE</t>
  </si>
  <si>
    <t>REDMONDPAC115</t>
  </si>
  <si>
    <t>REG.PAYBACK</t>
  </si>
  <si>
    <t>Regulation</t>
  </si>
  <si>
    <t>RESERVES</t>
  </si>
  <si>
    <t>RGSS</t>
  </si>
  <si>
    <t>RGSSGen</t>
  </si>
  <si>
    <t>RH CT_Wind Res</t>
  </si>
  <si>
    <t>RH_AUX_LOAD</t>
  </si>
  <si>
    <t>Riley</t>
  </si>
  <si>
    <t>RIO</t>
  </si>
  <si>
    <t>ROAD_DC</t>
  </si>
  <si>
    <t>Rock Garden</t>
  </si>
  <si>
    <t>RockGarden</t>
  </si>
  <si>
    <t>Roundhouse</t>
  </si>
  <si>
    <t>RPSLD</t>
  </si>
  <si>
    <t>RSVL</t>
  </si>
  <si>
    <t>RTAL</t>
  </si>
  <si>
    <t>RUSHMORE.LOAD</t>
  </si>
  <si>
    <t>RVSD</t>
  </si>
  <si>
    <t>RVSD-SP15</t>
  </si>
  <si>
    <t>SAAV.SP15</t>
  </si>
  <si>
    <t>SAGUARO</t>
  </si>
  <si>
    <t>SALEMLOAD</t>
  </si>
  <si>
    <t>Salmon</t>
  </si>
  <si>
    <t>SANDSTONE</t>
  </si>
  <si>
    <t>SANJUAN-TEPM</t>
  </si>
  <si>
    <t>SANRAFAEL230</t>
  </si>
  <si>
    <t>SANTAROSA230</t>
  </si>
  <si>
    <t>SANTAROSA69</t>
  </si>
  <si>
    <t>SANTIAMLOAD</t>
  </si>
  <si>
    <t>SB211_SNWAPUMP</t>
  </si>
  <si>
    <t>SBHills</t>
  </si>
  <si>
    <t>SCE DYN MIR</t>
  </si>
  <si>
    <t>SCE.NP15</t>
  </si>
  <si>
    <t>SCE.SP15</t>
  </si>
  <si>
    <t>SCE1_Load</t>
  </si>
  <si>
    <t>SCE1_NP15_Load</t>
  </si>
  <si>
    <t>SCE1_System_Source</t>
  </si>
  <si>
    <t>SCEPT230</t>
  </si>
  <si>
    <t>SCIP_LD_AEPCO</t>
  </si>
  <si>
    <t>SCL-EIM</t>
  </si>
  <si>
    <t>SCPA_NP15</t>
  </si>
  <si>
    <t>SCPA_SP15</t>
  </si>
  <si>
    <t>SENA_DYN</t>
  </si>
  <si>
    <t>Seneca</t>
  </si>
  <si>
    <t>SESWE_SP15</t>
  </si>
  <si>
    <t>SEVALLEY230</t>
  </si>
  <si>
    <t>SEVILLE#1</t>
  </si>
  <si>
    <t>SEVILLE2</t>
  </si>
  <si>
    <t>SFUS.SP15</t>
  </si>
  <si>
    <t>SHAFERG</t>
  </si>
  <si>
    <t>SHEPHRDHORSE</t>
  </si>
  <si>
    <t>SHEPHRDNORTH</t>
  </si>
  <si>
    <t>SHEPHRDSOUTH</t>
  </si>
  <si>
    <t>SHINISH WIND</t>
  </si>
  <si>
    <t>SHOWLOW_LOAD</t>
  </si>
  <si>
    <t>SidneyW1</t>
  </si>
  <si>
    <t>SIGHEB.SP15</t>
  </si>
  <si>
    <t>SILT</t>
  </si>
  <si>
    <t>SIPHON DROP</t>
  </si>
  <si>
    <t>SIPL</t>
  </si>
  <si>
    <t>SJ4</t>
  </si>
  <si>
    <t>SJCE.NP15</t>
  </si>
  <si>
    <t>SJCE.SP15</t>
  </si>
  <si>
    <t>SKOOKUMCHUCK</t>
  </si>
  <si>
    <t>SLV</t>
  </si>
  <si>
    <t>SMT</t>
  </si>
  <si>
    <t>SMUD.GEN</t>
  </si>
  <si>
    <t>SMUD.SYSTEM</t>
  </si>
  <si>
    <t>SNORA230</t>
  </si>
  <si>
    <t>SNPD.BevPark</t>
  </si>
  <si>
    <t>Soda Lake</t>
  </si>
  <si>
    <t>SONORAN</t>
  </si>
  <si>
    <t>SONORAN_AUX</t>
  </si>
  <si>
    <t>SOUTHPOINT</t>
  </si>
  <si>
    <t>SP 15</t>
  </si>
  <si>
    <t>SP15.3PRT</t>
  </si>
  <si>
    <t>SP15.BPEC01</t>
  </si>
  <si>
    <t>SP15.CCCP</t>
  </si>
  <si>
    <t>SP15.CNCO</t>
  </si>
  <si>
    <t>SP15.PNM</t>
  </si>
  <si>
    <t>SP15.SMUD</t>
  </si>
  <si>
    <t>SP15_AZUS01</t>
  </si>
  <si>
    <t>SP15_SGPM</t>
  </si>
  <si>
    <t>SP15-EIM</t>
  </si>
  <si>
    <t>SP15-Uniper</t>
  </si>
  <si>
    <t>SPA</t>
  </si>
  <si>
    <t>SPC</t>
  </si>
  <si>
    <t>SPCAWND</t>
  </si>
  <si>
    <t>SPECIALIZEDPAC</t>
  </si>
  <si>
    <t>SPI_Cabo</t>
  </si>
  <si>
    <t>SPI_Gen</t>
  </si>
  <si>
    <t>SPIONKOP</t>
  </si>
  <si>
    <t>SPISAWMILL</t>
  </si>
  <si>
    <t>SPPA_LOAD</t>
  </si>
  <si>
    <t>SPRING CANYON</t>
  </si>
  <si>
    <t>SPRINGERVILLE_3-SRPM</t>
  </si>
  <si>
    <t>SPRINGERVILLE1</t>
  </si>
  <si>
    <t>SPRINGERVILLE2</t>
  </si>
  <si>
    <t>SPRINGERVILLE4</t>
  </si>
  <si>
    <t>SPRINGERVILLE4_AUX</t>
  </si>
  <si>
    <t>SPRINGERVILLE-TSGT</t>
  </si>
  <si>
    <t>SPRINGVALLEY</t>
  </si>
  <si>
    <t>SPRNGVL3_SRP</t>
  </si>
  <si>
    <t>SPV3-TSGT</t>
  </si>
  <si>
    <t>SRP_SE_GEN</t>
  </si>
  <si>
    <t>STAMPEDE</t>
  </si>
  <si>
    <t>STARPEAK</t>
  </si>
  <si>
    <t>Starvation</t>
  </si>
  <si>
    <t>StatelineBPA</t>
  </si>
  <si>
    <t>StatelinePACW</t>
  </si>
  <si>
    <t>Steamboat 2-3</t>
  </si>
  <si>
    <t>StegallW</t>
  </si>
  <si>
    <t>Steilacoom</t>
  </si>
  <si>
    <t>STILL_WIND</t>
  </si>
  <si>
    <t>SUKUNKA WIND</t>
  </si>
  <si>
    <t>SummerFalls</t>
  </si>
  <si>
    <t>SUMMERLAKE</t>
  </si>
  <si>
    <t>SUMMERLAKEEB</t>
  </si>
  <si>
    <t>SUMMERLAKEWB</t>
  </si>
  <si>
    <t>SUN_AUX_LOAD</t>
  </si>
  <si>
    <t>SUNBEAM</t>
  </si>
  <si>
    <t>SUNST1_MSS</t>
  </si>
  <si>
    <t>SUNSTREAMS1</t>
  </si>
  <si>
    <t>Suntex</t>
  </si>
  <si>
    <t>SUNVALLEY230</t>
  </si>
  <si>
    <t>SUNVALLEY500</t>
  </si>
  <si>
    <t>SurpriseLake</t>
  </si>
  <si>
    <t>SVCEA-NP15</t>
  </si>
  <si>
    <t>SVCEA-SP15</t>
  </si>
  <si>
    <t>SVCE-SP15</t>
  </si>
  <si>
    <t>SWAZSYS</t>
  </si>
  <si>
    <t>SWIFT</t>
  </si>
  <si>
    <t>SWITCH69345</t>
  </si>
  <si>
    <t>SWMP BIOMASS</t>
  </si>
  <si>
    <t>SWPP</t>
  </si>
  <si>
    <t>SYS_SOURCE-TEP</t>
  </si>
  <si>
    <t>SYSTEM-TEPMPD</t>
  </si>
  <si>
    <t>TacomaBiomass</t>
  </si>
  <si>
    <t>TALBOT</t>
  </si>
  <si>
    <t>Taos_Solar</t>
  </si>
  <si>
    <t>TCP</t>
  </si>
  <si>
    <t>TEP-EIM</t>
  </si>
  <si>
    <t>TheDallesFW</t>
  </si>
  <si>
    <t>Three Siste</t>
  </si>
  <si>
    <t>Tieton</t>
  </si>
  <si>
    <t>TIJUANA</t>
  </si>
  <si>
    <t>TITANS230</t>
  </si>
  <si>
    <t>TLW.GEN</t>
  </si>
  <si>
    <t>TNY.SYS</t>
  </si>
  <si>
    <t>TONO</t>
  </si>
  <si>
    <t>TORTOLITA500</t>
  </si>
  <si>
    <t>TOT5W</t>
  </si>
  <si>
    <t>TOUA_LOAD</t>
  </si>
  <si>
    <t>TOUA_TEP_SYS</t>
  </si>
  <si>
    <t>TOWNSITE</t>
  </si>
  <si>
    <t>TOYON</t>
  </si>
  <si>
    <t>TPESLOADPGE</t>
  </si>
  <si>
    <t>TRCYTEA</t>
  </si>
  <si>
    <t>TRICO_LOAD</t>
  </si>
  <si>
    <t>TROUTDALE</t>
  </si>
  <si>
    <t>TS Solar</t>
  </si>
  <si>
    <t>TS-ANC-CONE</t>
  </si>
  <si>
    <t>TSGTREA</t>
  </si>
  <si>
    <t>TSGTSJ3</t>
  </si>
  <si>
    <t>TSMSEL</t>
  </si>
  <si>
    <t>TSNEL</t>
  </si>
  <si>
    <t>TSNSAL</t>
  </si>
  <si>
    <t>TSPOWER PLANT</t>
  </si>
  <si>
    <t>TSSEL</t>
  </si>
  <si>
    <t>TSSG</t>
  </si>
  <si>
    <t>TSWL</t>
  </si>
  <si>
    <t>TTIPL</t>
  </si>
  <si>
    <t>TTIPL_SPPA</t>
  </si>
  <si>
    <t>TUBA CITY</t>
  </si>
  <si>
    <t>TUCANNONLD</t>
  </si>
  <si>
    <t>TUCANNONRVR</t>
  </si>
  <si>
    <t>Tungsten</t>
  </si>
  <si>
    <t>Turnbull</t>
  </si>
  <si>
    <t>TVA</t>
  </si>
  <si>
    <t>TWIN.SP15</t>
  </si>
  <si>
    <t>TWINBUTTES2</t>
  </si>
  <si>
    <t>TWODOT</t>
  </si>
  <si>
    <t>Tyee</t>
  </si>
  <si>
    <t>UAMPSSYS-PACE</t>
  </si>
  <si>
    <t>UECA</t>
  </si>
  <si>
    <t>UGPM.CROWCREEK</t>
  </si>
  <si>
    <t>UGPM.HAMMOND</t>
  </si>
  <si>
    <t>UGPM.MALMSTROM</t>
  </si>
  <si>
    <t>UGPM_BIGHORN</t>
  </si>
  <si>
    <t>UGPM_CME</t>
  </si>
  <si>
    <t>UGPM_LOAD_MSU</t>
  </si>
  <si>
    <t>UGPM_LOAD_NWMT</t>
  </si>
  <si>
    <t>UGPM_RESERVES</t>
  </si>
  <si>
    <t>UMPA-Boz</t>
  </si>
  <si>
    <t>UMPA-Mona</t>
  </si>
  <si>
    <t>UPI</t>
  </si>
  <si>
    <t>UPIAlamosa</t>
  </si>
  <si>
    <t>UPIPSCOld</t>
  </si>
  <si>
    <t>UPIWACMld</t>
  </si>
  <si>
    <t>Upper Falls</t>
  </si>
  <si>
    <t>URTICA</t>
  </si>
  <si>
    <t>USBR</t>
  </si>
  <si>
    <t>VALENCIA</t>
  </si>
  <si>
    <t>VALM</t>
  </si>
  <si>
    <t>Vansycle II</t>
  </si>
  <si>
    <t>Vantage</t>
  </si>
  <si>
    <t>Vaughn</t>
  </si>
  <si>
    <t>VEAPT230</t>
  </si>
  <si>
    <t>VERA</t>
  </si>
  <si>
    <t>VIKING_VCBBT1</t>
  </si>
  <si>
    <t>VIKING_VCSSR1</t>
  </si>
  <si>
    <t>VIKING230</t>
  </si>
  <si>
    <t>VIKINGSB1</t>
  </si>
  <si>
    <t>VLYIPC</t>
  </si>
  <si>
    <t>VLYSPPC1</t>
  </si>
  <si>
    <t>VLYSPPC2</t>
  </si>
  <si>
    <t>VMUS-SP15</t>
  </si>
  <si>
    <t>VSYN.SP15</t>
  </si>
  <si>
    <t>WALLAWALLALOAD</t>
  </si>
  <si>
    <t>WAPR.AVA</t>
  </si>
  <si>
    <t>WAPR.PAC</t>
  </si>
  <si>
    <t>WAPR.PGE</t>
  </si>
  <si>
    <t>WAPR.PSE</t>
  </si>
  <si>
    <t>WAPR.TPWR</t>
  </si>
  <si>
    <t>WAPR_AVRN</t>
  </si>
  <si>
    <t>WAPR_CEA</t>
  </si>
  <si>
    <t>WascoEC SS</t>
  </si>
  <si>
    <t>WatsonHydro</t>
  </si>
  <si>
    <t>WAUW.WACM.YT</t>
  </si>
  <si>
    <t>Waynesville</t>
  </si>
  <si>
    <t>WCOL</t>
  </si>
  <si>
    <t>WDTK</t>
  </si>
  <si>
    <t>Wells</t>
  </si>
  <si>
    <t>West Hines</t>
  </si>
  <si>
    <t>WESTERN102</t>
  </si>
  <si>
    <t>WestHines</t>
  </si>
  <si>
    <t>WESTPHX</t>
  </si>
  <si>
    <t>WestPoint</t>
  </si>
  <si>
    <t>WESTSPRTS345</t>
  </si>
  <si>
    <t>WESTVALLEY</t>
  </si>
  <si>
    <t>WestValley Gen</t>
  </si>
  <si>
    <t>WestValleyGen</t>
  </si>
  <si>
    <t>WH-A SP15</t>
  </si>
  <si>
    <t>WH-B SP15</t>
  </si>
  <si>
    <t>WheatFieldWind</t>
  </si>
  <si>
    <t>WheatRdgSlr</t>
  </si>
  <si>
    <t>Wheatridge NE</t>
  </si>
  <si>
    <t>Wheatridge SS</t>
  </si>
  <si>
    <t>Wheatridge1</t>
  </si>
  <si>
    <t>WHITEGRASS NO.</t>
  </si>
  <si>
    <t>WhtCrkWind1</t>
  </si>
  <si>
    <t>Wild Rose</t>
  </si>
  <si>
    <t>WildHorse</t>
  </si>
  <si>
    <t>WILLOWBEACH</t>
  </si>
  <si>
    <t>WILLOWCREEK</t>
  </si>
  <si>
    <t>WILLOWLAK230</t>
  </si>
  <si>
    <t>WISTER</t>
  </si>
  <si>
    <t>WISTER230</t>
  </si>
  <si>
    <t>WITP345</t>
  </si>
  <si>
    <t>WOLDALE</t>
  </si>
  <si>
    <t>WPCFSolar</t>
  </si>
  <si>
    <t>WREC</t>
  </si>
  <si>
    <t>WRSR.WRSR</t>
  </si>
  <si>
    <t>WWRANCH_AUX</t>
  </si>
  <si>
    <t>WyEast</t>
  </si>
  <si>
    <t>WYNNLV</t>
  </si>
  <si>
    <t>YAKIMALOAD</t>
  </si>
  <si>
    <t>YAKIMAPAC</t>
  </si>
  <si>
    <t>YAVAPAI500</t>
  </si>
  <si>
    <t>YCAQF</t>
  </si>
  <si>
    <t>YEWAVENUELOAD</t>
  </si>
  <si>
    <t>YOUNGS CANYON</t>
  </si>
  <si>
    <t>YOUNGSCYN</t>
  </si>
  <si>
    <t>YP</t>
  </si>
  <si>
    <t>YU-APS</t>
  </si>
  <si>
    <t>YVEA</t>
  </si>
  <si>
    <t>ZONNEBEKE WIND</t>
  </si>
  <si>
    <t>Form 070-784</t>
  </si>
  <si>
    <t>Version 3.0.1</t>
  </si>
  <si>
    <t>Last updated 05/08/2025</t>
  </si>
  <si>
    <t>Altop Energy Trading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</si>
</sst>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3" formatCode="_(* #,##0.00_);_(* \(#,##0.00\);_(* &quot;-&quot;??_);_(@_)"/>
    <numFmt numFmtId="164" formatCode="#,##0.0"/>
    <numFmt numFmtId="165" formatCode="0.000"/>
    <numFmt numFmtId="166" formatCode="0.0000"/>
    <numFmt numFmtId="167" formatCode="#,###.0##;\(#,###.0##\);0"/>
    <numFmt numFmtId="168" formatCode="#,###.00;\(#,###.00\);0"/>
    <numFmt numFmtId="169" formatCode="#,###.0#;\(#,###.0#\);0"/>
    <numFmt numFmtId="170" formatCode="#,##0.000000000_);\(#,##0.000000000\)"/>
    <numFmt numFmtId="171" formatCode="0.0"/>
    <numFmt numFmtId="172" formatCode="m/d/yy;@"/>
    <numFmt numFmtId="173" formatCode="#,###.0######;\(#,###.0######\);0.0000"/>
    <numFmt numFmtId="174" formatCode="#,##0.0000"/>
    <numFmt numFmtId="175" formatCode="_(* #,##0.0000_);_(* \(#,##0.0000\);_(* &quot;-&quot;????_);_(@_)"/>
  </numFmts>
  <fonts count="56">
    <font>
      <sz val="11"/>
      <color theme="1"/>
      <name val="Calibri"/>
      <family val="2"/>
      <scheme val="minor"/>
    </font>
    <font>
      <sz val="12"/>
      <color theme="1"/>
      <name val="Calibri"/>
      <family val="2"/>
      <scheme val="minor"/>
    </font>
    <font>
      <sz val="12"/>
      <color indexed="8"/>
      <name val="Calibri"/>
      <family val="2"/>
      <scheme val="minor"/>
    </font>
    <font>
      <b/>
      <sz val="12"/>
      <color theme="1"/>
      <name val="Calibri"/>
      <family val="2"/>
      <scheme val="minor"/>
    </font>
    <font>
      <u/>
      <sz val="11"/>
      <color theme="10"/>
      <name val="Calibri"/>
      <family val="2"/>
      <scheme val="minor"/>
    </font>
    <font>
      <sz val="12"/>
      <name val="Calibri"/>
      <family val="2"/>
      <scheme val="minor"/>
    </font>
    <font>
      <b/>
      <sz val="11"/>
      <name val="Calibri"/>
      <family val="2"/>
      <scheme val="minor"/>
    </font>
    <font>
      <b/>
      <sz val="11"/>
      <color rgb="FFFF0000"/>
      <name val="Calibri"/>
      <family val="2"/>
      <scheme val="minor"/>
    </font>
    <font>
      <sz val="16"/>
      <color theme="1"/>
      <name val="Calibri"/>
      <family val="2"/>
      <scheme val="minor"/>
    </font>
    <font>
      <b/>
      <sz val="16"/>
      <color theme="1"/>
      <name val="Calibri"/>
      <family val="2"/>
      <scheme val="minor"/>
    </font>
    <font>
      <sz val="11"/>
      <name val="Calibri"/>
      <family val="2"/>
      <scheme val="minor"/>
    </font>
    <font>
      <b/>
      <sz val="16"/>
      <name val="Calibri"/>
      <family val="2"/>
      <scheme val="minor"/>
    </font>
    <font>
      <b/>
      <sz val="14"/>
      <color theme="1"/>
      <name val="Calibri"/>
      <family val="2"/>
      <scheme val="minor"/>
    </font>
    <font>
      <b/>
      <sz val="18"/>
      <color theme="1"/>
      <name val="Calibri"/>
      <family val="2"/>
      <scheme val="minor"/>
    </font>
    <font>
      <b/>
      <sz val="12"/>
      <name val="Calibri"/>
      <family val="2"/>
    </font>
    <font>
      <sz val="12"/>
      <name val="Calibri"/>
      <family val="2"/>
    </font>
    <font>
      <sz val="16"/>
      <name val="Calibri"/>
      <family val="2"/>
      <scheme val="minor"/>
    </font>
    <font>
      <i/>
      <sz val="12"/>
      <name val="Calibri"/>
      <family val="2"/>
    </font>
    <font>
      <b/>
      <sz val="12"/>
      <name val="Calibri"/>
      <family val="2"/>
      <scheme val="minor"/>
    </font>
    <font>
      <b/>
      <sz val="12"/>
      <color rgb="FFFF0000"/>
      <name val="Calibri"/>
      <family val="2"/>
    </font>
    <font>
      <i/>
      <sz val="12"/>
      <name val="Calibri"/>
      <family val="2"/>
      <scheme val="minor"/>
    </font>
    <font>
      <sz val="11"/>
      <color rgb="FF000000"/>
      <name val="Calibri"/>
      <family val="2"/>
    </font>
    <font>
      <i/>
      <sz val="11"/>
      <name val="Calibri"/>
      <family val="2"/>
      <scheme val="minor"/>
    </font>
    <font>
      <sz val="14"/>
      <color theme="1"/>
      <name val="Calibri"/>
      <family val="2"/>
      <scheme val="minor"/>
    </font>
    <font>
      <sz val="11"/>
      <color theme="1"/>
      <name val="Calibri"/>
      <family val="2"/>
      <scheme val="minor"/>
    </font>
    <font>
      <b/>
      <sz val="11"/>
      <color theme="0"/>
      <name val="Calibri"/>
      <family val="2"/>
    </font>
    <font>
      <b/>
      <sz val="11"/>
      <color theme="0"/>
      <name val="Calibri"/>
      <family val="2"/>
    </font>
    <font>
      <i/>
      <sz val="12"/>
      <color theme="1"/>
      <name val="Calibri"/>
      <family val="2"/>
      <scheme val="minor"/>
    </font>
    <font>
      <sz val="12"/>
      <color indexed="8"/>
      <name val="Calibri"/>
      <family val="2"/>
      <scheme val="minor"/>
    </font>
    <font>
      <b/>
      <sz val="11"/>
      <color theme="1"/>
      <name val="Calibri"/>
      <family val="2"/>
      <scheme val="minor"/>
    </font>
    <font>
      <sz val="11"/>
      <color rgb="FF000000"/>
      <name val="Calibri"/>
      <family val="2"/>
      <scheme val="minor"/>
    </font>
    <font>
      <sz val="11"/>
      <color indexed="8"/>
      <name val="Calibri"/>
      <family val="2"/>
      <scheme val="minor"/>
    </font>
    <font>
      <b/>
      <sz val="14"/>
      <color theme="9"/>
      <name val="Calibri"/>
      <family val="2"/>
      <scheme val="minor"/>
    </font>
    <font>
      <b/>
      <u/>
      <sz val="12"/>
      <name val="Calibri"/>
      <family val="2"/>
    </font>
    <font>
      <b/>
      <sz val="20"/>
      <name val="Calibri"/>
      <family val="2"/>
      <scheme val="minor"/>
    </font>
    <font>
      <i/>
      <sz val="16"/>
      <color theme="1"/>
      <name val="Calibri"/>
      <family val="2"/>
      <scheme val="minor"/>
    </font>
    <font>
      <sz val="11"/>
      <name val="Calibri"/>
      <family val="2"/>
      <scheme val="minor"/>
    </font>
    <font>
      <i/>
      <sz val="12"/>
      <color rgb="FFFF0000"/>
      <name val="Calibri"/>
      <family val="2"/>
    </font>
    <font>
      <b/>
      <i/>
      <sz val="12"/>
      <name val="Calibri"/>
      <family val="2"/>
    </font>
    <font>
      <b/>
      <i/>
      <u/>
      <sz val="12"/>
      <name val="Calibri"/>
      <family val="2"/>
    </font>
    <font>
      <b/>
      <sz val="14"/>
      <name val="Calibri"/>
      <family val="2"/>
      <scheme val="minor"/>
    </font>
    <font>
      <b/>
      <i/>
      <sz val="12"/>
      <name val="Calibri"/>
      <family val="2"/>
      <scheme val="minor"/>
    </font>
    <font>
      <b/>
      <sz val="12"/>
      <color rgb="FFFF0000"/>
      <name val="Calibri"/>
      <family val="2"/>
      <scheme val="minor"/>
    </font>
    <font>
      <b/>
      <sz val="18"/>
      <color rgb="FF000000"/>
      <name val="Calibri"/>
      <family val="2"/>
    </font>
    <font>
      <sz val="11"/>
      <color theme="1"/>
      <name val="Calibri"/>
      <family val="2"/>
    </font>
    <font>
      <b/>
      <sz val="11"/>
      <color rgb="FF000000"/>
      <name val="Calibri"/>
      <family val="2"/>
    </font>
    <font>
      <sz val="11"/>
      <color rgb="FF0070C0"/>
      <name val="Calibri"/>
      <family val="2"/>
      <scheme val="minor"/>
    </font>
    <font>
      <sz val="8"/>
      <name val="Calibri"/>
      <family val="2"/>
      <scheme val="minor"/>
    </font>
    <font>
      <sz val="12"/>
      <color rgb="FFFF0000"/>
      <name val="Calibri"/>
      <family val="2"/>
    </font>
    <font>
      <i/>
      <sz val="12"/>
      <color rgb="FFFF0000"/>
      <name val="Calibri"/>
      <family val="2"/>
      <scheme val="minor"/>
    </font>
    <font>
      <b/>
      <sz val="12"/>
      <color theme="0"/>
      <name val="Calibri"/>
      <family val="2"/>
      <scheme val="minor"/>
    </font>
    <font>
      <sz val="12"/>
      <color theme="0"/>
      <name val="Calibri"/>
      <family val="2"/>
      <scheme val="minor"/>
    </font>
    <font>
      <b/>
      <sz val="11"/>
      <color theme="1"/>
      <name val="Calibri"/>
      <family val="2"/>
    </font>
    <font>
      <b/>
      <sz val="10"/>
      <color rgb="FF5F9025"/>
      <name val="Arial Unicode MS"/>
    </font>
    <font>
      <sz val="11"/>
      <color theme="0"/>
      <name val="Calibri"/>
      <family val="2"/>
      <scheme val="minor"/>
    </font>
    <font>
      <sz val="11"/>
      <color rgb="FFFF0000"/>
      <name val="Calibri"/>
      <family val="2"/>
      <scheme val="minor"/>
    </font>
  </fonts>
  <fills count="20">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indexed="65"/>
        <bgColor theme="0"/>
      </patternFill>
    </fill>
    <fill>
      <patternFill patternType="solid">
        <fgColor auto="1"/>
        <bgColor theme="7"/>
      </patternFill>
    </fill>
    <fill>
      <patternFill patternType="solid">
        <fgColor theme="0" tint="-0.249977111117893"/>
        <bgColor indexed="64"/>
      </patternFill>
    </fill>
    <fill>
      <patternFill patternType="solid">
        <fgColor theme="2"/>
        <bgColor indexed="64"/>
      </patternFill>
    </fill>
    <fill>
      <patternFill patternType="solid">
        <fgColor rgb="FFE7E6E6"/>
        <bgColor indexed="64"/>
      </patternFill>
    </fill>
    <fill>
      <patternFill patternType="solid">
        <fgColor rgb="FFBFBFB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E2EFDA"/>
        <bgColor indexed="64"/>
      </patternFill>
    </fill>
    <fill>
      <patternFill patternType="solid">
        <fgColor rgb="FFDDEBF7"/>
        <bgColor indexed="64"/>
      </patternFill>
    </fill>
    <fill>
      <patternFill patternType="solid">
        <fgColor rgb="FFE2EFDA"/>
        <bgColor theme="7"/>
      </patternFill>
    </fill>
    <fill>
      <patternFill patternType="solid">
        <fgColor rgb="FFE2EFDA"/>
        <bgColor theme="0"/>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7"/>
        <bgColor theme="7"/>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theme="7" tint="0.39997558519241921"/>
      </top>
      <bottom style="thin">
        <color theme="7" tint="0.39997558519241921"/>
      </bottom>
      <diagonal/>
    </border>
    <border>
      <left style="thin">
        <color theme="0" tint="-0.14993743705557422"/>
      </left>
      <right style="thin">
        <color theme="0" tint="-0.14993743705557422"/>
      </right>
      <top/>
      <bottom/>
      <diagonal/>
    </border>
    <border>
      <left style="thin">
        <color indexed="64"/>
      </left>
      <right style="thin">
        <color theme="0" tint="-0.14993743705557422"/>
      </right>
      <top/>
      <bottom/>
      <diagonal/>
    </border>
    <border>
      <left style="thin">
        <color indexed="64"/>
      </left>
      <right style="thin">
        <color indexed="64"/>
      </right>
      <top/>
      <bottom style="thin">
        <color indexed="64"/>
      </bottom>
      <diagonal/>
    </border>
    <border>
      <left style="thin">
        <color theme="1"/>
      </left>
      <right/>
      <top style="thin">
        <color theme="1"/>
      </top>
      <bottom style="thin">
        <color theme="1"/>
      </bottom>
      <diagonal/>
    </border>
    <border>
      <left style="thin">
        <color theme="7" tint="0.39997558519241921"/>
      </left>
      <right/>
      <top style="thin">
        <color theme="7" tint="0.39997558519241921"/>
      </top>
      <bottom style="thin">
        <color theme="7" tint="0.3999755851924192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thin">
        <color indexed="64"/>
      </top>
      <bottom/>
      <diagonal/>
    </border>
  </borders>
  <cellStyleXfs count="3">
    <xf numFmtId="0" fontId="0" fillId="0" borderId="0"/>
    <xf numFmtId="0" fontId="4" fillId="0" borderId="0" applyNumberFormat="0" applyFill="0" applyBorder="0" applyAlignment="0" applyProtection="0"/>
    <xf numFmtId="43" fontId="24" fillId="0" borderId="0" applyFont="0" applyFill="0" applyBorder="0" applyAlignment="0" applyProtection="0"/>
  </cellStyleXfs>
  <cellXfs count="278">
    <xf numFmtId="0" fontId="0" fillId="0" borderId="0" xfId="0"/>
    <xf numFmtId="49" fontId="6" fillId="0" borderId="0" xfId="0" applyNumberFormat="1" applyFont="1" applyAlignment="1">
      <alignment horizontal="left" vertical="center" wrapText="1" indent="1"/>
    </xf>
    <xf numFmtId="0" fontId="9" fillId="0" borderId="0" xfId="0" applyFont="1"/>
    <xf numFmtId="0" fontId="5" fillId="0" borderId="0" xfId="0" applyFont="1" applyAlignment="1">
      <alignment horizontal="center"/>
    </xf>
    <xf numFmtId="0" fontId="3" fillId="0" borderId="1" xfId="0" applyFont="1" applyBorder="1" applyAlignment="1">
      <alignment horizontal="center" wrapText="1"/>
    </xf>
    <xf numFmtId="0" fontId="5" fillId="0" borderId="0" xfId="0" applyFont="1"/>
    <xf numFmtId="0" fontId="1" fillId="0" borderId="0" xfId="0" applyFont="1"/>
    <xf numFmtId="0" fontId="0" fillId="0" borderId="0" xfId="0" applyAlignment="1">
      <alignment horizontal="center"/>
    </xf>
    <xf numFmtId="0" fontId="0" fillId="0" borderId="0" xfId="0" applyAlignment="1">
      <alignment horizontal="center" vertical="center"/>
    </xf>
    <xf numFmtId="0" fontId="25"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0" fillId="0" borderId="2" xfId="0" applyBorder="1"/>
    <xf numFmtId="0" fontId="1" fillId="0" borderId="0" xfId="0" applyFont="1" applyAlignment="1">
      <alignment vertical="center"/>
    </xf>
    <xf numFmtId="0" fontId="2" fillId="0" borderId="0" xfId="0" applyFont="1" applyAlignment="1">
      <alignment horizontal="center" vertical="center"/>
    </xf>
    <xf numFmtId="0" fontId="1" fillId="0" borderId="0" xfId="0" applyFont="1" applyAlignment="1">
      <alignment horizontal="center" vertical="center"/>
    </xf>
    <xf numFmtId="166" fontId="2" fillId="0" borderId="0" xfId="0" applyNumberFormat="1" applyFont="1" applyAlignment="1">
      <alignment horizontal="center" vertical="center"/>
    </xf>
    <xf numFmtId="164" fontId="2" fillId="0" borderId="0" xfId="0" applyNumberFormat="1" applyFont="1" applyAlignment="1">
      <alignment horizontal="center" vertical="center"/>
    </xf>
    <xf numFmtId="0" fontId="10" fillId="0" borderId="0" xfId="0" applyFont="1"/>
    <xf numFmtId="0" fontId="26" fillId="0" borderId="11" xfId="0" applyFont="1" applyBorder="1" applyAlignment="1">
      <alignment horizontal="center" vertical="center" wrapText="1"/>
    </xf>
    <xf numFmtId="0" fontId="14" fillId="0" borderId="4" xfId="0" applyFont="1" applyBorder="1" applyAlignment="1">
      <alignment horizontal="center" wrapText="1"/>
    </xf>
    <xf numFmtId="0" fontId="14" fillId="0" borderId="1" xfId="0" applyFont="1" applyBorder="1" applyAlignment="1">
      <alignment horizontal="center" wrapText="1"/>
    </xf>
    <xf numFmtId="0" fontId="15" fillId="0" borderId="1" xfId="0" applyFont="1" applyBorder="1" applyAlignment="1">
      <alignment horizontal="center" wrapText="1"/>
    </xf>
    <xf numFmtId="0" fontId="18" fillId="0" borderId="1" xfId="0" applyFont="1" applyBorder="1" applyAlignment="1">
      <alignment horizontal="center" wrapText="1"/>
    </xf>
    <xf numFmtId="0" fontId="15" fillId="4" borderId="4" xfId="0" applyFont="1" applyFill="1" applyBorder="1" applyAlignment="1">
      <alignment horizontal="center" wrapText="1"/>
    </xf>
    <xf numFmtId="49" fontId="18" fillId="0" borderId="0" xfId="0" applyNumberFormat="1" applyFont="1" applyAlignment="1">
      <alignment horizontal="left" vertical="center" wrapText="1" indent="1"/>
    </xf>
    <xf numFmtId="0" fontId="1" fillId="3" borderId="0" xfId="0" applyFont="1" applyFill="1" applyAlignment="1">
      <alignment horizontal="center"/>
    </xf>
    <xf numFmtId="0" fontId="2" fillId="3" borderId="0" xfId="0" applyFont="1" applyFill="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18" fillId="0" borderId="0" xfId="0" applyFont="1" applyAlignment="1">
      <alignment horizontal="left" vertical="center" wrapText="1" indent="1"/>
    </xf>
    <xf numFmtId="49" fontId="15" fillId="0" borderId="0" xfId="0" applyNumberFormat="1" applyFont="1" applyAlignment="1">
      <alignment horizontal="center" vertical="center"/>
    </xf>
    <xf numFmtId="0" fontId="0" fillId="0" borderId="0" xfId="0" applyAlignment="1">
      <alignment vertical="center"/>
    </xf>
    <xf numFmtId="0" fontId="1" fillId="5" borderId="0" xfId="0" applyFont="1" applyFill="1"/>
    <xf numFmtId="0" fontId="28" fillId="3" borderId="0" xfId="0" applyFont="1" applyFill="1" applyAlignment="1">
      <alignment horizontal="center" vertical="center"/>
    </xf>
    <xf numFmtId="0" fontId="0" fillId="0" borderId="0" xfId="0" applyAlignment="1">
      <alignment horizontal="center" wrapText="1"/>
    </xf>
    <xf numFmtId="0" fontId="29" fillId="0" borderId="0" xfId="0" applyFont="1"/>
    <xf numFmtId="0" fontId="0" fillId="0" borderId="0" xfId="0" applyAlignment="1">
      <alignment wrapText="1"/>
    </xf>
    <xf numFmtId="0" fontId="2" fillId="12" borderId="1" xfId="0" applyFont="1" applyFill="1" applyBorder="1" applyAlignment="1" applyProtection="1">
      <alignment horizontal="center" vertical="center"/>
      <protection locked="0"/>
    </xf>
    <xf numFmtId="3" fontId="2" fillId="12" borderId="1" xfId="0" applyNumberFormat="1" applyFont="1" applyFill="1" applyBorder="1" applyAlignment="1" applyProtection="1">
      <alignment horizontal="center" vertical="center"/>
      <protection locked="0"/>
    </xf>
    <xf numFmtId="167" fontId="2" fillId="8" borderId="1" xfId="0" applyNumberFormat="1" applyFont="1" applyFill="1" applyBorder="1" applyAlignment="1">
      <alignment horizontal="center" vertical="center"/>
    </xf>
    <xf numFmtId="169" fontId="2" fillId="8" borderId="1" xfId="0" applyNumberFormat="1" applyFont="1" applyFill="1" applyBorder="1" applyAlignment="1">
      <alignment horizontal="center" vertical="center"/>
    </xf>
    <xf numFmtId="0" fontId="12" fillId="0" borderId="0" xfId="0" applyFont="1"/>
    <xf numFmtId="0" fontId="23" fillId="0" borderId="0" xfId="0" applyFont="1"/>
    <xf numFmtId="165" fontId="2" fillId="2" borderId="6" xfId="0" applyNumberFormat="1" applyFont="1" applyFill="1" applyBorder="1" applyAlignment="1" applyProtection="1">
      <alignment horizontal="center" vertical="center"/>
      <protection locked="0"/>
    </xf>
    <xf numFmtId="0" fontId="2" fillId="8" borderId="1" xfId="0" applyFont="1" applyFill="1" applyBorder="1" applyAlignment="1">
      <alignment horizontal="center" vertical="center"/>
    </xf>
    <xf numFmtId="0" fontId="18" fillId="0" borderId="1" xfId="0" quotePrefix="1" applyFont="1" applyBorder="1" applyAlignment="1">
      <alignment horizontal="center"/>
    </xf>
    <xf numFmtId="0" fontId="18" fillId="0" borderId="4" xfId="0" applyFont="1" applyBorder="1" applyAlignment="1">
      <alignment horizontal="center"/>
    </xf>
    <xf numFmtId="0" fontId="18" fillId="0" borderId="1" xfId="0" applyFont="1" applyBorder="1" applyAlignment="1">
      <alignment horizontal="center"/>
    </xf>
    <xf numFmtId="0" fontId="18" fillId="0" borderId="0" xfId="0" applyFont="1" applyAlignment="1">
      <alignment horizontal="center"/>
    </xf>
    <xf numFmtId="0" fontId="32" fillId="0" borderId="0" xfId="0" applyFont="1"/>
    <xf numFmtId="0" fontId="2" fillId="12" borderId="3" xfId="0" applyFont="1" applyFill="1" applyBorder="1" applyAlignment="1" applyProtection="1">
      <alignment horizontal="left" vertical="center"/>
      <protection locked="0"/>
    </xf>
    <xf numFmtId="2" fontId="2" fillId="8" borderId="1" xfId="0" applyNumberFormat="1" applyFont="1" applyFill="1" applyBorder="1" applyAlignment="1">
      <alignment horizontal="center" vertical="center"/>
    </xf>
    <xf numFmtId="168" fontId="2" fillId="8" borderId="1" xfId="0" applyNumberFormat="1" applyFont="1" applyFill="1" applyBorder="1" applyAlignment="1">
      <alignment horizontal="center" vertical="center"/>
    </xf>
    <xf numFmtId="0" fontId="13" fillId="0" borderId="1" xfId="0" applyFont="1" applyBorder="1" applyAlignment="1">
      <alignment horizontal="center" vertical="center" wrapText="1"/>
    </xf>
    <xf numFmtId="0" fontId="10" fillId="0" borderId="0" xfId="0" applyFont="1" applyAlignment="1">
      <alignment horizontal="center"/>
    </xf>
    <xf numFmtId="0" fontId="1" fillId="14" borderId="3" xfId="0" applyFont="1" applyFill="1" applyBorder="1" applyAlignment="1" applyProtection="1">
      <alignment horizontal="left" vertical="center"/>
      <protection locked="0"/>
    </xf>
    <xf numFmtId="3" fontId="2" fillId="12" borderId="3" xfId="0" applyNumberFormat="1" applyFont="1" applyFill="1" applyBorder="1" applyAlignment="1" applyProtection="1">
      <alignment horizontal="center" vertical="center"/>
      <protection locked="0"/>
    </xf>
    <xf numFmtId="0" fontId="2" fillId="13" borderId="1" xfId="0" applyFont="1" applyFill="1" applyBorder="1" applyAlignment="1" applyProtection="1">
      <alignment horizontal="left" vertical="center"/>
      <protection locked="0"/>
    </xf>
    <xf numFmtId="0" fontId="2" fillId="15" borderId="1" xfId="0" applyFont="1" applyFill="1" applyBorder="1" applyAlignment="1" applyProtection="1">
      <alignment horizontal="left" vertical="center"/>
      <protection locked="0"/>
    </xf>
    <xf numFmtId="49" fontId="2" fillId="13" borderId="1" xfId="0" applyNumberFormat="1" applyFont="1" applyFill="1" applyBorder="1" applyAlignment="1" applyProtection="1">
      <alignment horizontal="center" vertical="center"/>
      <protection locked="0"/>
    </xf>
    <xf numFmtId="0" fontId="8" fillId="0" borderId="0" xfId="0" applyFont="1" applyAlignment="1">
      <alignment horizontal="center"/>
    </xf>
    <xf numFmtId="0" fontId="8" fillId="0" borderId="0" xfId="0" applyFont="1"/>
    <xf numFmtId="0" fontId="8" fillId="3" borderId="0" xfId="0" applyFont="1" applyFill="1" applyAlignment="1">
      <alignment horizontal="center"/>
    </xf>
    <xf numFmtId="0" fontId="9" fillId="0" borderId="1" xfId="0" applyFont="1" applyBorder="1" applyAlignment="1">
      <alignment horizontal="center" vertical="center" wrapText="1"/>
    </xf>
    <xf numFmtId="0" fontId="28" fillId="12" borderId="1" xfId="0" applyFont="1" applyFill="1" applyBorder="1" applyAlignment="1" applyProtection="1">
      <alignment horizontal="center" vertical="center"/>
      <protection locked="0"/>
    </xf>
    <xf numFmtId="3" fontId="28" fillId="12" borderId="1" xfId="0" applyNumberFormat="1" applyFont="1" applyFill="1" applyBorder="1" applyAlignment="1" applyProtection="1">
      <alignment horizontal="center" vertical="center"/>
      <protection locked="0"/>
    </xf>
    <xf numFmtId="0" fontId="28" fillId="8" borderId="1" xfId="0" applyFont="1" applyFill="1" applyBorder="1" applyAlignment="1">
      <alignment horizontal="center" vertical="center"/>
    </xf>
    <xf numFmtId="170" fontId="0" fillId="0" borderId="0" xfId="0" applyNumberFormat="1"/>
    <xf numFmtId="49" fontId="36" fillId="0" borderId="0" xfId="0" applyNumberFormat="1" applyFont="1" applyAlignment="1">
      <alignment vertical="center"/>
    </xf>
    <xf numFmtId="0" fontId="6" fillId="0" borderId="1" xfId="0" quotePrefix="1" applyFont="1" applyBorder="1" applyAlignment="1">
      <alignment horizontal="center"/>
    </xf>
    <xf numFmtId="0" fontId="6" fillId="0" borderId="1" xfId="0" applyFont="1" applyBorder="1" applyAlignment="1">
      <alignment horizontal="center"/>
    </xf>
    <xf numFmtId="0" fontId="6" fillId="0" borderId="4" xfId="0" applyFont="1" applyBorder="1" applyAlignment="1">
      <alignment horizontal="center"/>
    </xf>
    <xf numFmtId="49" fontId="10" fillId="0" borderId="1" xfId="0" applyNumberFormat="1" applyFont="1" applyBorder="1" applyAlignment="1">
      <alignment vertical="center"/>
    </xf>
    <xf numFmtId="0" fontId="9" fillId="0" borderId="1" xfId="0" applyFont="1" applyBorder="1" applyAlignment="1">
      <alignment horizontal="centerContinuous" vertical="center" wrapText="1"/>
    </xf>
    <xf numFmtId="0" fontId="2" fillId="16" borderId="6" xfId="0" quotePrefix="1" applyFont="1" applyFill="1" applyBorder="1" applyAlignment="1" applyProtection="1">
      <alignment horizontal="center" vertical="center"/>
      <protection locked="0"/>
    </xf>
    <xf numFmtId="0" fontId="2" fillId="16" borderId="6" xfId="0" applyFont="1" applyFill="1" applyBorder="1" applyAlignment="1" applyProtection="1">
      <alignment horizontal="left" vertical="center"/>
      <protection locked="0"/>
    </xf>
    <xf numFmtId="0" fontId="2" fillId="16" borderId="1" xfId="0" applyFont="1" applyFill="1" applyBorder="1" applyAlignment="1" applyProtection="1">
      <alignment horizontal="center" vertical="center"/>
      <protection locked="0"/>
    </xf>
    <xf numFmtId="0" fontId="2" fillId="16" borderId="1" xfId="0" applyFont="1" applyFill="1" applyBorder="1" applyAlignment="1" applyProtection="1">
      <alignment horizontal="left" vertical="center"/>
      <protection locked="0"/>
    </xf>
    <xf numFmtId="0" fontId="28" fillId="16" borderId="1" xfId="0" applyFont="1" applyFill="1" applyBorder="1" applyAlignment="1" applyProtection="1">
      <alignment horizontal="left" vertical="center"/>
      <protection locked="0"/>
    </xf>
    <xf numFmtId="49" fontId="10" fillId="0" borderId="13" xfId="0" applyNumberFormat="1" applyFont="1" applyBorder="1" applyAlignment="1">
      <alignment vertical="center"/>
    </xf>
    <xf numFmtId="49" fontId="10" fillId="0" borderId="4" xfId="0" applyNumberFormat="1" applyFont="1" applyBorder="1" applyAlignment="1">
      <alignment vertical="center"/>
    </xf>
    <xf numFmtId="3" fontId="15" fillId="8" borderId="1" xfId="0" applyNumberFormat="1" applyFont="1" applyFill="1" applyBorder="1" applyAlignment="1">
      <alignment horizontal="center" vertical="center" wrapText="1"/>
    </xf>
    <xf numFmtId="3" fontId="2" fillId="8" borderId="1" xfId="0" applyNumberFormat="1" applyFont="1" applyFill="1" applyBorder="1" applyAlignment="1">
      <alignment horizontal="center" vertical="center"/>
    </xf>
    <xf numFmtId="49" fontId="28" fillId="13" borderId="1" xfId="0" applyNumberFormat="1" applyFont="1" applyFill="1" applyBorder="1" applyAlignment="1" applyProtection="1">
      <alignment horizontal="center" vertical="center"/>
      <protection locked="0"/>
    </xf>
    <xf numFmtId="0" fontId="1" fillId="12" borderId="1" xfId="0" applyFont="1" applyFill="1" applyBorder="1" applyAlignment="1" applyProtection="1">
      <alignment horizontal="center" vertical="center"/>
      <protection locked="0"/>
    </xf>
    <xf numFmtId="0" fontId="0" fillId="0" borderId="0" xfId="0" applyAlignment="1">
      <alignment horizontal="left" vertical="center"/>
    </xf>
    <xf numFmtId="0" fontId="5" fillId="0" borderId="0" xfId="0" applyFont="1" applyAlignment="1" applyProtection="1">
      <alignment horizontal="left" vertical="top" wrapText="1"/>
      <protection locked="0"/>
    </xf>
    <xf numFmtId="0" fontId="44" fillId="0" borderId="0" xfId="0" applyFont="1"/>
    <xf numFmtId="0" fontId="44" fillId="0" borderId="1" xfId="0" applyFont="1" applyBorder="1" applyAlignment="1">
      <alignment horizontal="center"/>
    </xf>
    <xf numFmtId="0" fontId="43" fillId="0" borderId="0" xfId="0" applyFont="1"/>
    <xf numFmtId="0" fontId="45" fillId="0" borderId="0" xfId="0" applyFont="1"/>
    <xf numFmtId="0" fontId="44" fillId="0" borderId="0" xfId="0" quotePrefix="1" applyFont="1"/>
    <xf numFmtId="171" fontId="44" fillId="0" borderId="0" xfId="0" applyNumberFormat="1" applyFont="1" applyAlignment="1">
      <alignment horizontal="center"/>
    </xf>
    <xf numFmtId="0" fontId="44" fillId="0" borderId="0" xfId="0" applyFont="1" applyAlignment="1">
      <alignment horizontal="center"/>
    </xf>
    <xf numFmtId="0" fontId="44" fillId="7" borderId="1" xfId="0" applyFont="1" applyFill="1" applyBorder="1" applyAlignment="1">
      <alignment horizontal="center"/>
    </xf>
    <xf numFmtId="0" fontId="20" fillId="0" borderId="0" xfId="0" applyFont="1" applyAlignment="1">
      <alignment horizontal="left" vertical="center"/>
    </xf>
    <xf numFmtId="0" fontId="5" fillId="0" borderId="0" xfId="0" applyFont="1" applyAlignment="1">
      <alignment horizontal="left" vertical="center" wrapText="1"/>
    </xf>
    <xf numFmtId="0" fontId="3" fillId="0" borderId="0" xfId="0" applyFont="1" applyAlignment="1">
      <alignment horizontal="left" vertical="center" indent="1"/>
    </xf>
    <xf numFmtId="0" fontId="22" fillId="0" borderId="0" xfId="0" applyFont="1" applyAlignment="1">
      <alignment vertical="center"/>
    </xf>
    <xf numFmtId="0" fontId="44" fillId="0" borderId="0" xfId="0" applyFont="1" applyAlignment="1">
      <alignment vertical="center"/>
    </xf>
    <xf numFmtId="0" fontId="42" fillId="0" borderId="0" xfId="0" applyFont="1"/>
    <xf numFmtId="14" fontId="0" fillId="0" borderId="0" xfId="0" applyNumberFormat="1"/>
    <xf numFmtId="172" fontId="0" fillId="0" borderId="0" xfId="0" applyNumberFormat="1"/>
    <xf numFmtId="0" fontId="11" fillId="0" borderId="0" xfId="0" applyFont="1"/>
    <xf numFmtId="0" fontId="10" fillId="0" borderId="0" xfId="0" applyFont="1" applyAlignment="1">
      <alignment horizontal="center" vertical="center"/>
    </xf>
    <xf numFmtId="14" fontId="5" fillId="0" borderId="0" xfId="0" applyNumberFormat="1" applyFont="1"/>
    <xf numFmtId="0" fontId="10" fillId="0" borderId="0" xfId="0" applyFont="1" applyAlignment="1">
      <alignment horizontal="left" vertical="center"/>
    </xf>
    <xf numFmtId="0" fontId="11" fillId="0" borderId="0" xfId="0" applyFont="1" applyAlignment="1">
      <alignment horizontal="center" vertical="center"/>
    </xf>
    <xf numFmtId="0" fontId="6" fillId="0" borderId="10" xfId="0" applyFont="1" applyBorder="1" applyAlignment="1">
      <alignment horizontal="center" vertical="center" wrapText="1"/>
    </xf>
    <xf numFmtId="0" fontId="10" fillId="0" borderId="10" xfId="0" applyFont="1" applyBorder="1"/>
    <xf numFmtId="0" fontId="0" fillId="0" borderId="10" xfId="0" applyBorder="1"/>
    <xf numFmtId="0" fontId="6" fillId="0" borderId="15" xfId="0" applyFont="1" applyBorder="1" applyAlignment="1">
      <alignment horizontal="right" vertical="center"/>
    </xf>
    <xf numFmtId="0" fontId="0" fillId="0" borderId="15" xfId="0" applyBorder="1" applyAlignment="1">
      <alignment horizontal="right"/>
    </xf>
    <xf numFmtId="0" fontId="0" fillId="0" borderId="1" xfId="0" applyBorder="1" applyAlignment="1">
      <alignment horizontal="left"/>
    </xf>
    <xf numFmtId="0" fontId="30" fillId="0" borderId="1" xfId="0" applyFont="1" applyBorder="1"/>
    <xf numFmtId="0" fontId="0" fillId="0" borderId="1" xfId="0" applyBorder="1"/>
    <xf numFmtId="0" fontId="0" fillId="0" borderId="1" xfId="0" applyBorder="1" applyAlignment="1">
      <alignment horizontal="left" vertical="top" readingOrder="1"/>
    </xf>
    <xf numFmtId="0" fontId="0" fillId="0" borderId="1" xfId="0" applyBorder="1" applyAlignment="1">
      <alignment vertical="top" readingOrder="1"/>
    </xf>
    <xf numFmtId="0" fontId="31" fillId="0" borderId="1" xfId="0" applyFont="1" applyBorder="1" applyAlignment="1">
      <alignment horizontal="left"/>
    </xf>
    <xf numFmtId="0" fontId="10" fillId="0" borderId="1" xfId="0" applyFont="1" applyBorder="1"/>
    <xf numFmtId="0" fontId="0" fillId="0" borderId="1" xfId="0" applyBorder="1" applyAlignment="1">
      <alignment vertical="top"/>
    </xf>
    <xf numFmtId="0" fontId="46" fillId="0" borderId="1" xfId="0" applyFont="1" applyBorder="1"/>
    <xf numFmtId="0" fontId="10" fillId="0" borderId="1" xfId="0" applyFont="1" applyBorder="1" applyAlignment="1">
      <alignment horizontal="left"/>
    </xf>
    <xf numFmtId="0" fontId="0" fillId="0" borderId="1" xfId="0" quotePrefix="1" applyBorder="1" applyAlignment="1">
      <alignment horizontal="left"/>
    </xf>
    <xf numFmtId="0" fontId="0" fillId="0" borderId="0" xfId="0" quotePrefix="1"/>
    <xf numFmtId="0" fontId="29" fillId="0" borderId="0" xfId="0" applyFont="1" applyAlignment="1">
      <alignment horizontal="left"/>
    </xf>
    <xf numFmtId="1" fontId="1" fillId="8" borderId="1" xfId="0" applyNumberFormat="1" applyFont="1" applyFill="1" applyBorder="1" applyAlignment="1">
      <alignment horizontal="center" vertical="center"/>
    </xf>
    <xf numFmtId="165" fontId="2" fillId="2" borderId="6" xfId="0" applyNumberFormat="1" applyFont="1" applyFill="1" applyBorder="1" applyAlignment="1">
      <alignment horizontal="center" vertical="center"/>
    </xf>
    <xf numFmtId="165" fontId="2" fillId="12" borderId="3" xfId="0" applyNumberFormat="1" applyFont="1" applyFill="1" applyBorder="1" applyAlignment="1">
      <alignment horizontal="center" vertical="center"/>
    </xf>
    <xf numFmtId="0" fontId="1" fillId="8" borderId="1" xfId="0" applyFont="1" applyFill="1" applyBorder="1" applyAlignment="1">
      <alignment horizontal="center" vertical="center"/>
    </xf>
    <xf numFmtId="49" fontId="10" fillId="0" borderId="14" xfId="0" applyNumberFormat="1" applyFont="1" applyBorder="1"/>
    <xf numFmtId="173" fontId="2" fillId="8" borderId="1" xfId="0" applyNumberFormat="1" applyFont="1" applyFill="1" applyBorder="1" applyAlignment="1">
      <alignment horizontal="center" vertical="center"/>
    </xf>
    <xf numFmtId="0" fontId="1" fillId="8" borderId="1" xfId="0" applyFont="1" applyFill="1" applyBorder="1" applyAlignment="1" applyProtection="1">
      <alignment horizontal="left" vertical="center"/>
      <protection locked="0"/>
    </xf>
    <xf numFmtId="0" fontId="44" fillId="11" borderId="1" xfId="0" applyFont="1" applyFill="1" applyBorder="1" applyAlignment="1" applyProtection="1">
      <alignment horizontal="center" vertical="center"/>
      <protection locked="0"/>
    </xf>
    <xf numFmtId="0" fontId="44" fillId="11" borderId="1" xfId="0" applyFont="1" applyFill="1" applyBorder="1" applyAlignment="1" applyProtection="1">
      <alignment horizontal="center"/>
      <protection locked="0"/>
    </xf>
    <xf numFmtId="0" fontId="44" fillId="10" borderId="1" xfId="0" applyFont="1" applyFill="1" applyBorder="1" applyAlignment="1" applyProtection="1">
      <alignment horizontal="center"/>
      <protection locked="0"/>
    </xf>
    <xf numFmtId="3" fontId="1" fillId="8" borderId="1" xfId="0" applyNumberFormat="1" applyFont="1" applyFill="1" applyBorder="1" applyAlignment="1" applyProtection="1">
      <alignment horizontal="center" vertical="center"/>
      <protection locked="0"/>
    </xf>
    <xf numFmtId="0" fontId="7" fillId="0" borderId="0" xfId="0" applyFont="1"/>
    <xf numFmtId="0" fontId="50" fillId="0" borderId="0" xfId="0" applyFont="1" applyAlignment="1">
      <alignment horizontal="center"/>
    </xf>
    <xf numFmtId="0" fontId="51" fillId="0" borderId="0" xfId="0" applyFont="1" applyAlignment="1">
      <alignment horizontal="center" vertical="center"/>
    </xf>
    <xf numFmtId="164" fontId="51" fillId="0" borderId="0" xfId="0" applyNumberFormat="1" applyFont="1" applyAlignment="1">
      <alignment horizontal="center" vertical="center"/>
    </xf>
    <xf numFmtId="0" fontId="52" fillId="0" borderId="1" xfId="0" applyFont="1" applyBorder="1" applyAlignment="1">
      <alignment horizontal="center"/>
    </xf>
    <xf numFmtId="165" fontId="2" fillId="8" borderId="1" xfId="0" applyNumberFormat="1" applyFont="1" applyFill="1" applyBorder="1" applyAlignment="1">
      <alignment horizontal="center" vertical="center"/>
    </xf>
    <xf numFmtId="0" fontId="53" fillId="0" borderId="0" xfId="0" applyFont="1"/>
    <xf numFmtId="4" fontId="2" fillId="8" borderId="1" xfId="0" applyNumberFormat="1" applyFont="1" applyFill="1" applyBorder="1" applyAlignment="1">
      <alignment horizontal="center" vertical="center"/>
    </xf>
    <xf numFmtId="0" fontId="15" fillId="18" borderId="1" xfId="0" applyFont="1" applyFill="1" applyBorder="1" applyAlignment="1">
      <alignment horizontal="center" wrapText="1"/>
    </xf>
    <xf numFmtId="0" fontId="54" fillId="0" borderId="0" xfId="0" applyFont="1" applyAlignment="1">
      <alignment horizontal="center" vertical="center"/>
    </xf>
    <xf numFmtId="0" fontId="52" fillId="0" borderId="1" xfId="0" applyFont="1" applyBorder="1" applyAlignment="1">
      <alignment horizontal="center" wrapText="1"/>
    </xf>
    <xf numFmtId="0" fontId="0" fillId="0" borderId="4" xfId="0" applyBorder="1" applyAlignment="1">
      <alignment horizontal="left"/>
    </xf>
    <xf numFmtId="0" fontId="31" fillId="0" borderId="4" xfId="0" applyFont="1" applyBorder="1" applyAlignment="1">
      <alignment horizontal="left"/>
    </xf>
    <xf numFmtId="0" fontId="0" fillId="0" borderId="4" xfId="0" applyBorder="1"/>
    <xf numFmtId="0" fontId="29"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3" fillId="9" borderId="16" xfId="0" applyFont="1" applyFill="1" applyBorder="1"/>
    <xf numFmtId="0" fontId="5" fillId="0" borderId="17" xfId="0" applyFont="1" applyBorder="1" applyAlignment="1">
      <alignment horizontal="left" vertical="center" wrapText="1"/>
    </xf>
    <xf numFmtId="0" fontId="5" fillId="0" borderId="17" xfId="0" applyFont="1" applyBorder="1" applyAlignment="1">
      <alignment vertical="center" wrapText="1"/>
    </xf>
    <xf numFmtId="0" fontId="3" fillId="0" borderId="17" xfId="0" applyFont="1" applyBorder="1" applyAlignment="1">
      <alignment vertical="center"/>
    </xf>
    <xf numFmtId="0" fontId="1" fillId="0" borderId="18" xfId="0" applyFont="1" applyBorder="1" applyAlignment="1">
      <alignment vertical="center" wrapText="1"/>
    </xf>
    <xf numFmtId="0" fontId="29" fillId="6" borderId="16" xfId="0" applyFont="1" applyFill="1" applyBorder="1"/>
    <xf numFmtId="0" fontId="3" fillId="6" borderId="16" xfId="0" applyFont="1" applyFill="1" applyBorder="1" applyAlignment="1">
      <alignment horizontal="left" vertical="top" wrapText="1"/>
    </xf>
    <xf numFmtId="0" fontId="0" fillId="12" borderId="17" xfId="0" applyFill="1" applyBorder="1" applyAlignment="1">
      <alignment horizontal="left" vertical="top"/>
    </xf>
    <xf numFmtId="0" fontId="0" fillId="13" borderId="17" xfId="0" applyFill="1" applyBorder="1" applyAlignment="1">
      <alignment horizontal="left" vertical="top"/>
    </xf>
    <xf numFmtId="0" fontId="0" fillId="7" borderId="17" xfId="0" applyFill="1" applyBorder="1" applyAlignment="1">
      <alignment horizontal="left" vertical="top"/>
    </xf>
    <xf numFmtId="0" fontId="0" fillId="16" borderId="18" xfId="0" applyFill="1" applyBorder="1" applyAlignment="1">
      <alignment horizontal="left" vertical="top"/>
    </xf>
    <xf numFmtId="0" fontId="4" fillId="0" borderId="20" xfId="1" applyFill="1" applyBorder="1"/>
    <xf numFmtId="0" fontId="3" fillId="0" borderId="0" xfId="0" applyFont="1"/>
    <xf numFmtId="0" fontId="55" fillId="0" borderId="0" xfId="0" applyFont="1"/>
    <xf numFmtId="0" fontId="1" fillId="8" borderId="20" xfId="0" applyFont="1" applyFill="1" applyBorder="1" applyAlignment="1">
      <alignment horizontal="left" vertical="center" wrapText="1"/>
    </xf>
    <xf numFmtId="0" fontId="5" fillId="0" borderId="0" xfId="0" applyFont="1" applyAlignment="1">
      <alignment vertical="center" wrapText="1"/>
    </xf>
    <xf numFmtId="49" fontId="18" fillId="0" borderId="27" xfId="0" applyNumberFormat="1" applyFont="1" applyBorder="1" applyAlignment="1">
      <alignment horizontal="left" vertical="center" wrapText="1" indent="1"/>
    </xf>
    <xf numFmtId="0" fontId="15" fillId="8" borderId="28" xfId="0" applyFont="1" applyFill="1" applyBorder="1" applyAlignment="1" applyProtection="1">
      <alignment horizontal="center" vertical="center"/>
      <protection hidden="1"/>
    </xf>
    <xf numFmtId="49" fontId="18" fillId="0" borderId="29" xfId="0" applyNumberFormat="1" applyFont="1" applyBorder="1" applyAlignment="1">
      <alignment horizontal="left" vertical="center" wrapText="1" indent="1"/>
    </xf>
    <xf numFmtId="0" fontId="18" fillId="0" borderId="29" xfId="0" applyFont="1" applyBorder="1" applyAlignment="1">
      <alignment horizontal="left" vertical="center" wrapText="1" indent="1"/>
    </xf>
    <xf numFmtId="0" fontId="1" fillId="8" borderId="30" xfId="0" applyFont="1" applyFill="1" applyBorder="1" applyAlignment="1">
      <alignment horizontal="center" vertical="center" wrapText="1"/>
    </xf>
    <xf numFmtId="0" fontId="1" fillId="12" borderId="30" xfId="0" applyFont="1" applyFill="1" applyBorder="1" applyAlignment="1" applyProtection="1">
      <alignment horizontal="center" vertical="center" wrapText="1"/>
      <protection locked="0"/>
    </xf>
    <xf numFmtId="0" fontId="18" fillId="0" borderId="31" xfId="0" applyFont="1" applyBorder="1" applyAlignment="1">
      <alignment horizontal="left" vertical="center" wrapText="1" indent="1"/>
    </xf>
    <xf numFmtId="0" fontId="1" fillId="13" borderId="32" xfId="0" applyFont="1" applyFill="1" applyBorder="1" applyAlignment="1" applyProtection="1">
      <alignment horizontal="center" vertical="center" wrapText="1"/>
      <protection locked="0"/>
    </xf>
    <xf numFmtId="0" fontId="0" fillId="3" borderId="29" xfId="0" applyFill="1" applyBorder="1" applyAlignment="1">
      <alignment horizontal="left" vertical="center" wrapText="1"/>
    </xf>
    <xf numFmtId="0" fontId="0" fillId="3" borderId="27" xfId="0" applyFill="1" applyBorder="1" applyAlignment="1">
      <alignment horizontal="left" vertical="center" wrapText="1" indent="2"/>
    </xf>
    <xf numFmtId="0" fontId="10" fillId="12" borderId="34" xfId="0" applyFont="1" applyFill="1" applyBorder="1" applyAlignment="1" applyProtection="1">
      <alignment horizontal="center" vertical="center" wrapText="1"/>
      <protection locked="0"/>
    </xf>
    <xf numFmtId="0" fontId="0" fillId="3" borderId="29" xfId="0" applyFill="1" applyBorder="1" applyAlignment="1">
      <alignment horizontal="left" vertical="center" wrapText="1" indent="2"/>
    </xf>
    <xf numFmtId="0" fontId="10" fillId="8" borderId="34" xfId="0" applyFont="1" applyFill="1" applyBorder="1" applyAlignment="1" applyProtection="1">
      <alignment horizontal="left" vertical="center" wrapText="1"/>
      <protection locked="0"/>
    </xf>
    <xf numFmtId="0" fontId="0" fillId="3" borderId="26" xfId="0" applyFill="1" applyBorder="1" applyAlignment="1">
      <alignment horizontal="left" vertical="center" wrapText="1"/>
    </xf>
    <xf numFmtId="0" fontId="0" fillId="3" borderId="26" xfId="0" applyFill="1" applyBorder="1" applyAlignment="1">
      <alignment horizontal="left" vertical="center" wrapText="1" indent="2"/>
    </xf>
    <xf numFmtId="0" fontId="0" fillId="3" borderId="35" xfId="0" applyFill="1" applyBorder="1" applyAlignment="1">
      <alignment horizontal="left" vertical="center" wrapText="1" indent="2"/>
    </xf>
    <xf numFmtId="0" fontId="10" fillId="8" borderId="36" xfId="0" applyFont="1" applyFill="1" applyBorder="1" applyAlignment="1" applyProtection="1">
      <alignment horizontal="left" vertical="center" wrapText="1"/>
      <protection locked="0"/>
    </xf>
    <xf numFmtId="0" fontId="9" fillId="3" borderId="22" xfId="0" applyFont="1" applyFill="1" applyBorder="1"/>
    <xf numFmtId="0" fontId="9" fillId="3" borderId="33" xfId="0" applyFont="1" applyFill="1" applyBorder="1"/>
    <xf numFmtId="0" fontId="9" fillId="3" borderId="22" xfId="0" applyFont="1" applyFill="1" applyBorder="1" applyAlignment="1">
      <alignment horizontal="left" wrapText="1"/>
    </xf>
    <xf numFmtId="0" fontId="0" fillId="3" borderId="33" xfId="0" applyFill="1" applyBorder="1"/>
    <xf numFmtId="0" fontId="2" fillId="12" borderId="28" xfId="0" applyFont="1" applyFill="1" applyBorder="1" applyAlignment="1" applyProtection="1">
      <alignment horizontal="center" vertical="center"/>
      <protection locked="0"/>
    </xf>
    <xf numFmtId="0" fontId="2" fillId="8" borderId="28" xfId="0" applyFont="1" applyFill="1" applyBorder="1" applyAlignment="1" applyProtection="1">
      <alignment horizontal="center" vertical="center"/>
      <protection locked="0"/>
    </xf>
    <xf numFmtId="3" fontId="2" fillId="8" borderId="28" xfId="0" applyNumberFormat="1" applyFont="1" applyFill="1" applyBorder="1" applyAlignment="1" applyProtection="1">
      <alignment horizontal="center" vertical="center"/>
      <protection locked="0"/>
    </xf>
    <xf numFmtId="3" fontId="5" fillId="8" borderId="37" xfId="0" applyNumberFormat="1" applyFont="1" applyFill="1" applyBorder="1" applyAlignment="1" applyProtection="1">
      <alignment horizontal="center" vertical="center"/>
      <protection locked="0"/>
    </xf>
    <xf numFmtId="0" fontId="1" fillId="8" borderId="37" xfId="0" applyFont="1" applyFill="1" applyBorder="1" applyAlignment="1" applyProtection="1">
      <alignment horizontal="center" vertical="center" wrapText="1"/>
      <protection locked="0"/>
    </xf>
    <xf numFmtId="49" fontId="18" fillId="0" borderId="35" xfId="0" applyNumberFormat="1" applyFont="1" applyBorder="1" applyAlignment="1">
      <alignment horizontal="left" vertical="center" wrapText="1" indent="1"/>
    </xf>
    <xf numFmtId="3" fontId="1" fillId="13" borderId="32" xfId="0" applyNumberFormat="1" applyFont="1" applyFill="1" applyBorder="1" applyAlignment="1" applyProtection="1">
      <alignment horizontal="center" vertical="center"/>
      <protection locked="0"/>
    </xf>
    <xf numFmtId="0" fontId="1" fillId="0" borderId="29" xfId="0" applyFont="1" applyBorder="1" applyAlignment="1">
      <alignment horizontal="left" wrapText="1" indent="1"/>
    </xf>
    <xf numFmtId="174" fontId="2" fillId="8" borderId="28" xfId="0" applyNumberFormat="1" applyFont="1" applyFill="1" applyBorder="1" applyAlignment="1">
      <alignment horizontal="center" vertical="center" wrapText="1"/>
    </xf>
    <xf numFmtId="0" fontId="3" fillId="0" borderId="29" xfId="0" applyFont="1" applyBorder="1" applyAlignment="1">
      <alignment horizontal="left" wrapText="1" indent="1"/>
    </xf>
    <xf numFmtId="174" fontId="1" fillId="8" borderId="28" xfId="0" applyNumberFormat="1" applyFont="1" applyFill="1" applyBorder="1" applyAlignment="1">
      <alignment horizontal="center"/>
    </xf>
    <xf numFmtId="0" fontId="3" fillId="0" borderId="31" xfId="0" applyFont="1" applyBorder="1" applyAlignment="1">
      <alignment horizontal="left" wrapText="1" indent="1"/>
    </xf>
    <xf numFmtId="174" fontId="1" fillId="8" borderId="32" xfId="0" applyNumberFormat="1" applyFont="1" applyFill="1" applyBorder="1" applyAlignment="1">
      <alignment horizontal="center"/>
    </xf>
    <xf numFmtId="0" fontId="18" fillId="3" borderId="24" xfId="0" applyFont="1" applyFill="1" applyBorder="1" applyAlignment="1">
      <alignment horizontal="left" vertical="center" wrapText="1"/>
    </xf>
    <xf numFmtId="0" fontId="0" fillId="3" borderId="25" xfId="0" applyFill="1" applyBorder="1"/>
    <xf numFmtId="0" fontId="11" fillId="3" borderId="22" xfId="0" applyFont="1" applyFill="1" applyBorder="1" applyAlignment="1">
      <alignment horizontal="left"/>
    </xf>
    <xf numFmtId="0" fontId="2" fillId="11" borderId="28" xfId="0" applyFont="1" applyFill="1" applyBorder="1" applyAlignment="1" applyProtection="1">
      <alignment horizontal="center" vertical="center"/>
      <protection locked="0"/>
    </xf>
    <xf numFmtId="49" fontId="18" fillId="0" borderId="21" xfId="0" applyNumberFormat="1" applyFont="1" applyBorder="1" applyAlignment="1">
      <alignment horizontal="left" vertical="center" wrapText="1" indent="1"/>
    </xf>
    <xf numFmtId="0" fontId="5" fillId="13" borderId="32" xfId="0" applyFont="1" applyFill="1" applyBorder="1" applyAlignment="1" applyProtection="1">
      <alignment horizontal="center" vertical="center"/>
      <protection locked="0"/>
    </xf>
    <xf numFmtId="166" fontId="2" fillId="8" borderId="1" xfId="0" applyNumberFormat="1" applyFont="1" applyFill="1" applyBorder="1" applyAlignment="1">
      <alignment horizontal="center" vertical="center"/>
    </xf>
    <xf numFmtId="167" fontId="42" fillId="8" borderId="1" xfId="0" applyNumberFormat="1" applyFont="1" applyFill="1" applyBorder="1" applyAlignment="1">
      <alignment horizontal="center" vertical="center"/>
    </xf>
    <xf numFmtId="169" fontId="42" fillId="8" borderId="1" xfId="0" applyNumberFormat="1" applyFont="1" applyFill="1" applyBorder="1" applyAlignment="1">
      <alignment horizontal="center" vertical="center"/>
    </xf>
    <xf numFmtId="164" fontId="21" fillId="8" borderId="1" xfId="0" applyNumberFormat="1" applyFont="1" applyFill="1" applyBorder="1" applyAlignment="1">
      <alignment horizontal="center" wrapText="1"/>
    </xf>
    <xf numFmtId="171" fontId="44" fillId="8" borderId="1" xfId="0" applyNumberFormat="1" applyFont="1" applyFill="1" applyBorder="1" applyAlignment="1">
      <alignment horizontal="center"/>
    </xf>
    <xf numFmtId="0" fontId="44" fillId="8" borderId="1" xfId="0" applyFont="1" applyFill="1" applyBorder="1" applyAlignment="1">
      <alignment horizontal="center"/>
    </xf>
    <xf numFmtId="37" fontId="44" fillId="8" borderId="1" xfId="2" applyNumberFormat="1" applyFont="1" applyFill="1" applyBorder="1" applyAlignment="1">
      <alignment horizontal="center"/>
    </xf>
    <xf numFmtId="0" fontId="52" fillId="0" borderId="1" xfId="0" applyFont="1" applyBorder="1" applyAlignment="1">
      <alignment horizontal="center" vertical="center"/>
    </xf>
    <xf numFmtId="0" fontId="0" fillId="0" borderId="0" xfId="0" applyAlignment="1">
      <alignment horizontal="left" indent="1"/>
    </xf>
    <xf numFmtId="0" fontId="3" fillId="17" borderId="19" xfId="0" applyFont="1" applyFill="1" applyBorder="1"/>
    <xf numFmtId="0" fontId="10" fillId="0" borderId="16" xfId="0" applyFont="1" applyBorder="1" applyAlignment="1">
      <alignment vertical="center" wrapText="1"/>
    </xf>
    <xf numFmtId="0" fontId="10" fillId="0" borderId="38" xfId="0" applyFont="1" applyBorder="1" applyAlignment="1">
      <alignment vertical="center" wrapText="1"/>
    </xf>
    <xf numFmtId="0" fontId="10" fillId="0" borderId="20" xfId="0" applyFont="1" applyBorder="1" applyAlignment="1">
      <alignment vertical="center" wrapText="1"/>
    </xf>
    <xf numFmtId="0" fontId="10" fillId="0" borderId="0" xfId="0" quotePrefix="1" applyFont="1" applyAlignment="1">
      <alignment horizontal="left"/>
    </xf>
    <xf numFmtId="0" fontId="10" fillId="0" borderId="0" xfId="0" applyFont="1" applyAlignment="1">
      <alignment horizontal="left"/>
    </xf>
    <xf numFmtId="0" fontId="0" fillId="0" borderId="0" xfId="0" applyAlignment="1">
      <alignment horizontal="left"/>
    </xf>
    <xf numFmtId="0" fontId="5" fillId="0" borderId="0" xfId="0" applyFont="1" applyAlignment="1">
      <alignment horizontal="left"/>
    </xf>
    <xf numFmtId="0" fontId="52" fillId="0" borderId="1" xfId="0" applyFont="1" applyBorder="1" applyAlignment="1">
      <alignment vertical="center" wrapText="1"/>
    </xf>
    <xf numFmtId="0" fontId="18" fillId="0" borderId="1" xfId="0" applyFont="1" applyBorder="1" applyAlignment="1">
      <alignment horizontal="left" vertical="center" wrapText="1"/>
    </xf>
    <xf numFmtId="0" fontId="52" fillId="0" borderId="1" xfId="0" applyFont="1" applyBorder="1" applyAlignment="1">
      <alignment vertical="center"/>
    </xf>
    <xf numFmtId="0" fontId="10" fillId="11" borderId="28" xfId="0" applyFont="1" applyFill="1" applyBorder="1" applyAlignment="1" applyProtection="1">
      <alignment horizontal="center" vertical="center" wrapText="1"/>
      <protection locked="0"/>
    </xf>
    <xf numFmtId="0" fontId="1" fillId="0" borderId="23" xfId="0" applyFont="1" applyBorder="1" applyAlignment="1">
      <alignment horizontal="left" vertical="top" wrapText="1"/>
    </xf>
    <xf numFmtId="0" fontId="5" fillId="0" borderId="23" xfId="0" applyFont="1" applyBorder="1" applyAlignment="1">
      <alignment vertical="center" wrapText="1"/>
    </xf>
    <xf numFmtId="0" fontId="40" fillId="0" borderId="0" xfId="0" applyFont="1" applyAlignment="1">
      <alignment horizontal="left" vertical="center"/>
    </xf>
    <xf numFmtId="49" fontId="5" fillId="0" borderId="29" xfId="0" applyNumberFormat="1" applyFont="1" applyBorder="1" applyAlignment="1">
      <alignment horizontal="left" vertical="center" wrapText="1" indent="2"/>
    </xf>
    <xf numFmtId="0" fontId="9" fillId="0" borderId="1" xfId="0" applyFont="1" applyBorder="1" applyAlignment="1">
      <alignment vertical="center" wrapText="1"/>
    </xf>
    <xf numFmtId="0" fontId="9" fillId="0" borderId="3" xfId="0" applyFont="1" applyBorder="1" applyAlignment="1">
      <alignment horizontal="centerContinuous" vertical="center" wrapText="1"/>
    </xf>
    <xf numFmtId="0" fontId="9" fillId="0" borderId="6" xfId="0" applyFont="1" applyBorder="1" applyAlignment="1">
      <alignment horizontal="centerContinuous" vertical="center" wrapText="1"/>
    </xf>
    <xf numFmtId="0" fontId="11" fillId="0" borderId="3" xfId="0" applyFont="1" applyBorder="1" applyAlignment="1">
      <alignment horizontal="centerContinuous" vertical="center" wrapText="1"/>
    </xf>
    <xf numFmtId="0" fontId="11" fillId="0" borderId="5" xfId="0" applyFont="1" applyBorder="1" applyAlignment="1">
      <alignment horizontal="centerContinuous" vertical="center" wrapText="1"/>
    </xf>
    <xf numFmtId="0" fontId="11" fillId="0" borderId="6" xfId="0" applyFont="1" applyBorder="1" applyAlignment="1">
      <alignment horizontal="centerContinuous" vertical="center" wrapText="1"/>
    </xf>
    <xf numFmtId="0" fontId="9" fillId="0" borderId="3" xfId="0" applyFont="1" applyBorder="1" applyAlignment="1">
      <alignment horizontal="centerContinuous" vertical="center"/>
    </xf>
    <xf numFmtId="0" fontId="9" fillId="0" borderId="5" xfId="0" applyFont="1" applyBorder="1" applyAlignment="1">
      <alignment horizontal="centerContinuous" vertical="center"/>
    </xf>
    <xf numFmtId="0" fontId="9" fillId="0" borderId="6" xfId="0" applyFont="1" applyBorder="1" applyAlignment="1">
      <alignment horizontal="centerContinuous" vertical="center"/>
    </xf>
    <xf numFmtId="0" fontId="1" fillId="12" borderId="3" xfId="0" applyFont="1" applyFill="1" applyBorder="1" applyAlignment="1" applyProtection="1">
      <alignment horizontal="left" vertical="center"/>
      <protection locked="0"/>
    </xf>
    <xf numFmtId="0" fontId="5" fillId="0" borderId="1" xfId="0" applyFont="1" applyBorder="1" applyAlignment="1">
      <alignment horizontal="center" wrapText="1"/>
    </xf>
    <xf numFmtId="0" fontId="11" fillId="0" borderId="1" xfId="0" applyFont="1" applyBorder="1" applyAlignment="1">
      <alignment horizontal="center" vertical="center" wrapText="1"/>
    </xf>
    <xf numFmtId="49" fontId="2" fillId="12" borderId="1" xfId="0" applyNumberFormat="1" applyFont="1" applyFill="1" applyBorder="1" applyAlignment="1" applyProtection="1">
      <alignment horizontal="center" vertical="center"/>
      <protection locked="0"/>
    </xf>
    <xf numFmtId="0" fontId="9" fillId="0" borderId="7" xfId="0" applyFont="1" applyBorder="1" applyAlignment="1">
      <alignment horizontal="centerContinuous" vertical="center" wrapText="1"/>
    </xf>
    <xf numFmtId="0" fontId="34" fillId="0" borderId="3" xfId="0" applyFont="1" applyBorder="1" applyAlignment="1">
      <alignment horizontal="centerContinuous" vertical="center"/>
    </xf>
    <xf numFmtId="0" fontId="34" fillId="0" borderId="5" xfId="0" applyFont="1" applyBorder="1" applyAlignment="1">
      <alignment horizontal="centerContinuous" vertical="center"/>
    </xf>
    <xf numFmtId="0" fontId="34" fillId="0" borderId="6" xfId="0" applyFont="1" applyBorder="1" applyAlignment="1">
      <alignment horizontal="centerContinuous" vertical="center"/>
    </xf>
    <xf numFmtId="0" fontId="9" fillId="0" borderId="39" xfId="0" applyFont="1" applyBorder="1" applyAlignment="1">
      <alignment horizontal="centerContinuous" vertical="center" wrapText="1"/>
    </xf>
    <xf numFmtId="0" fontId="9" fillId="0" borderId="40" xfId="0" applyFont="1" applyBorder="1" applyAlignment="1">
      <alignment horizontal="centerContinuous" vertical="center" wrapText="1"/>
    </xf>
    <xf numFmtId="0" fontId="9" fillId="0" borderId="5" xfId="0" applyFont="1" applyBorder="1" applyAlignment="1">
      <alignment horizontal="centerContinuous" vertical="center" wrapText="1"/>
    </xf>
    <xf numFmtId="39" fontId="2" fillId="8" borderId="1" xfId="0" applyNumberFormat="1" applyFont="1" applyFill="1" applyBorder="1" applyAlignment="1">
      <alignment horizontal="center" vertical="center"/>
    </xf>
    <xf numFmtId="0" fontId="18" fillId="0" borderId="41" xfId="0" applyFont="1" applyBorder="1" applyAlignment="1">
      <alignment horizontal="center"/>
    </xf>
    <xf numFmtId="49" fontId="2" fillId="13" borderId="1" xfId="0" applyNumberFormat="1" applyFont="1" applyFill="1" applyBorder="1" applyAlignment="1" applyProtection="1">
      <alignment horizontal="left" vertical="center"/>
      <protection locked="0"/>
    </xf>
    <xf numFmtId="0" fontId="0" fillId="0" borderId="0" xfId="0" applyAlignment="1">
      <alignment horizontal="right"/>
    </xf>
    <xf numFmtId="1" fontId="0" fillId="0" borderId="0" xfId="0" applyNumberFormat="1"/>
    <xf numFmtId="175" fontId="0" fillId="0" borderId="0" xfId="0" applyNumberFormat="1"/>
    <xf numFmtId="43" fontId="0" fillId="0" borderId="0" xfId="0" applyNumberFormat="1"/>
    <xf numFmtId="0" fontId="6" fillId="19" borderId="1" xfId="0" applyFont="1" applyFill="1" applyBorder="1" applyAlignment="1">
      <alignment horizontal="left" vertical="top" wrapText="1"/>
    </xf>
    <xf numFmtId="0" fontId="6" fillId="19" borderId="1" xfId="0" applyFont="1" applyFill="1" applyBorder="1" applyAlignment="1">
      <alignment horizontal="center" vertical="top" wrapText="1"/>
    </xf>
    <xf numFmtId="0" fontId="6" fillId="19" borderId="13" xfId="0" applyFont="1" applyFill="1" applyBorder="1" applyAlignment="1">
      <alignment horizontal="center" vertical="top" wrapText="1"/>
    </xf>
    <xf numFmtId="0" fontId="11" fillId="16" borderId="24" xfId="0" applyFont="1" applyFill="1" applyBorder="1" applyAlignment="1">
      <alignment horizontal="centerContinuous" vertical="center"/>
    </xf>
    <xf numFmtId="0" fontId="11" fillId="16" borderId="42" xfId="0" applyFont="1" applyFill="1" applyBorder="1" applyAlignment="1">
      <alignment horizontal="centerContinuous" vertical="center"/>
    </xf>
    <xf numFmtId="0" fontId="11" fillId="16" borderId="25" xfId="0" applyFont="1" applyFill="1" applyBorder="1" applyAlignment="1">
      <alignment horizontal="centerContinuous" vertical="center"/>
    </xf>
    <xf numFmtId="0" fontId="6" fillId="0" borderId="0" xfId="0" applyFont="1" applyAlignment="1">
      <alignment vertical="top"/>
    </xf>
    <xf numFmtId="175" fontId="0" fillId="0" borderId="43" xfId="0" applyNumberFormat="1" applyBorder="1"/>
    <xf numFmtId="175" fontId="0" fillId="0" borderId="8" xfId="0" applyNumberFormat="1" applyBorder="1"/>
    <xf numFmtId="0" fontId="10" fillId="7" borderId="28" xfId="0" applyFont="1" applyFill="1" applyBorder="1" applyAlignment="1" applyProtection="1">
      <alignment vertical="center" wrapText="1"/>
      <protection locked="0"/>
    </xf>
    <xf numFmtId="0" fontId="0" fillId="0" borderId="4" xfId="0" quotePrefix="1" applyBorder="1" applyAlignment="1">
      <alignment horizontal="left"/>
    </xf>
    <xf numFmtId="0" fontId="30" fillId="0" borderId="4" xfId="0" applyFont="1" applyBorder="1" applyAlignment="1">
      <alignment horizontal="left"/>
    </xf>
    <xf numFmtId="175" fontId="0" fillId="0" borderId="9" xfId="0" applyNumberFormat="1" applyBorder="1"/>
    <xf numFmtId="175" fontId="0" fillId="0" borderId="44" xfId="0" applyNumberFormat="1" applyBorder="1"/>
    <xf numFmtId="0" fontId="9" fillId="3" borderId="22" xfId="0" applyFont="1" applyFill="1" applyBorder="1" applyAlignment="1">
      <alignment horizontal="left"/>
    </xf>
    <xf numFmtId="0" fontId="9" fillId="3" borderId="33" xfId="0" applyFont="1" applyFill="1" applyBorder="1" applyAlignment="1">
      <alignment horizontal="left"/>
    </xf>
  </cellXfs>
  <cellStyles count="3">
    <cellStyle name="Comma" xfId="2" builtinId="3"/>
    <cellStyle name="Hyperlink" xfId="1" builtinId="8"/>
    <cellStyle name="Normal" xfId="0" builtinId="0"/>
  </cellStyles>
  <dxfs count="1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2"/>
        </patternFill>
      </fill>
    </dxf>
    <dxf>
      <fill>
        <patternFill>
          <bgColor theme="9" tint="0.79998168889431442"/>
        </patternFill>
      </fill>
    </dxf>
    <dxf>
      <fill>
        <patternFill>
          <bgColor theme="9" tint="0.79998168889431442"/>
        </patternFill>
      </fill>
    </dxf>
    <dxf>
      <fill>
        <patternFill>
          <bgColor rgb="FFFFC0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auto="1"/>
        </patternFill>
      </fill>
    </dxf>
    <dxf>
      <font>
        <color indexed="8"/>
      </font>
      <numFmt numFmtId="0" formatCode="General"/>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theme="0" tint="-0.14993743705557422"/>
        </top>
      </border>
    </dxf>
    <dxf>
      <fill>
        <patternFill patternType="none">
          <fgColor indexed="64"/>
          <bgColor auto="1"/>
        </patternFill>
      </fill>
    </dxf>
    <dxf>
      <font>
        <b/>
        <i val="0"/>
        <strike val="0"/>
        <condense val="0"/>
        <extend val="0"/>
        <outline val="0"/>
        <shadow val="0"/>
        <u val="none"/>
        <vertAlign val="baseline"/>
        <sz val="11"/>
        <color theme="0"/>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14993743705557422"/>
        </left>
        <right style="thin">
          <color theme="0" tint="-0.14993743705557422"/>
        </right>
        <top/>
        <bottom/>
      </border>
      <protection locked="1" hidden="0"/>
    </dxf>
    <dxf>
      <alignment horizontal="center" textRotation="0" indent="0" justifyLastLine="0" shrinkToFit="0" readingOrder="0"/>
    </dxf>
    <dxf>
      <font>
        <strike val="0"/>
        <outline val="0"/>
        <shadow val="0"/>
        <u val="none"/>
        <vertAlign val="baseline"/>
        <sz val="11"/>
        <color auto="1"/>
        <name val="Calibri"/>
        <scheme val="minor"/>
      </font>
      <numFmt numFmtId="30" formatCode="@"/>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minor"/>
      </font>
      <fill>
        <patternFill patternType="none">
          <fgColor indexed="64"/>
          <bgColor indexed="65"/>
        </patternFill>
      </fill>
      <alignment horizontal="general" vertical="center" textRotation="0" wrapText="0" indent="0" justifyLastLine="0" shrinkToFit="0" readingOrder="0"/>
    </dxf>
    <dxf>
      <fill>
        <patternFill patternType="none">
          <bgColor auto="1"/>
        </patternFill>
      </fill>
      <alignment horizontal="center" textRotation="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dxf>
    <dxf>
      <font>
        <strike val="0"/>
        <outline val="0"/>
        <shadow val="0"/>
        <u val="none"/>
        <vertAlign val="baseline"/>
        <sz val="11"/>
        <color auto="1"/>
        <name val="Calibri"/>
        <scheme val="minor"/>
      </font>
      <numFmt numFmtId="30" formatCode="@"/>
      <fill>
        <patternFill patternType="none">
          <fgColor indexed="64"/>
          <bgColor auto="1"/>
        </patternFill>
      </fill>
      <border diagonalUp="0" diagonalDown="0">
        <left style="thin">
          <color theme="1"/>
        </left>
        <right/>
        <top style="thin">
          <color theme="1"/>
        </top>
        <bottom style="thin">
          <color theme="1"/>
        </bottom>
        <vertical/>
        <horizontal/>
      </border>
    </dxf>
    <dxf>
      <fill>
        <patternFill patternType="none">
          <fgColor indexed="64"/>
          <bgColor auto="1"/>
        </patternFill>
      </fill>
    </dxf>
    <dxf>
      <alignment horizontal="center" textRotation="0" indent="0" justifyLastLine="0" shrinkToFit="0" readingOrder="0"/>
    </dxf>
    <dxf>
      <numFmt numFmtId="0" formatCode="General"/>
    </dxf>
    <dxf>
      <numFmt numFmtId="0" formatCode="General"/>
    </dxf>
    <dxf>
      <numFmt numFmtId="175" formatCode="_(* #,##0.0000_);_(* \(#,##0.0000\);_(* &quot;-&quot;????_);_(@_)"/>
      <border diagonalUp="0" diagonalDown="0">
        <left/>
        <right style="thin">
          <color indexed="64"/>
        </right>
        <top/>
        <bottom/>
        <vertical/>
        <horizontal/>
      </border>
    </dxf>
    <dxf>
      <numFmt numFmtId="175" formatCode="_(* #,##0.0000_);_(* \(#,##0.0000\);_(* &quot;-&quot;????_);_(@_)"/>
    </dxf>
    <dxf>
      <numFmt numFmtId="175" formatCode="_(* #,##0.0000_);_(* \(#,##0.0000\);_(* &quot;-&quot;????_);_(@_)"/>
    </dxf>
    <dxf>
      <numFmt numFmtId="175" formatCode="_(* #,##0.0000_);_(* \(#,##0.0000\);_(* &quot;-&quot;????_);_(@_)"/>
    </dxf>
    <dxf>
      <numFmt numFmtId="175" formatCode="_(* #,##0.0000_);_(* \(#,##0.0000\);_(* &quot;-&quot;????_);_(@_)"/>
    </dxf>
    <dxf>
      <numFmt numFmtId="175" formatCode="_(* #,##0.0000_);_(* \(#,##0.0000\);_(* &quot;-&quot;????_);_(@_)"/>
    </dxf>
    <dxf>
      <numFmt numFmtId="175" formatCode="_(* #,##0.0000_);_(* \(#,##0.0000\);_(* &quot;-&quot;????_);_(@_)"/>
    </dxf>
    <dxf>
      <numFmt numFmtId="175" formatCode="_(* #,##0.0000_);_(* \(#,##0.0000\);_(* &quot;-&quot;????_);_(@_)"/>
      <border diagonalUp="0" diagonalDown="0">
        <left style="thin">
          <color indexed="64"/>
        </left>
        <right/>
        <top/>
        <bottom/>
        <vertical/>
        <horizontal/>
      </border>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1" formatCode="0"/>
    </dxf>
    <dxf>
      <alignment horizontal="left"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auto="1"/>
        <name val="Calibri"/>
        <family val="2"/>
        <scheme val="minor"/>
      </font>
      <fill>
        <patternFill patternType="solid">
          <fgColor theme="7"/>
          <bgColor theme="7"/>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indexed="8"/>
        <name val="Calibri"/>
        <scheme val="minor"/>
      </font>
      <numFmt numFmtId="30" formatCode="@"/>
      <fill>
        <patternFill patternType="solid">
          <fgColor indexed="64"/>
          <bgColor rgb="FFDDEBF7"/>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indexed="8"/>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outline="0">
        <left style="thin">
          <color indexed="64"/>
        </left>
        <right style="thin">
          <color indexed="64"/>
        </right>
      </border>
      <protection locked="1" hidden="0"/>
    </dxf>
    <dxf>
      <font>
        <b val="0"/>
        <i val="0"/>
        <strike val="0"/>
        <condense val="0"/>
        <extend val="0"/>
        <outline val="0"/>
        <shadow val="0"/>
        <u val="none"/>
        <vertAlign val="baseline"/>
        <sz val="12"/>
        <color indexed="8"/>
        <name val="Calibri"/>
        <scheme val="minor"/>
      </font>
      <numFmt numFmtId="0" formatCode="General"/>
      <fill>
        <patternFill patternType="solid">
          <fgColor indexed="64"/>
          <bgColor rgb="FFE2EFDA"/>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indexed="8"/>
        <name val="Calibri"/>
        <scheme val="minor"/>
      </font>
      <numFmt numFmtId="0" formatCode="General"/>
      <fill>
        <patternFill patternType="solid">
          <fgColor indexed="64"/>
          <bgColor rgb="FFE2EFDA"/>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indexed="8"/>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outline="0">
        <left style="thin">
          <color indexed="64"/>
        </left>
        <right style="thin">
          <color indexed="64"/>
        </right>
      </border>
      <protection locked="1" hidden="0"/>
    </dxf>
    <dxf>
      <font>
        <b val="0"/>
        <i val="0"/>
        <strike val="0"/>
        <condense val="0"/>
        <extend val="0"/>
        <outline val="0"/>
        <shadow val="0"/>
        <u val="none"/>
        <vertAlign val="baseline"/>
        <sz val="12"/>
        <color indexed="8"/>
        <name val="Calibri"/>
        <scheme val="minor"/>
      </font>
      <numFmt numFmtId="0" formatCode="General"/>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indexed="8"/>
        <name val="Calibri"/>
        <scheme val="minor"/>
      </font>
      <numFmt numFmtId="0" formatCode="General"/>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indexed="8"/>
        <name val="Calibri"/>
        <scheme val="minor"/>
      </font>
      <numFmt numFmtId="0" formatCode="General"/>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indexed="8"/>
        <name val="Calibri"/>
        <scheme val="minor"/>
      </font>
      <numFmt numFmtId="3" formatCode="#,##0"/>
      <fill>
        <patternFill patternType="solid">
          <fgColor indexed="64"/>
          <bgColor rgb="FFE2EFDA"/>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indexed="8"/>
        <name val="Calibri"/>
        <scheme val="minor"/>
      </font>
      <numFmt numFmtId="0" formatCode="General"/>
      <fill>
        <patternFill patternType="solid">
          <fgColor indexed="64"/>
          <bgColor rgb="FFE2EFDA"/>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indexed="8"/>
        <name val="Calibri"/>
        <scheme val="minor"/>
      </font>
      <numFmt numFmtId="0" formatCode="General"/>
      <fill>
        <patternFill patternType="solid">
          <fgColor indexed="64"/>
          <bgColor rgb="FFE2EFDA"/>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color indexed="8"/>
        <name val="Calibri"/>
        <scheme val="minor"/>
      </font>
      <numFmt numFmtId="0" formatCode="General"/>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000000"/>
        <name val="Calibri"/>
        <scheme val="minor"/>
      </font>
      <numFmt numFmtId="0" formatCode="General"/>
      <fill>
        <patternFill patternType="solid">
          <fgColor rgb="FF000000"/>
          <bgColor rgb="FFCCFFCC"/>
        </patternFill>
      </fill>
      <alignment horizontal="center" vertical="center" textRotation="0" wrapText="0" indent="0" justifyLastLine="0" shrinkToFit="0" readingOrder="0"/>
      <protection locked="1" hidden="0"/>
    </dxf>
    <dxf>
      <font>
        <b/>
        <strike val="0"/>
        <outline val="0"/>
        <shadow val="0"/>
        <u val="none"/>
        <vertAlign val="baseline"/>
        <sz val="11"/>
        <color auto="1"/>
        <name val="Calibri"/>
        <scheme val="min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indexed="8"/>
        <name val="Calibri"/>
        <scheme val="minor"/>
      </font>
      <numFmt numFmtId="0" formatCode="General"/>
      <fill>
        <patternFill patternType="solid">
          <fgColor indexed="64"/>
          <bgColor rgb="FFDDEBF7"/>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indexed="8"/>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outline="0">
        <left style="medium">
          <color indexed="10"/>
        </left>
        <right style="thin">
          <color indexed="64"/>
        </right>
      </border>
      <protection locked="1" hidden="0"/>
    </dxf>
    <dxf>
      <font>
        <b val="0"/>
        <i val="0"/>
        <strike val="0"/>
        <condense val="0"/>
        <extend val="0"/>
        <outline val="0"/>
        <shadow val="0"/>
        <u val="none"/>
        <vertAlign val="baseline"/>
        <sz val="12"/>
        <color indexed="8"/>
        <name val="Calibri"/>
        <scheme val="minor"/>
      </font>
      <numFmt numFmtId="167" formatCode="#,###.0##;\(#,###.0##\);0"/>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indexed="8"/>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left style="medium">
          <color rgb="FFFF0000"/>
        </left>
        <right style="medium">
          <color indexed="10"/>
        </right>
      </border>
      <protection locked="1" hidden="0"/>
    </dxf>
    <dxf>
      <font>
        <b val="0"/>
        <i val="0"/>
        <strike val="0"/>
        <condense val="0"/>
        <extend val="0"/>
        <outline val="0"/>
        <shadow val="0"/>
        <u val="none"/>
        <vertAlign val="baseline"/>
        <sz val="12"/>
        <color indexed="8"/>
        <name val="Calibri"/>
        <scheme val="minor"/>
      </font>
      <numFmt numFmtId="2" formatCode="0.00"/>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indexed="8"/>
        <name val="Calibri"/>
        <scheme val="minor"/>
      </font>
      <numFmt numFmtId="168" formatCode="#,###.00;\(#,###.00\);0"/>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indexed="8"/>
        <name val="Calibri"/>
        <scheme val="minor"/>
      </font>
      <numFmt numFmtId="0" formatCode="General"/>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indexed="8"/>
        <name val="Calibri"/>
        <scheme val="minor"/>
      </font>
      <numFmt numFmtId="0" formatCode="General"/>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indexed="8"/>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outline="0">
        <left style="thin">
          <color indexed="64"/>
        </left>
        <right style="medium">
          <color rgb="FFFF0000"/>
        </right>
      </border>
      <protection locked="1" hidden="0"/>
    </dxf>
    <dxf>
      <font>
        <b val="0"/>
        <i val="0"/>
        <strike val="0"/>
        <condense val="0"/>
        <extend val="0"/>
        <outline val="0"/>
        <shadow val="0"/>
        <u val="none"/>
        <vertAlign val="baseline"/>
        <sz val="12"/>
        <color indexed="8"/>
        <name val="Calibri"/>
        <scheme val="minor"/>
      </font>
      <numFmt numFmtId="0" formatCode="General"/>
      <fill>
        <patternFill patternType="solid">
          <fgColor indexed="64"/>
          <bgColor rgb="FFE2EFDA"/>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indexed="8"/>
        <name val="Calibri"/>
        <scheme val="minor"/>
      </font>
      <numFmt numFmtId="0" formatCode="General"/>
      <fill>
        <patternFill patternType="solid">
          <fgColor indexed="64"/>
          <bgColor rgb="FFE2EFDA"/>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indexed="8"/>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outline="0">
        <left style="thin">
          <color indexed="64"/>
        </left>
        <right style="thin">
          <color indexed="64"/>
        </right>
      </border>
      <protection locked="1" hidden="0"/>
    </dxf>
    <dxf>
      <font>
        <b val="0"/>
        <i val="0"/>
        <strike val="0"/>
        <condense val="0"/>
        <extend val="0"/>
        <outline val="0"/>
        <shadow val="0"/>
        <u val="none"/>
        <vertAlign val="baseline"/>
        <sz val="12"/>
        <color indexed="8"/>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outline="0">
        <left style="thin">
          <color indexed="64"/>
        </left>
      </border>
      <protection locked="1" hidden="0"/>
    </dxf>
    <dxf>
      <font>
        <b val="0"/>
        <i val="0"/>
        <strike val="0"/>
        <condense val="0"/>
        <extend val="0"/>
        <outline val="0"/>
        <shadow val="0"/>
        <u val="none"/>
        <vertAlign val="baseline"/>
        <sz val="12"/>
        <color indexed="8"/>
        <name val="Calibri"/>
        <scheme val="minor"/>
      </font>
      <numFmt numFmtId="165" formatCode="0.000"/>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indexed="8"/>
        <name val="Calibri"/>
        <scheme val="minor"/>
      </font>
      <numFmt numFmtId="0" formatCode="General"/>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indexed="8"/>
        <name val="Calibri"/>
        <scheme val="minor"/>
      </font>
      <numFmt numFmtId="3" formatCode="#,##0"/>
      <fill>
        <patternFill patternType="solid">
          <fgColor indexed="64"/>
          <bgColor rgb="FFE2EFDA"/>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indexed="8"/>
        <name val="Calibri"/>
        <scheme val="minor"/>
      </font>
      <numFmt numFmtId="0" formatCode="General"/>
      <fill>
        <patternFill patternType="solid">
          <fgColor indexed="64"/>
          <bgColor rgb="FFE2EFDA"/>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indexed="8"/>
        <name val="Calibri"/>
        <scheme val="minor"/>
      </font>
      <numFmt numFmtId="0" formatCode="General"/>
      <fill>
        <patternFill patternType="solid">
          <fgColor theme="7"/>
          <bgColor rgb="FFE2EFDA"/>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indexed="8"/>
        <name val="Calibri"/>
        <scheme val="minor"/>
      </font>
      <numFmt numFmtId="0" formatCode="General"/>
      <fill>
        <patternFill patternType="solid">
          <fgColor indexed="64"/>
          <bgColor rgb="FFE2EFDA"/>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indexed="8"/>
        <name val="Calibri"/>
        <scheme val="minor"/>
      </font>
      <numFmt numFmtId="0" formatCode="General"/>
      <fill>
        <patternFill patternType="solid">
          <fgColor indexed="64"/>
          <bgColor theme="7" tint="0.7999816888943144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rgb="FF000000"/>
        <name val="Calibri"/>
        <scheme val="minor"/>
      </font>
      <numFmt numFmtId="0" formatCode="General"/>
      <fill>
        <patternFill patternType="solid">
          <fgColor rgb="FF000000"/>
          <bgColor rgb="FFCCFFCC"/>
        </patternFill>
      </fill>
      <alignment horizontal="center" vertical="center" textRotation="0" wrapText="0" indent="0" justifyLastLine="0" shrinkToFit="0" readingOrder="0"/>
      <protection locked="1" hidden="0"/>
    </dxf>
    <dxf>
      <font>
        <b/>
        <strike val="0"/>
        <outline val="0"/>
        <shadow val="0"/>
        <u val="none"/>
        <vertAlign val="baseline"/>
        <sz val="12"/>
        <color auto="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indexed="8"/>
        <name val="Calibri"/>
        <scheme val="minor"/>
      </font>
      <numFmt numFmtId="30" formatCode="@"/>
      <fill>
        <patternFill patternType="solid">
          <fgColor indexed="64"/>
          <bgColor rgb="FFDDEBF7"/>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border>
      <protection locked="0" hidden="0"/>
    </dxf>
    <dxf>
      <font>
        <b val="0"/>
        <i val="0"/>
        <strike val="0"/>
        <condense val="0"/>
        <extend val="0"/>
        <outline val="0"/>
        <shadow val="0"/>
        <u val="none"/>
        <vertAlign val="baseline"/>
        <sz val="12"/>
        <color theme="0"/>
        <name val="Calibri"/>
        <family val="2"/>
        <scheme val="minor"/>
      </font>
      <fill>
        <patternFill patternType="none">
          <fgColor indexed="64"/>
          <bgColor auto="1"/>
        </patternFill>
      </fill>
      <alignment horizontal="center" vertical="center" textRotation="0" wrapText="0" indent="0" justifyLastLine="0" shrinkToFit="0" readingOrder="0"/>
      <border outline="0">
        <left style="medium">
          <color rgb="FFFF0000"/>
        </left>
        <right style="thin">
          <color indexed="64"/>
        </right>
      </border>
      <protection locked="1" hidden="0"/>
    </dxf>
    <dxf>
      <font>
        <b val="0"/>
        <i val="0"/>
        <strike val="0"/>
        <condense val="0"/>
        <extend val="0"/>
        <outline val="0"/>
        <shadow val="0"/>
        <u val="none"/>
        <vertAlign val="baseline"/>
        <sz val="12"/>
        <color indexed="8"/>
        <name val="Calibri"/>
        <scheme val="minor"/>
      </font>
      <numFmt numFmtId="167" formatCode="#,###.0##;\(#,###.0##\);0"/>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indexed="8"/>
        <name val="Calibri"/>
        <scheme val="minor"/>
      </font>
      <numFmt numFmtId="0" formatCode="General"/>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indexed="8"/>
        <name val="Calibri"/>
        <scheme val="minor"/>
      </font>
      <numFmt numFmtId="166" formatCode="0.0000"/>
      <fill>
        <patternFill patternType="none">
          <fgColor indexed="64"/>
          <bgColor auto="1"/>
        </patternFill>
      </fill>
      <alignment horizontal="center" vertical="center" textRotation="0" wrapText="0" indent="0" justifyLastLine="0" shrinkToFit="0" readingOrder="0"/>
      <border>
        <left style="medium">
          <color rgb="FFFF0000"/>
        </left>
        <right style="medium">
          <color indexed="10"/>
        </right>
      </border>
      <protection locked="1" hidden="0"/>
    </dxf>
    <dxf>
      <font>
        <b val="0"/>
        <i val="0"/>
        <strike val="0"/>
        <condense val="0"/>
        <extend val="0"/>
        <outline val="0"/>
        <shadow val="0"/>
        <u val="none"/>
        <vertAlign val="baseline"/>
        <sz val="12"/>
        <color indexed="8"/>
        <name val="Calibri"/>
        <scheme val="minor"/>
      </font>
      <numFmt numFmtId="167" formatCode="#,###.0##;\(#,###.0##\);0"/>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indexed="8"/>
        <name val="Calibri"/>
        <scheme val="minor"/>
      </font>
      <numFmt numFmtId="167" formatCode="#,###.0##;\(#,###.0##\);0"/>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indexed="8"/>
        <name val="Calibri"/>
        <scheme val="minor"/>
      </font>
      <numFmt numFmtId="167" formatCode="#,###.0##;\(#,###.0##\);0"/>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indexed="8"/>
        <name val="Calibri"/>
        <scheme val="minor"/>
      </font>
      <numFmt numFmtId="167" formatCode="#,###.0##;\(#,###.0##\);0"/>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indexed="8"/>
        <name val="Calibri"/>
        <scheme val="minor"/>
      </font>
      <numFmt numFmtId="167" formatCode="#,###.0##;\(#,###.0##\);0"/>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indexed="8"/>
        <name val="Calibri"/>
        <scheme val="minor"/>
      </font>
      <numFmt numFmtId="167" formatCode="#,###.0##;\(#,###.0##\);0"/>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indexed="8"/>
        <name val="Calibri"/>
        <scheme val="minor"/>
      </font>
      <numFmt numFmtId="167" formatCode="#,###.0##;\(#,###.0##\);0"/>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indexed="8"/>
        <name val="Calibri"/>
        <scheme val="minor"/>
      </font>
      <numFmt numFmtId="167" formatCode="#,###.0##;\(#,###.0##\);0"/>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indexed="8"/>
        <name val="Calibri"/>
        <scheme val="minor"/>
      </font>
      <numFmt numFmtId="167" formatCode="#,###.0##;\(#,###.0##\);0"/>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indexed="8"/>
        <name val="Calibri"/>
        <scheme val="minor"/>
      </font>
      <numFmt numFmtId="168" formatCode="#,###.00;\(#,###.00\);0"/>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indexed="8"/>
        <name val="Calibri"/>
        <scheme val="minor"/>
      </font>
      <numFmt numFmtId="166" formatCode="0.0000"/>
      <fill>
        <patternFill patternType="none">
          <fgColor indexed="64"/>
          <bgColor auto="1"/>
        </patternFill>
      </fill>
      <alignment horizontal="center" vertical="center" textRotation="0" wrapText="0" indent="0" justifyLastLine="0" shrinkToFit="0" readingOrder="0"/>
      <border>
        <left style="medium">
          <color rgb="FFFF0000"/>
        </left>
        <right style="medium">
          <color rgb="FFFF0000"/>
        </right>
      </border>
      <protection locked="1" hidden="0"/>
    </dxf>
    <dxf>
      <font>
        <b val="0"/>
        <i val="0"/>
        <strike val="0"/>
        <condense val="0"/>
        <extend val="0"/>
        <outline val="0"/>
        <shadow val="0"/>
        <u val="none"/>
        <vertAlign val="baseline"/>
        <sz val="12"/>
        <color indexed="8"/>
        <name val="Calibri"/>
        <scheme val="minor"/>
      </font>
      <numFmt numFmtId="166" formatCode="0.0000"/>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indexed="8"/>
        <name val="Calibri"/>
        <scheme val="minor"/>
      </font>
      <numFmt numFmtId="166" formatCode="0.0000"/>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indexed="8"/>
        <name val="Calibri"/>
        <scheme val="minor"/>
      </font>
      <numFmt numFmtId="166" formatCode="0.0000"/>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indexed="8"/>
        <name val="Calibri"/>
        <scheme val="minor"/>
      </font>
      <numFmt numFmtId="166" formatCode="0.0000"/>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indexed="8"/>
        <name val="Calibri"/>
        <scheme val="minor"/>
      </font>
      <numFmt numFmtId="166" formatCode="0.0000"/>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indexed="8"/>
        <name val="Calibri"/>
        <scheme val="minor"/>
      </font>
      <numFmt numFmtId="166" formatCode="0.0000"/>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indexed="8"/>
        <name val="Calibri"/>
        <scheme val="minor"/>
      </font>
      <numFmt numFmtId="167" formatCode="#,###.0##;\(#,###.0##\);0"/>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indexed="8"/>
        <name val="Calibri"/>
        <scheme val="minor"/>
      </font>
      <numFmt numFmtId="176" formatCode="#,###.0###;\(#,###.0###\);0.0"/>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indexed="8"/>
        <name val="Calibri"/>
        <scheme val="minor"/>
      </font>
      <numFmt numFmtId="166" formatCode="0.0000"/>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indexed="8"/>
        <name val="Calibri"/>
        <scheme val="minor"/>
      </font>
      <numFmt numFmtId="164" formatCode="#,##0.0"/>
      <fill>
        <patternFill patternType="none">
          <fgColor indexed="64"/>
          <bgColor auto="1"/>
        </patternFill>
      </fill>
      <alignment horizontal="center" vertical="center" textRotation="0" wrapText="0" indent="0" justifyLastLine="0" shrinkToFit="0" readingOrder="0"/>
      <border outline="0">
        <left style="thin">
          <color indexed="64"/>
        </left>
        <right style="medium">
          <color rgb="FFFF0000"/>
        </right>
      </border>
      <protection locked="1" hidden="0"/>
    </dxf>
    <dxf>
      <font>
        <b val="0"/>
        <i val="0"/>
        <strike val="0"/>
        <condense val="0"/>
        <extend val="0"/>
        <outline val="0"/>
        <shadow val="0"/>
        <u val="none"/>
        <vertAlign val="baseline"/>
        <sz val="12"/>
        <color indexed="8"/>
        <name val="Calibri"/>
        <scheme val="minor"/>
      </font>
      <numFmt numFmtId="0" formatCode="General"/>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indexed="8"/>
        <name val="Calibri"/>
        <scheme val="minor"/>
      </font>
      <numFmt numFmtId="0" formatCode="General"/>
      <fill>
        <patternFill patternType="solid">
          <fgColor indexed="64"/>
          <bgColor rgb="FFE2EFDA"/>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indexed="8"/>
        <name val="Calibri"/>
        <scheme val="minor"/>
      </font>
      <numFmt numFmtId="0" formatCode="General"/>
      <fill>
        <patternFill patternType="solid">
          <fgColor indexed="64"/>
          <bgColor rgb="FFE2EFDA"/>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indexed="8"/>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outline="0">
        <left style="medium">
          <color indexed="10"/>
        </left>
        <right style="medium">
          <color indexed="10"/>
        </right>
      </border>
      <protection locked="1" hidden="0"/>
    </dxf>
    <dxf>
      <font>
        <b val="0"/>
        <i val="0"/>
        <strike val="0"/>
        <condense val="0"/>
        <extend val="0"/>
        <outline val="0"/>
        <shadow val="0"/>
        <u val="none"/>
        <vertAlign val="baseline"/>
        <sz val="12"/>
        <color indexed="8"/>
        <name val="Calibri"/>
        <scheme val="minor"/>
      </font>
      <numFmt numFmtId="167" formatCode="#,###.0##;\(#,###.0##\);0"/>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indexed="8"/>
        <name val="Calibri"/>
        <scheme val="minor"/>
      </font>
      <numFmt numFmtId="168" formatCode="#,###.00;\(#,###.00\);0"/>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indexed="8"/>
        <name val="Calibri"/>
        <scheme val="minor"/>
      </font>
      <numFmt numFmtId="0" formatCode="General"/>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indexed="8"/>
        <name val="Calibri"/>
        <scheme val="minor"/>
      </font>
      <numFmt numFmtId="0" formatCode="General"/>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indexed="8"/>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outline="0">
        <left style="thin">
          <color indexed="64"/>
        </left>
        <right style="thin">
          <color indexed="64"/>
        </right>
      </border>
      <protection locked="1" hidden="0"/>
    </dxf>
    <dxf>
      <font>
        <b val="0"/>
        <i val="0"/>
        <strike val="0"/>
        <condense val="0"/>
        <extend val="0"/>
        <outline val="0"/>
        <shadow val="0"/>
        <u val="none"/>
        <vertAlign val="baseline"/>
        <sz val="12"/>
        <color indexed="8"/>
        <name val="Calibri"/>
        <scheme val="minor"/>
      </font>
      <numFmt numFmtId="30" formatCode="@"/>
      <fill>
        <patternFill patternType="solid">
          <fgColor indexed="64"/>
          <bgColor rgb="FFE2EFDA"/>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indexed="8"/>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outline="0">
        <left style="medium">
          <color rgb="FFFF0000"/>
        </left>
        <right style="thin">
          <color indexed="64"/>
        </right>
      </border>
      <protection locked="1" hidden="0"/>
    </dxf>
    <dxf>
      <font>
        <b val="0"/>
        <i val="0"/>
        <strike val="0"/>
        <condense val="0"/>
        <extend val="0"/>
        <outline val="0"/>
        <shadow val="0"/>
        <u val="none"/>
        <vertAlign val="baseline"/>
        <sz val="12"/>
        <color indexed="8"/>
        <name val="Calibri"/>
        <scheme val="minor"/>
      </font>
      <numFmt numFmtId="0" formatCode="General"/>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indexed="8"/>
        <name val="Calibri"/>
        <scheme val="minor"/>
      </font>
      <numFmt numFmtId="0" formatCode="General"/>
      <fill>
        <patternFill patternType="solid">
          <fgColor indexed="64"/>
          <bgColor rgb="FFE2EFDA"/>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indexed="8"/>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outline="0">
        <left style="thin">
          <color indexed="64"/>
        </left>
        <right style="thin">
          <color indexed="64"/>
        </right>
      </border>
      <protection locked="1" hidden="0"/>
    </dxf>
    <dxf>
      <font>
        <b val="0"/>
        <i val="0"/>
        <strike val="0"/>
        <condense val="0"/>
        <extend val="0"/>
        <outline val="0"/>
        <shadow val="0"/>
        <u val="none"/>
        <vertAlign val="baseline"/>
        <sz val="12"/>
        <color indexed="8"/>
        <name val="Calibri"/>
        <scheme val="minor"/>
      </font>
      <numFmt numFmtId="0" formatCode="General"/>
      <fill>
        <patternFill patternType="solid">
          <fgColor indexed="64"/>
          <bgColor rgb="FFE2EFDA"/>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12"/>
        <color indexed="8"/>
        <name val="Calibri"/>
        <scheme val="minor"/>
      </font>
      <numFmt numFmtId="0" formatCode="General"/>
      <fill>
        <patternFill patternType="solid">
          <fgColor indexed="64"/>
          <bgColor rgb="FFE2EFDA"/>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12"/>
        <color indexed="8"/>
        <name val="Calibri"/>
        <scheme val="minor"/>
      </font>
      <fill>
        <patternFill patternType="none">
          <fgColor indexed="64"/>
          <bgColor auto="1"/>
        </patternFill>
      </fill>
      <alignment horizontal="center" vertical="center" textRotation="0" wrapText="0" indent="0" justifyLastLine="0" shrinkToFit="0" readingOrder="0"/>
      <border outline="0">
        <left style="medium">
          <color rgb="FFFF0000"/>
        </left>
        <right style="thin">
          <color indexed="64"/>
        </right>
      </border>
      <protection locked="1" hidden="0"/>
    </dxf>
    <dxf>
      <font>
        <b val="0"/>
        <i val="0"/>
        <strike val="0"/>
        <condense val="0"/>
        <extend val="0"/>
        <outline val="0"/>
        <shadow val="0"/>
        <u val="none"/>
        <vertAlign val="baseline"/>
        <sz val="12"/>
        <color indexed="8"/>
        <name val="Calibri"/>
        <scheme val="minor"/>
      </font>
      <numFmt numFmtId="2" formatCode="0.00"/>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indexed="8"/>
        <name val="Calibri"/>
        <scheme val="minor"/>
      </font>
      <numFmt numFmtId="0" formatCode="General"/>
      <fill>
        <patternFill patternType="solid">
          <fgColor indexed="64"/>
          <bgColor rgb="FFE2EFDA"/>
        </patternFill>
      </fill>
      <alignment horizontal="left" vertical="center" textRotation="0" wrapText="0" indent="0" justifyLastLine="0" shrinkToFit="0" readingOrder="0"/>
      <border diagonalUp="0" diagonalDown="0">
        <left style="thin">
          <color indexed="64"/>
        </left>
        <right style="medium">
          <color rgb="FFFF0000"/>
        </right>
        <top style="thin">
          <color indexed="64"/>
        </top>
        <bottom style="thin">
          <color indexed="64"/>
        </bottom>
      </border>
      <protection locked="0" hidden="0"/>
    </dxf>
    <dxf>
      <font>
        <b val="0"/>
        <i val="0"/>
        <strike val="0"/>
        <condense val="0"/>
        <extend val="0"/>
        <outline val="0"/>
        <shadow val="0"/>
        <u val="none"/>
        <vertAlign val="baseline"/>
        <sz val="12"/>
        <color indexed="8"/>
        <name val="Calibri"/>
        <scheme val="minor"/>
      </font>
      <numFmt numFmtId="3" formatCode="#,##0"/>
      <fill>
        <patternFill patternType="solid">
          <fgColor indexed="64"/>
          <bgColor rgb="FFE2EFDA"/>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indexed="8"/>
        <name val="Calibri"/>
        <scheme val="minor"/>
      </font>
      <numFmt numFmtId="0" formatCode="General"/>
      <fill>
        <patternFill patternType="solid">
          <fgColor indexed="64"/>
          <bgColor rgb="FFE2EFDA"/>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indexed="8"/>
        <name val="Calibri"/>
        <scheme val="minor"/>
      </font>
      <numFmt numFmtId="0" formatCode="General"/>
      <fill>
        <patternFill patternType="solid">
          <fgColor indexed="64"/>
          <bgColor theme="7" tint="0.79998168889431442"/>
        </patternFill>
      </fill>
      <alignment horizontal="center" vertical="center" textRotation="0" wrapText="0" indent="0" justifyLastLine="0" shrinkToFit="0" readingOrder="0"/>
      <border diagonalUp="0" diagonalDown="0">
        <left style="medium">
          <color rgb="FFFF000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indexed="8"/>
        <name val="Calibri"/>
        <scheme val="minor"/>
      </font>
      <numFmt numFmtId="167" formatCode="#,###.0##;\(#,###.0##\);0"/>
      <fill>
        <patternFill patternType="solid">
          <fgColor indexed="64"/>
          <bgColor rgb="FFE7E6E6"/>
        </patternFill>
      </fill>
      <alignment horizontal="center" vertical="center" textRotation="0" wrapText="0" indent="0"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indexed="8"/>
        <name val="Calibri"/>
        <scheme val="minor"/>
      </font>
      <numFmt numFmtId="165" formatCode="0.000"/>
      <fill>
        <patternFill patternType="solid">
          <fgColor indexed="64"/>
          <bgColor rgb="FFE2EFDA"/>
        </patternFill>
      </fill>
      <alignment horizontal="center" vertical="center" textRotation="0" wrapText="0" indent="0" justifyLastLine="0" shrinkToFit="0" readingOrder="0"/>
      <border diagonalUp="0" diagonalDown="0">
        <left style="thin">
          <color indexed="64"/>
        </left>
        <right style="medium">
          <color rgb="FFFF0000"/>
        </right>
        <top style="thin">
          <color indexed="64"/>
        </top>
        <bottom style="thin">
          <color indexed="64"/>
        </bottom>
      </border>
      <protection locked="1" hidden="0"/>
    </dxf>
    <dxf>
      <font>
        <b val="0"/>
        <i val="0"/>
        <strike val="0"/>
        <condense val="0"/>
        <extend val="0"/>
        <outline val="0"/>
        <shadow val="0"/>
        <u val="none"/>
        <vertAlign val="baseline"/>
        <sz val="12"/>
        <color indexed="8"/>
        <name val="Calibri"/>
        <scheme val="minor"/>
      </font>
      <numFmt numFmtId="0" formatCode="General"/>
      <fill>
        <patternFill patternType="solid">
          <fgColor indexed="64"/>
          <bgColor theme="7" tint="0.79998168889431442"/>
        </patternFill>
      </fill>
      <alignment horizontal="center" vertical="center" textRotation="0" wrapText="0" indent="0" justifyLastLine="0" shrinkToFit="0" readingOrder="0"/>
      <border diagonalUp="0" diagonalDown="0">
        <left style="medium">
          <color rgb="FFFF0000"/>
        </left>
        <right style="thin">
          <color indexed="64"/>
        </right>
      </border>
      <protection locked="1" hidden="0"/>
    </dxf>
    <dxf>
      <font>
        <b val="0"/>
        <i val="0"/>
        <strike val="0"/>
        <condense val="0"/>
        <extend val="0"/>
        <outline val="0"/>
        <shadow val="0"/>
        <u val="none"/>
        <vertAlign val="baseline"/>
        <sz val="12"/>
        <color indexed="8"/>
        <name val="Calibri"/>
        <scheme val="minor"/>
      </font>
      <numFmt numFmtId="0" formatCode="General"/>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indexed="8"/>
        <name val="Calibri"/>
        <scheme val="minor"/>
      </font>
      <numFmt numFmtId="0" formatCode="General"/>
      <fill>
        <patternFill patternType="solid">
          <fgColor indexed="64"/>
          <bgColor rgb="FFE7E6E6"/>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libri"/>
        <scheme val="minor"/>
      </font>
      <numFmt numFmtId="1" formatCode="0"/>
      <fill>
        <patternFill patternType="solid">
          <fgColor indexed="64"/>
          <bgColor rgb="FFE7E6E6"/>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1" hidden="0"/>
    </dxf>
    <dxf>
      <font>
        <strike val="0"/>
        <outline val="0"/>
        <shadow val="0"/>
        <u val="none"/>
        <vertAlign val="baseline"/>
        <sz val="12"/>
        <name val="Calibri"/>
        <scheme val="minor"/>
      </font>
      <numFmt numFmtId="0" formatCode="General"/>
      <fill>
        <patternFill patternType="solid">
          <fgColor indexed="64"/>
          <bgColor rgb="FFE2EFDA"/>
        </patternFill>
      </fill>
      <alignment horizontal="left" vertical="center" textRotation="0" wrapText="0" indent="0" justifyLastLine="0" shrinkToFit="0" readingOrder="0"/>
      <border diagonalUp="0" diagonalDown="0">
        <left style="thin">
          <color indexed="64"/>
        </left>
        <right style="medium">
          <color rgb="FFFF0000"/>
        </right>
        <top style="thin">
          <color indexed="64"/>
        </top>
        <bottom style="thin">
          <color indexed="64"/>
        </bottom>
      </border>
      <protection locked="0" hidden="0"/>
    </dxf>
    <dxf>
      <font>
        <b val="0"/>
        <i val="0"/>
        <strike val="0"/>
        <condense val="0"/>
        <extend val="0"/>
        <outline val="0"/>
        <shadow val="0"/>
        <u val="none"/>
        <vertAlign val="baseline"/>
        <sz val="12"/>
        <color indexed="8"/>
        <name val="Calibri"/>
        <scheme val="minor"/>
      </font>
      <fill>
        <patternFill patternType="solid">
          <fgColor indexed="64"/>
          <bgColor indexed="42"/>
        </patternFill>
      </fill>
      <alignment horizontal="center" vertical="center" textRotation="0" wrapText="0" indent="0" justifyLastLine="0" shrinkToFit="0" readingOrder="0"/>
      <protection locked="1" hidden="0"/>
    </dxf>
    <dxf>
      <font>
        <b/>
        <strike val="0"/>
        <outline val="0"/>
        <shadow val="0"/>
        <u val="none"/>
        <vertAlign val="baseline"/>
        <sz val="12"/>
        <color auto="1"/>
        <name val="Calibri"/>
        <scheme val="minor"/>
      </font>
      <numFmt numFmtId="0" formatCode="General"/>
      <fill>
        <patternFill patternType="none">
          <fgColor indexed="64"/>
          <bgColor auto="1"/>
        </patternFill>
      </fill>
      <alignment horizontal="center" vertical="bottom" textRotation="0" wrapText="0" indent="0" justifyLastLine="0" shrinkToFit="0" readingOrder="0"/>
    </dxf>
    <dxf>
      <fill>
        <patternFill patternType="solid">
          <fgColor rgb="FFB8CCE4"/>
          <bgColor rgb="FFB8CCE4"/>
        </patternFill>
      </fill>
    </dxf>
    <dxf>
      <fill>
        <patternFill patternType="solid">
          <fgColor rgb="FFB8CCE4"/>
          <bgColor rgb="FFB8CCE4"/>
        </patternFill>
      </fill>
    </dxf>
    <dxf>
      <font>
        <b/>
        <color rgb="FFFFFFFF"/>
      </font>
      <fill>
        <patternFill patternType="solid">
          <fgColor rgb="FF4F81BD"/>
          <bgColor rgb="FF4F81BD"/>
        </patternFill>
      </fill>
    </dxf>
    <dxf>
      <font>
        <b/>
        <color rgb="FFFFFFFF"/>
      </font>
      <fill>
        <patternFill patternType="solid">
          <fgColor rgb="FF4F81BD"/>
          <bgColor rgb="FF4F81BD"/>
        </patternFill>
      </fill>
    </dxf>
    <dxf>
      <font>
        <b/>
        <color rgb="FFFFFFFF"/>
      </font>
      <fill>
        <patternFill patternType="solid">
          <fgColor rgb="FF4F81BD"/>
          <bgColor rgb="FF4F81BD"/>
        </patternFill>
      </fill>
      <border>
        <top style="thick">
          <color rgb="FFFFFFFF"/>
        </top>
      </border>
    </dxf>
    <dxf>
      <font>
        <b/>
        <color rgb="FFFFFFFF"/>
      </font>
      <fill>
        <patternFill patternType="solid">
          <fgColor rgb="FF4F81BD"/>
          <bgColor rgb="FF4F81BD"/>
        </patternFill>
      </fill>
      <border>
        <bottom style="thick">
          <color rgb="FFFFFFFF"/>
        </bottom>
      </border>
    </dxf>
    <dxf>
      <font>
        <color rgb="FF000000"/>
      </font>
      <fill>
        <patternFill patternType="solid">
          <fgColor rgb="FFDCE6F1"/>
          <bgColor rgb="FFDCE6F1"/>
        </patternFill>
      </fill>
      <border>
        <vertical style="thin">
          <color rgb="FFFFFFFF"/>
        </vertical>
        <horizontal style="thin">
          <color rgb="FFFFFFFF"/>
        </horizontal>
      </border>
    </dxf>
  </dxfs>
  <tableStyles count="1" defaultTableStyle="TableStyleMedium2" defaultPivotStyle="PivotStyleLight16">
    <tableStyle name="TableStyleMedium9 2" pivot="0" count="7" xr9:uid="{C2BA7F09-09CD-40E5-9811-5BD7CE75E0FB}">
      <tableStyleElement type="wholeTable" dxfId="175"/>
      <tableStyleElement type="headerRow" dxfId="174"/>
      <tableStyleElement type="totalRow" dxfId="173"/>
      <tableStyleElement type="firstColumn" dxfId="172"/>
      <tableStyleElement type="lastColumn" dxfId="171"/>
      <tableStyleElement type="firstRowStripe" dxfId="170"/>
      <tableStyleElement type="firstColumnStripe" dxfId="169"/>
    </tableStyle>
  </tableStyles>
  <colors>
    <mruColors>
      <color rgb="FFE7E6E6"/>
      <color rgb="FFBFBFBF"/>
      <color rgb="FFDDEBF7"/>
      <color rgb="FFE2EFDA"/>
      <color rgb="FFCCFFCC"/>
      <color rgb="FF36A393"/>
      <color rgb="FFFFCCCC"/>
      <color rgb="FFCCFF99"/>
      <color rgb="FFFF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theme" Target="theme/theme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0</xdr:col>
      <xdr:colOff>7327</xdr:colOff>
      <xdr:row>1</xdr:row>
      <xdr:rowOff>14653</xdr:rowOff>
    </xdr:from>
    <xdr:to>
      <xdr:col>16</xdr:col>
      <xdr:colOff>37922</xdr:colOff>
      <xdr:row>15</xdr:row>
      <xdr:rowOff>139510</xdr:rowOff>
    </xdr:to>
    <xdr:sp macro="" textlink="">
      <xdr:nvSpPr>
        <xdr:cNvPr id="2" name="TextBox 1">
          <a:extLst>
            <a:ext uri="{FF2B5EF4-FFF2-40B4-BE49-F238E27FC236}">
              <a16:creationId xmlns:a16="http://schemas.microsoft.com/office/drawing/2014/main" id="{7121D090-0DEE-4753-AB70-617221BDE519}"/>
            </a:ext>
          </a:extLst>
        </xdr:cNvPr>
        <xdr:cNvSpPr txBox="1"/>
      </xdr:nvSpPr>
      <xdr:spPr>
        <a:xfrm>
          <a:off x="7327" y="197826"/>
          <a:ext cx="11687730" cy="2689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400" b="1">
              <a:solidFill>
                <a:srgbClr val="FF0000"/>
              </a:solidFill>
              <a:latin typeface="Franklin Gothic Demi" panose="020B0703020102020204" pitchFamily="34" charset="0"/>
            </a:rPr>
            <a:t>DO</a:t>
          </a:r>
          <a:r>
            <a:rPr lang="en-US" sz="4400" b="1" baseline="0">
              <a:solidFill>
                <a:srgbClr val="FF0000"/>
              </a:solidFill>
              <a:latin typeface="Franklin Gothic Demi" panose="020B0703020102020204" pitchFamily="34" charset="0"/>
            </a:rPr>
            <a:t> NOT DISTRIBUTE - INTERNAL USE ONLY</a:t>
          </a:r>
        </a:p>
        <a:p>
          <a:pPr algn="ctr"/>
          <a:endParaRPr lang="en-US" sz="4400" b="1" baseline="0">
            <a:solidFill>
              <a:srgbClr val="FF0000"/>
            </a:solidFill>
            <a:latin typeface="Franklin Gothic Demi" panose="020B0703020102020204" pitchFamily="34" charset="0"/>
          </a:endParaRPr>
        </a:p>
        <a:p>
          <a:pPr algn="ctr"/>
          <a:r>
            <a:rPr lang="en-US" sz="4400" b="1" baseline="0">
              <a:solidFill>
                <a:srgbClr val="FF0000"/>
              </a:solidFill>
              <a:latin typeface="Franklin Gothic Demi" panose="020B0703020102020204" pitchFamily="34" charset="0"/>
            </a:rPr>
            <a:t>UNLOCKED TOOL</a:t>
          </a:r>
          <a:endParaRPr lang="en-US" sz="4400" b="1">
            <a:solidFill>
              <a:srgbClr val="FF0000"/>
            </a:solidFill>
            <a:latin typeface="Franklin Gothic Demi" panose="020B0703020102020204" pitchFamily="34" charset="0"/>
          </a:endParaRPr>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5">
  <rv s="0">
    <v>0</v>
    <v>8</v>
    <v>188</v>
    <v>1</v>
  </rv>
  <rv s="0">
    <v>1</v>
    <v>8</v>
    <v>188</v>
    <v>1</v>
  </rv>
  <rv s="0">
    <v>0</v>
    <v>8</v>
    <v>99</v>
    <v>1</v>
  </rv>
  <rv s="0">
    <v>4</v>
    <v>8</v>
    <v>99</v>
    <v>1</v>
  </rv>
  <rv s="0">
    <v>1</v>
    <v>8</v>
    <v>99</v>
    <v>1</v>
  </rv>
</rvData>
</file>

<file path=xl/richData/rdrichvaluestructure.xml><?xml version="1.0" encoding="utf-8"?>
<rvStructures xmlns="http://schemas.microsoft.com/office/spreadsheetml/2017/richdata" count="1">
  <s t="_error">
    <k n="colOffset" t="i"/>
    <k n="errorType" t="i"/>
    <k n="rwOffset"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Spec_Imports" displayName="Spec_Imports" ref="A11:BC200" insertRowShift="1" totalsRowShown="0" headerRowDxfId="168" dataDxfId="167">
  <autoFilter ref="A11:BC200" xr:uid="{00000000-0009-0000-0100-000002000000}"/>
  <tableColumns count="55">
    <tableColumn id="1" xr3:uid="{00000000-0010-0000-0000-000001000000}" name="Facility_Unit_Name" dataDxfId="166"/>
    <tableColumn id="2" xr3:uid="{00000000-0010-0000-0000-000002000000}" name="Source ID" dataDxfId="165">
      <calculatedColumnFormula>IF(ISNUMBER(SEARCH("~*",Spec_Imports[[#This Row],[Facility_Unit_Name]])),"",IF(Spec_Imports[[#This Row],[Facility_Unit_Name]]="","",INDEX(EF_List[Source ID],MATCH(Spec_Imports[[#This Row],[Facility_Unit_Name]],EF_List[Facility and Unit Name],0))))</calculatedColumnFormula>
    </tableColumn>
    <tableColumn id="79" xr3:uid="{00000000-0010-0000-0000-00004F000000}" name="Primary_Fuel" dataDxfId="164">
      <calculatedColumnFormula>_xlfn.IFNA(INDEX(EF_List[Primary Fuel],MATCH(Spec_Imports[[#This Row],[Source ID]],EF_List[Source ID],0)),"")</calculatedColumnFormula>
    </tableColumn>
    <tableColumn id="3" xr3:uid="{00000000-0010-0000-0000-000003000000}" name="Jurisdiction_Full_Name" dataDxfId="163">
      <calculatedColumnFormula>_xlfn.IFNA(INDEX(EF_List[State/Country],MATCH(Spec_Imports[[#This Row],[Source ID]],EF_List[Source ID],0)),"")</calculatedColumnFormula>
    </tableColumn>
    <tableColumn id="49" xr3:uid="{00000000-0010-0000-0000-000031000000}" name="Attested?" dataDxfId="162"/>
    <tableColumn id="48" xr3:uid="{00000000-0010-0000-0000-000030000000}" name="EF_Manual" dataDxfId="161"/>
    <tableColumn id="13" xr3:uid="{00000000-0010-0000-0000-00000D000000}" name="EF_Published" dataDxfId="160">
      <calculatedColumnFormula>IF(ISBLANK(Spec_Imports[[#This Row],[Source ID]]),"",Spec_Imports[[#This Row],[EF_Published2]])</calculatedColumnFormula>
    </tableColumn>
    <tableColumn id="5" xr3:uid="{00000000-0010-0000-0000-000005000000}" name="Aggregated_First_POR" dataDxfId="159"/>
    <tableColumn id="7" xr3:uid="{00000000-0010-0000-0000-000007000000}" name="Tagged_Metered" dataDxfId="158"/>
    <tableColumn id="8" xr3:uid="{00000000-0010-0000-0000-000008000000}" name="Specified_Electricity_Deliveries" dataDxfId="157"/>
    <tableColumn id="9" xr3:uid="{00000000-0010-0000-0000-000009000000}" name="Transmission_Loss_Determination" dataDxfId="156"/>
    <tableColumn id="10" xr3:uid="{00000000-0010-0000-0000-00000A000000}" name="Transmission_Loss_Correction_Factor" dataDxfId="155">
      <calculatedColumnFormula>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calculatedColumnFormula>
    </tableColumn>
    <tableColumn id="11" xr3:uid="{00000000-0010-0000-0000-00000B000000}" name="WS_SI_Att" dataDxfId="154"/>
    <tableColumn id="35" xr3:uid="{00000000-0010-0000-0000-000023000000}" name="Are_You_First_Deliverer" dataDxfId="153"/>
    <tableColumn id="36" xr3:uid="{00000000-0010-0000-0000-000024000000}" name="First_Deliverer_Listed" dataDxfId="152">
      <calculatedColumnFormula>IF(Spec_Imports[[#This Row],[Are_You_First_Deliverer]]="","",IF(N12="Yes","","Verify Entry"))</calculatedColumnFormula>
    </tableColumn>
    <tableColumn id="69" xr3:uid="{00000000-0010-0000-0000-000045000000}" name="WS_SI_FirstDel" dataDxfId="151"/>
    <tableColumn id="70" xr3:uid="{00000000-0010-0000-0000-000046000000}" name="Direct_Delivery_Method" dataDxfId="150"/>
    <tableColumn id="71" xr3:uid="{00000000-0010-0000-0000-000047000000}" name="Directly_Delivered" dataDxfId="149">
      <calculatedColumnFormula>IF(Spec_Imports[[#This Row],[Source ID]]="","",IF(OR(Spec_Imports[[#This Row],[Direct_Delivery_Method]]="1st PoR is WA Sch Pt",Spec_Imports[[#This Row],[Direct_Delivery_Method]]="Dynamic Transfer",Spec_Imports[[#This Row],[Direct_Delivery_Method]]="Spec Source to POD in WA"),"Yes","Verify Entry"))</calculatedColumnFormula>
    </tableColumn>
    <tableColumn id="43" xr3:uid="{00000000-0010-0000-0000-00002B000000}" name="WS_SI_DirectDel" dataDxfId="148"/>
    <tableColumn id="44" xr3:uid="{00000000-0010-0000-0000-00002C000000}" name="Share_Or_Opposed_Fixed_Amount" dataDxfId="147"/>
    <tableColumn id="38" xr3:uid="{00000000-0010-0000-0000-000026000000}" name="WS_SI_GPE" dataDxfId="146"/>
    <tableColumn id="39" xr3:uid="{00000000-0010-0000-0000-000027000000}" name="MRR_Retail_Provider" dataDxfId="145">
      <calculatedColumnFormula>IF(Spec_Imports[[#This Row],[Source ID]]="","",'Start Here'!$B$33)</calculatedColumnFormula>
    </tableColumn>
    <tableColumn id="40" xr3:uid="{00000000-0010-0000-0000-000028000000}" name="RP_Power_Brought_On_Behalf" dataDxfId="144">
      <calculatedColumnFormula>IF(Spec_Imports[[#This Row],[Source ID]]="","",IF(Spec_Imports[[#This Row],[Are_You_First_Deliverer]]="Yes","No",IF(Spec_Imports[[#This Row],[Are_You_First_Deliverer]]="No","Yes","Verify Entry")))</calculatedColumnFormula>
    </tableColumn>
    <tableColumn id="41" xr3:uid="{00000000-0010-0000-0000-000029000000}" name="RP_Owned_Imported_Per_Thresholds" dataDxfId="143">
      <calculatedColumnFormula>IF(Spec_Imports[[#This Row],[RP_Power_Brought_On_Behalf]]="Yes",Spec_Imports[[#This Row],[Specified_Electricity_Deliveries]]*Spec_Imports[[#This Row],[Transmission_Loss_Correction_Factor]],"")</calculatedColumnFormula>
    </tableColumn>
    <tableColumn id="42" xr3:uid="{00000000-0010-0000-0000-00002A000000}" name="RP_Emissions_Power_Imported_Thresholds" dataDxfId="142">
      <calculatedColumnFormula>IF(Spec_Imports[[#This Row],[RP_Owned_Imported_Per_Thresholds]]="","",Spec_Imports[[#This Row],[RP_Owned_Imported_Per_Thresholds]]*Spec_Imports[[#This Row],[EF_Total_Covered]])</calculatedColumnFormula>
    </tableColumn>
    <tableColumn id="53" xr3:uid="{00000000-0010-0000-0000-000035000000}" name="Column1" dataDxfId="141"/>
    <tableColumn id="60" xr3:uid="{00000000-0010-0000-0000-00003C000000}" name="Meter_Data_Zero_RPS" dataDxfId="140"/>
    <tableColumn id="61" xr3:uid="{00000000-0010-0000-0000-00003D000000}" name="Meter_Data_Resource_Excluded" dataDxfId="139">
      <calculatedColumnFormula>IF(Spec_Imports[[#This Row],[Source ID]]="","",IF(OR(Spec_Imports[[#This Row],[Meter_Data_Zero_RPS]]="No",Spec_Imports[[#This Row],[Are_You_First_Deliverer]]="No"),"Does Not Apply",""))</calculatedColumnFormula>
    </tableColumn>
    <tableColumn id="62" xr3:uid="{00000000-0010-0000-0000-00003E000000}" name="Meter_Data_Lesser" dataDxfId="138">
      <calculatedColumnFormula>IF(Spec_Imports[[#This Row],[Source ID]]="","",IF(AND(Spec_Imports[[#This Row],[Meter_Data_Zero_RPS]]="Yes",Spec_Imports[[#This Row],[Meter_Data_Resource_Excluded]]="Not Excluded"),"Yes",IF(ISNUMBER(MATCH(Spec_Imports[[#This Row],[Meter_Data_Resource_Excluded]],Lesser_of_Exclusions_tbl[Lesser of Exclusions],0)),"No","Verify Entry")))</calculatedColumnFormula>
    </tableColumn>
    <tableColumn id="16" xr3:uid="{00000000-0010-0000-0000-000010000000}" name="WS_SI_LesserOf" dataDxfId="137"/>
    <tableColumn id="17" xr3:uid="{00000000-0010-0000-0000-000011000000}" name="EF_Published2" dataDxfId="136">
      <calculatedColumnFormula>_xlfn.IFNA(INDEX(EF_List[Total EF],MATCH(Spec_Imports[[#This Row],[Source ID]],EF_List[Source ID],0)),"")</calculatedColumnFormula>
    </tableColumn>
    <tableColumn id="6" xr3:uid="{00000000-0010-0000-0000-000006000000}" name="EF_Total_Covered" dataDxfId="135">
      <calculatedColumnFormula>IF(Spec_Imports[[#This Row],[Source ID]]="","",Spec_Imports[[#This Row],[EF_Combustion]]+Spec_Imports[[#This Row],[EF_CH4_Non-Geothermal]]+Spec_Imports[[#This Row],[EF_N2O]])</calculatedColumnFormula>
    </tableColumn>
    <tableColumn id="15" xr3:uid="{00000000-0010-0000-0000-00000F000000}" name="EF_Total_Exempt" dataDxfId="134">
      <calculatedColumnFormula>IF(Spec_Imports[[#This Row],[Source ID]]="","",Spec_Imports[[#This Row],[EF_Biomass_Exempt]]+Spec_Imports[[#This Row],[EF_CO2_Geothermal_Exempt]]+Spec_Imports[[#This Row],[EF_CH4_Geothermal_Exempt]])</calculatedColumnFormula>
    </tableColumn>
    <tableColumn id="18" xr3:uid="{00000000-0010-0000-0000-000012000000}" name="EF_Combustion" dataDxfId="133">
      <calculatedColumnFormula>_xlfn.IFNA(INDEX(EF_List[Fossil &amp; Process EF],MATCH(Spec_Imports[[#This Row],[Source ID]],EF_List[Source ID],0)),"")</calculatedColumnFormula>
    </tableColumn>
    <tableColumn id="19" xr3:uid="{00000000-0010-0000-0000-000013000000}" name="EF_Biomass_Exempt" dataDxfId="132">
      <calculatedColumnFormula>_xlfn.IFNA(INDEX(EF_List[Biomass
Exempt EF],MATCH(Spec_Imports[[#This Row],[Source ID]],EF_List[Source ID],0)),"")</calculatedColumnFormula>
    </tableColumn>
    <tableColumn id="21" xr3:uid="{00000000-0010-0000-0000-000015000000}" name="EF_CO2_Geothermal_Exempt" dataDxfId="131">
      <calculatedColumnFormula>_xlfn.IFNA(INDEX(EF_List[Geothermal CO2 Exempt EF],MATCH(Spec_Imports[[#This Row],[Source ID]],EF_List[Source ID],0)),"")</calculatedColumnFormula>
    </tableColumn>
    <tableColumn id="22" xr3:uid="{00000000-0010-0000-0000-000016000000}" name="EF_CH4_Geothermal_Exempt" dataDxfId="130">
      <calculatedColumnFormula>_xlfn.IFNA(INDEX(EF_List[Geothermal CH4 Exempt EF],MATCH(Spec_Imports[[#This Row],[Source ID]],EF_List[Source ID],0)),"")</calculatedColumnFormula>
    </tableColumn>
    <tableColumn id="23" xr3:uid="{00000000-0010-0000-0000-000017000000}" name="EF_CH4_Non-Geothermal" dataDxfId="129">
      <calculatedColumnFormula>_xlfn.IFNA(INDEX(EF_List[Other CH4
Covered EF],MATCH(Spec_Imports[[#This Row],[Source ID]],EF_List[Source ID],0)),"")</calculatedColumnFormula>
    </tableColumn>
    <tableColumn id="24" xr3:uid="{00000000-0010-0000-0000-000018000000}" name="EF_N2O" dataDxfId="128">
      <calculatedColumnFormula>_xlfn.IFNA(INDEX(EF_List[N2O
Covered EF],MATCH(Spec_Imports[[#This Row],[Source ID]],EF_List[Source ID],0)),"")</calculatedColumnFormula>
    </tableColumn>
    <tableColumn id="25" xr3:uid="{00000000-0010-0000-0000-000019000000}" name="WS_SI_EF" dataDxfId="127"/>
    <tableColumn id="64" xr3:uid="{00000000-0010-0000-0000-000040000000}" name="MWh_x_TLF" dataDxfId="126">
      <calculatedColumnFormula>IFERROR(MAX(Spec_Imports[[#This Row],[Specified_Electricity_Deliveries]],0)*Spec_Imports[[#This Row],[Transmission_Loss_Correction_Factor]],"")</calculatedColumnFormula>
    </tableColumn>
    <tableColumn id="26" xr3:uid="{00000000-0010-0000-0000-00001A000000}" name="CO2e_Total" dataDxfId="125">
      <calculatedColumnFormula>IFERROR(Spec_Imports[[#This Row],[MWh_x_TLF]]*Spec_Imports[[#This Row],[EF_Published2]],"")</calculatedColumnFormula>
    </tableColumn>
    <tableColumn id="37" xr3:uid="{00000000-0010-0000-0000-000025000000}" name="CO2e_Total_Covered" dataDxfId="124">
      <calculatedColumnFormula>IFERROR(Spec_Imports[[#This Row],[MWh_x_TLF]]*Spec_Imports[[#This Row],[EF_Total_Covered]],"")</calculatedColumnFormula>
    </tableColumn>
    <tableColumn id="46" xr3:uid="{00000000-0010-0000-0000-00002E000000}" name="CO2e_Total_Exempt" dataDxfId="123">
      <calculatedColumnFormula>IFERROR(Spec_Imports[[#This Row],[MWh_x_TLF]]*Spec_Imports[[#This Row],[EF_Total_Exempt]],"")</calculatedColumnFormula>
    </tableColumn>
    <tableColumn id="27" xr3:uid="{00000000-0010-0000-0000-00001B000000}" name="CO2_Combustion" dataDxfId="122">
      <calculatedColumnFormula>IFERROR(Spec_Imports[[#This Row],[MWh_x_TLF]]*Spec_Imports[[#This Row],[EF_Combustion]],"")</calculatedColumnFormula>
    </tableColumn>
    <tableColumn id="28" xr3:uid="{00000000-0010-0000-0000-00001C000000}" name="CO2_Biomass_Exempt" dataDxfId="121">
      <calculatedColumnFormula>IFERROR(Spec_Imports[[#This Row],[MWh_x_TLF]]*Spec_Imports[[#This Row],[EF_Biomass_Exempt]],"")</calculatedColumnFormula>
    </tableColumn>
    <tableColumn id="30" xr3:uid="{00000000-0010-0000-0000-00001E000000}" name="CO2_Geothermal_Exempt" dataDxfId="120">
      <calculatedColumnFormula>IFERROR(Spec_Imports[[#This Row],[MWh_x_TLF]]*Spec_Imports[[#This Row],[EF_CO2_Geothermal_Exempt]],"")</calculatedColumnFormula>
    </tableColumn>
    <tableColumn id="31" xr3:uid="{00000000-0010-0000-0000-00001F000000}" name="CH4_Geothermal_Exempt" dataDxfId="119">
      <calculatedColumnFormula>IFERROR(Spec_Imports[[#This Row],[MWh_x_TLF]]*Spec_Imports[[#This Row],[EF_CH4_Geothermal_Exempt]],"")</calculatedColumnFormula>
    </tableColumn>
    <tableColumn id="32" xr3:uid="{00000000-0010-0000-0000-000020000000}" name="CH4_Non_Geothermal" dataDxfId="118">
      <calculatedColumnFormula>IFERROR(Spec_Imports[[#This Row],[MWh_x_TLF]]*Spec_Imports[[#This Row],[EF_CH4_Non-Geothermal]],"")</calculatedColumnFormula>
    </tableColumn>
    <tableColumn id="33" xr3:uid="{00000000-0010-0000-0000-000021000000}" name="N2O_Mass_Emissions" dataDxfId="117">
      <calculatedColumnFormula>IFERROR(Spec_Imports[[#This Row],[MWh_x_TLF]]*Spec_Imports[[#This Row],[EF_N2O]],"")</calculatedColumnFormula>
    </tableColumn>
    <tableColumn id="63" xr3:uid="{00000000-0010-0000-0000-00003F000000}" name="WS_SI_Ems" dataDxfId="116"/>
    <tableColumn id="74" xr3:uid="{00000000-0010-0000-0000-00004A000000}" name="Linked_Jurisdiction_2" dataDxfId="115">
      <calculatedColumnFormula>IF(Spec_Imports[[#This Row],[Source ID]]="","","No")</calculatedColumnFormula>
    </tableColumn>
    <tableColumn id="75" xr3:uid="{00000000-0010-0000-0000-00004B000000}" name="CO2e_Covered_Linked" dataDxfId="114">
      <calculatedColumnFormula>IF(Spec_Imports[[#This Row],[Linked_Jurisdiction_2]]="No",0,Spec_Imports[[#This Row],[CO2e_Total_Covered]])</calculatedColumnFormula>
    </tableColumn>
    <tableColumn id="76" xr3:uid="{00000000-0010-0000-0000-00004C000000}" name="WS_SI_Linkage" dataDxfId="113"/>
    <tableColumn id="77" xr3:uid="{00000000-0010-0000-0000-00004D000000}" name="Spec_Imports_Notes" dataDxfId="112" dataCellStyle="Normal"/>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Unspec_Imports" displayName="Unspec_Imports" ref="A8:T400" insertRowShift="1" totalsRowShown="0" headerRowDxfId="111" dataDxfId="110">
  <autoFilter ref="A8:T400" xr:uid="{00000000-0009-0000-0100-000001000000}"/>
  <tableColumns count="20">
    <tableColumn id="1" xr3:uid="{00000000-0010-0000-0100-000001000000}" name="Aggregated_First_POR" dataDxfId="109"/>
    <tableColumn id="6" xr3:uid="{00000000-0010-0000-0100-000006000000}" name="Jurisdiction_Full_Name" dataDxfId="108"/>
    <tableColumn id="3" xr3:uid="{00000000-0010-0000-0100-000003000000}" name="Lesser_of?" dataDxfId="107"/>
    <tableColumn id="7" xr3:uid="{00000000-0010-0000-0100-000007000000}" name="Tagged_Metered" dataDxfId="106"/>
    <tableColumn id="8" xr3:uid="{00000000-0010-0000-0100-000008000000}" name="Unspecified_Electricity_Deliveries" dataDxfId="105"/>
    <tableColumn id="9" xr3:uid="{00000000-0010-0000-0100-000009000000}" name="Default_Emissions_Factor" dataDxfId="104">
      <calculatedColumnFormula>IF(Unspec_Imports[[#This Row],[Aggregated_First_POR]]="","",0.437)</calculatedColumnFormula>
    </tableColumn>
    <tableColumn id="10" xr3:uid="{00000000-0010-0000-0100-00000A000000}" name="Transmission_Loss_Correction_Factor" dataDxfId="103">
      <calculatedColumnFormula>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calculatedColumnFormula>
    </tableColumn>
    <tableColumn id="2" xr3:uid="{00000000-0010-0000-0100-000002000000}" name="Attested?" dataDxfId="102"/>
    <tableColumn id="11" xr3:uid="{00000000-0010-0000-0100-00000B000000}" name="WS_UI_Att" dataDxfId="101"/>
    <tableColumn id="35" xr3:uid="{00000000-0010-0000-0100-000023000000}" name="Are_You_PSE" dataDxfId="100"/>
    <tableColumn id="36" xr3:uid="{00000000-0010-0000-0100-000024000000}" name="First_Deliverer" dataDxfId="99">
      <calculatedColumnFormula>IF(Unspec_Imports[[#This Row],[Are_You_PSE]]="","",IF(J9="Yes","","Verify Entry"))</calculatedColumnFormula>
    </tableColumn>
    <tableColumn id="69" xr3:uid="{00000000-0010-0000-0100-000045000000}" name="WS_UI_FirstDel" dataDxfId="98"/>
    <tableColumn id="39" xr3:uid="{00000000-0010-0000-0100-000027000000}" name="MRR_Retail_Provider" dataDxfId="97">
      <calculatedColumnFormula>IF(Unspec_Imports[[#This Row],[Aggregated_First_POR]]="","",'Start Here'!$B$33)</calculatedColumnFormula>
    </tableColumn>
    <tableColumn id="40" xr3:uid="{00000000-0010-0000-0100-000028000000}" name="Power_Brought_On_Behalf" dataDxfId="96">
      <calculatedColumnFormula>IF(Unspec_Imports[[#This Row],[Aggregated_First_POR]]="","",IF(Unspec_Imports[[#This Row],[Are_You_PSE]]="Yes","No",IF(Unspec_Imports[[#This Row],[Are_You_PSE]]="No","Yes","Verify Entry")))</calculatedColumnFormula>
    </tableColumn>
    <tableColumn id="41" xr3:uid="{00000000-0010-0000-0100-000029000000}" name="Imported_Owned_Or_On_Behalf" dataDxfId="95">
      <calculatedColumnFormula>IF(Unspec_Imports[[#This Row],[Power_Brought_On_Behalf]]="Yes",Unspec_Imports[[#This Row],[Unspecified_Electricity_Deliveries]]*Unspec_Imports[[#This Row],[Transmission_Loss_Correction_Factor]],"")</calculatedColumnFormula>
    </tableColumn>
    <tableColumn id="42" xr3:uid="{00000000-0010-0000-0100-00002A000000}" name="Emissions_Power_Imported_Thresholds" dataDxfId="94">
      <calculatedColumnFormula>IF(Unspec_Imports[[#This Row],[Imported_Owned_Or_On_Behalf]]="","",Unspec_Imports[[#This Row],[Imported_Owned_Or_On_Behalf]]*Unspec_Imports[[#This Row],[Default_Emissions_Factor]])</calculatedColumnFormula>
    </tableColumn>
    <tableColumn id="53" xr3:uid="{00000000-0010-0000-0100-000035000000}" name="WS_UI_OnBehalf" dataDxfId="93"/>
    <tableColumn id="64" xr3:uid="{00000000-0010-0000-0100-000040000000}" name="CO2e_Total_Unspec_Imports" dataDxfId="92">
      <calculatedColumnFormula>IFERROR(MAX(Unspec_Imports[[#This Row],[Unspecified_Electricity_Deliveries]],0)*Unspec_Imports[[#This Row],[Default_Emissions_Factor]]*Unspec_Imports[[#This Row],[Transmission_Loss_Correction_Factor]],"")</calculatedColumnFormula>
    </tableColumn>
    <tableColumn id="76" xr3:uid="{00000000-0010-0000-0100-00004C000000}" name="WS_UI_Ems" dataDxfId="91"/>
    <tableColumn id="77" xr3:uid="{00000000-0010-0000-0100-00004D000000}" name="Unspec_Import_Notes" dataDxfId="9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Unspec_Exports" displayName="Unspec_Exports" ref="A5:L400" insertRowShift="1" totalsRowShown="0" headerRowDxfId="89" dataDxfId="88">
  <autoFilter ref="A5:L400" xr:uid="{00000000-0009-0000-0100-000005000000}"/>
  <tableColumns count="12">
    <tableColumn id="1" xr3:uid="{00000000-0010-0000-0200-000001000000}" name="Aggregated_Final_POD" dataDxfId="87"/>
    <tableColumn id="6" xr3:uid="{00000000-0010-0000-0200-000006000000}" name="Jurisdiction_Full_Name" dataDxfId="86"/>
    <tableColumn id="7" xr3:uid="{00000000-0010-0000-0200-000007000000}" name="Tagged_Metered" dataDxfId="85"/>
    <tableColumn id="8" xr3:uid="{00000000-0010-0000-0200-000008000000}" name="Unspecified_Electricity_Deliveries" dataDxfId="84"/>
    <tableColumn id="9" xr3:uid="{00000000-0010-0000-0200-000009000000}" name="Default_Emissions_Factor" dataDxfId="83">
      <calculatedColumnFormula>IF(Unspec_Exports[[#This Row],[Aggregated_Final_POD]]="","",0.437)</calculatedColumnFormula>
    </tableColumn>
    <tableColumn id="10" xr3:uid="{00000000-0010-0000-0200-00000A000000}" name="Transmission_Loss_Correction_Factor" dataDxfId="82">
      <calculatedColumnFormula>IF(Unspec_Exports[[#This Row],[Aggregated_Final_POD]]="","",1)</calculatedColumnFormula>
    </tableColumn>
    <tableColumn id="2" xr3:uid="{00000000-0010-0000-0200-000002000000}" name="CO2e_Mass_Emissions" dataDxfId="81">
      <calculatedColumnFormula>IFERROR(MAX(Unspec_Exports[[#This Row],[Unspecified_Electricity_Deliveries]],0)*Unspec_Exports[[#This Row],[Default_Emissions_Factor]]*Unspec_Exports[[#This Row],[Transmission_Loss_Correction_Factor]],"")</calculatedColumnFormula>
    </tableColumn>
    <tableColumn id="11" xr3:uid="{00000000-0010-0000-0200-00000B000000}" name="WS_UE_Att" dataDxfId="80"/>
    <tableColumn id="35" xr3:uid="{00000000-0010-0000-0200-000023000000}" name="Are_You_First_Deliverer" dataDxfId="79"/>
    <tableColumn id="36" xr3:uid="{00000000-0010-0000-0200-000024000000}" name="First_Deliverer_Listed" dataDxfId="78">
      <calculatedColumnFormula>IF(A6="","",IF(I6="Yes","","Verify Entry"))</calculatedColumnFormula>
    </tableColumn>
    <tableColumn id="69" xr3:uid="{00000000-0010-0000-0200-000045000000}" name="WS_UE_FirstDel" dataDxfId="77"/>
    <tableColumn id="77" xr3:uid="{00000000-0010-0000-0200-00004D000000}" name="Unspec_Export_Notes" dataDxfId="7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C2FB63-E73C-441A-A35E-D470389CE4BF}" name="EF_List" displayName="EF_List" ref="A4:Z566" totalsRowShown="0" headerRowDxfId="75" headerRowBorderDxfId="74">
  <autoFilter ref="A4:Z566" xr:uid="{DFC2FB63-E73C-441A-A35E-D470389CE4BF}"/>
  <tableColumns count="26">
    <tableColumn id="1" xr3:uid="{81F512EE-163B-4DEA-A8FB-9C4A0F6E3674}" name="Facility and Unit Name"/>
    <tableColumn id="2" xr3:uid="{A49B9E03-D6A3-4778-A203-8331416E2E9A}" name="Source ID" dataDxfId="73"/>
    <tableColumn id="3" xr3:uid="{B37EB3C8-216C-41CB-865D-178B0C2A3BA4}" name="EPA 40 CFR Part 98" dataDxfId="72"/>
    <tableColumn id="4" xr3:uid="{CAA5F937-580C-4A14-B29B-FD05D560437D}" name="EIA ID" dataDxfId="71"/>
    <tableColumn id="5" xr3:uid="{34699DBE-1477-4A11-8FCA-302A7E049729}" name="CA RPS ID" dataDxfId="70"/>
    <tableColumn id="6" xr3:uid="{C82802C1-B906-4750-B30A-449A8E940CCE}" name="Primary Fuel" dataDxfId="69"/>
    <tableColumn id="7" xr3:uid="{F78B50B4-FE1D-4585-A79B-358BA275080E}" name="State/Country" dataDxfId="68"/>
    <tableColumn id="8" xr3:uid="{1F8E8639-9F34-41D7-A7CB-12F3E5263911}" name="Net generation (MWh)" dataDxfId="67"/>
    <tableColumn id="9" xr3:uid="{F0570367-BED7-436A-8757-C267D5FD4DDB}" name="Total" dataDxfId="66"/>
    <tableColumn id="10" xr3:uid="{494C3791-20C4-4754-9B98-20BABDFBEB2A}" name="Fossil &amp; Process CO2" dataDxfId="65"/>
    <tableColumn id="11" xr3:uid="{D19B3979-F87B-4BA8-90C9-96C31604F371}" name="Biomass CO2_x000a_Exempt" dataDxfId="64"/>
    <tableColumn id="12" xr3:uid="{BB274A86-4D9D-4B44-B7AB-540888127CA2}" name="Geothermal CO2 Exempt" dataDxfId="63"/>
    <tableColumn id="13" xr3:uid="{98FF2581-20BF-4A2B-8976-7759DA90BE10}" name="Geothermal CH4 Exempt" dataDxfId="62"/>
    <tableColumn id="14" xr3:uid="{F397C650-E0D6-4008-84BA-B67AB550F0EA}" name="Other CH4_x000a_Covered" dataDxfId="61"/>
    <tableColumn id="15" xr3:uid="{A839F93A-9771-4ED0-97AD-0DEB63F2CAAC}" name="N2O_x000a_Covered" dataDxfId="60"/>
    <tableColumn id="16" xr3:uid="{80D7A718-CEDE-4A2E-9101-01AF771A78F2}" name="Total EF" dataDxfId="59"/>
    <tableColumn id="17" xr3:uid="{3DFFB9A0-A96F-41C3-A68A-059065F2F566}" name="Fossil &amp; Process EF" dataDxfId="58"/>
    <tableColumn id="18" xr3:uid="{BD026FEE-2304-4822-9DD2-292270D18CA2}" name="Biomass_x000a_Exempt EF" dataDxfId="57"/>
    <tableColumn id="19" xr3:uid="{5709CD84-FD39-4134-B0F3-9D14BB3B84A2}" name="Geothermal CO2 Exempt EF" dataDxfId="56"/>
    <tableColumn id="20" xr3:uid="{893EEEF4-0469-4C2B-BB8D-5192451F402D}" name="Geothermal CH4 Exempt EF" dataDxfId="55"/>
    <tableColumn id="21" xr3:uid="{A3E098F0-B7D3-4EF7-A5BD-C51C429C1C21}" name="Other CH4_x000a_Covered EF" dataDxfId="54"/>
    <tableColumn id="22" xr3:uid="{571F9364-F2A7-41E7-81AF-8984E79360A9}" name="N2O_x000a_Covered EF" dataDxfId="53"/>
    <tableColumn id="23" xr3:uid="{F9C98935-AD41-4066-B72F-5951E8AB8988}" name="Total_x000a_Covered EF" dataDxfId="52"/>
    <tableColumn id="24" xr3:uid="{7CBA7740-66DD-421A-8F32-CAF84CBBA001}" name="Dynamic List Spec" dataDxfId="51"/>
    <tableColumn id="25" xr3:uid="{574B59C7-58F2-48E3-AE54-3B1EA887B8E2}" name="Index Count" dataDxfId="50"/>
    <tableColumn id="26" xr3:uid="{CD8087C2-6AD0-49AA-A25B-EFF6ACEAAFCB}" name="Alternate EIA ID"/>
  </tableColumns>
  <tableStyleInfo name="TableStyleLight1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4000000}" name="Points_tbl" displayName="Points_tbl" ref="G4:I1930" totalsRowShown="0" headerRowDxfId="49" dataDxfId="48">
  <autoFilter ref="G4:I1930" xr:uid="{00000000-0009-0000-0100-000013000000}"/>
  <sortState xmlns:xlrd2="http://schemas.microsoft.com/office/spreadsheetml/2017/richdata2" ref="G5:I1930">
    <sortCondition ref="G4:G1930"/>
  </sortState>
  <tableColumns count="3">
    <tableColumn id="1" xr3:uid="{00000000-0010-0000-0400-000001000000}" name="Point Name" dataDxfId="47"/>
    <tableColumn id="2" xr3:uid="{00000000-0010-0000-0400-000002000000}" name="Dynamic List" dataDxfId="46">
      <calculatedColumnFormula>IFERROR(INDEX(Points_tbl[Point Name],MATCH(ROWS(H$4:$H9),Points_tbl[Index Count],0)),"")</calculatedColumnFormula>
    </tableColumn>
    <tableColumn id="3" xr3:uid="{00000000-0010-0000-0400-000003000000}" name="Index Count" dataDxfId="45">
      <calculatedColumnFormula>IF(ISNUMBER(SEARCH($A$1,Points_tbl[[#This Row],[Point Name]])),MAX($I$4:I4)+1,0)</calculatedColumnFormula>
    </tableColumn>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5000000}" name="BAAs_tbl" displayName="BAAs_tbl" ref="K4:K50" totalsRowShown="0" headerRowDxfId="44" dataDxfId="43">
  <autoFilter ref="K4:K50" xr:uid="{00000000-0009-0000-0100-000015000000}"/>
  <tableColumns count="1">
    <tableColumn id="1" xr3:uid="{00000000-0010-0000-0500-000001000000}" name="BAAs" dataDxfId="42"/>
  </tableColumns>
  <tableStyleInfo name="TableStyleMedium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7000000}" name="Jurisdictions_tbl" displayName="Jurisdictions_tbl" ref="O4:R29" totalsRowShown="0" headerRowDxfId="41">
  <autoFilter ref="O4:R29" xr:uid="{00000000-0009-0000-0100-000017000000}"/>
  <tableColumns count="4">
    <tableColumn id="1" xr3:uid="{00000000-0010-0000-0700-000001000000}" name="Jurisdictions"/>
    <tableColumn id="2" xr3:uid="{00000000-0010-0000-0700-000002000000}" name="Jurisdictions2"/>
    <tableColumn id="3" xr3:uid="{00000000-0010-0000-0700-000003000000}" name="Jurisdictions3"/>
    <tableColumn id="4" xr3:uid="{00000000-0010-0000-0700-000004000000}" name="Jurisdictions4"/>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8000000}" name="EPEs_tbl" displayName="EPEs_tbl" ref="A4:E99" totalsRowShown="0" headerRowDxfId="40" dataDxfId="39" tableBorderDxfId="38">
  <autoFilter ref="A4:E99" xr:uid="{00000000-0009-0000-0100-000012000000}"/>
  <sortState xmlns:xlrd2="http://schemas.microsoft.com/office/spreadsheetml/2017/richdata2" ref="A5:E99">
    <sortCondition ref="B4:B99"/>
  </sortState>
  <tableColumns count="5">
    <tableColumn id="1" xr3:uid="{00000000-0010-0000-0800-000001000000}" name="GHGID" dataDxfId="37"/>
    <tableColumn id="2" xr3:uid="{00000000-0010-0000-0800-000002000000}" name="EPE Name" dataDxfId="36"/>
    <tableColumn id="3" xr3:uid="{00000000-0010-0000-0800-000003000000}" name="EPE Type " dataDxfId="35"/>
    <tableColumn id="4" xr3:uid="{00000000-0010-0000-0800-000004000000}" name="EPE Type All" dataDxfId="34"/>
    <tableColumn id="5" xr3:uid="{00000000-0010-0000-0800-000005000000}" name="BAA" dataDxfId="33"/>
  </tableColumns>
  <tableStyleInfo name="TableStyleMedium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9000000}" name="Lesser_of_Exclusions_tbl" displayName="Lesser_of_Exclusions_tbl" ref="M11:M19" totalsRowShown="0" headerRowDxfId="32" dataDxfId="31">
  <autoFilter ref="M11:M19" xr:uid="{00000000-0009-0000-0100-000018000000}"/>
  <sortState xmlns:xlrd2="http://schemas.microsoft.com/office/spreadsheetml/2017/richdata2" ref="M12:M19">
    <sortCondition ref="M11:M19"/>
  </sortState>
  <tableColumns count="1">
    <tableColumn id="1" xr3:uid="{00000000-0010-0000-0900-000001000000}" name="Lesser of Exclusions" dataDxfId="3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s.leg.wa.gov/WAC/default.aspx?cite=173-441&amp;full=true"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8.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sheetPr>
  <dimension ref="A1:F65"/>
  <sheetViews>
    <sheetView showGridLines="0" tabSelected="1" zoomScale="79" zoomScaleNormal="110" workbookViewId="0"/>
  </sheetViews>
  <sheetFormatPr defaultRowHeight="15.6"/>
  <cols>
    <col min="1" max="1" width="95.5546875" style="14" customWidth="1"/>
    <col min="2" max="2" width="35.6640625" customWidth="1"/>
    <col min="3" max="3" width="2.33203125" customWidth="1"/>
    <col min="4" max="5" width="2.6640625" customWidth="1"/>
    <col min="6" max="6" width="116.33203125" customWidth="1"/>
  </cols>
  <sheetData>
    <row r="1" spans="1:5" ht="27.6" customHeight="1">
      <c r="A1" s="233" t="s">
        <v>1357</v>
      </c>
      <c r="B1" s="31"/>
      <c r="D1" s="166" t="s">
        <v>1142</v>
      </c>
    </row>
    <row r="2" spans="1:5" ht="15" thickBot="1">
      <c r="A2"/>
      <c r="C2" s="36"/>
      <c r="D2" t="s">
        <v>3039</v>
      </c>
    </row>
    <row r="3" spans="1:5">
      <c r="A3" s="154" t="s">
        <v>1855</v>
      </c>
      <c r="D3" s="17" t="s">
        <v>3040</v>
      </c>
    </row>
    <row r="4" spans="1:5" ht="34.950000000000003" customHeight="1" thickBot="1">
      <c r="A4" s="168" t="s">
        <v>1765</v>
      </c>
      <c r="D4" s="268" t="s">
        <v>3038</v>
      </c>
      <c r="E4" s="167"/>
    </row>
    <row r="5" spans="1:5" ht="7.2" customHeight="1" thickBot="1">
      <c r="A5" s="153"/>
    </row>
    <row r="6" spans="1:5">
      <c r="A6" s="154" t="s">
        <v>1143</v>
      </c>
    </row>
    <row r="7" spans="1:5" ht="38.4" customHeight="1">
      <c r="A7" s="155" t="s">
        <v>1766</v>
      </c>
      <c r="B7" s="151"/>
    </row>
    <row r="8" spans="1:5" ht="50.4" customHeight="1">
      <c r="A8" s="156" t="s">
        <v>1769</v>
      </c>
      <c r="B8" s="169"/>
    </row>
    <row r="9" spans="1:5" ht="54" customHeight="1">
      <c r="A9" s="231" t="s">
        <v>1767</v>
      </c>
      <c r="B9" s="152"/>
    </row>
    <row r="10" spans="1:5" ht="16.2" customHeight="1">
      <c r="A10" s="157" t="s">
        <v>895</v>
      </c>
      <c r="B10" s="152"/>
    </row>
    <row r="11" spans="1:5" ht="102.6" customHeight="1">
      <c r="A11" s="232" t="s">
        <v>1768</v>
      </c>
      <c r="B11" s="152"/>
    </row>
    <row r="12" spans="1:5" ht="17.399999999999999" customHeight="1">
      <c r="A12" s="157" t="s">
        <v>1763</v>
      </c>
    </row>
    <row r="13" spans="1:5" ht="57" customHeight="1" thickBot="1">
      <c r="A13" s="158" t="s">
        <v>1764</v>
      </c>
    </row>
    <row r="14" spans="1:5" ht="6" customHeight="1" thickBot="1"/>
    <row r="15" spans="1:5">
      <c r="A15" s="160" t="s">
        <v>1147</v>
      </c>
    </row>
    <row r="16" spans="1:5" ht="14.4">
      <c r="A16" s="161" t="s">
        <v>1146</v>
      </c>
    </row>
    <row r="17" spans="1:6" ht="14.4">
      <c r="A17" s="162" t="s">
        <v>1145</v>
      </c>
    </row>
    <row r="18" spans="1:6" ht="14.4">
      <c r="A18" s="163" t="s">
        <v>1144</v>
      </c>
    </row>
    <row r="19" spans="1:6" ht="15" thickBot="1">
      <c r="A19" s="164" t="s">
        <v>1366</v>
      </c>
    </row>
    <row r="20" spans="1:6" ht="7.2" customHeight="1" thickBot="1">
      <c r="A20" s="86"/>
      <c r="B20" s="86"/>
    </row>
    <row r="21" spans="1:6" ht="14.4">
      <c r="A21" s="159" t="s">
        <v>1148</v>
      </c>
    </row>
    <row r="22" spans="1:6" ht="15" thickBot="1">
      <c r="A22" s="165" t="s">
        <v>1149</v>
      </c>
    </row>
    <row r="23" spans="1:6" ht="16.2" thickBot="1"/>
    <row r="24" spans="1:6" ht="21.6" thickBot="1">
      <c r="A24" s="187" t="s">
        <v>0</v>
      </c>
      <c r="B24" s="188"/>
      <c r="F24" s="219" t="s">
        <v>1732</v>
      </c>
    </row>
    <row r="25" spans="1:6" ht="31.2">
      <c r="A25" s="172" t="s">
        <v>1353</v>
      </c>
      <c r="B25" s="175"/>
      <c r="F25" s="220" t="str">
        <f>IF(Validation!B8="FAIL",Validation!C8,IF(Validation!B9="FAIL",Validation!C8,""))</f>
        <v>Enter a value for all green cells, including cells marked "Verify Entry", on the "Start Here" tab.</v>
      </c>
    </row>
    <row r="26" spans="1:6">
      <c r="A26" s="170" t="s">
        <v>1139</v>
      </c>
      <c r="B26" s="171" t="str">
        <f>_xlfn.IFNA(INDEX(EPEs_tbl[GHGID],MATCH('Start Here'!B25,EPEs_tbl[EPE Name],0)),"")</f>
        <v/>
      </c>
      <c r="F26" s="221" t="str">
        <f>IF(Validation!B10="FAIL",Validation!C10,"")</f>
        <v>Select the Entity Name on the "Start Here" tab.</v>
      </c>
    </row>
    <row r="27" spans="1:6">
      <c r="A27" s="172" t="s">
        <v>1527</v>
      </c>
      <c r="B27" s="171" t="str">
        <f>_xlfn.IFNA(IF(INDEX(EPEs_tbl[[EPE Type ]],MATCH('Start Here'!$B$26,EPEs_tbl[GHGID],0))=0,"",INDEX(EPEs_tbl[[EPE Type ]],MATCH('Start Here'!$B$26,EPEs_tbl[GHGID],0))),"")</f>
        <v/>
      </c>
      <c r="F27" s="221" t="str">
        <f>IF(Validation!B11="FAIL",Validation!C11,"")</f>
        <v/>
      </c>
    </row>
    <row r="28" spans="1:6">
      <c r="A28" s="173" t="s">
        <v>1150</v>
      </c>
      <c r="B28" s="174">
        <v>2024</v>
      </c>
      <c r="F28" s="221" t="str">
        <f>IF(Validation!B12="FAIL",Validation!C12,"")</f>
        <v/>
      </c>
    </row>
    <row r="29" spans="1:6">
      <c r="A29" s="173" t="s">
        <v>1363</v>
      </c>
      <c r="B29" s="175"/>
      <c r="F29" s="221" t="str">
        <f>IF(Validation!B13="FAIL",Validation!C13,"")</f>
        <v/>
      </c>
    </row>
    <row r="30" spans="1:6" ht="68.400000000000006" customHeight="1" thickBot="1">
      <c r="A30" s="176" t="s">
        <v>1151</v>
      </c>
      <c r="B30" s="177"/>
      <c r="F30" s="221" t="str">
        <f>IF(Validation!B14="FAIL",Validation!C14,"")</f>
        <v/>
      </c>
    </row>
    <row r="31" spans="1:6" ht="16.2" thickBot="1">
      <c r="A31"/>
      <c r="B31" s="14"/>
      <c r="F31" s="222" t="str">
        <f ca="1">IF(Validation!B15="FAIL",Validation!C15,"")</f>
        <v/>
      </c>
    </row>
    <row r="32" spans="1:6" ht="34.200000000000003" customHeight="1">
      <c r="A32" s="189" t="s">
        <v>1152</v>
      </c>
      <c r="B32" s="190"/>
    </row>
    <row r="33" spans="1:6" ht="46.8">
      <c r="A33" s="172" t="s">
        <v>1770</v>
      </c>
      <c r="B33" s="191"/>
    </row>
    <row r="34" spans="1:6" ht="31.2">
      <c r="A34" s="173" t="s">
        <v>1771</v>
      </c>
      <c r="B34" s="192"/>
    </row>
    <row r="35" spans="1:6" ht="34.200000000000003" customHeight="1">
      <c r="A35" s="170" t="s">
        <v>1772</v>
      </c>
      <c r="B35" s="193" t="str">
        <f>IF(B33="yes","Verify Entry","")</f>
        <v/>
      </c>
    </row>
    <row r="36" spans="1:6" ht="31.2">
      <c r="A36" s="170" t="s">
        <v>1773</v>
      </c>
      <c r="B36" s="194" t="str">
        <f>IF(B33="yes","Verify Entry","")</f>
        <v/>
      </c>
    </row>
    <row r="37" spans="1:6" ht="19.2" customHeight="1">
      <c r="A37" s="234" t="s">
        <v>1521</v>
      </c>
      <c r="B37" s="195" t="str">
        <f>IF(B36="Other","Verify Entry","")</f>
        <v/>
      </c>
    </row>
    <row r="38" spans="1:6" ht="47.4" thickBot="1">
      <c r="A38" s="196" t="s">
        <v>1742</v>
      </c>
      <c r="B38" s="197"/>
    </row>
    <row r="39" spans="1:6" ht="16.2" thickBot="1">
      <c r="A39"/>
      <c r="B39" s="14"/>
    </row>
    <row r="40" spans="1:6" ht="21">
      <c r="A40" s="206" t="s">
        <v>1741</v>
      </c>
      <c r="B40" s="190"/>
    </row>
    <row r="41" spans="1:6" ht="63.6" customHeight="1">
      <c r="A41" s="172" t="s">
        <v>1471</v>
      </c>
      <c r="B41" s="207"/>
    </row>
    <row r="42" spans="1:6" ht="63.6" customHeight="1" thickBot="1">
      <c r="A42" s="208" t="s">
        <v>1774</v>
      </c>
      <c r="B42" s="209" t="str">
        <f>IF(B41="yes","Verify Entry","")</f>
        <v/>
      </c>
    </row>
    <row r="43" spans="1:6" ht="16.2" thickBot="1">
      <c r="A43" s="30"/>
      <c r="B43" s="1"/>
    </row>
    <row r="44" spans="1:6" ht="52.2">
      <c r="A44" s="189" t="s">
        <v>1775</v>
      </c>
      <c r="B44" s="190"/>
    </row>
    <row r="45" spans="1:6" ht="15.6" customHeight="1">
      <c r="A45" s="198" t="s">
        <v>1477</v>
      </c>
      <c r="B45" s="199">
        <f>'Spec Imports'!$B$3</f>
        <v>0</v>
      </c>
    </row>
    <row r="46" spans="1:6" ht="15" customHeight="1">
      <c r="A46" s="198" t="s">
        <v>1339</v>
      </c>
      <c r="B46" s="199">
        <f>'Spec Imports'!$B$5</f>
        <v>0</v>
      </c>
      <c r="F46" s="100"/>
    </row>
    <row r="47" spans="1:6" ht="15" customHeight="1">
      <c r="A47" s="198" t="s">
        <v>1776</v>
      </c>
      <c r="B47" s="199">
        <f>'Spec Imports'!$B$4</f>
        <v>0</v>
      </c>
    </row>
    <row r="48" spans="1:6" ht="15" customHeight="1">
      <c r="A48" s="198" t="s">
        <v>1340</v>
      </c>
      <c r="B48" s="199">
        <f>'Unspec Imports'!$B$3</f>
        <v>0</v>
      </c>
    </row>
    <row r="49" spans="1:2" ht="15" customHeight="1">
      <c r="A49" s="198" t="s">
        <v>1740</v>
      </c>
      <c r="B49" s="199">
        <f>'Unspec Netting'!B4</f>
        <v>0</v>
      </c>
    </row>
    <row r="50" spans="1:2" ht="15" customHeight="1">
      <c r="A50" s="200" t="s">
        <v>1164</v>
      </c>
      <c r="B50" s="201">
        <f>+B45+B48</f>
        <v>0</v>
      </c>
    </row>
    <row r="51" spans="1:2" ht="15" customHeight="1" thickBot="1">
      <c r="A51" s="202" t="s">
        <v>1163</v>
      </c>
      <c r="B51" s="203">
        <f>+B47+B48-B49</f>
        <v>0</v>
      </c>
    </row>
    <row r="52" spans="1:2" ht="16.2" thickBot="1">
      <c r="A52" s="30"/>
      <c r="B52" s="1"/>
    </row>
    <row r="53" spans="1:2" ht="21">
      <c r="A53" s="276" t="s">
        <v>1369</v>
      </c>
      <c r="B53" s="277"/>
    </row>
    <row r="54" spans="1:2" ht="42" customHeight="1">
      <c r="A54" s="178" t="s">
        <v>1463</v>
      </c>
      <c r="B54" s="230"/>
    </row>
    <row r="55" spans="1:2" ht="45.6" customHeight="1">
      <c r="A55" s="179" t="s">
        <v>1461</v>
      </c>
      <c r="B55" s="182" t="str">
        <f>IF(B54="Yes","Verify Entry","")</f>
        <v/>
      </c>
    </row>
    <row r="56" spans="1:2" ht="21.6" customHeight="1">
      <c r="A56" s="178" t="s">
        <v>1464</v>
      </c>
      <c r="B56" s="180"/>
    </row>
    <row r="57" spans="1:2" ht="97.95" customHeight="1">
      <c r="A57" s="181" t="s">
        <v>1367</v>
      </c>
      <c r="B57" s="182" t="str">
        <f>IF(B56="Yes","Verify Entry","")</f>
        <v/>
      </c>
    </row>
    <row r="58" spans="1:2" ht="36" customHeight="1">
      <c r="A58" s="183" t="s">
        <v>1465</v>
      </c>
      <c r="B58" s="230"/>
    </row>
    <row r="59" spans="1:2" ht="31.95" customHeight="1">
      <c r="A59" s="184" t="s">
        <v>1368</v>
      </c>
      <c r="B59" s="271" t="str">
        <f>IF(B58="Yes","Verify Entry","")</f>
        <v/>
      </c>
    </row>
    <row r="60" spans="1:2" ht="36" customHeight="1">
      <c r="A60" s="183" t="s">
        <v>1745</v>
      </c>
      <c r="B60" s="180"/>
    </row>
    <row r="61" spans="1:2" ht="72.599999999999994" thickBot="1">
      <c r="A61" s="185" t="s">
        <v>1462</v>
      </c>
      <c r="B61" s="186" t="str">
        <f>IF(B60="Yes","Verify Entry","")</f>
        <v/>
      </c>
    </row>
    <row r="62" spans="1:2" ht="16.2" thickBot="1">
      <c r="A62" s="30"/>
      <c r="B62" s="1"/>
    </row>
    <row r="63" spans="1:2" ht="31.8" thickBot="1">
      <c r="A63" s="204" t="s">
        <v>1748</v>
      </c>
      <c r="B63" s="205"/>
    </row>
    <row r="65" spans="1:1" ht="14.4">
      <c r="A65"/>
    </row>
  </sheetData>
  <sheetProtection algorithmName="SHA-512" hashValue="x8wIexwe+Of3OZemBWarGk5CLA23Fpp/8mINt7iLUL6dDBKlfzucN0xkVL4/ahAOb9oesotHHHAZ9vf4abLTJQ==" saltValue="lx1zCb4fOpuZSRlYobBgww==" spinCount="100000" sheet="1" sort="0" autoFilter="0"/>
  <mergeCells count="1">
    <mergeCell ref="A53:B53"/>
  </mergeCells>
  <conditionalFormatting sqref="B34">
    <cfRule type="expression" dxfId="29" priority="7">
      <formula>B33="yes"</formula>
    </cfRule>
  </conditionalFormatting>
  <conditionalFormatting sqref="B35">
    <cfRule type="expression" dxfId="28" priority="5">
      <formula>B33="yes"</formula>
    </cfRule>
  </conditionalFormatting>
  <conditionalFormatting sqref="B36">
    <cfRule type="expression" dxfId="27" priority="3">
      <formula>B33="yes"</formula>
    </cfRule>
  </conditionalFormatting>
  <conditionalFormatting sqref="B37">
    <cfRule type="expression" dxfId="26" priority="8">
      <formula>B36="Other"</formula>
    </cfRule>
  </conditionalFormatting>
  <conditionalFormatting sqref="B42">
    <cfRule type="expression" dxfId="25" priority="9">
      <formula>B41="yes"</formula>
    </cfRule>
  </conditionalFormatting>
  <conditionalFormatting sqref="B55">
    <cfRule type="expression" dxfId="24" priority="12">
      <formula>"b54=""yes"""</formula>
    </cfRule>
  </conditionalFormatting>
  <conditionalFormatting sqref="B55:B56">
    <cfRule type="expression" dxfId="23" priority="19">
      <formula>$B$54="yes"</formula>
    </cfRule>
  </conditionalFormatting>
  <conditionalFormatting sqref="B57">
    <cfRule type="expression" dxfId="22" priority="14">
      <formula>"b56=""yes"""</formula>
    </cfRule>
    <cfRule type="expression" dxfId="21" priority="17">
      <formula>$B$56="yes"</formula>
    </cfRule>
  </conditionalFormatting>
  <conditionalFormatting sqref="B59">
    <cfRule type="expression" dxfId="20" priority="13">
      <formula>"b58=""yes"""</formula>
    </cfRule>
    <cfRule type="expression" dxfId="19" priority="21">
      <formula>$B$58="yes"</formula>
    </cfRule>
  </conditionalFormatting>
  <conditionalFormatting sqref="B60">
    <cfRule type="expression" dxfId="18" priority="16">
      <formula>$B$54="yes"</formula>
    </cfRule>
  </conditionalFormatting>
  <conditionalFormatting sqref="B61">
    <cfRule type="expression" dxfId="17" priority="11">
      <formula>"b60=""yes"""</formula>
    </cfRule>
    <cfRule type="expression" dxfId="16" priority="15">
      <formula>$B$60="yes"</formula>
    </cfRule>
  </conditionalFormatting>
  <conditionalFormatting sqref="F25:F31">
    <cfRule type="cellIs" dxfId="15" priority="10" operator="notEqual">
      <formula>""</formula>
    </cfRule>
  </conditionalFormatting>
  <dataValidations count="7">
    <dataValidation type="list" allowBlank="1" showErrorMessage="1" sqref="B41" xr:uid="{00000000-0002-0000-0000-000000000000}">
      <formula1>"Yes, No"</formula1>
    </dataValidation>
    <dataValidation type="list" allowBlank="1" sqref="B33" xr:uid="{00000000-0002-0000-0000-000003000000}">
      <formula1>"Yes, No"</formula1>
    </dataValidation>
    <dataValidation type="list" allowBlank="1" showInputMessage="1" sqref="B34" xr:uid="{00000000-0002-0000-0000-000004000000}">
      <formula1>INDIRECT("BAAs_tbl[BAAs]")</formula1>
    </dataValidation>
    <dataValidation type="custom" allowBlank="1" showInputMessage="1" showErrorMessage="1" error="This cell does not accept text.  Please enter a number." sqref="B29" xr:uid="{769B07AB-86D5-4ACC-A48A-FC27DCE65439}">
      <formula1>ISNUMBER(B29)</formula1>
    </dataValidation>
    <dataValidation type="list" allowBlank="1" showInputMessage="1" showErrorMessage="1" sqref="B58 B56 B60 B54" xr:uid="{458007E6-F894-4EDC-898C-9037587C0CCD}">
      <formula1>"Yes, No"</formula1>
    </dataValidation>
    <dataValidation type="list" allowBlank="1" showInputMessage="1" showErrorMessage="1" sqref="B36" xr:uid="{17FBF1DF-89FB-4BBF-A265-5D7AF2801A99}">
      <formula1>"EIA, Commerce - Fuel Mix Disclosure, UTC, Other"</formula1>
    </dataValidation>
    <dataValidation type="whole" allowBlank="1" showInputMessage="1" showErrorMessage="1" sqref="B38 B42" xr:uid="{04FB2E59-EB02-4444-87C2-2FF7158564CB}">
      <formula1>0</formula1>
      <formula2>999999</formula2>
    </dataValidation>
  </dataValidations>
  <hyperlinks>
    <hyperlink ref="A22" r:id="rId1" xr:uid="{00000000-0004-0000-0000-000000000000}"/>
  </hyperlinks>
  <pageMargins left="0.7" right="0.7" top="0.75" bottom="0.75" header="0.3" footer="0.3"/>
  <pageSetup orientation="portrait" r:id="rId2"/>
  <ignoredErrors>
    <ignoredError sqref="B36:B37 B35"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Misc.!$B$5:$B$99</xm:f>
          </x14:formula1>
          <xm:sqref>B25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BC200"/>
  <sheetViews>
    <sheetView showGridLines="0" zoomScale="56" zoomScaleNormal="70" workbookViewId="0"/>
  </sheetViews>
  <sheetFormatPr defaultColWidth="15.5546875" defaultRowHeight="14.4"/>
  <cols>
    <col min="1" max="1" width="59.33203125" customWidth="1"/>
    <col min="2" max="3" width="17.5546875" customWidth="1"/>
    <col min="5" max="5" width="15.5546875" hidden="1" customWidth="1"/>
    <col min="6" max="6" width="16.109375" hidden="1" customWidth="1"/>
    <col min="8" max="8" width="25.5546875" customWidth="1"/>
    <col min="10" max="10" width="28" customWidth="1"/>
    <col min="11" max="11" width="28.6640625" customWidth="1"/>
    <col min="12" max="12" width="15.5546875" customWidth="1"/>
    <col min="13" max="13" width="5.6640625" customWidth="1"/>
    <col min="14" max="14" width="23.6640625" customWidth="1"/>
    <col min="15" max="15" width="24" customWidth="1"/>
    <col min="16" max="16" width="5.6640625" customWidth="1"/>
    <col min="17" max="17" width="28" bestFit="1" customWidth="1"/>
    <col min="18" max="18" width="11.6640625" customWidth="1"/>
    <col min="19" max="19" width="5.6640625" customWidth="1"/>
    <col min="20" max="20" width="25.33203125" customWidth="1"/>
    <col min="21" max="21" width="5.6640625" customWidth="1"/>
    <col min="25" max="25" width="17.5546875" customWidth="1"/>
    <col min="26" max="26" width="5.6640625" customWidth="1"/>
    <col min="28" max="28" width="38.44140625" bestFit="1" customWidth="1"/>
    <col min="30" max="30" width="5.6640625" customWidth="1"/>
    <col min="40" max="40" width="5.5546875" customWidth="1"/>
    <col min="43" max="43" width="27.44140625" bestFit="1" customWidth="1"/>
    <col min="51" max="51" width="5.5546875" customWidth="1"/>
    <col min="53" max="53" width="17.5546875" customWidth="1"/>
    <col min="54" max="54" width="5.5546875" customWidth="1"/>
    <col min="55" max="55" width="65.33203125" customWidth="1"/>
  </cols>
  <sheetData>
    <row r="1" spans="1:55" s="42" customFormat="1" ht="18">
      <c r="A1" s="41" t="s">
        <v>1141</v>
      </c>
      <c r="B1" s="41"/>
      <c r="G1" s="49"/>
    </row>
    <row r="3" spans="1:55" ht="25.2" customHeight="1">
      <c r="A3" s="97" t="s">
        <v>1789</v>
      </c>
      <c r="B3" s="39">
        <f>SUMIF(Spec_Imports[Are_You_First_Deliverer],"Yes",Spec_Imports[CO2e_Total])</f>
        <v>0</v>
      </c>
      <c r="C3" s="96" t="s">
        <v>1475</v>
      </c>
    </row>
    <row r="4" spans="1:55" ht="25.2" customHeight="1">
      <c r="A4" s="29" t="s">
        <v>1788</v>
      </c>
      <c r="B4" s="39" cm="1">
        <f t="array" ref="B4">IF(OR(ISERROR(Spec_Imports[]),COUNTIF(Spec_Imports[],"Verify Entry")&gt;0),"Reporting Error",SUMIF(Spec_Imports[Are_You_First_Deliverer],"Yes",Spec_Imports[CO2e_Total_Covered]))</f>
        <v>0</v>
      </c>
      <c r="C4" s="96" t="s">
        <v>1475</v>
      </c>
    </row>
    <row r="5" spans="1:55" ht="25.2" customHeight="1">
      <c r="A5" s="29" t="s">
        <v>1790</v>
      </c>
      <c r="B5" s="39">
        <f>SUMIF(Spec_Imports[Are_You_First_Deliverer],"Yes",Spec_Imports[CO2e_Total_Exempt])</f>
        <v>0</v>
      </c>
      <c r="C5" s="96" t="s">
        <v>1475</v>
      </c>
    </row>
    <row r="6" spans="1:55" ht="25.2" customHeight="1">
      <c r="A6" s="29" t="s">
        <v>1791</v>
      </c>
      <c r="B6" s="39">
        <f>SUMIF(Spec_Imports[Are_You_First_Deliverer],"Yes",Spec_Imports[CO2e_Covered_Linked])</f>
        <v>0</v>
      </c>
      <c r="C6" s="96" t="s">
        <v>1475</v>
      </c>
      <c r="AQ6" s="67"/>
    </row>
    <row r="7" spans="1:55" ht="25.2" customHeight="1">
      <c r="A7" s="29" t="s">
        <v>1792</v>
      </c>
      <c r="B7" s="40">
        <f>SUMIF(Spec_Imports[RP_Emissions_Power_Imported_Thresholds],"&gt;0",Spec_Imports[RP_Emissions_Power_Imported_Thresholds])</f>
        <v>0</v>
      </c>
      <c r="C7" s="96" t="s">
        <v>1475</v>
      </c>
    </row>
    <row r="8" spans="1:55" s="17" customFormat="1" ht="23.7" customHeight="1">
      <c r="V8" s="249" t="s">
        <v>4</v>
      </c>
      <c r="W8" s="250"/>
      <c r="X8" s="250"/>
      <c r="Y8" s="251"/>
      <c r="Z8" s="54"/>
      <c r="AA8" s="249" t="s">
        <v>1155</v>
      </c>
      <c r="AB8" s="250"/>
      <c r="AC8" s="251"/>
      <c r="AN8" s="54"/>
    </row>
    <row r="9" spans="1:55" s="61" customFormat="1" ht="87" customHeight="1">
      <c r="A9" s="241" t="s">
        <v>6</v>
      </c>
      <c r="B9" s="242"/>
      <c r="C9" s="242"/>
      <c r="D9" s="242"/>
      <c r="E9" s="242"/>
      <c r="F9" s="242"/>
      <c r="G9" s="242"/>
      <c r="H9" s="242"/>
      <c r="I9" s="242"/>
      <c r="J9" s="242"/>
      <c r="K9" s="242"/>
      <c r="L9" s="243"/>
      <c r="M9" s="60"/>
      <c r="N9" s="73" t="s">
        <v>1153</v>
      </c>
      <c r="O9" s="73"/>
      <c r="P9" s="60"/>
      <c r="Q9" s="241" t="s">
        <v>8</v>
      </c>
      <c r="R9" s="243"/>
      <c r="S9" s="60"/>
      <c r="T9" s="246" t="s">
        <v>1154</v>
      </c>
      <c r="U9" s="60"/>
      <c r="V9" s="252" t="s">
        <v>1157</v>
      </c>
      <c r="W9" s="248"/>
      <c r="X9" s="248"/>
      <c r="Y9" s="253"/>
      <c r="Z9" s="60"/>
      <c r="AA9" s="238" t="s">
        <v>1750</v>
      </c>
      <c r="AB9" s="239"/>
      <c r="AC9" s="240"/>
      <c r="AD9" s="60"/>
      <c r="AE9" s="236" t="s">
        <v>1356</v>
      </c>
      <c r="AF9" s="254"/>
      <c r="AG9" s="254"/>
      <c r="AH9" s="254"/>
      <c r="AI9" s="254"/>
      <c r="AJ9" s="254"/>
      <c r="AK9" s="254"/>
      <c r="AL9" s="254"/>
      <c r="AM9" s="237"/>
      <c r="AN9" s="60"/>
      <c r="AO9" s="236" t="s">
        <v>1160</v>
      </c>
      <c r="AP9" s="254"/>
      <c r="AQ9" s="254"/>
      <c r="AR9" s="254"/>
      <c r="AS9" s="254"/>
      <c r="AT9" s="254"/>
      <c r="AU9" s="254"/>
      <c r="AV9" s="254"/>
      <c r="AW9" s="254"/>
      <c r="AX9" s="237"/>
      <c r="AY9" s="60"/>
      <c r="AZ9" s="236" t="s">
        <v>7</v>
      </c>
      <c r="BA9" s="237"/>
    </row>
    <row r="10" spans="1:55" s="6" customFormat="1" ht="216.75" customHeight="1">
      <c r="A10" s="19" t="s">
        <v>1343</v>
      </c>
      <c r="B10" s="19" t="s">
        <v>1528</v>
      </c>
      <c r="C10" s="19" t="s">
        <v>1344</v>
      </c>
      <c r="D10" s="20" t="s">
        <v>1342</v>
      </c>
      <c r="E10" s="20" t="s">
        <v>866</v>
      </c>
      <c r="F10" s="145" t="s">
        <v>1755</v>
      </c>
      <c r="G10" s="4" t="s">
        <v>9</v>
      </c>
      <c r="H10" s="20" t="s">
        <v>1743</v>
      </c>
      <c r="I10" s="20" t="s">
        <v>1778</v>
      </c>
      <c r="J10" s="20" t="s">
        <v>1749</v>
      </c>
      <c r="K10" s="20" t="s">
        <v>1777</v>
      </c>
      <c r="L10" s="20" t="s">
        <v>1341</v>
      </c>
      <c r="M10" s="3"/>
      <c r="N10" s="20" t="s">
        <v>1779</v>
      </c>
      <c r="O10" s="21" t="s">
        <v>1780</v>
      </c>
      <c r="P10" s="3"/>
      <c r="Q10" s="245" t="s">
        <v>1781</v>
      </c>
      <c r="R10" s="22" t="s">
        <v>1345</v>
      </c>
      <c r="S10" s="3"/>
      <c r="T10" s="22" t="s">
        <v>1782</v>
      </c>
      <c r="U10" s="3"/>
      <c r="V10" s="20" t="s">
        <v>1346</v>
      </c>
      <c r="W10" s="20" t="s">
        <v>1785</v>
      </c>
      <c r="X10" s="20" t="s">
        <v>1783</v>
      </c>
      <c r="Y10" s="20" t="s">
        <v>1784</v>
      </c>
      <c r="Z10" s="3"/>
      <c r="AA10" s="22" t="s">
        <v>1786</v>
      </c>
      <c r="AB10" s="22" t="s">
        <v>1347</v>
      </c>
      <c r="AC10" s="22" t="s">
        <v>1348</v>
      </c>
      <c r="AD10" s="3"/>
      <c r="AE10" s="4" t="s">
        <v>1</v>
      </c>
      <c r="AF10" s="4" t="s">
        <v>783</v>
      </c>
      <c r="AG10" s="4" t="s">
        <v>784</v>
      </c>
      <c r="AH10" s="4" t="s">
        <v>3</v>
      </c>
      <c r="AI10" s="4" t="s">
        <v>78</v>
      </c>
      <c r="AJ10" s="4" t="s">
        <v>50</v>
      </c>
      <c r="AK10" s="4" t="s">
        <v>49</v>
      </c>
      <c r="AL10" s="4" t="s">
        <v>789</v>
      </c>
      <c r="AM10" s="4" t="s">
        <v>790</v>
      </c>
      <c r="AN10" s="3"/>
      <c r="AO10" s="4" t="s">
        <v>830</v>
      </c>
      <c r="AP10" s="4" t="s">
        <v>1</v>
      </c>
      <c r="AQ10" s="4" t="s">
        <v>783</v>
      </c>
      <c r="AR10" s="4" t="s">
        <v>784</v>
      </c>
      <c r="AS10" s="4" t="s">
        <v>3</v>
      </c>
      <c r="AT10" s="4" t="s">
        <v>78</v>
      </c>
      <c r="AU10" s="4" t="s">
        <v>50</v>
      </c>
      <c r="AV10" s="4" t="s">
        <v>49</v>
      </c>
      <c r="AW10" s="4" t="s">
        <v>789</v>
      </c>
      <c r="AX10" s="4" t="s">
        <v>790</v>
      </c>
      <c r="AY10" s="3"/>
      <c r="AZ10" s="20" t="s">
        <v>5</v>
      </c>
      <c r="BA10" s="20" t="s">
        <v>863</v>
      </c>
      <c r="BB10" s="5"/>
      <c r="BC10" s="53" t="s">
        <v>2</v>
      </c>
    </row>
    <row r="11" spans="1:55" s="5" customFormat="1" ht="15.6">
      <c r="A11" s="45" t="s">
        <v>25</v>
      </c>
      <c r="B11" s="46" t="s">
        <v>1528</v>
      </c>
      <c r="C11" s="46" t="s">
        <v>27</v>
      </c>
      <c r="D11" s="46" t="s">
        <v>26</v>
      </c>
      <c r="E11" s="46" t="s">
        <v>865</v>
      </c>
      <c r="F11" s="47" t="s">
        <v>33</v>
      </c>
      <c r="G11" s="46" t="s">
        <v>28</v>
      </c>
      <c r="H11" s="47" t="s">
        <v>29</v>
      </c>
      <c r="I11" s="47" t="s">
        <v>1761</v>
      </c>
      <c r="J11" s="47" t="s">
        <v>30</v>
      </c>
      <c r="K11" s="47" t="s">
        <v>31</v>
      </c>
      <c r="L11" s="46" t="s">
        <v>32</v>
      </c>
      <c r="M11" s="138" t="s">
        <v>867</v>
      </c>
      <c r="N11" s="47" t="s">
        <v>34</v>
      </c>
      <c r="O11" s="46" t="s">
        <v>35</v>
      </c>
      <c r="P11" s="138" t="s">
        <v>870</v>
      </c>
      <c r="Q11" s="47" t="s">
        <v>36</v>
      </c>
      <c r="R11" s="46" t="s">
        <v>37</v>
      </c>
      <c r="S11" s="138" t="s">
        <v>869</v>
      </c>
      <c r="T11" s="47" t="s">
        <v>1747</v>
      </c>
      <c r="U11" s="138" t="s">
        <v>868</v>
      </c>
      <c r="V11" s="46" t="s">
        <v>38</v>
      </c>
      <c r="W11" s="46" t="s">
        <v>39</v>
      </c>
      <c r="X11" s="46" t="s">
        <v>40</v>
      </c>
      <c r="Y11" s="46" t="s">
        <v>41</v>
      </c>
      <c r="Z11" s="139" t="s">
        <v>1162</v>
      </c>
      <c r="AA11" s="47" t="s">
        <v>42</v>
      </c>
      <c r="AB11" s="47" t="s">
        <v>43</v>
      </c>
      <c r="AC11" s="46" t="s">
        <v>44</v>
      </c>
      <c r="AD11" s="138" t="s">
        <v>871</v>
      </c>
      <c r="AE11" s="46" t="s">
        <v>45</v>
      </c>
      <c r="AF11" s="46" t="s">
        <v>785</v>
      </c>
      <c r="AG11" s="46" t="s">
        <v>786</v>
      </c>
      <c r="AH11" s="46" t="s">
        <v>46</v>
      </c>
      <c r="AI11" s="46" t="s">
        <v>47</v>
      </c>
      <c r="AJ11" s="46" t="s">
        <v>48</v>
      </c>
      <c r="AK11" s="46" t="s">
        <v>51</v>
      </c>
      <c r="AL11" s="46" t="s">
        <v>52</v>
      </c>
      <c r="AM11" s="46" t="s">
        <v>53</v>
      </c>
      <c r="AN11" s="138" t="s">
        <v>872</v>
      </c>
      <c r="AO11" s="46" t="s">
        <v>794</v>
      </c>
      <c r="AP11" s="46" t="s">
        <v>54</v>
      </c>
      <c r="AQ11" s="46" t="s">
        <v>787</v>
      </c>
      <c r="AR11" s="46" t="s">
        <v>788</v>
      </c>
      <c r="AS11" s="46" t="s">
        <v>55</v>
      </c>
      <c r="AT11" s="46" t="s">
        <v>56</v>
      </c>
      <c r="AU11" s="46" t="s">
        <v>57</v>
      </c>
      <c r="AV11" s="46" t="s">
        <v>58</v>
      </c>
      <c r="AW11" s="46" t="s">
        <v>59</v>
      </c>
      <c r="AX11" s="46" t="s">
        <v>60</v>
      </c>
      <c r="AY11" s="138" t="s">
        <v>873</v>
      </c>
      <c r="AZ11" s="46" t="s">
        <v>61</v>
      </c>
      <c r="BA11" s="46" t="s">
        <v>62</v>
      </c>
      <c r="BB11" s="48" t="s">
        <v>874</v>
      </c>
      <c r="BC11" s="256" t="s">
        <v>63</v>
      </c>
    </row>
    <row r="12" spans="1:55" s="12" customFormat="1" ht="15.6">
      <c r="A12" s="244"/>
      <c r="B12" s="126" t="str">
        <f>IF(ISNUMBER(SEARCH("~*",Spec_Imports[[#This Row],[Facility_Unit_Name]])),"",IF(Spec_Imports[[#This Row],[Facility_Unit_Name]]="","",INDEX(EF_List[Source ID],MATCH(Spec_Imports[[#This Row],[Facility_Unit_Name]],EF_List[Facility and Unit Name],0))))</f>
        <v/>
      </c>
      <c r="C12" s="44" t="str">
        <f>_xlfn.IFNA(INDEX(EF_List[Primary Fuel],MATCH(Spec_Imports[[#This Row],[Source ID]],EF_List[Source ID],0)),"")</f>
        <v/>
      </c>
      <c r="D12" s="44" t="str">
        <f>_xlfn.IFNA(INDEX(EF_List[State/Country],MATCH(Spec_Imports[[#This Row],[Source ID]],EF_List[Source ID],0)),"")</f>
        <v/>
      </c>
      <c r="E12" s="127"/>
      <c r="F12" s="128"/>
      <c r="G12" s="131" t="str">
        <f>IF(ISBLANK(Spec_Imports[[#This Row],[Source ID]]),"",Spec_Imports[[#This Row],[EF_Published2]])</f>
        <v/>
      </c>
      <c r="H12" s="74"/>
      <c r="I12" s="37"/>
      <c r="J12" s="38"/>
      <c r="K12" s="50"/>
      <c r="L12"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N12" s="37"/>
      <c r="O12" s="132" t="str">
        <f>IF(Spec_Imports[[#This Row],[Are_You_First_Deliverer]]="","",IF(N12="Yes","","Verify Entry"))</f>
        <v/>
      </c>
      <c r="P12" s="13"/>
      <c r="Q12" s="37"/>
      <c r="R12" s="44" t="str">
        <f>IF(Spec_Imports[[#This Row],[Source ID]]="","",IF(OR(Spec_Imports[[#This Row],[Direct_Delivery_Method]]="1st PoR is WA Sch Pt",Spec_Imports[[#This Row],[Direct_Delivery_Method]]="Dynamic Transfer",Spec_Imports[[#This Row],[Direct_Delivery_Method]]="Spec Source to POD in WA"),"Yes","Verify Entry"))</f>
        <v/>
      </c>
      <c r="S12" s="13"/>
      <c r="T12" s="247"/>
      <c r="U12" s="13"/>
      <c r="V12" s="44" t="str">
        <f>IF(Spec_Imports[[#This Row],[Source ID]]="","",'Start Here'!$B$33)</f>
        <v/>
      </c>
      <c r="W12" s="44" t="str">
        <f>IF(Spec_Imports[[#This Row],[Source ID]]="","",IF(Spec_Imports[[#This Row],[Are_You_First_Deliverer]]="Yes","No",IF(Spec_Imports[[#This Row],[Are_You_First_Deliverer]]="No","Yes","Verify Entry")))</f>
        <v/>
      </c>
      <c r="X12" s="52" t="str">
        <f>IF(Spec_Imports[[#This Row],[RP_Power_Brought_On_Behalf]]="Yes",Spec_Imports[[#This Row],[Specified_Electricity_Deliveries]]*Spec_Imports[[#This Row],[Transmission_Loss_Correction_Factor]],"")</f>
        <v/>
      </c>
      <c r="Y12" s="39" t="str">
        <f>IF(Spec_Imports[[#This Row],[RP_Owned_Imported_Per_Thresholds]]="","",Spec_Imports[[#This Row],[RP_Owned_Imported_Per_Thresholds]]*Spec_Imports[[#This Row],[EF_Total_Covered]])</f>
        <v/>
      </c>
      <c r="Z12" s="13"/>
      <c r="AA12" s="37"/>
      <c r="AB12" s="37" t="str">
        <f>IF(Spec_Imports[[#This Row],[Source ID]]="","",IF(OR(Spec_Imports[[#This Row],[Meter_Data_Zero_RPS]]="No",Spec_Imports[[#This Row],[Are_You_First_Deliverer]]="No"),"Does Not Apply",""))</f>
        <v/>
      </c>
      <c r="AC12"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2" s="14"/>
      <c r="AE12" s="210" t="str">
        <f>_xlfn.IFNA(INDEX(EF_List[Total EF],MATCH(Spec_Imports[[#This Row],[Source ID]],EF_List[Source ID],0)),"")</f>
        <v/>
      </c>
      <c r="AF12" s="210" t="str">
        <f>IF(Spec_Imports[[#This Row],[Source ID]]="","",Spec_Imports[[#This Row],[EF_Combustion]]+Spec_Imports[[#This Row],[EF_CH4_Non-Geothermal]]+Spec_Imports[[#This Row],[EF_N2O]])</f>
        <v/>
      </c>
      <c r="AG12" s="210" t="str">
        <f>IF(Spec_Imports[[#This Row],[Source ID]]="","",Spec_Imports[[#This Row],[EF_Biomass_Exempt]]+Spec_Imports[[#This Row],[EF_CO2_Geothermal_Exempt]]+Spec_Imports[[#This Row],[EF_CH4_Geothermal_Exempt]])</f>
        <v/>
      </c>
      <c r="AH12" s="210" t="str">
        <f>_xlfn.IFNA(INDEX(EF_List[Fossil &amp; Process EF],MATCH(Spec_Imports[[#This Row],[Source ID]],EF_List[Source ID],0)),"")</f>
        <v/>
      </c>
      <c r="AI12" s="210" t="str">
        <f>_xlfn.IFNA(INDEX(EF_List[Biomass
Exempt EF],MATCH(Spec_Imports[[#This Row],[Source ID]],EF_List[Source ID],0)),"")</f>
        <v/>
      </c>
      <c r="AJ12" s="210" t="str">
        <f>_xlfn.IFNA(INDEX(EF_List[Geothermal CO2 Exempt EF],MATCH(Spec_Imports[[#This Row],[Source ID]],EF_List[Source ID],0)),"")</f>
        <v/>
      </c>
      <c r="AK12" s="210" t="str">
        <f>_xlfn.IFNA(INDEX(EF_List[Geothermal CH4 Exempt EF],MATCH(Spec_Imports[[#This Row],[Source ID]],EF_List[Source ID],0)),"")</f>
        <v/>
      </c>
      <c r="AL12" s="210" t="str">
        <f>_xlfn.IFNA(INDEX(EF_List[Other CH4
Covered EF],MATCH(Spec_Imports[[#This Row],[Source ID]],EF_List[Source ID],0)),"")</f>
        <v/>
      </c>
      <c r="AM12" s="210" t="str">
        <f>_xlfn.IFNA(INDEX(EF_List[N2O
Covered EF],MATCH(Spec_Imports[[#This Row],[Source ID]],EF_List[Source ID],0)),"")</f>
        <v/>
      </c>
      <c r="AN12" s="15"/>
      <c r="AO12" s="51" t="str">
        <f>IFERROR(MAX(Spec_Imports[[#This Row],[Specified_Electricity_Deliveries]],0)*Spec_Imports[[#This Row],[Transmission_Loss_Correction_Factor]],"")</f>
        <v/>
      </c>
      <c r="AP12" s="51" t="str">
        <f>IFERROR(Spec_Imports[[#This Row],[MWh_x_TLF]]*Spec_Imports[[#This Row],[EF_Published2]],"")</f>
        <v/>
      </c>
      <c r="AQ12" s="51" t="str">
        <f>IFERROR(Spec_Imports[[#This Row],[MWh_x_TLF]]*Spec_Imports[[#This Row],[EF_Total_Covered]],"")</f>
        <v/>
      </c>
      <c r="AR12" s="51" t="str">
        <f>IFERROR(Spec_Imports[[#This Row],[MWh_x_TLF]]*Spec_Imports[[#This Row],[EF_Total_Exempt]],"")</f>
        <v/>
      </c>
      <c r="AS12" s="51" t="str">
        <f>IFERROR(Spec_Imports[[#This Row],[MWh_x_TLF]]*Spec_Imports[[#This Row],[EF_Combustion]],"")</f>
        <v/>
      </c>
      <c r="AT12" s="51" t="str">
        <f>IFERROR(Spec_Imports[[#This Row],[MWh_x_TLF]]*Spec_Imports[[#This Row],[EF_Biomass_Exempt]],"")</f>
        <v/>
      </c>
      <c r="AU12" s="51" t="str">
        <f>IFERROR(Spec_Imports[[#This Row],[MWh_x_TLF]]*Spec_Imports[[#This Row],[EF_CO2_Geothermal_Exempt]],"")</f>
        <v/>
      </c>
      <c r="AV12" s="51" t="str">
        <f>IFERROR(Spec_Imports[[#This Row],[MWh_x_TLF]]*Spec_Imports[[#This Row],[EF_CH4_Geothermal_Exempt]],"")</f>
        <v/>
      </c>
      <c r="AW12" s="51" t="str">
        <f>IFERROR(Spec_Imports[[#This Row],[MWh_x_TLF]]*Spec_Imports[[#This Row],[EF_CH4_Non-Geothermal]],"")</f>
        <v/>
      </c>
      <c r="AX12" s="51" t="str">
        <f>IFERROR(Spec_Imports[[#This Row],[MWh_x_TLF]]*Spec_Imports[[#This Row],[EF_N2O]],"")</f>
        <v/>
      </c>
      <c r="AY12" s="15"/>
      <c r="AZ12" s="44" t="str">
        <f>IF(Spec_Imports[[#This Row],[Source ID]]="","","No")</f>
        <v/>
      </c>
      <c r="BA12" s="255" t="str">
        <f>IF(Spec_Imports[[#This Row],[Linked_Jurisdiction_2]]="No",0,Spec_Imports[[#This Row],[CO2e_Total_Covered]])</f>
        <v/>
      </c>
      <c r="BB12" s="140"/>
      <c r="BC12" s="257"/>
    </row>
    <row r="13" spans="1:55" ht="15.6">
      <c r="A13" s="244"/>
      <c r="B13" s="126" t="str">
        <f>IF(ISNUMBER(SEARCH("~*",Spec_Imports[[#This Row],[Facility_Unit_Name]])),"",IF(Spec_Imports[[#This Row],[Facility_Unit_Name]]="","",INDEX(EF_List[Source ID],MATCH(Spec_Imports[[#This Row],[Facility_Unit_Name]],EF_List[Facility and Unit Name],0))))</f>
        <v/>
      </c>
      <c r="C13" s="44" t="str">
        <f>_xlfn.IFNA(INDEX(EF_List[Primary Fuel],MATCH(Spec_Imports[[#This Row],[Source ID]],EF_List[Source ID],0)),"")</f>
        <v/>
      </c>
      <c r="D13" s="44" t="str">
        <f>_xlfn.IFNA(INDEX(EF_List[State/Country],MATCH(Spec_Imports[[#This Row],[Source ID]],EF_List[Source ID],0)),"")</f>
        <v/>
      </c>
      <c r="E13" s="127"/>
      <c r="F13" s="128"/>
      <c r="G13" s="131" t="str">
        <f>IF(ISBLANK(Spec_Imports[[#This Row],[Source ID]]),"",Spec_Imports[[#This Row],[EF_Published2]])</f>
        <v/>
      </c>
      <c r="H13" s="74"/>
      <c r="I13" s="37"/>
      <c r="J13" s="38"/>
      <c r="K13" s="50"/>
      <c r="L13"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3" s="13"/>
      <c r="N13" s="37"/>
      <c r="O13" s="132" t="str">
        <f>IF(Spec_Imports[[#This Row],[Are_You_First_Deliverer]]="","",IF(N13="Yes","","Verify Entry"))</f>
        <v/>
      </c>
      <c r="P13" s="13"/>
      <c r="Q13" s="37"/>
      <c r="R13" s="44" t="str">
        <f>IF(Spec_Imports[[#This Row],[Source ID]]="","",IF(OR(Spec_Imports[[#This Row],[Direct_Delivery_Method]]="1st PoR is WA Sch Pt",Spec_Imports[[#This Row],[Direct_Delivery_Method]]="Dynamic Transfer",Spec_Imports[[#This Row],[Direct_Delivery_Method]]="Spec Source to POD in WA"),"Yes","Verify Entry"))</f>
        <v/>
      </c>
      <c r="S13" s="13"/>
      <c r="T13" s="247"/>
      <c r="U13" s="13"/>
      <c r="V13" s="44" t="str">
        <f>IF(Spec_Imports[[#This Row],[Source ID]]="","",'Start Here'!$B$33)</f>
        <v/>
      </c>
      <c r="W13" s="44" t="str">
        <f>IF(Spec_Imports[[#This Row],[Source ID]]="","",IF(Spec_Imports[[#This Row],[Are_You_First_Deliverer]]="Yes","No",IF(Spec_Imports[[#This Row],[Are_You_First_Deliverer]]="No","Yes","Verify Entry")))</f>
        <v/>
      </c>
      <c r="X13" s="52" t="str">
        <f>IF(Spec_Imports[[#This Row],[RP_Power_Brought_On_Behalf]]="Yes",Spec_Imports[[#This Row],[Specified_Electricity_Deliveries]]*Spec_Imports[[#This Row],[Transmission_Loss_Correction_Factor]],"")</f>
        <v/>
      </c>
      <c r="Y13" s="39" t="str">
        <f>IF(Spec_Imports[[#This Row],[RP_Owned_Imported_Per_Thresholds]]="","",Spec_Imports[[#This Row],[RP_Owned_Imported_Per_Thresholds]]*Spec_Imports[[#This Row],[EF_Total_Covered]])</f>
        <v/>
      </c>
      <c r="Z13" s="13"/>
      <c r="AA13" s="37"/>
      <c r="AB13" s="37" t="str">
        <f>IF(Spec_Imports[[#This Row],[Source ID]]="","",IF(OR(Spec_Imports[[#This Row],[Meter_Data_Zero_RPS]]="No",Spec_Imports[[#This Row],[Are_You_First_Deliverer]]="No"),"Does Not Apply",""))</f>
        <v/>
      </c>
      <c r="AC13"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3" s="16"/>
      <c r="AE13" s="210" t="str">
        <f>_xlfn.IFNA(INDEX(EF_List[Total EF],MATCH(Spec_Imports[[#This Row],[Source ID]],EF_List[Source ID],0)),"")</f>
        <v/>
      </c>
      <c r="AF13" s="210" t="str">
        <f>IF(Spec_Imports[[#This Row],[Source ID]]="","",Spec_Imports[[#This Row],[EF_Combustion]]+Spec_Imports[[#This Row],[EF_CH4_Non-Geothermal]]+Spec_Imports[[#This Row],[EF_N2O]])</f>
        <v/>
      </c>
      <c r="AG13" s="210" t="str">
        <f>IF(Spec_Imports[[#This Row],[Source ID]]="","",Spec_Imports[[#This Row],[EF_Biomass_Exempt]]+Spec_Imports[[#This Row],[EF_CO2_Geothermal_Exempt]]+Spec_Imports[[#This Row],[EF_CH4_Geothermal_Exempt]])</f>
        <v/>
      </c>
      <c r="AH13" s="210" t="str">
        <f>_xlfn.IFNA(INDEX(EF_List[Fossil &amp; Process EF],MATCH(Spec_Imports[[#This Row],[Source ID]],EF_List[Source ID],0)),"")</f>
        <v/>
      </c>
      <c r="AI13" s="210" t="str">
        <f>_xlfn.IFNA(INDEX(EF_List[Biomass
Exempt EF],MATCH(Spec_Imports[[#This Row],[Source ID]],EF_List[Source ID],0)),"")</f>
        <v/>
      </c>
      <c r="AJ13" s="210" t="str">
        <f>_xlfn.IFNA(INDEX(EF_List[Geothermal CO2 Exempt EF],MATCH(Spec_Imports[[#This Row],[Source ID]],EF_List[Source ID],0)),"")</f>
        <v/>
      </c>
      <c r="AK13" s="210" t="str">
        <f>_xlfn.IFNA(INDEX(EF_List[Geothermal CH4 Exempt EF],MATCH(Spec_Imports[[#This Row],[Source ID]],EF_List[Source ID],0)),"")</f>
        <v/>
      </c>
      <c r="AL13" s="210" t="str">
        <f>_xlfn.IFNA(INDEX(EF_List[Other CH4
Covered EF],MATCH(Spec_Imports[[#This Row],[Source ID]],EF_List[Source ID],0)),"")</f>
        <v/>
      </c>
      <c r="AM13" s="210" t="str">
        <f>_xlfn.IFNA(INDEX(EF_List[N2O
Covered EF],MATCH(Spec_Imports[[#This Row],[Source ID]],EF_List[Source ID],0)),"")</f>
        <v/>
      </c>
      <c r="AN13" s="15"/>
      <c r="AO13" s="51" t="str">
        <f>IFERROR(MAX(Spec_Imports[[#This Row],[Specified_Electricity_Deliveries]],0)*Spec_Imports[[#This Row],[Transmission_Loss_Correction_Factor]],"")</f>
        <v/>
      </c>
      <c r="AP13" s="51" t="str">
        <f>IFERROR(Spec_Imports[[#This Row],[MWh_x_TLF]]*Spec_Imports[[#This Row],[EF_Published2]],"")</f>
        <v/>
      </c>
      <c r="AQ13" s="51" t="str">
        <f>IFERROR(Spec_Imports[[#This Row],[MWh_x_TLF]]*Spec_Imports[[#This Row],[EF_Total_Covered]],"")</f>
        <v/>
      </c>
      <c r="AR13" s="51" t="str">
        <f>IFERROR(Spec_Imports[[#This Row],[MWh_x_TLF]]*Spec_Imports[[#This Row],[EF_Total_Exempt]],"")</f>
        <v/>
      </c>
      <c r="AS13" s="51" t="str">
        <f>IFERROR(Spec_Imports[[#This Row],[MWh_x_TLF]]*Spec_Imports[[#This Row],[EF_Combustion]],"")</f>
        <v/>
      </c>
      <c r="AT13" s="51" t="str">
        <f>IFERROR(Spec_Imports[[#This Row],[MWh_x_TLF]]*Spec_Imports[[#This Row],[EF_Biomass_Exempt]],"")</f>
        <v/>
      </c>
      <c r="AU13" s="51" t="str">
        <f>IFERROR(Spec_Imports[[#This Row],[MWh_x_TLF]]*Spec_Imports[[#This Row],[EF_CO2_Geothermal_Exempt]],"")</f>
        <v/>
      </c>
      <c r="AV13" s="51" t="str">
        <f>IFERROR(Spec_Imports[[#This Row],[MWh_x_TLF]]*Spec_Imports[[#This Row],[EF_CH4_Geothermal_Exempt]],"")</f>
        <v/>
      </c>
      <c r="AW13" s="51" t="str">
        <f>IFERROR(Spec_Imports[[#This Row],[MWh_x_TLF]]*Spec_Imports[[#This Row],[EF_CH4_Non-Geothermal]],"")</f>
        <v/>
      </c>
      <c r="AX13" s="51" t="str">
        <f>IFERROR(Spec_Imports[[#This Row],[MWh_x_TLF]]*Spec_Imports[[#This Row],[EF_N2O]],"")</f>
        <v/>
      </c>
      <c r="AY13" s="15"/>
      <c r="AZ13" s="44" t="str">
        <f>IF(Spec_Imports[[#This Row],[Source ID]]="","","No")</f>
        <v/>
      </c>
      <c r="BA13" s="255" t="str">
        <f>IF(Spec_Imports[[#This Row],[Linked_Jurisdiction_2]]="No",0,Spec_Imports[[#This Row],[CO2e_Total_Covered]])</f>
        <v/>
      </c>
      <c r="BB13" s="139"/>
      <c r="BC13" s="257"/>
    </row>
    <row r="14" spans="1:55" ht="15.6">
      <c r="A14" s="244"/>
      <c r="B14" s="126" t="str">
        <f>IF(ISNUMBER(SEARCH("~*",Spec_Imports[[#This Row],[Facility_Unit_Name]])),"",IF(Spec_Imports[[#This Row],[Facility_Unit_Name]]="","",INDEX(EF_List[Source ID],MATCH(Spec_Imports[[#This Row],[Facility_Unit_Name]],EF_List[Facility and Unit Name],0))))</f>
        <v/>
      </c>
      <c r="C14" s="44" t="str">
        <f>_xlfn.IFNA(INDEX(EF_List[Primary Fuel],MATCH(Spec_Imports[[#This Row],[Source ID]],EF_List[Source ID],0)),"")</f>
        <v/>
      </c>
      <c r="D14" s="44" t="str">
        <f>_xlfn.IFNA(INDEX(EF_List[State/Country],MATCH(Spec_Imports[[#This Row],[Source ID]],EF_List[Source ID],0)),"")</f>
        <v/>
      </c>
      <c r="E14" s="127"/>
      <c r="F14" s="128"/>
      <c r="G14" s="131" t="str">
        <f>IF(ISBLANK(Spec_Imports[[#This Row],[Source ID]]),"",Spec_Imports[[#This Row],[EF_Published2]])</f>
        <v/>
      </c>
      <c r="H14" s="74"/>
      <c r="I14" s="37"/>
      <c r="J14" s="38"/>
      <c r="K14" s="50"/>
      <c r="L14"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4" s="13"/>
      <c r="N14" s="37"/>
      <c r="O14" s="132" t="str">
        <f>IF(Spec_Imports[[#This Row],[Are_You_First_Deliverer]]="","",IF(N14="Yes","","Verify Entry"))</f>
        <v/>
      </c>
      <c r="P14" s="13"/>
      <c r="Q14" s="37"/>
      <c r="R14" s="44" t="str">
        <f>IF(Spec_Imports[[#This Row],[Source ID]]="","",IF(OR(Spec_Imports[[#This Row],[Direct_Delivery_Method]]="1st PoR is WA Sch Pt",Spec_Imports[[#This Row],[Direct_Delivery_Method]]="Dynamic Transfer",Spec_Imports[[#This Row],[Direct_Delivery_Method]]="Spec Source to POD in WA"),"Yes","Verify Entry"))</f>
        <v/>
      </c>
      <c r="S14" s="13"/>
      <c r="T14" s="247"/>
      <c r="U14" s="13"/>
      <c r="V14" s="44" t="str">
        <f>IF(Spec_Imports[[#This Row],[Source ID]]="","",'Start Here'!$B$33)</f>
        <v/>
      </c>
      <c r="W14" s="44" t="str">
        <f>IF(Spec_Imports[[#This Row],[Source ID]]="","",IF(Spec_Imports[[#This Row],[Are_You_First_Deliverer]]="Yes","No",IF(Spec_Imports[[#This Row],[Are_You_First_Deliverer]]="No","Yes","Verify Entry")))</f>
        <v/>
      </c>
      <c r="X14" s="52" t="str">
        <f>IF(Spec_Imports[[#This Row],[RP_Power_Brought_On_Behalf]]="Yes",Spec_Imports[[#This Row],[Specified_Electricity_Deliveries]]*Spec_Imports[[#This Row],[Transmission_Loss_Correction_Factor]],"")</f>
        <v/>
      </c>
      <c r="Y14" s="39" t="str">
        <f>IF(Spec_Imports[[#This Row],[RP_Owned_Imported_Per_Thresholds]]="","",Spec_Imports[[#This Row],[RP_Owned_Imported_Per_Thresholds]]*Spec_Imports[[#This Row],[EF_Total_Covered]])</f>
        <v/>
      </c>
      <c r="Z14" s="13"/>
      <c r="AA14" s="37"/>
      <c r="AB14" s="37" t="str">
        <f>IF(Spec_Imports[[#This Row],[Source ID]]="","",IF(OR(Spec_Imports[[#This Row],[Meter_Data_Zero_RPS]]="No",Spec_Imports[[#This Row],[Are_You_First_Deliverer]]="No"),"Does Not Apply",""))</f>
        <v/>
      </c>
      <c r="AC14"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4" s="16"/>
      <c r="AE14" s="210" t="str">
        <f>_xlfn.IFNA(INDEX(EF_List[Total EF],MATCH(Spec_Imports[[#This Row],[Source ID]],EF_List[Source ID],0)),"")</f>
        <v/>
      </c>
      <c r="AF14" s="210" t="str">
        <f>IF(Spec_Imports[[#This Row],[Source ID]]="","",Spec_Imports[[#This Row],[EF_Combustion]]+Spec_Imports[[#This Row],[EF_CH4_Non-Geothermal]]+Spec_Imports[[#This Row],[EF_N2O]])</f>
        <v/>
      </c>
      <c r="AG14" s="210" t="str">
        <f>IF(Spec_Imports[[#This Row],[Source ID]]="","",Spec_Imports[[#This Row],[EF_Biomass_Exempt]]+Spec_Imports[[#This Row],[EF_CO2_Geothermal_Exempt]]+Spec_Imports[[#This Row],[EF_CH4_Geothermal_Exempt]])</f>
        <v/>
      </c>
      <c r="AH14" s="210" t="str">
        <f>_xlfn.IFNA(INDEX(EF_List[Fossil &amp; Process EF],MATCH(Spec_Imports[[#This Row],[Source ID]],EF_List[Source ID],0)),"")</f>
        <v/>
      </c>
      <c r="AI14" s="210" t="str">
        <f>_xlfn.IFNA(INDEX(EF_List[Biomass
Exempt EF],MATCH(Spec_Imports[[#This Row],[Source ID]],EF_List[Source ID],0)),"")</f>
        <v/>
      </c>
      <c r="AJ14" s="210" t="str">
        <f>_xlfn.IFNA(INDEX(EF_List[Geothermal CO2 Exempt EF],MATCH(Spec_Imports[[#This Row],[Source ID]],EF_List[Source ID],0)),"")</f>
        <v/>
      </c>
      <c r="AK14" s="210" t="str">
        <f>_xlfn.IFNA(INDEX(EF_List[Geothermal CH4 Exempt EF],MATCH(Spec_Imports[[#This Row],[Source ID]],EF_List[Source ID],0)),"")</f>
        <v/>
      </c>
      <c r="AL14" s="210" t="str">
        <f>_xlfn.IFNA(INDEX(EF_List[Other CH4
Covered EF],MATCH(Spec_Imports[[#This Row],[Source ID]],EF_List[Source ID],0)),"")</f>
        <v/>
      </c>
      <c r="AM14" s="210" t="str">
        <f>_xlfn.IFNA(INDEX(EF_List[N2O
Covered EF],MATCH(Spec_Imports[[#This Row],[Source ID]],EF_List[Source ID],0)),"")</f>
        <v/>
      </c>
      <c r="AN14" s="15"/>
      <c r="AO14" s="51" t="str">
        <f>IFERROR(MAX(Spec_Imports[[#This Row],[Specified_Electricity_Deliveries]],0)*Spec_Imports[[#This Row],[Transmission_Loss_Correction_Factor]],"")</f>
        <v/>
      </c>
      <c r="AP14" s="51" t="str">
        <f>IFERROR(Spec_Imports[[#This Row],[MWh_x_TLF]]*Spec_Imports[[#This Row],[EF_Published2]],"")</f>
        <v/>
      </c>
      <c r="AQ14" s="51" t="str">
        <f>IFERROR(Spec_Imports[[#This Row],[MWh_x_TLF]]*Spec_Imports[[#This Row],[EF_Total_Covered]],"")</f>
        <v/>
      </c>
      <c r="AR14" s="51" t="str">
        <f>IFERROR(Spec_Imports[[#This Row],[MWh_x_TLF]]*Spec_Imports[[#This Row],[EF_Total_Exempt]],"")</f>
        <v/>
      </c>
      <c r="AS14" s="51" t="str">
        <f>IFERROR(Spec_Imports[[#This Row],[MWh_x_TLF]]*Spec_Imports[[#This Row],[EF_Combustion]],"")</f>
        <v/>
      </c>
      <c r="AT14" s="51" t="str">
        <f>IFERROR(Spec_Imports[[#This Row],[MWh_x_TLF]]*Spec_Imports[[#This Row],[EF_Biomass_Exempt]],"")</f>
        <v/>
      </c>
      <c r="AU14" s="51" t="str">
        <f>IFERROR(Spec_Imports[[#This Row],[MWh_x_TLF]]*Spec_Imports[[#This Row],[EF_CO2_Geothermal_Exempt]],"")</f>
        <v/>
      </c>
      <c r="AV14" s="51" t="str">
        <f>IFERROR(Spec_Imports[[#This Row],[MWh_x_TLF]]*Spec_Imports[[#This Row],[EF_CH4_Geothermal_Exempt]],"")</f>
        <v/>
      </c>
      <c r="AW14" s="51" t="str">
        <f>IFERROR(Spec_Imports[[#This Row],[MWh_x_TLF]]*Spec_Imports[[#This Row],[EF_CH4_Non-Geothermal]],"")</f>
        <v/>
      </c>
      <c r="AX14" s="51" t="str">
        <f>IFERROR(Spec_Imports[[#This Row],[MWh_x_TLF]]*Spec_Imports[[#This Row],[EF_N2O]],"")</f>
        <v/>
      </c>
      <c r="AY14" s="15"/>
      <c r="AZ14" s="44" t="str">
        <f>IF(Spec_Imports[[#This Row],[Source ID]]="","","No")</f>
        <v/>
      </c>
      <c r="BA14" s="255" t="str">
        <f>IF(Spec_Imports[[#This Row],[Linked_Jurisdiction_2]]="No",0,Spec_Imports[[#This Row],[CO2e_Total_Covered]])</f>
        <v/>
      </c>
      <c r="BB14" s="139"/>
      <c r="BC14" s="257"/>
    </row>
    <row r="15" spans="1:55" ht="15.6">
      <c r="A15" s="244"/>
      <c r="B15" s="126" t="str">
        <f>IF(ISNUMBER(SEARCH("~*",Spec_Imports[[#This Row],[Facility_Unit_Name]])),"",IF(Spec_Imports[[#This Row],[Facility_Unit_Name]]="","",INDEX(EF_List[Source ID],MATCH(Spec_Imports[[#This Row],[Facility_Unit_Name]],EF_List[Facility and Unit Name],0))))</f>
        <v/>
      </c>
      <c r="C15" s="44" t="str">
        <f>_xlfn.IFNA(INDEX(EF_List[Primary Fuel],MATCH(Spec_Imports[[#This Row],[Source ID]],EF_List[Source ID],0)),"")</f>
        <v/>
      </c>
      <c r="D15" s="44" t="str">
        <f>_xlfn.IFNA(INDEX(EF_List[State/Country],MATCH(Spec_Imports[[#This Row],[Source ID]],EF_List[Source ID],0)),"")</f>
        <v/>
      </c>
      <c r="E15" s="127"/>
      <c r="F15" s="128"/>
      <c r="G15" s="131" t="str">
        <f>IF(ISBLANK(Spec_Imports[[#This Row],[Source ID]]),"",Spec_Imports[[#This Row],[EF_Published2]])</f>
        <v/>
      </c>
      <c r="H15" s="74"/>
      <c r="I15" s="37"/>
      <c r="J15" s="38"/>
      <c r="K15" s="50"/>
      <c r="L15"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5" s="13"/>
      <c r="N15" s="37"/>
      <c r="O15" s="132" t="str">
        <f>IF(Spec_Imports[[#This Row],[Are_You_First_Deliverer]]="","",IF(N15="Yes","","Verify Entry"))</f>
        <v/>
      </c>
      <c r="P15" s="13"/>
      <c r="Q15" s="37"/>
      <c r="R15" s="44" t="str">
        <f>IF(Spec_Imports[[#This Row],[Source ID]]="","",IF(OR(Spec_Imports[[#This Row],[Direct_Delivery_Method]]="1st PoR is WA Sch Pt",Spec_Imports[[#This Row],[Direct_Delivery_Method]]="Dynamic Transfer",Spec_Imports[[#This Row],[Direct_Delivery_Method]]="Spec Source to POD in WA"),"Yes","Verify Entry"))</f>
        <v/>
      </c>
      <c r="S15" s="13"/>
      <c r="T15" s="247"/>
      <c r="U15" s="13"/>
      <c r="V15" s="44" t="str">
        <f>IF(Spec_Imports[[#This Row],[Source ID]]="","",'Start Here'!$B$33)</f>
        <v/>
      </c>
      <c r="W15" s="44" t="str">
        <f>IF(Spec_Imports[[#This Row],[Source ID]]="","",IF(Spec_Imports[[#This Row],[Are_You_First_Deliverer]]="Yes","No",IF(Spec_Imports[[#This Row],[Are_You_First_Deliverer]]="No","Yes","Verify Entry")))</f>
        <v/>
      </c>
      <c r="X15" s="52" t="str">
        <f>IF(Spec_Imports[[#This Row],[RP_Power_Brought_On_Behalf]]="Yes",Spec_Imports[[#This Row],[Specified_Electricity_Deliveries]]*Spec_Imports[[#This Row],[Transmission_Loss_Correction_Factor]],"")</f>
        <v/>
      </c>
      <c r="Y15" s="39" t="str">
        <f>IF(Spec_Imports[[#This Row],[RP_Owned_Imported_Per_Thresholds]]="","",Spec_Imports[[#This Row],[RP_Owned_Imported_Per_Thresholds]]*Spec_Imports[[#This Row],[EF_Total_Covered]])</f>
        <v/>
      </c>
      <c r="Z15" s="13"/>
      <c r="AA15" s="37"/>
      <c r="AB15" s="37" t="str">
        <f>IF(Spec_Imports[[#This Row],[Source ID]]="","",IF(OR(Spec_Imports[[#This Row],[Meter_Data_Zero_RPS]]="No",Spec_Imports[[#This Row],[Are_You_First_Deliverer]]="No"),"Does Not Apply",""))</f>
        <v/>
      </c>
      <c r="AC15"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5" s="16"/>
      <c r="AE15" s="210" t="str">
        <f>_xlfn.IFNA(INDEX(EF_List[Total EF],MATCH(Spec_Imports[[#This Row],[Source ID]],EF_List[Source ID],0)),"")</f>
        <v/>
      </c>
      <c r="AF15" s="210" t="str">
        <f>IF(Spec_Imports[[#This Row],[Source ID]]="","",Spec_Imports[[#This Row],[EF_Combustion]]+Spec_Imports[[#This Row],[EF_CH4_Non-Geothermal]]+Spec_Imports[[#This Row],[EF_N2O]])</f>
        <v/>
      </c>
      <c r="AG15" s="210" t="str">
        <f>IF(Spec_Imports[[#This Row],[Source ID]]="","",Spec_Imports[[#This Row],[EF_Biomass_Exempt]]+Spec_Imports[[#This Row],[EF_CO2_Geothermal_Exempt]]+Spec_Imports[[#This Row],[EF_CH4_Geothermal_Exempt]])</f>
        <v/>
      </c>
      <c r="AH15" s="210" t="str">
        <f>_xlfn.IFNA(INDEX(EF_List[Fossil &amp; Process EF],MATCH(Spec_Imports[[#This Row],[Source ID]],EF_List[Source ID],0)),"")</f>
        <v/>
      </c>
      <c r="AI15" s="210" t="str">
        <f>_xlfn.IFNA(INDEX(EF_List[Biomass
Exempt EF],MATCH(Spec_Imports[[#This Row],[Source ID]],EF_List[Source ID],0)),"")</f>
        <v/>
      </c>
      <c r="AJ15" s="210" t="str">
        <f>_xlfn.IFNA(INDEX(EF_List[Geothermal CO2 Exempt EF],MATCH(Spec_Imports[[#This Row],[Source ID]],EF_List[Source ID],0)),"")</f>
        <v/>
      </c>
      <c r="AK15" s="210" t="str">
        <f>_xlfn.IFNA(INDEX(EF_List[Geothermal CH4 Exempt EF],MATCH(Spec_Imports[[#This Row],[Source ID]],EF_List[Source ID],0)),"")</f>
        <v/>
      </c>
      <c r="AL15" s="210" t="str">
        <f>_xlfn.IFNA(INDEX(EF_List[Other CH4
Covered EF],MATCH(Spec_Imports[[#This Row],[Source ID]],EF_List[Source ID],0)),"")</f>
        <v/>
      </c>
      <c r="AM15" s="210" t="str">
        <f>_xlfn.IFNA(INDEX(EF_List[N2O
Covered EF],MATCH(Spec_Imports[[#This Row],[Source ID]],EF_List[Source ID],0)),"")</f>
        <v/>
      </c>
      <c r="AN15" s="15"/>
      <c r="AO15" s="51" t="str">
        <f>IFERROR(MAX(Spec_Imports[[#This Row],[Specified_Electricity_Deliveries]],0)*Spec_Imports[[#This Row],[Transmission_Loss_Correction_Factor]],"")</f>
        <v/>
      </c>
      <c r="AP15" s="51" t="str">
        <f>IFERROR(Spec_Imports[[#This Row],[MWh_x_TLF]]*Spec_Imports[[#This Row],[EF_Published2]],"")</f>
        <v/>
      </c>
      <c r="AQ15" s="51" t="str">
        <f>IFERROR(Spec_Imports[[#This Row],[MWh_x_TLF]]*Spec_Imports[[#This Row],[EF_Total_Covered]],"")</f>
        <v/>
      </c>
      <c r="AR15" s="51" t="str">
        <f>IFERROR(Spec_Imports[[#This Row],[MWh_x_TLF]]*Spec_Imports[[#This Row],[EF_Total_Exempt]],"")</f>
        <v/>
      </c>
      <c r="AS15" s="51" t="str">
        <f>IFERROR(Spec_Imports[[#This Row],[MWh_x_TLF]]*Spec_Imports[[#This Row],[EF_Combustion]],"")</f>
        <v/>
      </c>
      <c r="AT15" s="51" t="str">
        <f>IFERROR(Spec_Imports[[#This Row],[MWh_x_TLF]]*Spec_Imports[[#This Row],[EF_Biomass_Exempt]],"")</f>
        <v/>
      </c>
      <c r="AU15" s="51" t="str">
        <f>IFERROR(Spec_Imports[[#This Row],[MWh_x_TLF]]*Spec_Imports[[#This Row],[EF_CO2_Geothermal_Exempt]],"")</f>
        <v/>
      </c>
      <c r="AV15" s="51" t="str">
        <f>IFERROR(Spec_Imports[[#This Row],[MWh_x_TLF]]*Spec_Imports[[#This Row],[EF_CH4_Geothermal_Exempt]],"")</f>
        <v/>
      </c>
      <c r="AW15" s="51" t="str">
        <f>IFERROR(Spec_Imports[[#This Row],[MWh_x_TLF]]*Spec_Imports[[#This Row],[EF_CH4_Non-Geothermal]],"")</f>
        <v/>
      </c>
      <c r="AX15" s="51" t="str">
        <f>IFERROR(Spec_Imports[[#This Row],[MWh_x_TLF]]*Spec_Imports[[#This Row],[EF_N2O]],"")</f>
        <v/>
      </c>
      <c r="AY15" s="15"/>
      <c r="AZ15" s="44" t="str">
        <f>IF(Spec_Imports[[#This Row],[Source ID]]="","","No")</f>
        <v/>
      </c>
      <c r="BA15" s="255" t="str">
        <f>IF(Spec_Imports[[#This Row],[Linked_Jurisdiction_2]]="No",0,Spec_Imports[[#This Row],[CO2e_Total_Covered]])</f>
        <v/>
      </c>
      <c r="BB15" s="139"/>
      <c r="BC15" s="257"/>
    </row>
    <row r="16" spans="1:55" ht="15.6">
      <c r="A16" s="244"/>
      <c r="B16" s="126" t="str">
        <f>IF(ISNUMBER(SEARCH("~*",Spec_Imports[[#This Row],[Facility_Unit_Name]])),"",IF(Spec_Imports[[#This Row],[Facility_Unit_Name]]="","",INDEX(EF_List[Source ID],MATCH(Spec_Imports[[#This Row],[Facility_Unit_Name]],EF_List[Facility and Unit Name],0))))</f>
        <v/>
      </c>
      <c r="C16" s="44" t="str">
        <f>_xlfn.IFNA(INDEX(EF_List[Primary Fuel],MATCH(Spec_Imports[[#This Row],[Source ID]],EF_List[Source ID],0)),"")</f>
        <v/>
      </c>
      <c r="D16" s="44" t="str">
        <f>_xlfn.IFNA(INDEX(EF_List[State/Country],MATCH(Spec_Imports[[#This Row],[Source ID]],EF_List[Source ID],0)),"")</f>
        <v/>
      </c>
      <c r="E16" s="127"/>
      <c r="F16" s="128"/>
      <c r="G16" s="131" t="str">
        <f>IF(ISBLANK(Spec_Imports[[#This Row],[Source ID]]),"",Spec_Imports[[#This Row],[EF_Published2]])</f>
        <v/>
      </c>
      <c r="H16" s="74"/>
      <c r="I16" s="37"/>
      <c r="J16" s="38"/>
      <c r="K16" s="50"/>
      <c r="L16"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6" s="13"/>
      <c r="N16" s="37"/>
      <c r="O16" s="132" t="str">
        <f>IF(Spec_Imports[[#This Row],[Are_You_First_Deliverer]]="","",IF(N16="Yes","","Verify Entry"))</f>
        <v/>
      </c>
      <c r="P16" s="13"/>
      <c r="Q16" s="37"/>
      <c r="R16" s="44" t="str">
        <f>IF(Spec_Imports[[#This Row],[Source ID]]="","",IF(OR(Spec_Imports[[#This Row],[Direct_Delivery_Method]]="1st PoR is WA Sch Pt",Spec_Imports[[#This Row],[Direct_Delivery_Method]]="Dynamic Transfer",Spec_Imports[[#This Row],[Direct_Delivery_Method]]="Spec Source to POD in WA"),"Yes","Verify Entry"))</f>
        <v/>
      </c>
      <c r="S16" s="13"/>
      <c r="T16" s="247"/>
      <c r="U16" s="13"/>
      <c r="V16" s="44" t="str">
        <f>IF(Spec_Imports[[#This Row],[Source ID]]="","",'Start Here'!$B$33)</f>
        <v/>
      </c>
      <c r="W16" s="44" t="str">
        <f>IF(Spec_Imports[[#This Row],[Source ID]]="","",IF(Spec_Imports[[#This Row],[Are_You_First_Deliverer]]="Yes","No",IF(Spec_Imports[[#This Row],[Are_You_First_Deliverer]]="No","Yes","Verify Entry")))</f>
        <v/>
      </c>
      <c r="X16" s="52" t="str">
        <f>IF(Spec_Imports[[#This Row],[RP_Power_Brought_On_Behalf]]="Yes",Spec_Imports[[#This Row],[Specified_Electricity_Deliveries]]*Spec_Imports[[#This Row],[Transmission_Loss_Correction_Factor]],"")</f>
        <v/>
      </c>
      <c r="Y16" s="39" t="str">
        <f>IF(Spec_Imports[[#This Row],[RP_Owned_Imported_Per_Thresholds]]="","",Spec_Imports[[#This Row],[RP_Owned_Imported_Per_Thresholds]]*Spec_Imports[[#This Row],[EF_Total_Covered]])</f>
        <v/>
      </c>
      <c r="Z16" s="13"/>
      <c r="AA16" s="37"/>
      <c r="AB16" s="37" t="str">
        <f>IF(Spec_Imports[[#This Row],[Source ID]]="","",IF(OR(Spec_Imports[[#This Row],[Meter_Data_Zero_RPS]]="No",Spec_Imports[[#This Row],[Are_You_First_Deliverer]]="No"),"Does Not Apply",""))</f>
        <v/>
      </c>
      <c r="AC16"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6" s="16"/>
      <c r="AE16" s="210" t="str">
        <f>_xlfn.IFNA(INDEX(EF_List[Total EF],MATCH(Spec_Imports[[#This Row],[Source ID]],EF_List[Source ID],0)),"")</f>
        <v/>
      </c>
      <c r="AF16" s="210" t="str">
        <f>IF(Spec_Imports[[#This Row],[Source ID]]="","",Spec_Imports[[#This Row],[EF_Combustion]]+Spec_Imports[[#This Row],[EF_CH4_Non-Geothermal]]+Spec_Imports[[#This Row],[EF_N2O]])</f>
        <v/>
      </c>
      <c r="AG16" s="210" t="str">
        <f>IF(Spec_Imports[[#This Row],[Source ID]]="","",Spec_Imports[[#This Row],[EF_Biomass_Exempt]]+Spec_Imports[[#This Row],[EF_CO2_Geothermal_Exempt]]+Spec_Imports[[#This Row],[EF_CH4_Geothermal_Exempt]])</f>
        <v/>
      </c>
      <c r="AH16" s="210" t="str">
        <f>_xlfn.IFNA(INDEX(EF_List[Fossil &amp; Process EF],MATCH(Spec_Imports[[#This Row],[Source ID]],EF_List[Source ID],0)),"")</f>
        <v/>
      </c>
      <c r="AI16" s="210" t="str">
        <f>_xlfn.IFNA(INDEX(EF_List[Biomass
Exempt EF],MATCH(Spec_Imports[[#This Row],[Source ID]],EF_List[Source ID],0)),"")</f>
        <v/>
      </c>
      <c r="AJ16" s="210" t="str">
        <f>_xlfn.IFNA(INDEX(EF_List[Geothermal CO2 Exempt EF],MATCH(Spec_Imports[[#This Row],[Source ID]],EF_List[Source ID],0)),"")</f>
        <v/>
      </c>
      <c r="AK16" s="210" t="str">
        <f>_xlfn.IFNA(INDEX(EF_List[Geothermal CH4 Exempt EF],MATCH(Spec_Imports[[#This Row],[Source ID]],EF_List[Source ID],0)),"")</f>
        <v/>
      </c>
      <c r="AL16" s="210" t="str">
        <f>_xlfn.IFNA(INDEX(EF_List[Other CH4
Covered EF],MATCH(Spec_Imports[[#This Row],[Source ID]],EF_List[Source ID],0)),"")</f>
        <v/>
      </c>
      <c r="AM16" s="210" t="str">
        <f>_xlfn.IFNA(INDEX(EF_List[N2O
Covered EF],MATCH(Spec_Imports[[#This Row],[Source ID]],EF_List[Source ID],0)),"")</f>
        <v/>
      </c>
      <c r="AN16" s="15"/>
      <c r="AO16" s="51" t="str">
        <f>IFERROR(MAX(Spec_Imports[[#This Row],[Specified_Electricity_Deliveries]],0)*Spec_Imports[[#This Row],[Transmission_Loss_Correction_Factor]],"")</f>
        <v/>
      </c>
      <c r="AP16" s="51" t="str">
        <f>IFERROR(Spec_Imports[[#This Row],[MWh_x_TLF]]*Spec_Imports[[#This Row],[EF_Published2]],"")</f>
        <v/>
      </c>
      <c r="AQ16" s="51" t="str">
        <f>IFERROR(Spec_Imports[[#This Row],[MWh_x_TLF]]*Spec_Imports[[#This Row],[EF_Total_Covered]],"")</f>
        <v/>
      </c>
      <c r="AR16" s="51" t="str">
        <f>IFERROR(Spec_Imports[[#This Row],[MWh_x_TLF]]*Spec_Imports[[#This Row],[EF_Total_Exempt]],"")</f>
        <v/>
      </c>
      <c r="AS16" s="51" t="str">
        <f>IFERROR(Spec_Imports[[#This Row],[MWh_x_TLF]]*Spec_Imports[[#This Row],[EF_Combustion]],"")</f>
        <v/>
      </c>
      <c r="AT16" s="51" t="str">
        <f>IFERROR(Spec_Imports[[#This Row],[MWh_x_TLF]]*Spec_Imports[[#This Row],[EF_Biomass_Exempt]],"")</f>
        <v/>
      </c>
      <c r="AU16" s="51" t="str">
        <f>IFERROR(Spec_Imports[[#This Row],[MWh_x_TLF]]*Spec_Imports[[#This Row],[EF_CO2_Geothermal_Exempt]],"")</f>
        <v/>
      </c>
      <c r="AV16" s="51" t="str">
        <f>IFERROR(Spec_Imports[[#This Row],[MWh_x_TLF]]*Spec_Imports[[#This Row],[EF_CH4_Geothermal_Exempt]],"")</f>
        <v/>
      </c>
      <c r="AW16" s="51" t="str">
        <f>IFERROR(Spec_Imports[[#This Row],[MWh_x_TLF]]*Spec_Imports[[#This Row],[EF_CH4_Non-Geothermal]],"")</f>
        <v/>
      </c>
      <c r="AX16" s="51" t="str">
        <f>IFERROR(Spec_Imports[[#This Row],[MWh_x_TLF]]*Spec_Imports[[#This Row],[EF_N2O]],"")</f>
        <v/>
      </c>
      <c r="AY16" s="15"/>
      <c r="AZ16" s="44" t="str">
        <f>IF(Spec_Imports[[#This Row],[Source ID]]="","","No")</f>
        <v/>
      </c>
      <c r="BA16" s="255" t="str">
        <f>IF(Spec_Imports[[#This Row],[Linked_Jurisdiction_2]]="No",0,Spec_Imports[[#This Row],[CO2e_Total_Covered]])</f>
        <v/>
      </c>
      <c r="BB16" s="139"/>
      <c r="BC16" s="257"/>
    </row>
    <row r="17" spans="1:55" ht="15.6">
      <c r="A17" s="244"/>
      <c r="B17" s="126" t="str">
        <f>IF(ISNUMBER(SEARCH("~*",Spec_Imports[[#This Row],[Facility_Unit_Name]])),"",IF(Spec_Imports[[#This Row],[Facility_Unit_Name]]="","",INDEX(EF_List[Source ID],MATCH(Spec_Imports[[#This Row],[Facility_Unit_Name]],EF_List[Facility and Unit Name],0))))</f>
        <v/>
      </c>
      <c r="C17" s="44" t="str">
        <f>_xlfn.IFNA(INDEX(EF_List[Primary Fuel],MATCH(Spec_Imports[[#This Row],[Source ID]],EF_List[Source ID],0)),"")</f>
        <v/>
      </c>
      <c r="D17" s="44" t="str">
        <f>_xlfn.IFNA(INDEX(EF_List[State/Country],MATCH(Spec_Imports[[#This Row],[Source ID]],EF_List[Source ID],0)),"")</f>
        <v/>
      </c>
      <c r="E17" s="127"/>
      <c r="F17" s="128"/>
      <c r="G17" s="131" t="str">
        <f>IF(ISBLANK(Spec_Imports[[#This Row],[Source ID]]),"",Spec_Imports[[#This Row],[EF_Published2]])</f>
        <v/>
      </c>
      <c r="H17" s="74"/>
      <c r="I17" s="37"/>
      <c r="J17" s="38"/>
      <c r="K17" s="50"/>
      <c r="L17"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7" s="13"/>
      <c r="N17" s="37"/>
      <c r="O17" s="132" t="str">
        <f>IF(Spec_Imports[[#This Row],[Are_You_First_Deliverer]]="","",IF(N17="Yes","","Verify Entry"))</f>
        <v/>
      </c>
      <c r="P17" s="13"/>
      <c r="Q17" s="37"/>
      <c r="R17" s="44" t="str">
        <f>IF(Spec_Imports[[#This Row],[Source ID]]="","",IF(OR(Spec_Imports[[#This Row],[Direct_Delivery_Method]]="1st PoR is WA Sch Pt",Spec_Imports[[#This Row],[Direct_Delivery_Method]]="Dynamic Transfer",Spec_Imports[[#This Row],[Direct_Delivery_Method]]="Spec Source to POD in WA"),"Yes","Verify Entry"))</f>
        <v/>
      </c>
      <c r="S17" s="13"/>
      <c r="T17" s="247"/>
      <c r="U17" s="13"/>
      <c r="V17" s="44" t="str">
        <f>IF(Spec_Imports[[#This Row],[Source ID]]="","",'Start Here'!$B$33)</f>
        <v/>
      </c>
      <c r="W17" s="44" t="str">
        <f>IF(Spec_Imports[[#This Row],[Source ID]]="","",IF(Spec_Imports[[#This Row],[Are_You_First_Deliverer]]="Yes","No",IF(Spec_Imports[[#This Row],[Are_You_First_Deliverer]]="No","Yes","Verify Entry")))</f>
        <v/>
      </c>
      <c r="X17" s="52" t="str">
        <f>IF(Spec_Imports[[#This Row],[RP_Power_Brought_On_Behalf]]="Yes",Spec_Imports[[#This Row],[Specified_Electricity_Deliveries]]*Spec_Imports[[#This Row],[Transmission_Loss_Correction_Factor]],"")</f>
        <v/>
      </c>
      <c r="Y17" s="39" t="str">
        <f>IF(Spec_Imports[[#This Row],[RP_Owned_Imported_Per_Thresholds]]="","",Spec_Imports[[#This Row],[RP_Owned_Imported_Per_Thresholds]]*Spec_Imports[[#This Row],[EF_Total_Covered]])</f>
        <v/>
      </c>
      <c r="Z17" s="13"/>
      <c r="AA17" s="37"/>
      <c r="AB17" s="37" t="str">
        <f>IF(Spec_Imports[[#This Row],[Source ID]]="","",IF(OR(Spec_Imports[[#This Row],[Meter_Data_Zero_RPS]]="No",Spec_Imports[[#This Row],[Are_You_First_Deliverer]]="No"),"Does Not Apply",""))</f>
        <v/>
      </c>
      <c r="AC17"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7" s="16"/>
      <c r="AE17" s="210" t="str">
        <f>_xlfn.IFNA(INDEX(EF_List[Total EF],MATCH(Spec_Imports[[#This Row],[Source ID]],EF_List[Source ID],0)),"")</f>
        <v/>
      </c>
      <c r="AF17" s="210" t="str">
        <f>IF(Spec_Imports[[#This Row],[Source ID]]="","",Spec_Imports[[#This Row],[EF_Combustion]]+Spec_Imports[[#This Row],[EF_CH4_Non-Geothermal]]+Spec_Imports[[#This Row],[EF_N2O]])</f>
        <v/>
      </c>
      <c r="AG17" s="210" t="str">
        <f>IF(Spec_Imports[[#This Row],[Source ID]]="","",Spec_Imports[[#This Row],[EF_Biomass_Exempt]]+Spec_Imports[[#This Row],[EF_CO2_Geothermal_Exempt]]+Spec_Imports[[#This Row],[EF_CH4_Geothermal_Exempt]])</f>
        <v/>
      </c>
      <c r="AH17" s="210" t="str">
        <f>_xlfn.IFNA(INDEX(EF_List[Fossil &amp; Process EF],MATCH(Spec_Imports[[#This Row],[Source ID]],EF_List[Source ID],0)),"")</f>
        <v/>
      </c>
      <c r="AI17" s="210" t="str">
        <f>_xlfn.IFNA(INDEX(EF_List[Biomass
Exempt EF],MATCH(Spec_Imports[[#This Row],[Source ID]],EF_List[Source ID],0)),"")</f>
        <v/>
      </c>
      <c r="AJ17" s="210" t="str">
        <f>_xlfn.IFNA(INDEX(EF_List[Geothermal CO2 Exempt EF],MATCH(Spec_Imports[[#This Row],[Source ID]],EF_List[Source ID],0)),"")</f>
        <v/>
      </c>
      <c r="AK17" s="210" t="str">
        <f>_xlfn.IFNA(INDEX(EF_List[Geothermal CH4 Exempt EF],MATCH(Spec_Imports[[#This Row],[Source ID]],EF_List[Source ID],0)),"")</f>
        <v/>
      </c>
      <c r="AL17" s="210" t="str">
        <f>_xlfn.IFNA(INDEX(EF_List[Other CH4
Covered EF],MATCH(Spec_Imports[[#This Row],[Source ID]],EF_List[Source ID],0)),"")</f>
        <v/>
      </c>
      <c r="AM17" s="210" t="str">
        <f>_xlfn.IFNA(INDEX(EF_List[N2O
Covered EF],MATCH(Spec_Imports[[#This Row],[Source ID]],EF_List[Source ID],0)),"")</f>
        <v/>
      </c>
      <c r="AN17" s="15"/>
      <c r="AO17" s="51" t="str">
        <f>IFERROR(MAX(Spec_Imports[[#This Row],[Specified_Electricity_Deliveries]],0)*Spec_Imports[[#This Row],[Transmission_Loss_Correction_Factor]],"")</f>
        <v/>
      </c>
      <c r="AP17" s="51" t="str">
        <f>IFERROR(Spec_Imports[[#This Row],[MWh_x_TLF]]*Spec_Imports[[#This Row],[EF_Published2]],"")</f>
        <v/>
      </c>
      <c r="AQ17" s="51" t="str">
        <f>IFERROR(Spec_Imports[[#This Row],[MWh_x_TLF]]*Spec_Imports[[#This Row],[EF_Total_Covered]],"")</f>
        <v/>
      </c>
      <c r="AR17" s="51" t="str">
        <f>IFERROR(Spec_Imports[[#This Row],[MWh_x_TLF]]*Spec_Imports[[#This Row],[EF_Total_Exempt]],"")</f>
        <v/>
      </c>
      <c r="AS17" s="51" t="str">
        <f>IFERROR(Spec_Imports[[#This Row],[MWh_x_TLF]]*Spec_Imports[[#This Row],[EF_Combustion]],"")</f>
        <v/>
      </c>
      <c r="AT17" s="51" t="str">
        <f>IFERROR(Spec_Imports[[#This Row],[MWh_x_TLF]]*Spec_Imports[[#This Row],[EF_Biomass_Exempt]],"")</f>
        <v/>
      </c>
      <c r="AU17" s="51" t="str">
        <f>IFERROR(Spec_Imports[[#This Row],[MWh_x_TLF]]*Spec_Imports[[#This Row],[EF_CO2_Geothermal_Exempt]],"")</f>
        <v/>
      </c>
      <c r="AV17" s="51" t="str">
        <f>IFERROR(Spec_Imports[[#This Row],[MWh_x_TLF]]*Spec_Imports[[#This Row],[EF_CH4_Geothermal_Exempt]],"")</f>
        <v/>
      </c>
      <c r="AW17" s="51" t="str">
        <f>IFERROR(Spec_Imports[[#This Row],[MWh_x_TLF]]*Spec_Imports[[#This Row],[EF_CH4_Non-Geothermal]],"")</f>
        <v/>
      </c>
      <c r="AX17" s="51" t="str">
        <f>IFERROR(Spec_Imports[[#This Row],[MWh_x_TLF]]*Spec_Imports[[#This Row],[EF_N2O]],"")</f>
        <v/>
      </c>
      <c r="AY17" s="15"/>
      <c r="AZ17" s="44" t="str">
        <f>IF(Spec_Imports[[#This Row],[Source ID]]="","","No")</f>
        <v/>
      </c>
      <c r="BA17" s="255" t="str">
        <f>IF(Spec_Imports[[#This Row],[Linked_Jurisdiction_2]]="No",0,Spec_Imports[[#This Row],[CO2e_Total_Covered]])</f>
        <v/>
      </c>
      <c r="BB17" s="139"/>
      <c r="BC17" s="257"/>
    </row>
    <row r="18" spans="1:55" ht="15.6">
      <c r="A18" s="244"/>
      <c r="B18" s="126" t="str">
        <f>IF(ISNUMBER(SEARCH("~*",Spec_Imports[[#This Row],[Facility_Unit_Name]])),"",IF(Spec_Imports[[#This Row],[Facility_Unit_Name]]="","",INDEX(EF_List[Source ID],MATCH(Spec_Imports[[#This Row],[Facility_Unit_Name]],EF_List[Facility and Unit Name],0))))</f>
        <v/>
      </c>
      <c r="C18" s="44" t="str">
        <f>_xlfn.IFNA(INDEX(EF_List[Primary Fuel],MATCH(Spec_Imports[[#This Row],[Source ID]],EF_List[Source ID],0)),"")</f>
        <v/>
      </c>
      <c r="D18" s="44" t="str">
        <f>_xlfn.IFNA(INDEX(EF_List[State/Country],MATCH(Spec_Imports[[#This Row],[Source ID]],EF_List[Source ID],0)),"")</f>
        <v/>
      </c>
      <c r="E18" s="127"/>
      <c r="F18" s="128"/>
      <c r="G18" s="131" t="str">
        <f>IF(ISBLANK(Spec_Imports[[#This Row],[Source ID]]),"",Spec_Imports[[#This Row],[EF_Published2]])</f>
        <v/>
      </c>
      <c r="H18" s="74"/>
      <c r="I18" s="37"/>
      <c r="J18" s="38"/>
      <c r="K18" s="50"/>
      <c r="L18"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8" s="13"/>
      <c r="N18" s="37"/>
      <c r="O18" s="132" t="str">
        <f>IF(Spec_Imports[[#This Row],[Are_You_First_Deliverer]]="","",IF(N18="Yes","","Verify Entry"))</f>
        <v/>
      </c>
      <c r="P18" s="13"/>
      <c r="Q18" s="37"/>
      <c r="R18" s="44" t="str">
        <f>IF(Spec_Imports[[#This Row],[Source ID]]="","",IF(OR(Spec_Imports[[#This Row],[Direct_Delivery_Method]]="1st PoR is WA Sch Pt",Spec_Imports[[#This Row],[Direct_Delivery_Method]]="Dynamic Transfer",Spec_Imports[[#This Row],[Direct_Delivery_Method]]="Spec Source to POD in WA"),"Yes","Verify Entry"))</f>
        <v/>
      </c>
      <c r="S18" s="13"/>
      <c r="T18" s="247"/>
      <c r="U18" s="13"/>
      <c r="V18" s="44" t="str">
        <f>IF(Spec_Imports[[#This Row],[Source ID]]="","",'Start Here'!$B$33)</f>
        <v/>
      </c>
      <c r="W18" s="44" t="str">
        <f>IF(Spec_Imports[[#This Row],[Source ID]]="","",IF(Spec_Imports[[#This Row],[Are_You_First_Deliverer]]="Yes","No",IF(Spec_Imports[[#This Row],[Are_You_First_Deliverer]]="No","Yes","Verify Entry")))</f>
        <v/>
      </c>
      <c r="X18" s="52" t="str">
        <f>IF(Spec_Imports[[#This Row],[RP_Power_Brought_On_Behalf]]="Yes",Spec_Imports[[#This Row],[Specified_Electricity_Deliveries]]*Spec_Imports[[#This Row],[Transmission_Loss_Correction_Factor]],"")</f>
        <v/>
      </c>
      <c r="Y18" s="39" t="str">
        <f>IF(Spec_Imports[[#This Row],[RP_Owned_Imported_Per_Thresholds]]="","",Spec_Imports[[#This Row],[RP_Owned_Imported_Per_Thresholds]]*Spec_Imports[[#This Row],[EF_Total_Covered]])</f>
        <v/>
      </c>
      <c r="Z18" s="13"/>
      <c r="AA18" s="37"/>
      <c r="AB18" s="37" t="str">
        <f>IF(Spec_Imports[[#This Row],[Source ID]]="","",IF(OR(Spec_Imports[[#This Row],[Meter_Data_Zero_RPS]]="No",Spec_Imports[[#This Row],[Are_You_First_Deliverer]]="No"),"Does Not Apply",""))</f>
        <v/>
      </c>
      <c r="AC18"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8" s="16"/>
      <c r="AE18" s="210" t="str">
        <f>_xlfn.IFNA(INDEX(EF_List[Total EF],MATCH(Spec_Imports[[#This Row],[Source ID]],EF_List[Source ID],0)),"")</f>
        <v/>
      </c>
      <c r="AF18" s="210" t="str">
        <f>IF(Spec_Imports[[#This Row],[Source ID]]="","",Spec_Imports[[#This Row],[EF_Combustion]]+Spec_Imports[[#This Row],[EF_CH4_Non-Geothermal]]+Spec_Imports[[#This Row],[EF_N2O]])</f>
        <v/>
      </c>
      <c r="AG18" s="210" t="str">
        <f>IF(Spec_Imports[[#This Row],[Source ID]]="","",Spec_Imports[[#This Row],[EF_Biomass_Exempt]]+Spec_Imports[[#This Row],[EF_CO2_Geothermal_Exempt]]+Spec_Imports[[#This Row],[EF_CH4_Geothermal_Exempt]])</f>
        <v/>
      </c>
      <c r="AH18" s="210" t="str">
        <f>_xlfn.IFNA(INDEX(EF_List[Fossil &amp; Process EF],MATCH(Spec_Imports[[#This Row],[Source ID]],EF_List[Source ID],0)),"")</f>
        <v/>
      </c>
      <c r="AI18" s="210" t="str">
        <f>_xlfn.IFNA(INDEX(EF_List[Biomass
Exempt EF],MATCH(Spec_Imports[[#This Row],[Source ID]],EF_List[Source ID],0)),"")</f>
        <v/>
      </c>
      <c r="AJ18" s="210" t="str">
        <f>_xlfn.IFNA(INDEX(EF_List[Geothermal CO2 Exempt EF],MATCH(Spec_Imports[[#This Row],[Source ID]],EF_List[Source ID],0)),"")</f>
        <v/>
      </c>
      <c r="AK18" s="210" t="str">
        <f>_xlfn.IFNA(INDEX(EF_List[Geothermal CH4 Exempt EF],MATCH(Spec_Imports[[#This Row],[Source ID]],EF_List[Source ID],0)),"")</f>
        <v/>
      </c>
      <c r="AL18" s="210" t="str">
        <f>_xlfn.IFNA(INDEX(EF_List[Other CH4
Covered EF],MATCH(Spec_Imports[[#This Row],[Source ID]],EF_List[Source ID],0)),"")</f>
        <v/>
      </c>
      <c r="AM18" s="210" t="str">
        <f>_xlfn.IFNA(INDEX(EF_List[N2O
Covered EF],MATCH(Spec_Imports[[#This Row],[Source ID]],EF_List[Source ID],0)),"")</f>
        <v/>
      </c>
      <c r="AN18" s="15"/>
      <c r="AO18" s="51" t="str">
        <f>IFERROR(MAX(Spec_Imports[[#This Row],[Specified_Electricity_Deliveries]],0)*Spec_Imports[[#This Row],[Transmission_Loss_Correction_Factor]],"")</f>
        <v/>
      </c>
      <c r="AP18" s="51" t="str">
        <f>IFERROR(Spec_Imports[[#This Row],[MWh_x_TLF]]*Spec_Imports[[#This Row],[EF_Published2]],"")</f>
        <v/>
      </c>
      <c r="AQ18" s="51" t="str">
        <f>IFERROR(Spec_Imports[[#This Row],[MWh_x_TLF]]*Spec_Imports[[#This Row],[EF_Total_Covered]],"")</f>
        <v/>
      </c>
      <c r="AR18" s="51" t="str">
        <f>IFERROR(Spec_Imports[[#This Row],[MWh_x_TLF]]*Spec_Imports[[#This Row],[EF_Total_Exempt]],"")</f>
        <v/>
      </c>
      <c r="AS18" s="51" t="str">
        <f>IFERROR(Spec_Imports[[#This Row],[MWh_x_TLF]]*Spec_Imports[[#This Row],[EF_Combustion]],"")</f>
        <v/>
      </c>
      <c r="AT18" s="51" t="str">
        <f>IFERROR(Spec_Imports[[#This Row],[MWh_x_TLF]]*Spec_Imports[[#This Row],[EF_Biomass_Exempt]],"")</f>
        <v/>
      </c>
      <c r="AU18" s="51" t="str">
        <f>IFERROR(Spec_Imports[[#This Row],[MWh_x_TLF]]*Spec_Imports[[#This Row],[EF_CO2_Geothermal_Exempt]],"")</f>
        <v/>
      </c>
      <c r="AV18" s="51" t="str">
        <f>IFERROR(Spec_Imports[[#This Row],[MWh_x_TLF]]*Spec_Imports[[#This Row],[EF_CH4_Geothermal_Exempt]],"")</f>
        <v/>
      </c>
      <c r="AW18" s="51" t="str">
        <f>IFERROR(Spec_Imports[[#This Row],[MWh_x_TLF]]*Spec_Imports[[#This Row],[EF_CH4_Non-Geothermal]],"")</f>
        <v/>
      </c>
      <c r="AX18" s="51" t="str">
        <f>IFERROR(Spec_Imports[[#This Row],[MWh_x_TLF]]*Spec_Imports[[#This Row],[EF_N2O]],"")</f>
        <v/>
      </c>
      <c r="AY18" s="15"/>
      <c r="AZ18" s="44" t="str">
        <f>IF(Spec_Imports[[#This Row],[Source ID]]="","","No")</f>
        <v/>
      </c>
      <c r="BA18" s="255" t="str">
        <f>IF(Spec_Imports[[#This Row],[Linked_Jurisdiction_2]]="No",0,Spec_Imports[[#This Row],[CO2e_Total_Covered]])</f>
        <v/>
      </c>
      <c r="BB18" s="139"/>
      <c r="BC18" s="257"/>
    </row>
    <row r="19" spans="1:55" ht="15.6">
      <c r="A19" s="244"/>
      <c r="B19" s="126" t="str">
        <f>IF(ISNUMBER(SEARCH("~*",Spec_Imports[[#This Row],[Facility_Unit_Name]])),"",IF(Spec_Imports[[#This Row],[Facility_Unit_Name]]="","",INDEX(EF_List[Source ID],MATCH(Spec_Imports[[#This Row],[Facility_Unit_Name]],EF_List[Facility and Unit Name],0))))</f>
        <v/>
      </c>
      <c r="C19" s="44" t="str">
        <f>_xlfn.IFNA(INDEX(EF_List[Primary Fuel],MATCH(Spec_Imports[[#This Row],[Source ID]],EF_List[Source ID],0)),"")</f>
        <v/>
      </c>
      <c r="D19" s="44" t="str">
        <f>_xlfn.IFNA(INDEX(EF_List[State/Country],MATCH(Spec_Imports[[#This Row],[Source ID]],EF_List[Source ID],0)),"")</f>
        <v/>
      </c>
      <c r="E19" s="127"/>
      <c r="F19" s="128"/>
      <c r="G19" s="131" t="str">
        <f>IF(ISBLANK(Spec_Imports[[#This Row],[Source ID]]),"",Spec_Imports[[#This Row],[EF_Published2]])</f>
        <v/>
      </c>
      <c r="H19" s="74"/>
      <c r="I19" s="37"/>
      <c r="J19" s="38"/>
      <c r="K19" s="50"/>
      <c r="L19"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9" s="13"/>
      <c r="N19" s="37"/>
      <c r="O19" s="132" t="str">
        <f>IF(Spec_Imports[[#This Row],[Are_You_First_Deliverer]]="","",IF(N19="Yes","","Verify Entry"))</f>
        <v/>
      </c>
      <c r="P19" s="13"/>
      <c r="Q19" s="37"/>
      <c r="R19" s="44" t="str">
        <f>IF(Spec_Imports[[#This Row],[Source ID]]="","",IF(OR(Spec_Imports[[#This Row],[Direct_Delivery_Method]]="1st PoR is WA Sch Pt",Spec_Imports[[#This Row],[Direct_Delivery_Method]]="Dynamic Transfer",Spec_Imports[[#This Row],[Direct_Delivery_Method]]="Spec Source to POD in WA"),"Yes","Verify Entry"))</f>
        <v/>
      </c>
      <c r="S19" s="13"/>
      <c r="T19" s="247"/>
      <c r="U19" s="13"/>
      <c r="V19" s="44" t="str">
        <f>IF(Spec_Imports[[#This Row],[Source ID]]="","",'Start Here'!$B$33)</f>
        <v/>
      </c>
      <c r="W19" s="44" t="str">
        <f>IF(Spec_Imports[[#This Row],[Source ID]]="","",IF(Spec_Imports[[#This Row],[Are_You_First_Deliverer]]="Yes","No",IF(Spec_Imports[[#This Row],[Are_You_First_Deliverer]]="No","Yes","Verify Entry")))</f>
        <v/>
      </c>
      <c r="X19" s="52" t="str">
        <f>IF(Spec_Imports[[#This Row],[RP_Power_Brought_On_Behalf]]="Yes",Spec_Imports[[#This Row],[Specified_Electricity_Deliveries]]*Spec_Imports[[#This Row],[Transmission_Loss_Correction_Factor]],"")</f>
        <v/>
      </c>
      <c r="Y19" s="39" t="str">
        <f>IF(Spec_Imports[[#This Row],[RP_Owned_Imported_Per_Thresholds]]="","",Spec_Imports[[#This Row],[RP_Owned_Imported_Per_Thresholds]]*Spec_Imports[[#This Row],[EF_Total_Covered]])</f>
        <v/>
      </c>
      <c r="Z19" s="13"/>
      <c r="AA19" s="37"/>
      <c r="AB19" s="37" t="str">
        <f>IF(Spec_Imports[[#This Row],[Source ID]]="","",IF(OR(Spec_Imports[[#This Row],[Meter_Data_Zero_RPS]]="No",Spec_Imports[[#This Row],[Are_You_First_Deliverer]]="No"),"Does Not Apply",""))</f>
        <v/>
      </c>
      <c r="AC19"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9" s="16"/>
      <c r="AE19" s="210" t="str">
        <f>_xlfn.IFNA(INDEX(EF_List[Total EF],MATCH(Spec_Imports[[#This Row],[Source ID]],EF_List[Source ID],0)),"")</f>
        <v/>
      </c>
      <c r="AF19" s="210" t="str">
        <f>IF(Spec_Imports[[#This Row],[Source ID]]="","",Spec_Imports[[#This Row],[EF_Combustion]]+Spec_Imports[[#This Row],[EF_CH4_Non-Geothermal]]+Spec_Imports[[#This Row],[EF_N2O]])</f>
        <v/>
      </c>
      <c r="AG19" s="210" t="str">
        <f>IF(Spec_Imports[[#This Row],[Source ID]]="","",Spec_Imports[[#This Row],[EF_Biomass_Exempt]]+Spec_Imports[[#This Row],[EF_CO2_Geothermal_Exempt]]+Spec_Imports[[#This Row],[EF_CH4_Geothermal_Exempt]])</f>
        <v/>
      </c>
      <c r="AH19" s="210" t="str">
        <f>_xlfn.IFNA(INDEX(EF_List[Fossil &amp; Process EF],MATCH(Spec_Imports[[#This Row],[Source ID]],EF_List[Source ID],0)),"")</f>
        <v/>
      </c>
      <c r="AI19" s="210" t="str">
        <f>_xlfn.IFNA(INDEX(EF_List[Biomass
Exempt EF],MATCH(Spec_Imports[[#This Row],[Source ID]],EF_List[Source ID],0)),"")</f>
        <v/>
      </c>
      <c r="AJ19" s="210" t="str">
        <f>_xlfn.IFNA(INDEX(EF_List[Geothermal CO2 Exempt EF],MATCH(Spec_Imports[[#This Row],[Source ID]],EF_List[Source ID],0)),"")</f>
        <v/>
      </c>
      <c r="AK19" s="210" t="str">
        <f>_xlfn.IFNA(INDEX(EF_List[Geothermal CH4 Exempt EF],MATCH(Spec_Imports[[#This Row],[Source ID]],EF_List[Source ID],0)),"")</f>
        <v/>
      </c>
      <c r="AL19" s="210" t="str">
        <f>_xlfn.IFNA(INDEX(EF_List[Other CH4
Covered EF],MATCH(Spec_Imports[[#This Row],[Source ID]],EF_List[Source ID],0)),"")</f>
        <v/>
      </c>
      <c r="AM19" s="210" t="str">
        <f>_xlfn.IFNA(INDEX(EF_List[N2O
Covered EF],MATCH(Spec_Imports[[#This Row],[Source ID]],EF_List[Source ID],0)),"")</f>
        <v/>
      </c>
      <c r="AN19" s="15"/>
      <c r="AO19" s="51" t="str">
        <f>IFERROR(MAX(Spec_Imports[[#This Row],[Specified_Electricity_Deliveries]],0)*Spec_Imports[[#This Row],[Transmission_Loss_Correction_Factor]],"")</f>
        <v/>
      </c>
      <c r="AP19" s="51" t="str">
        <f>IFERROR(Spec_Imports[[#This Row],[MWh_x_TLF]]*Spec_Imports[[#This Row],[EF_Published2]],"")</f>
        <v/>
      </c>
      <c r="AQ19" s="51" t="str">
        <f>IFERROR(Spec_Imports[[#This Row],[MWh_x_TLF]]*Spec_Imports[[#This Row],[EF_Total_Covered]],"")</f>
        <v/>
      </c>
      <c r="AR19" s="51" t="str">
        <f>IFERROR(Spec_Imports[[#This Row],[MWh_x_TLF]]*Spec_Imports[[#This Row],[EF_Total_Exempt]],"")</f>
        <v/>
      </c>
      <c r="AS19" s="51" t="str">
        <f>IFERROR(Spec_Imports[[#This Row],[MWh_x_TLF]]*Spec_Imports[[#This Row],[EF_Combustion]],"")</f>
        <v/>
      </c>
      <c r="AT19" s="51" t="str">
        <f>IFERROR(Spec_Imports[[#This Row],[MWh_x_TLF]]*Spec_Imports[[#This Row],[EF_Biomass_Exempt]],"")</f>
        <v/>
      </c>
      <c r="AU19" s="51" t="str">
        <f>IFERROR(Spec_Imports[[#This Row],[MWh_x_TLF]]*Spec_Imports[[#This Row],[EF_CO2_Geothermal_Exempt]],"")</f>
        <v/>
      </c>
      <c r="AV19" s="51" t="str">
        <f>IFERROR(Spec_Imports[[#This Row],[MWh_x_TLF]]*Spec_Imports[[#This Row],[EF_CH4_Geothermal_Exempt]],"")</f>
        <v/>
      </c>
      <c r="AW19" s="51" t="str">
        <f>IFERROR(Spec_Imports[[#This Row],[MWh_x_TLF]]*Spec_Imports[[#This Row],[EF_CH4_Non-Geothermal]],"")</f>
        <v/>
      </c>
      <c r="AX19" s="51" t="str">
        <f>IFERROR(Spec_Imports[[#This Row],[MWh_x_TLF]]*Spec_Imports[[#This Row],[EF_N2O]],"")</f>
        <v/>
      </c>
      <c r="AY19" s="15"/>
      <c r="AZ19" s="44" t="str">
        <f>IF(Spec_Imports[[#This Row],[Source ID]]="","","No")</f>
        <v/>
      </c>
      <c r="BA19" s="255" t="str">
        <f>IF(Spec_Imports[[#This Row],[Linked_Jurisdiction_2]]="No",0,Spec_Imports[[#This Row],[CO2e_Total_Covered]])</f>
        <v/>
      </c>
      <c r="BB19" s="139"/>
      <c r="BC19" s="257"/>
    </row>
    <row r="20" spans="1:55" ht="15.6">
      <c r="A20" s="244"/>
      <c r="B20" s="126" t="str">
        <f>IF(ISNUMBER(SEARCH("~*",Spec_Imports[[#This Row],[Facility_Unit_Name]])),"",IF(Spec_Imports[[#This Row],[Facility_Unit_Name]]="","",INDEX(EF_List[Source ID],MATCH(Spec_Imports[[#This Row],[Facility_Unit_Name]],EF_List[Facility and Unit Name],0))))</f>
        <v/>
      </c>
      <c r="C20" s="44" t="str">
        <f>_xlfn.IFNA(INDEX(EF_List[Primary Fuel],MATCH(Spec_Imports[[#This Row],[Source ID]],EF_List[Source ID],0)),"")</f>
        <v/>
      </c>
      <c r="D20" s="44" t="str">
        <f>_xlfn.IFNA(INDEX(EF_List[State/Country],MATCH(Spec_Imports[[#This Row],[Source ID]],EF_List[Source ID],0)),"")</f>
        <v/>
      </c>
      <c r="E20" s="127"/>
      <c r="F20" s="128"/>
      <c r="G20" s="131" t="str">
        <f>IF(ISBLANK(Spec_Imports[[#This Row],[Source ID]]),"",Spec_Imports[[#This Row],[EF_Published2]])</f>
        <v/>
      </c>
      <c r="H20" s="74"/>
      <c r="I20" s="37"/>
      <c r="J20" s="38"/>
      <c r="K20" s="50"/>
      <c r="L20"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20" s="13"/>
      <c r="N20" s="37"/>
      <c r="O20" s="132" t="str">
        <f>IF(Spec_Imports[[#This Row],[Are_You_First_Deliverer]]="","",IF(N20="Yes","","Verify Entry"))</f>
        <v/>
      </c>
      <c r="P20" s="13"/>
      <c r="Q20" s="37"/>
      <c r="R20" s="44" t="str">
        <f>IF(Spec_Imports[[#This Row],[Source ID]]="","",IF(OR(Spec_Imports[[#This Row],[Direct_Delivery_Method]]="1st PoR is WA Sch Pt",Spec_Imports[[#This Row],[Direct_Delivery_Method]]="Dynamic Transfer",Spec_Imports[[#This Row],[Direct_Delivery_Method]]="Spec Source to POD in WA"),"Yes","Verify Entry"))</f>
        <v/>
      </c>
      <c r="S20" s="13"/>
      <c r="T20" s="247"/>
      <c r="U20" s="13"/>
      <c r="V20" s="44" t="str">
        <f>IF(Spec_Imports[[#This Row],[Source ID]]="","",'Start Here'!$B$33)</f>
        <v/>
      </c>
      <c r="W20" s="44" t="str">
        <f>IF(Spec_Imports[[#This Row],[Source ID]]="","",IF(Spec_Imports[[#This Row],[Are_You_First_Deliverer]]="Yes","No",IF(Spec_Imports[[#This Row],[Are_You_First_Deliverer]]="No","Yes","Verify Entry")))</f>
        <v/>
      </c>
      <c r="X20" s="52" t="str">
        <f>IF(Spec_Imports[[#This Row],[RP_Power_Brought_On_Behalf]]="Yes",Spec_Imports[[#This Row],[Specified_Electricity_Deliveries]]*Spec_Imports[[#This Row],[Transmission_Loss_Correction_Factor]],"")</f>
        <v/>
      </c>
      <c r="Y20" s="39" t="str">
        <f>IF(Spec_Imports[[#This Row],[RP_Owned_Imported_Per_Thresholds]]="","",Spec_Imports[[#This Row],[RP_Owned_Imported_Per_Thresholds]]*Spec_Imports[[#This Row],[EF_Total_Covered]])</f>
        <v/>
      </c>
      <c r="Z20" s="13"/>
      <c r="AA20" s="37"/>
      <c r="AB20" s="37" t="str">
        <f>IF(Spec_Imports[[#This Row],[Source ID]]="","",IF(OR(Spec_Imports[[#This Row],[Meter_Data_Zero_RPS]]="No",Spec_Imports[[#This Row],[Are_You_First_Deliverer]]="No"),"Does Not Apply",""))</f>
        <v/>
      </c>
      <c r="AC20"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20" s="16"/>
      <c r="AE20" s="210" t="str">
        <f>_xlfn.IFNA(INDEX(EF_List[Total EF],MATCH(Spec_Imports[[#This Row],[Source ID]],EF_List[Source ID],0)),"")</f>
        <v/>
      </c>
      <c r="AF20" s="210" t="str">
        <f>IF(Spec_Imports[[#This Row],[Source ID]]="","",Spec_Imports[[#This Row],[EF_Combustion]]+Spec_Imports[[#This Row],[EF_CH4_Non-Geothermal]]+Spec_Imports[[#This Row],[EF_N2O]])</f>
        <v/>
      </c>
      <c r="AG20" s="210" t="str">
        <f>IF(Spec_Imports[[#This Row],[Source ID]]="","",Spec_Imports[[#This Row],[EF_Biomass_Exempt]]+Spec_Imports[[#This Row],[EF_CO2_Geothermal_Exempt]]+Spec_Imports[[#This Row],[EF_CH4_Geothermal_Exempt]])</f>
        <v/>
      </c>
      <c r="AH20" s="210" t="str">
        <f>_xlfn.IFNA(INDEX(EF_List[Fossil &amp; Process EF],MATCH(Spec_Imports[[#This Row],[Source ID]],EF_List[Source ID],0)),"")</f>
        <v/>
      </c>
      <c r="AI20" s="210" t="str">
        <f>_xlfn.IFNA(INDEX(EF_List[Biomass
Exempt EF],MATCH(Spec_Imports[[#This Row],[Source ID]],EF_List[Source ID],0)),"")</f>
        <v/>
      </c>
      <c r="AJ20" s="210" t="str">
        <f>_xlfn.IFNA(INDEX(EF_List[Geothermal CO2 Exempt EF],MATCH(Spec_Imports[[#This Row],[Source ID]],EF_List[Source ID],0)),"")</f>
        <v/>
      </c>
      <c r="AK20" s="210" t="str">
        <f>_xlfn.IFNA(INDEX(EF_List[Geothermal CH4 Exempt EF],MATCH(Spec_Imports[[#This Row],[Source ID]],EF_List[Source ID],0)),"")</f>
        <v/>
      </c>
      <c r="AL20" s="210" t="str">
        <f>_xlfn.IFNA(INDEX(EF_List[Other CH4
Covered EF],MATCH(Spec_Imports[[#This Row],[Source ID]],EF_List[Source ID],0)),"")</f>
        <v/>
      </c>
      <c r="AM20" s="210" t="str">
        <f>_xlfn.IFNA(INDEX(EF_List[N2O
Covered EF],MATCH(Spec_Imports[[#This Row],[Source ID]],EF_List[Source ID],0)),"")</f>
        <v/>
      </c>
      <c r="AN20" s="15"/>
      <c r="AO20" s="51" t="str">
        <f>IFERROR(MAX(Spec_Imports[[#This Row],[Specified_Electricity_Deliveries]],0)*Spec_Imports[[#This Row],[Transmission_Loss_Correction_Factor]],"")</f>
        <v/>
      </c>
      <c r="AP20" s="51" t="str">
        <f>IFERROR(Spec_Imports[[#This Row],[MWh_x_TLF]]*Spec_Imports[[#This Row],[EF_Published2]],"")</f>
        <v/>
      </c>
      <c r="AQ20" s="51" t="str">
        <f>IFERROR(Spec_Imports[[#This Row],[MWh_x_TLF]]*Spec_Imports[[#This Row],[EF_Total_Covered]],"")</f>
        <v/>
      </c>
      <c r="AR20" s="51" t="str">
        <f>IFERROR(Spec_Imports[[#This Row],[MWh_x_TLF]]*Spec_Imports[[#This Row],[EF_Total_Exempt]],"")</f>
        <v/>
      </c>
      <c r="AS20" s="51" t="str">
        <f>IFERROR(Spec_Imports[[#This Row],[MWh_x_TLF]]*Spec_Imports[[#This Row],[EF_Combustion]],"")</f>
        <v/>
      </c>
      <c r="AT20" s="51" t="str">
        <f>IFERROR(Spec_Imports[[#This Row],[MWh_x_TLF]]*Spec_Imports[[#This Row],[EF_Biomass_Exempt]],"")</f>
        <v/>
      </c>
      <c r="AU20" s="51" t="str">
        <f>IFERROR(Spec_Imports[[#This Row],[MWh_x_TLF]]*Spec_Imports[[#This Row],[EF_CO2_Geothermal_Exempt]],"")</f>
        <v/>
      </c>
      <c r="AV20" s="51" t="str">
        <f>IFERROR(Spec_Imports[[#This Row],[MWh_x_TLF]]*Spec_Imports[[#This Row],[EF_CH4_Geothermal_Exempt]],"")</f>
        <v/>
      </c>
      <c r="AW20" s="51" t="str">
        <f>IFERROR(Spec_Imports[[#This Row],[MWh_x_TLF]]*Spec_Imports[[#This Row],[EF_CH4_Non-Geothermal]],"")</f>
        <v/>
      </c>
      <c r="AX20" s="51" t="str">
        <f>IFERROR(Spec_Imports[[#This Row],[MWh_x_TLF]]*Spec_Imports[[#This Row],[EF_N2O]],"")</f>
        <v/>
      </c>
      <c r="AY20" s="15"/>
      <c r="AZ20" s="44" t="str">
        <f>IF(Spec_Imports[[#This Row],[Source ID]]="","","No")</f>
        <v/>
      </c>
      <c r="BA20" s="255" t="str">
        <f>IF(Spec_Imports[[#This Row],[Linked_Jurisdiction_2]]="No",0,Spec_Imports[[#This Row],[CO2e_Total_Covered]])</f>
        <v/>
      </c>
      <c r="BB20" s="139"/>
      <c r="BC20" s="257"/>
    </row>
    <row r="21" spans="1:55" ht="15.6">
      <c r="A21" s="244"/>
      <c r="B21" s="126" t="str">
        <f>IF(ISNUMBER(SEARCH("~*",Spec_Imports[[#This Row],[Facility_Unit_Name]])),"",IF(Spec_Imports[[#This Row],[Facility_Unit_Name]]="","",INDEX(EF_List[Source ID],MATCH(Spec_Imports[[#This Row],[Facility_Unit_Name]],EF_List[Facility and Unit Name],0))))</f>
        <v/>
      </c>
      <c r="C21" s="44" t="str">
        <f>_xlfn.IFNA(INDEX(EF_List[Primary Fuel],MATCH(Spec_Imports[[#This Row],[Source ID]],EF_List[Source ID],0)),"")</f>
        <v/>
      </c>
      <c r="D21" s="44" t="str">
        <f>_xlfn.IFNA(INDEX(EF_List[State/Country],MATCH(Spec_Imports[[#This Row],[Source ID]],EF_List[Source ID],0)),"")</f>
        <v/>
      </c>
      <c r="E21" s="127"/>
      <c r="F21" s="128"/>
      <c r="G21" s="131" t="str">
        <f>IF(ISBLANK(Spec_Imports[[#This Row],[Source ID]]),"",Spec_Imports[[#This Row],[EF_Published2]])</f>
        <v/>
      </c>
      <c r="H21" s="74"/>
      <c r="I21" s="37"/>
      <c r="J21" s="38"/>
      <c r="K21" s="50"/>
      <c r="L21"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21" s="13"/>
      <c r="N21" s="37"/>
      <c r="O21" s="132" t="str">
        <f>IF(Spec_Imports[[#This Row],[Are_You_First_Deliverer]]="","",IF(N21="Yes","","Verify Entry"))</f>
        <v/>
      </c>
      <c r="P21" s="13"/>
      <c r="Q21" s="37"/>
      <c r="R21" s="44" t="str">
        <f>IF(Spec_Imports[[#This Row],[Source ID]]="","",IF(OR(Spec_Imports[[#This Row],[Direct_Delivery_Method]]="1st PoR is WA Sch Pt",Spec_Imports[[#This Row],[Direct_Delivery_Method]]="Dynamic Transfer",Spec_Imports[[#This Row],[Direct_Delivery_Method]]="Spec Source to POD in WA"),"Yes","Verify Entry"))</f>
        <v/>
      </c>
      <c r="S21" s="13"/>
      <c r="T21" s="247"/>
      <c r="U21" s="13"/>
      <c r="V21" s="44" t="str">
        <f>IF(Spec_Imports[[#This Row],[Source ID]]="","",'Start Here'!$B$33)</f>
        <v/>
      </c>
      <c r="W21" s="44" t="str">
        <f>IF(Spec_Imports[[#This Row],[Source ID]]="","",IF(Spec_Imports[[#This Row],[Are_You_First_Deliverer]]="Yes","No",IF(Spec_Imports[[#This Row],[Are_You_First_Deliverer]]="No","Yes","Verify Entry")))</f>
        <v/>
      </c>
      <c r="X21" s="52" t="str">
        <f>IF(Spec_Imports[[#This Row],[RP_Power_Brought_On_Behalf]]="Yes",Spec_Imports[[#This Row],[Specified_Electricity_Deliveries]]*Spec_Imports[[#This Row],[Transmission_Loss_Correction_Factor]],"")</f>
        <v/>
      </c>
      <c r="Y21" s="39" t="str">
        <f>IF(Spec_Imports[[#This Row],[RP_Owned_Imported_Per_Thresholds]]="","",Spec_Imports[[#This Row],[RP_Owned_Imported_Per_Thresholds]]*Spec_Imports[[#This Row],[EF_Total_Covered]])</f>
        <v/>
      </c>
      <c r="Z21" s="13"/>
      <c r="AA21" s="37"/>
      <c r="AB21" s="37" t="str">
        <f>IF(Spec_Imports[[#This Row],[Source ID]]="","",IF(OR(Spec_Imports[[#This Row],[Meter_Data_Zero_RPS]]="No",Spec_Imports[[#This Row],[Are_You_First_Deliverer]]="No"),"Does Not Apply",""))</f>
        <v/>
      </c>
      <c r="AC21"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21" s="16"/>
      <c r="AE21" s="210" t="str">
        <f>_xlfn.IFNA(INDEX(EF_List[Total EF],MATCH(Spec_Imports[[#This Row],[Source ID]],EF_List[Source ID],0)),"")</f>
        <v/>
      </c>
      <c r="AF21" s="210" t="str">
        <f>IF(Spec_Imports[[#This Row],[Source ID]]="","",Spec_Imports[[#This Row],[EF_Combustion]]+Spec_Imports[[#This Row],[EF_CH4_Non-Geothermal]]+Spec_Imports[[#This Row],[EF_N2O]])</f>
        <v/>
      </c>
      <c r="AG21" s="210" t="str">
        <f>IF(Spec_Imports[[#This Row],[Source ID]]="","",Spec_Imports[[#This Row],[EF_Biomass_Exempt]]+Spec_Imports[[#This Row],[EF_CO2_Geothermal_Exempt]]+Spec_Imports[[#This Row],[EF_CH4_Geothermal_Exempt]])</f>
        <v/>
      </c>
      <c r="AH21" s="210" t="str">
        <f>_xlfn.IFNA(INDEX(EF_List[Fossil &amp; Process EF],MATCH(Spec_Imports[[#This Row],[Source ID]],EF_List[Source ID],0)),"")</f>
        <v/>
      </c>
      <c r="AI21" s="210" t="str">
        <f>_xlfn.IFNA(INDEX(EF_List[Biomass
Exempt EF],MATCH(Spec_Imports[[#This Row],[Source ID]],EF_List[Source ID],0)),"")</f>
        <v/>
      </c>
      <c r="AJ21" s="210" t="str">
        <f>_xlfn.IFNA(INDEX(EF_List[Geothermal CO2 Exempt EF],MATCH(Spec_Imports[[#This Row],[Source ID]],EF_List[Source ID],0)),"")</f>
        <v/>
      </c>
      <c r="AK21" s="210" t="str">
        <f>_xlfn.IFNA(INDEX(EF_List[Geothermal CH4 Exempt EF],MATCH(Spec_Imports[[#This Row],[Source ID]],EF_List[Source ID],0)),"")</f>
        <v/>
      </c>
      <c r="AL21" s="210" t="str">
        <f>_xlfn.IFNA(INDEX(EF_List[Other CH4
Covered EF],MATCH(Spec_Imports[[#This Row],[Source ID]],EF_List[Source ID],0)),"")</f>
        <v/>
      </c>
      <c r="AM21" s="210" t="str">
        <f>_xlfn.IFNA(INDEX(EF_List[N2O
Covered EF],MATCH(Spec_Imports[[#This Row],[Source ID]],EF_List[Source ID],0)),"")</f>
        <v/>
      </c>
      <c r="AN21" s="15"/>
      <c r="AO21" s="51" t="str">
        <f>IFERROR(MAX(Spec_Imports[[#This Row],[Specified_Electricity_Deliveries]],0)*Spec_Imports[[#This Row],[Transmission_Loss_Correction_Factor]],"")</f>
        <v/>
      </c>
      <c r="AP21" s="51" t="str">
        <f>IFERROR(Spec_Imports[[#This Row],[MWh_x_TLF]]*Spec_Imports[[#This Row],[EF_Published2]],"")</f>
        <v/>
      </c>
      <c r="AQ21" s="51" t="str">
        <f>IFERROR(Spec_Imports[[#This Row],[MWh_x_TLF]]*Spec_Imports[[#This Row],[EF_Total_Covered]],"")</f>
        <v/>
      </c>
      <c r="AR21" s="51" t="str">
        <f>IFERROR(Spec_Imports[[#This Row],[MWh_x_TLF]]*Spec_Imports[[#This Row],[EF_Total_Exempt]],"")</f>
        <v/>
      </c>
      <c r="AS21" s="51" t="str">
        <f>IFERROR(Spec_Imports[[#This Row],[MWh_x_TLF]]*Spec_Imports[[#This Row],[EF_Combustion]],"")</f>
        <v/>
      </c>
      <c r="AT21" s="51" t="str">
        <f>IFERROR(Spec_Imports[[#This Row],[MWh_x_TLF]]*Spec_Imports[[#This Row],[EF_Biomass_Exempt]],"")</f>
        <v/>
      </c>
      <c r="AU21" s="51" t="str">
        <f>IFERROR(Spec_Imports[[#This Row],[MWh_x_TLF]]*Spec_Imports[[#This Row],[EF_CO2_Geothermal_Exempt]],"")</f>
        <v/>
      </c>
      <c r="AV21" s="51" t="str">
        <f>IFERROR(Spec_Imports[[#This Row],[MWh_x_TLF]]*Spec_Imports[[#This Row],[EF_CH4_Geothermal_Exempt]],"")</f>
        <v/>
      </c>
      <c r="AW21" s="51" t="str">
        <f>IFERROR(Spec_Imports[[#This Row],[MWh_x_TLF]]*Spec_Imports[[#This Row],[EF_CH4_Non-Geothermal]],"")</f>
        <v/>
      </c>
      <c r="AX21" s="51" t="str">
        <f>IFERROR(Spec_Imports[[#This Row],[MWh_x_TLF]]*Spec_Imports[[#This Row],[EF_N2O]],"")</f>
        <v/>
      </c>
      <c r="AY21" s="15"/>
      <c r="AZ21" s="44" t="str">
        <f>IF(Spec_Imports[[#This Row],[Source ID]]="","","No")</f>
        <v/>
      </c>
      <c r="BA21" s="255" t="str">
        <f>IF(Spec_Imports[[#This Row],[Linked_Jurisdiction_2]]="No",0,Spec_Imports[[#This Row],[CO2e_Total_Covered]])</f>
        <v/>
      </c>
      <c r="BB21" s="139"/>
      <c r="BC21" s="257"/>
    </row>
    <row r="22" spans="1:55" ht="15.6">
      <c r="A22" s="244"/>
      <c r="B22" s="126" t="str">
        <f>IF(ISNUMBER(SEARCH("~*",Spec_Imports[[#This Row],[Facility_Unit_Name]])),"",IF(Spec_Imports[[#This Row],[Facility_Unit_Name]]="","",INDEX(EF_List[Source ID],MATCH(Spec_Imports[[#This Row],[Facility_Unit_Name]],EF_List[Facility and Unit Name],0))))</f>
        <v/>
      </c>
      <c r="C22" s="44" t="str">
        <f>_xlfn.IFNA(INDEX(EF_List[Primary Fuel],MATCH(Spec_Imports[[#This Row],[Source ID]],EF_List[Source ID],0)),"")</f>
        <v/>
      </c>
      <c r="D22" s="44" t="str">
        <f>_xlfn.IFNA(INDEX(EF_List[State/Country],MATCH(Spec_Imports[[#This Row],[Source ID]],EF_List[Source ID],0)),"")</f>
        <v/>
      </c>
      <c r="E22" s="127"/>
      <c r="F22" s="128"/>
      <c r="G22" s="131" t="str">
        <f>IF(ISBLANK(Spec_Imports[[#This Row],[Source ID]]),"",Spec_Imports[[#This Row],[EF_Published2]])</f>
        <v/>
      </c>
      <c r="H22" s="74"/>
      <c r="I22" s="37"/>
      <c r="J22" s="38"/>
      <c r="K22" s="50"/>
      <c r="L22"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22" s="13"/>
      <c r="N22" s="37"/>
      <c r="O22" s="132" t="str">
        <f>IF(Spec_Imports[[#This Row],[Are_You_First_Deliverer]]="","",IF(N22="Yes","","Verify Entry"))</f>
        <v/>
      </c>
      <c r="P22" s="13"/>
      <c r="Q22" s="37"/>
      <c r="R22" s="44" t="str">
        <f>IF(Spec_Imports[[#This Row],[Source ID]]="","",IF(OR(Spec_Imports[[#This Row],[Direct_Delivery_Method]]="1st PoR is WA Sch Pt",Spec_Imports[[#This Row],[Direct_Delivery_Method]]="Dynamic Transfer",Spec_Imports[[#This Row],[Direct_Delivery_Method]]="Spec Source to POD in WA"),"Yes","Verify Entry"))</f>
        <v/>
      </c>
      <c r="S22" s="13"/>
      <c r="T22" s="247"/>
      <c r="U22" s="13"/>
      <c r="V22" s="44" t="str">
        <f>IF(Spec_Imports[[#This Row],[Source ID]]="","",'Start Here'!$B$33)</f>
        <v/>
      </c>
      <c r="W22" s="44" t="str">
        <f>IF(Spec_Imports[[#This Row],[Source ID]]="","",IF(Spec_Imports[[#This Row],[Are_You_First_Deliverer]]="Yes","No",IF(Spec_Imports[[#This Row],[Are_You_First_Deliverer]]="No","Yes","Verify Entry")))</f>
        <v/>
      </c>
      <c r="X22" s="52" t="str">
        <f>IF(Spec_Imports[[#This Row],[RP_Power_Brought_On_Behalf]]="Yes",Spec_Imports[[#This Row],[Specified_Electricity_Deliveries]]*Spec_Imports[[#This Row],[Transmission_Loss_Correction_Factor]],"")</f>
        <v/>
      </c>
      <c r="Y22" s="39" t="str">
        <f>IF(Spec_Imports[[#This Row],[RP_Owned_Imported_Per_Thresholds]]="","",Spec_Imports[[#This Row],[RP_Owned_Imported_Per_Thresholds]]*Spec_Imports[[#This Row],[EF_Total_Covered]])</f>
        <v/>
      </c>
      <c r="Z22" s="13"/>
      <c r="AA22" s="37"/>
      <c r="AB22" s="37" t="str">
        <f>IF(Spec_Imports[[#This Row],[Source ID]]="","",IF(OR(Spec_Imports[[#This Row],[Meter_Data_Zero_RPS]]="No",Spec_Imports[[#This Row],[Are_You_First_Deliverer]]="No"),"Does Not Apply",""))</f>
        <v/>
      </c>
      <c r="AC22"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22" s="16"/>
      <c r="AE22" s="210" t="str">
        <f>_xlfn.IFNA(INDEX(EF_List[Total EF],MATCH(Spec_Imports[[#This Row],[Source ID]],EF_List[Source ID],0)),"")</f>
        <v/>
      </c>
      <c r="AF22" s="210" t="str">
        <f>IF(Spec_Imports[[#This Row],[Source ID]]="","",Spec_Imports[[#This Row],[EF_Combustion]]+Spec_Imports[[#This Row],[EF_CH4_Non-Geothermal]]+Spec_Imports[[#This Row],[EF_N2O]])</f>
        <v/>
      </c>
      <c r="AG22" s="210" t="str">
        <f>IF(Spec_Imports[[#This Row],[Source ID]]="","",Spec_Imports[[#This Row],[EF_Biomass_Exempt]]+Spec_Imports[[#This Row],[EF_CO2_Geothermal_Exempt]]+Spec_Imports[[#This Row],[EF_CH4_Geothermal_Exempt]])</f>
        <v/>
      </c>
      <c r="AH22" s="210" t="str">
        <f>_xlfn.IFNA(INDEX(EF_List[Fossil &amp; Process EF],MATCH(Spec_Imports[[#This Row],[Source ID]],EF_List[Source ID],0)),"")</f>
        <v/>
      </c>
      <c r="AI22" s="210" t="str">
        <f>_xlfn.IFNA(INDEX(EF_List[Biomass
Exempt EF],MATCH(Spec_Imports[[#This Row],[Source ID]],EF_List[Source ID],0)),"")</f>
        <v/>
      </c>
      <c r="AJ22" s="210" t="str">
        <f>_xlfn.IFNA(INDEX(EF_List[Geothermal CO2 Exempt EF],MATCH(Spec_Imports[[#This Row],[Source ID]],EF_List[Source ID],0)),"")</f>
        <v/>
      </c>
      <c r="AK22" s="210" t="str">
        <f>_xlfn.IFNA(INDEX(EF_List[Geothermal CH4 Exempt EF],MATCH(Spec_Imports[[#This Row],[Source ID]],EF_List[Source ID],0)),"")</f>
        <v/>
      </c>
      <c r="AL22" s="210" t="str">
        <f>_xlfn.IFNA(INDEX(EF_List[Other CH4
Covered EF],MATCH(Spec_Imports[[#This Row],[Source ID]],EF_List[Source ID],0)),"")</f>
        <v/>
      </c>
      <c r="AM22" s="210" t="str">
        <f>_xlfn.IFNA(INDEX(EF_List[N2O
Covered EF],MATCH(Spec_Imports[[#This Row],[Source ID]],EF_List[Source ID],0)),"")</f>
        <v/>
      </c>
      <c r="AN22" s="15"/>
      <c r="AO22" s="51" t="str">
        <f>IFERROR(MAX(Spec_Imports[[#This Row],[Specified_Electricity_Deliveries]],0)*Spec_Imports[[#This Row],[Transmission_Loss_Correction_Factor]],"")</f>
        <v/>
      </c>
      <c r="AP22" s="51" t="str">
        <f>IFERROR(Spec_Imports[[#This Row],[MWh_x_TLF]]*Spec_Imports[[#This Row],[EF_Published2]],"")</f>
        <v/>
      </c>
      <c r="AQ22" s="51" t="str">
        <f>IFERROR(Spec_Imports[[#This Row],[MWh_x_TLF]]*Spec_Imports[[#This Row],[EF_Total_Covered]],"")</f>
        <v/>
      </c>
      <c r="AR22" s="51" t="str">
        <f>IFERROR(Spec_Imports[[#This Row],[MWh_x_TLF]]*Spec_Imports[[#This Row],[EF_Total_Exempt]],"")</f>
        <v/>
      </c>
      <c r="AS22" s="51" t="str">
        <f>IFERROR(Spec_Imports[[#This Row],[MWh_x_TLF]]*Spec_Imports[[#This Row],[EF_Combustion]],"")</f>
        <v/>
      </c>
      <c r="AT22" s="51" t="str">
        <f>IFERROR(Spec_Imports[[#This Row],[MWh_x_TLF]]*Spec_Imports[[#This Row],[EF_Biomass_Exempt]],"")</f>
        <v/>
      </c>
      <c r="AU22" s="51" t="str">
        <f>IFERROR(Spec_Imports[[#This Row],[MWh_x_TLF]]*Spec_Imports[[#This Row],[EF_CO2_Geothermal_Exempt]],"")</f>
        <v/>
      </c>
      <c r="AV22" s="51" t="str">
        <f>IFERROR(Spec_Imports[[#This Row],[MWh_x_TLF]]*Spec_Imports[[#This Row],[EF_CH4_Geothermal_Exempt]],"")</f>
        <v/>
      </c>
      <c r="AW22" s="51" t="str">
        <f>IFERROR(Spec_Imports[[#This Row],[MWh_x_TLF]]*Spec_Imports[[#This Row],[EF_CH4_Non-Geothermal]],"")</f>
        <v/>
      </c>
      <c r="AX22" s="51" t="str">
        <f>IFERROR(Spec_Imports[[#This Row],[MWh_x_TLF]]*Spec_Imports[[#This Row],[EF_N2O]],"")</f>
        <v/>
      </c>
      <c r="AY22" s="15"/>
      <c r="AZ22" s="44" t="str">
        <f>IF(Spec_Imports[[#This Row],[Source ID]]="","","No")</f>
        <v/>
      </c>
      <c r="BA22" s="255" t="str">
        <f>IF(Spec_Imports[[#This Row],[Linked_Jurisdiction_2]]="No",0,Spec_Imports[[#This Row],[CO2e_Total_Covered]])</f>
        <v/>
      </c>
      <c r="BB22" s="139"/>
      <c r="BC22" s="257"/>
    </row>
    <row r="23" spans="1:55" ht="15.6">
      <c r="A23" s="244"/>
      <c r="B23" s="126" t="str">
        <f>IF(ISNUMBER(SEARCH("~*",Spec_Imports[[#This Row],[Facility_Unit_Name]])),"",IF(Spec_Imports[[#This Row],[Facility_Unit_Name]]="","",INDEX(EF_List[Source ID],MATCH(Spec_Imports[[#This Row],[Facility_Unit_Name]],EF_List[Facility and Unit Name],0))))</f>
        <v/>
      </c>
      <c r="C23" s="44" t="str">
        <f>_xlfn.IFNA(INDEX(EF_List[Primary Fuel],MATCH(Spec_Imports[[#This Row],[Source ID]],EF_List[Source ID],0)),"")</f>
        <v/>
      </c>
      <c r="D23" s="44" t="str">
        <f>_xlfn.IFNA(INDEX(EF_List[State/Country],MATCH(Spec_Imports[[#This Row],[Source ID]],EF_List[Source ID],0)),"")</f>
        <v/>
      </c>
      <c r="E23" s="127"/>
      <c r="F23" s="128"/>
      <c r="G23" s="131" t="str">
        <f>IF(ISBLANK(Spec_Imports[[#This Row],[Source ID]]),"",Spec_Imports[[#This Row],[EF_Published2]])</f>
        <v/>
      </c>
      <c r="H23" s="74"/>
      <c r="I23" s="37"/>
      <c r="J23" s="38"/>
      <c r="K23" s="50"/>
      <c r="L23"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23" s="13"/>
      <c r="N23" s="37"/>
      <c r="O23" s="132" t="str">
        <f>IF(Spec_Imports[[#This Row],[Are_You_First_Deliverer]]="","",IF(N23="Yes","","Verify Entry"))</f>
        <v/>
      </c>
      <c r="P23" s="13"/>
      <c r="Q23" s="37"/>
      <c r="R23" s="44" t="str">
        <f>IF(Spec_Imports[[#This Row],[Source ID]]="","",IF(OR(Spec_Imports[[#This Row],[Direct_Delivery_Method]]="1st PoR is WA Sch Pt",Spec_Imports[[#This Row],[Direct_Delivery_Method]]="Dynamic Transfer",Spec_Imports[[#This Row],[Direct_Delivery_Method]]="Spec Source to POD in WA"),"Yes","Verify Entry"))</f>
        <v/>
      </c>
      <c r="S23" s="13"/>
      <c r="T23" s="247"/>
      <c r="U23" s="13"/>
      <c r="V23" s="44" t="str">
        <f>IF(Spec_Imports[[#This Row],[Source ID]]="","",'Start Here'!$B$33)</f>
        <v/>
      </c>
      <c r="W23" s="44" t="str">
        <f>IF(Spec_Imports[[#This Row],[Source ID]]="","",IF(Spec_Imports[[#This Row],[Are_You_First_Deliverer]]="Yes","No",IF(Spec_Imports[[#This Row],[Are_You_First_Deliverer]]="No","Yes","Verify Entry")))</f>
        <v/>
      </c>
      <c r="X23" s="52" t="str">
        <f>IF(Spec_Imports[[#This Row],[RP_Power_Brought_On_Behalf]]="Yes",Spec_Imports[[#This Row],[Specified_Electricity_Deliveries]]*Spec_Imports[[#This Row],[Transmission_Loss_Correction_Factor]],"")</f>
        <v/>
      </c>
      <c r="Y23" s="39" t="str">
        <f>IF(Spec_Imports[[#This Row],[RP_Owned_Imported_Per_Thresholds]]="","",Spec_Imports[[#This Row],[RP_Owned_Imported_Per_Thresholds]]*Spec_Imports[[#This Row],[EF_Total_Covered]])</f>
        <v/>
      </c>
      <c r="Z23" s="13"/>
      <c r="AA23" s="37"/>
      <c r="AB23" s="37" t="str">
        <f>IF(Spec_Imports[[#This Row],[Source ID]]="","",IF(OR(Spec_Imports[[#This Row],[Meter_Data_Zero_RPS]]="No",Spec_Imports[[#This Row],[Are_You_First_Deliverer]]="No"),"Does Not Apply",""))</f>
        <v/>
      </c>
      <c r="AC23"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23" s="16"/>
      <c r="AE23" s="210" t="str">
        <f>_xlfn.IFNA(INDEX(EF_List[Total EF],MATCH(Spec_Imports[[#This Row],[Source ID]],EF_List[Source ID],0)),"")</f>
        <v/>
      </c>
      <c r="AF23" s="210" t="str">
        <f>IF(Spec_Imports[[#This Row],[Source ID]]="","",Spec_Imports[[#This Row],[EF_Combustion]]+Spec_Imports[[#This Row],[EF_CH4_Non-Geothermal]]+Spec_Imports[[#This Row],[EF_N2O]])</f>
        <v/>
      </c>
      <c r="AG23" s="210" t="str">
        <f>IF(Spec_Imports[[#This Row],[Source ID]]="","",Spec_Imports[[#This Row],[EF_Biomass_Exempt]]+Spec_Imports[[#This Row],[EF_CO2_Geothermal_Exempt]]+Spec_Imports[[#This Row],[EF_CH4_Geothermal_Exempt]])</f>
        <v/>
      </c>
      <c r="AH23" s="210" t="str">
        <f>_xlfn.IFNA(INDEX(EF_List[Fossil &amp; Process EF],MATCH(Spec_Imports[[#This Row],[Source ID]],EF_List[Source ID],0)),"")</f>
        <v/>
      </c>
      <c r="AI23" s="210" t="str">
        <f>_xlfn.IFNA(INDEX(EF_List[Biomass
Exempt EF],MATCH(Spec_Imports[[#This Row],[Source ID]],EF_List[Source ID],0)),"")</f>
        <v/>
      </c>
      <c r="AJ23" s="210" t="str">
        <f>_xlfn.IFNA(INDEX(EF_List[Geothermal CO2 Exempt EF],MATCH(Spec_Imports[[#This Row],[Source ID]],EF_List[Source ID],0)),"")</f>
        <v/>
      </c>
      <c r="AK23" s="210" t="str">
        <f>_xlfn.IFNA(INDEX(EF_List[Geothermal CH4 Exempt EF],MATCH(Spec_Imports[[#This Row],[Source ID]],EF_List[Source ID],0)),"")</f>
        <v/>
      </c>
      <c r="AL23" s="210" t="str">
        <f>_xlfn.IFNA(INDEX(EF_List[Other CH4
Covered EF],MATCH(Spec_Imports[[#This Row],[Source ID]],EF_List[Source ID],0)),"")</f>
        <v/>
      </c>
      <c r="AM23" s="210" t="str">
        <f>_xlfn.IFNA(INDEX(EF_List[N2O
Covered EF],MATCH(Spec_Imports[[#This Row],[Source ID]],EF_List[Source ID],0)),"")</f>
        <v/>
      </c>
      <c r="AN23" s="15"/>
      <c r="AO23" s="51" t="str">
        <f>IFERROR(MAX(Spec_Imports[[#This Row],[Specified_Electricity_Deliveries]],0)*Spec_Imports[[#This Row],[Transmission_Loss_Correction_Factor]],"")</f>
        <v/>
      </c>
      <c r="AP23" s="51" t="str">
        <f>IFERROR(Spec_Imports[[#This Row],[MWh_x_TLF]]*Spec_Imports[[#This Row],[EF_Published2]],"")</f>
        <v/>
      </c>
      <c r="AQ23" s="51" t="str">
        <f>IFERROR(Spec_Imports[[#This Row],[MWh_x_TLF]]*Spec_Imports[[#This Row],[EF_Total_Covered]],"")</f>
        <v/>
      </c>
      <c r="AR23" s="51" t="str">
        <f>IFERROR(Spec_Imports[[#This Row],[MWh_x_TLF]]*Spec_Imports[[#This Row],[EF_Total_Exempt]],"")</f>
        <v/>
      </c>
      <c r="AS23" s="51" t="str">
        <f>IFERROR(Spec_Imports[[#This Row],[MWh_x_TLF]]*Spec_Imports[[#This Row],[EF_Combustion]],"")</f>
        <v/>
      </c>
      <c r="AT23" s="51" t="str">
        <f>IFERROR(Spec_Imports[[#This Row],[MWh_x_TLF]]*Spec_Imports[[#This Row],[EF_Biomass_Exempt]],"")</f>
        <v/>
      </c>
      <c r="AU23" s="51" t="str">
        <f>IFERROR(Spec_Imports[[#This Row],[MWh_x_TLF]]*Spec_Imports[[#This Row],[EF_CO2_Geothermal_Exempt]],"")</f>
        <v/>
      </c>
      <c r="AV23" s="51" t="str">
        <f>IFERROR(Spec_Imports[[#This Row],[MWh_x_TLF]]*Spec_Imports[[#This Row],[EF_CH4_Geothermal_Exempt]],"")</f>
        <v/>
      </c>
      <c r="AW23" s="51" t="str">
        <f>IFERROR(Spec_Imports[[#This Row],[MWh_x_TLF]]*Spec_Imports[[#This Row],[EF_CH4_Non-Geothermal]],"")</f>
        <v/>
      </c>
      <c r="AX23" s="51" t="str">
        <f>IFERROR(Spec_Imports[[#This Row],[MWh_x_TLF]]*Spec_Imports[[#This Row],[EF_N2O]],"")</f>
        <v/>
      </c>
      <c r="AY23" s="15"/>
      <c r="AZ23" s="44" t="str">
        <f>IF(Spec_Imports[[#This Row],[Source ID]]="","","No")</f>
        <v/>
      </c>
      <c r="BA23" s="255" t="str">
        <f>IF(Spec_Imports[[#This Row],[Linked_Jurisdiction_2]]="No",0,Spec_Imports[[#This Row],[CO2e_Total_Covered]])</f>
        <v/>
      </c>
      <c r="BB23" s="139"/>
      <c r="BC23" s="257"/>
    </row>
    <row r="24" spans="1:55" ht="15.6">
      <c r="A24" s="244"/>
      <c r="B24" s="126" t="str">
        <f>IF(ISNUMBER(SEARCH("~*",Spec_Imports[[#This Row],[Facility_Unit_Name]])),"",IF(Spec_Imports[[#This Row],[Facility_Unit_Name]]="","",INDEX(EF_List[Source ID],MATCH(Spec_Imports[[#This Row],[Facility_Unit_Name]],EF_List[Facility and Unit Name],0))))</f>
        <v/>
      </c>
      <c r="C24" s="44" t="str">
        <f>_xlfn.IFNA(INDEX(EF_List[Primary Fuel],MATCH(Spec_Imports[[#This Row],[Source ID]],EF_List[Source ID],0)),"")</f>
        <v/>
      </c>
      <c r="D24" s="44" t="str">
        <f>_xlfn.IFNA(INDEX(EF_List[State/Country],MATCH(Spec_Imports[[#This Row],[Source ID]],EF_List[Source ID],0)),"")</f>
        <v/>
      </c>
      <c r="E24" s="127"/>
      <c r="F24" s="128"/>
      <c r="G24" s="131" t="str">
        <f>IF(ISBLANK(Spec_Imports[[#This Row],[Source ID]]),"",Spec_Imports[[#This Row],[EF_Published2]])</f>
        <v/>
      </c>
      <c r="H24" s="74"/>
      <c r="I24" s="37"/>
      <c r="J24" s="38"/>
      <c r="K24" s="50"/>
      <c r="L24"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24" s="13"/>
      <c r="N24" s="37"/>
      <c r="O24" s="132" t="str">
        <f>IF(Spec_Imports[[#This Row],[Are_You_First_Deliverer]]="","",IF(N24="Yes","","Verify Entry"))</f>
        <v/>
      </c>
      <c r="P24" s="13"/>
      <c r="Q24" s="37"/>
      <c r="R24" s="44" t="str">
        <f>IF(Spec_Imports[[#This Row],[Source ID]]="","",IF(OR(Spec_Imports[[#This Row],[Direct_Delivery_Method]]="1st PoR is WA Sch Pt",Spec_Imports[[#This Row],[Direct_Delivery_Method]]="Dynamic Transfer",Spec_Imports[[#This Row],[Direct_Delivery_Method]]="Spec Source to POD in WA"),"Yes","Verify Entry"))</f>
        <v/>
      </c>
      <c r="S24" s="13"/>
      <c r="T24" s="247"/>
      <c r="U24" s="13"/>
      <c r="V24" s="44" t="str">
        <f>IF(Spec_Imports[[#This Row],[Source ID]]="","",'Start Here'!$B$33)</f>
        <v/>
      </c>
      <c r="W24" s="44" t="str">
        <f>IF(Spec_Imports[[#This Row],[Source ID]]="","",IF(Spec_Imports[[#This Row],[Are_You_First_Deliverer]]="Yes","No",IF(Spec_Imports[[#This Row],[Are_You_First_Deliverer]]="No","Yes","Verify Entry")))</f>
        <v/>
      </c>
      <c r="X24" s="52" t="str">
        <f>IF(Spec_Imports[[#This Row],[RP_Power_Brought_On_Behalf]]="Yes",Spec_Imports[[#This Row],[Specified_Electricity_Deliveries]]*Spec_Imports[[#This Row],[Transmission_Loss_Correction_Factor]],"")</f>
        <v/>
      </c>
      <c r="Y24" s="39" t="str">
        <f>IF(Spec_Imports[[#This Row],[RP_Owned_Imported_Per_Thresholds]]="","",Spec_Imports[[#This Row],[RP_Owned_Imported_Per_Thresholds]]*Spec_Imports[[#This Row],[EF_Total_Covered]])</f>
        <v/>
      </c>
      <c r="Z24" s="13"/>
      <c r="AA24" s="37"/>
      <c r="AB24" s="37" t="str">
        <f>IF(Spec_Imports[[#This Row],[Source ID]]="","",IF(OR(Spec_Imports[[#This Row],[Meter_Data_Zero_RPS]]="No",Spec_Imports[[#This Row],[Are_You_First_Deliverer]]="No"),"Does Not Apply",""))</f>
        <v/>
      </c>
      <c r="AC24"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24" s="16"/>
      <c r="AE24" s="210" t="str">
        <f>_xlfn.IFNA(INDEX(EF_List[Total EF],MATCH(Spec_Imports[[#This Row],[Source ID]],EF_List[Source ID],0)),"")</f>
        <v/>
      </c>
      <c r="AF24" s="210" t="str">
        <f>IF(Spec_Imports[[#This Row],[Source ID]]="","",Spec_Imports[[#This Row],[EF_Combustion]]+Spec_Imports[[#This Row],[EF_CH4_Non-Geothermal]]+Spec_Imports[[#This Row],[EF_N2O]])</f>
        <v/>
      </c>
      <c r="AG24" s="210" t="str">
        <f>IF(Spec_Imports[[#This Row],[Source ID]]="","",Spec_Imports[[#This Row],[EF_Biomass_Exempt]]+Spec_Imports[[#This Row],[EF_CO2_Geothermal_Exempt]]+Spec_Imports[[#This Row],[EF_CH4_Geothermal_Exempt]])</f>
        <v/>
      </c>
      <c r="AH24" s="210" t="str">
        <f>_xlfn.IFNA(INDEX(EF_List[Fossil &amp; Process EF],MATCH(Spec_Imports[[#This Row],[Source ID]],EF_List[Source ID],0)),"")</f>
        <v/>
      </c>
      <c r="AI24" s="210" t="str">
        <f>_xlfn.IFNA(INDEX(EF_List[Biomass
Exempt EF],MATCH(Spec_Imports[[#This Row],[Source ID]],EF_List[Source ID],0)),"")</f>
        <v/>
      </c>
      <c r="AJ24" s="210" t="str">
        <f>_xlfn.IFNA(INDEX(EF_List[Geothermal CO2 Exempt EF],MATCH(Spec_Imports[[#This Row],[Source ID]],EF_List[Source ID],0)),"")</f>
        <v/>
      </c>
      <c r="AK24" s="210" t="str">
        <f>_xlfn.IFNA(INDEX(EF_List[Geothermal CH4 Exempt EF],MATCH(Spec_Imports[[#This Row],[Source ID]],EF_List[Source ID],0)),"")</f>
        <v/>
      </c>
      <c r="AL24" s="210" t="str">
        <f>_xlfn.IFNA(INDEX(EF_List[Other CH4
Covered EF],MATCH(Spec_Imports[[#This Row],[Source ID]],EF_List[Source ID],0)),"")</f>
        <v/>
      </c>
      <c r="AM24" s="210" t="str">
        <f>_xlfn.IFNA(INDEX(EF_List[N2O
Covered EF],MATCH(Spec_Imports[[#This Row],[Source ID]],EF_List[Source ID],0)),"")</f>
        <v/>
      </c>
      <c r="AN24" s="15"/>
      <c r="AO24" s="51" t="str">
        <f>IFERROR(MAX(Spec_Imports[[#This Row],[Specified_Electricity_Deliveries]],0)*Spec_Imports[[#This Row],[Transmission_Loss_Correction_Factor]],"")</f>
        <v/>
      </c>
      <c r="AP24" s="51" t="str">
        <f>IFERROR(Spec_Imports[[#This Row],[MWh_x_TLF]]*Spec_Imports[[#This Row],[EF_Published2]],"")</f>
        <v/>
      </c>
      <c r="AQ24" s="51" t="str">
        <f>IFERROR(Spec_Imports[[#This Row],[MWh_x_TLF]]*Spec_Imports[[#This Row],[EF_Total_Covered]],"")</f>
        <v/>
      </c>
      <c r="AR24" s="51" t="str">
        <f>IFERROR(Spec_Imports[[#This Row],[MWh_x_TLF]]*Spec_Imports[[#This Row],[EF_Total_Exempt]],"")</f>
        <v/>
      </c>
      <c r="AS24" s="51" t="str">
        <f>IFERROR(Spec_Imports[[#This Row],[MWh_x_TLF]]*Spec_Imports[[#This Row],[EF_Combustion]],"")</f>
        <v/>
      </c>
      <c r="AT24" s="51" t="str">
        <f>IFERROR(Spec_Imports[[#This Row],[MWh_x_TLF]]*Spec_Imports[[#This Row],[EF_Biomass_Exempt]],"")</f>
        <v/>
      </c>
      <c r="AU24" s="51" t="str">
        <f>IFERROR(Spec_Imports[[#This Row],[MWh_x_TLF]]*Spec_Imports[[#This Row],[EF_CO2_Geothermal_Exempt]],"")</f>
        <v/>
      </c>
      <c r="AV24" s="51" t="str">
        <f>IFERROR(Spec_Imports[[#This Row],[MWh_x_TLF]]*Spec_Imports[[#This Row],[EF_CH4_Geothermal_Exempt]],"")</f>
        <v/>
      </c>
      <c r="AW24" s="51" t="str">
        <f>IFERROR(Spec_Imports[[#This Row],[MWh_x_TLF]]*Spec_Imports[[#This Row],[EF_CH4_Non-Geothermal]],"")</f>
        <v/>
      </c>
      <c r="AX24" s="51" t="str">
        <f>IFERROR(Spec_Imports[[#This Row],[MWh_x_TLF]]*Spec_Imports[[#This Row],[EF_N2O]],"")</f>
        <v/>
      </c>
      <c r="AY24" s="15"/>
      <c r="AZ24" s="44" t="str">
        <f>IF(Spec_Imports[[#This Row],[Source ID]]="","","No")</f>
        <v/>
      </c>
      <c r="BA24" s="255" t="str">
        <f>IF(Spec_Imports[[#This Row],[Linked_Jurisdiction_2]]="No",0,Spec_Imports[[#This Row],[CO2e_Total_Covered]])</f>
        <v/>
      </c>
      <c r="BB24" s="139"/>
      <c r="BC24" s="257"/>
    </row>
    <row r="25" spans="1:55" ht="15.6">
      <c r="A25" s="244"/>
      <c r="B25" s="126" t="str">
        <f>IF(ISNUMBER(SEARCH("~*",Spec_Imports[[#This Row],[Facility_Unit_Name]])),"",IF(Spec_Imports[[#This Row],[Facility_Unit_Name]]="","",INDEX(EF_List[Source ID],MATCH(Spec_Imports[[#This Row],[Facility_Unit_Name]],EF_List[Facility and Unit Name],0))))</f>
        <v/>
      </c>
      <c r="C25" s="44" t="str">
        <f>_xlfn.IFNA(INDEX(EF_List[Primary Fuel],MATCH(Spec_Imports[[#This Row],[Source ID]],EF_List[Source ID],0)),"")</f>
        <v/>
      </c>
      <c r="D25" s="44" t="str">
        <f>_xlfn.IFNA(INDEX(EF_List[State/Country],MATCH(Spec_Imports[[#This Row],[Source ID]],EF_List[Source ID],0)),"")</f>
        <v/>
      </c>
      <c r="E25" s="127"/>
      <c r="F25" s="128"/>
      <c r="G25" s="131" t="str">
        <f>IF(ISBLANK(Spec_Imports[[#This Row],[Source ID]]),"",Spec_Imports[[#This Row],[EF_Published2]])</f>
        <v/>
      </c>
      <c r="H25" s="74"/>
      <c r="I25" s="37"/>
      <c r="J25" s="38"/>
      <c r="K25" s="50"/>
      <c r="L25"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25" s="13"/>
      <c r="N25" s="37"/>
      <c r="O25" s="132" t="str">
        <f>IF(Spec_Imports[[#This Row],[Are_You_First_Deliverer]]="","",IF(N25="Yes","","Verify Entry"))</f>
        <v/>
      </c>
      <c r="P25" s="13"/>
      <c r="Q25" s="37"/>
      <c r="R25" s="44" t="str">
        <f>IF(Spec_Imports[[#This Row],[Source ID]]="","",IF(OR(Spec_Imports[[#This Row],[Direct_Delivery_Method]]="1st PoR is WA Sch Pt",Spec_Imports[[#This Row],[Direct_Delivery_Method]]="Dynamic Transfer",Spec_Imports[[#This Row],[Direct_Delivery_Method]]="Spec Source to POD in WA"),"Yes","Verify Entry"))</f>
        <v/>
      </c>
      <c r="S25" s="13"/>
      <c r="T25" s="247"/>
      <c r="U25" s="13"/>
      <c r="V25" s="44" t="str">
        <f>IF(Spec_Imports[[#This Row],[Source ID]]="","",'Start Here'!$B$33)</f>
        <v/>
      </c>
      <c r="W25" s="44" t="str">
        <f>IF(Spec_Imports[[#This Row],[Source ID]]="","",IF(Spec_Imports[[#This Row],[Are_You_First_Deliverer]]="Yes","No",IF(Spec_Imports[[#This Row],[Are_You_First_Deliverer]]="No","Yes","Verify Entry")))</f>
        <v/>
      </c>
      <c r="X25" s="52" t="str">
        <f>IF(Spec_Imports[[#This Row],[RP_Power_Brought_On_Behalf]]="Yes",Spec_Imports[[#This Row],[Specified_Electricity_Deliveries]]*Spec_Imports[[#This Row],[Transmission_Loss_Correction_Factor]],"")</f>
        <v/>
      </c>
      <c r="Y25" s="39" t="str">
        <f>IF(Spec_Imports[[#This Row],[RP_Owned_Imported_Per_Thresholds]]="","",Spec_Imports[[#This Row],[RP_Owned_Imported_Per_Thresholds]]*Spec_Imports[[#This Row],[EF_Total_Covered]])</f>
        <v/>
      </c>
      <c r="Z25" s="13"/>
      <c r="AA25" s="37"/>
      <c r="AB25" s="37" t="str">
        <f>IF(Spec_Imports[[#This Row],[Source ID]]="","",IF(OR(Spec_Imports[[#This Row],[Meter_Data_Zero_RPS]]="No",Spec_Imports[[#This Row],[Are_You_First_Deliverer]]="No"),"Does Not Apply",""))</f>
        <v/>
      </c>
      <c r="AC25"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25" s="16"/>
      <c r="AE25" s="210" t="str">
        <f>_xlfn.IFNA(INDEX(EF_List[Total EF],MATCH(Spec_Imports[[#This Row],[Source ID]],EF_List[Source ID],0)),"")</f>
        <v/>
      </c>
      <c r="AF25" s="210" t="str">
        <f>IF(Spec_Imports[[#This Row],[Source ID]]="","",Spec_Imports[[#This Row],[EF_Combustion]]+Spec_Imports[[#This Row],[EF_CH4_Non-Geothermal]]+Spec_Imports[[#This Row],[EF_N2O]])</f>
        <v/>
      </c>
      <c r="AG25" s="210" t="str">
        <f>IF(Spec_Imports[[#This Row],[Source ID]]="","",Spec_Imports[[#This Row],[EF_Biomass_Exempt]]+Spec_Imports[[#This Row],[EF_CO2_Geothermal_Exempt]]+Spec_Imports[[#This Row],[EF_CH4_Geothermal_Exempt]])</f>
        <v/>
      </c>
      <c r="AH25" s="210" t="str">
        <f>_xlfn.IFNA(INDEX(EF_List[Fossil &amp; Process EF],MATCH(Spec_Imports[[#This Row],[Source ID]],EF_List[Source ID],0)),"")</f>
        <v/>
      </c>
      <c r="AI25" s="210" t="str">
        <f>_xlfn.IFNA(INDEX(EF_List[Biomass
Exempt EF],MATCH(Spec_Imports[[#This Row],[Source ID]],EF_List[Source ID],0)),"")</f>
        <v/>
      </c>
      <c r="AJ25" s="210" t="str">
        <f>_xlfn.IFNA(INDEX(EF_List[Geothermal CO2 Exempt EF],MATCH(Spec_Imports[[#This Row],[Source ID]],EF_List[Source ID],0)),"")</f>
        <v/>
      </c>
      <c r="AK25" s="210" t="str">
        <f>_xlfn.IFNA(INDEX(EF_List[Geothermal CH4 Exempt EF],MATCH(Spec_Imports[[#This Row],[Source ID]],EF_List[Source ID],0)),"")</f>
        <v/>
      </c>
      <c r="AL25" s="210" t="str">
        <f>_xlfn.IFNA(INDEX(EF_List[Other CH4
Covered EF],MATCH(Spec_Imports[[#This Row],[Source ID]],EF_List[Source ID],0)),"")</f>
        <v/>
      </c>
      <c r="AM25" s="210" t="str">
        <f>_xlfn.IFNA(INDEX(EF_List[N2O
Covered EF],MATCH(Spec_Imports[[#This Row],[Source ID]],EF_List[Source ID],0)),"")</f>
        <v/>
      </c>
      <c r="AN25" s="15"/>
      <c r="AO25" s="51" t="str">
        <f>IFERROR(MAX(Spec_Imports[[#This Row],[Specified_Electricity_Deliveries]],0)*Spec_Imports[[#This Row],[Transmission_Loss_Correction_Factor]],"")</f>
        <v/>
      </c>
      <c r="AP25" s="51" t="str">
        <f>IFERROR(Spec_Imports[[#This Row],[MWh_x_TLF]]*Spec_Imports[[#This Row],[EF_Published2]],"")</f>
        <v/>
      </c>
      <c r="AQ25" s="51" t="str">
        <f>IFERROR(Spec_Imports[[#This Row],[MWh_x_TLF]]*Spec_Imports[[#This Row],[EF_Total_Covered]],"")</f>
        <v/>
      </c>
      <c r="AR25" s="51" t="str">
        <f>IFERROR(Spec_Imports[[#This Row],[MWh_x_TLF]]*Spec_Imports[[#This Row],[EF_Total_Exempt]],"")</f>
        <v/>
      </c>
      <c r="AS25" s="51" t="str">
        <f>IFERROR(Spec_Imports[[#This Row],[MWh_x_TLF]]*Spec_Imports[[#This Row],[EF_Combustion]],"")</f>
        <v/>
      </c>
      <c r="AT25" s="51" t="str">
        <f>IFERROR(Spec_Imports[[#This Row],[MWh_x_TLF]]*Spec_Imports[[#This Row],[EF_Biomass_Exempt]],"")</f>
        <v/>
      </c>
      <c r="AU25" s="51" t="str">
        <f>IFERROR(Spec_Imports[[#This Row],[MWh_x_TLF]]*Spec_Imports[[#This Row],[EF_CO2_Geothermal_Exempt]],"")</f>
        <v/>
      </c>
      <c r="AV25" s="51" t="str">
        <f>IFERROR(Spec_Imports[[#This Row],[MWh_x_TLF]]*Spec_Imports[[#This Row],[EF_CH4_Geothermal_Exempt]],"")</f>
        <v/>
      </c>
      <c r="AW25" s="51" t="str">
        <f>IFERROR(Spec_Imports[[#This Row],[MWh_x_TLF]]*Spec_Imports[[#This Row],[EF_CH4_Non-Geothermal]],"")</f>
        <v/>
      </c>
      <c r="AX25" s="51" t="str">
        <f>IFERROR(Spec_Imports[[#This Row],[MWh_x_TLF]]*Spec_Imports[[#This Row],[EF_N2O]],"")</f>
        <v/>
      </c>
      <c r="AY25" s="15"/>
      <c r="AZ25" s="44" t="str">
        <f>IF(Spec_Imports[[#This Row],[Source ID]]="","","No")</f>
        <v/>
      </c>
      <c r="BA25" s="255" t="str">
        <f>IF(Spec_Imports[[#This Row],[Linked_Jurisdiction_2]]="No",0,Spec_Imports[[#This Row],[CO2e_Total_Covered]])</f>
        <v/>
      </c>
      <c r="BB25" s="139"/>
      <c r="BC25" s="257"/>
    </row>
    <row r="26" spans="1:55" ht="15.6">
      <c r="A26" s="244"/>
      <c r="B26" s="126" t="str">
        <f>IF(ISNUMBER(SEARCH("~*",Spec_Imports[[#This Row],[Facility_Unit_Name]])),"",IF(Spec_Imports[[#This Row],[Facility_Unit_Name]]="","",INDEX(EF_List[Source ID],MATCH(Spec_Imports[[#This Row],[Facility_Unit_Name]],EF_List[Facility and Unit Name],0))))</f>
        <v/>
      </c>
      <c r="C26" s="44" t="str">
        <f>_xlfn.IFNA(INDEX(EF_List[Primary Fuel],MATCH(Spec_Imports[[#This Row],[Source ID]],EF_List[Source ID],0)),"")</f>
        <v/>
      </c>
      <c r="D26" s="44" t="str">
        <f>_xlfn.IFNA(INDEX(EF_List[State/Country],MATCH(Spec_Imports[[#This Row],[Source ID]],EF_List[Source ID],0)),"")</f>
        <v/>
      </c>
      <c r="E26" s="127"/>
      <c r="F26" s="128"/>
      <c r="G26" s="131" t="str">
        <f>IF(ISBLANK(Spec_Imports[[#This Row],[Source ID]]),"",Spec_Imports[[#This Row],[EF_Published2]])</f>
        <v/>
      </c>
      <c r="H26" s="74"/>
      <c r="I26" s="37"/>
      <c r="J26" s="38"/>
      <c r="K26" s="50"/>
      <c r="L26"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26" s="13"/>
      <c r="N26" s="37"/>
      <c r="O26" s="132" t="str">
        <f>IF(Spec_Imports[[#This Row],[Are_You_First_Deliverer]]="","",IF(N26="Yes","","Verify Entry"))</f>
        <v/>
      </c>
      <c r="P26" s="13"/>
      <c r="Q26" s="37"/>
      <c r="R26" s="44" t="str">
        <f>IF(Spec_Imports[[#This Row],[Source ID]]="","",IF(OR(Spec_Imports[[#This Row],[Direct_Delivery_Method]]="1st PoR is WA Sch Pt",Spec_Imports[[#This Row],[Direct_Delivery_Method]]="Dynamic Transfer",Spec_Imports[[#This Row],[Direct_Delivery_Method]]="Spec Source to POD in WA"),"Yes","Verify Entry"))</f>
        <v/>
      </c>
      <c r="S26" s="13"/>
      <c r="T26" s="247"/>
      <c r="U26" s="13"/>
      <c r="V26" s="44" t="str">
        <f>IF(Spec_Imports[[#This Row],[Source ID]]="","",'Start Here'!$B$33)</f>
        <v/>
      </c>
      <c r="W26" s="44" t="str">
        <f>IF(Spec_Imports[[#This Row],[Source ID]]="","",IF(Spec_Imports[[#This Row],[Are_You_First_Deliverer]]="Yes","No",IF(Spec_Imports[[#This Row],[Are_You_First_Deliverer]]="No","Yes","Verify Entry")))</f>
        <v/>
      </c>
      <c r="X26" s="52" t="str">
        <f>IF(Spec_Imports[[#This Row],[RP_Power_Brought_On_Behalf]]="Yes",Spec_Imports[[#This Row],[Specified_Electricity_Deliveries]]*Spec_Imports[[#This Row],[Transmission_Loss_Correction_Factor]],"")</f>
        <v/>
      </c>
      <c r="Y26" s="39" t="str">
        <f>IF(Spec_Imports[[#This Row],[RP_Owned_Imported_Per_Thresholds]]="","",Spec_Imports[[#This Row],[RP_Owned_Imported_Per_Thresholds]]*Spec_Imports[[#This Row],[EF_Total_Covered]])</f>
        <v/>
      </c>
      <c r="Z26" s="13"/>
      <c r="AA26" s="37"/>
      <c r="AB26" s="37" t="str">
        <f>IF(Spec_Imports[[#This Row],[Source ID]]="","",IF(OR(Spec_Imports[[#This Row],[Meter_Data_Zero_RPS]]="No",Spec_Imports[[#This Row],[Are_You_First_Deliverer]]="No"),"Does Not Apply",""))</f>
        <v/>
      </c>
      <c r="AC26"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26" s="16"/>
      <c r="AE26" s="210" t="str">
        <f>_xlfn.IFNA(INDEX(EF_List[Total EF],MATCH(Spec_Imports[[#This Row],[Source ID]],EF_List[Source ID],0)),"")</f>
        <v/>
      </c>
      <c r="AF26" s="210" t="str">
        <f>IF(Spec_Imports[[#This Row],[Source ID]]="","",Spec_Imports[[#This Row],[EF_Combustion]]+Spec_Imports[[#This Row],[EF_CH4_Non-Geothermal]]+Spec_Imports[[#This Row],[EF_N2O]])</f>
        <v/>
      </c>
      <c r="AG26" s="210" t="str">
        <f>IF(Spec_Imports[[#This Row],[Source ID]]="","",Spec_Imports[[#This Row],[EF_Biomass_Exempt]]+Spec_Imports[[#This Row],[EF_CO2_Geothermal_Exempt]]+Spec_Imports[[#This Row],[EF_CH4_Geothermal_Exempt]])</f>
        <v/>
      </c>
      <c r="AH26" s="210" t="str">
        <f>_xlfn.IFNA(INDEX(EF_List[Fossil &amp; Process EF],MATCH(Spec_Imports[[#This Row],[Source ID]],EF_List[Source ID],0)),"")</f>
        <v/>
      </c>
      <c r="AI26" s="210" t="str">
        <f>_xlfn.IFNA(INDEX(EF_List[Biomass
Exempt EF],MATCH(Spec_Imports[[#This Row],[Source ID]],EF_List[Source ID],0)),"")</f>
        <v/>
      </c>
      <c r="AJ26" s="210" t="str">
        <f>_xlfn.IFNA(INDEX(EF_List[Geothermal CO2 Exempt EF],MATCH(Spec_Imports[[#This Row],[Source ID]],EF_List[Source ID],0)),"")</f>
        <v/>
      </c>
      <c r="AK26" s="210" t="str">
        <f>_xlfn.IFNA(INDEX(EF_List[Geothermal CH4 Exempt EF],MATCH(Spec_Imports[[#This Row],[Source ID]],EF_List[Source ID],0)),"")</f>
        <v/>
      </c>
      <c r="AL26" s="210" t="str">
        <f>_xlfn.IFNA(INDEX(EF_List[Other CH4
Covered EF],MATCH(Spec_Imports[[#This Row],[Source ID]],EF_List[Source ID],0)),"")</f>
        <v/>
      </c>
      <c r="AM26" s="210" t="str">
        <f>_xlfn.IFNA(INDEX(EF_List[N2O
Covered EF],MATCH(Spec_Imports[[#This Row],[Source ID]],EF_List[Source ID],0)),"")</f>
        <v/>
      </c>
      <c r="AN26" s="15"/>
      <c r="AO26" s="51" t="str">
        <f>IFERROR(MAX(Spec_Imports[[#This Row],[Specified_Electricity_Deliveries]],0)*Spec_Imports[[#This Row],[Transmission_Loss_Correction_Factor]],"")</f>
        <v/>
      </c>
      <c r="AP26" s="51" t="str">
        <f>IFERROR(Spec_Imports[[#This Row],[MWh_x_TLF]]*Spec_Imports[[#This Row],[EF_Published2]],"")</f>
        <v/>
      </c>
      <c r="AQ26" s="51" t="str">
        <f>IFERROR(Spec_Imports[[#This Row],[MWh_x_TLF]]*Spec_Imports[[#This Row],[EF_Total_Covered]],"")</f>
        <v/>
      </c>
      <c r="AR26" s="51" t="str">
        <f>IFERROR(Spec_Imports[[#This Row],[MWh_x_TLF]]*Spec_Imports[[#This Row],[EF_Total_Exempt]],"")</f>
        <v/>
      </c>
      <c r="AS26" s="51" t="str">
        <f>IFERROR(Spec_Imports[[#This Row],[MWh_x_TLF]]*Spec_Imports[[#This Row],[EF_Combustion]],"")</f>
        <v/>
      </c>
      <c r="AT26" s="51" t="str">
        <f>IFERROR(Spec_Imports[[#This Row],[MWh_x_TLF]]*Spec_Imports[[#This Row],[EF_Biomass_Exempt]],"")</f>
        <v/>
      </c>
      <c r="AU26" s="51" t="str">
        <f>IFERROR(Spec_Imports[[#This Row],[MWh_x_TLF]]*Spec_Imports[[#This Row],[EF_CO2_Geothermal_Exempt]],"")</f>
        <v/>
      </c>
      <c r="AV26" s="51" t="str">
        <f>IFERROR(Spec_Imports[[#This Row],[MWh_x_TLF]]*Spec_Imports[[#This Row],[EF_CH4_Geothermal_Exempt]],"")</f>
        <v/>
      </c>
      <c r="AW26" s="51" t="str">
        <f>IFERROR(Spec_Imports[[#This Row],[MWh_x_TLF]]*Spec_Imports[[#This Row],[EF_CH4_Non-Geothermal]],"")</f>
        <v/>
      </c>
      <c r="AX26" s="51" t="str">
        <f>IFERROR(Spec_Imports[[#This Row],[MWh_x_TLF]]*Spec_Imports[[#This Row],[EF_N2O]],"")</f>
        <v/>
      </c>
      <c r="AY26" s="15"/>
      <c r="AZ26" s="44" t="str">
        <f>IF(Spec_Imports[[#This Row],[Source ID]]="","","No")</f>
        <v/>
      </c>
      <c r="BA26" s="255" t="str">
        <f>IF(Spec_Imports[[#This Row],[Linked_Jurisdiction_2]]="No",0,Spec_Imports[[#This Row],[CO2e_Total_Covered]])</f>
        <v/>
      </c>
      <c r="BB26" s="139"/>
      <c r="BC26" s="257"/>
    </row>
    <row r="27" spans="1:55" ht="15.6">
      <c r="A27" s="244"/>
      <c r="B27" s="126" t="str">
        <f>IF(ISNUMBER(SEARCH("~*",Spec_Imports[[#This Row],[Facility_Unit_Name]])),"",IF(Spec_Imports[[#This Row],[Facility_Unit_Name]]="","",INDEX(EF_List[Source ID],MATCH(Spec_Imports[[#This Row],[Facility_Unit_Name]],EF_List[Facility and Unit Name],0))))</f>
        <v/>
      </c>
      <c r="C27" s="44" t="str">
        <f>_xlfn.IFNA(INDEX(EF_List[Primary Fuel],MATCH(Spec_Imports[[#This Row],[Source ID]],EF_List[Source ID],0)),"")</f>
        <v/>
      </c>
      <c r="D27" s="44" t="str">
        <f>_xlfn.IFNA(INDEX(EF_List[State/Country],MATCH(Spec_Imports[[#This Row],[Source ID]],EF_List[Source ID],0)),"")</f>
        <v/>
      </c>
      <c r="E27" s="127"/>
      <c r="F27" s="128"/>
      <c r="G27" s="131" t="str">
        <f>IF(ISBLANK(Spec_Imports[[#This Row],[Source ID]]),"",Spec_Imports[[#This Row],[EF_Published2]])</f>
        <v/>
      </c>
      <c r="H27" s="74"/>
      <c r="I27" s="37"/>
      <c r="J27" s="38"/>
      <c r="K27" s="50"/>
      <c r="L27"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27" s="13"/>
      <c r="N27" s="37"/>
      <c r="O27" s="132" t="str">
        <f>IF(Spec_Imports[[#This Row],[Are_You_First_Deliverer]]="","",IF(N27="Yes","","Verify Entry"))</f>
        <v/>
      </c>
      <c r="P27" s="13"/>
      <c r="Q27" s="37"/>
      <c r="R27" s="44" t="str">
        <f>IF(Spec_Imports[[#This Row],[Source ID]]="","",IF(OR(Spec_Imports[[#This Row],[Direct_Delivery_Method]]="1st PoR is WA Sch Pt",Spec_Imports[[#This Row],[Direct_Delivery_Method]]="Dynamic Transfer",Spec_Imports[[#This Row],[Direct_Delivery_Method]]="Spec Source to POD in WA"),"Yes","Verify Entry"))</f>
        <v/>
      </c>
      <c r="S27" s="13"/>
      <c r="T27" s="247"/>
      <c r="U27" s="13"/>
      <c r="V27" s="44" t="str">
        <f>IF(Spec_Imports[[#This Row],[Source ID]]="","",'Start Here'!$B$33)</f>
        <v/>
      </c>
      <c r="W27" s="44" t="str">
        <f>IF(Spec_Imports[[#This Row],[Source ID]]="","",IF(Spec_Imports[[#This Row],[Are_You_First_Deliverer]]="Yes","No",IF(Spec_Imports[[#This Row],[Are_You_First_Deliverer]]="No","Yes","Verify Entry")))</f>
        <v/>
      </c>
      <c r="X27" s="52" t="str">
        <f>IF(Spec_Imports[[#This Row],[RP_Power_Brought_On_Behalf]]="Yes",Spec_Imports[[#This Row],[Specified_Electricity_Deliveries]]*Spec_Imports[[#This Row],[Transmission_Loss_Correction_Factor]],"")</f>
        <v/>
      </c>
      <c r="Y27" s="39" t="str">
        <f>IF(Spec_Imports[[#This Row],[RP_Owned_Imported_Per_Thresholds]]="","",Spec_Imports[[#This Row],[RP_Owned_Imported_Per_Thresholds]]*Spec_Imports[[#This Row],[EF_Total_Covered]])</f>
        <v/>
      </c>
      <c r="Z27" s="13"/>
      <c r="AA27" s="37"/>
      <c r="AB27" s="37" t="str">
        <f>IF(Spec_Imports[[#This Row],[Source ID]]="","",IF(OR(Spec_Imports[[#This Row],[Meter_Data_Zero_RPS]]="No",Spec_Imports[[#This Row],[Are_You_First_Deliverer]]="No"),"Does Not Apply",""))</f>
        <v/>
      </c>
      <c r="AC27"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27" s="16"/>
      <c r="AE27" s="210" t="str">
        <f>_xlfn.IFNA(INDEX(EF_List[Total EF],MATCH(Spec_Imports[[#This Row],[Source ID]],EF_List[Source ID],0)),"")</f>
        <v/>
      </c>
      <c r="AF27" s="210" t="str">
        <f>IF(Spec_Imports[[#This Row],[Source ID]]="","",Spec_Imports[[#This Row],[EF_Combustion]]+Spec_Imports[[#This Row],[EF_CH4_Non-Geothermal]]+Spec_Imports[[#This Row],[EF_N2O]])</f>
        <v/>
      </c>
      <c r="AG27" s="210" t="str">
        <f>IF(Spec_Imports[[#This Row],[Source ID]]="","",Spec_Imports[[#This Row],[EF_Biomass_Exempt]]+Spec_Imports[[#This Row],[EF_CO2_Geothermal_Exempt]]+Spec_Imports[[#This Row],[EF_CH4_Geothermal_Exempt]])</f>
        <v/>
      </c>
      <c r="AH27" s="210" t="str">
        <f>_xlfn.IFNA(INDEX(EF_List[Fossil &amp; Process EF],MATCH(Spec_Imports[[#This Row],[Source ID]],EF_List[Source ID],0)),"")</f>
        <v/>
      </c>
      <c r="AI27" s="210" t="str">
        <f>_xlfn.IFNA(INDEX(EF_List[Biomass
Exempt EF],MATCH(Spec_Imports[[#This Row],[Source ID]],EF_List[Source ID],0)),"")</f>
        <v/>
      </c>
      <c r="AJ27" s="210" t="str">
        <f>_xlfn.IFNA(INDEX(EF_List[Geothermal CO2 Exempt EF],MATCH(Spec_Imports[[#This Row],[Source ID]],EF_List[Source ID],0)),"")</f>
        <v/>
      </c>
      <c r="AK27" s="210" t="str">
        <f>_xlfn.IFNA(INDEX(EF_List[Geothermal CH4 Exempt EF],MATCH(Spec_Imports[[#This Row],[Source ID]],EF_List[Source ID],0)),"")</f>
        <v/>
      </c>
      <c r="AL27" s="210" t="str">
        <f>_xlfn.IFNA(INDEX(EF_List[Other CH4
Covered EF],MATCH(Spec_Imports[[#This Row],[Source ID]],EF_List[Source ID],0)),"")</f>
        <v/>
      </c>
      <c r="AM27" s="210" t="str">
        <f>_xlfn.IFNA(INDEX(EF_List[N2O
Covered EF],MATCH(Spec_Imports[[#This Row],[Source ID]],EF_List[Source ID],0)),"")</f>
        <v/>
      </c>
      <c r="AN27" s="15"/>
      <c r="AO27" s="51" t="str">
        <f>IFERROR(MAX(Spec_Imports[[#This Row],[Specified_Electricity_Deliveries]],0)*Spec_Imports[[#This Row],[Transmission_Loss_Correction_Factor]],"")</f>
        <v/>
      </c>
      <c r="AP27" s="51" t="str">
        <f>IFERROR(Spec_Imports[[#This Row],[MWh_x_TLF]]*Spec_Imports[[#This Row],[EF_Published2]],"")</f>
        <v/>
      </c>
      <c r="AQ27" s="51" t="str">
        <f>IFERROR(Spec_Imports[[#This Row],[MWh_x_TLF]]*Spec_Imports[[#This Row],[EF_Total_Covered]],"")</f>
        <v/>
      </c>
      <c r="AR27" s="51" t="str">
        <f>IFERROR(Spec_Imports[[#This Row],[MWh_x_TLF]]*Spec_Imports[[#This Row],[EF_Total_Exempt]],"")</f>
        <v/>
      </c>
      <c r="AS27" s="51" t="str">
        <f>IFERROR(Spec_Imports[[#This Row],[MWh_x_TLF]]*Spec_Imports[[#This Row],[EF_Combustion]],"")</f>
        <v/>
      </c>
      <c r="AT27" s="51" t="str">
        <f>IFERROR(Spec_Imports[[#This Row],[MWh_x_TLF]]*Spec_Imports[[#This Row],[EF_Biomass_Exempt]],"")</f>
        <v/>
      </c>
      <c r="AU27" s="51" t="str">
        <f>IFERROR(Spec_Imports[[#This Row],[MWh_x_TLF]]*Spec_Imports[[#This Row],[EF_CO2_Geothermal_Exempt]],"")</f>
        <v/>
      </c>
      <c r="AV27" s="51" t="str">
        <f>IFERROR(Spec_Imports[[#This Row],[MWh_x_TLF]]*Spec_Imports[[#This Row],[EF_CH4_Geothermal_Exempt]],"")</f>
        <v/>
      </c>
      <c r="AW27" s="51" t="str">
        <f>IFERROR(Spec_Imports[[#This Row],[MWh_x_TLF]]*Spec_Imports[[#This Row],[EF_CH4_Non-Geothermal]],"")</f>
        <v/>
      </c>
      <c r="AX27" s="51" t="str">
        <f>IFERROR(Spec_Imports[[#This Row],[MWh_x_TLF]]*Spec_Imports[[#This Row],[EF_N2O]],"")</f>
        <v/>
      </c>
      <c r="AY27" s="15"/>
      <c r="AZ27" s="44" t="str">
        <f>IF(Spec_Imports[[#This Row],[Source ID]]="","","No")</f>
        <v/>
      </c>
      <c r="BA27" s="255" t="str">
        <f>IF(Spec_Imports[[#This Row],[Linked_Jurisdiction_2]]="No",0,Spec_Imports[[#This Row],[CO2e_Total_Covered]])</f>
        <v/>
      </c>
      <c r="BB27" s="139"/>
      <c r="BC27" s="257"/>
    </row>
    <row r="28" spans="1:55" ht="15.6">
      <c r="A28" s="244"/>
      <c r="B28" s="126" t="str">
        <f>IF(ISNUMBER(SEARCH("~*",Spec_Imports[[#This Row],[Facility_Unit_Name]])),"",IF(Spec_Imports[[#This Row],[Facility_Unit_Name]]="","",INDEX(EF_List[Source ID],MATCH(Spec_Imports[[#This Row],[Facility_Unit_Name]],EF_List[Facility and Unit Name],0))))</f>
        <v/>
      </c>
      <c r="C28" s="44" t="str">
        <f>_xlfn.IFNA(INDEX(EF_List[Primary Fuel],MATCH(Spec_Imports[[#This Row],[Source ID]],EF_List[Source ID],0)),"")</f>
        <v/>
      </c>
      <c r="D28" s="44" t="str">
        <f>_xlfn.IFNA(INDEX(EF_List[State/Country],MATCH(Spec_Imports[[#This Row],[Source ID]],EF_List[Source ID],0)),"")</f>
        <v/>
      </c>
      <c r="E28" s="127"/>
      <c r="F28" s="128"/>
      <c r="G28" s="131" t="str">
        <f>IF(ISBLANK(Spec_Imports[[#This Row],[Source ID]]),"",Spec_Imports[[#This Row],[EF_Published2]])</f>
        <v/>
      </c>
      <c r="H28" s="74"/>
      <c r="I28" s="37"/>
      <c r="J28" s="38"/>
      <c r="K28" s="50"/>
      <c r="L28"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28" s="13"/>
      <c r="N28" s="37"/>
      <c r="O28" s="132" t="str">
        <f>IF(Spec_Imports[[#This Row],[Are_You_First_Deliverer]]="","",IF(N28="Yes","","Verify Entry"))</f>
        <v/>
      </c>
      <c r="P28" s="13"/>
      <c r="Q28" s="37"/>
      <c r="R28" s="44" t="str">
        <f>IF(Spec_Imports[[#This Row],[Source ID]]="","",IF(OR(Spec_Imports[[#This Row],[Direct_Delivery_Method]]="1st PoR is WA Sch Pt",Spec_Imports[[#This Row],[Direct_Delivery_Method]]="Dynamic Transfer",Spec_Imports[[#This Row],[Direct_Delivery_Method]]="Spec Source to POD in WA"),"Yes","Verify Entry"))</f>
        <v/>
      </c>
      <c r="S28" s="13"/>
      <c r="T28" s="247"/>
      <c r="U28" s="13"/>
      <c r="V28" s="44" t="str">
        <f>IF(Spec_Imports[[#This Row],[Source ID]]="","",'Start Here'!$B$33)</f>
        <v/>
      </c>
      <c r="W28" s="44" t="str">
        <f>IF(Spec_Imports[[#This Row],[Source ID]]="","",IF(Spec_Imports[[#This Row],[Are_You_First_Deliverer]]="Yes","No",IF(Spec_Imports[[#This Row],[Are_You_First_Deliverer]]="No","Yes","Verify Entry")))</f>
        <v/>
      </c>
      <c r="X28" s="52" t="str">
        <f>IF(Spec_Imports[[#This Row],[RP_Power_Brought_On_Behalf]]="Yes",Spec_Imports[[#This Row],[Specified_Electricity_Deliveries]]*Spec_Imports[[#This Row],[Transmission_Loss_Correction_Factor]],"")</f>
        <v/>
      </c>
      <c r="Y28" s="39" t="str">
        <f>IF(Spec_Imports[[#This Row],[RP_Owned_Imported_Per_Thresholds]]="","",Spec_Imports[[#This Row],[RP_Owned_Imported_Per_Thresholds]]*Spec_Imports[[#This Row],[EF_Total_Covered]])</f>
        <v/>
      </c>
      <c r="Z28" s="13"/>
      <c r="AA28" s="37"/>
      <c r="AB28" s="37" t="str">
        <f>IF(Spec_Imports[[#This Row],[Source ID]]="","",IF(OR(Spec_Imports[[#This Row],[Meter_Data_Zero_RPS]]="No",Spec_Imports[[#This Row],[Are_You_First_Deliverer]]="No"),"Does Not Apply",""))</f>
        <v/>
      </c>
      <c r="AC28"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28" s="16"/>
      <c r="AE28" s="210" t="str">
        <f>_xlfn.IFNA(INDEX(EF_List[Total EF],MATCH(Spec_Imports[[#This Row],[Source ID]],EF_List[Source ID],0)),"")</f>
        <v/>
      </c>
      <c r="AF28" s="210" t="str">
        <f>IF(Spec_Imports[[#This Row],[Source ID]]="","",Spec_Imports[[#This Row],[EF_Combustion]]+Spec_Imports[[#This Row],[EF_CH4_Non-Geothermal]]+Spec_Imports[[#This Row],[EF_N2O]])</f>
        <v/>
      </c>
      <c r="AG28" s="210" t="str">
        <f>IF(Spec_Imports[[#This Row],[Source ID]]="","",Spec_Imports[[#This Row],[EF_Biomass_Exempt]]+Spec_Imports[[#This Row],[EF_CO2_Geothermal_Exempt]]+Spec_Imports[[#This Row],[EF_CH4_Geothermal_Exempt]])</f>
        <v/>
      </c>
      <c r="AH28" s="210" t="str">
        <f>_xlfn.IFNA(INDEX(EF_List[Fossil &amp; Process EF],MATCH(Spec_Imports[[#This Row],[Source ID]],EF_List[Source ID],0)),"")</f>
        <v/>
      </c>
      <c r="AI28" s="210" t="str">
        <f>_xlfn.IFNA(INDEX(EF_List[Biomass
Exempt EF],MATCH(Spec_Imports[[#This Row],[Source ID]],EF_List[Source ID],0)),"")</f>
        <v/>
      </c>
      <c r="AJ28" s="210" t="str">
        <f>_xlfn.IFNA(INDEX(EF_List[Geothermal CO2 Exempt EF],MATCH(Spec_Imports[[#This Row],[Source ID]],EF_List[Source ID],0)),"")</f>
        <v/>
      </c>
      <c r="AK28" s="210" t="str">
        <f>_xlfn.IFNA(INDEX(EF_List[Geothermal CH4 Exempt EF],MATCH(Spec_Imports[[#This Row],[Source ID]],EF_List[Source ID],0)),"")</f>
        <v/>
      </c>
      <c r="AL28" s="210" t="str">
        <f>_xlfn.IFNA(INDEX(EF_List[Other CH4
Covered EF],MATCH(Spec_Imports[[#This Row],[Source ID]],EF_List[Source ID],0)),"")</f>
        <v/>
      </c>
      <c r="AM28" s="210" t="str">
        <f>_xlfn.IFNA(INDEX(EF_List[N2O
Covered EF],MATCH(Spec_Imports[[#This Row],[Source ID]],EF_List[Source ID],0)),"")</f>
        <v/>
      </c>
      <c r="AN28" s="15"/>
      <c r="AO28" s="51" t="str">
        <f>IFERROR(MAX(Spec_Imports[[#This Row],[Specified_Electricity_Deliveries]],0)*Spec_Imports[[#This Row],[Transmission_Loss_Correction_Factor]],"")</f>
        <v/>
      </c>
      <c r="AP28" s="51" t="str">
        <f>IFERROR(Spec_Imports[[#This Row],[MWh_x_TLF]]*Spec_Imports[[#This Row],[EF_Published2]],"")</f>
        <v/>
      </c>
      <c r="AQ28" s="51" t="str">
        <f>IFERROR(Spec_Imports[[#This Row],[MWh_x_TLF]]*Spec_Imports[[#This Row],[EF_Total_Covered]],"")</f>
        <v/>
      </c>
      <c r="AR28" s="51" t="str">
        <f>IFERROR(Spec_Imports[[#This Row],[MWh_x_TLF]]*Spec_Imports[[#This Row],[EF_Total_Exempt]],"")</f>
        <v/>
      </c>
      <c r="AS28" s="51" t="str">
        <f>IFERROR(Spec_Imports[[#This Row],[MWh_x_TLF]]*Spec_Imports[[#This Row],[EF_Combustion]],"")</f>
        <v/>
      </c>
      <c r="AT28" s="51" t="str">
        <f>IFERROR(Spec_Imports[[#This Row],[MWh_x_TLF]]*Spec_Imports[[#This Row],[EF_Biomass_Exempt]],"")</f>
        <v/>
      </c>
      <c r="AU28" s="51" t="str">
        <f>IFERROR(Spec_Imports[[#This Row],[MWh_x_TLF]]*Spec_Imports[[#This Row],[EF_CO2_Geothermal_Exempt]],"")</f>
        <v/>
      </c>
      <c r="AV28" s="51" t="str">
        <f>IFERROR(Spec_Imports[[#This Row],[MWh_x_TLF]]*Spec_Imports[[#This Row],[EF_CH4_Geothermal_Exempt]],"")</f>
        <v/>
      </c>
      <c r="AW28" s="51" t="str">
        <f>IFERROR(Spec_Imports[[#This Row],[MWh_x_TLF]]*Spec_Imports[[#This Row],[EF_CH4_Non-Geothermal]],"")</f>
        <v/>
      </c>
      <c r="AX28" s="51" t="str">
        <f>IFERROR(Spec_Imports[[#This Row],[MWh_x_TLF]]*Spec_Imports[[#This Row],[EF_N2O]],"")</f>
        <v/>
      </c>
      <c r="AY28" s="15"/>
      <c r="AZ28" s="44" t="str">
        <f>IF(Spec_Imports[[#This Row],[Source ID]]="","","No")</f>
        <v/>
      </c>
      <c r="BA28" s="255" t="str">
        <f>IF(Spec_Imports[[#This Row],[Linked_Jurisdiction_2]]="No",0,Spec_Imports[[#This Row],[CO2e_Total_Covered]])</f>
        <v/>
      </c>
      <c r="BB28" s="139"/>
      <c r="BC28" s="257"/>
    </row>
    <row r="29" spans="1:55" ht="15.6">
      <c r="A29" s="244"/>
      <c r="B29" s="126" t="str">
        <f>IF(ISNUMBER(SEARCH("~*",Spec_Imports[[#This Row],[Facility_Unit_Name]])),"",IF(Spec_Imports[[#This Row],[Facility_Unit_Name]]="","",INDEX(EF_List[Source ID],MATCH(Spec_Imports[[#This Row],[Facility_Unit_Name]],EF_List[Facility and Unit Name],0))))</f>
        <v/>
      </c>
      <c r="C29" s="44" t="str">
        <f>_xlfn.IFNA(INDEX(EF_List[Primary Fuel],MATCH(Spec_Imports[[#This Row],[Source ID]],EF_List[Source ID],0)),"")</f>
        <v/>
      </c>
      <c r="D29" s="44" t="str">
        <f>_xlfn.IFNA(INDEX(EF_List[State/Country],MATCH(Spec_Imports[[#This Row],[Source ID]],EF_List[Source ID],0)),"")</f>
        <v/>
      </c>
      <c r="E29" s="127"/>
      <c r="F29" s="128"/>
      <c r="G29" s="131" t="str">
        <f>IF(ISBLANK(Spec_Imports[[#This Row],[Source ID]]),"",Spec_Imports[[#This Row],[EF_Published2]])</f>
        <v/>
      </c>
      <c r="H29" s="74"/>
      <c r="I29" s="37"/>
      <c r="J29" s="38"/>
      <c r="K29" s="50"/>
      <c r="L29"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29" s="13"/>
      <c r="N29" s="37"/>
      <c r="O29" s="132" t="str">
        <f>IF(Spec_Imports[[#This Row],[Are_You_First_Deliverer]]="","",IF(N29="Yes","","Verify Entry"))</f>
        <v/>
      </c>
      <c r="P29" s="13"/>
      <c r="Q29" s="37"/>
      <c r="R29" s="44" t="str">
        <f>IF(Spec_Imports[[#This Row],[Source ID]]="","",IF(OR(Spec_Imports[[#This Row],[Direct_Delivery_Method]]="1st PoR is WA Sch Pt",Spec_Imports[[#This Row],[Direct_Delivery_Method]]="Dynamic Transfer",Spec_Imports[[#This Row],[Direct_Delivery_Method]]="Spec Source to POD in WA"),"Yes","Verify Entry"))</f>
        <v/>
      </c>
      <c r="S29" s="13"/>
      <c r="T29" s="247"/>
      <c r="U29" s="13"/>
      <c r="V29" s="44" t="str">
        <f>IF(Spec_Imports[[#This Row],[Source ID]]="","",'Start Here'!$B$33)</f>
        <v/>
      </c>
      <c r="W29" s="44" t="str">
        <f>IF(Spec_Imports[[#This Row],[Source ID]]="","",IF(Spec_Imports[[#This Row],[Are_You_First_Deliverer]]="Yes","No",IF(Spec_Imports[[#This Row],[Are_You_First_Deliverer]]="No","Yes","Verify Entry")))</f>
        <v/>
      </c>
      <c r="X29" s="52" t="str">
        <f>IF(Spec_Imports[[#This Row],[RP_Power_Brought_On_Behalf]]="Yes",Spec_Imports[[#This Row],[Specified_Electricity_Deliveries]]*Spec_Imports[[#This Row],[Transmission_Loss_Correction_Factor]],"")</f>
        <v/>
      </c>
      <c r="Y29" s="39" t="str">
        <f>IF(Spec_Imports[[#This Row],[RP_Owned_Imported_Per_Thresholds]]="","",Spec_Imports[[#This Row],[RP_Owned_Imported_Per_Thresholds]]*Spec_Imports[[#This Row],[EF_Total_Covered]])</f>
        <v/>
      </c>
      <c r="Z29" s="13"/>
      <c r="AA29" s="37"/>
      <c r="AB29" s="37" t="str">
        <f>IF(Spec_Imports[[#This Row],[Source ID]]="","",IF(OR(Spec_Imports[[#This Row],[Meter_Data_Zero_RPS]]="No",Spec_Imports[[#This Row],[Are_You_First_Deliverer]]="No"),"Does Not Apply",""))</f>
        <v/>
      </c>
      <c r="AC29"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29" s="16"/>
      <c r="AE29" s="210" t="str">
        <f>_xlfn.IFNA(INDEX(EF_List[Total EF],MATCH(Spec_Imports[[#This Row],[Source ID]],EF_List[Source ID],0)),"")</f>
        <v/>
      </c>
      <c r="AF29" s="210" t="str">
        <f>IF(Spec_Imports[[#This Row],[Source ID]]="","",Spec_Imports[[#This Row],[EF_Combustion]]+Spec_Imports[[#This Row],[EF_CH4_Non-Geothermal]]+Spec_Imports[[#This Row],[EF_N2O]])</f>
        <v/>
      </c>
      <c r="AG29" s="210" t="str">
        <f>IF(Spec_Imports[[#This Row],[Source ID]]="","",Spec_Imports[[#This Row],[EF_Biomass_Exempt]]+Spec_Imports[[#This Row],[EF_CO2_Geothermal_Exempt]]+Spec_Imports[[#This Row],[EF_CH4_Geothermal_Exempt]])</f>
        <v/>
      </c>
      <c r="AH29" s="210" t="str">
        <f>_xlfn.IFNA(INDEX(EF_List[Fossil &amp; Process EF],MATCH(Spec_Imports[[#This Row],[Source ID]],EF_List[Source ID],0)),"")</f>
        <v/>
      </c>
      <c r="AI29" s="210" t="str">
        <f>_xlfn.IFNA(INDEX(EF_List[Biomass
Exempt EF],MATCH(Spec_Imports[[#This Row],[Source ID]],EF_List[Source ID],0)),"")</f>
        <v/>
      </c>
      <c r="AJ29" s="210" t="str">
        <f>_xlfn.IFNA(INDEX(EF_List[Geothermal CO2 Exempt EF],MATCH(Spec_Imports[[#This Row],[Source ID]],EF_List[Source ID],0)),"")</f>
        <v/>
      </c>
      <c r="AK29" s="210" t="str">
        <f>_xlfn.IFNA(INDEX(EF_List[Geothermal CH4 Exempt EF],MATCH(Spec_Imports[[#This Row],[Source ID]],EF_List[Source ID],0)),"")</f>
        <v/>
      </c>
      <c r="AL29" s="210" t="str">
        <f>_xlfn.IFNA(INDEX(EF_List[Other CH4
Covered EF],MATCH(Spec_Imports[[#This Row],[Source ID]],EF_List[Source ID],0)),"")</f>
        <v/>
      </c>
      <c r="AM29" s="210" t="str">
        <f>_xlfn.IFNA(INDEX(EF_List[N2O
Covered EF],MATCH(Spec_Imports[[#This Row],[Source ID]],EF_List[Source ID],0)),"")</f>
        <v/>
      </c>
      <c r="AN29" s="15"/>
      <c r="AO29" s="51" t="str">
        <f>IFERROR(MAX(Spec_Imports[[#This Row],[Specified_Electricity_Deliveries]],0)*Spec_Imports[[#This Row],[Transmission_Loss_Correction_Factor]],"")</f>
        <v/>
      </c>
      <c r="AP29" s="51" t="str">
        <f>IFERROR(Spec_Imports[[#This Row],[MWh_x_TLF]]*Spec_Imports[[#This Row],[EF_Published2]],"")</f>
        <v/>
      </c>
      <c r="AQ29" s="51" t="str">
        <f>IFERROR(Spec_Imports[[#This Row],[MWh_x_TLF]]*Spec_Imports[[#This Row],[EF_Total_Covered]],"")</f>
        <v/>
      </c>
      <c r="AR29" s="51" t="str">
        <f>IFERROR(Spec_Imports[[#This Row],[MWh_x_TLF]]*Spec_Imports[[#This Row],[EF_Total_Exempt]],"")</f>
        <v/>
      </c>
      <c r="AS29" s="51" t="str">
        <f>IFERROR(Spec_Imports[[#This Row],[MWh_x_TLF]]*Spec_Imports[[#This Row],[EF_Combustion]],"")</f>
        <v/>
      </c>
      <c r="AT29" s="51" t="str">
        <f>IFERROR(Spec_Imports[[#This Row],[MWh_x_TLF]]*Spec_Imports[[#This Row],[EF_Biomass_Exempt]],"")</f>
        <v/>
      </c>
      <c r="AU29" s="51" t="str">
        <f>IFERROR(Spec_Imports[[#This Row],[MWh_x_TLF]]*Spec_Imports[[#This Row],[EF_CO2_Geothermal_Exempt]],"")</f>
        <v/>
      </c>
      <c r="AV29" s="51" t="str">
        <f>IFERROR(Spec_Imports[[#This Row],[MWh_x_TLF]]*Spec_Imports[[#This Row],[EF_CH4_Geothermal_Exempt]],"")</f>
        <v/>
      </c>
      <c r="AW29" s="51" t="str">
        <f>IFERROR(Spec_Imports[[#This Row],[MWh_x_TLF]]*Spec_Imports[[#This Row],[EF_CH4_Non-Geothermal]],"")</f>
        <v/>
      </c>
      <c r="AX29" s="51" t="str">
        <f>IFERROR(Spec_Imports[[#This Row],[MWh_x_TLF]]*Spec_Imports[[#This Row],[EF_N2O]],"")</f>
        <v/>
      </c>
      <c r="AY29" s="15"/>
      <c r="AZ29" s="44" t="str">
        <f>IF(Spec_Imports[[#This Row],[Source ID]]="","","No")</f>
        <v/>
      </c>
      <c r="BA29" s="255" t="str">
        <f>IF(Spec_Imports[[#This Row],[Linked_Jurisdiction_2]]="No",0,Spec_Imports[[#This Row],[CO2e_Total_Covered]])</f>
        <v/>
      </c>
      <c r="BB29" s="139"/>
      <c r="BC29" s="257"/>
    </row>
    <row r="30" spans="1:55" ht="15.6">
      <c r="A30" s="244"/>
      <c r="B30" s="126" t="str">
        <f>IF(ISNUMBER(SEARCH("~*",Spec_Imports[[#This Row],[Facility_Unit_Name]])),"",IF(Spec_Imports[[#This Row],[Facility_Unit_Name]]="","",INDEX(EF_List[Source ID],MATCH(Spec_Imports[[#This Row],[Facility_Unit_Name]],EF_List[Facility and Unit Name],0))))</f>
        <v/>
      </c>
      <c r="C30" s="44" t="str">
        <f>_xlfn.IFNA(INDEX(EF_List[Primary Fuel],MATCH(Spec_Imports[[#This Row],[Source ID]],EF_List[Source ID],0)),"")</f>
        <v/>
      </c>
      <c r="D30" s="44" t="str">
        <f>_xlfn.IFNA(INDEX(EF_List[State/Country],MATCH(Spec_Imports[[#This Row],[Source ID]],EF_List[Source ID],0)),"")</f>
        <v/>
      </c>
      <c r="E30" s="127"/>
      <c r="F30" s="128"/>
      <c r="G30" s="131" t="str">
        <f>IF(ISBLANK(Spec_Imports[[#This Row],[Source ID]]),"",Spec_Imports[[#This Row],[EF_Published2]])</f>
        <v/>
      </c>
      <c r="H30" s="74"/>
      <c r="I30" s="37"/>
      <c r="J30" s="38"/>
      <c r="K30" s="50"/>
      <c r="L30"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30" s="13"/>
      <c r="N30" s="37"/>
      <c r="O30" s="132" t="str">
        <f>IF(Spec_Imports[[#This Row],[Are_You_First_Deliverer]]="","",IF(N30="Yes","","Verify Entry"))</f>
        <v/>
      </c>
      <c r="P30" s="13"/>
      <c r="Q30" s="37"/>
      <c r="R30" s="44" t="str">
        <f>IF(Spec_Imports[[#This Row],[Source ID]]="","",IF(OR(Spec_Imports[[#This Row],[Direct_Delivery_Method]]="1st PoR is WA Sch Pt",Spec_Imports[[#This Row],[Direct_Delivery_Method]]="Dynamic Transfer",Spec_Imports[[#This Row],[Direct_Delivery_Method]]="Spec Source to POD in WA"),"Yes","Verify Entry"))</f>
        <v/>
      </c>
      <c r="S30" s="13"/>
      <c r="T30" s="247"/>
      <c r="U30" s="13"/>
      <c r="V30" s="44" t="str">
        <f>IF(Spec_Imports[[#This Row],[Source ID]]="","",'Start Here'!$B$33)</f>
        <v/>
      </c>
      <c r="W30" s="44" t="str">
        <f>IF(Spec_Imports[[#This Row],[Source ID]]="","",IF(Spec_Imports[[#This Row],[Are_You_First_Deliverer]]="Yes","No",IF(Spec_Imports[[#This Row],[Are_You_First_Deliverer]]="No","Yes","Verify Entry")))</f>
        <v/>
      </c>
      <c r="X30" s="52" t="str">
        <f>IF(Spec_Imports[[#This Row],[RP_Power_Brought_On_Behalf]]="Yes",Spec_Imports[[#This Row],[Specified_Electricity_Deliveries]]*Spec_Imports[[#This Row],[Transmission_Loss_Correction_Factor]],"")</f>
        <v/>
      </c>
      <c r="Y30" s="39" t="str">
        <f>IF(Spec_Imports[[#This Row],[RP_Owned_Imported_Per_Thresholds]]="","",Spec_Imports[[#This Row],[RP_Owned_Imported_Per_Thresholds]]*Spec_Imports[[#This Row],[EF_Total_Covered]])</f>
        <v/>
      </c>
      <c r="Z30" s="13"/>
      <c r="AA30" s="37"/>
      <c r="AB30" s="37" t="str">
        <f>IF(Spec_Imports[[#This Row],[Source ID]]="","",IF(OR(Spec_Imports[[#This Row],[Meter_Data_Zero_RPS]]="No",Spec_Imports[[#This Row],[Are_You_First_Deliverer]]="No"),"Does Not Apply",""))</f>
        <v/>
      </c>
      <c r="AC30"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30" s="16"/>
      <c r="AE30" s="210" t="str">
        <f>_xlfn.IFNA(INDEX(EF_List[Total EF],MATCH(Spec_Imports[[#This Row],[Source ID]],EF_List[Source ID],0)),"")</f>
        <v/>
      </c>
      <c r="AF30" s="210" t="str">
        <f>IF(Spec_Imports[[#This Row],[Source ID]]="","",Spec_Imports[[#This Row],[EF_Combustion]]+Spec_Imports[[#This Row],[EF_CH4_Non-Geothermal]]+Spec_Imports[[#This Row],[EF_N2O]])</f>
        <v/>
      </c>
      <c r="AG30" s="210" t="str">
        <f>IF(Spec_Imports[[#This Row],[Source ID]]="","",Spec_Imports[[#This Row],[EF_Biomass_Exempt]]+Spec_Imports[[#This Row],[EF_CO2_Geothermal_Exempt]]+Spec_Imports[[#This Row],[EF_CH4_Geothermal_Exempt]])</f>
        <v/>
      </c>
      <c r="AH30" s="210" t="str">
        <f>_xlfn.IFNA(INDEX(EF_List[Fossil &amp; Process EF],MATCH(Spec_Imports[[#This Row],[Source ID]],EF_List[Source ID],0)),"")</f>
        <v/>
      </c>
      <c r="AI30" s="210" t="str">
        <f>_xlfn.IFNA(INDEX(EF_List[Biomass
Exempt EF],MATCH(Spec_Imports[[#This Row],[Source ID]],EF_List[Source ID],0)),"")</f>
        <v/>
      </c>
      <c r="AJ30" s="210" t="str">
        <f>_xlfn.IFNA(INDEX(EF_List[Geothermal CO2 Exempt EF],MATCH(Spec_Imports[[#This Row],[Source ID]],EF_List[Source ID],0)),"")</f>
        <v/>
      </c>
      <c r="AK30" s="210" t="str">
        <f>_xlfn.IFNA(INDEX(EF_List[Geothermal CH4 Exempt EF],MATCH(Spec_Imports[[#This Row],[Source ID]],EF_List[Source ID],0)),"")</f>
        <v/>
      </c>
      <c r="AL30" s="210" t="str">
        <f>_xlfn.IFNA(INDEX(EF_List[Other CH4
Covered EF],MATCH(Spec_Imports[[#This Row],[Source ID]],EF_List[Source ID],0)),"")</f>
        <v/>
      </c>
      <c r="AM30" s="210" t="str">
        <f>_xlfn.IFNA(INDEX(EF_List[N2O
Covered EF],MATCH(Spec_Imports[[#This Row],[Source ID]],EF_List[Source ID],0)),"")</f>
        <v/>
      </c>
      <c r="AN30" s="15"/>
      <c r="AO30" s="51" t="str">
        <f>IFERROR(MAX(Spec_Imports[[#This Row],[Specified_Electricity_Deliveries]],0)*Spec_Imports[[#This Row],[Transmission_Loss_Correction_Factor]],"")</f>
        <v/>
      </c>
      <c r="AP30" s="51" t="str">
        <f>IFERROR(Spec_Imports[[#This Row],[MWh_x_TLF]]*Spec_Imports[[#This Row],[EF_Published2]],"")</f>
        <v/>
      </c>
      <c r="AQ30" s="51" t="str">
        <f>IFERROR(Spec_Imports[[#This Row],[MWh_x_TLF]]*Spec_Imports[[#This Row],[EF_Total_Covered]],"")</f>
        <v/>
      </c>
      <c r="AR30" s="51" t="str">
        <f>IFERROR(Spec_Imports[[#This Row],[MWh_x_TLF]]*Spec_Imports[[#This Row],[EF_Total_Exempt]],"")</f>
        <v/>
      </c>
      <c r="AS30" s="51" t="str">
        <f>IFERROR(Spec_Imports[[#This Row],[MWh_x_TLF]]*Spec_Imports[[#This Row],[EF_Combustion]],"")</f>
        <v/>
      </c>
      <c r="AT30" s="51" t="str">
        <f>IFERROR(Spec_Imports[[#This Row],[MWh_x_TLF]]*Spec_Imports[[#This Row],[EF_Biomass_Exempt]],"")</f>
        <v/>
      </c>
      <c r="AU30" s="51" t="str">
        <f>IFERROR(Spec_Imports[[#This Row],[MWh_x_TLF]]*Spec_Imports[[#This Row],[EF_CO2_Geothermal_Exempt]],"")</f>
        <v/>
      </c>
      <c r="AV30" s="51" t="str">
        <f>IFERROR(Spec_Imports[[#This Row],[MWh_x_TLF]]*Spec_Imports[[#This Row],[EF_CH4_Geothermal_Exempt]],"")</f>
        <v/>
      </c>
      <c r="AW30" s="51" t="str">
        <f>IFERROR(Spec_Imports[[#This Row],[MWh_x_TLF]]*Spec_Imports[[#This Row],[EF_CH4_Non-Geothermal]],"")</f>
        <v/>
      </c>
      <c r="AX30" s="51" t="str">
        <f>IFERROR(Spec_Imports[[#This Row],[MWh_x_TLF]]*Spec_Imports[[#This Row],[EF_N2O]],"")</f>
        <v/>
      </c>
      <c r="AY30" s="15"/>
      <c r="AZ30" s="44" t="str">
        <f>IF(Spec_Imports[[#This Row],[Source ID]]="","","No")</f>
        <v/>
      </c>
      <c r="BA30" s="255" t="str">
        <f>IF(Spec_Imports[[#This Row],[Linked_Jurisdiction_2]]="No",0,Spec_Imports[[#This Row],[CO2e_Total_Covered]])</f>
        <v/>
      </c>
      <c r="BB30" s="139"/>
      <c r="BC30" s="257"/>
    </row>
    <row r="31" spans="1:55" ht="15.6">
      <c r="A31" s="244"/>
      <c r="B31" s="126" t="str">
        <f>IF(ISNUMBER(SEARCH("~*",Spec_Imports[[#This Row],[Facility_Unit_Name]])),"",IF(Spec_Imports[[#This Row],[Facility_Unit_Name]]="","",INDEX(EF_List[Source ID],MATCH(Spec_Imports[[#This Row],[Facility_Unit_Name]],EF_List[Facility and Unit Name],0))))</f>
        <v/>
      </c>
      <c r="C31" s="44" t="str">
        <f>_xlfn.IFNA(INDEX(EF_List[Primary Fuel],MATCH(Spec_Imports[[#This Row],[Source ID]],EF_List[Source ID],0)),"")</f>
        <v/>
      </c>
      <c r="D31" s="44" t="str">
        <f>_xlfn.IFNA(INDEX(EF_List[State/Country],MATCH(Spec_Imports[[#This Row],[Source ID]],EF_List[Source ID],0)),"")</f>
        <v/>
      </c>
      <c r="E31" s="127"/>
      <c r="F31" s="128"/>
      <c r="G31" s="131" t="str">
        <f>IF(ISBLANK(Spec_Imports[[#This Row],[Source ID]]),"",Spec_Imports[[#This Row],[EF_Published2]])</f>
        <v/>
      </c>
      <c r="H31" s="74"/>
      <c r="I31" s="37"/>
      <c r="J31" s="38"/>
      <c r="K31" s="50"/>
      <c r="L31"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31" s="13"/>
      <c r="N31" s="37"/>
      <c r="O31" s="132" t="str">
        <f>IF(Spec_Imports[[#This Row],[Are_You_First_Deliverer]]="","",IF(N31="Yes","","Verify Entry"))</f>
        <v/>
      </c>
      <c r="P31" s="13"/>
      <c r="Q31" s="37"/>
      <c r="R31" s="44" t="str">
        <f>IF(Spec_Imports[[#This Row],[Source ID]]="","",IF(OR(Spec_Imports[[#This Row],[Direct_Delivery_Method]]="1st PoR is WA Sch Pt",Spec_Imports[[#This Row],[Direct_Delivery_Method]]="Dynamic Transfer",Spec_Imports[[#This Row],[Direct_Delivery_Method]]="Spec Source to POD in WA"),"Yes","Verify Entry"))</f>
        <v/>
      </c>
      <c r="S31" s="13"/>
      <c r="T31" s="247"/>
      <c r="U31" s="13"/>
      <c r="V31" s="44" t="str">
        <f>IF(Spec_Imports[[#This Row],[Source ID]]="","",'Start Here'!$B$33)</f>
        <v/>
      </c>
      <c r="W31" s="44" t="str">
        <f>IF(Spec_Imports[[#This Row],[Source ID]]="","",IF(Spec_Imports[[#This Row],[Are_You_First_Deliverer]]="Yes","No",IF(Spec_Imports[[#This Row],[Are_You_First_Deliverer]]="No","Yes","Verify Entry")))</f>
        <v/>
      </c>
      <c r="X31" s="52" t="str">
        <f>IF(Spec_Imports[[#This Row],[RP_Power_Brought_On_Behalf]]="Yes",Spec_Imports[[#This Row],[Specified_Electricity_Deliveries]]*Spec_Imports[[#This Row],[Transmission_Loss_Correction_Factor]],"")</f>
        <v/>
      </c>
      <c r="Y31" s="39" t="str">
        <f>IF(Spec_Imports[[#This Row],[RP_Owned_Imported_Per_Thresholds]]="","",Spec_Imports[[#This Row],[RP_Owned_Imported_Per_Thresholds]]*Spec_Imports[[#This Row],[EF_Total_Covered]])</f>
        <v/>
      </c>
      <c r="Z31" s="13"/>
      <c r="AA31" s="37"/>
      <c r="AB31" s="37" t="str">
        <f>IF(Spec_Imports[[#This Row],[Source ID]]="","",IF(OR(Spec_Imports[[#This Row],[Meter_Data_Zero_RPS]]="No",Spec_Imports[[#This Row],[Are_You_First_Deliverer]]="No"),"Does Not Apply",""))</f>
        <v/>
      </c>
      <c r="AC31"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31" s="16"/>
      <c r="AE31" s="210" t="str">
        <f>_xlfn.IFNA(INDEX(EF_List[Total EF],MATCH(Spec_Imports[[#This Row],[Source ID]],EF_List[Source ID],0)),"")</f>
        <v/>
      </c>
      <c r="AF31" s="210" t="str">
        <f>IF(Spec_Imports[[#This Row],[Source ID]]="","",Spec_Imports[[#This Row],[EF_Combustion]]+Spec_Imports[[#This Row],[EF_CH4_Non-Geothermal]]+Spec_Imports[[#This Row],[EF_N2O]])</f>
        <v/>
      </c>
      <c r="AG31" s="210" t="str">
        <f>IF(Spec_Imports[[#This Row],[Source ID]]="","",Spec_Imports[[#This Row],[EF_Biomass_Exempt]]+Spec_Imports[[#This Row],[EF_CO2_Geothermal_Exempt]]+Spec_Imports[[#This Row],[EF_CH4_Geothermal_Exempt]])</f>
        <v/>
      </c>
      <c r="AH31" s="210" t="str">
        <f>_xlfn.IFNA(INDEX(EF_List[Fossil &amp; Process EF],MATCH(Spec_Imports[[#This Row],[Source ID]],EF_List[Source ID],0)),"")</f>
        <v/>
      </c>
      <c r="AI31" s="210" t="str">
        <f>_xlfn.IFNA(INDEX(EF_List[Biomass
Exempt EF],MATCH(Spec_Imports[[#This Row],[Source ID]],EF_List[Source ID],0)),"")</f>
        <v/>
      </c>
      <c r="AJ31" s="210" t="str">
        <f>_xlfn.IFNA(INDEX(EF_List[Geothermal CO2 Exempt EF],MATCH(Spec_Imports[[#This Row],[Source ID]],EF_List[Source ID],0)),"")</f>
        <v/>
      </c>
      <c r="AK31" s="210" t="str">
        <f>_xlfn.IFNA(INDEX(EF_List[Geothermal CH4 Exempt EF],MATCH(Spec_Imports[[#This Row],[Source ID]],EF_List[Source ID],0)),"")</f>
        <v/>
      </c>
      <c r="AL31" s="210" t="str">
        <f>_xlfn.IFNA(INDEX(EF_List[Other CH4
Covered EF],MATCH(Spec_Imports[[#This Row],[Source ID]],EF_List[Source ID],0)),"")</f>
        <v/>
      </c>
      <c r="AM31" s="210" t="str">
        <f>_xlfn.IFNA(INDEX(EF_List[N2O
Covered EF],MATCH(Spec_Imports[[#This Row],[Source ID]],EF_List[Source ID],0)),"")</f>
        <v/>
      </c>
      <c r="AN31" s="15"/>
      <c r="AO31" s="51" t="str">
        <f>IFERROR(MAX(Spec_Imports[[#This Row],[Specified_Electricity_Deliveries]],0)*Spec_Imports[[#This Row],[Transmission_Loss_Correction_Factor]],"")</f>
        <v/>
      </c>
      <c r="AP31" s="51" t="str">
        <f>IFERROR(Spec_Imports[[#This Row],[MWh_x_TLF]]*Spec_Imports[[#This Row],[EF_Published2]],"")</f>
        <v/>
      </c>
      <c r="AQ31" s="51" t="str">
        <f>IFERROR(Spec_Imports[[#This Row],[MWh_x_TLF]]*Spec_Imports[[#This Row],[EF_Total_Covered]],"")</f>
        <v/>
      </c>
      <c r="AR31" s="51" t="str">
        <f>IFERROR(Spec_Imports[[#This Row],[MWh_x_TLF]]*Spec_Imports[[#This Row],[EF_Total_Exempt]],"")</f>
        <v/>
      </c>
      <c r="AS31" s="51" t="str">
        <f>IFERROR(Spec_Imports[[#This Row],[MWh_x_TLF]]*Spec_Imports[[#This Row],[EF_Combustion]],"")</f>
        <v/>
      </c>
      <c r="AT31" s="51" t="str">
        <f>IFERROR(Spec_Imports[[#This Row],[MWh_x_TLF]]*Spec_Imports[[#This Row],[EF_Biomass_Exempt]],"")</f>
        <v/>
      </c>
      <c r="AU31" s="51" t="str">
        <f>IFERROR(Spec_Imports[[#This Row],[MWh_x_TLF]]*Spec_Imports[[#This Row],[EF_CO2_Geothermal_Exempt]],"")</f>
        <v/>
      </c>
      <c r="AV31" s="51" t="str">
        <f>IFERROR(Spec_Imports[[#This Row],[MWh_x_TLF]]*Spec_Imports[[#This Row],[EF_CH4_Geothermal_Exempt]],"")</f>
        <v/>
      </c>
      <c r="AW31" s="51" t="str">
        <f>IFERROR(Spec_Imports[[#This Row],[MWh_x_TLF]]*Spec_Imports[[#This Row],[EF_CH4_Non-Geothermal]],"")</f>
        <v/>
      </c>
      <c r="AX31" s="51" t="str">
        <f>IFERROR(Spec_Imports[[#This Row],[MWh_x_TLF]]*Spec_Imports[[#This Row],[EF_N2O]],"")</f>
        <v/>
      </c>
      <c r="AY31" s="15"/>
      <c r="AZ31" s="44" t="str">
        <f>IF(Spec_Imports[[#This Row],[Source ID]]="","","No")</f>
        <v/>
      </c>
      <c r="BA31" s="255" t="str">
        <f>IF(Spec_Imports[[#This Row],[Linked_Jurisdiction_2]]="No",0,Spec_Imports[[#This Row],[CO2e_Total_Covered]])</f>
        <v/>
      </c>
      <c r="BB31" s="139"/>
      <c r="BC31" s="257"/>
    </row>
    <row r="32" spans="1:55" ht="15.6">
      <c r="A32" s="244"/>
      <c r="B32" s="126" t="str">
        <f>IF(ISNUMBER(SEARCH("~*",Spec_Imports[[#This Row],[Facility_Unit_Name]])),"",IF(Spec_Imports[[#This Row],[Facility_Unit_Name]]="","",INDEX(EF_List[Source ID],MATCH(Spec_Imports[[#This Row],[Facility_Unit_Name]],EF_List[Facility and Unit Name],0))))</f>
        <v/>
      </c>
      <c r="C32" s="44" t="str">
        <f>_xlfn.IFNA(INDEX(EF_List[Primary Fuel],MATCH(Spec_Imports[[#This Row],[Source ID]],EF_List[Source ID],0)),"")</f>
        <v/>
      </c>
      <c r="D32" s="44" t="str">
        <f>_xlfn.IFNA(INDEX(EF_List[State/Country],MATCH(Spec_Imports[[#This Row],[Source ID]],EF_List[Source ID],0)),"")</f>
        <v/>
      </c>
      <c r="E32" s="127"/>
      <c r="F32" s="128"/>
      <c r="G32" s="131" t="str">
        <f>IF(ISBLANK(Spec_Imports[[#This Row],[Source ID]]),"",Spec_Imports[[#This Row],[EF_Published2]])</f>
        <v/>
      </c>
      <c r="H32" s="74"/>
      <c r="I32" s="37"/>
      <c r="J32" s="38"/>
      <c r="K32" s="50"/>
      <c r="L32"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32" s="13"/>
      <c r="N32" s="37"/>
      <c r="O32" s="132" t="str">
        <f>IF(Spec_Imports[[#This Row],[Are_You_First_Deliverer]]="","",IF(N32="Yes","","Verify Entry"))</f>
        <v/>
      </c>
      <c r="P32" s="13"/>
      <c r="Q32" s="37"/>
      <c r="R32" s="44" t="str">
        <f>IF(Spec_Imports[[#This Row],[Source ID]]="","",IF(OR(Spec_Imports[[#This Row],[Direct_Delivery_Method]]="1st PoR is WA Sch Pt",Spec_Imports[[#This Row],[Direct_Delivery_Method]]="Dynamic Transfer",Spec_Imports[[#This Row],[Direct_Delivery_Method]]="Spec Source to POD in WA"),"Yes","Verify Entry"))</f>
        <v/>
      </c>
      <c r="S32" s="13"/>
      <c r="T32" s="247"/>
      <c r="U32" s="13"/>
      <c r="V32" s="44" t="str">
        <f>IF(Spec_Imports[[#This Row],[Source ID]]="","",'Start Here'!$B$33)</f>
        <v/>
      </c>
      <c r="W32" s="44" t="str">
        <f>IF(Spec_Imports[[#This Row],[Source ID]]="","",IF(Spec_Imports[[#This Row],[Are_You_First_Deliverer]]="Yes","No",IF(Spec_Imports[[#This Row],[Are_You_First_Deliverer]]="No","Yes","Verify Entry")))</f>
        <v/>
      </c>
      <c r="X32" s="52" t="str">
        <f>IF(Spec_Imports[[#This Row],[RP_Power_Brought_On_Behalf]]="Yes",Spec_Imports[[#This Row],[Specified_Electricity_Deliveries]]*Spec_Imports[[#This Row],[Transmission_Loss_Correction_Factor]],"")</f>
        <v/>
      </c>
      <c r="Y32" s="39" t="str">
        <f>IF(Spec_Imports[[#This Row],[RP_Owned_Imported_Per_Thresholds]]="","",Spec_Imports[[#This Row],[RP_Owned_Imported_Per_Thresholds]]*Spec_Imports[[#This Row],[EF_Total_Covered]])</f>
        <v/>
      </c>
      <c r="Z32" s="13"/>
      <c r="AA32" s="37"/>
      <c r="AB32" s="37" t="str">
        <f>IF(Spec_Imports[[#This Row],[Source ID]]="","",IF(OR(Spec_Imports[[#This Row],[Meter_Data_Zero_RPS]]="No",Spec_Imports[[#This Row],[Are_You_First_Deliverer]]="No"),"Does Not Apply",""))</f>
        <v/>
      </c>
      <c r="AC32"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32" s="16"/>
      <c r="AE32" s="210" t="str">
        <f>_xlfn.IFNA(INDEX(EF_List[Total EF],MATCH(Spec_Imports[[#This Row],[Source ID]],EF_List[Source ID],0)),"")</f>
        <v/>
      </c>
      <c r="AF32" s="210" t="str">
        <f>IF(Spec_Imports[[#This Row],[Source ID]]="","",Spec_Imports[[#This Row],[EF_Combustion]]+Spec_Imports[[#This Row],[EF_CH4_Non-Geothermal]]+Spec_Imports[[#This Row],[EF_N2O]])</f>
        <v/>
      </c>
      <c r="AG32" s="210" t="str">
        <f>IF(Spec_Imports[[#This Row],[Source ID]]="","",Spec_Imports[[#This Row],[EF_Biomass_Exempt]]+Spec_Imports[[#This Row],[EF_CO2_Geothermal_Exempt]]+Spec_Imports[[#This Row],[EF_CH4_Geothermal_Exempt]])</f>
        <v/>
      </c>
      <c r="AH32" s="210" t="str">
        <f>_xlfn.IFNA(INDEX(EF_List[Fossil &amp; Process EF],MATCH(Spec_Imports[[#This Row],[Source ID]],EF_List[Source ID],0)),"")</f>
        <v/>
      </c>
      <c r="AI32" s="210" t="str">
        <f>_xlfn.IFNA(INDEX(EF_List[Biomass
Exempt EF],MATCH(Spec_Imports[[#This Row],[Source ID]],EF_List[Source ID],0)),"")</f>
        <v/>
      </c>
      <c r="AJ32" s="210" t="str">
        <f>_xlfn.IFNA(INDEX(EF_List[Geothermal CO2 Exempt EF],MATCH(Spec_Imports[[#This Row],[Source ID]],EF_List[Source ID],0)),"")</f>
        <v/>
      </c>
      <c r="AK32" s="210" t="str">
        <f>_xlfn.IFNA(INDEX(EF_List[Geothermal CH4 Exempt EF],MATCH(Spec_Imports[[#This Row],[Source ID]],EF_List[Source ID],0)),"")</f>
        <v/>
      </c>
      <c r="AL32" s="210" t="str">
        <f>_xlfn.IFNA(INDEX(EF_List[Other CH4
Covered EF],MATCH(Spec_Imports[[#This Row],[Source ID]],EF_List[Source ID],0)),"")</f>
        <v/>
      </c>
      <c r="AM32" s="210" t="str">
        <f>_xlfn.IFNA(INDEX(EF_List[N2O
Covered EF],MATCH(Spec_Imports[[#This Row],[Source ID]],EF_List[Source ID],0)),"")</f>
        <v/>
      </c>
      <c r="AN32" s="15"/>
      <c r="AO32" s="51" t="str">
        <f>IFERROR(MAX(Spec_Imports[[#This Row],[Specified_Electricity_Deliveries]],0)*Spec_Imports[[#This Row],[Transmission_Loss_Correction_Factor]],"")</f>
        <v/>
      </c>
      <c r="AP32" s="51" t="str">
        <f>IFERROR(Spec_Imports[[#This Row],[MWh_x_TLF]]*Spec_Imports[[#This Row],[EF_Published2]],"")</f>
        <v/>
      </c>
      <c r="AQ32" s="51" t="str">
        <f>IFERROR(Spec_Imports[[#This Row],[MWh_x_TLF]]*Spec_Imports[[#This Row],[EF_Total_Covered]],"")</f>
        <v/>
      </c>
      <c r="AR32" s="51" t="str">
        <f>IFERROR(Spec_Imports[[#This Row],[MWh_x_TLF]]*Spec_Imports[[#This Row],[EF_Total_Exempt]],"")</f>
        <v/>
      </c>
      <c r="AS32" s="51" t="str">
        <f>IFERROR(Spec_Imports[[#This Row],[MWh_x_TLF]]*Spec_Imports[[#This Row],[EF_Combustion]],"")</f>
        <v/>
      </c>
      <c r="AT32" s="51" t="str">
        <f>IFERROR(Spec_Imports[[#This Row],[MWh_x_TLF]]*Spec_Imports[[#This Row],[EF_Biomass_Exempt]],"")</f>
        <v/>
      </c>
      <c r="AU32" s="51" t="str">
        <f>IFERROR(Spec_Imports[[#This Row],[MWh_x_TLF]]*Spec_Imports[[#This Row],[EF_CO2_Geothermal_Exempt]],"")</f>
        <v/>
      </c>
      <c r="AV32" s="51" t="str">
        <f>IFERROR(Spec_Imports[[#This Row],[MWh_x_TLF]]*Spec_Imports[[#This Row],[EF_CH4_Geothermal_Exempt]],"")</f>
        <v/>
      </c>
      <c r="AW32" s="51" t="str">
        <f>IFERROR(Spec_Imports[[#This Row],[MWh_x_TLF]]*Spec_Imports[[#This Row],[EF_CH4_Non-Geothermal]],"")</f>
        <v/>
      </c>
      <c r="AX32" s="51" t="str">
        <f>IFERROR(Spec_Imports[[#This Row],[MWh_x_TLF]]*Spec_Imports[[#This Row],[EF_N2O]],"")</f>
        <v/>
      </c>
      <c r="AY32" s="15"/>
      <c r="AZ32" s="44" t="str">
        <f>IF(Spec_Imports[[#This Row],[Source ID]]="","","No")</f>
        <v/>
      </c>
      <c r="BA32" s="255" t="str">
        <f>IF(Spec_Imports[[#This Row],[Linked_Jurisdiction_2]]="No",0,Spec_Imports[[#This Row],[CO2e_Total_Covered]])</f>
        <v/>
      </c>
      <c r="BB32" s="139"/>
      <c r="BC32" s="257"/>
    </row>
    <row r="33" spans="1:55" ht="15.6">
      <c r="A33" s="244"/>
      <c r="B33" s="126" t="str">
        <f>IF(ISNUMBER(SEARCH("~*",Spec_Imports[[#This Row],[Facility_Unit_Name]])),"",IF(Spec_Imports[[#This Row],[Facility_Unit_Name]]="","",INDEX(EF_List[Source ID],MATCH(Spec_Imports[[#This Row],[Facility_Unit_Name]],EF_List[Facility and Unit Name],0))))</f>
        <v/>
      </c>
      <c r="C33" s="44" t="str">
        <f>_xlfn.IFNA(INDEX(EF_List[Primary Fuel],MATCH(Spec_Imports[[#This Row],[Source ID]],EF_List[Source ID],0)),"")</f>
        <v/>
      </c>
      <c r="D33" s="44" t="str">
        <f>_xlfn.IFNA(INDEX(EF_List[State/Country],MATCH(Spec_Imports[[#This Row],[Source ID]],EF_List[Source ID],0)),"")</f>
        <v/>
      </c>
      <c r="E33" s="127"/>
      <c r="F33" s="128"/>
      <c r="G33" s="131" t="str">
        <f>IF(ISBLANK(Spec_Imports[[#This Row],[Source ID]]),"",Spec_Imports[[#This Row],[EF_Published2]])</f>
        <v/>
      </c>
      <c r="H33" s="74"/>
      <c r="I33" s="37"/>
      <c r="J33" s="38"/>
      <c r="K33" s="50"/>
      <c r="L33"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33" s="13"/>
      <c r="N33" s="37"/>
      <c r="O33" s="132" t="str">
        <f>IF(Spec_Imports[[#This Row],[Are_You_First_Deliverer]]="","",IF(N33="Yes","","Verify Entry"))</f>
        <v/>
      </c>
      <c r="P33" s="13"/>
      <c r="Q33" s="37"/>
      <c r="R33" s="44" t="str">
        <f>IF(Spec_Imports[[#This Row],[Source ID]]="","",IF(OR(Spec_Imports[[#This Row],[Direct_Delivery_Method]]="1st PoR is WA Sch Pt",Spec_Imports[[#This Row],[Direct_Delivery_Method]]="Dynamic Transfer",Spec_Imports[[#This Row],[Direct_Delivery_Method]]="Spec Source to POD in WA"),"Yes","Verify Entry"))</f>
        <v/>
      </c>
      <c r="S33" s="13"/>
      <c r="T33" s="247"/>
      <c r="U33" s="13"/>
      <c r="V33" s="44" t="str">
        <f>IF(Spec_Imports[[#This Row],[Source ID]]="","",'Start Here'!$B$33)</f>
        <v/>
      </c>
      <c r="W33" s="44" t="str">
        <f>IF(Spec_Imports[[#This Row],[Source ID]]="","",IF(Spec_Imports[[#This Row],[Are_You_First_Deliverer]]="Yes","No",IF(Spec_Imports[[#This Row],[Are_You_First_Deliverer]]="No","Yes","Verify Entry")))</f>
        <v/>
      </c>
      <c r="X33" s="52" t="str">
        <f>IF(Spec_Imports[[#This Row],[RP_Power_Brought_On_Behalf]]="Yes",Spec_Imports[[#This Row],[Specified_Electricity_Deliveries]]*Spec_Imports[[#This Row],[Transmission_Loss_Correction_Factor]],"")</f>
        <v/>
      </c>
      <c r="Y33" s="39" t="str">
        <f>IF(Spec_Imports[[#This Row],[RP_Owned_Imported_Per_Thresholds]]="","",Spec_Imports[[#This Row],[RP_Owned_Imported_Per_Thresholds]]*Spec_Imports[[#This Row],[EF_Total_Covered]])</f>
        <v/>
      </c>
      <c r="Z33" s="13"/>
      <c r="AA33" s="37"/>
      <c r="AB33" s="37" t="str">
        <f>IF(Spec_Imports[[#This Row],[Source ID]]="","",IF(OR(Spec_Imports[[#This Row],[Meter_Data_Zero_RPS]]="No",Spec_Imports[[#This Row],[Are_You_First_Deliverer]]="No"),"Does Not Apply",""))</f>
        <v/>
      </c>
      <c r="AC33"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33" s="16"/>
      <c r="AE33" s="210" t="str">
        <f>_xlfn.IFNA(INDEX(EF_List[Total EF],MATCH(Spec_Imports[[#This Row],[Source ID]],EF_List[Source ID],0)),"")</f>
        <v/>
      </c>
      <c r="AF33" s="210" t="str">
        <f>IF(Spec_Imports[[#This Row],[Source ID]]="","",Spec_Imports[[#This Row],[EF_Combustion]]+Spec_Imports[[#This Row],[EF_CH4_Non-Geothermal]]+Spec_Imports[[#This Row],[EF_N2O]])</f>
        <v/>
      </c>
      <c r="AG33" s="210" t="str">
        <f>IF(Spec_Imports[[#This Row],[Source ID]]="","",Spec_Imports[[#This Row],[EF_Biomass_Exempt]]+Spec_Imports[[#This Row],[EF_CO2_Geothermal_Exempt]]+Spec_Imports[[#This Row],[EF_CH4_Geothermal_Exempt]])</f>
        <v/>
      </c>
      <c r="AH33" s="210" t="str">
        <f>_xlfn.IFNA(INDEX(EF_List[Fossil &amp; Process EF],MATCH(Spec_Imports[[#This Row],[Source ID]],EF_List[Source ID],0)),"")</f>
        <v/>
      </c>
      <c r="AI33" s="210" t="str">
        <f>_xlfn.IFNA(INDEX(EF_List[Biomass
Exempt EF],MATCH(Spec_Imports[[#This Row],[Source ID]],EF_List[Source ID],0)),"")</f>
        <v/>
      </c>
      <c r="AJ33" s="210" t="str">
        <f>_xlfn.IFNA(INDEX(EF_List[Geothermal CO2 Exempt EF],MATCH(Spec_Imports[[#This Row],[Source ID]],EF_List[Source ID],0)),"")</f>
        <v/>
      </c>
      <c r="AK33" s="210" t="str">
        <f>_xlfn.IFNA(INDEX(EF_List[Geothermal CH4 Exempt EF],MATCH(Spec_Imports[[#This Row],[Source ID]],EF_List[Source ID],0)),"")</f>
        <v/>
      </c>
      <c r="AL33" s="210" t="str">
        <f>_xlfn.IFNA(INDEX(EF_List[Other CH4
Covered EF],MATCH(Spec_Imports[[#This Row],[Source ID]],EF_List[Source ID],0)),"")</f>
        <v/>
      </c>
      <c r="AM33" s="210" t="str">
        <f>_xlfn.IFNA(INDEX(EF_List[N2O
Covered EF],MATCH(Spec_Imports[[#This Row],[Source ID]],EF_List[Source ID],0)),"")</f>
        <v/>
      </c>
      <c r="AN33" s="15"/>
      <c r="AO33" s="51" t="str">
        <f>IFERROR(MAX(Spec_Imports[[#This Row],[Specified_Electricity_Deliveries]],0)*Spec_Imports[[#This Row],[Transmission_Loss_Correction_Factor]],"")</f>
        <v/>
      </c>
      <c r="AP33" s="51" t="str">
        <f>IFERROR(Spec_Imports[[#This Row],[MWh_x_TLF]]*Spec_Imports[[#This Row],[EF_Published2]],"")</f>
        <v/>
      </c>
      <c r="AQ33" s="51" t="str">
        <f>IFERROR(Spec_Imports[[#This Row],[MWh_x_TLF]]*Spec_Imports[[#This Row],[EF_Total_Covered]],"")</f>
        <v/>
      </c>
      <c r="AR33" s="51" t="str">
        <f>IFERROR(Spec_Imports[[#This Row],[MWh_x_TLF]]*Spec_Imports[[#This Row],[EF_Total_Exempt]],"")</f>
        <v/>
      </c>
      <c r="AS33" s="51" t="str">
        <f>IFERROR(Spec_Imports[[#This Row],[MWh_x_TLF]]*Spec_Imports[[#This Row],[EF_Combustion]],"")</f>
        <v/>
      </c>
      <c r="AT33" s="51" t="str">
        <f>IFERROR(Spec_Imports[[#This Row],[MWh_x_TLF]]*Spec_Imports[[#This Row],[EF_Biomass_Exempt]],"")</f>
        <v/>
      </c>
      <c r="AU33" s="51" t="str">
        <f>IFERROR(Spec_Imports[[#This Row],[MWh_x_TLF]]*Spec_Imports[[#This Row],[EF_CO2_Geothermal_Exempt]],"")</f>
        <v/>
      </c>
      <c r="AV33" s="51" t="str">
        <f>IFERROR(Spec_Imports[[#This Row],[MWh_x_TLF]]*Spec_Imports[[#This Row],[EF_CH4_Geothermal_Exempt]],"")</f>
        <v/>
      </c>
      <c r="AW33" s="51" t="str">
        <f>IFERROR(Spec_Imports[[#This Row],[MWh_x_TLF]]*Spec_Imports[[#This Row],[EF_CH4_Non-Geothermal]],"")</f>
        <v/>
      </c>
      <c r="AX33" s="51" t="str">
        <f>IFERROR(Spec_Imports[[#This Row],[MWh_x_TLF]]*Spec_Imports[[#This Row],[EF_N2O]],"")</f>
        <v/>
      </c>
      <c r="AY33" s="15"/>
      <c r="AZ33" s="44" t="str">
        <f>IF(Spec_Imports[[#This Row],[Source ID]]="","","No")</f>
        <v/>
      </c>
      <c r="BA33" s="255" t="str">
        <f>IF(Spec_Imports[[#This Row],[Linked_Jurisdiction_2]]="No",0,Spec_Imports[[#This Row],[CO2e_Total_Covered]])</f>
        <v/>
      </c>
      <c r="BB33" s="139"/>
      <c r="BC33" s="257"/>
    </row>
    <row r="34" spans="1:55" ht="15.6">
      <c r="A34" s="244"/>
      <c r="B34" s="126" t="str">
        <f>IF(ISNUMBER(SEARCH("~*",Spec_Imports[[#This Row],[Facility_Unit_Name]])),"",IF(Spec_Imports[[#This Row],[Facility_Unit_Name]]="","",INDEX(EF_List[Source ID],MATCH(Spec_Imports[[#This Row],[Facility_Unit_Name]],EF_List[Facility and Unit Name],0))))</f>
        <v/>
      </c>
      <c r="C34" s="44" t="str">
        <f>_xlfn.IFNA(INDEX(EF_List[Primary Fuel],MATCH(Spec_Imports[[#This Row],[Source ID]],EF_List[Source ID],0)),"")</f>
        <v/>
      </c>
      <c r="D34" s="44" t="str">
        <f>_xlfn.IFNA(INDEX(EF_List[State/Country],MATCH(Spec_Imports[[#This Row],[Source ID]],EF_List[Source ID],0)),"")</f>
        <v/>
      </c>
      <c r="E34" s="127"/>
      <c r="F34" s="128"/>
      <c r="G34" s="131" t="str">
        <f>IF(ISBLANK(Spec_Imports[[#This Row],[Source ID]]),"",Spec_Imports[[#This Row],[EF_Published2]])</f>
        <v/>
      </c>
      <c r="H34" s="74"/>
      <c r="I34" s="37"/>
      <c r="J34" s="38"/>
      <c r="K34" s="50"/>
      <c r="L34"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34" s="13"/>
      <c r="N34" s="37"/>
      <c r="O34" s="132" t="str">
        <f>IF(Spec_Imports[[#This Row],[Are_You_First_Deliverer]]="","",IF(N34="Yes","","Verify Entry"))</f>
        <v/>
      </c>
      <c r="P34" s="13"/>
      <c r="Q34" s="37"/>
      <c r="R34" s="44" t="str">
        <f>IF(Spec_Imports[[#This Row],[Source ID]]="","",IF(OR(Spec_Imports[[#This Row],[Direct_Delivery_Method]]="1st PoR is WA Sch Pt",Spec_Imports[[#This Row],[Direct_Delivery_Method]]="Dynamic Transfer",Spec_Imports[[#This Row],[Direct_Delivery_Method]]="Spec Source to POD in WA"),"Yes","Verify Entry"))</f>
        <v/>
      </c>
      <c r="S34" s="13"/>
      <c r="T34" s="247"/>
      <c r="U34" s="13"/>
      <c r="V34" s="44" t="str">
        <f>IF(Spec_Imports[[#This Row],[Source ID]]="","",'Start Here'!$B$33)</f>
        <v/>
      </c>
      <c r="W34" s="44" t="str">
        <f>IF(Spec_Imports[[#This Row],[Source ID]]="","",IF(Spec_Imports[[#This Row],[Are_You_First_Deliverer]]="Yes","No",IF(Spec_Imports[[#This Row],[Are_You_First_Deliverer]]="No","Yes","Verify Entry")))</f>
        <v/>
      </c>
      <c r="X34" s="52" t="str">
        <f>IF(Spec_Imports[[#This Row],[RP_Power_Brought_On_Behalf]]="Yes",Spec_Imports[[#This Row],[Specified_Electricity_Deliveries]]*Spec_Imports[[#This Row],[Transmission_Loss_Correction_Factor]],"")</f>
        <v/>
      </c>
      <c r="Y34" s="39" t="str">
        <f>IF(Spec_Imports[[#This Row],[RP_Owned_Imported_Per_Thresholds]]="","",Spec_Imports[[#This Row],[RP_Owned_Imported_Per_Thresholds]]*Spec_Imports[[#This Row],[EF_Total_Covered]])</f>
        <v/>
      </c>
      <c r="Z34" s="13"/>
      <c r="AA34" s="37"/>
      <c r="AB34" s="37" t="str">
        <f>IF(Spec_Imports[[#This Row],[Source ID]]="","",IF(OR(Spec_Imports[[#This Row],[Meter_Data_Zero_RPS]]="No",Spec_Imports[[#This Row],[Are_You_First_Deliverer]]="No"),"Does Not Apply",""))</f>
        <v/>
      </c>
      <c r="AC34"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34" s="16"/>
      <c r="AE34" s="210" t="str">
        <f>_xlfn.IFNA(INDEX(EF_List[Total EF],MATCH(Spec_Imports[[#This Row],[Source ID]],EF_List[Source ID],0)),"")</f>
        <v/>
      </c>
      <c r="AF34" s="210" t="str">
        <f>IF(Spec_Imports[[#This Row],[Source ID]]="","",Spec_Imports[[#This Row],[EF_Combustion]]+Spec_Imports[[#This Row],[EF_CH4_Non-Geothermal]]+Spec_Imports[[#This Row],[EF_N2O]])</f>
        <v/>
      </c>
      <c r="AG34" s="210" t="str">
        <f>IF(Spec_Imports[[#This Row],[Source ID]]="","",Spec_Imports[[#This Row],[EF_Biomass_Exempt]]+Spec_Imports[[#This Row],[EF_CO2_Geothermal_Exempt]]+Spec_Imports[[#This Row],[EF_CH4_Geothermal_Exempt]])</f>
        <v/>
      </c>
      <c r="AH34" s="210" t="str">
        <f>_xlfn.IFNA(INDEX(EF_List[Fossil &amp; Process EF],MATCH(Spec_Imports[[#This Row],[Source ID]],EF_List[Source ID],0)),"")</f>
        <v/>
      </c>
      <c r="AI34" s="210" t="str">
        <f>_xlfn.IFNA(INDEX(EF_List[Biomass
Exempt EF],MATCH(Spec_Imports[[#This Row],[Source ID]],EF_List[Source ID],0)),"")</f>
        <v/>
      </c>
      <c r="AJ34" s="210" t="str">
        <f>_xlfn.IFNA(INDEX(EF_List[Geothermal CO2 Exempt EF],MATCH(Spec_Imports[[#This Row],[Source ID]],EF_List[Source ID],0)),"")</f>
        <v/>
      </c>
      <c r="AK34" s="210" t="str">
        <f>_xlfn.IFNA(INDEX(EF_List[Geothermal CH4 Exempt EF],MATCH(Spec_Imports[[#This Row],[Source ID]],EF_List[Source ID],0)),"")</f>
        <v/>
      </c>
      <c r="AL34" s="210" t="str">
        <f>_xlfn.IFNA(INDEX(EF_List[Other CH4
Covered EF],MATCH(Spec_Imports[[#This Row],[Source ID]],EF_List[Source ID],0)),"")</f>
        <v/>
      </c>
      <c r="AM34" s="210" t="str">
        <f>_xlfn.IFNA(INDEX(EF_List[N2O
Covered EF],MATCH(Spec_Imports[[#This Row],[Source ID]],EF_List[Source ID],0)),"")</f>
        <v/>
      </c>
      <c r="AN34" s="15"/>
      <c r="AO34" s="51" t="str">
        <f>IFERROR(MAX(Spec_Imports[[#This Row],[Specified_Electricity_Deliveries]],0)*Spec_Imports[[#This Row],[Transmission_Loss_Correction_Factor]],"")</f>
        <v/>
      </c>
      <c r="AP34" s="51" t="str">
        <f>IFERROR(Spec_Imports[[#This Row],[MWh_x_TLF]]*Spec_Imports[[#This Row],[EF_Published2]],"")</f>
        <v/>
      </c>
      <c r="AQ34" s="51" t="str">
        <f>IFERROR(Spec_Imports[[#This Row],[MWh_x_TLF]]*Spec_Imports[[#This Row],[EF_Total_Covered]],"")</f>
        <v/>
      </c>
      <c r="AR34" s="51" t="str">
        <f>IFERROR(Spec_Imports[[#This Row],[MWh_x_TLF]]*Spec_Imports[[#This Row],[EF_Total_Exempt]],"")</f>
        <v/>
      </c>
      <c r="AS34" s="51" t="str">
        <f>IFERROR(Spec_Imports[[#This Row],[MWh_x_TLF]]*Spec_Imports[[#This Row],[EF_Combustion]],"")</f>
        <v/>
      </c>
      <c r="AT34" s="51" t="str">
        <f>IFERROR(Spec_Imports[[#This Row],[MWh_x_TLF]]*Spec_Imports[[#This Row],[EF_Biomass_Exempt]],"")</f>
        <v/>
      </c>
      <c r="AU34" s="51" t="str">
        <f>IFERROR(Spec_Imports[[#This Row],[MWh_x_TLF]]*Spec_Imports[[#This Row],[EF_CO2_Geothermal_Exempt]],"")</f>
        <v/>
      </c>
      <c r="AV34" s="51" t="str">
        <f>IFERROR(Spec_Imports[[#This Row],[MWh_x_TLF]]*Spec_Imports[[#This Row],[EF_CH4_Geothermal_Exempt]],"")</f>
        <v/>
      </c>
      <c r="AW34" s="51" t="str">
        <f>IFERROR(Spec_Imports[[#This Row],[MWh_x_TLF]]*Spec_Imports[[#This Row],[EF_CH4_Non-Geothermal]],"")</f>
        <v/>
      </c>
      <c r="AX34" s="51" t="str">
        <f>IFERROR(Spec_Imports[[#This Row],[MWh_x_TLF]]*Spec_Imports[[#This Row],[EF_N2O]],"")</f>
        <v/>
      </c>
      <c r="AY34" s="15"/>
      <c r="AZ34" s="44" t="str">
        <f>IF(Spec_Imports[[#This Row],[Source ID]]="","","No")</f>
        <v/>
      </c>
      <c r="BA34" s="255" t="str">
        <f>IF(Spec_Imports[[#This Row],[Linked_Jurisdiction_2]]="No",0,Spec_Imports[[#This Row],[CO2e_Total_Covered]])</f>
        <v/>
      </c>
      <c r="BB34" s="139"/>
      <c r="BC34" s="257"/>
    </row>
    <row r="35" spans="1:55" ht="15.6">
      <c r="A35" s="244"/>
      <c r="B35" s="126" t="str">
        <f>IF(ISNUMBER(SEARCH("~*",Spec_Imports[[#This Row],[Facility_Unit_Name]])),"",IF(Spec_Imports[[#This Row],[Facility_Unit_Name]]="","",INDEX(EF_List[Source ID],MATCH(Spec_Imports[[#This Row],[Facility_Unit_Name]],EF_List[Facility and Unit Name],0))))</f>
        <v/>
      </c>
      <c r="C35" s="44" t="str">
        <f>_xlfn.IFNA(INDEX(EF_List[Primary Fuel],MATCH(Spec_Imports[[#This Row],[Source ID]],EF_List[Source ID],0)),"")</f>
        <v/>
      </c>
      <c r="D35" s="44" t="str">
        <f>_xlfn.IFNA(INDEX(EF_List[State/Country],MATCH(Spec_Imports[[#This Row],[Source ID]],EF_List[Source ID],0)),"")</f>
        <v/>
      </c>
      <c r="E35" s="127"/>
      <c r="F35" s="128"/>
      <c r="G35" s="131" t="str">
        <f>IF(ISBLANK(Spec_Imports[[#This Row],[Source ID]]),"",Spec_Imports[[#This Row],[EF_Published2]])</f>
        <v/>
      </c>
      <c r="H35" s="74"/>
      <c r="I35" s="37"/>
      <c r="J35" s="38"/>
      <c r="K35" s="50"/>
      <c r="L35"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35" s="13"/>
      <c r="N35" s="37"/>
      <c r="O35" s="132" t="str">
        <f>IF(Spec_Imports[[#This Row],[Are_You_First_Deliverer]]="","",IF(N35="Yes","","Verify Entry"))</f>
        <v/>
      </c>
      <c r="P35" s="13"/>
      <c r="Q35" s="37"/>
      <c r="R35" s="44" t="str">
        <f>IF(Spec_Imports[[#This Row],[Source ID]]="","",IF(OR(Spec_Imports[[#This Row],[Direct_Delivery_Method]]="1st PoR is WA Sch Pt",Spec_Imports[[#This Row],[Direct_Delivery_Method]]="Dynamic Transfer",Spec_Imports[[#This Row],[Direct_Delivery_Method]]="Spec Source to POD in WA"),"Yes","Verify Entry"))</f>
        <v/>
      </c>
      <c r="S35" s="13"/>
      <c r="T35" s="247"/>
      <c r="U35" s="13"/>
      <c r="V35" s="44" t="str">
        <f>IF(Spec_Imports[[#This Row],[Source ID]]="","",'Start Here'!$B$33)</f>
        <v/>
      </c>
      <c r="W35" s="44" t="str">
        <f>IF(Spec_Imports[[#This Row],[Source ID]]="","",IF(Spec_Imports[[#This Row],[Are_You_First_Deliverer]]="Yes","No",IF(Spec_Imports[[#This Row],[Are_You_First_Deliverer]]="No","Yes","Verify Entry")))</f>
        <v/>
      </c>
      <c r="X35" s="52" t="str">
        <f>IF(Spec_Imports[[#This Row],[RP_Power_Brought_On_Behalf]]="Yes",Spec_Imports[[#This Row],[Specified_Electricity_Deliveries]]*Spec_Imports[[#This Row],[Transmission_Loss_Correction_Factor]],"")</f>
        <v/>
      </c>
      <c r="Y35" s="39" t="str">
        <f>IF(Spec_Imports[[#This Row],[RP_Owned_Imported_Per_Thresholds]]="","",Spec_Imports[[#This Row],[RP_Owned_Imported_Per_Thresholds]]*Spec_Imports[[#This Row],[EF_Total_Covered]])</f>
        <v/>
      </c>
      <c r="Z35" s="13"/>
      <c r="AA35" s="37"/>
      <c r="AB35" s="37" t="str">
        <f>IF(Spec_Imports[[#This Row],[Source ID]]="","",IF(OR(Spec_Imports[[#This Row],[Meter_Data_Zero_RPS]]="No",Spec_Imports[[#This Row],[Are_You_First_Deliverer]]="No"),"Does Not Apply",""))</f>
        <v/>
      </c>
      <c r="AC35"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35" s="16"/>
      <c r="AE35" s="210" t="str">
        <f>_xlfn.IFNA(INDEX(EF_List[Total EF],MATCH(Spec_Imports[[#This Row],[Source ID]],EF_List[Source ID],0)),"")</f>
        <v/>
      </c>
      <c r="AF35" s="210" t="str">
        <f>IF(Spec_Imports[[#This Row],[Source ID]]="","",Spec_Imports[[#This Row],[EF_Combustion]]+Spec_Imports[[#This Row],[EF_CH4_Non-Geothermal]]+Spec_Imports[[#This Row],[EF_N2O]])</f>
        <v/>
      </c>
      <c r="AG35" s="210" t="str">
        <f>IF(Spec_Imports[[#This Row],[Source ID]]="","",Spec_Imports[[#This Row],[EF_Biomass_Exempt]]+Spec_Imports[[#This Row],[EF_CO2_Geothermal_Exempt]]+Spec_Imports[[#This Row],[EF_CH4_Geothermal_Exempt]])</f>
        <v/>
      </c>
      <c r="AH35" s="210" t="str">
        <f>_xlfn.IFNA(INDEX(EF_List[Fossil &amp; Process EF],MATCH(Spec_Imports[[#This Row],[Source ID]],EF_List[Source ID],0)),"")</f>
        <v/>
      </c>
      <c r="AI35" s="210" t="str">
        <f>_xlfn.IFNA(INDEX(EF_List[Biomass
Exempt EF],MATCH(Spec_Imports[[#This Row],[Source ID]],EF_List[Source ID],0)),"")</f>
        <v/>
      </c>
      <c r="AJ35" s="210" t="str">
        <f>_xlfn.IFNA(INDEX(EF_List[Geothermal CO2 Exempt EF],MATCH(Spec_Imports[[#This Row],[Source ID]],EF_List[Source ID],0)),"")</f>
        <v/>
      </c>
      <c r="AK35" s="210" t="str">
        <f>_xlfn.IFNA(INDEX(EF_List[Geothermal CH4 Exempt EF],MATCH(Spec_Imports[[#This Row],[Source ID]],EF_List[Source ID],0)),"")</f>
        <v/>
      </c>
      <c r="AL35" s="210" t="str">
        <f>_xlfn.IFNA(INDEX(EF_List[Other CH4
Covered EF],MATCH(Spec_Imports[[#This Row],[Source ID]],EF_List[Source ID],0)),"")</f>
        <v/>
      </c>
      <c r="AM35" s="210" t="str">
        <f>_xlfn.IFNA(INDEX(EF_List[N2O
Covered EF],MATCH(Spec_Imports[[#This Row],[Source ID]],EF_List[Source ID],0)),"")</f>
        <v/>
      </c>
      <c r="AN35" s="15"/>
      <c r="AO35" s="51" t="str">
        <f>IFERROR(MAX(Spec_Imports[[#This Row],[Specified_Electricity_Deliveries]],0)*Spec_Imports[[#This Row],[Transmission_Loss_Correction_Factor]],"")</f>
        <v/>
      </c>
      <c r="AP35" s="51" t="str">
        <f>IFERROR(Spec_Imports[[#This Row],[MWh_x_TLF]]*Spec_Imports[[#This Row],[EF_Published2]],"")</f>
        <v/>
      </c>
      <c r="AQ35" s="51" t="str">
        <f>IFERROR(Spec_Imports[[#This Row],[MWh_x_TLF]]*Spec_Imports[[#This Row],[EF_Total_Covered]],"")</f>
        <v/>
      </c>
      <c r="AR35" s="51" t="str">
        <f>IFERROR(Spec_Imports[[#This Row],[MWh_x_TLF]]*Spec_Imports[[#This Row],[EF_Total_Exempt]],"")</f>
        <v/>
      </c>
      <c r="AS35" s="51" t="str">
        <f>IFERROR(Spec_Imports[[#This Row],[MWh_x_TLF]]*Spec_Imports[[#This Row],[EF_Combustion]],"")</f>
        <v/>
      </c>
      <c r="AT35" s="51" t="str">
        <f>IFERROR(Spec_Imports[[#This Row],[MWh_x_TLF]]*Spec_Imports[[#This Row],[EF_Biomass_Exempt]],"")</f>
        <v/>
      </c>
      <c r="AU35" s="51" t="str">
        <f>IFERROR(Spec_Imports[[#This Row],[MWh_x_TLF]]*Spec_Imports[[#This Row],[EF_CO2_Geothermal_Exempt]],"")</f>
        <v/>
      </c>
      <c r="AV35" s="51" t="str">
        <f>IFERROR(Spec_Imports[[#This Row],[MWh_x_TLF]]*Spec_Imports[[#This Row],[EF_CH4_Geothermal_Exempt]],"")</f>
        <v/>
      </c>
      <c r="AW35" s="51" t="str">
        <f>IFERROR(Spec_Imports[[#This Row],[MWh_x_TLF]]*Spec_Imports[[#This Row],[EF_CH4_Non-Geothermal]],"")</f>
        <v/>
      </c>
      <c r="AX35" s="51" t="str">
        <f>IFERROR(Spec_Imports[[#This Row],[MWh_x_TLF]]*Spec_Imports[[#This Row],[EF_N2O]],"")</f>
        <v/>
      </c>
      <c r="AY35" s="15"/>
      <c r="AZ35" s="44" t="str">
        <f>IF(Spec_Imports[[#This Row],[Source ID]]="","","No")</f>
        <v/>
      </c>
      <c r="BA35" s="255" t="str">
        <f>IF(Spec_Imports[[#This Row],[Linked_Jurisdiction_2]]="No",0,Spec_Imports[[#This Row],[CO2e_Total_Covered]])</f>
        <v/>
      </c>
      <c r="BB35" s="139"/>
      <c r="BC35" s="257"/>
    </row>
    <row r="36" spans="1:55" ht="15.6">
      <c r="A36" s="244"/>
      <c r="B36" s="126" t="str">
        <f>IF(ISNUMBER(SEARCH("~*",Spec_Imports[[#This Row],[Facility_Unit_Name]])),"",IF(Spec_Imports[[#This Row],[Facility_Unit_Name]]="","",INDEX(EF_List[Source ID],MATCH(Spec_Imports[[#This Row],[Facility_Unit_Name]],EF_List[Facility and Unit Name],0))))</f>
        <v/>
      </c>
      <c r="C36" s="44" t="str">
        <f>_xlfn.IFNA(INDEX(EF_List[Primary Fuel],MATCH(Spec_Imports[[#This Row],[Source ID]],EF_List[Source ID],0)),"")</f>
        <v/>
      </c>
      <c r="D36" s="44" t="str">
        <f>_xlfn.IFNA(INDEX(EF_List[State/Country],MATCH(Spec_Imports[[#This Row],[Source ID]],EF_List[Source ID],0)),"")</f>
        <v/>
      </c>
      <c r="E36" s="127"/>
      <c r="F36" s="128"/>
      <c r="G36" s="131" t="str">
        <f>IF(ISBLANK(Spec_Imports[[#This Row],[Source ID]]),"",Spec_Imports[[#This Row],[EF_Published2]])</f>
        <v/>
      </c>
      <c r="H36" s="74"/>
      <c r="I36" s="37"/>
      <c r="J36" s="38"/>
      <c r="K36" s="50"/>
      <c r="L36"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36" s="13"/>
      <c r="N36" s="37"/>
      <c r="O36" s="132" t="str">
        <f>IF(Spec_Imports[[#This Row],[Are_You_First_Deliverer]]="","",IF(N36="Yes","","Verify Entry"))</f>
        <v/>
      </c>
      <c r="P36" s="13"/>
      <c r="Q36" s="37"/>
      <c r="R36" s="44" t="str">
        <f>IF(Spec_Imports[[#This Row],[Source ID]]="","",IF(OR(Spec_Imports[[#This Row],[Direct_Delivery_Method]]="1st PoR is WA Sch Pt",Spec_Imports[[#This Row],[Direct_Delivery_Method]]="Dynamic Transfer",Spec_Imports[[#This Row],[Direct_Delivery_Method]]="Spec Source to POD in WA"),"Yes","Verify Entry"))</f>
        <v/>
      </c>
      <c r="S36" s="13"/>
      <c r="T36" s="247"/>
      <c r="U36" s="13"/>
      <c r="V36" s="44" t="str">
        <f>IF(Spec_Imports[[#This Row],[Source ID]]="","",'Start Here'!$B$33)</f>
        <v/>
      </c>
      <c r="W36" s="44" t="str">
        <f>IF(Spec_Imports[[#This Row],[Source ID]]="","",IF(Spec_Imports[[#This Row],[Are_You_First_Deliverer]]="Yes","No",IF(Spec_Imports[[#This Row],[Are_You_First_Deliverer]]="No","Yes","Verify Entry")))</f>
        <v/>
      </c>
      <c r="X36" s="52" t="str">
        <f>IF(Spec_Imports[[#This Row],[RP_Power_Brought_On_Behalf]]="Yes",Spec_Imports[[#This Row],[Specified_Electricity_Deliveries]]*Spec_Imports[[#This Row],[Transmission_Loss_Correction_Factor]],"")</f>
        <v/>
      </c>
      <c r="Y36" s="39" t="str">
        <f>IF(Spec_Imports[[#This Row],[RP_Owned_Imported_Per_Thresholds]]="","",Spec_Imports[[#This Row],[RP_Owned_Imported_Per_Thresholds]]*Spec_Imports[[#This Row],[EF_Total_Covered]])</f>
        <v/>
      </c>
      <c r="Z36" s="13"/>
      <c r="AA36" s="37"/>
      <c r="AB36" s="37" t="str">
        <f>IF(Spec_Imports[[#This Row],[Source ID]]="","",IF(OR(Spec_Imports[[#This Row],[Meter_Data_Zero_RPS]]="No",Spec_Imports[[#This Row],[Are_You_First_Deliverer]]="No"),"Does Not Apply",""))</f>
        <v/>
      </c>
      <c r="AC36"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36" s="16"/>
      <c r="AE36" s="210" t="str">
        <f>_xlfn.IFNA(INDEX(EF_List[Total EF],MATCH(Spec_Imports[[#This Row],[Source ID]],EF_List[Source ID],0)),"")</f>
        <v/>
      </c>
      <c r="AF36" s="210" t="str">
        <f>IF(Spec_Imports[[#This Row],[Source ID]]="","",Spec_Imports[[#This Row],[EF_Combustion]]+Spec_Imports[[#This Row],[EF_CH4_Non-Geothermal]]+Spec_Imports[[#This Row],[EF_N2O]])</f>
        <v/>
      </c>
      <c r="AG36" s="210" t="str">
        <f>IF(Spec_Imports[[#This Row],[Source ID]]="","",Spec_Imports[[#This Row],[EF_Biomass_Exempt]]+Spec_Imports[[#This Row],[EF_CO2_Geothermal_Exempt]]+Spec_Imports[[#This Row],[EF_CH4_Geothermal_Exempt]])</f>
        <v/>
      </c>
      <c r="AH36" s="210" t="str">
        <f>_xlfn.IFNA(INDEX(EF_List[Fossil &amp; Process EF],MATCH(Spec_Imports[[#This Row],[Source ID]],EF_List[Source ID],0)),"")</f>
        <v/>
      </c>
      <c r="AI36" s="210" t="str">
        <f>_xlfn.IFNA(INDEX(EF_List[Biomass
Exempt EF],MATCH(Spec_Imports[[#This Row],[Source ID]],EF_List[Source ID],0)),"")</f>
        <v/>
      </c>
      <c r="AJ36" s="210" t="str">
        <f>_xlfn.IFNA(INDEX(EF_List[Geothermal CO2 Exempt EF],MATCH(Spec_Imports[[#This Row],[Source ID]],EF_List[Source ID],0)),"")</f>
        <v/>
      </c>
      <c r="AK36" s="210" t="str">
        <f>_xlfn.IFNA(INDEX(EF_List[Geothermal CH4 Exempt EF],MATCH(Spec_Imports[[#This Row],[Source ID]],EF_List[Source ID],0)),"")</f>
        <v/>
      </c>
      <c r="AL36" s="210" t="str">
        <f>_xlfn.IFNA(INDEX(EF_List[Other CH4
Covered EF],MATCH(Spec_Imports[[#This Row],[Source ID]],EF_List[Source ID],0)),"")</f>
        <v/>
      </c>
      <c r="AM36" s="210" t="str">
        <f>_xlfn.IFNA(INDEX(EF_List[N2O
Covered EF],MATCH(Spec_Imports[[#This Row],[Source ID]],EF_List[Source ID],0)),"")</f>
        <v/>
      </c>
      <c r="AN36" s="15"/>
      <c r="AO36" s="51" t="str">
        <f>IFERROR(MAX(Spec_Imports[[#This Row],[Specified_Electricity_Deliveries]],0)*Spec_Imports[[#This Row],[Transmission_Loss_Correction_Factor]],"")</f>
        <v/>
      </c>
      <c r="AP36" s="51" t="str">
        <f>IFERROR(Spec_Imports[[#This Row],[MWh_x_TLF]]*Spec_Imports[[#This Row],[EF_Published2]],"")</f>
        <v/>
      </c>
      <c r="AQ36" s="51" t="str">
        <f>IFERROR(Spec_Imports[[#This Row],[MWh_x_TLF]]*Spec_Imports[[#This Row],[EF_Total_Covered]],"")</f>
        <v/>
      </c>
      <c r="AR36" s="51" t="str">
        <f>IFERROR(Spec_Imports[[#This Row],[MWh_x_TLF]]*Spec_Imports[[#This Row],[EF_Total_Exempt]],"")</f>
        <v/>
      </c>
      <c r="AS36" s="51" t="str">
        <f>IFERROR(Spec_Imports[[#This Row],[MWh_x_TLF]]*Spec_Imports[[#This Row],[EF_Combustion]],"")</f>
        <v/>
      </c>
      <c r="AT36" s="51" t="str">
        <f>IFERROR(Spec_Imports[[#This Row],[MWh_x_TLF]]*Spec_Imports[[#This Row],[EF_Biomass_Exempt]],"")</f>
        <v/>
      </c>
      <c r="AU36" s="51" t="str">
        <f>IFERROR(Spec_Imports[[#This Row],[MWh_x_TLF]]*Spec_Imports[[#This Row],[EF_CO2_Geothermal_Exempt]],"")</f>
        <v/>
      </c>
      <c r="AV36" s="51" t="str">
        <f>IFERROR(Spec_Imports[[#This Row],[MWh_x_TLF]]*Spec_Imports[[#This Row],[EF_CH4_Geothermal_Exempt]],"")</f>
        <v/>
      </c>
      <c r="AW36" s="51" t="str">
        <f>IFERROR(Spec_Imports[[#This Row],[MWh_x_TLF]]*Spec_Imports[[#This Row],[EF_CH4_Non-Geothermal]],"")</f>
        <v/>
      </c>
      <c r="AX36" s="51" t="str">
        <f>IFERROR(Spec_Imports[[#This Row],[MWh_x_TLF]]*Spec_Imports[[#This Row],[EF_N2O]],"")</f>
        <v/>
      </c>
      <c r="AY36" s="15"/>
      <c r="AZ36" s="44" t="str">
        <f>IF(Spec_Imports[[#This Row],[Source ID]]="","","No")</f>
        <v/>
      </c>
      <c r="BA36" s="255" t="str">
        <f>IF(Spec_Imports[[#This Row],[Linked_Jurisdiction_2]]="No",0,Spec_Imports[[#This Row],[CO2e_Total_Covered]])</f>
        <v/>
      </c>
      <c r="BB36" s="139"/>
      <c r="BC36" s="257"/>
    </row>
    <row r="37" spans="1:55" ht="15.6">
      <c r="A37" s="244"/>
      <c r="B37" s="126" t="str">
        <f>IF(ISNUMBER(SEARCH("~*",Spec_Imports[[#This Row],[Facility_Unit_Name]])),"",IF(Spec_Imports[[#This Row],[Facility_Unit_Name]]="","",INDEX(EF_List[Source ID],MATCH(Spec_Imports[[#This Row],[Facility_Unit_Name]],EF_List[Facility and Unit Name],0))))</f>
        <v/>
      </c>
      <c r="C37" s="44" t="str">
        <f>_xlfn.IFNA(INDEX(EF_List[Primary Fuel],MATCH(Spec_Imports[[#This Row],[Source ID]],EF_List[Source ID],0)),"")</f>
        <v/>
      </c>
      <c r="D37" s="44" t="str">
        <f>_xlfn.IFNA(INDEX(EF_List[State/Country],MATCH(Spec_Imports[[#This Row],[Source ID]],EF_List[Source ID],0)),"")</f>
        <v/>
      </c>
      <c r="E37" s="127"/>
      <c r="F37" s="128"/>
      <c r="G37" s="131" t="str">
        <f>IF(ISBLANK(Spec_Imports[[#This Row],[Source ID]]),"",Spec_Imports[[#This Row],[EF_Published2]])</f>
        <v/>
      </c>
      <c r="H37" s="74"/>
      <c r="I37" s="37"/>
      <c r="J37" s="38"/>
      <c r="K37" s="50"/>
      <c r="L37"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37" s="13"/>
      <c r="N37" s="37"/>
      <c r="O37" s="132" t="str">
        <f>IF(Spec_Imports[[#This Row],[Are_You_First_Deliverer]]="","",IF(N37="Yes","","Verify Entry"))</f>
        <v/>
      </c>
      <c r="P37" s="13"/>
      <c r="Q37" s="37"/>
      <c r="R37" s="44" t="str">
        <f>IF(Spec_Imports[[#This Row],[Source ID]]="","",IF(OR(Spec_Imports[[#This Row],[Direct_Delivery_Method]]="1st PoR is WA Sch Pt",Spec_Imports[[#This Row],[Direct_Delivery_Method]]="Dynamic Transfer",Spec_Imports[[#This Row],[Direct_Delivery_Method]]="Spec Source to POD in WA"),"Yes","Verify Entry"))</f>
        <v/>
      </c>
      <c r="S37" s="13"/>
      <c r="T37" s="247"/>
      <c r="U37" s="13"/>
      <c r="V37" s="44" t="str">
        <f>IF(Spec_Imports[[#This Row],[Source ID]]="","",'Start Here'!$B$33)</f>
        <v/>
      </c>
      <c r="W37" s="44" t="str">
        <f>IF(Spec_Imports[[#This Row],[Source ID]]="","",IF(Spec_Imports[[#This Row],[Are_You_First_Deliverer]]="Yes","No",IF(Spec_Imports[[#This Row],[Are_You_First_Deliverer]]="No","Yes","Verify Entry")))</f>
        <v/>
      </c>
      <c r="X37" s="52" t="str">
        <f>IF(Spec_Imports[[#This Row],[RP_Power_Brought_On_Behalf]]="Yes",Spec_Imports[[#This Row],[Specified_Electricity_Deliveries]]*Spec_Imports[[#This Row],[Transmission_Loss_Correction_Factor]],"")</f>
        <v/>
      </c>
      <c r="Y37" s="39" t="str">
        <f>IF(Spec_Imports[[#This Row],[RP_Owned_Imported_Per_Thresholds]]="","",Spec_Imports[[#This Row],[RP_Owned_Imported_Per_Thresholds]]*Spec_Imports[[#This Row],[EF_Total_Covered]])</f>
        <v/>
      </c>
      <c r="Z37" s="13"/>
      <c r="AA37" s="37"/>
      <c r="AB37" s="37" t="str">
        <f>IF(Spec_Imports[[#This Row],[Source ID]]="","",IF(OR(Spec_Imports[[#This Row],[Meter_Data_Zero_RPS]]="No",Spec_Imports[[#This Row],[Are_You_First_Deliverer]]="No"),"Does Not Apply",""))</f>
        <v/>
      </c>
      <c r="AC37"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37" s="16"/>
      <c r="AE37" s="210" t="str">
        <f>_xlfn.IFNA(INDEX(EF_List[Total EF],MATCH(Spec_Imports[[#This Row],[Source ID]],EF_List[Source ID],0)),"")</f>
        <v/>
      </c>
      <c r="AF37" s="210" t="str">
        <f>IF(Spec_Imports[[#This Row],[Source ID]]="","",Spec_Imports[[#This Row],[EF_Combustion]]+Spec_Imports[[#This Row],[EF_CH4_Non-Geothermal]]+Spec_Imports[[#This Row],[EF_N2O]])</f>
        <v/>
      </c>
      <c r="AG37" s="210" t="str">
        <f>IF(Spec_Imports[[#This Row],[Source ID]]="","",Spec_Imports[[#This Row],[EF_Biomass_Exempt]]+Spec_Imports[[#This Row],[EF_CO2_Geothermal_Exempt]]+Spec_Imports[[#This Row],[EF_CH4_Geothermal_Exempt]])</f>
        <v/>
      </c>
      <c r="AH37" s="210" t="str">
        <f>_xlfn.IFNA(INDEX(EF_List[Fossil &amp; Process EF],MATCH(Spec_Imports[[#This Row],[Source ID]],EF_List[Source ID],0)),"")</f>
        <v/>
      </c>
      <c r="AI37" s="210" t="str">
        <f>_xlfn.IFNA(INDEX(EF_List[Biomass
Exempt EF],MATCH(Spec_Imports[[#This Row],[Source ID]],EF_List[Source ID],0)),"")</f>
        <v/>
      </c>
      <c r="AJ37" s="210" t="str">
        <f>_xlfn.IFNA(INDEX(EF_List[Geothermal CO2 Exempt EF],MATCH(Spec_Imports[[#This Row],[Source ID]],EF_List[Source ID],0)),"")</f>
        <v/>
      </c>
      <c r="AK37" s="210" t="str">
        <f>_xlfn.IFNA(INDEX(EF_List[Geothermal CH4 Exempt EF],MATCH(Spec_Imports[[#This Row],[Source ID]],EF_List[Source ID],0)),"")</f>
        <v/>
      </c>
      <c r="AL37" s="210" t="str">
        <f>_xlfn.IFNA(INDEX(EF_List[Other CH4
Covered EF],MATCH(Spec_Imports[[#This Row],[Source ID]],EF_List[Source ID],0)),"")</f>
        <v/>
      </c>
      <c r="AM37" s="210" t="str">
        <f>_xlfn.IFNA(INDEX(EF_List[N2O
Covered EF],MATCH(Spec_Imports[[#This Row],[Source ID]],EF_List[Source ID],0)),"")</f>
        <v/>
      </c>
      <c r="AN37" s="15"/>
      <c r="AO37" s="51" t="str">
        <f>IFERROR(MAX(Spec_Imports[[#This Row],[Specified_Electricity_Deliveries]],0)*Spec_Imports[[#This Row],[Transmission_Loss_Correction_Factor]],"")</f>
        <v/>
      </c>
      <c r="AP37" s="51" t="str">
        <f>IFERROR(Spec_Imports[[#This Row],[MWh_x_TLF]]*Spec_Imports[[#This Row],[EF_Published2]],"")</f>
        <v/>
      </c>
      <c r="AQ37" s="51" t="str">
        <f>IFERROR(Spec_Imports[[#This Row],[MWh_x_TLF]]*Spec_Imports[[#This Row],[EF_Total_Covered]],"")</f>
        <v/>
      </c>
      <c r="AR37" s="51" t="str">
        <f>IFERROR(Spec_Imports[[#This Row],[MWh_x_TLF]]*Spec_Imports[[#This Row],[EF_Total_Exempt]],"")</f>
        <v/>
      </c>
      <c r="AS37" s="51" t="str">
        <f>IFERROR(Spec_Imports[[#This Row],[MWh_x_TLF]]*Spec_Imports[[#This Row],[EF_Combustion]],"")</f>
        <v/>
      </c>
      <c r="AT37" s="51" t="str">
        <f>IFERROR(Spec_Imports[[#This Row],[MWh_x_TLF]]*Spec_Imports[[#This Row],[EF_Biomass_Exempt]],"")</f>
        <v/>
      </c>
      <c r="AU37" s="51" t="str">
        <f>IFERROR(Spec_Imports[[#This Row],[MWh_x_TLF]]*Spec_Imports[[#This Row],[EF_CO2_Geothermal_Exempt]],"")</f>
        <v/>
      </c>
      <c r="AV37" s="51" t="str">
        <f>IFERROR(Spec_Imports[[#This Row],[MWh_x_TLF]]*Spec_Imports[[#This Row],[EF_CH4_Geothermal_Exempt]],"")</f>
        <v/>
      </c>
      <c r="AW37" s="51" t="str">
        <f>IFERROR(Spec_Imports[[#This Row],[MWh_x_TLF]]*Spec_Imports[[#This Row],[EF_CH4_Non-Geothermal]],"")</f>
        <v/>
      </c>
      <c r="AX37" s="51" t="str">
        <f>IFERROR(Spec_Imports[[#This Row],[MWh_x_TLF]]*Spec_Imports[[#This Row],[EF_N2O]],"")</f>
        <v/>
      </c>
      <c r="AY37" s="15"/>
      <c r="AZ37" s="44" t="str">
        <f>IF(Spec_Imports[[#This Row],[Source ID]]="","","No")</f>
        <v/>
      </c>
      <c r="BA37" s="255" t="str">
        <f>IF(Spec_Imports[[#This Row],[Linked_Jurisdiction_2]]="No",0,Spec_Imports[[#This Row],[CO2e_Total_Covered]])</f>
        <v/>
      </c>
      <c r="BB37" s="139"/>
      <c r="BC37" s="257"/>
    </row>
    <row r="38" spans="1:55" ht="15.6">
      <c r="A38" s="244"/>
      <c r="B38" s="126" t="str">
        <f>IF(ISNUMBER(SEARCH("~*",Spec_Imports[[#This Row],[Facility_Unit_Name]])),"",IF(Spec_Imports[[#This Row],[Facility_Unit_Name]]="","",INDEX(EF_List[Source ID],MATCH(Spec_Imports[[#This Row],[Facility_Unit_Name]],EF_List[Facility and Unit Name],0))))</f>
        <v/>
      </c>
      <c r="C38" s="44" t="str">
        <f>_xlfn.IFNA(INDEX(EF_List[Primary Fuel],MATCH(Spec_Imports[[#This Row],[Source ID]],EF_List[Source ID],0)),"")</f>
        <v/>
      </c>
      <c r="D38" s="44" t="str">
        <f>_xlfn.IFNA(INDEX(EF_List[State/Country],MATCH(Spec_Imports[[#This Row],[Source ID]],EF_List[Source ID],0)),"")</f>
        <v/>
      </c>
      <c r="E38" s="127"/>
      <c r="F38" s="128"/>
      <c r="G38" s="131" t="str">
        <f>IF(ISBLANK(Spec_Imports[[#This Row],[Source ID]]),"",Spec_Imports[[#This Row],[EF_Published2]])</f>
        <v/>
      </c>
      <c r="H38" s="74"/>
      <c r="I38" s="37"/>
      <c r="J38" s="38"/>
      <c r="K38" s="50"/>
      <c r="L38"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38" s="13"/>
      <c r="N38" s="37"/>
      <c r="O38" s="132" t="str">
        <f>IF(Spec_Imports[[#This Row],[Are_You_First_Deliverer]]="","",IF(N38="Yes","","Verify Entry"))</f>
        <v/>
      </c>
      <c r="P38" s="13"/>
      <c r="Q38" s="37"/>
      <c r="R38" s="44" t="str">
        <f>IF(Spec_Imports[[#This Row],[Source ID]]="","",IF(OR(Spec_Imports[[#This Row],[Direct_Delivery_Method]]="1st PoR is WA Sch Pt",Spec_Imports[[#This Row],[Direct_Delivery_Method]]="Dynamic Transfer",Spec_Imports[[#This Row],[Direct_Delivery_Method]]="Spec Source to POD in WA"),"Yes","Verify Entry"))</f>
        <v/>
      </c>
      <c r="S38" s="13"/>
      <c r="T38" s="247"/>
      <c r="U38" s="13"/>
      <c r="V38" s="44" t="str">
        <f>IF(Spec_Imports[[#This Row],[Source ID]]="","",'Start Here'!$B$33)</f>
        <v/>
      </c>
      <c r="W38" s="44" t="str">
        <f>IF(Spec_Imports[[#This Row],[Source ID]]="","",IF(Spec_Imports[[#This Row],[Are_You_First_Deliverer]]="Yes","No",IF(Spec_Imports[[#This Row],[Are_You_First_Deliverer]]="No","Yes","Verify Entry")))</f>
        <v/>
      </c>
      <c r="X38" s="52" t="str">
        <f>IF(Spec_Imports[[#This Row],[RP_Power_Brought_On_Behalf]]="Yes",Spec_Imports[[#This Row],[Specified_Electricity_Deliveries]]*Spec_Imports[[#This Row],[Transmission_Loss_Correction_Factor]],"")</f>
        <v/>
      </c>
      <c r="Y38" s="39" t="str">
        <f>IF(Spec_Imports[[#This Row],[RP_Owned_Imported_Per_Thresholds]]="","",Spec_Imports[[#This Row],[RP_Owned_Imported_Per_Thresholds]]*Spec_Imports[[#This Row],[EF_Total_Covered]])</f>
        <v/>
      </c>
      <c r="Z38" s="13"/>
      <c r="AA38" s="37"/>
      <c r="AB38" s="37" t="str">
        <f>IF(Spec_Imports[[#This Row],[Source ID]]="","",IF(OR(Spec_Imports[[#This Row],[Meter_Data_Zero_RPS]]="No",Spec_Imports[[#This Row],[Are_You_First_Deliverer]]="No"),"Does Not Apply",""))</f>
        <v/>
      </c>
      <c r="AC38"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38" s="16"/>
      <c r="AE38" s="210" t="str">
        <f>_xlfn.IFNA(INDEX(EF_List[Total EF],MATCH(Spec_Imports[[#This Row],[Source ID]],EF_List[Source ID],0)),"")</f>
        <v/>
      </c>
      <c r="AF38" s="210" t="str">
        <f>IF(Spec_Imports[[#This Row],[Source ID]]="","",Spec_Imports[[#This Row],[EF_Combustion]]+Spec_Imports[[#This Row],[EF_CH4_Non-Geothermal]]+Spec_Imports[[#This Row],[EF_N2O]])</f>
        <v/>
      </c>
      <c r="AG38" s="210" t="str">
        <f>IF(Spec_Imports[[#This Row],[Source ID]]="","",Spec_Imports[[#This Row],[EF_Biomass_Exempt]]+Spec_Imports[[#This Row],[EF_CO2_Geothermal_Exempt]]+Spec_Imports[[#This Row],[EF_CH4_Geothermal_Exempt]])</f>
        <v/>
      </c>
      <c r="AH38" s="210" t="str">
        <f>_xlfn.IFNA(INDEX(EF_List[Fossil &amp; Process EF],MATCH(Spec_Imports[[#This Row],[Source ID]],EF_List[Source ID],0)),"")</f>
        <v/>
      </c>
      <c r="AI38" s="210" t="str">
        <f>_xlfn.IFNA(INDEX(EF_List[Biomass
Exempt EF],MATCH(Spec_Imports[[#This Row],[Source ID]],EF_List[Source ID],0)),"")</f>
        <v/>
      </c>
      <c r="AJ38" s="210" t="str">
        <f>_xlfn.IFNA(INDEX(EF_List[Geothermal CO2 Exempt EF],MATCH(Spec_Imports[[#This Row],[Source ID]],EF_List[Source ID],0)),"")</f>
        <v/>
      </c>
      <c r="AK38" s="210" t="str">
        <f>_xlfn.IFNA(INDEX(EF_List[Geothermal CH4 Exempt EF],MATCH(Spec_Imports[[#This Row],[Source ID]],EF_List[Source ID],0)),"")</f>
        <v/>
      </c>
      <c r="AL38" s="210" t="str">
        <f>_xlfn.IFNA(INDEX(EF_List[Other CH4
Covered EF],MATCH(Spec_Imports[[#This Row],[Source ID]],EF_List[Source ID],0)),"")</f>
        <v/>
      </c>
      <c r="AM38" s="210" t="str">
        <f>_xlfn.IFNA(INDEX(EF_List[N2O
Covered EF],MATCH(Spec_Imports[[#This Row],[Source ID]],EF_List[Source ID],0)),"")</f>
        <v/>
      </c>
      <c r="AN38" s="15"/>
      <c r="AO38" s="51" t="str">
        <f>IFERROR(MAX(Spec_Imports[[#This Row],[Specified_Electricity_Deliveries]],0)*Spec_Imports[[#This Row],[Transmission_Loss_Correction_Factor]],"")</f>
        <v/>
      </c>
      <c r="AP38" s="51" t="str">
        <f>IFERROR(Spec_Imports[[#This Row],[MWh_x_TLF]]*Spec_Imports[[#This Row],[EF_Published2]],"")</f>
        <v/>
      </c>
      <c r="AQ38" s="51" t="str">
        <f>IFERROR(Spec_Imports[[#This Row],[MWh_x_TLF]]*Spec_Imports[[#This Row],[EF_Total_Covered]],"")</f>
        <v/>
      </c>
      <c r="AR38" s="51" t="str">
        <f>IFERROR(Spec_Imports[[#This Row],[MWh_x_TLF]]*Spec_Imports[[#This Row],[EF_Total_Exempt]],"")</f>
        <v/>
      </c>
      <c r="AS38" s="51" t="str">
        <f>IFERROR(Spec_Imports[[#This Row],[MWh_x_TLF]]*Spec_Imports[[#This Row],[EF_Combustion]],"")</f>
        <v/>
      </c>
      <c r="AT38" s="51" t="str">
        <f>IFERROR(Spec_Imports[[#This Row],[MWh_x_TLF]]*Spec_Imports[[#This Row],[EF_Biomass_Exempt]],"")</f>
        <v/>
      </c>
      <c r="AU38" s="51" t="str">
        <f>IFERROR(Spec_Imports[[#This Row],[MWh_x_TLF]]*Spec_Imports[[#This Row],[EF_CO2_Geothermal_Exempt]],"")</f>
        <v/>
      </c>
      <c r="AV38" s="51" t="str">
        <f>IFERROR(Spec_Imports[[#This Row],[MWh_x_TLF]]*Spec_Imports[[#This Row],[EF_CH4_Geothermal_Exempt]],"")</f>
        <v/>
      </c>
      <c r="AW38" s="51" t="str">
        <f>IFERROR(Spec_Imports[[#This Row],[MWh_x_TLF]]*Spec_Imports[[#This Row],[EF_CH4_Non-Geothermal]],"")</f>
        <v/>
      </c>
      <c r="AX38" s="51" t="str">
        <f>IFERROR(Spec_Imports[[#This Row],[MWh_x_TLF]]*Spec_Imports[[#This Row],[EF_N2O]],"")</f>
        <v/>
      </c>
      <c r="AY38" s="15"/>
      <c r="AZ38" s="44" t="str">
        <f>IF(Spec_Imports[[#This Row],[Source ID]]="","","No")</f>
        <v/>
      </c>
      <c r="BA38" s="255" t="str">
        <f>IF(Spec_Imports[[#This Row],[Linked_Jurisdiction_2]]="No",0,Spec_Imports[[#This Row],[CO2e_Total_Covered]])</f>
        <v/>
      </c>
      <c r="BB38" s="139"/>
      <c r="BC38" s="257"/>
    </row>
    <row r="39" spans="1:55" ht="15.6">
      <c r="A39" s="244"/>
      <c r="B39" s="126" t="str">
        <f>IF(ISNUMBER(SEARCH("~*",Spec_Imports[[#This Row],[Facility_Unit_Name]])),"",IF(Spec_Imports[[#This Row],[Facility_Unit_Name]]="","",INDEX(EF_List[Source ID],MATCH(Spec_Imports[[#This Row],[Facility_Unit_Name]],EF_List[Facility and Unit Name],0))))</f>
        <v/>
      </c>
      <c r="C39" s="44" t="str">
        <f>_xlfn.IFNA(INDEX(EF_List[Primary Fuel],MATCH(Spec_Imports[[#This Row],[Source ID]],EF_List[Source ID],0)),"")</f>
        <v/>
      </c>
      <c r="D39" s="44" t="str">
        <f>_xlfn.IFNA(INDEX(EF_List[State/Country],MATCH(Spec_Imports[[#This Row],[Source ID]],EF_List[Source ID],0)),"")</f>
        <v/>
      </c>
      <c r="E39" s="127"/>
      <c r="F39" s="128"/>
      <c r="G39" s="131" t="str">
        <f>IF(ISBLANK(Spec_Imports[[#This Row],[Source ID]]),"",Spec_Imports[[#This Row],[EF_Published2]])</f>
        <v/>
      </c>
      <c r="H39" s="74"/>
      <c r="I39" s="37"/>
      <c r="J39" s="38"/>
      <c r="K39" s="50"/>
      <c r="L39"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39" s="13"/>
      <c r="N39" s="37"/>
      <c r="O39" s="132" t="str">
        <f>IF(Spec_Imports[[#This Row],[Are_You_First_Deliverer]]="","",IF(N39="Yes","","Verify Entry"))</f>
        <v/>
      </c>
      <c r="P39" s="13"/>
      <c r="Q39" s="37"/>
      <c r="R39" s="44" t="str">
        <f>IF(Spec_Imports[[#This Row],[Source ID]]="","",IF(OR(Spec_Imports[[#This Row],[Direct_Delivery_Method]]="1st PoR is WA Sch Pt",Spec_Imports[[#This Row],[Direct_Delivery_Method]]="Dynamic Transfer",Spec_Imports[[#This Row],[Direct_Delivery_Method]]="Spec Source to POD in WA"),"Yes","Verify Entry"))</f>
        <v/>
      </c>
      <c r="S39" s="13"/>
      <c r="T39" s="247"/>
      <c r="U39" s="13"/>
      <c r="V39" s="44" t="str">
        <f>IF(Spec_Imports[[#This Row],[Source ID]]="","",'Start Here'!$B$33)</f>
        <v/>
      </c>
      <c r="W39" s="44" t="str">
        <f>IF(Spec_Imports[[#This Row],[Source ID]]="","",IF(Spec_Imports[[#This Row],[Are_You_First_Deliverer]]="Yes","No",IF(Spec_Imports[[#This Row],[Are_You_First_Deliverer]]="No","Yes","Verify Entry")))</f>
        <v/>
      </c>
      <c r="X39" s="52" t="str">
        <f>IF(Spec_Imports[[#This Row],[RP_Power_Brought_On_Behalf]]="Yes",Spec_Imports[[#This Row],[Specified_Electricity_Deliveries]]*Spec_Imports[[#This Row],[Transmission_Loss_Correction_Factor]],"")</f>
        <v/>
      </c>
      <c r="Y39" s="39" t="str">
        <f>IF(Spec_Imports[[#This Row],[RP_Owned_Imported_Per_Thresholds]]="","",Spec_Imports[[#This Row],[RP_Owned_Imported_Per_Thresholds]]*Spec_Imports[[#This Row],[EF_Total_Covered]])</f>
        <v/>
      </c>
      <c r="Z39" s="13"/>
      <c r="AA39" s="37"/>
      <c r="AB39" s="37" t="str">
        <f>IF(Spec_Imports[[#This Row],[Source ID]]="","",IF(OR(Spec_Imports[[#This Row],[Meter_Data_Zero_RPS]]="No",Spec_Imports[[#This Row],[Are_You_First_Deliverer]]="No"),"Does Not Apply",""))</f>
        <v/>
      </c>
      <c r="AC39"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39" s="16"/>
      <c r="AE39" s="210" t="str">
        <f>_xlfn.IFNA(INDEX(EF_List[Total EF],MATCH(Spec_Imports[[#This Row],[Source ID]],EF_List[Source ID],0)),"")</f>
        <v/>
      </c>
      <c r="AF39" s="210" t="str">
        <f>IF(Spec_Imports[[#This Row],[Source ID]]="","",Spec_Imports[[#This Row],[EF_Combustion]]+Spec_Imports[[#This Row],[EF_CH4_Non-Geothermal]]+Spec_Imports[[#This Row],[EF_N2O]])</f>
        <v/>
      </c>
      <c r="AG39" s="210" t="str">
        <f>IF(Spec_Imports[[#This Row],[Source ID]]="","",Spec_Imports[[#This Row],[EF_Biomass_Exempt]]+Spec_Imports[[#This Row],[EF_CO2_Geothermal_Exempt]]+Spec_Imports[[#This Row],[EF_CH4_Geothermal_Exempt]])</f>
        <v/>
      </c>
      <c r="AH39" s="210" t="str">
        <f>_xlfn.IFNA(INDEX(EF_List[Fossil &amp; Process EF],MATCH(Spec_Imports[[#This Row],[Source ID]],EF_List[Source ID],0)),"")</f>
        <v/>
      </c>
      <c r="AI39" s="210" t="str">
        <f>_xlfn.IFNA(INDEX(EF_List[Biomass
Exempt EF],MATCH(Spec_Imports[[#This Row],[Source ID]],EF_List[Source ID],0)),"")</f>
        <v/>
      </c>
      <c r="AJ39" s="210" t="str">
        <f>_xlfn.IFNA(INDEX(EF_List[Geothermal CO2 Exempt EF],MATCH(Spec_Imports[[#This Row],[Source ID]],EF_List[Source ID],0)),"")</f>
        <v/>
      </c>
      <c r="AK39" s="210" t="str">
        <f>_xlfn.IFNA(INDEX(EF_List[Geothermal CH4 Exempt EF],MATCH(Spec_Imports[[#This Row],[Source ID]],EF_List[Source ID],0)),"")</f>
        <v/>
      </c>
      <c r="AL39" s="210" t="str">
        <f>_xlfn.IFNA(INDEX(EF_List[Other CH4
Covered EF],MATCH(Spec_Imports[[#This Row],[Source ID]],EF_List[Source ID],0)),"")</f>
        <v/>
      </c>
      <c r="AM39" s="210" t="str">
        <f>_xlfn.IFNA(INDEX(EF_List[N2O
Covered EF],MATCH(Spec_Imports[[#This Row],[Source ID]],EF_List[Source ID],0)),"")</f>
        <v/>
      </c>
      <c r="AN39" s="15"/>
      <c r="AO39" s="51" t="str">
        <f>IFERROR(MAX(Spec_Imports[[#This Row],[Specified_Electricity_Deliveries]],0)*Spec_Imports[[#This Row],[Transmission_Loss_Correction_Factor]],"")</f>
        <v/>
      </c>
      <c r="AP39" s="51" t="str">
        <f>IFERROR(Spec_Imports[[#This Row],[MWh_x_TLF]]*Spec_Imports[[#This Row],[EF_Published2]],"")</f>
        <v/>
      </c>
      <c r="AQ39" s="51" t="str">
        <f>IFERROR(Spec_Imports[[#This Row],[MWh_x_TLF]]*Spec_Imports[[#This Row],[EF_Total_Covered]],"")</f>
        <v/>
      </c>
      <c r="AR39" s="51" t="str">
        <f>IFERROR(Spec_Imports[[#This Row],[MWh_x_TLF]]*Spec_Imports[[#This Row],[EF_Total_Exempt]],"")</f>
        <v/>
      </c>
      <c r="AS39" s="51" t="str">
        <f>IFERROR(Spec_Imports[[#This Row],[MWh_x_TLF]]*Spec_Imports[[#This Row],[EF_Combustion]],"")</f>
        <v/>
      </c>
      <c r="AT39" s="51" t="str">
        <f>IFERROR(Spec_Imports[[#This Row],[MWh_x_TLF]]*Spec_Imports[[#This Row],[EF_Biomass_Exempt]],"")</f>
        <v/>
      </c>
      <c r="AU39" s="51" t="str">
        <f>IFERROR(Spec_Imports[[#This Row],[MWh_x_TLF]]*Spec_Imports[[#This Row],[EF_CO2_Geothermal_Exempt]],"")</f>
        <v/>
      </c>
      <c r="AV39" s="51" t="str">
        <f>IFERROR(Spec_Imports[[#This Row],[MWh_x_TLF]]*Spec_Imports[[#This Row],[EF_CH4_Geothermal_Exempt]],"")</f>
        <v/>
      </c>
      <c r="AW39" s="51" t="str">
        <f>IFERROR(Spec_Imports[[#This Row],[MWh_x_TLF]]*Spec_Imports[[#This Row],[EF_CH4_Non-Geothermal]],"")</f>
        <v/>
      </c>
      <c r="AX39" s="51" t="str">
        <f>IFERROR(Spec_Imports[[#This Row],[MWh_x_TLF]]*Spec_Imports[[#This Row],[EF_N2O]],"")</f>
        <v/>
      </c>
      <c r="AY39" s="15"/>
      <c r="AZ39" s="44" t="str">
        <f>IF(Spec_Imports[[#This Row],[Source ID]]="","","No")</f>
        <v/>
      </c>
      <c r="BA39" s="255" t="str">
        <f>IF(Spec_Imports[[#This Row],[Linked_Jurisdiction_2]]="No",0,Spec_Imports[[#This Row],[CO2e_Total_Covered]])</f>
        <v/>
      </c>
      <c r="BB39" s="139"/>
      <c r="BC39" s="257"/>
    </row>
    <row r="40" spans="1:55" ht="15.6">
      <c r="A40" s="244"/>
      <c r="B40" s="126" t="str">
        <f>IF(ISNUMBER(SEARCH("~*",Spec_Imports[[#This Row],[Facility_Unit_Name]])),"",IF(Spec_Imports[[#This Row],[Facility_Unit_Name]]="","",INDEX(EF_List[Source ID],MATCH(Spec_Imports[[#This Row],[Facility_Unit_Name]],EF_List[Facility and Unit Name],0))))</f>
        <v/>
      </c>
      <c r="C40" s="44" t="str">
        <f>_xlfn.IFNA(INDEX(EF_List[Primary Fuel],MATCH(Spec_Imports[[#This Row],[Source ID]],EF_List[Source ID],0)),"")</f>
        <v/>
      </c>
      <c r="D40" s="44" t="str">
        <f>_xlfn.IFNA(INDEX(EF_List[State/Country],MATCH(Spec_Imports[[#This Row],[Source ID]],EF_List[Source ID],0)),"")</f>
        <v/>
      </c>
      <c r="E40" s="127"/>
      <c r="F40" s="128"/>
      <c r="G40" s="131" t="str">
        <f>IF(ISBLANK(Spec_Imports[[#This Row],[Source ID]]),"",Spec_Imports[[#This Row],[EF_Published2]])</f>
        <v/>
      </c>
      <c r="H40" s="74"/>
      <c r="I40" s="37"/>
      <c r="J40" s="38"/>
      <c r="K40" s="50"/>
      <c r="L40"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40" s="13"/>
      <c r="N40" s="37"/>
      <c r="O40" s="132" t="str">
        <f>IF(Spec_Imports[[#This Row],[Are_You_First_Deliverer]]="","",IF(N40="Yes","","Verify Entry"))</f>
        <v/>
      </c>
      <c r="P40" s="13"/>
      <c r="Q40" s="37"/>
      <c r="R40" s="44" t="str">
        <f>IF(Spec_Imports[[#This Row],[Source ID]]="","",IF(OR(Spec_Imports[[#This Row],[Direct_Delivery_Method]]="1st PoR is WA Sch Pt",Spec_Imports[[#This Row],[Direct_Delivery_Method]]="Dynamic Transfer",Spec_Imports[[#This Row],[Direct_Delivery_Method]]="Spec Source to POD in WA"),"Yes","Verify Entry"))</f>
        <v/>
      </c>
      <c r="S40" s="13"/>
      <c r="T40" s="247"/>
      <c r="U40" s="13"/>
      <c r="V40" s="44" t="str">
        <f>IF(Spec_Imports[[#This Row],[Source ID]]="","",'Start Here'!$B$33)</f>
        <v/>
      </c>
      <c r="W40" s="44" t="str">
        <f>IF(Spec_Imports[[#This Row],[Source ID]]="","",IF(Spec_Imports[[#This Row],[Are_You_First_Deliverer]]="Yes","No",IF(Spec_Imports[[#This Row],[Are_You_First_Deliverer]]="No","Yes","Verify Entry")))</f>
        <v/>
      </c>
      <c r="X40" s="52" t="str">
        <f>IF(Spec_Imports[[#This Row],[RP_Power_Brought_On_Behalf]]="Yes",Spec_Imports[[#This Row],[Specified_Electricity_Deliveries]]*Spec_Imports[[#This Row],[Transmission_Loss_Correction_Factor]],"")</f>
        <v/>
      </c>
      <c r="Y40" s="39" t="str">
        <f>IF(Spec_Imports[[#This Row],[RP_Owned_Imported_Per_Thresholds]]="","",Spec_Imports[[#This Row],[RP_Owned_Imported_Per_Thresholds]]*Spec_Imports[[#This Row],[EF_Total_Covered]])</f>
        <v/>
      </c>
      <c r="Z40" s="13"/>
      <c r="AA40" s="37"/>
      <c r="AB40" s="37" t="str">
        <f>IF(Spec_Imports[[#This Row],[Source ID]]="","",IF(OR(Spec_Imports[[#This Row],[Meter_Data_Zero_RPS]]="No",Spec_Imports[[#This Row],[Are_You_First_Deliverer]]="No"),"Does Not Apply",""))</f>
        <v/>
      </c>
      <c r="AC40"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40" s="16"/>
      <c r="AE40" s="210" t="str">
        <f>_xlfn.IFNA(INDEX(EF_List[Total EF],MATCH(Spec_Imports[[#This Row],[Source ID]],EF_List[Source ID],0)),"")</f>
        <v/>
      </c>
      <c r="AF40" s="210" t="str">
        <f>IF(Spec_Imports[[#This Row],[Source ID]]="","",Spec_Imports[[#This Row],[EF_Combustion]]+Spec_Imports[[#This Row],[EF_CH4_Non-Geothermal]]+Spec_Imports[[#This Row],[EF_N2O]])</f>
        <v/>
      </c>
      <c r="AG40" s="210" t="str">
        <f>IF(Spec_Imports[[#This Row],[Source ID]]="","",Spec_Imports[[#This Row],[EF_Biomass_Exempt]]+Spec_Imports[[#This Row],[EF_CO2_Geothermal_Exempt]]+Spec_Imports[[#This Row],[EF_CH4_Geothermal_Exempt]])</f>
        <v/>
      </c>
      <c r="AH40" s="210" t="str">
        <f>_xlfn.IFNA(INDEX(EF_List[Fossil &amp; Process EF],MATCH(Spec_Imports[[#This Row],[Source ID]],EF_List[Source ID],0)),"")</f>
        <v/>
      </c>
      <c r="AI40" s="210" t="str">
        <f>_xlfn.IFNA(INDEX(EF_List[Biomass
Exempt EF],MATCH(Spec_Imports[[#This Row],[Source ID]],EF_List[Source ID],0)),"")</f>
        <v/>
      </c>
      <c r="AJ40" s="210" t="str">
        <f>_xlfn.IFNA(INDEX(EF_List[Geothermal CO2 Exempt EF],MATCH(Spec_Imports[[#This Row],[Source ID]],EF_List[Source ID],0)),"")</f>
        <v/>
      </c>
      <c r="AK40" s="210" t="str">
        <f>_xlfn.IFNA(INDEX(EF_List[Geothermal CH4 Exempt EF],MATCH(Spec_Imports[[#This Row],[Source ID]],EF_List[Source ID],0)),"")</f>
        <v/>
      </c>
      <c r="AL40" s="210" t="str">
        <f>_xlfn.IFNA(INDEX(EF_List[Other CH4
Covered EF],MATCH(Spec_Imports[[#This Row],[Source ID]],EF_List[Source ID],0)),"")</f>
        <v/>
      </c>
      <c r="AM40" s="210" t="str">
        <f>_xlfn.IFNA(INDEX(EF_List[N2O
Covered EF],MATCH(Spec_Imports[[#This Row],[Source ID]],EF_List[Source ID],0)),"")</f>
        <v/>
      </c>
      <c r="AN40" s="15"/>
      <c r="AO40" s="51" t="str">
        <f>IFERROR(MAX(Spec_Imports[[#This Row],[Specified_Electricity_Deliveries]],0)*Spec_Imports[[#This Row],[Transmission_Loss_Correction_Factor]],"")</f>
        <v/>
      </c>
      <c r="AP40" s="51" t="str">
        <f>IFERROR(Spec_Imports[[#This Row],[MWh_x_TLF]]*Spec_Imports[[#This Row],[EF_Published2]],"")</f>
        <v/>
      </c>
      <c r="AQ40" s="51" t="str">
        <f>IFERROR(Spec_Imports[[#This Row],[MWh_x_TLF]]*Spec_Imports[[#This Row],[EF_Total_Covered]],"")</f>
        <v/>
      </c>
      <c r="AR40" s="51" t="str">
        <f>IFERROR(Spec_Imports[[#This Row],[MWh_x_TLF]]*Spec_Imports[[#This Row],[EF_Total_Exempt]],"")</f>
        <v/>
      </c>
      <c r="AS40" s="51" t="str">
        <f>IFERROR(Spec_Imports[[#This Row],[MWh_x_TLF]]*Spec_Imports[[#This Row],[EF_Combustion]],"")</f>
        <v/>
      </c>
      <c r="AT40" s="51" t="str">
        <f>IFERROR(Spec_Imports[[#This Row],[MWh_x_TLF]]*Spec_Imports[[#This Row],[EF_Biomass_Exempt]],"")</f>
        <v/>
      </c>
      <c r="AU40" s="51" t="str">
        <f>IFERROR(Spec_Imports[[#This Row],[MWh_x_TLF]]*Spec_Imports[[#This Row],[EF_CO2_Geothermal_Exempt]],"")</f>
        <v/>
      </c>
      <c r="AV40" s="51" t="str">
        <f>IFERROR(Spec_Imports[[#This Row],[MWh_x_TLF]]*Spec_Imports[[#This Row],[EF_CH4_Geothermal_Exempt]],"")</f>
        <v/>
      </c>
      <c r="AW40" s="51" t="str">
        <f>IFERROR(Spec_Imports[[#This Row],[MWh_x_TLF]]*Spec_Imports[[#This Row],[EF_CH4_Non-Geothermal]],"")</f>
        <v/>
      </c>
      <c r="AX40" s="51" t="str">
        <f>IFERROR(Spec_Imports[[#This Row],[MWh_x_TLF]]*Spec_Imports[[#This Row],[EF_N2O]],"")</f>
        <v/>
      </c>
      <c r="AY40" s="15"/>
      <c r="AZ40" s="44" t="str">
        <f>IF(Spec_Imports[[#This Row],[Source ID]]="","","No")</f>
        <v/>
      </c>
      <c r="BA40" s="255" t="str">
        <f>IF(Spec_Imports[[#This Row],[Linked_Jurisdiction_2]]="No",0,Spec_Imports[[#This Row],[CO2e_Total_Covered]])</f>
        <v/>
      </c>
      <c r="BB40" s="139"/>
      <c r="BC40" s="257"/>
    </row>
    <row r="41" spans="1:55" ht="15.6">
      <c r="A41" s="244"/>
      <c r="B41" s="126" t="str">
        <f>IF(ISNUMBER(SEARCH("~*",Spec_Imports[[#This Row],[Facility_Unit_Name]])),"",IF(Spec_Imports[[#This Row],[Facility_Unit_Name]]="","",INDEX(EF_List[Source ID],MATCH(Spec_Imports[[#This Row],[Facility_Unit_Name]],EF_List[Facility and Unit Name],0))))</f>
        <v/>
      </c>
      <c r="C41" s="44" t="str">
        <f>_xlfn.IFNA(INDEX(EF_List[Primary Fuel],MATCH(Spec_Imports[[#This Row],[Source ID]],EF_List[Source ID],0)),"")</f>
        <v/>
      </c>
      <c r="D41" s="44" t="str">
        <f>_xlfn.IFNA(INDEX(EF_List[State/Country],MATCH(Spec_Imports[[#This Row],[Source ID]],EF_List[Source ID],0)),"")</f>
        <v/>
      </c>
      <c r="E41" s="127"/>
      <c r="F41" s="128"/>
      <c r="G41" s="131" t="str">
        <f>IF(ISBLANK(Spec_Imports[[#This Row],[Source ID]]),"",Spec_Imports[[#This Row],[EF_Published2]])</f>
        <v/>
      </c>
      <c r="H41" s="74"/>
      <c r="I41" s="37"/>
      <c r="J41" s="38"/>
      <c r="K41" s="50"/>
      <c r="L41"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41" s="13"/>
      <c r="N41" s="37"/>
      <c r="O41" s="132" t="str">
        <f>IF(Spec_Imports[[#This Row],[Are_You_First_Deliverer]]="","",IF(N41="Yes","","Verify Entry"))</f>
        <v/>
      </c>
      <c r="P41" s="13"/>
      <c r="Q41" s="37"/>
      <c r="R41" s="44" t="str">
        <f>IF(Spec_Imports[[#This Row],[Source ID]]="","",IF(OR(Spec_Imports[[#This Row],[Direct_Delivery_Method]]="1st PoR is WA Sch Pt",Spec_Imports[[#This Row],[Direct_Delivery_Method]]="Dynamic Transfer",Spec_Imports[[#This Row],[Direct_Delivery_Method]]="Spec Source to POD in WA"),"Yes","Verify Entry"))</f>
        <v/>
      </c>
      <c r="S41" s="13"/>
      <c r="T41" s="247"/>
      <c r="U41" s="13"/>
      <c r="V41" s="44" t="str">
        <f>IF(Spec_Imports[[#This Row],[Source ID]]="","",'Start Here'!$B$33)</f>
        <v/>
      </c>
      <c r="W41" s="44" t="str">
        <f>IF(Spec_Imports[[#This Row],[Source ID]]="","",IF(Spec_Imports[[#This Row],[Are_You_First_Deliverer]]="Yes","No",IF(Spec_Imports[[#This Row],[Are_You_First_Deliverer]]="No","Yes","Verify Entry")))</f>
        <v/>
      </c>
      <c r="X41" s="52" t="str">
        <f>IF(Spec_Imports[[#This Row],[RP_Power_Brought_On_Behalf]]="Yes",Spec_Imports[[#This Row],[Specified_Electricity_Deliveries]]*Spec_Imports[[#This Row],[Transmission_Loss_Correction_Factor]],"")</f>
        <v/>
      </c>
      <c r="Y41" s="39" t="str">
        <f>IF(Spec_Imports[[#This Row],[RP_Owned_Imported_Per_Thresholds]]="","",Spec_Imports[[#This Row],[RP_Owned_Imported_Per_Thresholds]]*Spec_Imports[[#This Row],[EF_Total_Covered]])</f>
        <v/>
      </c>
      <c r="Z41" s="13"/>
      <c r="AA41" s="37"/>
      <c r="AB41" s="37" t="str">
        <f>IF(Spec_Imports[[#This Row],[Source ID]]="","",IF(OR(Spec_Imports[[#This Row],[Meter_Data_Zero_RPS]]="No",Spec_Imports[[#This Row],[Are_You_First_Deliverer]]="No"),"Does Not Apply",""))</f>
        <v/>
      </c>
      <c r="AC41"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41" s="16"/>
      <c r="AE41" s="210" t="str">
        <f>_xlfn.IFNA(INDEX(EF_List[Total EF],MATCH(Spec_Imports[[#This Row],[Source ID]],EF_List[Source ID],0)),"")</f>
        <v/>
      </c>
      <c r="AF41" s="210" t="str">
        <f>IF(Spec_Imports[[#This Row],[Source ID]]="","",Spec_Imports[[#This Row],[EF_Combustion]]+Spec_Imports[[#This Row],[EF_CH4_Non-Geothermal]]+Spec_Imports[[#This Row],[EF_N2O]])</f>
        <v/>
      </c>
      <c r="AG41" s="210" t="str">
        <f>IF(Spec_Imports[[#This Row],[Source ID]]="","",Spec_Imports[[#This Row],[EF_Biomass_Exempt]]+Spec_Imports[[#This Row],[EF_CO2_Geothermal_Exempt]]+Spec_Imports[[#This Row],[EF_CH4_Geothermal_Exempt]])</f>
        <v/>
      </c>
      <c r="AH41" s="210" t="str">
        <f>_xlfn.IFNA(INDEX(EF_List[Fossil &amp; Process EF],MATCH(Spec_Imports[[#This Row],[Source ID]],EF_List[Source ID],0)),"")</f>
        <v/>
      </c>
      <c r="AI41" s="210" t="str">
        <f>_xlfn.IFNA(INDEX(EF_List[Biomass
Exempt EF],MATCH(Spec_Imports[[#This Row],[Source ID]],EF_List[Source ID],0)),"")</f>
        <v/>
      </c>
      <c r="AJ41" s="210" t="str">
        <f>_xlfn.IFNA(INDEX(EF_List[Geothermal CO2 Exempt EF],MATCH(Spec_Imports[[#This Row],[Source ID]],EF_List[Source ID],0)),"")</f>
        <v/>
      </c>
      <c r="AK41" s="210" t="str">
        <f>_xlfn.IFNA(INDEX(EF_List[Geothermal CH4 Exempt EF],MATCH(Spec_Imports[[#This Row],[Source ID]],EF_List[Source ID],0)),"")</f>
        <v/>
      </c>
      <c r="AL41" s="210" t="str">
        <f>_xlfn.IFNA(INDEX(EF_List[Other CH4
Covered EF],MATCH(Spec_Imports[[#This Row],[Source ID]],EF_List[Source ID],0)),"")</f>
        <v/>
      </c>
      <c r="AM41" s="210" t="str">
        <f>_xlfn.IFNA(INDEX(EF_List[N2O
Covered EF],MATCH(Spec_Imports[[#This Row],[Source ID]],EF_List[Source ID],0)),"")</f>
        <v/>
      </c>
      <c r="AN41" s="15"/>
      <c r="AO41" s="51" t="str">
        <f>IFERROR(MAX(Spec_Imports[[#This Row],[Specified_Electricity_Deliveries]],0)*Spec_Imports[[#This Row],[Transmission_Loss_Correction_Factor]],"")</f>
        <v/>
      </c>
      <c r="AP41" s="51" t="str">
        <f>IFERROR(Spec_Imports[[#This Row],[MWh_x_TLF]]*Spec_Imports[[#This Row],[EF_Published2]],"")</f>
        <v/>
      </c>
      <c r="AQ41" s="51" t="str">
        <f>IFERROR(Spec_Imports[[#This Row],[MWh_x_TLF]]*Spec_Imports[[#This Row],[EF_Total_Covered]],"")</f>
        <v/>
      </c>
      <c r="AR41" s="51" t="str">
        <f>IFERROR(Spec_Imports[[#This Row],[MWh_x_TLF]]*Spec_Imports[[#This Row],[EF_Total_Exempt]],"")</f>
        <v/>
      </c>
      <c r="AS41" s="51" t="str">
        <f>IFERROR(Spec_Imports[[#This Row],[MWh_x_TLF]]*Spec_Imports[[#This Row],[EF_Combustion]],"")</f>
        <v/>
      </c>
      <c r="AT41" s="51" t="str">
        <f>IFERROR(Spec_Imports[[#This Row],[MWh_x_TLF]]*Spec_Imports[[#This Row],[EF_Biomass_Exempt]],"")</f>
        <v/>
      </c>
      <c r="AU41" s="51" t="str">
        <f>IFERROR(Spec_Imports[[#This Row],[MWh_x_TLF]]*Spec_Imports[[#This Row],[EF_CO2_Geothermal_Exempt]],"")</f>
        <v/>
      </c>
      <c r="AV41" s="51" t="str">
        <f>IFERROR(Spec_Imports[[#This Row],[MWh_x_TLF]]*Spec_Imports[[#This Row],[EF_CH4_Geothermal_Exempt]],"")</f>
        <v/>
      </c>
      <c r="AW41" s="51" t="str">
        <f>IFERROR(Spec_Imports[[#This Row],[MWh_x_TLF]]*Spec_Imports[[#This Row],[EF_CH4_Non-Geothermal]],"")</f>
        <v/>
      </c>
      <c r="AX41" s="51" t="str">
        <f>IFERROR(Spec_Imports[[#This Row],[MWh_x_TLF]]*Spec_Imports[[#This Row],[EF_N2O]],"")</f>
        <v/>
      </c>
      <c r="AY41" s="15"/>
      <c r="AZ41" s="44" t="str">
        <f>IF(Spec_Imports[[#This Row],[Source ID]]="","","No")</f>
        <v/>
      </c>
      <c r="BA41" s="255" t="str">
        <f>IF(Spec_Imports[[#This Row],[Linked_Jurisdiction_2]]="No",0,Spec_Imports[[#This Row],[CO2e_Total_Covered]])</f>
        <v/>
      </c>
      <c r="BB41" s="139"/>
      <c r="BC41" s="257"/>
    </row>
    <row r="42" spans="1:55" ht="15.6">
      <c r="A42" s="244"/>
      <c r="B42" s="126" t="str">
        <f>IF(ISNUMBER(SEARCH("~*",Spec_Imports[[#This Row],[Facility_Unit_Name]])),"",IF(Spec_Imports[[#This Row],[Facility_Unit_Name]]="","",INDEX(EF_List[Source ID],MATCH(Spec_Imports[[#This Row],[Facility_Unit_Name]],EF_List[Facility and Unit Name],0))))</f>
        <v/>
      </c>
      <c r="C42" s="44" t="str">
        <f>_xlfn.IFNA(INDEX(EF_List[Primary Fuel],MATCH(Spec_Imports[[#This Row],[Source ID]],EF_List[Source ID],0)),"")</f>
        <v/>
      </c>
      <c r="D42" s="44" t="str">
        <f>_xlfn.IFNA(INDEX(EF_List[State/Country],MATCH(Spec_Imports[[#This Row],[Source ID]],EF_List[Source ID],0)),"")</f>
        <v/>
      </c>
      <c r="E42" s="127"/>
      <c r="F42" s="128"/>
      <c r="G42" s="131" t="str">
        <f>IF(ISBLANK(Spec_Imports[[#This Row],[Source ID]]),"",Spec_Imports[[#This Row],[EF_Published2]])</f>
        <v/>
      </c>
      <c r="H42" s="74"/>
      <c r="I42" s="37"/>
      <c r="J42" s="38"/>
      <c r="K42" s="50"/>
      <c r="L42"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42" s="13"/>
      <c r="N42" s="37"/>
      <c r="O42" s="132" t="str">
        <f>IF(Spec_Imports[[#This Row],[Are_You_First_Deliverer]]="","",IF(N42="Yes","","Verify Entry"))</f>
        <v/>
      </c>
      <c r="P42" s="13"/>
      <c r="Q42" s="37"/>
      <c r="R42" s="44" t="str">
        <f>IF(Spec_Imports[[#This Row],[Source ID]]="","",IF(OR(Spec_Imports[[#This Row],[Direct_Delivery_Method]]="1st PoR is WA Sch Pt",Spec_Imports[[#This Row],[Direct_Delivery_Method]]="Dynamic Transfer",Spec_Imports[[#This Row],[Direct_Delivery_Method]]="Spec Source to POD in WA"),"Yes","Verify Entry"))</f>
        <v/>
      </c>
      <c r="S42" s="13"/>
      <c r="T42" s="247"/>
      <c r="U42" s="13"/>
      <c r="V42" s="44" t="str">
        <f>IF(Spec_Imports[[#This Row],[Source ID]]="","",'Start Here'!$B$33)</f>
        <v/>
      </c>
      <c r="W42" s="44" t="str">
        <f>IF(Spec_Imports[[#This Row],[Source ID]]="","",IF(Spec_Imports[[#This Row],[Are_You_First_Deliverer]]="Yes","No",IF(Spec_Imports[[#This Row],[Are_You_First_Deliverer]]="No","Yes","Verify Entry")))</f>
        <v/>
      </c>
      <c r="X42" s="52" t="str">
        <f>IF(Spec_Imports[[#This Row],[RP_Power_Brought_On_Behalf]]="Yes",Spec_Imports[[#This Row],[Specified_Electricity_Deliveries]]*Spec_Imports[[#This Row],[Transmission_Loss_Correction_Factor]],"")</f>
        <v/>
      </c>
      <c r="Y42" s="39" t="str">
        <f>IF(Spec_Imports[[#This Row],[RP_Owned_Imported_Per_Thresholds]]="","",Spec_Imports[[#This Row],[RP_Owned_Imported_Per_Thresholds]]*Spec_Imports[[#This Row],[EF_Total_Covered]])</f>
        <v/>
      </c>
      <c r="Z42" s="13"/>
      <c r="AA42" s="37"/>
      <c r="AB42" s="37" t="str">
        <f>IF(Spec_Imports[[#This Row],[Source ID]]="","",IF(OR(Spec_Imports[[#This Row],[Meter_Data_Zero_RPS]]="No",Spec_Imports[[#This Row],[Are_You_First_Deliverer]]="No"),"Does Not Apply",""))</f>
        <v/>
      </c>
      <c r="AC42"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42" s="16"/>
      <c r="AE42" s="210" t="str">
        <f>_xlfn.IFNA(INDEX(EF_List[Total EF],MATCH(Spec_Imports[[#This Row],[Source ID]],EF_List[Source ID],0)),"")</f>
        <v/>
      </c>
      <c r="AF42" s="210" t="str">
        <f>IF(Spec_Imports[[#This Row],[Source ID]]="","",Spec_Imports[[#This Row],[EF_Combustion]]+Spec_Imports[[#This Row],[EF_CH4_Non-Geothermal]]+Spec_Imports[[#This Row],[EF_N2O]])</f>
        <v/>
      </c>
      <c r="AG42" s="210" t="str">
        <f>IF(Spec_Imports[[#This Row],[Source ID]]="","",Spec_Imports[[#This Row],[EF_Biomass_Exempt]]+Spec_Imports[[#This Row],[EF_CO2_Geothermal_Exempt]]+Spec_Imports[[#This Row],[EF_CH4_Geothermal_Exempt]])</f>
        <v/>
      </c>
      <c r="AH42" s="210" t="str">
        <f>_xlfn.IFNA(INDEX(EF_List[Fossil &amp; Process EF],MATCH(Spec_Imports[[#This Row],[Source ID]],EF_List[Source ID],0)),"")</f>
        <v/>
      </c>
      <c r="AI42" s="210" t="str">
        <f>_xlfn.IFNA(INDEX(EF_List[Biomass
Exempt EF],MATCH(Spec_Imports[[#This Row],[Source ID]],EF_List[Source ID],0)),"")</f>
        <v/>
      </c>
      <c r="AJ42" s="210" t="str">
        <f>_xlfn.IFNA(INDEX(EF_List[Geothermal CO2 Exempt EF],MATCH(Spec_Imports[[#This Row],[Source ID]],EF_List[Source ID],0)),"")</f>
        <v/>
      </c>
      <c r="AK42" s="210" t="str">
        <f>_xlfn.IFNA(INDEX(EF_List[Geothermal CH4 Exempt EF],MATCH(Spec_Imports[[#This Row],[Source ID]],EF_List[Source ID],0)),"")</f>
        <v/>
      </c>
      <c r="AL42" s="210" t="str">
        <f>_xlfn.IFNA(INDEX(EF_List[Other CH4
Covered EF],MATCH(Spec_Imports[[#This Row],[Source ID]],EF_List[Source ID],0)),"")</f>
        <v/>
      </c>
      <c r="AM42" s="210" t="str">
        <f>_xlfn.IFNA(INDEX(EF_List[N2O
Covered EF],MATCH(Spec_Imports[[#This Row],[Source ID]],EF_List[Source ID],0)),"")</f>
        <v/>
      </c>
      <c r="AN42" s="15"/>
      <c r="AO42" s="51" t="str">
        <f>IFERROR(MAX(Spec_Imports[[#This Row],[Specified_Electricity_Deliveries]],0)*Spec_Imports[[#This Row],[Transmission_Loss_Correction_Factor]],"")</f>
        <v/>
      </c>
      <c r="AP42" s="51" t="str">
        <f>IFERROR(Spec_Imports[[#This Row],[MWh_x_TLF]]*Spec_Imports[[#This Row],[EF_Published2]],"")</f>
        <v/>
      </c>
      <c r="AQ42" s="51" t="str">
        <f>IFERROR(Spec_Imports[[#This Row],[MWh_x_TLF]]*Spec_Imports[[#This Row],[EF_Total_Covered]],"")</f>
        <v/>
      </c>
      <c r="AR42" s="51" t="str">
        <f>IFERROR(Spec_Imports[[#This Row],[MWh_x_TLF]]*Spec_Imports[[#This Row],[EF_Total_Exempt]],"")</f>
        <v/>
      </c>
      <c r="AS42" s="51" t="str">
        <f>IFERROR(Spec_Imports[[#This Row],[MWh_x_TLF]]*Spec_Imports[[#This Row],[EF_Combustion]],"")</f>
        <v/>
      </c>
      <c r="AT42" s="51" t="str">
        <f>IFERROR(Spec_Imports[[#This Row],[MWh_x_TLF]]*Spec_Imports[[#This Row],[EF_Biomass_Exempt]],"")</f>
        <v/>
      </c>
      <c r="AU42" s="51" t="str">
        <f>IFERROR(Spec_Imports[[#This Row],[MWh_x_TLF]]*Spec_Imports[[#This Row],[EF_CO2_Geothermal_Exempt]],"")</f>
        <v/>
      </c>
      <c r="AV42" s="51" t="str">
        <f>IFERROR(Spec_Imports[[#This Row],[MWh_x_TLF]]*Spec_Imports[[#This Row],[EF_CH4_Geothermal_Exempt]],"")</f>
        <v/>
      </c>
      <c r="AW42" s="51" t="str">
        <f>IFERROR(Spec_Imports[[#This Row],[MWh_x_TLF]]*Spec_Imports[[#This Row],[EF_CH4_Non-Geothermal]],"")</f>
        <v/>
      </c>
      <c r="AX42" s="51" t="str">
        <f>IFERROR(Spec_Imports[[#This Row],[MWh_x_TLF]]*Spec_Imports[[#This Row],[EF_N2O]],"")</f>
        <v/>
      </c>
      <c r="AY42" s="15"/>
      <c r="AZ42" s="44" t="str">
        <f>IF(Spec_Imports[[#This Row],[Source ID]]="","","No")</f>
        <v/>
      </c>
      <c r="BA42" s="255" t="str">
        <f>IF(Spec_Imports[[#This Row],[Linked_Jurisdiction_2]]="No",0,Spec_Imports[[#This Row],[CO2e_Total_Covered]])</f>
        <v/>
      </c>
      <c r="BB42" s="139"/>
      <c r="BC42" s="257"/>
    </row>
    <row r="43" spans="1:55" ht="15.6">
      <c r="A43" s="244"/>
      <c r="B43" s="126" t="str">
        <f>IF(ISNUMBER(SEARCH("~*",Spec_Imports[[#This Row],[Facility_Unit_Name]])),"",IF(Spec_Imports[[#This Row],[Facility_Unit_Name]]="","",INDEX(EF_List[Source ID],MATCH(Spec_Imports[[#This Row],[Facility_Unit_Name]],EF_List[Facility and Unit Name],0))))</f>
        <v/>
      </c>
      <c r="C43" s="44" t="str">
        <f>_xlfn.IFNA(INDEX(EF_List[Primary Fuel],MATCH(Spec_Imports[[#This Row],[Source ID]],EF_List[Source ID],0)),"")</f>
        <v/>
      </c>
      <c r="D43" s="44" t="str">
        <f>_xlfn.IFNA(INDEX(EF_List[State/Country],MATCH(Spec_Imports[[#This Row],[Source ID]],EF_List[Source ID],0)),"")</f>
        <v/>
      </c>
      <c r="E43" s="127"/>
      <c r="F43" s="128"/>
      <c r="G43" s="131" t="str">
        <f>IF(ISBLANK(Spec_Imports[[#This Row],[Source ID]]),"",Spec_Imports[[#This Row],[EF_Published2]])</f>
        <v/>
      </c>
      <c r="H43" s="74"/>
      <c r="I43" s="37"/>
      <c r="J43" s="38"/>
      <c r="K43" s="50"/>
      <c r="L43"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43" s="13"/>
      <c r="N43" s="37"/>
      <c r="O43" s="132" t="str">
        <f>IF(Spec_Imports[[#This Row],[Are_You_First_Deliverer]]="","",IF(N43="Yes","","Verify Entry"))</f>
        <v/>
      </c>
      <c r="P43" s="13"/>
      <c r="Q43" s="37"/>
      <c r="R43" s="44" t="str">
        <f>IF(Spec_Imports[[#This Row],[Source ID]]="","",IF(OR(Spec_Imports[[#This Row],[Direct_Delivery_Method]]="1st PoR is WA Sch Pt",Spec_Imports[[#This Row],[Direct_Delivery_Method]]="Dynamic Transfer",Spec_Imports[[#This Row],[Direct_Delivery_Method]]="Spec Source to POD in WA"),"Yes","Verify Entry"))</f>
        <v/>
      </c>
      <c r="S43" s="13"/>
      <c r="T43" s="247"/>
      <c r="U43" s="13"/>
      <c r="V43" s="44" t="str">
        <f>IF(Spec_Imports[[#This Row],[Source ID]]="","",'Start Here'!$B$33)</f>
        <v/>
      </c>
      <c r="W43" s="44" t="str">
        <f>IF(Spec_Imports[[#This Row],[Source ID]]="","",IF(Spec_Imports[[#This Row],[Are_You_First_Deliverer]]="Yes","No",IF(Spec_Imports[[#This Row],[Are_You_First_Deliverer]]="No","Yes","Verify Entry")))</f>
        <v/>
      </c>
      <c r="X43" s="52" t="str">
        <f>IF(Spec_Imports[[#This Row],[RP_Power_Brought_On_Behalf]]="Yes",Spec_Imports[[#This Row],[Specified_Electricity_Deliveries]]*Spec_Imports[[#This Row],[Transmission_Loss_Correction_Factor]],"")</f>
        <v/>
      </c>
      <c r="Y43" s="39" t="str">
        <f>IF(Spec_Imports[[#This Row],[RP_Owned_Imported_Per_Thresholds]]="","",Spec_Imports[[#This Row],[RP_Owned_Imported_Per_Thresholds]]*Spec_Imports[[#This Row],[EF_Total_Covered]])</f>
        <v/>
      </c>
      <c r="Z43" s="13"/>
      <c r="AA43" s="37"/>
      <c r="AB43" s="37" t="str">
        <f>IF(Spec_Imports[[#This Row],[Source ID]]="","",IF(OR(Spec_Imports[[#This Row],[Meter_Data_Zero_RPS]]="No",Spec_Imports[[#This Row],[Are_You_First_Deliverer]]="No"),"Does Not Apply",""))</f>
        <v/>
      </c>
      <c r="AC43"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43" s="16"/>
      <c r="AE43" s="210" t="str">
        <f>_xlfn.IFNA(INDEX(EF_List[Total EF],MATCH(Spec_Imports[[#This Row],[Source ID]],EF_List[Source ID],0)),"")</f>
        <v/>
      </c>
      <c r="AF43" s="210" t="str">
        <f>IF(Spec_Imports[[#This Row],[Source ID]]="","",Spec_Imports[[#This Row],[EF_Combustion]]+Spec_Imports[[#This Row],[EF_CH4_Non-Geothermal]]+Spec_Imports[[#This Row],[EF_N2O]])</f>
        <v/>
      </c>
      <c r="AG43" s="210" t="str">
        <f>IF(Spec_Imports[[#This Row],[Source ID]]="","",Spec_Imports[[#This Row],[EF_Biomass_Exempt]]+Spec_Imports[[#This Row],[EF_CO2_Geothermal_Exempt]]+Spec_Imports[[#This Row],[EF_CH4_Geothermal_Exempt]])</f>
        <v/>
      </c>
      <c r="AH43" s="210" t="str">
        <f>_xlfn.IFNA(INDEX(EF_List[Fossil &amp; Process EF],MATCH(Spec_Imports[[#This Row],[Source ID]],EF_List[Source ID],0)),"")</f>
        <v/>
      </c>
      <c r="AI43" s="210" t="str">
        <f>_xlfn.IFNA(INDEX(EF_List[Biomass
Exempt EF],MATCH(Spec_Imports[[#This Row],[Source ID]],EF_List[Source ID],0)),"")</f>
        <v/>
      </c>
      <c r="AJ43" s="210" t="str">
        <f>_xlfn.IFNA(INDEX(EF_List[Geothermal CO2 Exempt EF],MATCH(Spec_Imports[[#This Row],[Source ID]],EF_List[Source ID],0)),"")</f>
        <v/>
      </c>
      <c r="AK43" s="210" t="str">
        <f>_xlfn.IFNA(INDEX(EF_List[Geothermal CH4 Exempt EF],MATCH(Spec_Imports[[#This Row],[Source ID]],EF_List[Source ID],0)),"")</f>
        <v/>
      </c>
      <c r="AL43" s="210" t="str">
        <f>_xlfn.IFNA(INDEX(EF_List[Other CH4
Covered EF],MATCH(Spec_Imports[[#This Row],[Source ID]],EF_List[Source ID],0)),"")</f>
        <v/>
      </c>
      <c r="AM43" s="210" t="str">
        <f>_xlfn.IFNA(INDEX(EF_List[N2O
Covered EF],MATCH(Spec_Imports[[#This Row],[Source ID]],EF_List[Source ID],0)),"")</f>
        <v/>
      </c>
      <c r="AN43" s="15"/>
      <c r="AO43" s="51" t="str">
        <f>IFERROR(MAX(Spec_Imports[[#This Row],[Specified_Electricity_Deliveries]],0)*Spec_Imports[[#This Row],[Transmission_Loss_Correction_Factor]],"")</f>
        <v/>
      </c>
      <c r="AP43" s="51" t="str">
        <f>IFERROR(Spec_Imports[[#This Row],[MWh_x_TLF]]*Spec_Imports[[#This Row],[EF_Published2]],"")</f>
        <v/>
      </c>
      <c r="AQ43" s="51" t="str">
        <f>IFERROR(Spec_Imports[[#This Row],[MWh_x_TLF]]*Spec_Imports[[#This Row],[EF_Total_Covered]],"")</f>
        <v/>
      </c>
      <c r="AR43" s="51" t="str">
        <f>IFERROR(Spec_Imports[[#This Row],[MWh_x_TLF]]*Spec_Imports[[#This Row],[EF_Total_Exempt]],"")</f>
        <v/>
      </c>
      <c r="AS43" s="51" t="str">
        <f>IFERROR(Spec_Imports[[#This Row],[MWh_x_TLF]]*Spec_Imports[[#This Row],[EF_Combustion]],"")</f>
        <v/>
      </c>
      <c r="AT43" s="51" t="str">
        <f>IFERROR(Spec_Imports[[#This Row],[MWh_x_TLF]]*Spec_Imports[[#This Row],[EF_Biomass_Exempt]],"")</f>
        <v/>
      </c>
      <c r="AU43" s="51" t="str">
        <f>IFERROR(Spec_Imports[[#This Row],[MWh_x_TLF]]*Spec_Imports[[#This Row],[EF_CO2_Geothermal_Exempt]],"")</f>
        <v/>
      </c>
      <c r="AV43" s="51" t="str">
        <f>IFERROR(Spec_Imports[[#This Row],[MWh_x_TLF]]*Spec_Imports[[#This Row],[EF_CH4_Geothermal_Exempt]],"")</f>
        <v/>
      </c>
      <c r="AW43" s="51" t="str">
        <f>IFERROR(Spec_Imports[[#This Row],[MWh_x_TLF]]*Spec_Imports[[#This Row],[EF_CH4_Non-Geothermal]],"")</f>
        <v/>
      </c>
      <c r="AX43" s="51" t="str">
        <f>IFERROR(Spec_Imports[[#This Row],[MWh_x_TLF]]*Spec_Imports[[#This Row],[EF_N2O]],"")</f>
        <v/>
      </c>
      <c r="AY43" s="15"/>
      <c r="AZ43" s="44" t="str">
        <f>IF(Spec_Imports[[#This Row],[Source ID]]="","","No")</f>
        <v/>
      </c>
      <c r="BA43" s="255" t="str">
        <f>IF(Spec_Imports[[#This Row],[Linked_Jurisdiction_2]]="No",0,Spec_Imports[[#This Row],[CO2e_Total_Covered]])</f>
        <v/>
      </c>
      <c r="BB43" s="139"/>
      <c r="BC43" s="257"/>
    </row>
    <row r="44" spans="1:55" ht="15.6">
      <c r="A44" s="244"/>
      <c r="B44" s="126" t="str">
        <f>IF(ISNUMBER(SEARCH("~*",Spec_Imports[[#This Row],[Facility_Unit_Name]])),"",IF(Spec_Imports[[#This Row],[Facility_Unit_Name]]="","",INDEX(EF_List[Source ID],MATCH(Spec_Imports[[#This Row],[Facility_Unit_Name]],EF_List[Facility and Unit Name],0))))</f>
        <v/>
      </c>
      <c r="C44" s="44" t="str">
        <f>_xlfn.IFNA(INDEX(EF_List[Primary Fuel],MATCH(Spec_Imports[[#This Row],[Source ID]],EF_List[Source ID],0)),"")</f>
        <v/>
      </c>
      <c r="D44" s="44" t="str">
        <f>_xlfn.IFNA(INDEX(EF_List[State/Country],MATCH(Spec_Imports[[#This Row],[Source ID]],EF_List[Source ID],0)),"")</f>
        <v/>
      </c>
      <c r="E44" s="127"/>
      <c r="F44" s="128"/>
      <c r="G44" s="131" t="str">
        <f>IF(ISBLANK(Spec_Imports[[#This Row],[Source ID]]),"",Spec_Imports[[#This Row],[EF_Published2]])</f>
        <v/>
      </c>
      <c r="H44" s="74"/>
      <c r="I44" s="37"/>
      <c r="J44" s="38"/>
      <c r="K44" s="50"/>
      <c r="L44"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44" s="13"/>
      <c r="N44" s="37"/>
      <c r="O44" s="132" t="str">
        <f>IF(Spec_Imports[[#This Row],[Are_You_First_Deliverer]]="","",IF(N44="Yes","","Verify Entry"))</f>
        <v/>
      </c>
      <c r="P44" s="13"/>
      <c r="Q44" s="37"/>
      <c r="R44" s="44" t="str">
        <f>IF(Spec_Imports[[#This Row],[Source ID]]="","",IF(OR(Spec_Imports[[#This Row],[Direct_Delivery_Method]]="1st PoR is WA Sch Pt",Spec_Imports[[#This Row],[Direct_Delivery_Method]]="Dynamic Transfer",Spec_Imports[[#This Row],[Direct_Delivery_Method]]="Spec Source to POD in WA"),"Yes","Verify Entry"))</f>
        <v/>
      </c>
      <c r="S44" s="13"/>
      <c r="T44" s="247"/>
      <c r="U44" s="13"/>
      <c r="V44" s="44" t="str">
        <f>IF(Spec_Imports[[#This Row],[Source ID]]="","",'Start Here'!$B$33)</f>
        <v/>
      </c>
      <c r="W44" s="44" t="str">
        <f>IF(Spec_Imports[[#This Row],[Source ID]]="","",IF(Spec_Imports[[#This Row],[Are_You_First_Deliverer]]="Yes","No",IF(Spec_Imports[[#This Row],[Are_You_First_Deliverer]]="No","Yes","Verify Entry")))</f>
        <v/>
      </c>
      <c r="X44" s="52" t="str">
        <f>IF(Spec_Imports[[#This Row],[RP_Power_Brought_On_Behalf]]="Yes",Spec_Imports[[#This Row],[Specified_Electricity_Deliveries]]*Spec_Imports[[#This Row],[Transmission_Loss_Correction_Factor]],"")</f>
        <v/>
      </c>
      <c r="Y44" s="39" t="str">
        <f>IF(Spec_Imports[[#This Row],[RP_Owned_Imported_Per_Thresholds]]="","",Spec_Imports[[#This Row],[RP_Owned_Imported_Per_Thresholds]]*Spec_Imports[[#This Row],[EF_Total_Covered]])</f>
        <v/>
      </c>
      <c r="Z44" s="13"/>
      <c r="AA44" s="37"/>
      <c r="AB44" s="37" t="str">
        <f>IF(Spec_Imports[[#This Row],[Source ID]]="","",IF(OR(Spec_Imports[[#This Row],[Meter_Data_Zero_RPS]]="No",Spec_Imports[[#This Row],[Are_You_First_Deliverer]]="No"),"Does Not Apply",""))</f>
        <v/>
      </c>
      <c r="AC44"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44" s="16"/>
      <c r="AE44" s="210" t="str">
        <f>_xlfn.IFNA(INDEX(EF_List[Total EF],MATCH(Spec_Imports[[#This Row],[Source ID]],EF_List[Source ID],0)),"")</f>
        <v/>
      </c>
      <c r="AF44" s="210" t="str">
        <f>IF(Spec_Imports[[#This Row],[Source ID]]="","",Spec_Imports[[#This Row],[EF_Combustion]]+Spec_Imports[[#This Row],[EF_CH4_Non-Geothermal]]+Spec_Imports[[#This Row],[EF_N2O]])</f>
        <v/>
      </c>
      <c r="AG44" s="210" t="str">
        <f>IF(Spec_Imports[[#This Row],[Source ID]]="","",Spec_Imports[[#This Row],[EF_Biomass_Exempt]]+Spec_Imports[[#This Row],[EF_CO2_Geothermal_Exempt]]+Spec_Imports[[#This Row],[EF_CH4_Geothermal_Exempt]])</f>
        <v/>
      </c>
      <c r="AH44" s="210" t="str">
        <f>_xlfn.IFNA(INDEX(EF_List[Fossil &amp; Process EF],MATCH(Spec_Imports[[#This Row],[Source ID]],EF_List[Source ID],0)),"")</f>
        <v/>
      </c>
      <c r="AI44" s="210" t="str">
        <f>_xlfn.IFNA(INDEX(EF_List[Biomass
Exempt EF],MATCH(Spec_Imports[[#This Row],[Source ID]],EF_List[Source ID],0)),"")</f>
        <v/>
      </c>
      <c r="AJ44" s="210" t="str">
        <f>_xlfn.IFNA(INDEX(EF_List[Geothermal CO2 Exempt EF],MATCH(Spec_Imports[[#This Row],[Source ID]],EF_List[Source ID],0)),"")</f>
        <v/>
      </c>
      <c r="AK44" s="210" t="str">
        <f>_xlfn.IFNA(INDEX(EF_List[Geothermal CH4 Exempt EF],MATCH(Spec_Imports[[#This Row],[Source ID]],EF_List[Source ID],0)),"")</f>
        <v/>
      </c>
      <c r="AL44" s="210" t="str">
        <f>_xlfn.IFNA(INDEX(EF_List[Other CH4
Covered EF],MATCH(Spec_Imports[[#This Row],[Source ID]],EF_List[Source ID],0)),"")</f>
        <v/>
      </c>
      <c r="AM44" s="210" t="str">
        <f>_xlfn.IFNA(INDEX(EF_List[N2O
Covered EF],MATCH(Spec_Imports[[#This Row],[Source ID]],EF_List[Source ID],0)),"")</f>
        <v/>
      </c>
      <c r="AN44" s="15"/>
      <c r="AO44" s="51" t="str">
        <f>IFERROR(MAX(Spec_Imports[[#This Row],[Specified_Electricity_Deliveries]],0)*Spec_Imports[[#This Row],[Transmission_Loss_Correction_Factor]],"")</f>
        <v/>
      </c>
      <c r="AP44" s="51" t="str">
        <f>IFERROR(Spec_Imports[[#This Row],[MWh_x_TLF]]*Spec_Imports[[#This Row],[EF_Published2]],"")</f>
        <v/>
      </c>
      <c r="AQ44" s="51" t="str">
        <f>IFERROR(Spec_Imports[[#This Row],[MWh_x_TLF]]*Spec_Imports[[#This Row],[EF_Total_Covered]],"")</f>
        <v/>
      </c>
      <c r="AR44" s="51" t="str">
        <f>IFERROR(Spec_Imports[[#This Row],[MWh_x_TLF]]*Spec_Imports[[#This Row],[EF_Total_Exempt]],"")</f>
        <v/>
      </c>
      <c r="AS44" s="51" t="str">
        <f>IFERROR(Spec_Imports[[#This Row],[MWh_x_TLF]]*Spec_Imports[[#This Row],[EF_Combustion]],"")</f>
        <v/>
      </c>
      <c r="AT44" s="51" t="str">
        <f>IFERROR(Spec_Imports[[#This Row],[MWh_x_TLF]]*Spec_Imports[[#This Row],[EF_Biomass_Exempt]],"")</f>
        <v/>
      </c>
      <c r="AU44" s="51" t="str">
        <f>IFERROR(Spec_Imports[[#This Row],[MWh_x_TLF]]*Spec_Imports[[#This Row],[EF_CO2_Geothermal_Exempt]],"")</f>
        <v/>
      </c>
      <c r="AV44" s="51" t="str">
        <f>IFERROR(Spec_Imports[[#This Row],[MWh_x_TLF]]*Spec_Imports[[#This Row],[EF_CH4_Geothermal_Exempt]],"")</f>
        <v/>
      </c>
      <c r="AW44" s="51" t="str">
        <f>IFERROR(Spec_Imports[[#This Row],[MWh_x_TLF]]*Spec_Imports[[#This Row],[EF_CH4_Non-Geothermal]],"")</f>
        <v/>
      </c>
      <c r="AX44" s="51" t="str">
        <f>IFERROR(Spec_Imports[[#This Row],[MWh_x_TLF]]*Spec_Imports[[#This Row],[EF_N2O]],"")</f>
        <v/>
      </c>
      <c r="AY44" s="15"/>
      <c r="AZ44" s="44" t="str">
        <f>IF(Spec_Imports[[#This Row],[Source ID]]="","","No")</f>
        <v/>
      </c>
      <c r="BA44" s="255" t="str">
        <f>IF(Spec_Imports[[#This Row],[Linked_Jurisdiction_2]]="No",0,Spec_Imports[[#This Row],[CO2e_Total_Covered]])</f>
        <v/>
      </c>
      <c r="BB44" s="139"/>
      <c r="BC44" s="257"/>
    </row>
    <row r="45" spans="1:55" ht="15.6">
      <c r="A45" s="244"/>
      <c r="B45" s="126" t="str">
        <f>IF(ISNUMBER(SEARCH("~*",Spec_Imports[[#This Row],[Facility_Unit_Name]])),"",IF(Spec_Imports[[#This Row],[Facility_Unit_Name]]="","",INDEX(EF_List[Source ID],MATCH(Spec_Imports[[#This Row],[Facility_Unit_Name]],EF_List[Facility and Unit Name],0))))</f>
        <v/>
      </c>
      <c r="C45" s="44" t="str">
        <f>_xlfn.IFNA(INDEX(EF_List[Primary Fuel],MATCH(Spec_Imports[[#This Row],[Source ID]],EF_List[Source ID],0)),"")</f>
        <v/>
      </c>
      <c r="D45" s="44" t="str">
        <f>_xlfn.IFNA(INDEX(EF_List[State/Country],MATCH(Spec_Imports[[#This Row],[Source ID]],EF_List[Source ID],0)),"")</f>
        <v/>
      </c>
      <c r="E45" s="127"/>
      <c r="F45" s="128"/>
      <c r="G45" s="131" t="str">
        <f>IF(ISBLANK(Spec_Imports[[#This Row],[Source ID]]),"",Spec_Imports[[#This Row],[EF_Published2]])</f>
        <v/>
      </c>
      <c r="H45" s="74"/>
      <c r="I45" s="37"/>
      <c r="J45" s="38"/>
      <c r="K45" s="50"/>
      <c r="L45"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45" s="13"/>
      <c r="N45" s="37"/>
      <c r="O45" s="132" t="str">
        <f>IF(Spec_Imports[[#This Row],[Are_You_First_Deliverer]]="","",IF(N45="Yes","","Verify Entry"))</f>
        <v/>
      </c>
      <c r="P45" s="13"/>
      <c r="Q45" s="37"/>
      <c r="R45" s="44" t="str">
        <f>IF(Spec_Imports[[#This Row],[Source ID]]="","",IF(OR(Spec_Imports[[#This Row],[Direct_Delivery_Method]]="1st PoR is WA Sch Pt",Spec_Imports[[#This Row],[Direct_Delivery_Method]]="Dynamic Transfer",Spec_Imports[[#This Row],[Direct_Delivery_Method]]="Spec Source to POD in WA"),"Yes","Verify Entry"))</f>
        <v/>
      </c>
      <c r="S45" s="13"/>
      <c r="T45" s="247"/>
      <c r="U45" s="13"/>
      <c r="V45" s="44" t="str">
        <f>IF(Spec_Imports[[#This Row],[Source ID]]="","",'Start Here'!$B$33)</f>
        <v/>
      </c>
      <c r="W45" s="44" t="str">
        <f>IF(Spec_Imports[[#This Row],[Source ID]]="","",IF(Spec_Imports[[#This Row],[Are_You_First_Deliverer]]="Yes","No",IF(Spec_Imports[[#This Row],[Are_You_First_Deliverer]]="No","Yes","Verify Entry")))</f>
        <v/>
      </c>
      <c r="X45" s="52" t="str">
        <f>IF(Spec_Imports[[#This Row],[RP_Power_Brought_On_Behalf]]="Yes",Spec_Imports[[#This Row],[Specified_Electricity_Deliveries]]*Spec_Imports[[#This Row],[Transmission_Loss_Correction_Factor]],"")</f>
        <v/>
      </c>
      <c r="Y45" s="39" t="str">
        <f>IF(Spec_Imports[[#This Row],[RP_Owned_Imported_Per_Thresholds]]="","",Spec_Imports[[#This Row],[RP_Owned_Imported_Per_Thresholds]]*Spec_Imports[[#This Row],[EF_Total_Covered]])</f>
        <v/>
      </c>
      <c r="Z45" s="13"/>
      <c r="AA45" s="37"/>
      <c r="AB45" s="37" t="str">
        <f>IF(Spec_Imports[[#This Row],[Source ID]]="","",IF(OR(Spec_Imports[[#This Row],[Meter_Data_Zero_RPS]]="No",Spec_Imports[[#This Row],[Are_You_First_Deliverer]]="No"),"Does Not Apply",""))</f>
        <v/>
      </c>
      <c r="AC45"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45" s="16"/>
      <c r="AE45" s="210" t="str">
        <f>_xlfn.IFNA(INDEX(EF_List[Total EF],MATCH(Spec_Imports[[#This Row],[Source ID]],EF_List[Source ID],0)),"")</f>
        <v/>
      </c>
      <c r="AF45" s="210" t="str">
        <f>IF(Spec_Imports[[#This Row],[Source ID]]="","",Spec_Imports[[#This Row],[EF_Combustion]]+Spec_Imports[[#This Row],[EF_CH4_Non-Geothermal]]+Spec_Imports[[#This Row],[EF_N2O]])</f>
        <v/>
      </c>
      <c r="AG45" s="210" t="str">
        <f>IF(Spec_Imports[[#This Row],[Source ID]]="","",Spec_Imports[[#This Row],[EF_Biomass_Exempt]]+Spec_Imports[[#This Row],[EF_CO2_Geothermal_Exempt]]+Spec_Imports[[#This Row],[EF_CH4_Geothermal_Exempt]])</f>
        <v/>
      </c>
      <c r="AH45" s="210" t="str">
        <f>_xlfn.IFNA(INDEX(EF_List[Fossil &amp; Process EF],MATCH(Spec_Imports[[#This Row],[Source ID]],EF_List[Source ID],0)),"")</f>
        <v/>
      </c>
      <c r="AI45" s="210" t="str">
        <f>_xlfn.IFNA(INDEX(EF_List[Biomass
Exempt EF],MATCH(Spec_Imports[[#This Row],[Source ID]],EF_List[Source ID],0)),"")</f>
        <v/>
      </c>
      <c r="AJ45" s="210" t="str">
        <f>_xlfn.IFNA(INDEX(EF_List[Geothermal CO2 Exempt EF],MATCH(Spec_Imports[[#This Row],[Source ID]],EF_List[Source ID],0)),"")</f>
        <v/>
      </c>
      <c r="AK45" s="210" t="str">
        <f>_xlfn.IFNA(INDEX(EF_List[Geothermal CH4 Exempt EF],MATCH(Spec_Imports[[#This Row],[Source ID]],EF_List[Source ID],0)),"")</f>
        <v/>
      </c>
      <c r="AL45" s="210" t="str">
        <f>_xlfn.IFNA(INDEX(EF_List[Other CH4
Covered EF],MATCH(Spec_Imports[[#This Row],[Source ID]],EF_List[Source ID],0)),"")</f>
        <v/>
      </c>
      <c r="AM45" s="210" t="str">
        <f>_xlfn.IFNA(INDEX(EF_List[N2O
Covered EF],MATCH(Spec_Imports[[#This Row],[Source ID]],EF_List[Source ID],0)),"")</f>
        <v/>
      </c>
      <c r="AN45" s="15"/>
      <c r="AO45" s="51" t="str">
        <f>IFERROR(MAX(Spec_Imports[[#This Row],[Specified_Electricity_Deliveries]],0)*Spec_Imports[[#This Row],[Transmission_Loss_Correction_Factor]],"")</f>
        <v/>
      </c>
      <c r="AP45" s="51" t="str">
        <f>IFERROR(Spec_Imports[[#This Row],[MWh_x_TLF]]*Spec_Imports[[#This Row],[EF_Published2]],"")</f>
        <v/>
      </c>
      <c r="AQ45" s="51" t="str">
        <f>IFERROR(Spec_Imports[[#This Row],[MWh_x_TLF]]*Spec_Imports[[#This Row],[EF_Total_Covered]],"")</f>
        <v/>
      </c>
      <c r="AR45" s="51" t="str">
        <f>IFERROR(Spec_Imports[[#This Row],[MWh_x_TLF]]*Spec_Imports[[#This Row],[EF_Total_Exempt]],"")</f>
        <v/>
      </c>
      <c r="AS45" s="51" t="str">
        <f>IFERROR(Spec_Imports[[#This Row],[MWh_x_TLF]]*Spec_Imports[[#This Row],[EF_Combustion]],"")</f>
        <v/>
      </c>
      <c r="AT45" s="51" t="str">
        <f>IFERROR(Spec_Imports[[#This Row],[MWh_x_TLF]]*Spec_Imports[[#This Row],[EF_Biomass_Exempt]],"")</f>
        <v/>
      </c>
      <c r="AU45" s="51" t="str">
        <f>IFERROR(Spec_Imports[[#This Row],[MWh_x_TLF]]*Spec_Imports[[#This Row],[EF_CO2_Geothermal_Exempt]],"")</f>
        <v/>
      </c>
      <c r="AV45" s="51" t="str">
        <f>IFERROR(Spec_Imports[[#This Row],[MWh_x_TLF]]*Spec_Imports[[#This Row],[EF_CH4_Geothermal_Exempt]],"")</f>
        <v/>
      </c>
      <c r="AW45" s="51" t="str">
        <f>IFERROR(Spec_Imports[[#This Row],[MWh_x_TLF]]*Spec_Imports[[#This Row],[EF_CH4_Non-Geothermal]],"")</f>
        <v/>
      </c>
      <c r="AX45" s="51" t="str">
        <f>IFERROR(Spec_Imports[[#This Row],[MWh_x_TLF]]*Spec_Imports[[#This Row],[EF_N2O]],"")</f>
        <v/>
      </c>
      <c r="AY45" s="15"/>
      <c r="AZ45" s="44" t="str">
        <f>IF(Spec_Imports[[#This Row],[Source ID]]="","","No")</f>
        <v/>
      </c>
      <c r="BA45" s="255" t="str">
        <f>IF(Spec_Imports[[#This Row],[Linked_Jurisdiction_2]]="No",0,Spec_Imports[[#This Row],[CO2e_Total_Covered]])</f>
        <v/>
      </c>
      <c r="BB45" s="139"/>
      <c r="BC45" s="257"/>
    </row>
    <row r="46" spans="1:55" ht="15.6">
      <c r="A46" s="244"/>
      <c r="B46" s="126" t="str">
        <f>IF(ISNUMBER(SEARCH("~*",Spec_Imports[[#This Row],[Facility_Unit_Name]])),"",IF(Spec_Imports[[#This Row],[Facility_Unit_Name]]="","",INDEX(EF_List[Source ID],MATCH(Spec_Imports[[#This Row],[Facility_Unit_Name]],EF_List[Facility and Unit Name],0))))</f>
        <v/>
      </c>
      <c r="C46" s="44" t="str">
        <f>_xlfn.IFNA(INDEX(EF_List[Primary Fuel],MATCH(Spec_Imports[[#This Row],[Source ID]],EF_List[Source ID],0)),"")</f>
        <v/>
      </c>
      <c r="D46" s="44" t="str">
        <f>_xlfn.IFNA(INDEX(EF_List[State/Country],MATCH(Spec_Imports[[#This Row],[Source ID]],EF_List[Source ID],0)),"")</f>
        <v/>
      </c>
      <c r="E46" s="127"/>
      <c r="F46" s="128"/>
      <c r="G46" s="131" t="str">
        <f>IF(ISBLANK(Spec_Imports[[#This Row],[Source ID]]),"",Spec_Imports[[#This Row],[EF_Published2]])</f>
        <v/>
      </c>
      <c r="H46" s="74"/>
      <c r="I46" s="37"/>
      <c r="J46" s="38"/>
      <c r="K46" s="50"/>
      <c r="L46"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46" s="13"/>
      <c r="N46" s="37"/>
      <c r="O46" s="132" t="str">
        <f>IF(Spec_Imports[[#This Row],[Are_You_First_Deliverer]]="","",IF(N46="Yes","","Verify Entry"))</f>
        <v/>
      </c>
      <c r="P46" s="13"/>
      <c r="Q46" s="37"/>
      <c r="R46" s="44" t="str">
        <f>IF(Spec_Imports[[#This Row],[Source ID]]="","",IF(OR(Spec_Imports[[#This Row],[Direct_Delivery_Method]]="1st PoR is WA Sch Pt",Spec_Imports[[#This Row],[Direct_Delivery_Method]]="Dynamic Transfer",Spec_Imports[[#This Row],[Direct_Delivery_Method]]="Spec Source to POD in WA"),"Yes","Verify Entry"))</f>
        <v/>
      </c>
      <c r="S46" s="13"/>
      <c r="T46" s="247"/>
      <c r="U46" s="13"/>
      <c r="V46" s="44" t="str">
        <f>IF(Spec_Imports[[#This Row],[Source ID]]="","",'Start Here'!$B$33)</f>
        <v/>
      </c>
      <c r="W46" s="44" t="str">
        <f>IF(Spec_Imports[[#This Row],[Source ID]]="","",IF(Spec_Imports[[#This Row],[Are_You_First_Deliverer]]="Yes","No",IF(Spec_Imports[[#This Row],[Are_You_First_Deliverer]]="No","Yes","Verify Entry")))</f>
        <v/>
      </c>
      <c r="X46" s="52" t="str">
        <f>IF(Spec_Imports[[#This Row],[RP_Power_Brought_On_Behalf]]="Yes",Spec_Imports[[#This Row],[Specified_Electricity_Deliveries]]*Spec_Imports[[#This Row],[Transmission_Loss_Correction_Factor]],"")</f>
        <v/>
      </c>
      <c r="Y46" s="39" t="str">
        <f>IF(Spec_Imports[[#This Row],[RP_Owned_Imported_Per_Thresholds]]="","",Spec_Imports[[#This Row],[RP_Owned_Imported_Per_Thresholds]]*Spec_Imports[[#This Row],[EF_Total_Covered]])</f>
        <v/>
      </c>
      <c r="Z46" s="13"/>
      <c r="AA46" s="37"/>
      <c r="AB46" s="37" t="str">
        <f>IF(Spec_Imports[[#This Row],[Source ID]]="","",IF(OR(Spec_Imports[[#This Row],[Meter_Data_Zero_RPS]]="No",Spec_Imports[[#This Row],[Are_You_First_Deliverer]]="No"),"Does Not Apply",""))</f>
        <v/>
      </c>
      <c r="AC46"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46" s="16"/>
      <c r="AE46" s="210" t="str">
        <f>_xlfn.IFNA(INDEX(EF_List[Total EF],MATCH(Spec_Imports[[#This Row],[Source ID]],EF_List[Source ID],0)),"")</f>
        <v/>
      </c>
      <c r="AF46" s="210" t="str">
        <f>IF(Spec_Imports[[#This Row],[Source ID]]="","",Spec_Imports[[#This Row],[EF_Combustion]]+Spec_Imports[[#This Row],[EF_CH4_Non-Geothermal]]+Spec_Imports[[#This Row],[EF_N2O]])</f>
        <v/>
      </c>
      <c r="AG46" s="210" t="str">
        <f>IF(Spec_Imports[[#This Row],[Source ID]]="","",Spec_Imports[[#This Row],[EF_Biomass_Exempt]]+Spec_Imports[[#This Row],[EF_CO2_Geothermal_Exempt]]+Spec_Imports[[#This Row],[EF_CH4_Geothermal_Exempt]])</f>
        <v/>
      </c>
      <c r="AH46" s="210" t="str">
        <f>_xlfn.IFNA(INDEX(EF_List[Fossil &amp; Process EF],MATCH(Spec_Imports[[#This Row],[Source ID]],EF_List[Source ID],0)),"")</f>
        <v/>
      </c>
      <c r="AI46" s="210" t="str">
        <f>_xlfn.IFNA(INDEX(EF_List[Biomass
Exempt EF],MATCH(Spec_Imports[[#This Row],[Source ID]],EF_List[Source ID],0)),"")</f>
        <v/>
      </c>
      <c r="AJ46" s="210" t="str">
        <f>_xlfn.IFNA(INDEX(EF_List[Geothermal CO2 Exempt EF],MATCH(Spec_Imports[[#This Row],[Source ID]],EF_List[Source ID],0)),"")</f>
        <v/>
      </c>
      <c r="AK46" s="210" t="str">
        <f>_xlfn.IFNA(INDEX(EF_List[Geothermal CH4 Exempt EF],MATCH(Spec_Imports[[#This Row],[Source ID]],EF_List[Source ID],0)),"")</f>
        <v/>
      </c>
      <c r="AL46" s="210" t="str">
        <f>_xlfn.IFNA(INDEX(EF_List[Other CH4
Covered EF],MATCH(Spec_Imports[[#This Row],[Source ID]],EF_List[Source ID],0)),"")</f>
        <v/>
      </c>
      <c r="AM46" s="210" t="str">
        <f>_xlfn.IFNA(INDEX(EF_List[N2O
Covered EF],MATCH(Spec_Imports[[#This Row],[Source ID]],EF_List[Source ID],0)),"")</f>
        <v/>
      </c>
      <c r="AN46" s="15"/>
      <c r="AO46" s="51" t="str">
        <f>IFERROR(MAX(Spec_Imports[[#This Row],[Specified_Electricity_Deliveries]],0)*Spec_Imports[[#This Row],[Transmission_Loss_Correction_Factor]],"")</f>
        <v/>
      </c>
      <c r="AP46" s="51" t="str">
        <f>IFERROR(Spec_Imports[[#This Row],[MWh_x_TLF]]*Spec_Imports[[#This Row],[EF_Published2]],"")</f>
        <v/>
      </c>
      <c r="AQ46" s="51" t="str">
        <f>IFERROR(Spec_Imports[[#This Row],[MWh_x_TLF]]*Spec_Imports[[#This Row],[EF_Total_Covered]],"")</f>
        <v/>
      </c>
      <c r="AR46" s="51" t="str">
        <f>IFERROR(Spec_Imports[[#This Row],[MWh_x_TLF]]*Spec_Imports[[#This Row],[EF_Total_Exempt]],"")</f>
        <v/>
      </c>
      <c r="AS46" s="51" t="str">
        <f>IFERROR(Spec_Imports[[#This Row],[MWh_x_TLF]]*Spec_Imports[[#This Row],[EF_Combustion]],"")</f>
        <v/>
      </c>
      <c r="AT46" s="51" t="str">
        <f>IFERROR(Spec_Imports[[#This Row],[MWh_x_TLF]]*Spec_Imports[[#This Row],[EF_Biomass_Exempt]],"")</f>
        <v/>
      </c>
      <c r="AU46" s="51" t="str">
        <f>IFERROR(Spec_Imports[[#This Row],[MWh_x_TLF]]*Spec_Imports[[#This Row],[EF_CO2_Geothermal_Exempt]],"")</f>
        <v/>
      </c>
      <c r="AV46" s="51" t="str">
        <f>IFERROR(Spec_Imports[[#This Row],[MWh_x_TLF]]*Spec_Imports[[#This Row],[EF_CH4_Geothermal_Exempt]],"")</f>
        <v/>
      </c>
      <c r="AW46" s="51" t="str">
        <f>IFERROR(Spec_Imports[[#This Row],[MWh_x_TLF]]*Spec_Imports[[#This Row],[EF_CH4_Non-Geothermal]],"")</f>
        <v/>
      </c>
      <c r="AX46" s="51" t="str">
        <f>IFERROR(Spec_Imports[[#This Row],[MWh_x_TLF]]*Spec_Imports[[#This Row],[EF_N2O]],"")</f>
        <v/>
      </c>
      <c r="AY46" s="15"/>
      <c r="AZ46" s="44" t="str">
        <f>IF(Spec_Imports[[#This Row],[Source ID]]="","","No")</f>
        <v/>
      </c>
      <c r="BA46" s="255" t="str">
        <f>IF(Spec_Imports[[#This Row],[Linked_Jurisdiction_2]]="No",0,Spec_Imports[[#This Row],[CO2e_Total_Covered]])</f>
        <v/>
      </c>
      <c r="BB46" s="139"/>
      <c r="BC46" s="257"/>
    </row>
    <row r="47" spans="1:55" ht="15.6">
      <c r="A47" s="244"/>
      <c r="B47" s="126" t="str">
        <f>IF(ISNUMBER(SEARCH("~*",Spec_Imports[[#This Row],[Facility_Unit_Name]])),"",IF(Spec_Imports[[#This Row],[Facility_Unit_Name]]="","",INDEX(EF_List[Source ID],MATCH(Spec_Imports[[#This Row],[Facility_Unit_Name]],EF_List[Facility and Unit Name],0))))</f>
        <v/>
      </c>
      <c r="C47" s="44" t="str">
        <f>_xlfn.IFNA(INDEX(EF_List[Primary Fuel],MATCH(Spec_Imports[[#This Row],[Source ID]],EF_List[Source ID],0)),"")</f>
        <v/>
      </c>
      <c r="D47" s="44" t="str">
        <f>_xlfn.IFNA(INDEX(EF_List[State/Country],MATCH(Spec_Imports[[#This Row],[Source ID]],EF_List[Source ID],0)),"")</f>
        <v/>
      </c>
      <c r="E47" s="127"/>
      <c r="F47" s="128"/>
      <c r="G47" s="131" t="str">
        <f>IF(ISBLANK(Spec_Imports[[#This Row],[Source ID]]),"",Spec_Imports[[#This Row],[EF_Published2]])</f>
        <v/>
      </c>
      <c r="H47" s="74"/>
      <c r="I47" s="37"/>
      <c r="J47" s="38"/>
      <c r="K47" s="50"/>
      <c r="L47"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47" s="13"/>
      <c r="N47" s="37"/>
      <c r="O47" s="132" t="str">
        <f>IF(Spec_Imports[[#This Row],[Are_You_First_Deliverer]]="","",IF(N47="Yes","","Verify Entry"))</f>
        <v/>
      </c>
      <c r="P47" s="13"/>
      <c r="Q47" s="37"/>
      <c r="R47" s="44" t="str">
        <f>IF(Spec_Imports[[#This Row],[Source ID]]="","",IF(OR(Spec_Imports[[#This Row],[Direct_Delivery_Method]]="1st PoR is WA Sch Pt",Spec_Imports[[#This Row],[Direct_Delivery_Method]]="Dynamic Transfer",Spec_Imports[[#This Row],[Direct_Delivery_Method]]="Spec Source to POD in WA"),"Yes","Verify Entry"))</f>
        <v/>
      </c>
      <c r="S47" s="13"/>
      <c r="T47" s="247"/>
      <c r="U47" s="13"/>
      <c r="V47" s="44" t="str">
        <f>IF(Spec_Imports[[#This Row],[Source ID]]="","",'Start Here'!$B$33)</f>
        <v/>
      </c>
      <c r="W47" s="44" t="str">
        <f>IF(Spec_Imports[[#This Row],[Source ID]]="","",IF(Spec_Imports[[#This Row],[Are_You_First_Deliverer]]="Yes","No",IF(Spec_Imports[[#This Row],[Are_You_First_Deliverer]]="No","Yes","Verify Entry")))</f>
        <v/>
      </c>
      <c r="X47" s="52" t="str">
        <f>IF(Spec_Imports[[#This Row],[RP_Power_Brought_On_Behalf]]="Yes",Spec_Imports[[#This Row],[Specified_Electricity_Deliveries]]*Spec_Imports[[#This Row],[Transmission_Loss_Correction_Factor]],"")</f>
        <v/>
      </c>
      <c r="Y47" s="39" t="str">
        <f>IF(Spec_Imports[[#This Row],[RP_Owned_Imported_Per_Thresholds]]="","",Spec_Imports[[#This Row],[RP_Owned_Imported_Per_Thresholds]]*Spec_Imports[[#This Row],[EF_Total_Covered]])</f>
        <v/>
      </c>
      <c r="Z47" s="13"/>
      <c r="AA47" s="37"/>
      <c r="AB47" s="37" t="str">
        <f>IF(Spec_Imports[[#This Row],[Source ID]]="","",IF(OR(Spec_Imports[[#This Row],[Meter_Data_Zero_RPS]]="No",Spec_Imports[[#This Row],[Are_You_First_Deliverer]]="No"),"Does Not Apply",""))</f>
        <v/>
      </c>
      <c r="AC47"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47" s="16"/>
      <c r="AE47" s="210" t="str">
        <f>_xlfn.IFNA(INDEX(EF_List[Total EF],MATCH(Spec_Imports[[#This Row],[Source ID]],EF_List[Source ID],0)),"")</f>
        <v/>
      </c>
      <c r="AF47" s="210" t="str">
        <f>IF(Spec_Imports[[#This Row],[Source ID]]="","",Spec_Imports[[#This Row],[EF_Combustion]]+Spec_Imports[[#This Row],[EF_CH4_Non-Geothermal]]+Spec_Imports[[#This Row],[EF_N2O]])</f>
        <v/>
      </c>
      <c r="AG47" s="210" t="str">
        <f>IF(Spec_Imports[[#This Row],[Source ID]]="","",Spec_Imports[[#This Row],[EF_Biomass_Exempt]]+Spec_Imports[[#This Row],[EF_CO2_Geothermal_Exempt]]+Spec_Imports[[#This Row],[EF_CH4_Geothermal_Exempt]])</f>
        <v/>
      </c>
      <c r="AH47" s="210" t="str">
        <f>_xlfn.IFNA(INDEX(EF_List[Fossil &amp; Process EF],MATCH(Spec_Imports[[#This Row],[Source ID]],EF_List[Source ID],0)),"")</f>
        <v/>
      </c>
      <c r="AI47" s="210" t="str">
        <f>_xlfn.IFNA(INDEX(EF_List[Biomass
Exempt EF],MATCH(Spec_Imports[[#This Row],[Source ID]],EF_List[Source ID],0)),"")</f>
        <v/>
      </c>
      <c r="AJ47" s="210" t="str">
        <f>_xlfn.IFNA(INDEX(EF_List[Geothermal CO2 Exempt EF],MATCH(Spec_Imports[[#This Row],[Source ID]],EF_List[Source ID],0)),"")</f>
        <v/>
      </c>
      <c r="AK47" s="210" t="str">
        <f>_xlfn.IFNA(INDEX(EF_List[Geothermal CH4 Exempt EF],MATCH(Spec_Imports[[#This Row],[Source ID]],EF_List[Source ID],0)),"")</f>
        <v/>
      </c>
      <c r="AL47" s="210" t="str">
        <f>_xlfn.IFNA(INDEX(EF_List[Other CH4
Covered EF],MATCH(Spec_Imports[[#This Row],[Source ID]],EF_List[Source ID],0)),"")</f>
        <v/>
      </c>
      <c r="AM47" s="210" t="str">
        <f>_xlfn.IFNA(INDEX(EF_List[N2O
Covered EF],MATCH(Spec_Imports[[#This Row],[Source ID]],EF_List[Source ID],0)),"")</f>
        <v/>
      </c>
      <c r="AN47" s="15"/>
      <c r="AO47" s="51" t="str">
        <f>IFERROR(MAX(Spec_Imports[[#This Row],[Specified_Electricity_Deliveries]],0)*Spec_Imports[[#This Row],[Transmission_Loss_Correction_Factor]],"")</f>
        <v/>
      </c>
      <c r="AP47" s="51" t="str">
        <f>IFERROR(Spec_Imports[[#This Row],[MWh_x_TLF]]*Spec_Imports[[#This Row],[EF_Published2]],"")</f>
        <v/>
      </c>
      <c r="AQ47" s="51" t="str">
        <f>IFERROR(Spec_Imports[[#This Row],[MWh_x_TLF]]*Spec_Imports[[#This Row],[EF_Total_Covered]],"")</f>
        <v/>
      </c>
      <c r="AR47" s="51" t="str">
        <f>IFERROR(Spec_Imports[[#This Row],[MWh_x_TLF]]*Spec_Imports[[#This Row],[EF_Total_Exempt]],"")</f>
        <v/>
      </c>
      <c r="AS47" s="51" t="str">
        <f>IFERROR(Spec_Imports[[#This Row],[MWh_x_TLF]]*Spec_Imports[[#This Row],[EF_Combustion]],"")</f>
        <v/>
      </c>
      <c r="AT47" s="51" t="str">
        <f>IFERROR(Spec_Imports[[#This Row],[MWh_x_TLF]]*Spec_Imports[[#This Row],[EF_Biomass_Exempt]],"")</f>
        <v/>
      </c>
      <c r="AU47" s="51" t="str">
        <f>IFERROR(Spec_Imports[[#This Row],[MWh_x_TLF]]*Spec_Imports[[#This Row],[EF_CO2_Geothermal_Exempt]],"")</f>
        <v/>
      </c>
      <c r="AV47" s="51" t="str">
        <f>IFERROR(Spec_Imports[[#This Row],[MWh_x_TLF]]*Spec_Imports[[#This Row],[EF_CH4_Geothermal_Exempt]],"")</f>
        <v/>
      </c>
      <c r="AW47" s="51" t="str">
        <f>IFERROR(Spec_Imports[[#This Row],[MWh_x_TLF]]*Spec_Imports[[#This Row],[EF_CH4_Non-Geothermal]],"")</f>
        <v/>
      </c>
      <c r="AX47" s="51" t="str">
        <f>IFERROR(Spec_Imports[[#This Row],[MWh_x_TLF]]*Spec_Imports[[#This Row],[EF_N2O]],"")</f>
        <v/>
      </c>
      <c r="AY47" s="15"/>
      <c r="AZ47" s="44" t="str">
        <f>IF(Spec_Imports[[#This Row],[Source ID]]="","","No")</f>
        <v/>
      </c>
      <c r="BA47" s="255" t="str">
        <f>IF(Spec_Imports[[#This Row],[Linked_Jurisdiction_2]]="No",0,Spec_Imports[[#This Row],[CO2e_Total_Covered]])</f>
        <v/>
      </c>
      <c r="BB47" s="139"/>
      <c r="BC47" s="257"/>
    </row>
    <row r="48" spans="1:55" ht="15.6">
      <c r="A48" s="244"/>
      <c r="B48" s="126" t="str">
        <f>IF(ISNUMBER(SEARCH("~*",Spec_Imports[[#This Row],[Facility_Unit_Name]])),"",IF(Spec_Imports[[#This Row],[Facility_Unit_Name]]="","",INDEX(EF_List[Source ID],MATCH(Spec_Imports[[#This Row],[Facility_Unit_Name]],EF_List[Facility and Unit Name],0))))</f>
        <v/>
      </c>
      <c r="C48" s="44" t="str">
        <f>_xlfn.IFNA(INDEX(EF_List[Primary Fuel],MATCH(Spec_Imports[[#This Row],[Source ID]],EF_List[Source ID],0)),"")</f>
        <v/>
      </c>
      <c r="D48" s="44" t="str">
        <f>_xlfn.IFNA(INDEX(EF_List[State/Country],MATCH(Spec_Imports[[#This Row],[Source ID]],EF_List[Source ID],0)),"")</f>
        <v/>
      </c>
      <c r="E48" s="127"/>
      <c r="F48" s="128"/>
      <c r="G48" s="131" t="str">
        <f>IF(ISBLANK(Spec_Imports[[#This Row],[Source ID]]),"",Spec_Imports[[#This Row],[EF_Published2]])</f>
        <v/>
      </c>
      <c r="H48" s="74"/>
      <c r="I48" s="37"/>
      <c r="J48" s="38"/>
      <c r="K48" s="50"/>
      <c r="L48"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48" s="13"/>
      <c r="N48" s="37"/>
      <c r="O48" s="132" t="str">
        <f>IF(Spec_Imports[[#This Row],[Are_You_First_Deliverer]]="","",IF(N48="Yes","","Verify Entry"))</f>
        <v/>
      </c>
      <c r="P48" s="13"/>
      <c r="Q48" s="37"/>
      <c r="R48" s="44" t="str">
        <f>IF(Spec_Imports[[#This Row],[Source ID]]="","",IF(OR(Spec_Imports[[#This Row],[Direct_Delivery_Method]]="1st PoR is WA Sch Pt",Spec_Imports[[#This Row],[Direct_Delivery_Method]]="Dynamic Transfer",Spec_Imports[[#This Row],[Direct_Delivery_Method]]="Spec Source to POD in WA"),"Yes","Verify Entry"))</f>
        <v/>
      </c>
      <c r="S48" s="13"/>
      <c r="T48" s="247"/>
      <c r="U48" s="13"/>
      <c r="V48" s="44" t="str">
        <f>IF(Spec_Imports[[#This Row],[Source ID]]="","",'Start Here'!$B$33)</f>
        <v/>
      </c>
      <c r="W48" s="44" t="str">
        <f>IF(Spec_Imports[[#This Row],[Source ID]]="","",IF(Spec_Imports[[#This Row],[Are_You_First_Deliverer]]="Yes","No",IF(Spec_Imports[[#This Row],[Are_You_First_Deliverer]]="No","Yes","Verify Entry")))</f>
        <v/>
      </c>
      <c r="X48" s="52" t="str">
        <f>IF(Spec_Imports[[#This Row],[RP_Power_Brought_On_Behalf]]="Yes",Spec_Imports[[#This Row],[Specified_Electricity_Deliveries]]*Spec_Imports[[#This Row],[Transmission_Loss_Correction_Factor]],"")</f>
        <v/>
      </c>
      <c r="Y48" s="39" t="str">
        <f>IF(Spec_Imports[[#This Row],[RP_Owned_Imported_Per_Thresholds]]="","",Spec_Imports[[#This Row],[RP_Owned_Imported_Per_Thresholds]]*Spec_Imports[[#This Row],[EF_Total_Covered]])</f>
        <v/>
      </c>
      <c r="Z48" s="13"/>
      <c r="AA48" s="37"/>
      <c r="AB48" s="37" t="str">
        <f>IF(Spec_Imports[[#This Row],[Source ID]]="","",IF(OR(Spec_Imports[[#This Row],[Meter_Data_Zero_RPS]]="No",Spec_Imports[[#This Row],[Are_You_First_Deliverer]]="No"),"Does Not Apply",""))</f>
        <v/>
      </c>
      <c r="AC48"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48" s="16"/>
      <c r="AE48" s="210" t="str">
        <f>_xlfn.IFNA(INDEX(EF_List[Total EF],MATCH(Spec_Imports[[#This Row],[Source ID]],EF_List[Source ID],0)),"")</f>
        <v/>
      </c>
      <c r="AF48" s="210" t="str">
        <f>IF(Spec_Imports[[#This Row],[Source ID]]="","",Spec_Imports[[#This Row],[EF_Combustion]]+Spec_Imports[[#This Row],[EF_CH4_Non-Geothermal]]+Spec_Imports[[#This Row],[EF_N2O]])</f>
        <v/>
      </c>
      <c r="AG48" s="210" t="str">
        <f>IF(Spec_Imports[[#This Row],[Source ID]]="","",Spec_Imports[[#This Row],[EF_Biomass_Exempt]]+Spec_Imports[[#This Row],[EF_CO2_Geothermal_Exempt]]+Spec_Imports[[#This Row],[EF_CH4_Geothermal_Exempt]])</f>
        <v/>
      </c>
      <c r="AH48" s="210" t="str">
        <f>_xlfn.IFNA(INDEX(EF_List[Fossil &amp; Process EF],MATCH(Spec_Imports[[#This Row],[Source ID]],EF_List[Source ID],0)),"")</f>
        <v/>
      </c>
      <c r="AI48" s="210" t="str">
        <f>_xlfn.IFNA(INDEX(EF_List[Biomass
Exempt EF],MATCH(Spec_Imports[[#This Row],[Source ID]],EF_List[Source ID],0)),"")</f>
        <v/>
      </c>
      <c r="AJ48" s="210" t="str">
        <f>_xlfn.IFNA(INDEX(EF_List[Geothermal CO2 Exempt EF],MATCH(Spec_Imports[[#This Row],[Source ID]],EF_List[Source ID],0)),"")</f>
        <v/>
      </c>
      <c r="AK48" s="210" t="str">
        <f>_xlfn.IFNA(INDEX(EF_List[Geothermal CH4 Exempt EF],MATCH(Spec_Imports[[#This Row],[Source ID]],EF_List[Source ID],0)),"")</f>
        <v/>
      </c>
      <c r="AL48" s="210" t="str">
        <f>_xlfn.IFNA(INDEX(EF_List[Other CH4
Covered EF],MATCH(Spec_Imports[[#This Row],[Source ID]],EF_List[Source ID],0)),"")</f>
        <v/>
      </c>
      <c r="AM48" s="210" t="str">
        <f>_xlfn.IFNA(INDEX(EF_List[N2O
Covered EF],MATCH(Spec_Imports[[#This Row],[Source ID]],EF_List[Source ID],0)),"")</f>
        <v/>
      </c>
      <c r="AN48" s="15"/>
      <c r="AO48" s="51" t="str">
        <f>IFERROR(MAX(Spec_Imports[[#This Row],[Specified_Electricity_Deliveries]],0)*Spec_Imports[[#This Row],[Transmission_Loss_Correction_Factor]],"")</f>
        <v/>
      </c>
      <c r="AP48" s="51" t="str">
        <f>IFERROR(Spec_Imports[[#This Row],[MWh_x_TLF]]*Spec_Imports[[#This Row],[EF_Published2]],"")</f>
        <v/>
      </c>
      <c r="AQ48" s="51" t="str">
        <f>IFERROR(Spec_Imports[[#This Row],[MWh_x_TLF]]*Spec_Imports[[#This Row],[EF_Total_Covered]],"")</f>
        <v/>
      </c>
      <c r="AR48" s="51" t="str">
        <f>IFERROR(Spec_Imports[[#This Row],[MWh_x_TLF]]*Spec_Imports[[#This Row],[EF_Total_Exempt]],"")</f>
        <v/>
      </c>
      <c r="AS48" s="51" t="str">
        <f>IFERROR(Spec_Imports[[#This Row],[MWh_x_TLF]]*Spec_Imports[[#This Row],[EF_Combustion]],"")</f>
        <v/>
      </c>
      <c r="AT48" s="51" t="str">
        <f>IFERROR(Spec_Imports[[#This Row],[MWh_x_TLF]]*Spec_Imports[[#This Row],[EF_Biomass_Exempt]],"")</f>
        <v/>
      </c>
      <c r="AU48" s="51" t="str">
        <f>IFERROR(Spec_Imports[[#This Row],[MWh_x_TLF]]*Spec_Imports[[#This Row],[EF_CO2_Geothermal_Exempt]],"")</f>
        <v/>
      </c>
      <c r="AV48" s="51" t="str">
        <f>IFERROR(Spec_Imports[[#This Row],[MWh_x_TLF]]*Spec_Imports[[#This Row],[EF_CH4_Geothermal_Exempt]],"")</f>
        <v/>
      </c>
      <c r="AW48" s="51" t="str">
        <f>IFERROR(Spec_Imports[[#This Row],[MWh_x_TLF]]*Spec_Imports[[#This Row],[EF_CH4_Non-Geothermal]],"")</f>
        <v/>
      </c>
      <c r="AX48" s="51" t="str">
        <f>IFERROR(Spec_Imports[[#This Row],[MWh_x_TLF]]*Spec_Imports[[#This Row],[EF_N2O]],"")</f>
        <v/>
      </c>
      <c r="AY48" s="15"/>
      <c r="AZ48" s="44" t="str">
        <f>IF(Spec_Imports[[#This Row],[Source ID]]="","","No")</f>
        <v/>
      </c>
      <c r="BA48" s="255" t="str">
        <f>IF(Spec_Imports[[#This Row],[Linked_Jurisdiction_2]]="No",0,Spec_Imports[[#This Row],[CO2e_Total_Covered]])</f>
        <v/>
      </c>
      <c r="BB48" s="139"/>
      <c r="BC48" s="257"/>
    </row>
    <row r="49" spans="1:55" ht="15.6">
      <c r="A49" s="244"/>
      <c r="B49" s="126" t="str">
        <f>IF(ISNUMBER(SEARCH("~*",Spec_Imports[[#This Row],[Facility_Unit_Name]])),"",IF(Spec_Imports[[#This Row],[Facility_Unit_Name]]="","",INDEX(EF_List[Source ID],MATCH(Spec_Imports[[#This Row],[Facility_Unit_Name]],EF_List[Facility and Unit Name],0))))</f>
        <v/>
      </c>
      <c r="C49" s="44" t="str">
        <f>_xlfn.IFNA(INDEX(EF_List[Primary Fuel],MATCH(Spec_Imports[[#This Row],[Source ID]],EF_List[Source ID],0)),"")</f>
        <v/>
      </c>
      <c r="D49" s="44" t="str">
        <f>_xlfn.IFNA(INDEX(EF_List[State/Country],MATCH(Spec_Imports[[#This Row],[Source ID]],EF_List[Source ID],0)),"")</f>
        <v/>
      </c>
      <c r="E49" s="127"/>
      <c r="F49" s="128"/>
      <c r="G49" s="131" t="str">
        <f>IF(ISBLANK(Spec_Imports[[#This Row],[Source ID]]),"",Spec_Imports[[#This Row],[EF_Published2]])</f>
        <v/>
      </c>
      <c r="H49" s="74"/>
      <c r="I49" s="37"/>
      <c r="J49" s="38"/>
      <c r="K49" s="50"/>
      <c r="L49"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49" s="13"/>
      <c r="N49" s="37"/>
      <c r="O49" s="132" t="str">
        <f>IF(Spec_Imports[[#This Row],[Are_You_First_Deliverer]]="","",IF(N49="Yes","","Verify Entry"))</f>
        <v/>
      </c>
      <c r="P49" s="13"/>
      <c r="Q49" s="37"/>
      <c r="R49" s="44" t="str">
        <f>IF(Spec_Imports[[#This Row],[Source ID]]="","",IF(OR(Spec_Imports[[#This Row],[Direct_Delivery_Method]]="1st PoR is WA Sch Pt",Spec_Imports[[#This Row],[Direct_Delivery_Method]]="Dynamic Transfer",Spec_Imports[[#This Row],[Direct_Delivery_Method]]="Spec Source to POD in WA"),"Yes","Verify Entry"))</f>
        <v/>
      </c>
      <c r="S49" s="13"/>
      <c r="T49" s="247"/>
      <c r="U49" s="13"/>
      <c r="V49" s="44" t="str">
        <f>IF(Spec_Imports[[#This Row],[Source ID]]="","",'Start Here'!$B$33)</f>
        <v/>
      </c>
      <c r="W49" s="44" t="str">
        <f>IF(Spec_Imports[[#This Row],[Source ID]]="","",IF(Spec_Imports[[#This Row],[Are_You_First_Deliverer]]="Yes","No",IF(Spec_Imports[[#This Row],[Are_You_First_Deliverer]]="No","Yes","Verify Entry")))</f>
        <v/>
      </c>
      <c r="X49" s="52" t="str">
        <f>IF(Spec_Imports[[#This Row],[RP_Power_Brought_On_Behalf]]="Yes",Spec_Imports[[#This Row],[Specified_Electricity_Deliveries]]*Spec_Imports[[#This Row],[Transmission_Loss_Correction_Factor]],"")</f>
        <v/>
      </c>
      <c r="Y49" s="39" t="str">
        <f>IF(Spec_Imports[[#This Row],[RP_Owned_Imported_Per_Thresholds]]="","",Spec_Imports[[#This Row],[RP_Owned_Imported_Per_Thresholds]]*Spec_Imports[[#This Row],[EF_Total_Covered]])</f>
        <v/>
      </c>
      <c r="Z49" s="13"/>
      <c r="AA49" s="37"/>
      <c r="AB49" s="37" t="str">
        <f>IF(Spec_Imports[[#This Row],[Source ID]]="","",IF(OR(Spec_Imports[[#This Row],[Meter_Data_Zero_RPS]]="No",Spec_Imports[[#This Row],[Are_You_First_Deliverer]]="No"),"Does Not Apply",""))</f>
        <v/>
      </c>
      <c r="AC49"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49" s="16"/>
      <c r="AE49" s="210" t="str">
        <f>_xlfn.IFNA(INDEX(EF_List[Total EF],MATCH(Spec_Imports[[#This Row],[Source ID]],EF_List[Source ID],0)),"")</f>
        <v/>
      </c>
      <c r="AF49" s="210" t="str">
        <f>IF(Spec_Imports[[#This Row],[Source ID]]="","",Spec_Imports[[#This Row],[EF_Combustion]]+Spec_Imports[[#This Row],[EF_CH4_Non-Geothermal]]+Spec_Imports[[#This Row],[EF_N2O]])</f>
        <v/>
      </c>
      <c r="AG49" s="210" t="str">
        <f>IF(Spec_Imports[[#This Row],[Source ID]]="","",Spec_Imports[[#This Row],[EF_Biomass_Exempt]]+Spec_Imports[[#This Row],[EF_CO2_Geothermal_Exempt]]+Spec_Imports[[#This Row],[EF_CH4_Geothermal_Exempt]])</f>
        <v/>
      </c>
      <c r="AH49" s="210" t="str">
        <f>_xlfn.IFNA(INDEX(EF_List[Fossil &amp; Process EF],MATCH(Spec_Imports[[#This Row],[Source ID]],EF_List[Source ID],0)),"")</f>
        <v/>
      </c>
      <c r="AI49" s="210" t="str">
        <f>_xlfn.IFNA(INDEX(EF_List[Biomass
Exempt EF],MATCH(Spec_Imports[[#This Row],[Source ID]],EF_List[Source ID],0)),"")</f>
        <v/>
      </c>
      <c r="AJ49" s="210" t="str">
        <f>_xlfn.IFNA(INDEX(EF_List[Geothermal CO2 Exempt EF],MATCH(Spec_Imports[[#This Row],[Source ID]],EF_List[Source ID],0)),"")</f>
        <v/>
      </c>
      <c r="AK49" s="210" t="str">
        <f>_xlfn.IFNA(INDEX(EF_List[Geothermal CH4 Exempt EF],MATCH(Spec_Imports[[#This Row],[Source ID]],EF_List[Source ID],0)),"")</f>
        <v/>
      </c>
      <c r="AL49" s="210" t="str">
        <f>_xlfn.IFNA(INDEX(EF_List[Other CH4
Covered EF],MATCH(Spec_Imports[[#This Row],[Source ID]],EF_List[Source ID],0)),"")</f>
        <v/>
      </c>
      <c r="AM49" s="210" t="str">
        <f>_xlfn.IFNA(INDEX(EF_List[N2O
Covered EF],MATCH(Spec_Imports[[#This Row],[Source ID]],EF_List[Source ID],0)),"")</f>
        <v/>
      </c>
      <c r="AN49" s="15"/>
      <c r="AO49" s="51" t="str">
        <f>IFERROR(MAX(Spec_Imports[[#This Row],[Specified_Electricity_Deliveries]],0)*Spec_Imports[[#This Row],[Transmission_Loss_Correction_Factor]],"")</f>
        <v/>
      </c>
      <c r="AP49" s="51" t="str">
        <f>IFERROR(Spec_Imports[[#This Row],[MWh_x_TLF]]*Spec_Imports[[#This Row],[EF_Published2]],"")</f>
        <v/>
      </c>
      <c r="AQ49" s="51" t="str">
        <f>IFERROR(Spec_Imports[[#This Row],[MWh_x_TLF]]*Spec_Imports[[#This Row],[EF_Total_Covered]],"")</f>
        <v/>
      </c>
      <c r="AR49" s="51" t="str">
        <f>IFERROR(Spec_Imports[[#This Row],[MWh_x_TLF]]*Spec_Imports[[#This Row],[EF_Total_Exempt]],"")</f>
        <v/>
      </c>
      <c r="AS49" s="51" t="str">
        <f>IFERROR(Spec_Imports[[#This Row],[MWh_x_TLF]]*Spec_Imports[[#This Row],[EF_Combustion]],"")</f>
        <v/>
      </c>
      <c r="AT49" s="51" t="str">
        <f>IFERROR(Spec_Imports[[#This Row],[MWh_x_TLF]]*Spec_Imports[[#This Row],[EF_Biomass_Exempt]],"")</f>
        <v/>
      </c>
      <c r="AU49" s="51" t="str">
        <f>IFERROR(Spec_Imports[[#This Row],[MWh_x_TLF]]*Spec_Imports[[#This Row],[EF_CO2_Geothermal_Exempt]],"")</f>
        <v/>
      </c>
      <c r="AV49" s="51" t="str">
        <f>IFERROR(Spec_Imports[[#This Row],[MWh_x_TLF]]*Spec_Imports[[#This Row],[EF_CH4_Geothermal_Exempt]],"")</f>
        <v/>
      </c>
      <c r="AW49" s="51" t="str">
        <f>IFERROR(Spec_Imports[[#This Row],[MWh_x_TLF]]*Spec_Imports[[#This Row],[EF_CH4_Non-Geothermal]],"")</f>
        <v/>
      </c>
      <c r="AX49" s="51" t="str">
        <f>IFERROR(Spec_Imports[[#This Row],[MWh_x_TLF]]*Spec_Imports[[#This Row],[EF_N2O]],"")</f>
        <v/>
      </c>
      <c r="AY49" s="15"/>
      <c r="AZ49" s="44" t="str">
        <f>IF(Spec_Imports[[#This Row],[Source ID]]="","","No")</f>
        <v/>
      </c>
      <c r="BA49" s="255" t="str">
        <f>IF(Spec_Imports[[#This Row],[Linked_Jurisdiction_2]]="No",0,Spec_Imports[[#This Row],[CO2e_Total_Covered]])</f>
        <v/>
      </c>
      <c r="BB49" s="139"/>
      <c r="BC49" s="257"/>
    </row>
    <row r="50" spans="1:55" ht="15.6">
      <c r="A50" s="244"/>
      <c r="B50" s="126" t="str">
        <f>IF(ISNUMBER(SEARCH("~*",Spec_Imports[[#This Row],[Facility_Unit_Name]])),"",IF(Spec_Imports[[#This Row],[Facility_Unit_Name]]="","",INDEX(EF_List[Source ID],MATCH(Spec_Imports[[#This Row],[Facility_Unit_Name]],EF_List[Facility and Unit Name],0))))</f>
        <v/>
      </c>
      <c r="C50" s="44" t="str">
        <f>_xlfn.IFNA(INDEX(EF_List[Primary Fuel],MATCH(Spec_Imports[[#This Row],[Source ID]],EF_List[Source ID],0)),"")</f>
        <v/>
      </c>
      <c r="D50" s="44" t="str">
        <f>_xlfn.IFNA(INDEX(EF_List[State/Country],MATCH(Spec_Imports[[#This Row],[Source ID]],EF_List[Source ID],0)),"")</f>
        <v/>
      </c>
      <c r="E50" s="127"/>
      <c r="F50" s="128"/>
      <c r="G50" s="131" t="str">
        <f>IF(ISBLANK(Spec_Imports[[#This Row],[Source ID]]),"",Spec_Imports[[#This Row],[EF_Published2]])</f>
        <v/>
      </c>
      <c r="H50" s="74"/>
      <c r="I50" s="37"/>
      <c r="J50" s="38"/>
      <c r="K50" s="50"/>
      <c r="L50"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50" s="13"/>
      <c r="N50" s="37"/>
      <c r="O50" s="132" t="str">
        <f>IF(Spec_Imports[[#This Row],[Are_You_First_Deliverer]]="","",IF(N50="Yes","","Verify Entry"))</f>
        <v/>
      </c>
      <c r="P50" s="13"/>
      <c r="Q50" s="37"/>
      <c r="R50" s="44" t="str">
        <f>IF(Spec_Imports[[#This Row],[Source ID]]="","",IF(OR(Spec_Imports[[#This Row],[Direct_Delivery_Method]]="1st PoR is WA Sch Pt",Spec_Imports[[#This Row],[Direct_Delivery_Method]]="Dynamic Transfer",Spec_Imports[[#This Row],[Direct_Delivery_Method]]="Spec Source to POD in WA"),"Yes","Verify Entry"))</f>
        <v/>
      </c>
      <c r="S50" s="13"/>
      <c r="T50" s="247"/>
      <c r="U50" s="13"/>
      <c r="V50" s="44" t="str">
        <f>IF(Spec_Imports[[#This Row],[Source ID]]="","",'Start Here'!$B$33)</f>
        <v/>
      </c>
      <c r="W50" s="44" t="str">
        <f>IF(Spec_Imports[[#This Row],[Source ID]]="","",IF(Spec_Imports[[#This Row],[Are_You_First_Deliverer]]="Yes","No",IF(Spec_Imports[[#This Row],[Are_You_First_Deliverer]]="No","Yes","Verify Entry")))</f>
        <v/>
      </c>
      <c r="X50" s="52" t="str">
        <f>IF(Spec_Imports[[#This Row],[RP_Power_Brought_On_Behalf]]="Yes",Spec_Imports[[#This Row],[Specified_Electricity_Deliveries]]*Spec_Imports[[#This Row],[Transmission_Loss_Correction_Factor]],"")</f>
        <v/>
      </c>
      <c r="Y50" s="39" t="str">
        <f>IF(Spec_Imports[[#This Row],[RP_Owned_Imported_Per_Thresholds]]="","",Spec_Imports[[#This Row],[RP_Owned_Imported_Per_Thresholds]]*Spec_Imports[[#This Row],[EF_Total_Covered]])</f>
        <v/>
      </c>
      <c r="Z50" s="13"/>
      <c r="AA50" s="37"/>
      <c r="AB50" s="37" t="str">
        <f>IF(Spec_Imports[[#This Row],[Source ID]]="","",IF(OR(Spec_Imports[[#This Row],[Meter_Data_Zero_RPS]]="No",Spec_Imports[[#This Row],[Are_You_First_Deliverer]]="No"),"Does Not Apply",""))</f>
        <v/>
      </c>
      <c r="AC50"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50" s="16"/>
      <c r="AE50" s="210" t="str">
        <f>_xlfn.IFNA(INDEX(EF_List[Total EF],MATCH(Spec_Imports[[#This Row],[Source ID]],EF_List[Source ID],0)),"")</f>
        <v/>
      </c>
      <c r="AF50" s="210" t="str">
        <f>IF(Spec_Imports[[#This Row],[Source ID]]="","",Spec_Imports[[#This Row],[EF_Combustion]]+Spec_Imports[[#This Row],[EF_CH4_Non-Geothermal]]+Spec_Imports[[#This Row],[EF_N2O]])</f>
        <v/>
      </c>
      <c r="AG50" s="210" t="str">
        <f>IF(Spec_Imports[[#This Row],[Source ID]]="","",Spec_Imports[[#This Row],[EF_Biomass_Exempt]]+Spec_Imports[[#This Row],[EF_CO2_Geothermal_Exempt]]+Spec_Imports[[#This Row],[EF_CH4_Geothermal_Exempt]])</f>
        <v/>
      </c>
      <c r="AH50" s="210" t="str">
        <f>_xlfn.IFNA(INDEX(EF_List[Fossil &amp; Process EF],MATCH(Spec_Imports[[#This Row],[Source ID]],EF_List[Source ID],0)),"")</f>
        <v/>
      </c>
      <c r="AI50" s="210" t="str">
        <f>_xlfn.IFNA(INDEX(EF_List[Biomass
Exempt EF],MATCH(Spec_Imports[[#This Row],[Source ID]],EF_List[Source ID],0)),"")</f>
        <v/>
      </c>
      <c r="AJ50" s="210" t="str">
        <f>_xlfn.IFNA(INDEX(EF_List[Geothermal CO2 Exempt EF],MATCH(Spec_Imports[[#This Row],[Source ID]],EF_List[Source ID],0)),"")</f>
        <v/>
      </c>
      <c r="AK50" s="210" t="str">
        <f>_xlfn.IFNA(INDEX(EF_List[Geothermal CH4 Exempt EF],MATCH(Spec_Imports[[#This Row],[Source ID]],EF_List[Source ID],0)),"")</f>
        <v/>
      </c>
      <c r="AL50" s="210" t="str">
        <f>_xlfn.IFNA(INDEX(EF_List[Other CH4
Covered EF],MATCH(Spec_Imports[[#This Row],[Source ID]],EF_List[Source ID],0)),"")</f>
        <v/>
      </c>
      <c r="AM50" s="210" t="str">
        <f>_xlfn.IFNA(INDEX(EF_List[N2O
Covered EF],MATCH(Spec_Imports[[#This Row],[Source ID]],EF_List[Source ID],0)),"")</f>
        <v/>
      </c>
      <c r="AN50" s="15"/>
      <c r="AO50" s="51" t="str">
        <f>IFERROR(MAX(Spec_Imports[[#This Row],[Specified_Electricity_Deliveries]],0)*Spec_Imports[[#This Row],[Transmission_Loss_Correction_Factor]],"")</f>
        <v/>
      </c>
      <c r="AP50" s="51" t="str">
        <f>IFERROR(Spec_Imports[[#This Row],[MWh_x_TLF]]*Spec_Imports[[#This Row],[EF_Published2]],"")</f>
        <v/>
      </c>
      <c r="AQ50" s="51" t="str">
        <f>IFERROR(Spec_Imports[[#This Row],[MWh_x_TLF]]*Spec_Imports[[#This Row],[EF_Total_Covered]],"")</f>
        <v/>
      </c>
      <c r="AR50" s="51" t="str">
        <f>IFERROR(Spec_Imports[[#This Row],[MWh_x_TLF]]*Spec_Imports[[#This Row],[EF_Total_Exempt]],"")</f>
        <v/>
      </c>
      <c r="AS50" s="51" t="str">
        <f>IFERROR(Spec_Imports[[#This Row],[MWh_x_TLF]]*Spec_Imports[[#This Row],[EF_Combustion]],"")</f>
        <v/>
      </c>
      <c r="AT50" s="51" t="str">
        <f>IFERROR(Spec_Imports[[#This Row],[MWh_x_TLF]]*Spec_Imports[[#This Row],[EF_Biomass_Exempt]],"")</f>
        <v/>
      </c>
      <c r="AU50" s="51" t="str">
        <f>IFERROR(Spec_Imports[[#This Row],[MWh_x_TLF]]*Spec_Imports[[#This Row],[EF_CO2_Geothermal_Exempt]],"")</f>
        <v/>
      </c>
      <c r="AV50" s="51" t="str">
        <f>IFERROR(Spec_Imports[[#This Row],[MWh_x_TLF]]*Spec_Imports[[#This Row],[EF_CH4_Geothermal_Exempt]],"")</f>
        <v/>
      </c>
      <c r="AW50" s="51" t="str">
        <f>IFERROR(Spec_Imports[[#This Row],[MWh_x_TLF]]*Spec_Imports[[#This Row],[EF_CH4_Non-Geothermal]],"")</f>
        <v/>
      </c>
      <c r="AX50" s="51" t="str">
        <f>IFERROR(Spec_Imports[[#This Row],[MWh_x_TLF]]*Spec_Imports[[#This Row],[EF_N2O]],"")</f>
        <v/>
      </c>
      <c r="AY50" s="15"/>
      <c r="AZ50" s="44" t="str">
        <f>IF(Spec_Imports[[#This Row],[Source ID]]="","","No")</f>
        <v/>
      </c>
      <c r="BA50" s="255" t="str">
        <f>IF(Spec_Imports[[#This Row],[Linked_Jurisdiction_2]]="No",0,Spec_Imports[[#This Row],[CO2e_Total_Covered]])</f>
        <v/>
      </c>
      <c r="BB50" s="139"/>
      <c r="BC50" s="257"/>
    </row>
    <row r="51" spans="1:55" ht="15.6">
      <c r="A51" s="244"/>
      <c r="B51" s="126" t="str">
        <f>IF(ISNUMBER(SEARCH("~*",Spec_Imports[[#This Row],[Facility_Unit_Name]])),"",IF(Spec_Imports[[#This Row],[Facility_Unit_Name]]="","",INDEX(EF_List[Source ID],MATCH(Spec_Imports[[#This Row],[Facility_Unit_Name]],EF_List[Facility and Unit Name],0))))</f>
        <v/>
      </c>
      <c r="C51" s="44" t="str">
        <f>_xlfn.IFNA(INDEX(EF_List[Primary Fuel],MATCH(Spec_Imports[[#This Row],[Source ID]],EF_List[Source ID],0)),"")</f>
        <v/>
      </c>
      <c r="D51" s="44" t="str">
        <f>_xlfn.IFNA(INDEX(EF_List[State/Country],MATCH(Spec_Imports[[#This Row],[Source ID]],EF_List[Source ID],0)),"")</f>
        <v/>
      </c>
      <c r="E51" s="127"/>
      <c r="F51" s="128"/>
      <c r="G51" s="131" t="str">
        <f>IF(ISBLANK(Spec_Imports[[#This Row],[Source ID]]),"",Spec_Imports[[#This Row],[EF_Published2]])</f>
        <v/>
      </c>
      <c r="H51" s="74"/>
      <c r="I51" s="37"/>
      <c r="J51" s="38"/>
      <c r="K51" s="50"/>
      <c r="L51"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51" s="13"/>
      <c r="N51" s="37"/>
      <c r="O51" s="132" t="str">
        <f>IF(Spec_Imports[[#This Row],[Are_You_First_Deliverer]]="","",IF(N51="Yes","","Verify Entry"))</f>
        <v/>
      </c>
      <c r="P51" s="13"/>
      <c r="Q51" s="37"/>
      <c r="R51" s="44" t="str">
        <f>IF(Spec_Imports[[#This Row],[Source ID]]="","",IF(OR(Spec_Imports[[#This Row],[Direct_Delivery_Method]]="1st PoR is WA Sch Pt",Spec_Imports[[#This Row],[Direct_Delivery_Method]]="Dynamic Transfer",Spec_Imports[[#This Row],[Direct_Delivery_Method]]="Spec Source to POD in WA"),"Yes","Verify Entry"))</f>
        <v/>
      </c>
      <c r="S51" s="13"/>
      <c r="T51" s="247"/>
      <c r="U51" s="13"/>
      <c r="V51" s="44" t="str">
        <f>IF(Spec_Imports[[#This Row],[Source ID]]="","",'Start Here'!$B$33)</f>
        <v/>
      </c>
      <c r="W51" s="44" t="str">
        <f>IF(Spec_Imports[[#This Row],[Source ID]]="","",IF(Spec_Imports[[#This Row],[Are_You_First_Deliverer]]="Yes","No",IF(Spec_Imports[[#This Row],[Are_You_First_Deliverer]]="No","Yes","Verify Entry")))</f>
        <v/>
      </c>
      <c r="X51" s="52" t="str">
        <f>IF(Spec_Imports[[#This Row],[RP_Power_Brought_On_Behalf]]="Yes",Spec_Imports[[#This Row],[Specified_Electricity_Deliveries]]*Spec_Imports[[#This Row],[Transmission_Loss_Correction_Factor]],"")</f>
        <v/>
      </c>
      <c r="Y51" s="39" t="str">
        <f>IF(Spec_Imports[[#This Row],[RP_Owned_Imported_Per_Thresholds]]="","",Spec_Imports[[#This Row],[RP_Owned_Imported_Per_Thresholds]]*Spec_Imports[[#This Row],[EF_Total_Covered]])</f>
        <v/>
      </c>
      <c r="Z51" s="13"/>
      <c r="AA51" s="37"/>
      <c r="AB51" s="37" t="str">
        <f>IF(Spec_Imports[[#This Row],[Source ID]]="","",IF(OR(Spec_Imports[[#This Row],[Meter_Data_Zero_RPS]]="No",Spec_Imports[[#This Row],[Are_You_First_Deliverer]]="No"),"Does Not Apply",""))</f>
        <v/>
      </c>
      <c r="AC51"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51" s="16"/>
      <c r="AE51" s="210" t="str">
        <f>_xlfn.IFNA(INDEX(EF_List[Total EF],MATCH(Spec_Imports[[#This Row],[Source ID]],EF_List[Source ID],0)),"")</f>
        <v/>
      </c>
      <c r="AF51" s="210" t="str">
        <f>IF(Spec_Imports[[#This Row],[Source ID]]="","",Spec_Imports[[#This Row],[EF_Combustion]]+Spec_Imports[[#This Row],[EF_CH4_Non-Geothermal]]+Spec_Imports[[#This Row],[EF_N2O]])</f>
        <v/>
      </c>
      <c r="AG51" s="210" t="str">
        <f>IF(Spec_Imports[[#This Row],[Source ID]]="","",Spec_Imports[[#This Row],[EF_Biomass_Exempt]]+Spec_Imports[[#This Row],[EF_CO2_Geothermal_Exempt]]+Spec_Imports[[#This Row],[EF_CH4_Geothermal_Exempt]])</f>
        <v/>
      </c>
      <c r="AH51" s="210" t="str">
        <f>_xlfn.IFNA(INDEX(EF_List[Fossil &amp; Process EF],MATCH(Spec_Imports[[#This Row],[Source ID]],EF_List[Source ID],0)),"")</f>
        <v/>
      </c>
      <c r="AI51" s="210" t="str">
        <f>_xlfn.IFNA(INDEX(EF_List[Biomass
Exempt EF],MATCH(Spec_Imports[[#This Row],[Source ID]],EF_List[Source ID],0)),"")</f>
        <v/>
      </c>
      <c r="AJ51" s="210" t="str">
        <f>_xlfn.IFNA(INDEX(EF_List[Geothermal CO2 Exempt EF],MATCH(Spec_Imports[[#This Row],[Source ID]],EF_List[Source ID],0)),"")</f>
        <v/>
      </c>
      <c r="AK51" s="210" t="str">
        <f>_xlfn.IFNA(INDEX(EF_List[Geothermal CH4 Exempt EF],MATCH(Spec_Imports[[#This Row],[Source ID]],EF_List[Source ID],0)),"")</f>
        <v/>
      </c>
      <c r="AL51" s="210" t="str">
        <f>_xlfn.IFNA(INDEX(EF_List[Other CH4
Covered EF],MATCH(Spec_Imports[[#This Row],[Source ID]],EF_List[Source ID],0)),"")</f>
        <v/>
      </c>
      <c r="AM51" s="210" t="str">
        <f>_xlfn.IFNA(INDEX(EF_List[N2O
Covered EF],MATCH(Spec_Imports[[#This Row],[Source ID]],EF_List[Source ID],0)),"")</f>
        <v/>
      </c>
      <c r="AN51" s="15"/>
      <c r="AO51" s="51" t="str">
        <f>IFERROR(MAX(Spec_Imports[[#This Row],[Specified_Electricity_Deliveries]],0)*Spec_Imports[[#This Row],[Transmission_Loss_Correction_Factor]],"")</f>
        <v/>
      </c>
      <c r="AP51" s="51" t="str">
        <f>IFERROR(Spec_Imports[[#This Row],[MWh_x_TLF]]*Spec_Imports[[#This Row],[EF_Published2]],"")</f>
        <v/>
      </c>
      <c r="AQ51" s="51" t="str">
        <f>IFERROR(Spec_Imports[[#This Row],[MWh_x_TLF]]*Spec_Imports[[#This Row],[EF_Total_Covered]],"")</f>
        <v/>
      </c>
      <c r="AR51" s="51" t="str">
        <f>IFERROR(Spec_Imports[[#This Row],[MWh_x_TLF]]*Spec_Imports[[#This Row],[EF_Total_Exempt]],"")</f>
        <v/>
      </c>
      <c r="AS51" s="51" t="str">
        <f>IFERROR(Spec_Imports[[#This Row],[MWh_x_TLF]]*Spec_Imports[[#This Row],[EF_Combustion]],"")</f>
        <v/>
      </c>
      <c r="AT51" s="51" t="str">
        <f>IFERROR(Spec_Imports[[#This Row],[MWh_x_TLF]]*Spec_Imports[[#This Row],[EF_Biomass_Exempt]],"")</f>
        <v/>
      </c>
      <c r="AU51" s="51" t="str">
        <f>IFERROR(Spec_Imports[[#This Row],[MWh_x_TLF]]*Spec_Imports[[#This Row],[EF_CO2_Geothermal_Exempt]],"")</f>
        <v/>
      </c>
      <c r="AV51" s="51" t="str">
        <f>IFERROR(Spec_Imports[[#This Row],[MWh_x_TLF]]*Spec_Imports[[#This Row],[EF_CH4_Geothermal_Exempt]],"")</f>
        <v/>
      </c>
      <c r="AW51" s="51" t="str">
        <f>IFERROR(Spec_Imports[[#This Row],[MWh_x_TLF]]*Spec_Imports[[#This Row],[EF_CH4_Non-Geothermal]],"")</f>
        <v/>
      </c>
      <c r="AX51" s="51" t="str">
        <f>IFERROR(Spec_Imports[[#This Row],[MWh_x_TLF]]*Spec_Imports[[#This Row],[EF_N2O]],"")</f>
        <v/>
      </c>
      <c r="AY51" s="15"/>
      <c r="AZ51" s="44" t="str">
        <f>IF(Spec_Imports[[#This Row],[Source ID]]="","","No")</f>
        <v/>
      </c>
      <c r="BA51" s="255" t="str">
        <f>IF(Spec_Imports[[#This Row],[Linked_Jurisdiction_2]]="No",0,Spec_Imports[[#This Row],[CO2e_Total_Covered]])</f>
        <v/>
      </c>
      <c r="BB51" s="139"/>
      <c r="BC51" s="257"/>
    </row>
    <row r="52" spans="1:55" ht="15.6">
      <c r="A52" s="244"/>
      <c r="B52" s="126" t="str">
        <f>IF(ISNUMBER(SEARCH("~*",Spec_Imports[[#This Row],[Facility_Unit_Name]])),"",IF(Spec_Imports[[#This Row],[Facility_Unit_Name]]="","",INDEX(EF_List[Source ID],MATCH(Spec_Imports[[#This Row],[Facility_Unit_Name]],EF_List[Facility and Unit Name],0))))</f>
        <v/>
      </c>
      <c r="C52" s="44" t="str">
        <f>_xlfn.IFNA(INDEX(EF_List[Primary Fuel],MATCH(Spec_Imports[[#This Row],[Source ID]],EF_List[Source ID],0)),"")</f>
        <v/>
      </c>
      <c r="D52" s="44" t="str">
        <f>_xlfn.IFNA(INDEX(EF_List[State/Country],MATCH(Spec_Imports[[#This Row],[Source ID]],EF_List[Source ID],0)),"")</f>
        <v/>
      </c>
      <c r="E52" s="127"/>
      <c r="F52" s="128"/>
      <c r="G52" s="131" t="str">
        <f>IF(ISBLANK(Spec_Imports[[#This Row],[Source ID]]),"",Spec_Imports[[#This Row],[EF_Published2]])</f>
        <v/>
      </c>
      <c r="H52" s="74"/>
      <c r="I52" s="37"/>
      <c r="J52" s="38"/>
      <c r="K52" s="50"/>
      <c r="L52"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52" s="13"/>
      <c r="N52" s="37"/>
      <c r="O52" s="132" t="str">
        <f>IF(Spec_Imports[[#This Row],[Are_You_First_Deliverer]]="","",IF(N52="Yes","","Verify Entry"))</f>
        <v/>
      </c>
      <c r="P52" s="13"/>
      <c r="Q52" s="37"/>
      <c r="R52" s="44" t="str">
        <f>IF(Spec_Imports[[#This Row],[Source ID]]="","",IF(OR(Spec_Imports[[#This Row],[Direct_Delivery_Method]]="1st PoR is WA Sch Pt",Spec_Imports[[#This Row],[Direct_Delivery_Method]]="Dynamic Transfer",Spec_Imports[[#This Row],[Direct_Delivery_Method]]="Spec Source to POD in WA"),"Yes","Verify Entry"))</f>
        <v/>
      </c>
      <c r="S52" s="13"/>
      <c r="T52" s="247"/>
      <c r="U52" s="13"/>
      <c r="V52" s="44" t="str">
        <f>IF(Spec_Imports[[#This Row],[Source ID]]="","",'Start Here'!$B$33)</f>
        <v/>
      </c>
      <c r="W52" s="44" t="str">
        <f>IF(Spec_Imports[[#This Row],[Source ID]]="","",IF(Spec_Imports[[#This Row],[Are_You_First_Deliverer]]="Yes","No",IF(Spec_Imports[[#This Row],[Are_You_First_Deliverer]]="No","Yes","Verify Entry")))</f>
        <v/>
      </c>
      <c r="X52" s="52" t="str">
        <f>IF(Spec_Imports[[#This Row],[RP_Power_Brought_On_Behalf]]="Yes",Spec_Imports[[#This Row],[Specified_Electricity_Deliveries]]*Spec_Imports[[#This Row],[Transmission_Loss_Correction_Factor]],"")</f>
        <v/>
      </c>
      <c r="Y52" s="39" t="str">
        <f>IF(Spec_Imports[[#This Row],[RP_Owned_Imported_Per_Thresholds]]="","",Spec_Imports[[#This Row],[RP_Owned_Imported_Per_Thresholds]]*Spec_Imports[[#This Row],[EF_Total_Covered]])</f>
        <v/>
      </c>
      <c r="Z52" s="13"/>
      <c r="AA52" s="37"/>
      <c r="AB52" s="37" t="str">
        <f>IF(Spec_Imports[[#This Row],[Source ID]]="","",IF(OR(Spec_Imports[[#This Row],[Meter_Data_Zero_RPS]]="No",Spec_Imports[[#This Row],[Are_You_First_Deliverer]]="No"),"Does Not Apply",""))</f>
        <v/>
      </c>
      <c r="AC52"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52" s="16"/>
      <c r="AE52" s="210" t="str">
        <f>_xlfn.IFNA(INDEX(EF_List[Total EF],MATCH(Spec_Imports[[#This Row],[Source ID]],EF_List[Source ID],0)),"")</f>
        <v/>
      </c>
      <c r="AF52" s="210" t="str">
        <f>IF(Spec_Imports[[#This Row],[Source ID]]="","",Spec_Imports[[#This Row],[EF_Combustion]]+Spec_Imports[[#This Row],[EF_CH4_Non-Geothermal]]+Spec_Imports[[#This Row],[EF_N2O]])</f>
        <v/>
      </c>
      <c r="AG52" s="210" t="str">
        <f>IF(Spec_Imports[[#This Row],[Source ID]]="","",Spec_Imports[[#This Row],[EF_Biomass_Exempt]]+Spec_Imports[[#This Row],[EF_CO2_Geothermal_Exempt]]+Spec_Imports[[#This Row],[EF_CH4_Geothermal_Exempt]])</f>
        <v/>
      </c>
      <c r="AH52" s="210" t="str">
        <f>_xlfn.IFNA(INDEX(EF_List[Fossil &amp; Process EF],MATCH(Spec_Imports[[#This Row],[Source ID]],EF_List[Source ID],0)),"")</f>
        <v/>
      </c>
      <c r="AI52" s="210" t="str">
        <f>_xlfn.IFNA(INDEX(EF_List[Biomass
Exempt EF],MATCH(Spec_Imports[[#This Row],[Source ID]],EF_List[Source ID],0)),"")</f>
        <v/>
      </c>
      <c r="AJ52" s="210" t="str">
        <f>_xlfn.IFNA(INDEX(EF_List[Geothermal CO2 Exempt EF],MATCH(Spec_Imports[[#This Row],[Source ID]],EF_List[Source ID],0)),"")</f>
        <v/>
      </c>
      <c r="AK52" s="210" t="str">
        <f>_xlfn.IFNA(INDEX(EF_List[Geothermal CH4 Exempt EF],MATCH(Spec_Imports[[#This Row],[Source ID]],EF_List[Source ID],0)),"")</f>
        <v/>
      </c>
      <c r="AL52" s="210" t="str">
        <f>_xlfn.IFNA(INDEX(EF_List[Other CH4
Covered EF],MATCH(Spec_Imports[[#This Row],[Source ID]],EF_List[Source ID],0)),"")</f>
        <v/>
      </c>
      <c r="AM52" s="210" t="str">
        <f>_xlfn.IFNA(INDEX(EF_List[N2O
Covered EF],MATCH(Spec_Imports[[#This Row],[Source ID]],EF_List[Source ID],0)),"")</f>
        <v/>
      </c>
      <c r="AN52" s="15"/>
      <c r="AO52" s="51" t="str">
        <f>IFERROR(MAX(Spec_Imports[[#This Row],[Specified_Electricity_Deliveries]],0)*Spec_Imports[[#This Row],[Transmission_Loss_Correction_Factor]],"")</f>
        <v/>
      </c>
      <c r="AP52" s="51" t="str">
        <f>IFERROR(Spec_Imports[[#This Row],[MWh_x_TLF]]*Spec_Imports[[#This Row],[EF_Published2]],"")</f>
        <v/>
      </c>
      <c r="AQ52" s="51" t="str">
        <f>IFERROR(Spec_Imports[[#This Row],[MWh_x_TLF]]*Spec_Imports[[#This Row],[EF_Total_Covered]],"")</f>
        <v/>
      </c>
      <c r="AR52" s="51" t="str">
        <f>IFERROR(Spec_Imports[[#This Row],[MWh_x_TLF]]*Spec_Imports[[#This Row],[EF_Total_Exempt]],"")</f>
        <v/>
      </c>
      <c r="AS52" s="51" t="str">
        <f>IFERROR(Spec_Imports[[#This Row],[MWh_x_TLF]]*Spec_Imports[[#This Row],[EF_Combustion]],"")</f>
        <v/>
      </c>
      <c r="AT52" s="51" t="str">
        <f>IFERROR(Spec_Imports[[#This Row],[MWh_x_TLF]]*Spec_Imports[[#This Row],[EF_Biomass_Exempt]],"")</f>
        <v/>
      </c>
      <c r="AU52" s="51" t="str">
        <f>IFERROR(Spec_Imports[[#This Row],[MWh_x_TLF]]*Spec_Imports[[#This Row],[EF_CO2_Geothermal_Exempt]],"")</f>
        <v/>
      </c>
      <c r="AV52" s="51" t="str">
        <f>IFERROR(Spec_Imports[[#This Row],[MWh_x_TLF]]*Spec_Imports[[#This Row],[EF_CH4_Geothermal_Exempt]],"")</f>
        <v/>
      </c>
      <c r="AW52" s="51" t="str">
        <f>IFERROR(Spec_Imports[[#This Row],[MWh_x_TLF]]*Spec_Imports[[#This Row],[EF_CH4_Non-Geothermal]],"")</f>
        <v/>
      </c>
      <c r="AX52" s="51" t="str">
        <f>IFERROR(Spec_Imports[[#This Row],[MWh_x_TLF]]*Spec_Imports[[#This Row],[EF_N2O]],"")</f>
        <v/>
      </c>
      <c r="AY52" s="15"/>
      <c r="AZ52" s="44" t="str">
        <f>IF(Spec_Imports[[#This Row],[Source ID]]="","","No")</f>
        <v/>
      </c>
      <c r="BA52" s="255" t="str">
        <f>IF(Spec_Imports[[#This Row],[Linked_Jurisdiction_2]]="No",0,Spec_Imports[[#This Row],[CO2e_Total_Covered]])</f>
        <v/>
      </c>
      <c r="BB52" s="139"/>
      <c r="BC52" s="257"/>
    </row>
    <row r="53" spans="1:55" ht="15.6">
      <c r="A53" s="244"/>
      <c r="B53" s="126" t="str">
        <f>IF(ISNUMBER(SEARCH("~*",Spec_Imports[[#This Row],[Facility_Unit_Name]])),"",IF(Spec_Imports[[#This Row],[Facility_Unit_Name]]="","",INDEX(EF_List[Source ID],MATCH(Spec_Imports[[#This Row],[Facility_Unit_Name]],EF_List[Facility and Unit Name],0))))</f>
        <v/>
      </c>
      <c r="C53" s="44" t="str">
        <f>_xlfn.IFNA(INDEX(EF_List[Primary Fuel],MATCH(Spec_Imports[[#This Row],[Source ID]],EF_List[Source ID],0)),"")</f>
        <v/>
      </c>
      <c r="D53" s="44" t="str">
        <f>_xlfn.IFNA(INDEX(EF_List[State/Country],MATCH(Spec_Imports[[#This Row],[Source ID]],EF_List[Source ID],0)),"")</f>
        <v/>
      </c>
      <c r="E53" s="127"/>
      <c r="F53" s="128"/>
      <c r="G53" s="131" t="str">
        <f>IF(ISBLANK(Spec_Imports[[#This Row],[Source ID]]),"",Spec_Imports[[#This Row],[EF_Published2]])</f>
        <v/>
      </c>
      <c r="H53" s="74"/>
      <c r="I53" s="37"/>
      <c r="J53" s="38"/>
      <c r="K53" s="50"/>
      <c r="L53"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53" s="13"/>
      <c r="N53" s="37"/>
      <c r="O53" s="132" t="str">
        <f>IF(Spec_Imports[[#This Row],[Are_You_First_Deliverer]]="","",IF(N53="Yes","","Verify Entry"))</f>
        <v/>
      </c>
      <c r="P53" s="13"/>
      <c r="Q53" s="37"/>
      <c r="R53" s="44" t="str">
        <f>IF(Spec_Imports[[#This Row],[Source ID]]="","",IF(OR(Spec_Imports[[#This Row],[Direct_Delivery_Method]]="1st PoR is WA Sch Pt",Spec_Imports[[#This Row],[Direct_Delivery_Method]]="Dynamic Transfer",Spec_Imports[[#This Row],[Direct_Delivery_Method]]="Spec Source to POD in WA"),"Yes","Verify Entry"))</f>
        <v/>
      </c>
      <c r="S53" s="13"/>
      <c r="T53" s="247"/>
      <c r="U53" s="13"/>
      <c r="V53" s="44" t="str">
        <f>IF(Spec_Imports[[#This Row],[Source ID]]="","",'Start Here'!$B$33)</f>
        <v/>
      </c>
      <c r="W53" s="44" t="str">
        <f>IF(Spec_Imports[[#This Row],[Source ID]]="","",IF(Spec_Imports[[#This Row],[Are_You_First_Deliverer]]="Yes","No",IF(Spec_Imports[[#This Row],[Are_You_First_Deliverer]]="No","Yes","Verify Entry")))</f>
        <v/>
      </c>
      <c r="X53" s="52" t="str">
        <f>IF(Spec_Imports[[#This Row],[RP_Power_Brought_On_Behalf]]="Yes",Spec_Imports[[#This Row],[Specified_Electricity_Deliveries]]*Spec_Imports[[#This Row],[Transmission_Loss_Correction_Factor]],"")</f>
        <v/>
      </c>
      <c r="Y53" s="39" t="str">
        <f>IF(Spec_Imports[[#This Row],[RP_Owned_Imported_Per_Thresholds]]="","",Spec_Imports[[#This Row],[RP_Owned_Imported_Per_Thresholds]]*Spec_Imports[[#This Row],[EF_Total_Covered]])</f>
        <v/>
      </c>
      <c r="Z53" s="13"/>
      <c r="AA53" s="37"/>
      <c r="AB53" s="37" t="str">
        <f>IF(Spec_Imports[[#This Row],[Source ID]]="","",IF(OR(Spec_Imports[[#This Row],[Meter_Data_Zero_RPS]]="No",Spec_Imports[[#This Row],[Are_You_First_Deliverer]]="No"),"Does Not Apply",""))</f>
        <v/>
      </c>
      <c r="AC53"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53" s="16"/>
      <c r="AE53" s="210" t="str">
        <f>_xlfn.IFNA(INDEX(EF_List[Total EF],MATCH(Spec_Imports[[#This Row],[Source ID]],EF_List[Source ID],0)),"")</f>
        <v/>
      </c>
      <c r="AF53" s="210" t="str">
        <f>IF(Spec_Imports[[#This Row],[Source ID]]="","",Spec_Imports[[#This Row],[EF_Combustion]]+Spec_Imports[[#This Row],[EF_CH4_Non-Geothermal]]+Spec_Imports[[#This Row],[EF_N2O]])</f>
        <v/>
      </c>
      <c r="AG53" s="210" t="str">
        <f>IF(Spec_Imports[[#This Row],[Source ID]]="","",Spec_Imports[[#This Row],[EF_Biomass_Exempt]]+Spec_Imports[[#This Row],[EF_CO2_Geothermal_Exempt]]+Spec_Imports[[#This Row],[EF_CH4_Geothermal_Exempt]])</f>
        <v/>
      </c>
      <c r="AH53" s="210" t="str">
        <f>_xlfn.IFNA(INDEX(EF_List[Fossil &amp; Process EF],MATCH(Spec_Imports[[#This Row],[Source ID]],EF_List[Source ID],0)),"")</f>
        <v/>
      </c>
      <c r="AI53" s="210" t="str">
        <f>_xlfn.IFNA(INDEX(EF_List[Biomass
Exempt EF],MATCH(Spec_Imports[[#This Row],[Source ID]],EF_List[Source ID],0)),"")</f>
        <v/>
      </c>
      <c r="AJ53" s="210" t="str">
        <f>_xlfn.IFNA(INDEX(EF_List[Geothermal CO2 Exempt EF],MATCH(Spec_Imports[[#This Row],[Source ID]],EF_List[Source ID],0)),"")</f>
        <v/>
      </c>
      <c r="AK53" s="210" t="str">
        <f>_xlfn.IFNA(INDEX(EF_List[Geothermal CH4 Exempt EF],MATCH(Spec_Imports[[#This Row],[Source ID]],EF_List[Source ID],0)),"")</f>
        <v/>
      </c>
      <c r="AL53" s="210" t="str">
        <f>_xlfn.IFNA(INDEX(EF_List[Other CH4
Covered EF],MATCH(Spec_Imports[[#This Row],[Source ID]],EF_List[Source ID],0)),"")</f>
        <v/>
      </c>
      <c r="AM53" s="210" t="str">
        <f>_xlfn.IFNA(INDEX(EF_List[N2O
Covered EF],MATCH(Spec_Imports[[#This Row],[Source ID]],EF_List[Source ID],0)),"")</f>
        <v/>
      </c>
      <c r="AN53" s="15"/>
      <c r="AO53" s="51" t="str">
        <f>IFERROR(MAX(Spec_Imports[[#This Row],[Specified_Electricity_Deliveries]],0)*Spec_Imports[[#This Row],[Transmission_Loss_Correction_Factor]],"")</f>
        <v/>
      </c>
      <c r="AP53" s="51" t="str">
        <f>IFERROR(Spec_Imports[[#This Row],[MWh_x_TLF]]*Spec_Imports[[#This Row],[EF_Published2]],"")</f>
        <v/>
      </c>
      <c r="AQ53" s="51" t="str">
        <f>IFERROR(Spec_Imports[[#This Row],[MWh_x_TLF]]*Spec_Imports[[#This Row],[EF_Total_Covered]],"")</f>
        <v/>
      </c>
      <c r="AR53" s="51" t="str">
        <f>IFERROR(Spec_Imports[[#This Row],[MWh_x_TLF]]*Spec_Imports[[#This Row],[EF_Total_Exempt]],"")</f>
        <v/>
      </c>
      <c r="AS53" s="51" t="str">
        <f>IFERROR(Spec_Imports[[#This Row],[MWh_x_TLF]]*Spec_Imports[[#This Row],[EF_Combustion]],"")</f>
        <v/>
      </c>
      <c r="AT53" s="51" t="str">
        <f>IFERROR(Spec_Imports[[#This Row],[MWh_x_TLF]]*Spec_Imports[[#This Row],[EF_Biomass_Exempt]],"")</f>
        <v/>
      </c>
      <c r="AU53" s="51" t="str">
        <f>IFERROR(Spec_Imports[[#This Row],[MWh_x_TLF]]*Spec_Imports[[#This Row],[EF_CO2_Geothermal_Exempt]],"")</f>
        <v/>
      </c>
      <c r="AV53" s="51" t="str">
        <f>IFERROR(Spec_Imports[[#This Row],[MWh_x_TLF]]*Spec_Imports[[#This Row],[EF_CH4_Geothermal_Exempt]],"")</f>
        <v/>
      </c>
      <c r="AW53" s="51" t="str">
        <f>IFERROR(Spec_Imports[[#This Row],[MWh_x_TLF]]*Spec_Imports[[#This Row],[EF_CH4_Non-Geothermal]],"")</f>
        <v/>
      </c>
      <c r="AX53" s="51" t="str">
        <f>IFERROR(Spec_Imports[[#This Row],[MWh_x_TLF]]*Spec_Imports[[#This Row],[EF_N2O]],"")</f>
        <v/>
      </c>
      <c r="AY53" s="15"/>
      <c r="AZ53" s="44" t="str">
        <f>IF(Spec_Imports[[#This Row],[Source ID]]="","","No")</f>
        <v/>
      </c>
      <c r="BA53" s="255" t="str">
        <f>IF(Spec_Imports[[#This Row],[Linked_Jurisdiction_2]]="No",0,Spec_Imports[[#This Row],[CO2e_Total_Covered]])</f>
        <v/>
      </c>
      <c r="BB53" s="139"/>
      <c r="BC53" s="257"/>
    </row>
    <row r="54" spans="1:55" ht="15.6">
      <c r="A54" s="244"/>
      <c r="B54" s="126" t="str">
        <f>IF(ISNUMBER(SEARCH("~*",Spec_Imports[[#This Row],[Facility_Unit_Name]])),"",IF(Spec_Imports[[#This Row],[Facility_Unit_Name]]="","",INDEX(EF_List[Source ID],MATCH(Spec_Imports[[#This Row],[Facility_Unit_Name]],EF_List[Facility and Unit Name],0))))</f>
        <v/>
      </c>
      <c r="C54" s="44" t="str">
        <f>_xlfn.IFNA(INDEX(EF_List[Primary Fuel],MATCH(Spec_Imports[[#This Row],[Source ID]],EF_List[Source ID],0)),"")</f>
        <v/>
      </c>
      <c r="D54" s="44" t="str">
        <f>_xlfn.IFNA(INDEX(EF_List[State/Country],MATCH(Spec_Imports[[#This Row],[Source ID]],EF_List[Source ID],0)),"")</f>
        <v/>
      </c>
      <c r="E54" s="127"/>
      <c r="F54" s="128"/>
      <c r="G54" s="131" t="str">
        <f>IF(ISBLANK(Spec_Imports[[#This Row],[Source ID]]),"",Spec_Imports[[#This Row],[EF_Published2]])</f>
        <v/>
      </c>
      <c r="H54" s="74"/>
      <c r="I54" s="37"/>
      <c r="J54" s="38"/>
      <c r="K54" s="50"/>
      <c r="L54"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54" s="13"/>
      <c r="N54" s="37"/>
      <c r="O54" s="132" t="str">
        <f>IF(Spec_Imports[[#This Row],[Are_You_First_Deliverer]]="","",IF(N54="Yes","","Verify Entry"))</f>
        <v/>
      </c>
      <c r="P54" s="13"/>
      <c r="Q54" s="37"/>
      <c r="R54" s="44" t="str">
        <f>IF(Spec_Imports[[#This Row],[Source ID]]="","",IF(OR(Spec_Imports[[#This Row],[Direct_Delivery_Method]]="1st PoR is WA Sch Pt",Spec_Imports[[#This Row],[Direct_Delivery_Method]]="Dynamic Transfer",Spec_Imports[[#This Row],[Direct_Delivery_Method]]="Spec Source to POD in WA"),"Yes","Verify Entry"))</f>
        <v/>
      </c>
      <c r="S54" s="13"/>
      <c r="T54" s="247"/>
      <c r="U54" s="13"/>
      <c r="V54" s="44" t="str">
        <f>IF(Spec_Imports[[#This Row],[Source ID]]="","",'Start Here'!$B$33)</f>
        <v/>
      </c>
      <c r="W54" s="44" t="str">
        <f>IF(Spec_Imports[[#This Row],[Source ID]]="","",IF(Spec_Imports[[#This Row],[Are_You_First_Deliverer]]="Yes","No",IF(Spec_Imports[[#This Row],[Are_You_First_Deliverer]]="No","Yes","Verify Entry")))</f>
        <v/>
      </c>
      <c r="X54" s="52" t="str">
        <f>IF(Spec_Imports[[#This Row],[RP_Power_Brought_On_Behalf]]="Yes",Spec_Imports[[#This Row],[Specified_Electricity_Deliveries]]*Spec_Imports[[#This Row],[Transmission_Loss_Correction_Factor]],"")</f>
        <v/>
      </c>
      <c r="Y54" s="39" t="str">
        <f>IF(Spec_Imports[[#This Row],[RP_Owned_Imported_Per_Thresholds]]="","",Spec_Imports[[#This Row],[RP_Owned_Imported_Per_Thresholds]]*Spec_Imports[[#This Row],[EF_Total_Covered]])</f>
        <v/>
      </c>
      <c r="Z54" s="13"/>
      <c r="AA54" s="37"/>
      <c r="AB54" s="37" t="str">
        <f>IF(Spec_Imports[[#This Row],[Source ID]]="","",IF(OR(Spec_Imports[[#This Row],[Meter_Data_Zero_RPS]]="No",Spec_Imports[[#This Row],[Are_You_First_Deliverer]]="No"),"Does Not Apply",""))</f>
        <v/>
      </c>
      <c r="AC54"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54" s="16"/>
      <c r="AE54" s="210" t="str">
        <f>_xlfn.IFNA(INDEX(EF_List[Total EF],MATCH(Spec_Imports[[#This Row],[Source ID]],EF_List[Source ID],0)),"")</f>
        <v/>
      </c>
      <c r="AF54" s="210" t="str">
        <f>IF(Spec_Imports[[#This Row],[Source ID]]="","",Spec_Imports[[#This Row],[EF_Combustion]]+Spec_Imports[[#This Row],[EF_CH4_Non-Geothermal]]+Spec_Imports[[#This Row],[EF_N2O]])</f>
        <v/>
      </c>
      <c r="AG54" s="210" t="str">
        <f>IF(Spec_Imports[[#This Row],[Source ID]]="","",Spec_Imports[[#This Row],[EF_Biomass_Exempt]]+Spec_Imports[[#This Row],[EF_CO2_Geothermal_Exempt]]+Spec_Imports[[#This Row],[EF_CH4_Geothermal_Exempt]])</f>
        <v/>
      </c>
      <c r="AH54" s="210" t="str">
        <f>_xlfn.IFNA(INDEX(EF_List[Fossil &amp; Process EF],MATCH(Spec_Imports[[#This Row],[Source ID]],EF_List[Source ID],0)),"")</f>
        <v/>
      </c>
      <c r="AI54" s="210" t="str">
        <f>_xlfn.IFNA(INDEX(EF_List[Biomass
Exempt EF],MATCH(Spec_Imports[[#This Row],[Source ID]],EF_List[Source ID],0)),"")</f>
        <v/>
      </c>
      <c r="AJ54" s="210" t="str">
        <f>_xlfn.IFNA(INDEX(EF_List[Geothermal CO2 Exempt EF],MATCH(Spec_Imports[[#This Row],[Source ID]],EF_List[Source ID],0)),"")</f>
        <v/>
      </c>
      <c r="AK54" s="210" t="str">
        <f>_xlfn.IFNA(INDEX(EF_List[Geothermal CH4 Exempt EF],MATCH(Spec_Imports[[#This Row],[Source ID]],EF_List[Source ID],0)),"")</f>
        <v/>
      </c>
      <c r="AL54" s="210" t="str">
        <f>_xlfn.IFNA(INDEX(EF_List[Other CH4
Covered EF],MATCH(Spec_Imports[[#This Row],[Source ID]],EF_List[Source ID],0)),"")</f>
        <v/>
      </c>
      <c r="AM54" s="210" t="str">
        <f>_xlfn.IFNA(INDEX(EF_List[N2O
Covered EF],MATCH(Spec_Imports[[#This Row],[Source ID]],EF_List[Source ID],0)),"")</f>
        <v/>
      </c>
      <c r="AN54" s="15"/>
      <c r="AO54" s="51" t="str">
        <f>IFERROR(MAX(Spec_Imports[[#This Row],[Specified_Electricity_Deliveries]],0)*Spec_Imports[[#This Row],[Transmission_Loss_Correction_Factor]],"")</f>
        <v/>
      </c>
      <c r="AP54" s="51" t="str">
        <f>IFERROR(Spec_Imports[[#This Row],[MWh_x_TLF]]*Spec_Imports[[#This Row],[EF_Published2]],"")</f>
        <v/>
      </c>
      <c r="AQ54" s="51" t="str">
        <f>IFERROR(Spec_Imports[[#This Row],[MWh_x_TLF]]*Spec_Imports[[#This Row],[EF_Total_Covered]],"")</f>
        <v/>
      </c>
      <c r="AR54" s="51" t="str">
        <f>IFERROR(Spec_Imports[[#This Row],[MWh_x_TLF]]*Spec_Imports[[#This Row],[EF_Total_Exempt]],"")</f>
        <v/>
      </c>
      <c r="AS54" s="51" t="str">
        <f>IFERROR(Spec_Imports[[#This Row],[MWh_x_TLF]]*Spec_Imports[[#This Row],[EF_Combustion]],"")</f>
        <v/>
      </c>
      <c r="AT54" s="51" t="str">
        <f>IFERROR(Spec_Imports[[#This Row],[MWh_x_TLF]]*Spec_Imports[[#This Row],[EF_Biomass_Exempt]],"")</f>
        <v/>
      </c>
      <c r="AU54" s="51" t="str">
        <f>IFERROR(Spec_Imports[[#This Row],[MWh_x_TLF]]*Spec_Imports[[#This Row],[EF_CO2_Geothermal_Exempt]],"")</f>
        <v/>
      </c>
      <c r="AV54" s="51" t="str">
        <f>IFERROR(Spec_Imports[[#This Row],[MWh_x_TLF]]*Spec_Imports[[#This Row],[EF_CH4_Geothermal_Exempt]],"")</f>
        <v/>
      </c>
      <c r="AW54" s="51" t="str">
        <f>IFERROR(Spec_Imports[[#This Row],[MWh_x_TLF]]*Spec_Imports[[#This Row],[EF_CH4_Non-Geothermal]],"")</f>
        <v/>
      </c>
      <c r="AX54" s="51" t="str">
        <f>IFERROR(Spec_Imports[[#This Row],[MWh_x_TLF]]*Spec_Imports[[#This Row],[EF_N2O]],"")</f>
        <v/>
      </c>
      <c r="AY54" s="15"/>
      <c r="AZ54" s="44" t="str">
        <f>IF(Spec_Imports[[#This Row],[Source ID]]="","","No")</f>
        <v/>
      </c>
      <c r="BA54" s="255" t="str">
        <f>IF(Spec_Imports[[#This Row],[Linked_Jurisdiction_2]]="No",0,Spec_Imports[[#This Row],[CO2e_Total_Covered]])</f>
        <v/>
      </c>
      <c r="BB54" s="139"/>
      <c r="BC54" s="257"/>
    </row>
    <row r="55" spans="1:55" ht="15.6">
      <c r="A55" s="244"/>
      <c r="B55" s="126" t="str">
        <f>IF(ISNUMBER(SEARCH("~*",Spec_Imports[[#This Row],[Facility_Unit_Name]])),"",IF(Spec_Imports[[#This Row],[Facility_Unit_Name]]="","",INDEX(EF_List[Source ID],MATCH(Spec_Imports[[#This Row],[Facility_Unit_Name]],EF_List[Facility and Unit Name],0))))</f>
        <v/>
      </c>
      <c r="C55" s="44" t="str">
        <f>_xlfn.IFNA(INDEX(EF_List[Primary Fuel],MATCH(Spec_Imports[[#This Row],[Source ID]],EF_List[Source ID],0)),"")</f>
        <v/>
      </c>
      <c r="D55" s="44" t="str">
        <f>_xlfn.IFNA(INDEX(EF_List[State/Country],MATCH(Spec_Imports[[#This Row],[Source ID]],EF_List[Source ID],0)),"")</f>
        <v/>
      </c>
      <c r="E55" s="127"/>
      <c r="F55" s="128"/>
      <c r="G55" s="131" t="str">
        <f>IF(ISBLANK(Spec_Imports[[#This Row],[Source ID]]),"",Spec_Imports[[#This Row],[EF_Published2]])</f>
        <v/>
      </c>
      <c r="H55" s="74"/>
      <c r="I55" s="37"/>
      <c r="J55" s="38"/>
      <c r="K55" s="50"/>
      <c r="L55"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55" s="13"/>
      <c r="N55" s="37"/>
      <c r="O55" s="132" t="str">
        <f>IF(Spec_Imports[[#This Row],[Are_You_First_Deliverer]]="","",IF(N55="Yes","","Verify Entry"))</f>
        <v/>
      </c>
      <c r="P55" s="13"/>
      <c r="Q55" s="37"/>
      <c r="R55" s="44" t="str">
        <f>IF(Spec_Imports[[#This Row],[Source ID]]="","",IF(OR(Spec_Imports[[#This Row],[Direct_Delivery_Method]]="1st PoR is WA Sch Pt",Spec_Imports[[#This Row],[Direct_Delivery_Method]]="Dynamic Transfer",Spec_Imports[[#This Row],[Direct_Delivery_Method]]="Spec Source to POD in WA"),"Yes","Verify Entry"))</f>
        <v/>
      </c>
      <c r="S55" s="13"/>
      <c r="T55" s="247"/>
      <c r="U55" s="13"/>
      <c r="V55" s="44" t="str">
        <f>IF(Spec_Imports[[#This Row],[Source ID]]="","",'Start Here'!$B$33)</f>
        <v/>
      </c>
      <c r="W55" s="44" t="str">
        <f>IF(Spec_Imports[[#This Row],[Source ID]]="","",IF(Spec_Imports[[#This Row],[Are_You_First_Deliverer]]="Yes","No",IF(Spec_Imports[[#This Row],[Are_You_First_Deliverer]]="No","Yes","Verify Entry")))</f>
        <v/>
      </c>
      <c r="X55" s="52" t="str">
        <f>IF(Spec_Imports[[#This Row],[RP_Power_Brought_On_Behalf]]="Yes",Spec_Imports[[#This Row],[Specified_Electricity_Deliveries]]*Spec_Imports[[#This Row],[Transmission_Loss_Correction_Factor]],"")</f>
        <v/>
      </c>
      <c r="Y55" s="39" t="str">
        <f>IF(Spec_Imports[[#This Row],[RP_Owned_Imported_Per_Thresholds]]="","",Spec_Imports[[#This Row],[RP_Owned_Imported_Per_Thresholds]]*Spec_Imports[[#This Row],[EF_Total_Covered]])</f>
        <v/>
      </c>
      <c r="Z55" s="13"/>
      <c r="AA55" s="37"/>
      <c r="AB55" s="37" t="str">
        <f>IF(Spec_Imports[[#This Row],[Source ID]]="","",IF(OR(Spec_Imports[[#This Row],[Meter_Data_Zero_RPS]]="No",Spec_Imports[[#This Row],[Are_You_First_Deliverer]]="No"),"Does Not Apply",""))</f>
        <v/>
      </c>
      <c r="AC55"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55" s="16"/>
      <c r="AE55" s="210" t="str">
        <f>_xlfn.IFNA(INDEX(EF_List[Total EF],MATCH(Spec_Imports[[#This Row],[Source ID]],EF_List[Source ID],0)),"")</f>
        <v/>
      </c>
      <c r="AF55" s="210" t="str">
        <f>IF(Spec_Imports[[#This Row],[Source ID]]="","",Spec_Imports[[#This Row],[EF_Combustion]]+Spec_Imports[[#This Row],[EF_CH4_Non-Geothermal]]+Spec_Imports[[#This Row],[EF_N2O]])</f>
        <v/>
      </c>
      <c r="AG55" s="210" t="str">
        <f>IF(Spec_Imports[[#This Row],[Source ID]]="","",Spec_Imports[[#This Row],[EF_Biomass_Exempt]]+Spec_Imports[[#This Row],[EF_CO2_Geothermal_Exempt]]+Spec_Imports[[#This Row],[EF_CH4_Geothermal_Exempt]])</f>
        <v/>
      </c>
      <c r="AH55" s="210" t="str">
        <f>_xlfn.IFNA(INDEX(EF_List[Fossil &amp; Process EF],MATCH(Spec_Imports[[#This Row],[Source ID]],EF_List[Source ID],0)),"")</f>
        <v/>
      </c>
      <c r="AI55" s="210" t="str">
        <f>_xlfn.IFNA(INDEX(EF_List[Biomass
Exempt EF],MATCH(Spec_Imports[[#This Row],[Source ID]],EF_List[Source ID],0)),"")</f>
        <v/>
      </c>
      <c r="AJ55" s="210" t="str">
        <f>_xlfn.IFNA(INDEX(EF_List[Geothermal CO2 Exempt EF],MATCH(Spec_Imports[[#This Row],[Source ID]],EF_List[Source ID],0)),"")</f>
        <v/>
      </c>
      <c r="AK55" s="210" t="str">
        <f>_xlfn.IFNA(INDEX(EF_List[Geothermal CH4 Exempt EF],MATCH(Spec_Imports[[#This Row],[Source ID]],EF_List[Source ID],0)),"")</f>
        <v/>
      </c>
      <c r="AL55" s="210" t="str">
        <f>_xlfn.IFNA(INDEX(EF_List[Other CH4
Covered EF],MATCH(Spec_Imports[[#This Row],[Source ID]],EF_List[Source ID],0)),"")</f>
        <v/>
      </c>
      <c r="AM55" s="210" t="str">
        <f>_xlfn.IFNA(INDEX(EF_List[N2O
Covered EF],MATCH(Spec_Imports[[#This Row],[Source ID]],EF_List[Source ID],0)),"")</f>
        <v/>
      </c>
      <c r="AN55" s="15"/>
      <c r="AO55" s="51" t="str">
        <f>IFERROR(MAX(Spec_Imports[[#This Row],[Specified_Electricity_Deliveries]],0)*Spec_Imports[[#This Row],[Transmission_Loss_Correction_Factor]],"")</f>
        <v/>
      </c>
      <c r="AP55" s="51" t="str">
        <f>IFERROR(Spec_Imports[[#This Row],[MWh_x_TLF]]*Spec_Imports[[#This Row],[EF_Published2]],"")</f>
        <v/>
      </c>
      <c r="AQ55" s="51" t="str">
        <f>IFERROR(Spec_Imports[[#This Row],[MWh_x_TLF]]*Spec_Imports[[#This Row],[EF_Total_Covered]],"")</f>
        <v/>
      </c>
      <c r="AR55" s="51" t="str">
        <f>IFERROR(Spec_Imports[[#This Row],[MWh_x_TLF]]*Spec_Imports[[#This Row],[EF_Total_Exempt]],"")</f>
        <v/>
      </c>
      <c r="AS55" s="51" t="str">
        <f>IFERROR(Spec_Imports[[#This Row],[MWh_x_TLF]]*Spec_Imports[[#This Row],[EF_Combustion]],"")</f>
        <v/>
      </c>
      <c r="AT55" s="51" t="str">
        <f>IFERROR(Spec_Imports[[#This Row],[MWh_x_TLF]]*Spec_Imports[[#This Row],[EF_Biomass_Exempt]],"")</f>
        <v/>
      </c>
      <c r="AU55" s="51" t="str">
        <f>IFERROR(Spec_Imports[[#This Row],[MWh_x_TLF]]*Spec_Imports[[#This Row],[EF_CO2_Geothermal_Exempt]],"")</f>
        <v/>
      </c>
      <c r="AV55" s="51" t="str">
        <f>IFERROR(Spec_Imports[[#This Row],[MWh_x_TLF]]*Spec_Imports[[#This Row],[EF_CH4_Geothermal_Exempt]],"")</f>
        <v/>
      </c>
      <c r="AW55" s="51" t="str">
        <f>IFERROR(Spec_Imports[[#This Row],[MWh_x_TLF]]*Spec_Imports[[#This Row],[EF_CH4_Non-Geothermal]],"")</f>
        <v/>
      </c>
      <c r="AX55" s="51" t="str">
        <f>IFERROR(Spec_Imports[[#This Row],[MWh_x_TLF]]*Spec_Imports[[#This Row],[EF_N2O]],"")</f>
        <v/>
      </c>
      <c r="AY55" s="15"/>
      <c r="AZ55" s="44" t="str">
        <f>IF(Spec_Imports[[#This Row],[Source ID]]="","","No")</f>
        <v/>
      </c>
      <c r="BA55" s="255" t="str">
        <f>IF(Spec_Imports[[#This Row],[Linked_Jurisdiction_2]]="No",0,Spec_Imports[[#This Row],[CO2e_Total_Covered]])</f>
        <v/>
      </c>
      <c r="BB55" s="139"/>
      <c r="BC55" s="257"/>
    </row>
    <row r="56" spans="1:55" ht="15.6">
      <c r="A56" s="244"/>
      <c r="B56" s="126" t="str">
        <f>IF(ISNUMBER(SEARCH("~*",Spec_Imports[[#This Row],[Facility_Unit_Name]])),"",IF(Spec_Imports[[#This Row],[Facility_Unit_Name]]="","",INDEX(EF_List[Source ID],MATCH(Spec_Imports[[#This Row],[Facility_Unit_Name]],EF_List[Facility and Unit Name],0))))</f>
        <v/>
      </c>
      <c r="C56" s="44" t="str">
        <f>_xlfn.IFNA(INDEX(EF_List[Primary Fuel],MATCH(Spec_Imports[[#This Row],[Source ID]],EF_List[Source ID],0)),"")</f>
        <v/>
      </c>
      <c r="D56" s="44" t="str">
        <f>_xlfn.IFNA(INDEX(EF_List[State/Country],MATCH(Spec_Imports[[#This Row],[Source ID]],EF_List[Source ID],0)),"")</f>
        <v/>
      </c>
      <c r="E56" s="127"/>
      <c r="F56" s="128"/>
      <c r="G56" s="131" t="str">
        <f>IF(ISBLANK(Spec_Imports[[#This Row],[Source ID]]),"",Spec_Imports[[#This Row],[EF_Published2]])</f>
        <v/>
      </c>
      <c r="H56" s="74"/>
      <c r="I56" s="37"/>
      <c r="J56" s="38"/>
      <c r="K56" s="50"/>
      <c r="L56"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56" s="13"/>
      <c r="N56" s="37"/>
      <c r="O56" s="132" t="str">
        <f>IF(Spec_Imports[[#This Row],[Are_You_First_Deliverer]]="","",IF(N56="Yes","","Verify Entry"))</f>
        <v/>
      </c>
      <c r="P56" s="13"/>
      <c r="Q56" s="37"/>
      <c r="R56" s="44" t="str">
        <f>IF(Spec_Imports[[#This Row],[Source ID]]="","",IF(OR(Spec_Imports[[#This Row],[Direct_Delivery_Method]]="1st PoR is WA Sch Pt",Spec_Imports[[#This Row],[Direct_Delivery_Method]]="Dynamic Transfer",Spec_Imports[[#This Row],[Direct_Delivery_Method]]="Spec Source to POD in WA"),"Yes","Verify Entry"))</f>
        <v/>
      </c>
      <c r="S56" s="13"/>
      <c r="T56" s="247"/>
      <c r="U56" s="13"/>
      <c r="V56" s="44" t="str">
        <f>IF(Spec_Imports[[#This Row],[Source ID]]="","",'Start Here'!$B$33)</f>
        <v/>
      </c>
      <c r="W56" s="44" t="str">
        <f>IF(Spec_Imports[[#This Row],[Source ID]]="","",IF(Spec_Imports[[#This Row],[Are_You_First_Deliverer]]="Yes","No",IF(Spec_Imports[[#This Row],[Are_You_First_Deliverer]]="No","Yes","Verify Entry")))</f>
        <v/>
      </c>
      <c r="X56" s="52" t="str">
        <f>IF(Spec_Imports[[#This Row],[RP_Power_Brought_On_Behalf]]="Yes",Spec_Imports[[#This Row],[Specified_Electricity_Deliveries]]*Spec_Imports[[#This Row],[Transmission_Loss_Correction_Factor]],"")</f>
        <v/>
      </c>
      <c r="Y56" s="39" t="str">
        <f>IF(Spec_Imports[[#This Row],[RP_Owned_Imported_Per_Thresholds]]="","",Spec_Imports[[#This Row],[RP_Owned_Imported_Per_Thresholds]]*Spec_Imports[[#This Row],[EF_Total_Covered]])</f>
        <v/>
      </c>
      <c r="Z56" s="13"/>
      <c r="AA56" s="37"/>
      <c r="AB56" s="37" t="str">
        <f>IF(Spec_Imports[[#This Row],[Source ID]]="","",IF(OR(Spec_Imports[[#This Row],[Meter_Data_Zero_RPS]]="No",Spec_Imports[[#This Row],[Are_You_First_Deliverer]]="No"),"Does Not Apply",""))</f>
        <v/>
      </c>
      <c r="AC56"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56" s="16"/>
      <c r="AE56" s="210" t="str">
        <f>_xlfn.IFNA(INDEX(EF_List[Total EF],MATCH(Spec_Imports[[#This Row],[Source ID]],EF_List[Source ID],0)),"")</f>
        <v/>
      </c>
      <c r="AF56" s="210" t="str">
        <f>IF(Spec_Imports[[#This Row],[Source ID]]="","",Spec_Imports[[#This Row],[EF_Combustion]]+Spec_Imports[[#This Row],[EF_CH4_Non-Geothermal]]+Spec_Imports[[#This Row],[EF_N2O]])</f>
        <v/>
      </c>
      <c r="AG56" s="210" t="str">
        <f>IF(Spec_Imports[[#This Row],[Source ID]]="","",Spec_Imports[[#This Row],[EF_Biomass_Exempt]]+Spec_Imports[[#This Row],[EF_CO2_Geothermal_Exempt]]+Spec_Imports[[#This Row],[EF_CH4_Geothermal_Exempt]])</f>
        <v/>
      </c>
      <c r="AH56" s="210" t="str">
        <f>_xlfn.IFNA(INDEX(EF_List[Fossil &amp; Process EF],MATCH(Spec_Imports[[#This Row],[Source ID]],EF_List[Source ID],0)),"")</f>
        <v/>
      </c>
      <c r="AI56" s="210" t="str">
        <f>_xlfn.IFNA(INDEX(EF_List[Biomass
Exempt EF],MATCH(Spec_Imports[[#This Row],[Source ID]],EF_List[Source ID],0)),"")</f>
        <v/>
      </c>
      <c r="AJ56" s="210" t="str">
        <f>_xlfn.IFNA(INDEX(EF_List[Geothermal CO2 Exempt EF],MATCH(Spec_Imports[[#This Row],[Source ID]],EF_List[Source ID],0)),"")</f>
        <v/>
      </c>
      <c r="AK56" s="210" t="str">
        <f>_xlfn.IFNA(INDEX(EF_List[Geothermal CH4 Exempt EF],MATCH(Spec_Imports[[#This Row],[Source ID]],EF_List[Source ID],0)),"")</f>
        <v/>
      </c>
      <c r="AL56" s="210" t="str">
        <f>_xlfn.IFNA(INDEX(EF_List[Other CH4
Covered EF],MATCH(Spec_Imports[[#This Row],[Source ID]],EF_List[Source ID],0)),"")</f>
        <v/>
      </c>
      <c r="AM56" s="210" t="str">
        <f>_xlfn.IFNA(INDEX(EF_List[N2O
Covered EF],MATCH(Spec_Imports[[#This Row],[Source ID]],EF_List[Source ID],0)),"")</f>
        <v/>
      </c>
      <c r="AN56" s="15"/>
      <c r="AO56" s="51" t="str">
        <f>IFERROR(MAX(Spec_Imports[[#This Row],[Specified_Electricity_Deliveries]],0)*Spec_Imports[[#This Row],[Transmission_Loss_Correction_Factor]],"")</f>
        <v/>
      </c>
      <c r="AP56" s="51" t="str">
        <f>IFERROR(Spec_Imports[[#This Row],[MWh_x_TLF]]*Spec_Imports[[#This Row],[EF_Published2]],"")</f>
        <v/>
      </c>
      <c r="AQ56" s="51" t="str">
        <f>IFERROR(Spec_Imports[[#This Row],[MWh_x_TLF]]*Spec_Imports[[#This Row],[EF_Total_Covered]],"")</f>
        <v/>
      </c>
      <c r="AR56" s="51" t="str">
        <f>IFERROR(Spec_Imports[[#This Row],[MWh_x_TLF]]*Spec_Imports[[#This Row],[EF_Total_Exempt]],"")</f>
        <v/>
      </c>
      <c r="AS56" s="51" t="str">
        <f>IFERROR(Spec_Imports[[#This Row],[MWh_x_TLF]]*Spec_Imports[[#This Row],[EF_Combustion]],"")</f>
        <v/>
      </c>
      <c r="AT56" s="51" t="str">
        <f>IFERROR(Spec_Imports[[#This Row],[MWh_x_TLF]]*Spec_Imports[[#This Row],[EF_Biomass_Exempt]],"")</f>
        <v/>
      </c>
      <c r="AU56" s="51" t="str">
        <f>IFERROR(Spec_Imports[[#This Row],[MWh_x_TLF]]*Spec_Imports[[#This Row],[EF_CO2_Geothermal_Exempt]],"")</f>
        <v/>
      </c>
      <c r="AV56" s="51" t="str">
        <f>IFERROR(Spec_Imports[[#This Row],[MWh_x_TLF]]*Spec_Imports[[#This Row],[EF_CH4_Geothermal_Exempt]],"")</f>
        <v/>
      </c>
      <c r="AW56" s="51" t="str">
        <f>IFERROR(Spec_Imports[[#This Row],[MWh_x_TLF]]*Spec_Imports[[#This Row],[EF_CH4_Non-Geothermal]],"")</f>
        <v/>
      </c>
      <c r="AX56" s="51" t="str">
        <f>IFERROR(Spec_Imports[[#This Row],[MWh_x_TLF]]*Spec_Imports[[#This Row],[EF_N2O]],"")</f>
        <v/>
      </c>
      <c r="AY56" s="15"/>
      <c r="AZ56" s="44" t="str">
        <f>IF(Spec_Imports[[#This Row],[Source ID]]="","","No")</f>
        <v/>
      </c>
      <c r="BA56" s="255" t="str">
        <f>IF(Spec_Imports[[#This Row],[Linked_Jurisdiction_2]]="No",0,Spec_Imports[[#This Row],[CO2e_Total_Covered]])</f>
        <v/>
      </c>
      <c r="BB56" s="139"/>
      <c r="BC56" s="257"/>
    </row>
    <row r="57" spans="1:55" ht="15.6">
      <c r="A57" s="244"/>
      <c r="B57" s="126" t="str">
        <f>IF(ISNUMBER(SEARCH("~*",Spec_Imports[[#This Row],[Facility_Unit_Name]])),"",IF(Spec_Imports[[#This Row],[Facility_Unit_Name]]="","",INDEX(EF_List[Source ID],MATCH(Spec_Imports[[#This Row],[Facility_Unit_Name]],EF_List[Facility and Unit Name],0))))</f>
        <v/>
      </c>
      <c r="C57" s="44" t="str">
        <f>_xlfn.IFNA(INDEX(EF_List[Primary Fuel],MATCH(Spec_Imports[[#This Row],[Source ID]],EF_List[Source ID],0)),"")</f>
        <v/>
      </c>
      <c r="D57" s="44" t="str">
        <f>_xlfn.IFNA(INDEX(EF_List[State/Country],MATCH(Spec_Imports[[#This Row],[Source ID]],EF_List[Source ID],0)),"")</f>
        <v/>
      </c>
      <c r="E57" s="127"/>
      <c r="F57" s="128"/>
      <c r="G57" s="131" t="str">
        <f>IF(ISBLANK(Spec_Imports[[#This Row],[Source ID]]),"",Spec_Imports[[#This Row],[EF_Published2]])</f>
        <v/>
      </c>
      <c r="H57" s="74"/>
      <c r="I57" s="37"/>
      <c r="J57" s="38"/>
      <c r="K57" s="50"/>
      <c r="L57"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57" s="13"/>
      <c r="N57" s="37"/>
      <c r="O57" s="132" t="str">
        <f>IF(Spec_Imports[[#This Row],[Are_You_First_Deliverer]]="","",IF(N57="Yes","","Verify Entry"))</f>
        <v/>
      </c>
      <c r="P57" s="13"/>
      <c r="Q57" s="37"/>
      <c r="R57" s="44" t="str">
        <f>IF(Spec_Imports[[#This Row],[Source ID]]="","",IF(OR(Spec_Imports[[#This Row],[Direct_Delivery_Method]]="1st PoR is WA Sch Pt",Spec_Imports[[#This Row],[Direct_Delivery_Method]]="Dynamic Transfer",Spec_Imports[[#This Row],[Direct_Delivery_Method]]="Spec Source to POD in WA"),"Yes","Verify Entry"))</f>
        <v/>
      </c>
      <c r="S57" s="13"/>
      <c r="T57" s="247"/>
      <c r="U57" s="13"/>
      <c r="V57" s="44" t="str">
        <f>IF(Spec_Imports[[#This Row],[Source ID]]="","",'Start Here'!$B$33)</f>
        <v/>
      </c>
      <c r="W57" s="44" t="str">
        <f>IF(Spec_Imports[[#This Row],[Source ID]]="","",IF(Spec_Imports[[#This Row],[Are_You_First_Deliverer]]="Yes","No",IF(Spec_Imports[[#This Row],[Are_You_First_Deliverer]]="No","Yes","Verify Entry")))</f>
        <v/>
      </c>
      <c r="X57" s="52" t="str">
        <f>IF(Spec_Imports[[#This Row],[RP_Power_Brought_On_Behalf]]="Yes",Spec_Imports[[#This Row],[Specified_Electricity_Deliveries]]*Spec_Imports[[#This Row],[Transmission_Loss_Correction_Factor]],"")</f>
        <v/>
      </c>
      <c r="Y57" s="39" t="str">
        <f>IF(Spec_Imports[[#This Row],[RP_Owned_Imported_Per_Thresholds]]="","",Spec_Imports[[#This Row],[RP_Owned_Imported_Per_Thresholds]]*Spec_Imports[[#This Row],[EF_Total_Covered]])</f>
        <v/>
      </c>
      <c r="Z57" s="13"/>
      <c r="AA57" s="37"/>
      <c r="AB57" s="37" t="str">
        <f>IF(Spec_Imports[[#This Row],[Source ID]]="","",IF(OR(Spec_Imports[[#This Row],[Meter_Data_Zero_RPS]]="No",Spec_Imports[[#This Row],[Are_You_First_Deliverer]]="No"),"Does Not Apply",""))</f>
        <v/>
      </c>
      <c r="AC57"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57" s="16"/>
      <c r="AE57" s="210" t="str">
        <f>_xlfn.IFNA(INDEX(EF_List[Total EF],MATCH(Spec_Imports[[#This Row],[Source ID]],EF_List[Source ID],0)),"")</f>
        <v/>
      </c>
      <c r="AF57" s="210" t="str">
        <f>IF(Spec_Imports[[#This Row],[Source ID]]="","",Spec_Imports[[#This Row],[EF_Combustion]]+Spec_Imports[[#This Row],[EF_CH4_Non-Geothermal]]+Spec_Imports[[#This Row],[EF_N2O]])</f>
        <v/>
      </c>
      <c r="AG57" s="210" t="str">
        <f>IF(Spec_Imports[[#This Row],[Source ID]]="","",Spec_Imports[[#This Row],[EF_Biomass_Exempt]]+Spec_Imports[[#This Row],[EF_CO2_Geothermal_Exempt]]+Spec_Imports[[#This Row],[EF_CH4_Geothermal_Exempt]])</f>
        <v/>
      </c>
      <c r="AH57" s="210" t="str">
        <f>_xlfn.IFNA(INDEX(EF_List[Fossil &amp; Process EF],MATCH(Spec_Imports[[#This Row],[Source ID]],EF_List[Source ID],0)),"")</f>
        <v/>
      </c>
      <c r="AI57" s="210" t="str">
        <f>_xlfn.IFNA(INDEX(EF_List[Biomass
Exempt EF],MATCH(Spec_Imports[[#This Row],[Source ID]],EF_List[Source ID],0)),"")</f>
        <v/>
      </c>
      <c r="AJ57" s="210" t="str">
        <f>_xlfn.IFNA(INDEX(EF_List[Geothermal CO2 Exempt EF],MATCH(Spec_Imports[[#This Row],[Source ID]],EF_List[Source ID],0)),"")</f>
        <v/>
      </c>
      <c r="AK57" s="210" t="str">
        <f>_xlfn.IFNA(INDEX(EF_List[Geothermal CH4 Exempt EF],MATCH(Spec_Imports[[#This Row],[Source ID]],EF_List[Source ID],0)),"")</f>
        <v/>
      </c>
      <c r="AL57" s="210" t="str">
        <f>_xlfn.IFNA(INDEX(EF_List[Other CH4
Covered EF],MATCH(Spec_Imports[[#This Row],[Source ID]],EF_List[Source ID],0)),"")</f>
        <v/>
      </c>
      <c r="AM57" s="210" t="str">
        <f>_xlfn.IFNA(INDEX(EF_List[N2O
Covered EF],MATCH(Spec_Imports[[#This Row],[Source ID]],EF_List[Source ID],0)),"")</f>
        <v/>
      </c>
      <c r="AN57" s="15"/>
      <c r="AO57" s="51" t="str">
        <f>IFERROR(MAX(Spec_Imports[[#This Row],[Specified_Electricity_Deliveries]],0)*Spec_Imports[[#This Row],[Transmission_Loss_Correction_Factor]],"")</f>
        <v/>
      </c>
      <c r="AP57" s="51" t="str">
        <f>IFERROR(Spec_Imports[[#This Row],[MWh_x_TLF]]*Spec_Imports[[#This Row],[EF_Published2]],"")</f>
        <v/>
      </c>
      <c r="AQ57" s="51" t="str">
        <f>IFERROR(Spec_Imports[[#This Row],[MWh_x_TLF]]*Spec_Imports[[#This Row],[EF_Total_Covered]],"")</f>
        <v/>
      </c>
      <c r="AR57" s="51" t="str">
        <f>IFERROR(Spec_Imports[[#This Row],[MWh_x_TLF]]*Spec_Imports[[#This Row],[EF_Total_Exempt]],"")</f>
        <v/>
      </c>
      <c r="AS57" s="51" t="str">
        <f>IFERROR(Spec_Imports[[#This Row],[MWh_x_TLF]]*Spec_Imports[[#This Row],[EF_Combustion]],"")</f>
        <v/>
      </c>
      <c r="AT57" s="51" t="str">
        <f>IFERROR(Spec_Imports[[#This Row],[MWh_x_TLF]]*Spec_Imports[[#This Row],[EF_Biomass_Exempt]],"")</f>
        <v/>
      </c>
      <c r="AU57" s="51" t="str">
        <f>IFERROR(Spec_Imports[[#This Row],[MWh_x_TLF]]*Spec_Imports[[#This Row],[EF_CO2_Geothermal_Exempt]],"")</f>
        <v/>
      </c>
      <c r="AV57" s="51" t="str">
        <f>IFERROR(Spec_Imports[[#This Row],[MWh_x_TLF]]*Spec_Imports[[#This Row],[EF_CH4_Geothermal_Exempt]],"")</f>
        <v/>
      </c>
      <c r="AW57" s="51" t="str">
        <f>IFERROR(Spec_Imports[[#This Row],[MWh_x_TLF]]*Spec_Imports[[#This Row],[EF_CH4_Non-Geothermal]],"")</f>
        <v/>
      </c>
      <c r="AX57" s="51" t="str">
        <f>IFERROR(Spec_Imports[[#This Row],[MWh_x_TLF]]*Spec_Imports[[#This Row],[EF_N2O]],"")</f>
        <v/>
      </c>
      <c r="AY57" s="15"/>
      <c r="AZ57" s="44" t="str">
        <f>IF(Spec_Imports[[#This Row],[Source ID]]="","","No")</f>
        <v/>
      </c>
      <c r="BA57" s="255" t="str">
        <f>IF(Spec_Imports[[#This Row],[Linked_Jurisdiction_2]]="No",0,Spec_Imports[[#This Row],[CO2e_Total_Covered]])</f>
        <v/>
      </c>
      <c r="BB57" s="139"/>
      <c r="BC57" s="257"/>
    </row>
    <row r="58" spans="1:55" ht="15.6">
      <c r="A58" s="244"/>
      <c r="B58" s="126" t="str">
        <f>IF(ISNUMBER(SEARCH("~*",Spec_Imports[[#This Row],[Facility_Unit_Name]])),"",IF(Spec_Imports[[#This Row],[Facility_Unit_Name]]="","",INDEX(EF_List[Source ID],MATCH(Spec_Imports[[#This Row],[Facility_Unit_Name]],EF_List[Facility and Unit Name],0))))</f>
        <v/>
      </c>
      <c r="C58" s="44" t="str">
        <f>_xlfn.IFNA(INDEX(EF_List[Primary Fuel],MATCH(Spec_Imports[[#This Row],[Source ID]],EF_List[Source ID],0)),"")</f>
        <v/>
      </c>
      <c r="D58" s="44" t="str">
        <f>_xlfn.IFNA(INDEX(EF_List[State/Country],MATCH(Spec_Imports[[#This Row],[Source ID]],EF_List[Source ID],0)),"")</f>
        <v/>
      </c>
      <c r="E58" s="127"/>
      <c r="F58" s="128"/>
      <c r="G58" s="131" t="str">
        <f>IF(ISBLANK(Spec_Imports[[#This Row],[Source ID]]),"",Spec_Imports[[#This Row],[EF_Published2]])</f>
        <v/>
      </c>
      <c r="H58" s="74"/>
      <c r="I58" s="37"/>
      <c r="J58" s="38"/>
      <c r="K58" s="50"/>
      <c r="L58"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58" s="13"/>
      <c r="N58" s="37"/>
      <c r="O58" s="132" t="str">
        <f>IF(Spec_Imports[[#This Row],[Are_You_First_Deliverer]]="","",IF(N58="Yes","","Verify Entry"))</f>
        <v/>
      </c>
      <c r="P58" s="13"/>
      <c r="Q58" s="37"/>
      <c r="R58" s="44" t="str">
        <f>IF(Spec_Imports[[#This Row],[Source ID]]="","",IF(OR(Spec_Imports[[#This Row],[Direct_Delivery_Method]]="1st PoR is WA Sch Pt",Spec_Imports[[#This Row],[Direct_Delivery_Method]]="Dynamic Transfer",Spec_Imports[[#This Row],[Direct_Delivery_Method]]="Spec Source to POD in WA"),"Yes","Verify Entry"))</f>
        <v/>
      </c>
      <c r="S58" s="13"/>
      <c r="T58" s="247"/>
      <c r="U58" s="13"/>
      <c r="V58" s="44" t="str">
        <f>IF(Spec_Imports[[#This Row],[Source ID]]="","",'Start Here'!$B$33)</f>
        <v/>
      </c>
      <c r="W58" s="44" t="str">
        <f>IF(Spec_Imports[[#This Row],[Source ID]]="","",IF(Spec_Imports[[#This Row],[Are_You_First_Deliverer]]="Yes","No",IF(Spec_Imports[[#This Row],[Are_You_First_Deliverer]]="No","Yes","Verify Entry")))</f>
        <v/>
      </c>
      <c r="X58" s="52" t="str">
        <f>IF(Spec_Imports[[#This Row],[RP_Power_Brought_On_Behalf]]="Yes",Spec_Imports[[#This Row],[Specified_Electricity_Deliveries]]*Spec_Imports[[#This Row],[Transmission_Loss_Correction_Factor]],"")</f>
        <v/>
      </c>
      <c r="Y58" s="39" t="str">
        <f>IF(Spec_Imports[[#This Row],[RP_Owned_Imported_Per_Thresholds]]="","",Spec_Imports[[#This Row],[RP_Owned_Imported_Per_Thresholds]]*Spec_Imports[[#This Row],[EF_Total_Covered]])</f>
        <v/>
      </c>
      <c r="Z58" s="13"/>
      <c r="AA58" s="37"/>
      <c r="AB58" s="37" t="str">
        <f>IF(Spec_Imports[[#This Row],[Source ID]]="","",IF(OR(Spec_Imports[[#This Row],[Meter_Data_Zero_RPS]]="No",Spec_Imports[[#This Row],[Are_You_First_Deliverer]]="No"),"Does Not Apply",""))</f>
        <v/>
      </c>
      <c r="AC58"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58" s="16"/>
      <c r="AE58" s="210" t="str">
        <f>_xlfn.IFNA(INDEX(EF_List[Total EF],MATCH(Spec_Imports[[#This Row],[Source ID]],EF_List[Source ID],0)),"")</f>
        <v/>
      </c>
      <c r="AF58" s="210" t="str">
        <f>IF(Spec_Imports[[#This Row],[Source ID]]="","",Spec_Imports[[#This Row],[EF_Combustion]]+Spec_Imports[[#This Row],[EF_CH4_Non-Geothermal]]+Spec_Imports[[#This Row],[EF_N2O]])</f>
        <v/>
      </c>
      <c r="AG58" s="210" t="str">
        <f>IF(Spec_Imports[[#This Row],[Source ID]]="","",Spec_Imports[[#This Row],[EF_Biomass_Exempt]]+Spec_Imports[[#This Row],[EF_CO2_Geothermal_Exempt]]+Spec_Imports[[#This Row],[EF_CH4_Geothermal_Exempt]])</f>
        <v/>
      </c>
      <c r="AH58" s="210" t="str">
        <f>_xlfn.IFNA(INDEX(EF_List[Fossil &amp; Process EF],MATCH(Spec_Imports[[#This Row],[Source ID]],EF_List[Source ID],0)),"")</f>
        <v/>
      </c>
      <c r="AI58" s="210" t="str">
        <f>_xlfn.IFNA(INDEX(EF_List[Biomass
Exempt EF],MATCH(Spec_Imports[[#This Row],[Source ID]],EF_List[Source ID],0)),"")</f>
        <v/>
      </c>
      <c r="AJ58" s="210" t="str">
        <f>_xlfn.IFNA(INDEX(EF_List[Geothermal CO2 Exempt EF],MATCH(Spec_Imports[[#This Row],[Source ID]],EF_List[Source ID],0)),"")</f>
        <v/>
      </c>
      <c r="AK58" s="210" t="str">
        <f>_xlfn.IFNA(INDEX(EF_List[Geothermal CH4 Exempt EF],MATCH(Spec_Imports[[#This Row],[Source ID]],EF_List[Source ID],0)),"")</f>
        <v/>
      </c>
      <c r="AL58" s="210" t="str">
        <f>_xlfn.IFNA(INDEX(EF_List[Other CH4
Covered EF],MATCH(Spec_Imports[[#This Row],[Source ID]],EF_List[Source ID],0)),"")</f>
        <v/>
      </c>
      <c r="AM58" s="210" t="str">
        <f>_xlfn.IFNA(INDEX(EF_List[N2O
Covered EF],MATCH(Spec_Imports[[#This Row],[Source ID]],EF_List[Source ID],0)),"")</f>
        <v/>
      </c>
      <c r="AN58" s="15"/>
      <c r="AO58" s="51" t="str">
        <f>IFERROR(MAX(Spec_Imports[[#This Row],[Specified_Electricity_Deliveries]],0)*Spec_Imports[[#This Row],[Transmission_Loss_Correction_Factor]],"")</f>
        <v/>
      </c>
      <c r="AP58" s="51" t="str">
        <f>IFERROR(Spec_Imports[[#This Row],[MWh_x_TLF]]*Spec_Imports[[#This Row],[EF_Published2]],"")</f>
        <v/>
      </c>
      <c r="AQ58" s="51" t="str">
        <f>IFERROR(Spec_Imports[[#This Row],[MWh_x_TLF]]*Spec_Imports[[#This Row],[EF_Total_Covered]],"")</f>
        <v/>
      </c>
      <c r="AR58" s="51" t="str">
        <f>IFERROR(Spec_Imports[[#This Row],[MWh_x_TLF]]*Spec_Imports[[#This Row],[EF_Total_Exempt]],"")</f>
        <v/>
      </c>
      <c r="AS58" s="51" t="str">
        <f>IFERROR(Spec_Imports[[#This Row],[MWh_x_TLF]]*Spec_Imports[[#This Row],[EF_Combustion]],"")</f>
        <v/>
      </c>
      <c r="AT58" s="51" t="str">
        <f>IFERROR(Spec_Imports[[#This Row],[MWh_x_TLF]]*Spec_Imports[[#This Row],[EF_Biomass_Exempt]],"")</f>
        <v/>
      </c>
      <c r="AU58" s="51" t="str">
        <f>IFERROR(Spec_Imports[[#This Row],[MWh_x_TLF]]*Spec_Imports[[#This Row],[EF_CO2_Geothermal_Exempt]],"")</f>
        <v/>
      </c>
      <c r="AV58" s="51" t="str">
        <f>IFERROR(Spec_Imports[[#This Row],[MWh_x_TLF]]*Spec_Imports[[#This Row],[EF_CH4_Geothermal_Exempt]],"")</f>
        <v/>
      </c>
      <c r="AW58" s="51" t="str">
        <f>IFERROR(Spec_Imports[[#This Row],[MWh_x_TLF]]*Spec_Imports[[#This Row],[EF_CH4_Non-Geothermal]],"")</f>
        <v/>
      </c>
      <c r="AX58" s="51" t="str">
        <f>IFERROR(Spec_Imports[[#This Row],[MWh_x_TLF]]*Spec_Imports[[#This Row],[EF_N2O]],"")</f>
        <v/>
      </c>
      <c r="AY58" s="15"/>
      <c r="AZ58" s="44" t="str">
        <f>IF(Spec_Imports[[#This Row],[Source ID]]="","","No")</f>
        <v/>
      </c>
      <c r="BA58" s="255" t="str">
        <f>IF(Spec_Imports[[#This Row],[Linked_Jurisdiction_2]]="No",0,Spec_Imports[[#This Row],[CO2e_Total_Covered]])</f>
        <v/>
      </c>
      <c r="BB58" s="139"/>
      <c r="BC58" s="257"/>
    </row>
    <row r="59" spans="1:55" ht="15.6">
      <c r="A59" s="244"/>
      <c r="B59" s="126" t="str">
        <f>IF(ISNUMBER(SEARCH("~*",Spec_Imports[[#This Row],[Facility_Unit_Name]])),"",IF(Spec_Imports[[#This Row],[Facility_Unit_Name]]="","",INDEX(EF_List[Source ID],MATCH(Spec_Imports[[#This Row],[Facility_Unit_Name]],EF_List[Facility and Unit Name],0))))</f>
        <v/>
      </c>
      <c r="C59" s="44" t="str">
        <f>_xlfn.IFNA(INDEX(EF_List[Primary Fuel],MATCH(Spec_Imports[[#This Row],[Source ID]],EF_List[Source ID],0)),"")</f>
        <v/>
      </c>
      <c r="D59" s="44" t="str">
        <f>_xlfn.IFNA(INDEX(EF_List[State/Country],MATCH(Spec_Imports[[#This Row],[Source ID]],EF_List[Source ID],0)),"")</f>
        <v/>
      </c>
      <c r="E59" s="127"/>
      <c r="F59" s="128"/>
      <c r="G59" s="131" t="str">
        <f>IF(ISBLANK(Spec_Imports[[#This Row],[Source ID]]),"",Spec_Imports[[#This Row],[EF_Published2]])</f>
        <v/>
      </c>
      <c r="H59" s="74"/>
      <c r="I59" s="37"/>
      <c r="J59" s="38"/>
      <c r="K59" s="50"/>
      <c r="L59"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59" s="13"/>
      <c r="N59" s="37"/>
      <c r="O59" s="132" t="str">
        <f>IF(Spec_Imports[[#This Row],[Are_You_First_Deliverer]]="","",IF(N59="Yes","","Verify Entry"))</f>
        <v/>
      </c>
      <c r="P59" s="13"/>
      <c r="Q59" s="37"/>
      <c r="R59" s="44" t="str">
        <f>IF(Spec_Imports[[#This Row],[Source ID]]="","",IF(OR(Spec_Imports[[#This Row],[Direct_Delivery_Method]]="1st PoR is WA Sch Pt",Spec_Imports[[#This Row],[Direct_Delivery_Method]]="Dynamic Transfer",Spec_Imports[[#This Row],[Direct_Delivery_Method]]="Spec Source to POD in WA"),"Yes","Verify Entry"))</f>
        <v/>
      </c>
      <c r="S59" s="13"/>
      <c r="T59" s="247"/>
      <c r="U59" s="13"/>
      <c r="V59" s="44" t="str">
        <f>IF(Spec_Imports[[#This Row],[Source ID]]="","",'Start Here'!$B$33)</f>
        <v/>
      </c>
      <c r="W59" s="44" t="str">
        <f>IF(Spec_Imports[[#This Row],[Source ID]]="","",IF(Spec_Imports[[#This Row],[Are_You_First_Deliverer]]="Yes","No",IF(Spec_Imports[[#This Row],[Are_You_First_Deliverer]]="No","Yes","Verify Entry")))</f>
        <v/>
      </c>
      <c r="X59" s="52" t="str">
        <f>IF(Spec_Imports[[#This Row],[RP_Power_Brought_On_Behalf]]="Yes",Spec_Imports[[#This Row],[Specified_Electricity_Deliveries]]*Spec_Imports[[#This Row],[Transmission_Loss_Correction_Factor]],"")</f>
        <v/>
      </c>
      <c r="Y59" s="39" t="str">
        <f>IF(Spec_Imports[[#This Row],[RP_Owned_Imported_Per_Thresholds]]="","",Spec_Imports[[#This Row],[RP_Owned_Imported_Per_Thresholds]]*Spec_Imports[[#This Row],[EF_Total_Covered]])</f>
        <v/>
      </c>
      <c r="Z59" s="13"/>
      <c r="AA59" s="37"/>
      <c r="AB59" s="37" t="str">
        <f>IF(Spec_Imports[[#This Row],[Source ID]]="","",IF(OR(Spec_Imports[[#This Row],[Meter_Data_Zero_RPS]]="No",Spec_Imports[[#This Row],[Are_You_First_Deliverer]]="No"),"Does Not Apply",""))</f>
        <v/>
      </c>
      <c r="AC59"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59" s="16"/>
      <c r="AE59" s="210" t="str">
        <f>_xlfn.IFNA(INDEX(EF_List[Total EF],MATCH(Spec_Imports[[#This Row],[Source ID]],EF_List[Source ID],0)),"")</f>
        <v/>
      </c>
      <c r="AF59" s="210" t="str">
        <f>IF(Spec_Imports[[#This Row],[Source ID]]="","",Spec_Imports[[#This Row],[EF_Combustion]]+Spec_Imports[[#This Row],[EF_CH4_Non-Geothermal]]+Spec_Imports[[#This Row],[EF_N2O]])</f>
        <v/>
      </c>
      <c r="AG59" s="210" t="str">
        <f>IF(Spec_Imports[[#This Row],[Source ID]]="","",Spec_Imports[[#This Row],[EF_Biomass_Exempt]]+Spec_Imports[[#This Row],[EF_CO2_Geothermal_Exempt]]+Spec_Imports[[#This Row],[EF_CH4_Geothermal_Exempt]])</f>
        <v/>
      </c>
      <c r="AH59" s="210" t="str">
        <f>_xlfn.IFNA(INDEX(EF_List[Fossil &amp; Process EF],MATCH(Spec_Imports[[#This Row],[Source ID]],EF_List[Source ID],0)),"")</f>
        <v/>
      </c>
      <c r="AI59" s="210" t="str">
        <f>_xlfn.IFNA(INDEX(EF_List[Biomass
Exempt EF],MATCH(Spec_Imports[[#This Row],[Source ID]],EF_List[Source ID],0)),"")</f>
        <v/>
      </c>
      <c r="AJ59" s="210" t="str">
        <f>_xlfn.IFNA(INDEX(EF_List[Geothermal CO2 Exempt EF],MATCH(Spec_Imports[[#This Row],[Source ID]],EF_List[Source ID],0)),"")</f>
        <v/>
      </c>
      <c r="AK59" s="210" t="str">
        <f>_xlfn.IFNA(INDEX(EF_List[Geothermal CH4 Exempt EF],MATCH(Spec_Imports[[#This Row],[Source ID]],EF_List[Source ID],0)),"")</f>
        <v/>
      </c>
      <c r="AL59" s="210" t="str">
        <f>_xlfn.IFNA(INDEX(EF_List[Other CH4
Covered EF],MATCH(Spec_Imports[[#This Row],[Source ID]],EF_List[Source ID],0)),"")</f>
        <v/>
      </c>
      <c r="AM59" s="210" t="str">
        <f>_xlfn.IFNA(INDEX(EF_List[N2O
Covered EF],MATCH(Spec_Imports[[#This Row],[Source ID]],EF_List[Source ID],0)),"")</f>
        <v/>
      </c>
      <c r="AN59" s="15"/>
      <c r="AO59" s="51" t="str">
        <f>IFERROR(MAX(Spec_Imports[[#This Row],[Specified_Electricity_Deliveries]],0)*Spec_Imports[[#This Row],[Transmission_Loss_Correction_Factor]],"")</f>
        <v/>
      </c>
      <c r="AP59" s="51" t="str">
        <f>IFERROR(Spec_Imports[[#This Row],[MWh_x_TLF]]*Spec_Imports[[#This Row],[EF_Published2]],"")</f>
        <v/>
      </c>
      <c r="AQ59" s="51" t="str">
        <f>IFERROR(Spec_Imports[[#This Row],[MWh_x_TLF]]*Spec_Imports[[#This Row],[EF_Total_Covered]],"")</f>
        <v/>
      </c>
      <c r="AR59" s="51" t="str">
        <f>IFERROR(Spec_Imports[[#This Row],[MWh_x_TLF]]*Spec_Imports[[#This Row],[EF_Total_Exempt]],"")</f>
        <v/>
      </c>
      <c r="AS59" s="51" t="str">
        <f>IFERROR(Spec_Imports[[#This Row],[MWh_x_TLF]]*Spec_Imports[[#This Row],[EF_Combustion]],"")</f>
        <v/>
      </c>
      <c r="AT59" s="51" t="str">
        <f>IFERROR(Spec_Imports[[#This Row],[MWh_x_TLF]]*Spec_Imports[[#This Row],[EF_Biomass_Exempt]],"")</f>
        <v/>
      </c>
      <c r="AU59" s="51" t="str">
        <f>IFERROR(Spec_Imports[[#This Row],[MWh_x_TLF]]*Spec_Imports[[#This Row],[EF_CO2_Geothermal_Exempt]],"")</f>
        <v/>
      </c>
      <c r="AV59" s="51" t="str">
        <f>IFERROR(Spec_Imports[[#This Row],[MWh_x_TLF]]*Spec_Imports[[#This Row],[EF_CH4_Geothermal_Exempt]],"")</f>
        <v/>
      </c>
      <c r="AW59" s="51" t="str">
        <f>IFERROR(Spec_Imports[[#This Row],[MWh_x_TLF]]*Spec_Imports[[#This Row],[EF_CH4_Non-Geothermal]],"")</f>
        <v/>
      </c>
      <c r="AX59" s="51" t="str">
        <f>IFERROR(Spec_Imports[[#This Row],[MWh_x_TLF]]*Spec_Imports[[#This Row],[EF_N2O]],"")</f>
        <v/>
      </c>
      <c r="AY59" s="15"/>
      <c r="AZ59" s="44" t="str">
        <f>IF(Spec_Imports[[#This Row],[Source ID]]="","","No")</f>
        <v/>
      </c>
      <c r="BA59" s="255" t="str">
        <f>IF(Spec_Imports[[#This Row],[Linked_Jurisdiction_2]]="No",0,Spec_Imports[[#This Row],[CO2e_Total_Covered]])</f>
        <v/>
      </c>
      <c r="BB59" s="139"/>
      <c r="BC59" s="257"/>
    </row>
    <row r="60" spans="1:55" ht="15.6">
      <c r="A60" s="244"/>
      <c r="B60" s="126" t="str">
        <f>IF(ISNUMBER(SEARCH("~*",Spec_Imports[[#This Row],[Facility_Unit_Name]])),"",IF(Spec_Imports[[#This Row],[Facility_Unit_Name]]="","",INDEX(EF_List[Source ID],MATCH(Spec_Imports[[#This Row],[Facility_Unit_Name]],EF_List[Facility and Unit Name],0))))</f>
        <v/>
      </c>
      <c r="C60" s="44" t="str">
        <f>_xlfn.IFNA(INDEX(EF_List[Primary Fuel],MATCH(Spec_Imports[[#This Row],[Source ID]],EF_List[Source ID],0)),"")</f>
        <v/>
      </c>
      <c r="D60" s="44" t="str">
        <f>_xlfn.IFNA(INDEX(EF_List[State/Country],MATCH(Spec_Imports[[#This Row],[Source ID]],EF_List[Source ID],0)),"")</f>
        <v/>
      </c>
      <c r="E60" s="127"/>
      <c r="F60" s="128"/>
      <c r="G60" s="131" t="str">
        <f>IF(ISBLANK(Spec_Imports[[#This Row],[Source ID]]),"",Spec_Imports[[#This Row],[EF_Published2]])</f>
        <v/>
      </c>
      <c r="H60" s="74"/>
      <c r="I60" s="37"/>
      <c r="J60" s="38"/>
      <c r="K60" s="50"/>
      <c r="L60"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60" s="13"/>
      <c r="N60" s="37"/>
      <c r="O60" s="132" t="str">
        <f>IF(Spec_Imports[[#This Row],[Are_You_First_Deliverer]]="","",IF(N60="Yes","","Verify Entry"))</f>
        <v/>
      </c>
      <c r="P60" s="13"/>
      <c r="Q60" s="37"/>
      <c r="R60" s="44" t="str">
        <f>IF(Spec_Imports[[#This Row],[Source ID]]="","",IF(OR(Spec_Imports[[#This Row],[Direct_Delivery_Method]]="1st PoR is WA Sch Pt",Spec_Imports[[#This Row],[Direct_Delivery_Method]]="Dynamic Transfer",Spec_Imports[[#This Row],[Direct_Delivery_Method]]="Spec Source to POD in WA"),"Yes","Verify Entry"))</f>
        <v/>
      </c>
      <c r="S60" s="13"/>
      <c r="T60" s="247"/>
      <c r="U60" s="13"/>
      <c r="V60" s="44" t="str">
        <f>IF(Spec_Imports[[#This Row],[Source ID]]="","",'Start Here'!$B$33)</f>
        <v/>
      </c>
      <c r="W60" s="44" t="str">
        <f>IF(Spec_Imports[[#This Row],[Source ID]]="","",IF(Spec_Imports[[#This Row],[Are_You_First_Deliverer]]="Yes","No",IF(Spec_Imports[[#This Row],[Are_You_First_Deliverer]]="No","Yes","Verify Entry")))</f>
        <v/>
      </c>
      <c r="X60" s="52" t="str">
        <f>IF(Spec_Imports[[#This Row],[RP_Power_Brought_On_Behalf]]="Yes",Spec_Imports[[#This Row],[Specified_Electricity_Deliveries]]*Spec_Imports[[#This Row],[Transmission_Loss_Correction_Factor]],"")</f>
        <v/>
      </c>
      <c r="Y60" s="39" t="str">
        <f>IF(Spec_Imports[[#This Row],[RP_Owned_Imported_Per_Thresholds]]="","",Spec_Imports[[#This Row],[RP_Owned_Imported_Per_Thresholds]]*Spec_Imports[[#This Row],[EF_Total_Covered]])</f>
        <v/>
      </c>
      <c r="Z60" s="13"/>
      <c r="AA60" s="37"/>
      <c r="AB60" s="37" t="str">
        <f>IF(Spec_Imports[[#This Row],[Source ID]]="","",IF(OR(Spec_Imports[[#This Row],[Meter_Data_Zero_RPS]]="No",Spec_Imports[[#This Row],[Are_You_First_Deliverer]]="No"),"Does Not Apply",""))</f>
        <v/>
      </c>
      <c r="AC60"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60" s="16"/>
      <c r="AE60" s="210" t="str">
        <f>_xlfn.IFNA(INDEX(EF_List[Total EF],MATCH(Spec_Imports[[#This Row],[Source ID]],EF_List[Source ID],0)),"")</f>
        <v/>
      </c>
      <c r="AF60" s="210" t="str">
        <f>IF(Spec_Imports[[#This Row],[Source ID]]="","",Spec_Imports[[#This Row],[EF_Combustion]]+Spec_Imports[[#This Row],[EF_CH4_Non-Geothermal]]+Spec_Imports[[#This Row],[EF_N2O]])</f>
        <v/>
      </c>
      <c r="AG60" s="210" t="str">
        <f>IF(Spec_Imports[[#This Row],[Source ID]]="","",Spec_Imports[[#This Row],[EF_Biomass_Exempt]]+Spec_Imports[[#This Row],[EF_CO2_Geothermal_Exempt]]+Spec_Imports[[#This Row],[EF_CH4_Geothermal_Exempt]])</f>
        <v/>
      </c>
      <c r="AH60" s="210" t="str">
        <f>_xlfn.IFNA(INDEX(EF_List[Fossil &amp; Process EF],MATCH(Spec_Imports[[#This Row],[Source ID]],EF_List[Source ID],0)),"")</f>
        <v/>
      </c>
      <c r="AI60" s="210" t="str">
        <f>_xlfn.IFNA(INDEX(EF_List[Biomass
Exempt EF],MATCH(Spec_Imports[[#This Row],[Source ID]],EF_List[Source ID],0)),"")</f>
        <v/>
      </c>
      <c r="AJ60" s="210" t="str">
        <f>_xlfn.IFNA(INDEX(EF_List[Geothermal CO2 Exempt EF],MATCH(Spec_Imports[[#This Row],[Source ID]],EF_List[Source ID],0)),"")</f>
        <v/>
      </c>
      <c r="AK60" s="210" t="str">
        <f>_xlfn.IFNA(INDEX(EF_List[Geothermal CH4 Exempt EF],MATCH(Spec_Imports[[#This Row],[Source ID]],EF_List[Source ID],0)),"")</f>
        <v/>
      </c>
      <c r="AL60" s="210" t="str">
        <f>_xlfn.IFNA(INDEX(EF_List[Other CH4
Covered EF],MATCH(Spec_Imports[[#This Row],[Source ID]],EF_List[Source ID],0)),"")</f>
        <v/>
      </c>
      <c r="AM60" s="210" t="str">
        <f>_xlfn.IFNA(INDEX(EF_List[N2O
Covered EF],MATCH(Spec_Imports[[#This Row],[Source ID]],EF_List[Source ID],0)),"")</f>
        <v/>
      </c>
      <c r="AN60" s="15"/>
      <c r="AO60" s="51" t="str">
        <f>IFERROR(MAX(Spec_Imports[[#This Row],[Specified_Electricity_Deliveries]],0)*Spec_Imports[[#This Row],[Transmission_Loss_Correction_Factor]],"")</f>
        <v/>
      </c>
      <c r="AP60" s="51" t="str">
        <f>IFERROR(Spec_Imports[[#This Row],[MWh_x_TLF]]*Spec_Imports[[#This Row],[EF_Published2]],"")</f>
        <v/>
      </c>
      <c r="AQ60" s="51" t="str">
        <f>IFERROR(Spec_Imports[[#This Row],[MWh_x_TLF]]*Spec_Imports[[#This Row],[EF_Total_Covered]],"")</f>
        <v/>
      </c>
      <c r="AR60" s="51" t="str">
        <f>IFERROR(Spec_Imports[[#This Row],[MWh_x_TLF]]*Spec_Imports[[#This Row],[EF_Total_Exempt]],"")</f>
        <v/>
      </c>
      <c r="AS60" s="51" t="str">
        <f>IFERROR(Spec_Imports[[#This Row],[MWh_x_TLF]]*Spec_Imports[[#This Row],[EF_Combustion]],"")</f>
        <v/>
      </c>
      <c r="AT60" s="51" t="str">
        <f>IFERROR(Spec_Imports[[#This Row],[MWh_x_TLF]]*Spec_Imports[[#This Row],[EF_Biomass_Exempt]],"")</f>
        <v/>
      </c>
      <c r="AU60" s="51" t="str">
        <f>IFERROR(Spec_Imports[[#This Row],[MWh_x_TLF]]*Spec_Imports[[#This Row],[EF_CO2_Geothermal_Exempt]],"")</f>
        <v/>
      </c>
      <c r="AV60" s="51" t="str">
        <f>IFERROR(Spec_Imports[[#This Row],[MWh_x_TLF]]*Spec_Imports[[#This Row],[EF_CH4_Geothermal_Exempt]],"")</f>
        <v/>
      </c>
      <c r="AW60" s="51" t="str">
        <f>IFERROR(Spec_Imports[[#This Row],[MWh_x_TLF]]*Spec_Imports[[#This Row],[EF_CH4_Non-Geothermal]],"")</f>
        <v/>
      </c>
      <c r="AX60" s="51" t="str">
        <f>IFERROR(Spec_Imports[[#This Row],[MWh_x_TLF]]*Spec_Imports[[#This Row],[EF_N2O]],"")</f>
        <v/>
      </c>
      <c r="AY60" s="15"/>
      <c r="AZ60" s="44" t="str">
        <f>IF(Spec_Imports[[#This Row],[Source ID]]="","","No")</f>
        <v/>
      </c>
      <c r="BA60" s="255" t="str">
        <f>IF(Spec_Imports[[#This Row],[Linked_Jurisdiction_2]]="No",0,Spec_Imports[[#This Row],[CO2e_Total_Covered]])</f>
        <v/>
      </c>
      <c r="BB60" s="139"/>
      <c r="BC60" s="257"/>
    </row>
    <row r="61" spans="1:55" ht="15.6">
      <c r="A61" s="244"/>
      <c r="B61" s="126" t="str">
        <f>IF(ISNUMBER(SEARCH("~*",Spec_Imports[[#This Row],[Facility_Unit_Name]])),"",IF(Spec_Imports[[#This Row],[Facility_Unit_Name]]="","",INDEX(EF_List[Source ID],MATCH(Spec_Imports[[#This Row],[Facility_Unit_Name]],EF_List[Facility and Unit Name],0))))</f>
        <v/>
      </c>
      <c r="C61" s="44" t="str">
        <f>_xlfn.IFNA(INDEX(EF_List[Primary Fuel],MATCH(Spec_Imports[[#This Row],[Source ID]],EF_List[Source ID],0)),"")</f>
        <v/>
      </c>
      <c r="D61" s="44" t="str">
        <f>_xlfn.IFNA(INDEX(EF_List[State/Country],MATCH(Spec_Imports[[#This Row],[Source ID]],EF_List[Source ID],0)),"")</f>
        <v/>
      </c>
      <c r="E61" s="127"/>
      <c r="F61" s="128"/>
      <c r="G61" s="131" t="str">
        <f>IF(ISBLANK(Spec_Imports[[#This Row],[Source ID]]),"",Spec_Imports[[#This Row],[EF_Published2]])</f>
        <v/>
      </c>
      <c r="H61" s="74"/>
      <c r="I61" s="37"/>
      <c r="J61" s="38"/>
      <c r="K61" s="50"/>
      <c r="L61"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61" s="13"/>
      <c r="N61" s="37"/>
      <c r="O61" s="132" t="str">
        <f>IF(Spec_Imports[[#This Row],[Are_You_First_Deliverer]]="","",IF(N61="Yes","","Verify Entry"))</f>
        <v/>
      </c>
      <c r="P61" s="13"/>
      <c r="Q61" s="37"/>
      <c r="R61" s="44" t="str">
        <f>IF(Spec_Imports[[#This Row],[Source ID]]="","",IF(OR(Spec_Imports[[#This Row],[Direct_Delivery_Method]]="1st PoR is WA Sch Pt",Spec_Imports[[#This Row],[Direct_Delivery_Method]]="Dynamic Transfer",Spec_Imports[[#This Row],[Direct_Delivery_Method]]="Spec Source to POD in WA"),"Yes","Verify Entry"))</f>
        <v/>
      </c>
      <c r="S61" s="13"/>
      <c r="T61" s="247"/>
      <c r="U61" s="13"/>
      <c r="V61" s="44" t="str">
        <f>IF(Spec_Imports[[#This Row],[Source ID]]="","",'Start Here'!$B$33)</f>
        <v/>
      </c>
      <c r="W61" s="44" t="str">
        <f>IF(Spec_Imports[[#This Row],[Source ID]]="","",IF(Spec_Imports[[#This Row],[Are_You_First_Deliverer]]="Yes","No",IF(Spec_Imports[[#This Row],[Are_You_First_Deliverer]]="No","Yes","Verify Entry")))</f>
        <v/>
      </c>
      <c r="X61" s="52" t="str">
        <f>IF(Spec_Imports[[#This Row],[RP_Power_Brought_On_Behalf]]="Yes",Spec_Imports[[#This Row],[Specified_Electricity_Deliveries]]*Spec_Imports[[#This Row],[Transmission_Loss_Correction_Factor]],"")</f>
        <v/>
      </c>
      <c r="Y61" s="39" t="str">
        <f>IF(Spec_Imports[[#This Row],[RP_Owned_Imported_Per_Thresholds]]="","",Spec_Imports[[#This Row],[RP_Owned_Imported_Per_Thresholds]]*Spec_Imports[[#This Row],[EF_Total_Covered]])</f>
        <v/>
      </c>
      <c r="Z61" s="13"/>
      <c r="AA61" s="37"/>
      <c r="AB61" s="37" t="str">
        <f>IF(Spec_Imports[[#This Row],[Source ID]]="","",IF(OR(Spec_Imports[[#This Row],[Meter_Data_Zero_RPS]]="No",Spec_Imports[[#This Row],[Are_You_First_Deliverer]]="No"),"Does Not Apply",""))</f>
        <v/>
      </c>
      <c r="AC61"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61" s="16"/>
      <c r="AE61" s="210" t="str">
        <f>_xlfn.IFNA(INDEX(EF_List[Total EF],MATCH(Spec_Imports[[#This Row],[Source ID]],EF_List[Source ID],0)),"")</f>
        <v/>
      </c>
      <c r="AF61" s="210" t="str">
        <f>IF(Spec_Imports[[#This Row],[Source ID]]="","",Spec_Imports[[#This Row],[EF_Combustion]]+Spec_Imports[[#This Row],[EF_CH4_Non-Geothermal]]+Spec_Imports[[#This Row],[EF_N2O]])</f>
        <v/>
      </c>
      <c r="AG61" s="210" t="str">
        <f>IF(Spec_Imports[[#This Row],[Source ID]]="","",Spec_Imports[[#This Row],[EF_Biomass_Exempt]]+Spec_Imports[[#This Row],[EF_CO2_Geothermal_Exempt]]+Spec_Imports[[#This Row],[EF_CH4_Geothermal_Exempt]])</f>
        <v/>
      </c>
      <c r="AH61" s="210" t="str">
        <f>_xlfn.IFNA(INDEX(EF_List[Fossil &amp; Process EF],MATCH(Spec_Imports[[#This Row],[Source ID]],EF_List[Source ID],0)),"")</f>
        <v/>
      </c>
      <c r="AI61" s="210" t="str">
        <f>_xlfn.IFNA(INDEX(EF_List[Biomass
Exempt EF],MATCH(Spec_Imports[[#This Row],[Source ID]],EF_List[Source ID],0)),"")</f>
        <v/>
      </c>
      <c r="AJ61" s="210" t="str">
        <f>_xlfn.IFNA(INDEX(EF_List[Geothermal CO2 Exempt EF],MATCH(Spec_Imports[[#This Row],[Source ID]],EF_List[Source ID],0)),"")</f>
        <v/>
      </c>
      <c r="AK61" s="210" t="str">
        <f>_xlfn.IFNA(INDEX(EF_List[Geothermal CH4 Exempt EF],MATCH(Spec_Imports[[#This Row],[Source ID]],EF_List[Source ID],0)),"")</f>
        <v/>
      </c>
      <c r="AL61" s="210" t="str">
        <f>_xlfn.IFNA(INDEX(EF_List[Other CH4
Covered EF],MATCH(Spec_Imports[[#This Row],[Source ID]],EF_List[Source ID],0)),"")</f>
        <v/>
      </c>
      <c r="AM61" s="210" t="str">
        <f>_xlfn.IFNA(INDEX(EF_List[N2O
Covered EF],MATCH(Spec_Imports[[#This Row],[Source ID]],EF_List[Source ID],0)),"")</f>
        <v/>
      </c>
      <c r="AN61" s="15"/>
      <c r="AO61" s="51" t="str">
        <f>IFERROR(MAX(Spec_Imports[[#This Row],[Specified_Electricity_Deliveries]],0)*Spec_Imports[[#This Row],[Transmission_Loss_Correction_Factor]],"")</f>
        <v/>
      </c>
      <c r="AP61" s="51" t="str">
        <f>IFERROR(Spec_Imports[[#This Row],[MWh_x_TLF]]*Spec_Imports[[#This Row],[EF_Published2]],"")</f>
        <v/>
      </c>
      <c r="AQ61" s="51" t="str">
        <f>IFERROR(Spec_Imports[[#This Row],[MWh_x_TLF]]*Spec_Imports[[#This Row],[EF_Total_Covered]],"")</f>
        <v/>
      </c>
      <c r="AR61" s="51" t="str">
        <f>IFERROR(Spec_Imports[[#This Row],[MWh_x_TLF]]*Spec_Imports[[#This Row],[EF_Total_Exempt]],"")</f>
        <v/>
      </c>
      <c r="AS61" s="51" t="str">
        <f>IFERROR(Spec_Imports[[#This Row],[MWh_x_TLF]]*Spec_Imports[[#This Row],[EF_Combustion]],"")</f>
        <v/>
      </c>
      <c r="AT61" s="51" t="str">
        <f>IFERROR(Spec_Imports[[#This Row],[MWh_x_TLF]]*Spec_Imports[[#This Row],[EF_Biomass_Exempt]],"")</f>
        <v/>
      </c>
      <c r="AU61" s="51" t="str">
        <f>IFERROR(Spec_Imports[[#This Row],[MWh_x_TLF]]*Spec_Imports[[#This Row],[EF_CO2_Geothermal_Exempt]],"")</f>
        <v/>
      </c>
      <c r="AV61" s="51" t="str">
        <f>IFERROR(Spec_Imports[[#This Row],[MWh_x_TLF]]*Spec_Imports[[#This Row],[EF_CH4_Geothermal_Exempt]],"")</f>
        <v/>
      </c>
      <c r="AW61" s="51" t="str">
        <f>IFERROR(Spec_Imports[[#This Row],[MWh_x_TLF]]*Spec_Imports[[#This Row],[EF_CH4_Non-Geothermal]],"")</f>
        <v/>
      </c>
      <c r="AX61" s="51" t="str">
        <f>IFERROR(Spec_Imports[[#This Row],[MWh_x_TLF]]*Spec_Imports[[#This Row],[EF_N2O]],"")</f>
        <v/>
      </c>
      <c r="AY61" s="15"/>
      <c r="AZ61" s="44" t="str">
        <f>IF(Spec_Imports[[#This Row],[Source ID]]="","","No")</f>
        <v/>
      </c>
      <c r="BA61" s="255" t="str">
        <f>IF(Spec_Imports[[#This Row],[Linked_Jurisdiction_2]]="No",0,Spec_Imports[[#This Row],[CO2e_Total_Covered]])</f>
        <v/>
      </c>
      <c r="BB61" s="139"/>
      <c r="BC61" s="257"/>
    </row>
    <row r="62" spans="1:55" ht="15.6">
      <c r="A62" s="244"/>
      <c r="B62" s="126" t="str">
        <f>IF(ISNUMBER(SEARCH("~*",Spec_Imports[[#This Row],[Facility_Unit_Name]])),"",IF(Spec_Imports[[#This Row],[Facility_Unit_Name]]="","",INDEX(EF_List[Source ID],MATCH(Spec_Imports[[#This Row],[Facility_Unit_Name]],EF_List[Facility and Unit Name],0))))</f>
        <v/>
      </c>
      <c r="C62" s="44" t="str">
        <f>_xlfn.IFNA(INDEX(EF_List[Primary Fuel],MATCH(Spec_Imports[[#This Row],[Source ID]],EF_List[Source ID],0)),"")</f>
        <v/>
      </c>
      <c r="D62" s="44" t="str">
        <f>_xlfn.IFNA(INDEX(EF_List[State/Country],MATCH(Spec_Imports[[#This Row],[Source ID]],EF_List[Source ID],0)),"")</f>
        <v/>
      </c>
      <c r="E62" s="127"/>
      <c r="F62" s="128"/>
      <c r="G62" s="131" t="str">
        <f>IF(ISBLANK(Spec_Imports[[#This Row],[Source ID]]),"",Spec_Imports[[#This Row],[EF_Published2]])</f>
        <v/>
      </c>
      <c r="H62" s="74"/>
      <c r="I62" s="37"/>
      <c r="J62" s="38"/>
      <c r="K62" s="50"/>
      <c r="L62"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62" s="13"/>
      <c r="N62" s="37"/>
      <c r="O62" s="132" t="str">
        <f>IF(Spec_Imports[[#This Row],[Are_You_First_Deliverer]]="","",IF(N62="Yes","","Verify Entry"))</f>
        <v/>
      </c>
      <c r="P62" s="13"/>
      <c r="Q62" s="37"/>
      <c r="R62" s="44" t="str">
        <f>IF(Spec_Imports[[#This Row],[Source ID]]="","",IF(OR(Spec_Imports[[#This Row],[Direct_Delivery_Method]]="1st PoR is WA Sch Pt",Spec_Imports[[#This Row],[Direct_Delivery_Method]]="Dynamic Transfer",Spec_Imports[[#This Row],[Direct_Delivery_Method]]="Spec Source to POD in WA"),"Yes","Verify Entry"))</f>
        <v/>
      </c>
      <c r="S62" s="13"/>
      <c r="T62" s="247"/>
      <c r="U62" s="13"/>
      <c r="V62" s="44" t="str">
        <f>IF(Spec_Imports[[#This Row],[Source ID]]="","",'Start Here'!$B$33)</f>
        <v/>
      </c>
      <c r="W62" s="44" t="str">
        <f>IF(Spec_Imports[[#This Row],[Source ID]]="","",IF(Spec_Imports[[#This Row],[Are_You_First_Deliverer]]="Yes","No",IF(Spec_Imports[[#This Row],[Are_You_First_Deliverer]]="No","Yes","Verify Entry")))</f>
        <v/>
      </c>
      <c r="X62" s="52" t="str">
        <f>IF(Spec_Imports[[#This Row],[RP_Power_Brought_On_Behalf]]="Yes",Spec_Imports[[#This Row],[Specified_Electricity_Deliveries]]*Spec_Imports[[#This Row],[Transmission_Loss_Correction_Factor]],"")</f>
        <v/>
      </c>
      <c r="Y62" s="39" t="str">
        <f>IF(Spec_Imports[[#This Row],[RP_Owned_Imported_Per_Thresholds]]="","",Spec_Imports[[#This Row],[RP_Owned_Imported_Per_Thresholds]]*Spec_Imports[[#This Row],[EF_Total_Covered]])</f>
        <v/>
      </c>
      <c r="Z62" s="13"/>
      <c r="AA62" s="37"/>
      <c r="AB62" s="37" t="str">
        <f>IF(Spec_Imports[[#This Row],[Source ID]]="","",IF(OR(Spec_Imports[[#This Row],[Meter_Data_Zero_RPS]]="No",Spec_Imports[[#This Row],[Are_You_First_Deliverer]]="No"),"Does Not Apply",""))</f>
        <v/>
      </c>
      <c r="AC62"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62" s="16"/>
      <c r="AE62" s="210" t="str">
        <f>_xlfn.IFNA(INDEX(EF_List[Total EF],MATCH(Spec_Imports[[#This Row],[Source ID]],EF_List[Source ID],0)),"")</f>
        <v/>
      </c>
      <c r="AF62" s="210" t="str">
        <f>IF(Spec_Imports[[#This Row],[Source ID]]="","",Spec_Imports[[#This Row],[EF_Combustion]]+Spec_Imports[[#This Row],[EF_CH4_Non-Geothermal]]+Spec_Imports[[#This Row],[EF_N2O]])</f>
        <v/>
      </c>
      <c r="AG62" s="210" t="str">
        <f>IF(Spec_Imports[[#This Row],[Source ID]]="","",Spec_Imports[[#This Row],[EF_Biomass_Exempt]]+Spec_Imports[[#This Row],[EF_CO2_Geothermal_Exempt]]+Spec_Imports[[#This Row],[EF_CH4_Geothermal_Exempt]])</f>
        <v/>
      </c>
      <c r="AH62" s="210" t="str">
        <f>_xlfn.IFNA(INDEX(EF_List[Fossil &amp; Process EF],MATCH(Spec_Imports[[#This Row],[Source ID]],EF_List[Source ID],0)),"")</f>
        <v/>
      </c>
      <c r="AI62" s="210" t="str">
        <f>_xlfn.IFNA(INDEX(EF_List[Biomass
Exempt EF],MATCH(Spec_Imports[[#This Row],[Source ID]],EF_List[Source ID],0)),"")</f>
        <v/>
      </c>
      <c r="AJ62" s="210" t="str">
        <f>_xlfn.IFNA(INDEX(EF_List[Geothermal CO2 Exempt EF],MATCH(Spec_Imports[[#This Row],[Source ID]],EF_List[Source ID],0)),"")</f>
        <v/>
      </c>
      <c r="AK62" s="210" t="str">
        <f>_xlfn.IFNA(INDEX(EF_List[Geothermal CH4 Exempt EF],MATCH(Spec_Imports[[#This Row],[Source ID]],EF_List[Source ID],0)),"")</f>
        <v/>
      </c>
      <c r="AL62" s="210" t="str">
        <f>_xlfn.IFNA(INDEX(EF_List[Other CH4
Covered EF],MATCH(Spec_Imports[[#This Row],[Source ID]],EF_List[Source ID],0)),"")</f>
        <v/>
      </c>
      <c r="AM62" s="210" t="str">
        <f>_xlfn.IFNA(INDEX(EF_List[N2O
Covered EF],MATCH(Spec_Imports[[#This Row],[Source ID]],EF_List[Source ID],0)),"")</f>
        <v/>
      </c>
      <c r="AN62" s="15"/>
      <c r="AO62" s="51" t="str">
        <f>IFERROR(MAX(Spec_Imports[[#This Row],[Specified_Electricity_Deliveries]],0)*Spec_Imports[[#This Row],[Transmission_Loss_Correction_Factor]],"")</f>
        <v/>
      </c>
      <c r="AP62" s="51" t="str">
        <f>IFERROR(Spec_Imports[[#This Row],[MWh_x_TLF]]*Spec_Imports[[#This Row],[EF_Published2]],"")</f>
        <v/>
      </c>
      <c r="AQ62" s="51" t="str">
        <f>IFERROR(Spec_Imports[[#This Row],[MWh_x_TLF]]*Spec_Imports[[#This Row],[EF_Total_Covered]],"")</f>
        <v/>
      </c>
      <c r="AR62" s="51" t="str">
        <f>IFERROR(Spec_Imports[[#This Row],[MWh_x_TLF]]*Spec_Imports[[#This Row],[EF_Total_Exempt]],"")</f>
        <v/>
      </c>
      <c r="AS62" s="51" t="str">
        <f>IFERROR(Spec_Imports[[#This Row],[MWh_x_TLF]]*Spec_Imports[[#This Row],[EF_Combustion]],"")</f>
        <v/>
      </c>
      <c r="AT62" s="51" t="str">
        <f>IFERROR(Spec_Imports[[#This Row],[MWh_x_TLF]]*Spec_Imports[[#This Row],[EF_Biomass_Exempt]],"")</f>
        <v/>
      </c>
      <c r="AU62" s="51" t="str">
        <f>IFERROR(Spec_Imports[[#This Row],[MWh_x_TLF]]*Spec_Imports[[#This Row],[EF_CO2_Geothermal_Exempt]],"")</f>
        <v/>
      </c>
      <c r="AV62" s="51" t="str">
        <f>IFERROR(Spec_Imports[[#This Row],[MWh_x_TLF]]*Spec_Imports[[#This Row],[EF_CH4_Geothermal_Exempt]],"")</f>
        <v/>
      </c>
      <c r="AW62" s="51" t="str">
        <f>IFERROR(Spec_Imports[[#This Row],[MWh_x_TLF]]*Spec_Imports[[#This Row],[EF_CH4_Non-Geothermal]],"")</f>
        <v/>
      </c>
      <c r="AX62" s="51" t="str">
        <f>IFERROR(Spec_Imports[[#This Row],[MWh_x_TLF]]*Spec_Imports[[#This Row],[EF_N2O]],"")</f>
        <v/>
      </c>
      <c r="AY62" s="15"/>
      <c r="AZ62" s="44" t="str">
        <f>IF(Spec_Imports[[#This Row],[Source ID]]="","","No")</f>
        <v/>
      </c>
      <c r="BA62" s="255" t="str">
        <f>IF(Spec_Imports[[#This Row],[Linked_Jurisdiction_2]]="No",0,Spec_Imports[[#This Row],[CO2e_Total_Covered]])</f>
        <v/>
      </c>
      <c r="BB62" s="139"/>
      <c r="BC62" s="257"/>
    </row>
    <row r="63" spans="1:55" ht="15.6">
      <c r="A63" s="244"/>
      <c r="B63" s="126" t="str">
        <f>IF(ISNUMBER(SEARCH("~*",Spec_Imports[[#This Row],[Facility_Unit_Name]])),"",IF(Spec_Imports[[#This Row],[Facility_Unit_Name]]="","",INDEX(EF_List[Source ID],MATCH(Spec_Imports[[#This Row],[Facility_Unit_Name]],EF_List[Facility and Unit Name],0))))</f>
        <v/>
      </c>
      <c r="C63" s="44" t="str">
        <f>_xlfn.IFNA(INDEX(EF_List[Primary Fuel],MATCH(Spec_Imports[[#This Row],[Source ID]],EF_List[Source ID],0)),"")</f>
        <v/>
      </c>
      <c r="D63" s="44" t="str">
        <f>_xlfn.IFNA(INDEX(EF_List[State/Country],MATCH(Spec_Imports[[#This Row],[Source ID]],EF_List[Source ID],0)),"")</f>
        <v/>
      </c>
      <c r="E63" s="127"/>
      <c r="F63" s="128"/>
      <c r="G63" s="131" t="str">
        <f>IF(ISBLANK(Spec_Imports[[#This Row],[Source ID]]),"",Spec_Imports[[#This Row],[EF_Published2]])</f>
        <v/>
      </c>
      <c r="H63" s="74"/>
      <c r="I63" s="37"/>
      <c r="J63" s="38"/>
      <c r="K63" s="50"/>
      <c r="L63"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63" s="13"/>
      <c r="N63" s="37"/>
      <c r="O63" s="132" t="str">
        <f>IF(Spec_Imports[[#This Row],[Are_You_First_Deliverer]]="","",IF(N63="Yes","","Verify Entry"))</f>
        <v/>
      </c>
      <c r="P63" s="13"/>
      <c r="Q63" s="37"/>
      <c r="R63" s="44" t="str">
        <f>IF(Spec_Imports[[#This Row],[Source ID]]="","",IF(OR(Spec_Imports[[#This Row],[Direct_Delivery_Method]]="1st PoR is WA Sch Pt",Spec_Imports[[#This Row],[Direct_Delivery_Method]]="Dynamic Transfer",Spec_Imports[[#This Row],[Direct_Delivery_Method]]="Spec Source to POD in WA"),"Yes","Verify Entry"))</f>
        <v/>
      </c>
      <c r="S63" s="13"/>
      <c r="T63" s="247"/>
      <c r="U63" s="13"/>
      <c r="V63" s="44" t="str">
        <f>IF(Spec_Imports[[#This Row],[Source ID]]="","",'Start Here'!$B$33)</f>
        <v/>
      </c>
      <c r="W63" s="44" t="str">
        <f>IF(Spec_Imports[[#This Row],[Source ID]]="","",IF(Spec_Imports[[#This Row],[Are_You_First_Deliverer]]="Yes","No",IF(Spec_Imports[[#This Row],[Are_You_First_Deliverer]]="No","Yes","Verify Entry")))</f>
        <v/>
      </c>
      <c r="X63" s="52" t="str">
        <f>IF(Spec_Imports[[#This Row],[RP_Power_Brought_On_Behalf]]="Yes",Spec_Imports[[#This Row],[Specified_Electricity_Deliveries]]*Spec_Imports[[#This Row],[Transmission_Loss_Correction_Factor]],"")</f>
        <v/>
      </c>
      <c r="Y63" s="39" t="str">
        <f>IF(Spec_Imports[[#This Row],[RP_Owned_Imported_Per_Thresholds]]="","",Spec_Imports[[#This Row],[RP_Owned_Imported_Per_Thresholds]]*Spec_Imports[[#This Row],[EF_Total_Covered]])</f>
        <v/>
      </c>
      <c r="Z63" s="13"/>
      <c r="AA63" s="37"/>
      <c r="AB63" s="37" t="str">
        <f>IF(Spec_Imports[[#This Row],[Source ID]]="","",IF(OR(Spec_Imports[[#This Row],[Meter_Data_Zero_RPS]]="No",Spec_Imports[[#This Row],[Are_You_First_Deliverer]]="No"),"Does Not Apply",""))</f>
        <v/>
      </c>
      <c r="AC63"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63" s="16"/>
      <c r="AE63" s="210" t="str">
        <f>_xlfn.IFNA(INDEX(EF_List[Total EF],MATCH(Spec_Imports[[#This Row],[Source ID]],EF_List[Source ID],0)),"")</f>
        <v/>
      </c>
      <c r="AF63" s="210" t="str">
        <f>IF(Spec_Imports[[#This Row],[Source ID]]="","",Spec_Imports[[#This Row],[EF_Combustion]]+Spec_Imports[[#This Row],[EF_CH4_Non-Geothermal]]+Spec_Imports[[#This Row],[EF_N2O]])</f>
        <v/>
      </c>
      <c r="AG63" s="210" t="str">
        <f>IF(Spec_Imports[[#This Row],[Source ID]]="","",Spec_Imports[[#This Row],[EF_Biomass_Exempt]]+Spec_Imports[[#This Row],[EF_CO2_Geothermal_Exempt]]+Spec_Imports[[#This Row],[EF_CH4_Geothermal_Exempt]])</f>
        <v/>
      </c>
      <c r="AH63" s="210" t="str">
        <f>_xlfn.IFNA(INDEX(EF_List[Fossil &amp; Process EF],MATCH(Spec_Imports[[#This Row],[Source ID]],EF_List[Source ID],0)),"")</f>
        <v/>
      </c>
      <c r="AI63" s="210" t="str">
        <f>_xlfn.IFNA(INDEX(EF_List[Biomass
Exempt EF],MATCH(Spec_Imports[[#This Row],[Source ID]],EF_List[Source ID],0)),"")</f>
        <v/>
      </c>
      <c r="AJ63" s="210" t="str">
        <f>_xlfn.IFNA(INDEX(EF_List[Geothermal CO2 Exempt EF],MATCH(Spec_Imports[[#This Row],[Source ID]],EF_List[Source ID],0)),"")</f>
        <v/>
      </c>
      <c r="AK63" s="210" t="str">
        <f>_xlfn.IFNA(INDEX(EF_List[Geothermal CH4 Exempt EF],MATCH(Spec_Imports[[#This Row],[Source ID]],EF_List[Source ID],0)),"")</f>
        <v/>
      </c>
      <c r="AL63" s="210" t="str">
        <f>_xlfn.IFNA(INDEX(EF_List[Other CH4
Covered EF],MATCH(Spec_Imports[[#This Row],[Source ID]],EF_List[Source ID],0)),"")</f>
        <v/>
      </c>
      <c r="AM63" s="210" t="str">
        <f>_xlfn.IFNA(INDEX(EF_List[N2O
Covered EF],MATCH(Spec_Imports[[#This Row],[Source ID]],EF_List[Source ID],0)),"")</f>
        <v/>
      </c>
      <c r="AN63" s="15"/>
      <c r="AO63" s="51" t="str">
        <f>IFERROR(MAX(Spec_Imports[[#This Row],[Specified_Electricity_Deliveries]],0)*Spec_Imports[[#This Row],[Transmission_Loss_Correction_Factor]],"")</f>
        <v/>
      </c>
      <c r="AP63" s="51" t="str">
        <f>IFERROR(Spec_Imports[[#This Row],[MWh_x_TLF]]*Spec_Imports[[#This Row],[EF_Published2]],"")</f>
        <v/>
      </c>
      <c r="AQ63" s="51" t="str">
        <f>IFERROR(Spec_Imports[[#This Row],[MWh_x_TLF]]*Spec_Imports[[#This Row],[EF_Total_Covered]],"")</f>
        <v/>
      </c>
      <c r="AR63" s="51" t="str">
        <f>IFERROR(Spec_Imports[[#This Row],[MWh_x_TLF]]*Spec_Imports[[#This Row],[EF_Total_Exempt]],"")</f>
        <v/>
      </c>
      <c r="AS63" s="51" t="str">
        <f>IFERROR(Spec_Imports[[#This Row],[MWh_x_TLF]]*Spec_Imports[[#This Row],[EF_Combustion]],"")</f>
        <v/>
      </c>
      <c r="AT63" s="51" t="str">
        <f>IFERROR(Spec_Imports[[#This Row],[MWh_x_TLF]]*Spec_Imports[[#This Row],[EF_Biomass_Exempt]],"")</f>
        <v/>
      </c>
      <c r="AU63" s="51" t="str">
        <f>IFERROR(Spec_Imports[[#This Row],[MWh_x_TLF]]*Spec_Imports[[#This Row],[EF_CO2_Geothermal_Exempt]],"")</f>
        <v/>
      </c>
      <c r="AV63" s="51" t="str">
        <f>IFERROR(Spec_Imports[[#This Row],[MWh_x_TLF]]*Spec_Imports[[#This Row],[EF_CH4_Geothermal_Exempt]],"")</f>
        <v/>
      </c>
      <c r="AW63" s="51" t="str">
        <f>IFERROR(Spec_Imports[[#This Row],[MWh_x_TLF]]*Spec_Imports[[#This Row],[EF_CH4_Non-Geothermal]],"")</f>
        <v/>
      </c>
      <c r="AX63" s="51" t="str">
        <f>IFERROR(Spec_Imports[[#This Row],[MWh_x_TLF]]*Spec_Imports[[#This Row],[EF_N2O]],"")</f>
        <v/>
      </c>
      <c r="AY63" s="15"/>
      <c r="AZ63" s="44" t="str">
        <f>IF(Spec_Imports[[#This Row],[Source ID]]="","","No")</f>
        <v/>
      </c>
      <c r="BA63" s="255" t="str">
        <f>IF(Spec_Imports[[#This Row],[Linked_Jurisdiction_2]]="No",0,Spec_Imports[[#This Row],[CO2e_Total_Covered]])</f>
        <v/>
      </c>
      <c r="BB63" s="139"/>
      <c r="BC63" s="257"/>
    </row>
    <row r="64" spans="1:55" ht="15.6">
      <c r="A64" s="244"/>
      <c r="B64" s="126" t="str">
        <f>IF(ISNUMBER(SEARCH("~*",Spec_Imports[[#This Row],[Facility_Unit_Name]])),"",IF(Spec_Imports[[#This Row],[Facility_Unit_Name]]="","",INDEX(EF_List[Source ID],MATCH(Spec_Imports[[#This Row],[Facility_Unit_Name]],EF_List[Facility and Unit Name],0))))</f>
        <v/>
      </c>
      <c r="C64" s="44" t="str">
        <f>_xlfn.IFNA(INDEX(EF_List[Primary Fuel],MATCH(Spec_Imports[[#This Row],[Source ID]],EF_List[Source ID],0)),"")</f>
        <v/>
      </c>
      <c r="D64" s="44" t="str">
        <f>_xlfn.IFNA(INDEX(EF_List[State/Country],MATCH(Spec_Imports[[#This Row],[Source ID]],EF_List[Source ID],0)),"")</f>
        <v/>
      </c>
      <c r="E64" s="127"/>
      <c r="F64" s="128"/>
      <c r="G64" s="131" t="str">
        <f>IF(ISBLANK(Spec_Imports[[#This Row],[Source ID]]),"",Spec_Imports[[#This Row],[EF_Published2]])</f>
        <v/>
      </c>
      <c r="H64" s="74"/>
      <c r="I64" s="37"/>
      <c r="J64" s="38"/>
      <c r="K64" s="50"/>
      <c r="L64"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64" s="13"/>
      <c r="N64" s="37"/>
      <c r="O64" s="132" t="str">
        <f>IF(Spec_Imports[[#This Row],[Are_You_First_Deliverer]]="","",IF(N64="Yes","","Verify Entry"))</f>
        <v/>
      </c>
      <c r="P64" s="13"/>
      <c r="Q64" s="37"/>
      <c r="R64" s="44" t="str">
        <f>IF(Spec_Imports[[#This Row],[Source ID]]="","",IF(OR(Spec_Imports[[#This Row],[Direct_Delivery_Method]]="1st PoR is WA Sch Pt",Spec_Imports[[#This Row],[Direct_Delivery_Method]]="Dynamic Transfer",Spec_Imports[[#This Row],[Direct_Delivery_Method]]="Spec Source to POD in WA"),"Yes","Verify Entry"))</f>
        <v/>
      </c>
      <c r="S64" s="13"/>
      <c r="T64" s="247"/>
      <c r="U64" s="13"/>
      <c r="V64" s="44" t="str">
        <f>IF(Spec_Imports[[#This Row],[Source ID]]="","",'Start Here'!$B$33)</f>
        <v/>
      </c>
      <c r="W64" s="44" t="str">
        <f>IF(Spec_Imports[[#This Row],[Source ID]]="","",IF(Spec_Imports[[#This Row],[Are_You_First_Deliverer]]="Yes","No",IF(Spec_Imports[[#This Row],[Are_You_First_Deliverer]]="No","Yes","Verify Entry")))</f>
        <v/>
      </c>
      <c r="X64" s="52" t="str">
        <f>IF(Spec_Imports[[#This Row],[RP_Power_Brought_On_Behalf]]="Yes",Spec_Imports[[#This Row],[Specified_Electricity_Deliveries]]*Spec_Imports[[#This Row],[Transmission_Loss_Correction_Factor]],"")</f>
        <v/>
      </c>
      <c r="Y64" s="39" t="str">
        <f>IF(Spec_Imports[[#This Row],[RP_Owned_Imported_Per_Thresholds]]="","",Spec_Imports[[#This Row],[RP_Owned_Imported_Per_Thresholds]]*Spec_Imports[[#This Row],[EF_Total_Covered]])</f>
        <v/>
      </c>
      <c r="Z64" s="13"/>
      <c r="AA64" s="37"/>
      <c r="AB64" s="37" t="str">
        <f>IF(Spec_Imports[[#This Row],[Source ID]]="","",IF(OR(Spec_Imports[[#This Row],[Meter_Data_Zero_RPS]]="No",Spec_Imports[[#This Row],[Are_You_First_Deliverer]]="No"),"Does Not Apply",""))</f>
        <v/>
      </c>
      <c r="AC64"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64" s="16"/>
      <c r="AE64" s="210" t="str">
        <f>_xlfn.IFNA(INDEX(EF_List[Total EF],MATCH(Spec_Imports[[#This Row],[Source ID]],EF_List[Source ID],0)),"")</f>
        <v/>
      </c>
      <c r="AF64" s="210" t="str">
        <f>IF(Spec_Imports[[#This Row],[Source ID]]="","",Spec_Imports[[#This Row],[EF_Combustion]]+Spec_Imports[[#This Row],[EF_CH4_Non-Geothermal]]+Spec_Imports[[#This Row],[EF_N2O]])</f>
        <v/>
      </c>
      <c r="AG64" s="210" t="str">
        <f>IF(Spec_Imports[[#This Row],[Source ID]]="","",Spec_Imports[[#This Row],[EF_Biomass_Exempt]]+Spec_Imports[[#This Row],[EF_CO2_Geothermal_Exempt]]+Spec_Imports[[#This Row],[EF_CH4_Geothermal_Exempt]])</f>
        <v/>
      </c>
      <c r="AH64" s="210" t="str">
        <f>_xlfn.IFNA(INDEX(EF_List[Fossil &amp; Process EF],MATCH(Spec_Imports[[#This Row],[Source ID]],EF_List[Source ID],0)),"")</f>
        <v/>
      </c>
      <c r="AI64" s="210" t="str">
        <f>_xlfn.IFNA(INDEX(EF_List[Biomass
Exempt EF],MATCH(Spec_Imports[[#This Row],[Source ID]],EF_List[Source ID],0)),"")</f>
        <v/>
      </c>
      <c r="AJ64" s="210" t="str">
        <f>_xlfn.IFNA(INDEX(EF_List[Geothermal CO2 Exempt EF],MATCH(Spec_Imports[[#This Row],[Source ID]],EF_List[Source ID],0)),"")</f>
        <v/>
      </c>
      <c r="AK64" s="210" t="str">
        <f>_xlfn.IFNA(INDEX(EF_List[Geothermal CH4 Exempt EF],MATCH(Spec_Imports[[#This Row],[Source ID]],EF_List[Source ID],0)),"")</f>
        <v/>
      </c>
      <c r="AL64" s="210" t="str">
        <f>_xlfn.IFNA(INDEX(EF_List[Other CH4
Covered EF],MATCH(Spec_Imports[[#This Row],[Source ID]],EF_List[Source ID],0)),"")</f>
        <v/>
      </c>
      <c r="AM64" s="210" t="str">
        <f>_xlfn.IFNA(INDEX(EF_List[N2O
Covered EF],MATCH(Spec_Imports[[#This Row],[Source ID]],EF_List[Source ID],0)),"")</f>
        <v/>
      </c>
      <c r="AN64" s="15"/>
      <c r="AO64" s="51" t="str">
        <f>IFERROR(MAX(Spec_Imports[[#This Row],[Specified_Electricity_Deliveries]],0)*Spec_Imports[[#This Row],[Transmission_Loss_Correction_Factor]],"")</f>
        <v/>
      </c>
      <c r="AP64" s="51" t="str">
        <f>IFERROR(Spec_Imports[[#This Row],[MWh_x_TLF]]*Spec_Imports[[#This Row],[EF_Published2]],"")</f>
        <v/>
      </c>
      <c r="AQ64" s="51" t="str">
        <f>IFERROR(Spec_Imports[[#This Row],[MWh_x_TLF]]*Spec_Imports[[#This Row],[EF_Total_Covered]],"")</f>
        <v/>
      </c>
      <c r="AR64" s="51" t="str">
        <f>IFERROR(Spec_Imports[[#This Row],[MWh_x_TLF]]*Spec_Imports[[#This Row],[EF_Total_Exempt]],"")</f>
        <v/>
      </c>
      <c r="AS64" s="51" t="str">
        <f>IFERROR(Spec_Imports[[#This Row],[MWh_x_TLF]]*Spec_Imports[[#This Row],[EF_Combustion]],"")</f>
        <v/>
      </c>
      <c r="AT64" s="51" t="str">
        <f>IFERROR(Spec_Imports[[#This Row],[MWh_x_TLF]]*Spec_Imports[[#This Row],[EF_Biomass_Exempt]],"")</f>
        <v/>
      </c>
      <c r="AU64" s="51" t="str">
        <f>IFERROR(Spec_Imports[[#This Row],[MWh_x_TLF]]*Spec_Imports[[#This Row],[EF_CO2_Geothermal_Exempt]],"")</f>
        <v/>
      </c>
      <c r="AV64" s="51" t="str">
        <f>IFERROR(Spec_Imports[[#This Row],[MWh_x_TLF]]*Spec_Imports[[#This Row],[EF_CH4_Geothermal_Exempt]],"")</f>
        <v/>
      </c>
      <c r="AW64" s="51" t="str">
        <f>IFERROR(Spec_Imports[[#This Row],[MWh_x_TLF]]*Spec_Imports[[#This Row],[EF_CH4_Non-Geothermal]],"")</f>
        <v/>
      </c>
      <c r="AX64" s="51" t="str">
        <f>IFERROR(Spec_Imports[[#This Row],[MWh_x_TLF]]*Spec_Imports[[#This Row],[EF_N2O]],"")</f>
        <v/>
      </c>
      <c r="AY64" s="15"/>
      <c r="AZ64" s="44" t="str">
        <f>IF(Spec_Imports[[#This Row],[Source ID]]="","","No")</f>
        <v/>
      </c>
      <c r="BA64" s="255" t="str">
        <f>IF(Spec_Imports[[#This Row],[Linked_Jurisdiction_2]]="No",0,Spec_Imports[[#This Row],[CO2e_Total_Covered]])</f>
        <v/>
      </c>
      <c r="BB64" s="139"/>
      <c r="BC64" s="257"/>
    </row>
    <row r="65" spans="1:55" ht="15.6">
      <c r="A65" s="244"/>
      <c r="B65" s="126" t="str">
        <f>IF(ISNUMBER(SEARCH("~*",Spec_Imports[[#This Row],[Facility_Unit_Name]])),"",IF(Spec_Imports[[#This Row],[Facility_Unit_Name]]="","",INDEX(EF_List[Source ID],MATCH(Spec_Imports[[#This Row],[Facility_Unit_Name]],EF_List[Facility and Unit Name],0))))</f>
        <v/>
      </c>
      <c r="C65" s="44" t="str">
        <f>_xlfn.IFNA(INDEX(EF_List[Primary Fuel],MATCH(Spec_Imports[[#This Row],[Source ID]],EF_List[Source ID],0)),"")</f>
        <v/>
      </c>
      <c r="D65" s="44" t="str">
        <f>_xlfn.IFNA(INDEX(EF_List[State/Country],MATCH(Spec_Imports[[#This Row],[Source ID]],EF_List[Source ID],0)),"")</f>
        <v/>
      </c>
      <c r="E65" s="127"/>
      <c r="F65" s="128"/>
      <c r="G65" s="131" t="str">
        <f>IF(ISBLANK(Spec_Imports[[#This Row],[Source ID]]),"",Spec_Imports[[#This Row],[EF_Published2]])</f>
        <v/>
      </c>
      <c r="H65" s="74"/>
      <c r="I65" s="37"/>
      <c r="J65" s="38"/>
      <c r="K65" s="50"/>
      <c r="L65"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65" s="13"/>
      <c r="N65" s="37"/>
      <c r="O65" s="132" t="str">
        <f>IF(Spec_Imports[[#This Row],[Are_You_First_Deliverer]]="","",IF(N65="Yes","","Verify Entry"))</f>
        <v/>
      </c>
      <c r="P65" s="13"/>
      <c r="Q65" s="37"/>
      <c r="R65" s="44" t="str">
        <f>IF(Spec_Imports[[#This Row],[Source ID]]="","",IF(OR(Spec_Imports[[#This Row],[Direct_Delivery_Method]]="1st PoR is WA Sch Pt",Spec_Imports[[#This Row],[Direct_Delivery_Method]]="Dynamic Transfer",Spec_Imports[[#This Row],[Direct_Delivery_Method]]="Spec Source to POD in WA"),"Yes","Verify Entry"))</f>
        <v/>
      </c>
      <c r="S65" s="13"/>
      <c r="T65" s="247"/>
      <c r="U65" s="13"/>
      <c r="V65" s="44" t="str">
        <f>IF(Spec_Imports[[#This Row],[Source ID]]="","",'Start Here'!$B$33)</f>
        <v/>
      </c>
      <c r="W65" s="44" t="str">
        <f>IF(Spec_Imports[[#This Row],[Source ID]]="","",IF(Spec_Imports[[#This Row],[Are_You_First_Deliverer]]="Yes","No",IF(Spec_Imports[[#This Row],[Are_You_First_Deliverer]]="No","Yes","Verify Entry")))</f>
        <v/>
      </c>
      <c r="X65" s="52" t="str">
        <f>IF(Spec_Imports[[#This Row],[RP_Power_Brought_On_Behalf]]="Yes",Spec_Imports[[#This Row],[Specified_Electricity_Deliveries]]*Spec_Imports[[#This Row],[Transmission_Loss_Correction_Factor]],"")</f>
        <v/>
      </c>
      <c r="Y65" s="39" t="str">
        <f>IF(Spec_Imports[[#This Row],[RP_Owned_Imported_Per_Thresholds]]="","",Spec_Imports[[#This Row],[RP_Owned_Imported_Per_Thresholds]]*Spec_Imports[[#This Row],[EF_Total_Covered]])</f>
        <v/>
      </c>
      <c r="Z65" s="13"/>
      <c r="AA65" s="37"/>
      <c r="AB65" s="37" t="str">
        <f>IF(Spec_Imports[[#This Row],[Source ID]]="","",IF(OR(Spec_Imports[[#This Row],[Meter_Data_Zero_RPS]]="No",Spec_Imports[[#This Row],[Are_You_First_Deliverer]]="No"),"Does Not Apply",""))</f>
        <v/>
      </c>
      <c r="AC65"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65" s="16"/>
      <c r="AE65" s="210" t="str">
        <f>_xlfn.IFNA(INDEX(EF_List[Total EF],MATCH(Spec_Imports[[#This Row],[Source ID]],EF_List[Source ID],0)),"")</f>
        <v/>
      </c>
      <c r="AF65" s="210" t="str">
        <f>IF(Spec_Imports[[#This Row],[Source ID]]="","",Spec_Imports[[#This Row],[EF_Combustion]]+Spec_Imports[[#This Row],[EF_CH4_Non-Geothermal]]+Spec_Imports[[#This Row],[EF_N2O]])</f>
        <v/>
      </c>
      <c r="AG65" s="210" t="str">
        <f>IF(Spec_Imports[[#This Row],[Source ID]]="","",Spec_Imports[[#This Row],[EF_Biomass_Exempt]]+Spec_Imports[[#This Row],[EF_CO2_Geothermal_Exempt]]+Spec_Imports[[#This Row],[EF_CH4_Geothermal_Exempt]])</f>
        <v/>
      </c>
      <c r="AH65" s="210" t="str">
        <f>_xlfn.IFNA(INDEX(EF_List[Fossil &amp; Process EF],MATCH(Spec_Imports[[#This Row],[Source ID]],EF_List[Source ID],0)),"")</f>
        <v/>
      </c>
      <c r="AI65" s="210" t="str">
        <f>_xlfn.IFNA(INDEX(EF_List[Biomass
Exempt EF],MATCH(Spec_Imports[[#This Row],[Source ID]],EF_List[Source ID],0)),"")</f>
        <v/>
      </c>
      <c r="AJ65" s="210" t="str">
        <f>_xlfn.IFNA(INDEX(EF_List[Geothermal CO2 Exempt EF],MATCH(Spec_Imports[[#This Row],[Source ID]],EF_List[Source ID],0)),"")</f>
        <v/>
      </c>
      <c r="AK65" s="210" t="str">
        <f>_xlfn.IFNA(INDEX(EF_List[Geothermal CH4 Exempt EF],MATCH(Spec_Imports[[#This Row],[Source ID]],EF_List[Source ID],0)),"")</f>
        <v/>
      </c>
      <c r="AL65" s="210" t="str">
        <f>_xlfn.IFNA(INDEX(EF_List[Other CH4
Covered EF],MATCH(Spec_Imports[[#This Row],[Source ID]],EF_List[Source ID],0)),"")</f>
        <v/>
      </c>
      <c r="AM65" s="210" t="str">
        <f>_xlfn.IFNA(INDEX(EF_List[N2O
Covered EF],MATCH(Spec_Imports[[#This Row],[Source ID]],EF_List[Source ID],0)),"")</f>
        <v/>
      </c>
      <c r="AN65" s="15"/>
      <c r="AO65" s="51" t="str">
        <f>IFERROR(MAX(Spec_Imports[[#This Row],[Specified_Electricity_Deliveries]],0)*Spec_Imports[[#This Row],[Transmission_Loss_Correction_Factor]],"")</f>
        <v/>
      </c>
      <c r="AP65" s="51" t="str">
        <f>IFERROR(Spec_Imports[[#This Row],[MWh_x_TLF]]*Spec_Imports[[#This Row],[EF_Published2]],"")</f>
        <v/>
      </c>
      <c r="AQ65" s="51" t="str">
        <f>IFERROR(Spec_Imports[[#This Row],[MWh_x_TLF]]*Spec_Imports[[#This Row],[EF_Total_Covered]],"")</f>
        <v/>
      </c>
      <c r="AR65" s="51" t="str">
        <f>IFERROR(Spec_Imports[[#This Row],[MWh_x_TLF]]*Spec_Imports[[#This Row],[EF_Total_Exempt]],"")</f>
        <v/>
      </c>
      <c r="AS65" s="51" t="str">
        <f>IFERROR(Spec_Imports[[#This Row],[MWh_x_TLF]]*Spec_Imports[[#This Row],[EF_Combustion]],"")</f>
        <v/>
      </c>
      <c r="AT65" s="51" t="str">
        <f>IFERROR(Spec_Imports[[#This Row],[MWh_x_TLF]]*Spec_Imports[[#This Row],[EF_Biomass_Exempt]],"")</f>
        <v/>
      </c>
      <c r="AU65" s="51" t="str">
        <f>IFERROR(Spec_Imports[[#This Row],[MWh_x_TLF]]*Spec_Imports[[#This Row],[EF_CO2_Geothermal_Exempt]],"")</f>
        <v/>
      </c>
      <c r="AV65" s="51" t="str">
        <f>IFERROR(Spec_Imports[[#This Row],[MWh_x_TLF]]*Spec_Imports[[#This Row],[EF_CH4_Geothermal_Exempt]],"")</f>
        <v/>
      </c>
      <c r="AW65" s="51" t="str">
        <f>IFERROR(Spec_Imports[[#This Row],[MWh_x_TLF]]*Spec_Imports[[#This Row],[EF_CH4_Non-Geothermal]],"")</f>
        <v/>
      </c>
      <c r="AX65" s="51" t="str">
        <f>IFERROR(Spec_Imports[[#This Row],[MWh_x_TLF]]*Spec_Imports[[#This Row],[EF_N2O]],"")</f>
        <v/>
      </c>
      <c r="AY65" s="15"/>
      <c r="AZ65" s="44" t="str">
        <f>IF(Spec_Imports[[#This Row],[Source ID]]="","","No")</f>
        <v/>
      </c>
      <c r="BA65" s="255" t="str">
        <f>IF(Spec_Imports[[#This Row],[Linked_Jurisdiction_2]]="No",0,Spec_Imports[[#This Row],[CO2e_Total_Covered]])</f>
        <v/>
      </c>
      <c r="BB65" s="139"/>
      <c r="BC65" s="257"/>
    </row>
    <row r="66" spans="1:55" ht="15.6">
      <c r="A66" s="244"/>
      <c r="B66" s="126" t="str">
        <f>IF(ISNUMBER(SEARCH("~*",Spec_Imports[[#This Row],[Facility_Unit_Name]])),"",IF(Spec_Imports[[#This Row],[Facility_Unit_Name]]="","",INDEX(EF_List[Source ID],MATCH(Spec_Imports[[#This Row],[Facility_Unit_Name]],EF_List[Facility and Unit Name],0))))</f>
        <v/>
      </c>
      <c r="C66" s="44" t="str">
        <f>_xlfn.IFNA(INDEX(EF_List[Primary Fuel],MATCH(Spec_Imports[[#This Row],[Source ID]],EF_List[Source ID],0)),"")</f>
        <v/>
      </c>
      <c r="D66" s="44" t="str">
        <f>_xlfn.IFNA(INDEX(EF_List[State/Country],MATCH(Spec_Imports[[#This Row],[Source ID]],EF_List[Source ID],0)),"")</f>
        <v/>
      </c>
      <c r="E66" s="127"/>
      <c r="F66" s="128"/>
      <c r="G66" s="131" t="str">
        <f>IF(ISBLANK(Spec_Imports[[#This Row],[Source ID]]),"",Spec_Imports[[#This Row],[EF_Published2]])</f>
        <v/>
      </c>
      <c r="H66" s="74"/>
      <c r="I66" s="37"/>
      <c r="J66" s="38"/>
      <c r="K66" s="50"/>
      <c r="L66"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66" s="13"/>
      <c r="N66" s="37"/>
      <c r="O66" s="132" t="str">
        <f>IF(Spec_Imports[[#This Row],[Are_You_First_Deliverer]]="","",IF(N66="Yes","","Verify Entry"))</f>
        <v/>
      </c>
      <c r="P66" s="13"/>
      <c r="Q66" s="37"/>
      <c r="R66" s="44" t="str">
        <f>IF(Spec_Imports[[#This Row],[Source ID]]="","",IF(OR(Spec_Imports[[#This Row],[Direct_Delivery_Method]]="1st PoR is WA Sch Pt",Spec_Imports[[#This Row],[Direct_Delivery_Method]]="Dynamic Transfer",Spec_Imports[[#This Row],[Direct_Delivery_Method]]="Spec Source to POD in WA"),"Yes","Verify Entry"))</f>
        <v/>
      </c>
      <c r="S66" s="13"/>
      <c r="T66" s="247"/>
      <c r="U66" s="13"/>
      <c r="V66" s="44" t="str">
        <f>IF(Spec_Imports[[#This Row],[Source ID]]="","",'Start Here'!$B$33)</f>
        <v/>
      </c>
      <c r="W66" s="44" t="str">
        <f>IF(Spec_Imports[[#This Row],[Source ID]]="","",IF(Spec_Imports[[#This Row],[Are_You_First_Deliverer]]="Yes","No",IF(Spec_Imports[[#This Row],[Are_You_First_Deliverer]]="No","Yes","Verify Entry")))</f>
        <v/>
      </c>
      <c r="X66" s="52" t="str">
        <f>IF(Spec_Imports[[#This Row],[RP_Power_Brought_On_Behalf]]="Yes",Spec_Imports[[#This Row],[Specified_Electricity_Deliveries]]*Spec_Imports[[#This Row],[Transmission_Loss_Correction_Factor]],"")</f>
        <v/>
      </c>
      <c r="Y66" s="39" t="str">
        <f>IF(Spec_Imports[[#This Row],[RP_Owned_Imported_Per_Thresholds]]="","",Spec_Imports[[#This Row],[RP_Owned_Imported_Per_Thresholds]]*Spec_Imports[[#This Row],[EF_Total_Covered]])</f>
        <v/>
      </c>
      <c r="Z66" s="13"/>
      <c r="AA66" s="37"/>
      <c r="AB66" s="37" t="str">
        <f>IF(Spec_Imports[[#This Row],[Source ID]]="","",IF(OR(Spec_Imports[[#This Row],[Meter_Data_Zero_RPS]]="No",Spec_Imports[[#This Row],[Are_You_First_Deliverer]]="No"),"Does Not Apply",""))</f>
        <v/>
      </c>
      <c r="AC66"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66" s="16"/>
      <c r="AE66" s="210" t="str">
        <f>_xlfn.IFNA(INDEX(EF_List[Total EF],MATCH(Spec_Imports[[#This Row],[Source ID]],EF_List[Source ID],0)),"")</f>
        <v/>
      </c>
      <c r="AF66" s="210" t="str">
        <f>IF(Spec_Imports[[#This Row],[Source ID]]="","",Spec_Imports[[#This Row],[EF_Combustion]]+Spec_Imports[[#This Row],[EF_CH4_Non-Geothermal]]+Spec_Imports[[#This Row],[EF_N2O]])</f>
        <v/>
      </c>
      <c r="AG66" s="210" t="str">
        <f>IF(Spec_Imports[[#This Row],[Source ID]]="","",Spec_Imports[[#This Row],[EF_Biomass_Exempt]]+Spec_Imports[[#This Row],[EF_CO2_Geothermal_Exempt]]+Spec_Imports[[#This Row],[EF_CH4_Geothermal_Exempt]])</f>
        <v/>
      </c>
      <c r="AH66" s="210" t="str">
        <f>_xlfn.IFNA(INDEX(EF_List[Fossil &amp; Process EF],MATCH(Spec_Imports[[#This Row],[Source ID]],EF_List[Source ID],0)),"")</f>
        <v/>
      </c>
      <c r="AI66" s="210" t="str">
        <f>_xlfn.IFNA(INDEX(EF_List[Biomass
Exempt EF],MATCH(Spec_Imports[[#This Row],[Source ID]],EF_List[Source ID],0)),"")</f>
        <v/>
      </c>
      <c r="AJ66" s="210" t="str">
        <f>_xlfn.IFNA(INDEX(EF_List[Geothermal CO2 Exempt EF],MATCH(Spec_Imports[[#This Row],[Source ID]],EF_List[Source ID],0)),"")</f>
        <v/>
      </c>
      <c r="AK66" s="210" t="str">
        <f>_xlfn.IFNA(INDEX(EF_List[Geothermal CH4 Exempt EF],MATCH(Spec_Imports[[#This Row],[Source ID]],EF_List[Source ID],0)),"")</f>
        <v/>
      </c>
      <c r="AL66" s="210" t="str">
        <f>_xlfn.IFNA(INDEX(EF_List[Other CH4
Covered EF],MATCH(Spec_Imports[[#This Row],[Source ID]],EF_List[Source ID],0)),"")</f>
        <v/>
      </c>
      <c r="AM66" s="210" t="str">
        <f>_xlfn.IFNA(INDEX(EF_List[N2O
Covered EF],MATCH(Spec_Imports[[#This Row],[Source ID]],EF_List[Source ID],0)),"")</f>
        <v/>
      </c>
      <c r="AN66" s="15"/>
      <c r="AO66" s="51" t="str">
        <f>IFERROR(MAX(Spec_Imports[[#This Row],[Specified_Electricity_Deliveries]],0)*Spec_Imports[[#This Row],[Transmission_Loss_Correction_Factor]],"")</f>
        <v/>
      </c>
      <c r="AP66" s="51" t="str">
        <f>IFERROR(Spec_Imports[[#This Row],[MWh_x_TLF]]*Spec_Imports[[#This Row],[EF_Published2]],"")</f>
        <v/>
      </c>
      <c r="AQ66" s="51" t="str">
        <f>IFERROR(Spec_Imports[[#This Row],[MWh_x_TLF]]*Spec_Imports[[#This Row],[EF_Total_Covered]],"")</f>
        <v/>
      </c>
      <c r="AR66" s="51" t="str">
        <f>IFERROR(Spec_Imports[[#This Row],[MWh_x_TLF]]*Spec_Imports[[#This Row],[EF_Total_Exempt]],"")</f>
        <v/>
      </c>
      <c r="AS66" s="51" t="str">
        <f>IFERROR(Spec_Imports[[#This Row],[MWh_x_TLF]]*Spec_Imports[[#This Row],[EF_Combustion]],"")</f>
        <v/>
      </c>
      <c r="AT66" s="51" t="str">
        <f>IFERROR(Spec_Imports[[#This Row],[MWh_x_TLF]]*Spec_Imports[[#This Row],[EF_Biomass_Exempt]],"")</f>
        <v/>
      </c>
      <c r="AU66" s="51" t="str">
        <f>IFERROR(Spec_Imports[[#This Row],[MWh_x_TLF]]*Spec_Imports[[#This Row],[EF_CO2_Geothermal_Exempt]],"")</f>
        <v/>
      </c>
      <c r="AV66" s="51" t="str">
        <f>IFERROR(Spec_Imports[[#This Row],[MWh_x_TLF]]*Spec_Imports[[#This Row],[EF_CH4_Geothermal_Exempt]],"")</f>
        <v/>
      </c>
      <c r="AW66" s="51" t="str">
        <f>IFERROR(Spec_Imports[[#This Row],[MWh_x_TLF]]*Spec_Imports[[#This Row],[EF_CH4_Non-Geothermal]],"")</f>
        <v/>
      </c>
      <c r="AX66" s="51" t="str">
        <f>IFERROR(Spec_Imports[[#This Row],[MWh_x_TLF]]*Spec_Imports[[#This Row],[EF_N2O]],"")</f>
        <v/>
      </c>
      <c r="AY66" s="15"/>
      <c r="AZ66" s="44" t="str">
        <f>IF(Spec_Imports[[#This Row],[Source ID]]="","","No")</f>
        <v/>
      </c>
      <c r="BA66" s="255" t="str">
        <f>IF(Spec_Imports[[#This Row],[Linked_Jurisdiction_2]]="No",0,Spec_Imports[[#This Row],[CO2e_Total_Covered]])</f>
        <v/>
      </c>
      <c r="BB66" s="139"/>
      <c r="BC66" s="257"/>
    </row>
    <row r="67" spans="1:55" ht="15.6">
      <c r="A67" s="244"/>
      <c r="B67" s="126" t="str">
        <f>IF(ISNUMBER(SEARCH("~*",Spec_Imports[[#This Row],[Facility_Unit_Name]])),"",IF(Spec_Imports[[#This Row],[Facility_Unit_Name]]="","",INDEX(EF_List[Source ID],MATCH(Spec_Imports[[#This Row],[Facility_Unit_Name]],EF_List[Facility and Unit Name],0))))</f>
        <v/>
      </c>
      <c r="C67" s="44" t="str">
        <f>_xlfn.IFNA(INDEX(EF_List[Primary Fuel],MATCH(Spec_Imports[[#This Row],[Source ID]],EF_List[Source ID],0)),"")</f>
        <v/>
      </c>
      <c r="D67" s="44" t="str">
        <f>_xlfn.IFNA(INDEX(EF_List[State/Country],MATCH(Spec_Imports[[#This Row],[Source ID]],EF_List[Source ID],0)),"")</f>
        <v/>
      </c>
      <c r="E67" s="127"/>
      <c r="F67" s="128"/>
      <c r="G67" s="131" t="str">
        <f>IF(ISBLANK(Spec_Imports[[#This Row],[Source ID]]),"",Spec_Imports[[#This Row],[EF_Published2]])</f>
        <v/>
      </c>
      <c r="H67" s="74"/>
      <c r="I67" s="37"/>
      <c r="J67" s="38"/>
      <c r="K67" s="50"/>
      <c r="L67"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67" s="13"/>
      <c r="N67" s="37"/>
      <c r="O67" s="132" t="str">
        <f>IF(Spec_Imports[[#This Row],[Are_You_First_Deliverer]]="","",IF(N67="Yes","","Verify Entry"))</f>
        <v/>
      </c>
      <c r="P67" s="13"/>
      <c r="Q67" s="37"/>
      <c r="R67" s="44" t="str">
        <f>IF(Spec_Imports[[#This Row],[Source ID]]="","",IF(OR(Spec_Imports[[#This Row],[Direct_Delivery_Method]]="1st PoR is WA Sch Pt",Spec_Imports[[#This Row],[Direct_Delivery_Method]]="Dynamic Transfer",Spec_Imports[[#This Row],[Direct_Delivery_Method]]="Spec Source to POD in WA"),"Yes","Verify Entry"))</f>
        <v/>
      </c>
      <c r="S67" s="13"/>
      <c r="T67" s="247"/>
      <c r="U67" s="13"/>
      <c r="V67" s="44" t="str">
        <f>IF(Spec_Imports[[#This Row],[Source ID]]="","",'Start Here'!$B$33)</f>
        <v/>
      </c>
      <c r="W67" s="44" t="str">
        <f>IF(Spec_Imports[[#This Row],[Source ID]]="","",IF(Spec_Imports[[#This Row],[Are_You_First_Deliverer]]="Yes","No",IF(Spec_Imports[[#This Row],[Are_You_First_Deliverer]]="No","Yes","Verify Entry")))</f>
        <v/>
      </c>
      <c r="X67" s="52" t="str">
        <f>IF(Spec_Imports[[#This Row],[RP_Power_Brought_On_Behalf]]="Yes",Spec_Imports[[#This Row],[Specified_Electricity_Deliveries]]*Spec_Imports[[#This Row],[Transmission_Loss_Correction_Factor]],"")</f>
        <v/>
      </c>
      <c r="Y67" s="39" t="str">
        <f>IF(Spec_Imports[[#This Row],[RP_Owned_Imported_Per_Thresholds]]="","",Spec_Imports[[#This Row],[RP_Owned_Imported_Per_Thresholds]]*Spec_Imports[[#This Row],[EF_Total_Covered]])</f>
        <v/>
      </c>
      <c r="Z67" s="13"/>
      <c r="AA67" s="37"/>
      <c r="AB67" s="37" t="str">
        <f>IF(Spec_Imports[[#This Row],[Source ID]]="","",IF(OR(Spec_Imports[[#This Row],[Meter_Data_Zero_RPS]]="No",Spec_Imports[[#This Row],[Are_You_First_Deliverer]]="No"),"Does Not Apply",""))</f>
        <v/>
      </c>
      <c r="AC67"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67" s="16"/>
      <c r="AE67" s="210" t="str">
        <f>_xlfn.IFNA(INDEX(EF_List[Total EF],MATCH(Spec_Imports[[#This Row],[Source ID]],EF_List[Source ID],0)),"")</f>
        <v/>
      </c>
      <c r="AF67" s="210" t="str">
        <f>IF(Spec_Imports[[#This Row],[Source ID]]="","",Spec_Imports[[#This Row],[EF_Combustion]]+Spec_Imports[[#This Row],[EF_CH4_Non-Geothermal]]+Spec_Imports[[#This Row],[EF_N2O]])</f>
        <v/>
      </c>
      <c r="AG67" s="210" t="str">
        <f>IF(Spec_Imports[[#This Row],[Source ID]]="","",Spec_Imports[[#This Row],[EF_Biomass_Exempt]]+Spec_Imports[[#This Row],[EF_CO2_Geothermal_Exempt]]+Spec_Imports[[#This Row],[EF_CH4_Geothermal_Exempt]])</f>
        <v/>
      </c>
      <c r="AH67" s="210" t="str">
        <f>_xlfn.IFNA(INDEX(EF_List[Fossil &amp; Process EF],MATCH(Spec_Imports[[#This Row],[Source ID]],EF_List[Source ID],0)),"")</f>
        <v/>
      </c>
      <c r="AI67" s="210" t="str">
        <f>_xlfn.IFNA(INDEX(EF_List[Biomass
Exempt EF],MATCH(Spec_Imports[[#This Row],[Source ID]],EF_List[Source ID],0)),"")</f>
        <v/>
      </c>
      <c r="AJ67" s="210" t="str">
        <f>_xlfn.IFNA(INDEX(EF_List[Geothermal CO2 Exempt EF],MATCH(Spec_Imports[[#This Row],[Source ID]],EF_List[Source ID],0)),"")</f>
        <v/>
      </c>
      <c r="AK67" s="210" t="str">
        <f>_xlfn.IFNA(INDEX(EF_List[Geothermal CH4 Exempt EF],MATCH(Spec_Imports[[#This Row],[Source ID]],EF_List[Source ID],0)),"")</f>
        <v/>
      </c>
      <c r="AL67" s="210" t="str">
        <f>_xlfn.IFNA(INDEX(EF_List[Other CH4
Covered EF],MATCH(Spec_Imports[[#This Row],[Source ID]],EF_List[Source ID],0)),"")</f>
        <v/>
      </c>
      <c r="AM67" s="210" t="str">
        <f>_xlfn.IFNA(INDEX(EF_List[N2O
Covered EF],MATCH(Spec_Imports[[#This Row],[Source ID]],EF_List[Source ID],0)),"")</f>
        <v/>
      </c>
      <c r="AN67" s="15"/>
      <c r="AO67" s="51" t="str">
        <f>IFERROR(MAX(Spec_Imports[[#This Row],[Specified_Electricity_Deliveries]],0)*Spec_Imports[[#This Row],[Transmission_Loss_Correction_Factor]],"")</f>
        <v/>
      </c>
      <c r="AP67" s="51" t="str">
        <f>IFERROR(Spec_Imports[[#This Row],[MWh_x_TLF]]*Spec_Imports[[#This Row],[EF_Published2]],"")</f>
        <v/>
      </c>
      <c r="AQ67" s="51" t="str">
        <f>IFERROR(Spec_Imports[[#This Row],[MWh_x_TLF]]*Spec_Imports[[#This Row],[EF_Total_Covered]],"")</f>
        <v/>
      </c>
      <c r="AR67" s="51" t="str">
        <f>IFERROR(Spec_Imports[[#This Row],[MWh_x_TLF]]*Spec_Imports[[#This Row],[EF_Total_Exempt]],"")</f>
        <v/>
      </c>
      <c r="AS67" s="51" t="str">
        <f>IFERROR(Spec_Imports[[#This Row],[MWh_x_TLF]]*Spec_Imports[[#This Row],[EF_Combustion]],"")</f>
        <v/>
      </c>
      <c r="AT67" s="51" t="str">
        <f>IFERROR(Spec_Imports[[#This Row],[MWh_x_TLF]]*Spec_Imports[[#This Row],[EF_Biomass_Exempt]],"")</f>
        <v/>
      </c>
      <c r="AU67" s="51" t="str">
        <f>IFERROR(Spec_Imports[[#This Row],[MWh_x_TLF]]*Spec_Imports[[#This Row],[EF_CO2_Geothermal_Exempt]],"")</f>
        <v/>
      </c>
      <c r="AV67" s="51" t="str">
        <f>IFERROR(Spec_Imports[[#This Row],[MWh_x_TLF]]*Spec_Imports[[#This Row],[EF_CH4_Geothermal_Exempt]],"")</f>
        <v/>
      </c>
      <c r="AW67" s="51" t="str">
        <f>IFERROR(Spec_Imports[[#This Row],[MWh_x_TLF]]*Spec_Imports[[#This Row],[EF_CH4_Non-Geothermal]],"")</f>
        <v/>
      </c>
      <c r="AX67" s="51" t="str">
        <f>IFERROR(Spec_Imports[[#This Row],[MWh_x_TLF]]*Spec_Imports[[#This Row],[EF_N2O]],"")</f>
        <v/>
      </c>
      <c r="AY67" s="15"/>
      <c r="AZ67" s="44" t="str">
        <f>IF(Spec_Imports[[#This Row],[Source ID]]="","","No")</f>
        <v/>
      </c>
      <c r="BA67" s="255" t="str">
        <f>IF(Spec_Imports[[#This Row],[Linked_Jurisdiction_2]]="No",0,Spec_Imports[[#This Row],[CO2e_Total_Covered]])</f>
        <v/>
      </c>
      <c r="BB67" s="139"/>
      <c r="BC67" s="257"/>
    </row>
    <row r="68" spans="1:55" ht="15.6">
      <c r="A68" s="244"/>
      <c r="B68" s="126" t="str">
        <f>IF(ISNUMBER(SEARCH("~*",Spec_Imports[[#This Row],[Facility_Unit_Name]])),"",IF(Spec_Imports[[#This Row],[Facility_Unit_Name]]="","",INDEX(EF_List[Source ID],MATCH(Spec_Imports[[#This Row],[Facility_Unit_Name]],EF_List[Facility and Unit Name],0))))</f>
        <v/>
      </c>
      <c r="C68" s="44" t="str">
        <f>_xlfn.IFNA(INDEX(EF_List[Primary Fuel],MATCH(Spec_Imports[[#This Row],[Source ID]],EF_List[Source ID],0)),"")</f>
        <v/>
      </c>
      <c r="D68" s="44" t="str">
        <f>_xlfn.IFNA(INDEX(EF_List[State/Country],MATCH(Spec_Imports[[#This Row],[Source ID]],EF_List[Source ID],0)),"")</f>
        <v/>
      </c>
      <c r="E68" s="127"/>
      <c r="F68" s="128"/>
      <c r="G68" s="131" t="str">
        <f>IF(ISBLANK(Spec_Imports[[#This Row],[Source ID]]),"",Spec_Imports[[#This Row],[EF_Published2]])</f>
        <v/>
      </c>
      <c r="H68" s="74"/>
      <c r="I68" s="37"/>
      <c r="J68" s="38"/>
      <c r="K68" s="50"/>
      <c r="L68"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68" s="13"/>
      <c r="N68" s="37"/>
      <c r="O68" s="132" t="str">
        <f>IF(Spec_Imports[[#This Row],[Are_You_First_Deliverer]]="","",IF(N68="Yes","","Verify Entry"))</f>
        <v/>
      </c>
      <c r="P68" s="13"/>
      <c r="Q68" s="37"/>
      <c r="R68" s="44" t="str">
        <f>IF(Spec_Imports[[#This Row],[Source ID]]="","",IF(OR(Spec_Imports[[#This Row],[Direct_Delivery_Method]]="1st PoR is WA Sch Pt",Spec_Imports[[#This Row],[Direct_Delivery_Method]]="Dynamic Transfer",Spec_Imports[[#This Row],[Direct_Delivery_Method]]="Spec Source to POD in WA"),"Yes","Verify Entry"))</f>
        <v/>
      </c>
      <c r="S68" s="13"/>
      <c r="T68" s="247"/>
      <c r="U68" s="13"/>
      <c r="V68" s="44" t="str">
        <f>IF(Spec_Imports[[#This Row],[Source ID]]="","",'Start Here'!$B$33)</f>
        <v/>
      </c>
      <c r="W68" s="44" t="str">
        <f>IF(Spec_Imports[[#This Row],[Source ID]]="","",IF(Spec_Imports[[#This Row],[Are_You_First_Deliverer]]="Yes","No",IF(Spec_Imports[[#This Row],[Are_You_First_Deliverer]]="No","Yes","Verify Entry")))</f>
        <v/>
      </c>
      <c r="X68" s="52" t="str">
        <f>IF(Spec_Imports[[#This Row],[RP_Power_Brought_On_Behalf]]="Yes",Spec_Imports[[#This Row],[Specified_Electricity_Deliveries]]*Spec_Imports[[#This Row],[Transmission_Loss_Correction_Factor]],"")</f>
        <v/>
      </c>
      <c r="Y68" s="39" t="str">
        <f>IF(Spec_Imports[[#This Row],[RP_Owned_Imported_Per_Thresholds]]="","",Spec_Imports[[#This Row],[RP_Owned_Imported_Per_Thresholds]]*Spec_Imports[[#This Row],[EF_Total_Covered]])</f>
        <v/>
      </c>
      <c r="Z68" s="13"/>
      <c r="AA68" s="37"/>
      <c r="AB68" s="37" t="str">
        <f>IF(Spec_Imports[[#This Row],[Source ID]]="","",IF(OR(Spec_Imports[[#This Row],[Meter_Data_Zero_RPS]]="No",Spec_Imports[[#This Row],[Are_You_First_Deliverer]]="No"),"Does Not Apply",""))</f>
        <v/>
      </c>
      <c r="AC68"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68" s="16"/>
      <c r="AE68" s="210" t="str">
        <f>_xlfn.IFNA(INDEX(EF_List[Total EF],MATCH(Spec_Imports[[#This Row],[Source ID]],EF_List[Source ID],0)),"")</f>
        <v/>
      </c>
      <c r="AF68" s="210" t="str">
        <f>IF(Spec_Imports[[#This Row],[Source ID]]="","",Spec_Imports[[#This Row],[EF_Combustion]]+Spec_Imports[[#This Row],[EF_CH4_Non-Geothermal]]+Spec_Imports[[#This Row],[EF_N2O]])</f>
        <v/>
      </c>
      <c r="AG68" s="210" t="str">
        <f>IF(Spec_Imports[[#This Row],[Source ID]]="","",Spec_Imports[[#This Row],[EF_Biomass_Exempt]]+Spec_Imports[[#This Row],[EF_CO2_Geothermal_Exempt]]+Spec_Imports[[#This Row],[EF_CH4_Geothermal_Exempt]])</f>
        <v/>
      </c>
      <c r="AH68" s="210" t="str">
        <f>_xlfn.IFNA(INDEX(EF_List[Fossil &amp; Process EF],MATCH(Spec_Imports[[#This Row],[Source ID]],EF_List[Source ID],0)),"")</f>
        <v/>
      </c>
      <c r="AI68" s="210" t="str">
        <f>_xlfn.IFNA(INDEX(EF_List[Biomass
Exempt EF],MATCH(Spec_Imports[[#This Row],[Source ID]],EF_List[Source ID],0)),"")</f>
        <v/>
      </c>
      <c r="AJ68" s="210" t="str">
        <f>_xlfn.IFNA(INDEX(EF_List[Geothermal CO2 Exempt EF],MATCH(Spec_Imports[[#This Row],[Source ID]],EF_List[Source ID],0)),"")</f>
        <v/>
      </c>
      <c r="AK68" s="210" t="str">
        <f>_xlfn.IFNA(INDEX(EF_List[Geothermal CH4 Exempt EF],MATCH(Spec_Imports[[#This Row],[Source ID]],EF_List[Source ID],0)),"")</f>
        <v/>
      </c>
      <c r="AL68" s="210" t="str">
        <f>_xlfn.IFNA(INDEX(EF_List[Other CH4
Covered EF],MATCH(Spec_Imports[[#This Row],[Source ID]],EF_List[Source ID],0)),"")</f>
        <v/>
      </c>
      <c r="AM68" s="210" t="str">
        <f>_xlfn.IFNA(INDEX(EF_List[N2O
Covered EF],MATCH(Spec_Imports[[#This Row],[Source ID]],EF_List[Source ID],0)),"")</f>
        <v/>
      </c>
      <c r="AN68" s="15"/>
      <c r="AO68" s="51" t="str">
        <f>IFERROR(MAX(Spec_Imports[[#This Row],[Specified_Electricity_Deliveries]],0)*Spec_Imports[[#This Row],[Transmission_Loss_Correction_Factor]],"")</f>
        <v/>
      </c>
      <c r="AP68" s="51" t="str">
        <f>IFERROR(Spec_Imports[[#This Row],[MWh_x_TLF]]*Spec_Imports[[#This Row],[EF_Published2]],"")</f>
        <v/>
      </c>
      <c r="AQ68" s="51" t="str">
        <f>IFERROR(Spec_Imports[[#This Row],[MWh_x_TLF]]*Spec_Imports[[#This Row],[EF_Total_Covered]],"")</f>
        <v/>
      </c>
      <c r="AR68" s="51" t="str">
        <f>IFERROR(Spec_Imports[[#This Row],[MWh_x_TLF]]*Spec_Imports[[#This Row],[EF_Total_Exempt]],"")</f>
        <v/>
      </c>
      <c r="AS68" s="51" t="str">
        <f>IFERROR(Spec_Imports[[#This Row],[MWh_x_TLF]]*Spec_Imports[[#This Row],[EF_Combustion]],"")</f>
        <v/>
      </c>
      <c r="AT68" s="51" t="str">
        <f>IFERROR(Spec_Imports[[#This Row],[MWh_x_TLF]]*Spec_Imports[[#This Row],[EF_Biomass_Exempt]],"")</f>
        <v/>
      </c>
      <c r="AU68" s="51" t="str">
        <f>IFERROR(Spec_Imports[[#This Row],[MWh_x_TLF]]*Spec_Imports[[#This Row],[EF_CO2_Geothermal_Exempt]],"")</f>
        <v/>
      </c>
      <c r="AV68" s="51" t="str">
        <f>IFERROR(Spec_Imports[[#This Row],[MWh_x_TLF]]*Spec_Imports[[#This Row],[EF_CH4_Geothermal_Exempt]],"")</f>
        <v/>
      </c>
      <c r="AW68" s="51" t="str">
        <f>IFERROR(Spec_Imports[[#This Row],[MWh_x_TLF]]*Spec_Imports[[#This Row],[EF_CH4_Non-Geothermal]],"")</f>
        <v/>
      </c>
      <c r="AX68" s="51" t="str">
        <f>IFERROR(Spec_Imports[[#This Row],[MWh_x_TLF]]*Spec_Imports[[#This Row],[EF_N2O]],"")</f>
        <v/>
      </c>
      <c r="AY68" s="15"/>
      <c r="AZ68" s="44" t="str">
        <f>IF(Spec_Imports[[#This Row],[Source ID]]="","","No")</f>
        <v/>
      </c>
      <c r="BA68" s="255" t="str">
        <f>IF(Spec_Imports[[#This Row],[Linked_Jurisdiction_2]]="No",0,Spec_Imports[[#This Row],[CO2e_Total_Covered]])</f>
        <v/>
      </c>
      <c r="BB68" s="139"/>
      <c r="BC68" s="257"/>
    </row>
    <row r="69" spans="1:55" ht="15.6">
      <c r="A69" s="244"/>
      <c r="B69" s="126" t="str">
        <f>IF(ISNUMBER(SEARCH("~*",Spec_Imports[[#This Row],[Facility_Unit_Name]])),"",IF(Spec_Imports[[#This Row],[Facility_Unit_Name]]="","",INDEX(EF_List[Source ID],MATCH(Spec_Imports[[#This Row],[Facility_Unit_Name]],EF_List[Facility and Unit Name],0))))</f>
        <v/>
      </c>
      <c r="C69" s="44" t="str">
        <f>_xlfn.IFNA(INDEX(EF_List[Primary Fuel],MATCH(Spec_Imports[[#This Row],[Source ID]],EF_List[Source ID],0)),"")</f>
        <v/>
      </c>
      <c r="D69" s="44" t="str">
        <f>_xlfn.IFNA(INDEX(EF_List[State/Country],MATCH(Spec_Imports[[#This Row],[Source ID]],EF_List[Source ID],0)),"")</f>
        <v/>
      </c>
      <c r="E69" s="127"/>
      <c r="F69" s="128"/>
      <c r="G69" s="131" t="str">
        <f>IF(ISBLANK(Spec_Imports[[#This Row],[Source ID]]),"",Spec_Imports[[#This Row],[EF_Published2]])</f>
        <v/>
      </c>
      <c r="H69" s="74"/>
      <c r="I69" s="37"/>
      <c r="J69" s="38"/>
      <c r="K69" s="50"/>
      <c r="L69"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69" s="13"/>
      <c r="N69" s="37"/>
      <c r="O69" s="132" t="str">
        <f>IF(Spec_Imports[[#This Row],[Are_You_First_Deliverer]]="","",IF(N69="Yes","","Verify Entry"))</f>
        <v/>
      </c>
      <c r="P69" s="13"/>
      <c r="Q69" s="37"/>
      <c r="R69" s="44" t="str">
        <f>IF(Spec_Imports[[#This Row],[Source ID]]="","",IF(OR(Spec_Imports[[#This Row],[Direct_Delivery_Method]]="1st PoR is WA Sch Pt",Spec_Imports[[#This Row],[Direct_Delivery_Method]]="Dynamic Transfer",Spec_Imports[[#This Row],[Direct_Delivery_Method]]="Spec Source to POD in WA"),"Yes","Verify Entry"))</f>
        <v/>
      </c>
      <c r="S69" s="13"/>
      <c r="T69" s="247"/>
      <c r="U69" s="13"/>
      <c r="V69" s="44" t="str">
        <f>IF(Spec_Imports[[#This Row],[Source ID]]="","",'Start Here'!$B$33)</f>
        <v/>
      </c>
      <c r="W69" s="44" t="str">
        <f>IF(Spec_Imports[[#This Row],[Source ID]]="","",IF(Spec_Imports[[#This Row],[Are_You_First_Deliverer]]="Yes","No",IF(Spec_Imports[[#This Row],[Are_You_First_Deliverer]]="No","Yes","Verify Entry")))</f>
        <v/>
      </c>
      <c r="X69" s="52" t="str">
        <f>IF(Spec_Imports[[#This Row],[RP_Power_Brought_On_Behalf]]="Yes",Spec_Imports[[#This Row],[Specified_Electricity_Deliveries]]*Spec_Imports[[#This Row],[Transmission_Loss_Correction_Factor]],"")</f>
        <v/>
      </c>
      <c r="Y69" s="39" t="str">
        <f>IF(Spec_Imports[[#This Row],[RP_Owned_Imported_Per_Thresholds]]="","",Spec_Imports[[#This Row],[RP_Owned_Imported_Per_Thresholds]]*Spec_Imports[[#This Row],[EF_Total_Covered]])</f>
        <v/>
      </c>
      <c r="Z69" s="13"/>
      <c r="AA69" s="37"/>
      <c r="AB69" s="37" t="str">
        <f>IF(Spec_Imports[[#This Row],[Source ID]]="","",IF(OR(Spec_Imports[[#This Row],[Meter_Data_Zero_RPS]]="No",Spec_Imports[[#This Row],[Are_You_First_Deliverer]]="No"),"Does Not Apply",""))</f>
        <v/>
      </c>
      <c r="AC69"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69" s="16"/>
      <c r="AE69" s="210" t="str">
        <f>_xlfn.IFNA(INDEX(EF_List[Total EF],MATCH(Spec_Imports[[#This Row],[Source ID]],EF_List[Source ID],0)),"")</f>
        <v/>
      </c>
      <c r="AF69" s="210" t="str">
        <f>IF(Spec_Imports[[#This Row],[Source ID]]="","",Spec_Imports[[#This Row],[EF_Combustion]]+Spec_Imports[[#This Row],[EF_CH4_Non-Geothermal]]+Spec_Imports[[#This Row],[EF_N2O]])</f>
        <v/>
      </c>
      <c r="AG69" s="210" t="str">
        <f>IF(Spec_Imports[[#This Row],[Source ID]]="","",Spec_Imports[[#This Row],[EF_Biomass_Exempt]]+Spec_Imports[[#This Row],[EF_CO2_Geothermal_Exempt]]+Spec_Imports[[#This Row],[EF_CH4_Geothermal_Exempt]])</f>
        <v/>
      </c>
      <c r="AH69" s="210" t="str">
        <f>_xlfn.IFNA(INDEX(EF_List[Fossil &amp; Process EF],MATCH(Spec_Imports[[#This Row],[Source ID]],EF_List[Source ID],0)),"")</f>
        <v/>
      </c>
      <c r="AI69" s="210" t="str">
        <f>_xlfn.IFNA(INDEX(EF_List[Biomass
Exempt EF],MATCH(Spec_Imports[[#This Row],[Source ID]],EF_List[Source ID],0)),"")</f>
        <v/>
      </c>
      <c r="AJ69" s="210" t="str">
        <f>_xlfn.IFNA(INDEX(EF_List[Geothermal CO2 Exempt EF],MATCH(Spec_Imports[[#This Row],[Source ID]],EF_List[Source ID],0)),"")</f>
        <v/>
      </c>
      <c r="AK69" s="210" t="str">
        <f>_xlfn.IFNA(INDEX(EF_List[Geothermal CH4 Exempt EF],MATCH(Spec_Imports[[#This Row],[Source ID]],EF_List[Source ID],0)),"")</f>
        <v/>
      </c>
      <c r="AL69" s="210" t="str">
        <f>_xlfn.IFNA(INDEX(EF_List[Other CH4
Covered EF],MATCH(Spec_Imports[[#This Row],[Source ID]],EF_List[Source ID],0)),"")</f>
        <v/>
      </c>
      <c r="AM69" s="210" t="str">
        <f>_xlfn.IFNA(INDEX(EF_List[N2O
Covered EF],MATCH(Spec_Imports[[#This Row],[Source ID]],EF_List[Source ID],0)),"")</f>
        <v/>
      </c>
      <c r="AN69" s="15"/>
      <c r="AO69" s="51" t="str">
        <f>IFERROR(MAX(Spec_Imports[[#This Row],[Specified_Electricity_Deliveries]],0)*Spec_Imports[[#This Row],[Transmission_Loss_Correction_Factor]],"")</f>
        <v/>
      </c>
      <c r="AP69" s="51" t="str">
        <f>IFERROR(Spec_Imports[[#This Row],[MWh_x_TLF]]*Spec_Imports[[#This Row],[EF_Published2]],"")</f>
        <v/>
      </c>
      <c r="AQ69" s="51" t="str">
        <f>IFERROR(Spec_Imports[[#This Row],[MWh_x_TLF]]*Spec_Imports[[#This Row],[EF_Total_Covered]],"")</f>
        <v/>
      </c>
      <c r="AR69" s="51" t="str">
        <f>IFERROR(Spec_Imports[[#This Row],[MWh_x_TLF]]*Spec_Imports[[#This Row],[EF_Total_Exempt]],"")</f>
        <v/>
      </c>
      <c r="AS69" s="51" t="str">
        <f>IFERROR(Spec_Imports[[#This Row],[MWh_x_TLF]]*Spec_Imports[[#This Row],[EF_Combustion]],"")</f>
        <v/>
      </c>
      <c r="AT69" s="51" t="str">
        <f>IFERROR(Spec_Imports[[#This Row],[MWh_x_TLF]]*Spec_Imports[[#This Row],[EF_Biomass_Exempt]],"")</f>
        <v/>
      </c>
      <c r="AU69" s="51" t="str">
        <f>IFERROR(Spec_Imports[[#This Row],[MWh_x_TLF]]*Spec_Imports[[#This Row],[EF_CO2_Geothermal_Exempt]],"")</f>
        <v/>
      </c>
      <c r="AV69" s="51" t="str">
        <f>IFERROR(Spec_Imports[[#This Row],[MWh_x_TLF]]*Spec_Imports[[#This Row],[EF_CH4_Geothermal_Exempt]],"")</f>
        <v/>
      </c>
      <c r="AW69" s="51" t="str">
        <f>IFERROR(Spec_Imports[[#This Row],[MWh_x_TLF]]*Spec_Imports[[#This Row],[EF_CH4_Non-Geothermal]],"")</f>
        <v/>
      </c>
      <c r="AX69" s="51" t="str">
        <f>IFERROR(Spec_Imports[[#This Row],[MWh_x_TLF]]*Spec_Imports[[#This Row],[EF_N2O]],"")</f>
        <v/>
      </c>
      <c r="AY69" s="15"/>
      <c r="AZ69" s="44" t="str">
        <f>IF(Spec_Imports[[#This Row],[Source ID]]="","","No")</f>
        <v/>
      </c>
      <c r="BA69" s="255" t="str">
        <f>IF(Spec_Imports[[#This Row],[Linked_Jurisdiction_2]]="No",0,Spec_Imports[[#This Row],[CO2e_Total_Covered]])</f>
        <v/>
      </c>
      <c r="BB69" s="139"/>
      <c r="BC69" s="257"/>
    </row>
    <row r="70" spans="1:55" ht="15.6">
      <c r="A70" s="244"/>
      <c r="B70" s="126" t="str">
        <f>IF(ISNUMBER(SEARCH("~*",Spec_Imports[[#This Row],[Facility_Unit_Name]])),"",IF(Spec_Imports[[#This Row],[Facility_Unit_Name]]="","",INDEX(EF_List[Source ID],MATCH(Spec_Imports[[#This Row],[Facility_Unit_Name]],EF_List[Facility and Unit Name],0))))</f>
        <v/>
      </c>
      <c r="C70" s="44" t="str">
        <f>_xlfn.IFNA(INDEX(EF_List[Primary Fuel],MATCH(Spec_Imports[[#This Row],[Source ID]],EF_List[Source ID],0)),"")</f>
        <v/>
      </c>
      <c r="D70" s="44" t="str">
        <f>_xlfn.IFNA(INDEX(EF_List[State/Country],MATCH(Spec_Imports[[#This Row],[Source ID]],EF_List[Source ID],0)),"")</f>
        <v/>
      </c>
      <c r="E70" s="127"/>
      <c r="F70" s="128"/>
      <c r="G70" s="131" t="str">
        <f>IF(ISBLANK(Spec_Imports[[#This Row],[Source ID]]),"",Spec_Imports[[#This Row],[EF_Published2]])</f>
        <v/>
      </c>
      <c r="H70" s="74"/>
      <c r="I70" s="37"/>
      <c r="J70" s="38"/>
      <c r="K70" s="50"/>
      <c r="L70"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70" s="13"/>
      <c r="N70" s="37"/>
      <c r="O70" s="132" t="str">
        <f>IF(Spec_Imports[[#This Row],[Are_You_First_Deliverer]]="","",IF(N70="Yes","","Verify Entry"))</f>
        <v/>
      </c>
      <c r="P70" s="13"/>
      <c r="Q70" s="37"/>
      <c r="R70" s="44" t="str">
        <f>IF(Spec_Imports[[#This Row],[Source ID]]="","",IF(OR(Spec_Imports[[#This Row],[Direct_Delivery_Method]]="1st PoR is WA Sch Pt",Spec_Imports[[#This Row],[Direct_Delivery_Method]]="Dynamic Transfer",Spec_Imports[[#This Row],[Direct_Delivery_Method]]="Spec Source to POD in WA"),"Yes","Verify Entry"))</f>
        <v/>
      </c>
      <c r="S70" s="13"/>
      <c r="T70" s="247"/>
      <c r="U70" s="13"/>
      <c r="V70" s="44" t="str">
        <f>IF(Spec_Imports[[#This Row],[Source ID]]="","",'Start Here'!$B$33)</f>
        <v/>
      </c>
      <c r="W70" s="44" t="str">
        <f>IF(Spec_Imports[[#This Row],[Source ID]]="","",IF(Spec_Imports[[#This Row],[Are_You_First_Deliverer]]="Yes","No",IF(Spec_Imports[[#This Row],[Are_You_First_Deliverer]]="No","Yes","Verify Entry")))</f>
        <v/>
      </c>
      <c r="X70" s="52" t="str">
        <f>IF(Spec_Imports[[#This Row],[RP_Power_Brought_On_Behalf]]="Yes",Spec_Imports[[#This Row],[Specified_Electricity_Deliveries]]*Spec_Imports[[#This Row],[Transmission_Loss_Correction_Factor]],"")</f>
        <v/>
      </c>
      <c r="Y70" s="39" t="str">
        <f>IF(Spec_Imports[[#This Row],[RP_Owned_Imported_Per_Thresholds]]="","",Spec_Imports[[#This Row],[RP_Owned_Imported_Per_Thresholds]]*Spec_Imports[[#This Row],[EF_Total_Covered]])</f>
        <v/>
      </c>
      <c r="Z70" s="13"/>
      <c r="AA70" s="37"/>
      <c r="AB70" s="37" t="str">
        <f>IF(Spec_Imports[[#This Row],[Source ID]]="","",IF(OR(Spec_Imports[[#This Row],[Meter_Data_Zero_RPS]]="No",Spec_Imports[[#This Row],[Are_You_First_Deliverer]]="No"),"Does Not Apply",""))</f>
        <v/>
      </c>
      <c r="AC70"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70" s="16"/>
      <c r="AE70" s="210" t="str">
        <f>_xlfn.IFNA(INDEX(EF_List[Total EF],MATCH(Spec_Imports[[#This Row],[Source ID]],EF_List[Source ID],0)),"")</f>
        <v/>
      </c>
      <c r="AF70" s="210" t="str">
        <f>IF(Spec_Imports[[#This Row],[Source ID]]="","",Spec_Imports[[#This Row],[EF_Combustion]]+Spec_Imports[[#This Row],[EF_CH4_Non-Geothermal]]+Spec_Imports[[#This Row],[EF_N2O]])</f>
        <v/>
      </c>
      <c r="AG70" s="210" t="str">
        <f>IF(Spec_Imports[[#This Row],[Source ID]]="","",Spec_Imports[[#This Row],[EF_Biomass_Exempt]]+Spec_Imports[[#This Row],[EF_CO2_Geothermal_Exempt]]+Spec_Imports[[#This Row],[EF_CH4_Geothermal_Exempt]])</f>
        <v/>
      </c>
      <c r="AH70" s="210" t="str">
        <f>_xlfn.IFNA(INDEX(EF_List[Fossil &amp; Process EF],MATCH(Spec_Imports[[#This Row],[Source ID]],EF_List[Source ID],0)),"")</f>
        <v/>
      </c>
      <c r="AI70" s="210" t="str">
        <f>_xlfn.IFNA(INDEX(EF_List[Biomass
Exempt EF],MATCH(Spec_Imports[[#This Row],[Source ID]],EF_List[Source ID],0)),"")</f>
        <v/>
      </c>
      <c r="AJ70" s="210" t="str">
        <f>_xlfn.IFNA(INDEX(EF_List[Geothermal CO2 Exempt EF],MATCH(Spec_Imports[[#This Row],[Source ID]],EF_List[Source ID],0)),"")</f>
        <v/>
      </c>
      <c r="AK70" s="210" t="str">
        <f>_xlfn.IFNA(INDEX(EF_List[Geothermal CH4 Exempt EF],MATCH(Spec_Imports[[#This Row],[Source ID]],EF_List[Source ID],0)),"")</f>
        <v/>
      </c>
      <c r="AL70" s="210" t="str">
        <f>_xlfn.IFNA(INDEX(EF_List[Other CH4
Covered EF],MATCH(Spec_Imports[[#This Row],[Source ID]],EF_List[Source ID],0)),"")</f>
        <v/>
      </c>
      <c r="AM70" s="210" t="str">
        <f>_xlfn.IFNA(INDEX(EF_List[N2O
Covered EF],MATCH(Spec_Imports[[#This Row],[Source ID]],EF_List[Source ID],0)),"")</f>
        <v/>
      </c>
      <c r="AN70" s="15"/>
      <c r="AO70" s="51" t="str">
        <f>IFERROR(MAX(Spec_Imports[[#This Row],[Specified_Electricity_Deliveries]],0)*Spec_Imports[[#This Row],[Transmission_Loss_Correction_Factor]],"")</f>
        <v/>
      </c>
      <c r="AP70" s="51" t="str">
        <f>IFERROR(Spec_Imports[[#This Row],[MWh_x_TLF]]*Spec_Imports[[#This Row],[EF_Published2]],"")</f>
        <v/>
      </c>
      <c r="AQ70" s="51" t="str">
        <f>IFERROR(Spec_Imports[[#This Row],[MWh_x_TLF]]*Spec_Imports[[#This Row],[EF_Total_Covered]],"")</f>
        <v/>
      </c>
      <c r="AR70" s="51" t="str">
        <f>IFERROR(Spec_Imports[[#This Row],[MWh_x_TLF]]*Spec_Imports[[#This Row],[EF_Total_Exempt]],"")</f>
        <v/>
      </c>
      <c r="AS70" s="51" t="str">
        <f>IFERROR(Spec_Imports[[#This Row],[MWh_x_TLF]]*Spec_Imports[[#This Row],[EF_Combustion]],"")</f>
        <v/>
      </c>
      <c r="AT70" s="51" t="str">
        <f>IFERROR(Spec_Imports[[#This Row],[MWh_x_TLF]]*Spec_Imports[[#This Row],[EF_Biomass_Exempt]],"")</f>
        <v/>
      </c>
      <c r="AU70" s="51" t="str">
        <f>IFERROR(Spec_Imports[[#This Row],[MWh_x_TLF]]*Spec_Imports[[#This Row],[EF_CO2_Geothermal_Exempt]],"")</f>
        <v/>
      </c>
      <c r="AV70" s="51" t="str">
        <f>IFERROR(Spec_Imports[[#This Row],[MWh_x_TLF]]*Spec_Imports[[#This Row],[EF_CH4_Geothermal_Exempt]],"")</f>
        <v/>
      </c>
      <c r="AW70" s="51" t="str">
        <f>IFERROR(Spec_Imports[[#This Row],[MWh_x_TLF]]*Spec_Imports[[#This Row],[EF_CH4_Non-Geothermal]],"")</f>
        <v/>
      </c>
      <c r="AX70" s="51" t="str">
        <f>IFERROR(Spec_Imports[[#This Row],[MWh_x_TLF]]*Spec_Imports[[#This Row],[EF_N2O]],"")</f>
        <v/>
      </c>
      <c r="AY70" s="15"/>
      <c r="AZ70" s="44" t="str">
        <f>IF(Spec_Imports[[#This Row],[Source ID]]="","","No")</f>
        <v/>
      </c>
      <c r="BA70" s="255" t="str">
        <f>IF(Spec_Imports[[#This Row],[Linked_Jurisdiction_2]]="No",0,Spec_Imports[[#This Row],[CO2e_Total_Covered]])</f>
        <v/>
      </c>
      <c r="BB70" s="139"/>
      <c r="BC70" s="257"/>
    </row>
    <row r="71" spans="1:55" ht="15.6">
      <c r="A71" s="244"/>
      <c r="B71" s="126" t="str">
        <f>IF(ISNUMBER(SEARCH("~*",Spec_Imports[[#This Row],[Facility_Unit_Name]])),"",IF(Spec_Imports[[#This Row],[Facility_Unit_Name]]="","",INDEX(EF_List[Source ID],MATCH(Spec_Imports[[#This Row],[Facility_Unit_Name]],EF_List[Facility and Unit Name],0))))</f>
        <v/>
      </c>
      <c r="C71" s="44" t="str">
        <f>_xlfn.IFNA(INDEX(EF_List[Primary Fuel],MATCH(Spec_Imports[[#This Row],[Source ID]],EF_List[Source ID],0)),"")</f>
        <v/>
      </c>
      <c r="D71" s="44" t="str">
        <f>_xlfn.IFNA(INDEX(EF_List[State/Country],MATCH(Spec_Imports[[#This Row],[Source ID]],EF_List[Source ID],0)),"")</f>
        <v/>
      </c>
      <c r="E71" s="127"/>
      <c r="F71" s="128"/>
      <c r="G71" s="131" t="str">
        <f>IF(ISBLANK(Spec_Imports[[#This Row],[Source ID]]),"",Spec_Imports[[#This Row],[EF_Published2]])</f>
        <v/>
      </c>
      <c r="H71" s="74"/>
      <c r="I71" s="37"/>
      <c r="J71" s="38"/>
      <c r="K71" s="50"/>
      <c r="L71"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71" s="13"/>
      <c r="N71" s="37"/>
      <c r="O71" s="132" t="str">
        <f>IF(Spec_Imports[[#This Row],[Are_You_First_Deliverer]]="","",IF(N71="Yes","","Verify Entry"))</f>
        <v/>
      </c>
      <c r="P71" s="13"/>
      <c r="Q71" s="37"/>
      <c r="R71" s="44" t="str">
        <f>IF(Spec_Imports[[#This Row],[Source ID]]="","",IF(OR(Spec_Imports[[#This Row],[Direct_Delivery_Method]]="1st PoR is WA Sch Pt",Spec_Imports[[#This Row],[Direct_Delivery_Method]]="Dynamic Transfer",Spec_Imports[[#This Row],[Direct_Delivery_Method]]="Spec Source to POD in WA"),"Yes","Verify Entry"))</f>
        <v/>
      </c>
      <c r="S71" s="13"/>
      <c r="T71" s="247"/>
      <c r="U71" s="13"/>
      <c r="V71" s="44" t="str">
        <f>IF(Spec_Imports[[#This Row],[Source ID]]="","",'Start Here'!$B$33)</f>
        <v/>
      </c>
      <c r="W71" s="44" t="str">
        <f>IF(Spec_Imports[[#This Row],[Source ID]]="","",IF(Spec_Imports[[#This Row],[Are_You_First_Deliverer]]="Yes","No",IF(Spec_Imports[[#This Row],[Are_You_First_Deliverer]]="No","Yes","Verify Entry")))</f>
        <v/>
      </c>
      <c r="X71" s="52" t="str">
        <f>IF(Spec_Imports[[#This Row],[RP_Power_Brought_On_Behalf]]="Yes",Spec_Imports[[#This Row],[Specified_Electricity_Deliveries]]*Spec_Imports[[#This Row],[Transmission_Loss_Correction_Factor]],"")</f>
        <v/>
      </c>
      <c r="Y71" s="39" t="str">
        <f>IF(Spec_Imports[[#This Row],[RP_Owned_Imported_Per_Thresholds]]="","",Spec_Imports[[#This Row],[RP_Owned_Imported_Per_Thresholds]]*Spec_Imports[[#This Row],[EF_Total_Covered]])</f>
        <v/>
      </c>
      <c r="Z71" s="13"/>
      <c r="AA71" s="37"/>
      <c r="AB71" s="37" t="str">
        <f>IF(Spec_Imports[[#This Row],[Source ID]]="","",IF(OR(Spec_Imports[[#This Row],[Meter_Data_Zero_RPS]]="No",Spec_Imports[[#This Row],[Are_You_First_Deliverer]]="No"),"Does Not Apply",""))</f>
        <v/>
      </c>
      <c r="AC71"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71" s="16"/>
      <c r="AE71" s="210" t="str">
        <f>_xlfn.IFNA(INDEX(EF_List[Total EF],MATCH(Spec_Imports[[#This Row],[Source ID]],EF_List[Source ID],0)),"")</f>
        <v/>
      </c>
      <c r="AF71" s="210" t="str">
        <f>IF(Spec_Imports[[#This Row],[Source ID]]="","",Spec_Imports[[#This Row],[EF_Combustion]]+Spec_Imports[[#This Row],[EF_CH4_Non-Geothermal]]+Spec_Imports[[#This Row],[EF_N2O]])</f>
        <v/>
      </c>
      <c r="AG71" s="210" t="str">
        <f>IF(Spec_Imports[[#This Row],[Source ID]]="","",Spec_Imports[[#This Row],[EF_Biomass_Exempt]]+Spec_Imports[[#This Row],[EF_CO2_Geothermal_Exempt]]+Spec_Imports[[#This Row],[EF_CH4_Geothermal_Exempt]])</f>
        <v/>
      </c>
      <c r="AH71" s="210" t="str">
        <f>_xlfn.IFNA(INDEX(EF_List[Fossil &amp; Process EF],MATCH(Spec_Imports[[#This Row],[Source ID]],EF_List[Source ID],0)),"")</f>
        <v/>
      </c>
      <c r="AI71" s="210" t="str">
        <f>_xlfn.IFNA(INDEX(EF_List[Biomass
Exempt EF],MATCH(Spec_Imports[[#This Row],[Source ID]],EF_List[Source ID],0)),"")</f>
        <v/>
      </c>
      <c r="AJ71" s="210" t="str">
        <f>_xlfn.IFNA(INDEX(EF_List[Geothermal CO2 Exempt EF],MATCH(Spec_Imports[[#This Row],[Source ID]],EF_List[Source ID],0)),"")</f>
        <v/>
      </c>
      <c r="AK71" s="210" t="str">
        <f>_xlfn.IFNA(INDEX(EF_List[Geothermal CH4 Exempt EF],MATCH(Spec_Imports[[#This Row],[Source ID]],EF_List[Source ID],0)),"")</f>
        <v/>
      </c>
      <c r="AL71" s="210" t="str">
        <f>_xlfn.IFNA(INDEX(EF_List[Other CH4
Covered EF],MATCH(Spec_Imports[[#This Row],[Source ID]],EF_List[Source ID],0)),"")</f>
        <v/>
      </c>
      <c r="AM71" s="210" t="str">
        <f>_xlfn.IFNA(INDEX(EF_List[N2O
Covered EF],MATCH(Spec_Imports[[#This Row],[Source ID]],EF_List[Source ID],0)),"")</f>
        <v/>
      </c>
      <c r="AN71" s="15"/>
      <c r="AO71" s="51" t="str">
        <f>IFERROR(MAX(Spec_Imports[[#This Row],[Specified_Electricity_Deliveries]],0)*Spec_Imports[[#This Row],[Transmission_Loss_Correction_Factor]],"")</f>
        <v/>
      </c>
      <c r="AP71" s="51" t="str">
        <f>IFERROR(Spec_Imports[[#This Row],[MWh_x_TLF]]*Spec_Imports[[#This Row],[EF_Published2]],"")</f>
        <v/>
      </c>
      <c r="AQ71" s="51" t="str">
        <f>IFERROR(Spec_Imports[[#This Row],[MWh_x_TLF]]*Spec_Imports[[#This Row],[EF_Total_Covered]],"")</f>
        <v/>
      </c>
      <c r="AR71" s="51" t="str">
        <f>IFERROR(Spec_Imports[[#This Row],[MWh_x_TLF]]*Spec_Imports[[#This Row],[EF_Total_Exempt]],"")</f>
        <v/>
      </c>
      <c r="AS71" s="51" t="str">
        <f>IFERROR(Spec_Imports[[#This Row],[MWh_x_TLF]]*Spec_Imports[[#This Row],[EF_Combustion]],"")</f>
        <v/>
      </c>
      <c r="AT71" s="51" t="str">
        <f>IFERROR(Spec_Imports[[#This Row],[MWh_x_TLF]]*Spec_Imports[[#This Row],[EF_Biomass_Exempt]],"")</f>
        <v/>
      </c>
      <c r="AU71" s="51" t="str">
        <f>IFERROR(Spec_Imports[[#This Row],[MWh_x_TLF]]*Spec_Imports[[#This Row],[EF_CO2_Geothermal_Exempt]],"")</f>
        <v/>
      </c>
      <c r="AV71" s="51" t="str">
        <f>IFERROR(Spec_Imports[[#This Row],[MWh_x_TLF]]*Spec_Imports[[#This Row],[EF_CH4_Geothermal_Exempt]],"")</f>
        <v/>
      </c>
      <c r="AW71" s="51" t="str">
        <f>IFERROR(Spec_Imports[[#This Row],[MWh_x_TLF]]*Spec_Imports[[#This Row],[EF_CH4_Non-Geothermal]],"")</f>
        <v/>
      </c>
      <c r="AX71" s="51" t="str">
        <f>IFERROR(Spec_Imports[[#This Row],[MWh_x_TLF]]*Spec_Imports[[#This Row],[EF_N2O]],"")</f>
        <v/>
      </c>
      <c r="AY71" s="15"/>
      <c r="AZ71" s="44" t="str">
        <f>IF(Spec_Imports[[#This Row],[Source ID]]="","","No")</f>
        <v/>
      </c>
      <c r="BA71" s="255" t="str">
        <f>IF(Spec_Imports[[#This Row],[Linked_Jurisdiction_2]]="No",0,Spec_Imports[[#This Row],[CO2e_Total_Covered]])</f>
        <v/>
      </c>
      <c r="BB71" s="139"/>
      <c r="BC71" s="257"/>
    </row>
    <row r="72" spans="1:55" ht="15.6">
      <c r="A72" s="244"/>
      <c r="B72" s="126" t="str">
        <f>IF(ISNUMBER(SEARCH("~*",Spec_Imports[[#This Row],[Facility_Unit_Name]])),"",IF(Spec_Imports[[#This Row],[Facility_Unit_Name]]="","",INDEX(EF_List[Source ID],MATCH(Spec_Imports[[#This Row],[Facility_Unit_Name]],EF_List[Facility and Unit Name],0))))</f>
        <v/>
      </c>
      <c r="C72" s="44" t="str">
        <f>_xlfn.IFNA(INDEX(EF_List[Primary Fuel],MATCH(Spec_Imports[[#This Row],[Source ID]],EF_List[Source ID],0)),"")</f>
        <v/>
      </c>
      <c r="D72" s="44" t="str">
        <f>_xlfn.IFNA(INDEX(EF_List[State/Country],MATCH(Spec_Imports[[#This Row],[Source ID]],EF_List[Source ID],0)),"")</f>
        <v/>
      </c>
      <c r="E72" s="127"/>
      <c r="F72" s="128"/>
      <c r="G72" s="131" t="str">
        <f>IF(ISBLANK(Spec_Imports[[#This Row],[Source ID]]),"",Spec_Imports[[#This Row],[EF_Published2]])</f>
        <v/>
      </c>
      <c r="H72" s="74"/>
      <c r="I72" s="37"/>
      <c r="J72" s="38"/>
      <c r="K72" s="50"/>
      <c r="L72"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72" s="13"/>
      <c r="N72" s="37"/>
      <c r="O72" s="132" t="str">
        <f>IF(Spec_Imports[[#This Row],[Are_You_First_Deliverer]]="","",IF(N72="Yes","","Verify Entry"))</f>
        <v/>
      </c>
      <c r="P72" s="13"/>
      <c r="Q72" s="37"/>
      <c r="R72" s="44" t="str">
        <f>IF(Spec_Imports[[#This Row],[Source ID]]="","",IF(OR(Spec_Imports[[#This Row],[Direct_Delivery_Method]]="1st PoR is WA Sch Pt",Spec_Imports[[#This Row],[Direct_Delivery_Method]]="Dynamic Transfer",Spec_Imports[[#This Row],[Direct_Delivery_Method]]="Spec Source to POD in WA"),"Yes","Verify Entry"))</f>
        <v/>
      </c>
      <c r="S72" s="13"/>
      <c r="T72" s="247"/>
      <c r="U72" s="13"/>
      <c r="V72" s="44" t="str">
        <f>IF(Spec_Imports[[#This Row],[Source ID]]="","",'Start Here'!$B$33)</f>
        <v/>
      </c>
      <c r="W72" s="44" t="str">
        <f>IF(Spec_Imports[[#This Row],[Source ID]]="","",IF(Spec_Imports[[#This Row],[Are_You_First_Deliverer]]="Yes","No",IF(Spec_Imports[[#This Row],[Are_You_First_Deliverer]]="No","Yes","Verify Entry")))</f>
        <v/>
      </c>
      <c r="X72" s="52" t="str">
        <f>IF(Spec_Imports[[#This Row],[RP_Power_Brought_On_Behalf]]="Yes",Spec_Imports[[#This Row],[Specified_Electricity_Deliveries]]*Spec_Imports[[#This Row],[Transmission_Loss_Correction_Factor]],"")</f>
        <v/>
      </c>
      <c r="Y72" s="39" t="str">
        <f>IF(Spec_Imports[[#This Row],[RP_Owned_Imported_Per_Thresholds]]="","",Spec_Imports[[#This Row],[RP_Owned_Imported_Per_Thresholds]]*Spec_Imports[[#This Row],[EF_Total_Covered]])</f>
        <v/>
      </c>
      <c r="Z72" s="13"/>
      <c r="AA72" s="37"/>
      <c r="AB72" s="37" t="str">
        <f>IF(Spec_Imports[[#This Row],[Source ID]]="","",IF(OR(Spec_Imports[[#This Row],[Meter_Data_Zero_RPS]]="No",Spec_Imports[[#This Row],[Are_You_First_Deliverer]]="No"),"Does Not Apply",""))</f>
        <v/>
      </c>
      <c r="AC72"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72" s="16"/>
      <c r="AE72" s="210" t="str">
        <f>_xlfn.IFNA(INDEX(EF_List[Total EF],MATCH(Spec_Imports[[#This Row],[Source ID]],EF_List[Source ID],0)),"")</f>
        <v/>
      </c>
      <c r="AF72" s="210" t="str">
        <f>IF(Spec_Imports[[#This Row],[Source ID]]="","",Spec_Imports[[#This Row],[EF_Combustion]]+Spec_Imports[[#This Row],[EF_CH4_Non-Geothermal]]+Spec_Imports[[#This Row],[EF_N2O]])</f>
        <v/>
      </c>
      <c r="AG72" s="210" t="str">
        <f>IF(Spec_Imports[[#This Row],[Source ID]]="","",Spec_Imports[[#This Row],[EF_Biomass_Exempt]]+Spec_Imports[[#This Row],[EF_CO2_Geothermal_Exempt]]+Spec_Imports[[#This Row],[EF_CH4_Geothermal_Exempt]])</f>
        <v/>
      </c>
      <c r="AH72" s="210" t="str">
        <f>_xlfn.IFNA(INDEX(EF_List[Fossil &amp; Process EF],MATCH(Spec_Imports[[#This Row],[Source ID]],EF_List[Source ID],0)),"")</f>
        <v/>
      </c>
      <c r="AI72" s="210" t="str">
        <f>_xlfn.IFNA(INDEX(EF_List[Biomass
Exempt EF],MATCH(Spec_Imports[[#This Row],[Source ID]],EF_List[Source ID],0)),"")</f>
        <v/>
      </c>
      <c r="AJ72" s="210" t="str">
        <f>_xlfn.IFNA(INDEX(EF_List[Geothermal CO2 Exempt EF],MATCH(Spec_Imports[[#This Row],[Source ID]],EF_List[Source ID],0)),"")</f>
        <v/>
      </c>
      <c r="AK72" s="210" t="str">
        <f>_xlfn.IFNA(INDEX(EF_List[Geothermal CH4 Exempt EF],MATCH(Spec_Imports[[#This Row],[Source ID]],EF_List[Source ID],0)),"")</f>
        <v/>
      </c>
      <c r="AL72" s="210" t="str">
        <f>_xlfn.IFNA(INDEX(EF_List[Other CH4
Covered EF],MATCH(Spec_Imports[[#This Row],[Source ID]],EF_List[Source ID],0)),"")</f>
        <v/>
      </c>
      <c r="AM72" s="210" t="str">
        <f>_xlfn.IFNA(INDEX(EF_List[N2O
Covered EF],MATCH(Spec_Imports[[#This Row],[Source ID]],EF_List[Source ID],0)),"")</f>
        <v/>
      </c>
      <c r="AN72" s="15"/>
      <c r="AO72" s="51" t="str">
        <f>IFERROR(MAX(Spec_Imports[[#This Row],[Specified_Electricity_Deliveries]],0)*Spec_Imports[[#This Row],[Transmission_Loss_Correction_Factor]],"")</f>
        <v/>
      </c>
      <c r="AP72" s="51" t="str">
        <f>IFERROR(Spec_Imports[[#This Row],[MWh_x_TLF]]*Spec_Imports[[#This Row],[EF_Published2]],"")</f>
        <v/>
      </c>
      <c r="AQ72" s="51" t="str">
        <f>IFERROR(Spec_Imports[[#This Row],[MWh_x_TLF]]*Spec_Imports[[#This Row],[EF_Total_Covered]],"")</f>
        <v/>
      </c>
      <c r="AR72" s="51" t="str">
        <f>IFERROR(Spec_Imports[[#This Row],[MWh_x_TLF]]*Spec_Imports[[#This Row],[EF_Total_Exempt]],"")</f>
        <v/>
      </c>
      <c r="AS72" s="51" t="str">
        <f>IFERROR(Spec_Imports[[#This Row],[MWh_x_TLF]]*Spec_Imports[[#This Row],[EF_Combustion]],"")</f>
        <v/>
      </c>
      <c r="AT72" s="51" t="str">
        <f>IFERROR(Spec_Imports[[#This Row],[MWh_x_TLF]]*Spec_Imports[[#This Row],[EF_Biomass_Exempt]],"")</f>
        <v/>
      </c>
      <c r="AU72" s="51" t="str">
        <f>IFERROR(Spec_Imports[[#This Row],[MWh_x_TLF]]*Spec_Imports[[#This Row],[EF_CO2_Geothermal_Exempt]],"")</f>
        <v/>
      </c>
      <c r="AV72" s="51" t="str">
        <f>IFERROR(Spec_Imports[[#This Row],[MWh_x_TLF]]*Spec_Imports[[#This Row],[EF_CH4_Geothermal_Exempt]],"")</f>
        <v/>
      </c>
      <c r="AW72" s="51" t="str">
        <f>IFERROR(Spec_Imports[[#This Row],[MWh_x_TLF]]*Spec_Imports[[#This Row],[EF_CH4_Non-Geothermal]],"")</f>
        <v/>
      </c>
      <c r="AX72" s="51" t="str">
        <f>IFERROR(Spec_Imports[[#This Row],[MWh_x_TLF]]*Spec_Imports[[#This Row],[EF_N2O]],"")</f>
        <v/>
      </c>
      <c r="AY72" s="15"/>
      <c r="AZ72" s="44" t="str">
        <f>IF(Spec_Imports[[#This Row],[Source ID]]="","","No")</f>
        <v/>
      </c>
      <c r="BA72" s="255" t="str">
        <f>IF(Spec_Imports[[#This Row],[Linked_Jurisdiction_2]]="No",0,Spec_Imports[[#This Row],[CO2e_Total_Covered]])</f>
        <v/>
      </c>
      <c r="BB72" s="139"/>
      <c r="BC72" s="257"/>
    </row>
    <row r="73" spans="1:55" ht="15.6">
      <c r="A73" s="244"/>
      <c r="B73" s="126" t="str">
        <f>IF(ISNUMBER(SEARCH("~*",Spec_Imports[[#This Row],[Facility_Unit_Name]])),"",IF(Spec_Imports[[#This Row],[Facility_Unit_Name]]="","",INDEX(EF_List[Source ID],MATCH(Spec_Imports[[#This Row],[Facility_Unit_Name]],EF_List[Facility and Unit Name],0))))</f>
        <v/>
      </c>
      <c r="C73" s="44" t="str">
        <f>_xlfn.IFNA(INDEX(EF_List[Primary Fuel],MATCH(Spec_Imports[[#This Row],[Source ID]],EF_List[Source ID],0)),"")</f>
        <v/>
      </c>
      <c r="D73" s="44" t="str">
        <f>_xlfn.IFNA(INDEX(EF_List[State/Country],MATCH(Spec_Imports[[#This Row],[Source ID]],EF_List[Source ID],0)),"")</f>
        <v/>
      </c>
      <c r="E73" s="127"/>
      <c r="F73" s="128"/>
      <c r="G73" s="131" t="str">
        <f>IF(ISBLANK(Spec_Imports[[#This Row],[Source ID]]),"",Spec_Imports[[#This Row],[EF_Published2]])</f>
        <v/>
      </c>
      <c r="H73" s="74"/>
      <c r="I73" s="37"/>
      <c r="J73" s="38"/>
      <c r="K73" s="50"/>
      <c r="L73"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73" s="13"/>
      <c r="N73" s="37"/>
      <c r="O73" s="132" t="str">
        <f>IF(Spec_Imports[[#This Row],[Are_You_First_Deliverer]]="","",IF(N73="Yes","","Verify Entry"))</f>
        <v/>
      </c>
      <c r="P73" s="13"/>
      <c r="Q73" s="37"/>
      <c r="R73" s="44" t="str">
        <f>IF(Spec_Imports[[#This Row],[Source ID]]="","",IF(OR(Spec_Imports[[#This Row],[Direct_Delivery_Method]]="1st PoR is WA Sch Pt",Spec_Imports[[#This Row],[Direct_Delivery_Method]]="Dynamic Transfer",Spec_Imports[[#This Row],[Direct_Delivery_Method]]="Spec Source to POD in WA"),"Yes","Verify Entry"))</f>
        <v/>
      </c>
      <c r="S73" s="13"/>
      <c r="T73" s="247"/>
      <c r="U73" s="13"/>
      <c r="V73" s="44" t="str">
        <f>IF(Spec_Imports[[#This Row],[Source ID]]="","",'Start Here'!$B$33)</f>
        <v/>
      </c>
      <c r="W73" s="44" t="str">
        <f>IF(Spec_Imports[[#This Row],[Source ID]]="","",IF(Spec_Imports[[#This Row],[Are_You_First_Deliverer]]="Yes","No",IF(Spec_Imports[[#This Row],[Are_You_First_Deliverer]]="No","Yes","Verify Entry")))</f>
        <v/>
      </c>
      <c r="X73" s="52" t="str">
        <f>IF(Spec_Imports[[#This Row],[RP_Power_Brought_On_Behalf]]="Yes",Spec_Imports[[#This Row],[Specified_Electricity_Deliveries]]*Spec_Imports[[#This Row],[Transmission_Loss_Correction_Factor]],"")</f>
        <v/>
      </c>
      <c r="Y73" s="39" t="str">
        <f>IF(Spec_Imports[[#This Row],[RP_Owned_Imported_Per_Thresholds]]="","",Spec_Imports[[#This Row],[RP_Owned_Imported_Per_Thresholds]]*Spec_Imports[[#This Row],[EF_Total_Covered]])</f>
        <v/>
      </c>
      <c r="Z73" s="13"/>
      <c r="AA73" s="37"/>
      <c r="AB73" s="37" t="str">
        <f>IF(Spec_Imports[[#This Row],[Source ID]]="","",IF(OR(Spec_Imports[[#This Row],[Meter_Data_Zero_RPS]]="No",Spec_Imports[[#This Row],[Are_You_First_Deliverer]]="No"),"Does Not Apply",""))</f>
        <v/>
      </c>
      <c r="AC73"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73" s="16"/>
      <c r="AE73" s="210" t="str">
        <f>_xlfn.IFNA(INDEX(EF_List[Total EF],MATCH(Spec_Imports[[#This Row],[Source ID]],EF_List[Source ID],0)),"")</f>
        <v/>
      </c>
      <c r="AF73" s="210" t="str">
        <f>IF(Spec_Imports[[#This Row],[Source ID]]="","",Spec_Imports[[#This Row],[EF_Combustion]]+Spec_Imports[[#This Row],[EF_CH4_Non-Geothermal]]+Spec_Imports[[#This Row],[EF_N2O]])</f>
        <v/>
      </c>
      <c r="AG73" s="210" t="str">
        <f>IF(Spec_Imports[[#This Row],[Source ID]]="","",Spec_Imports[[#This Row],[EF_Biomass_Exempt]]+Spec_Imports[[#This Row],[EF_CO2_Geothermal_Exempt]]+Spec_Imports[[#This Row],[EF_CH4_Geothermal_Exempt]])</f>
        <v/>
      </c>
      <c r="AH73" s="210" t="str">
        <f>_xlfn.IFNA(INDEX(EF_List[Fossil &amp; Process EF],MATCH(Spec_Imports[[#This Row],[Source ID]],EF_List[Source ID],0)),"")</f>
        <v/>
      </c>
      <c r="AI73" s="210" t="str">
        <f>_xlfn.IFNA(INDEX(EF_List[Biomass
Exempt EF],MATCH(Spec_Imports[[#This Row],[Source ID]],EF_List[Source ID],0)),"")</f>
        <v/>
      </c>
      <c r="AJ73" s="210" t="str">
        <f>_xlfn.IFNA(INDEX(EF_List[Geothermal CO2 Exempt EF],MATCH(Spec_Imports[[#This Row],[Source ID]],EF_List[Source ID],0)),"")</f>
        <v/>
      </c>
      <c r="AK73" s="210" t="str">
        <f>_xlfn.IFNA(INDEX(EF_List[Geothermal CH4 Exempt EF],MATCH(Spec_Imports[[#This Row],[Source ID]],EF_List[Source ID],0)),"")</f>
        <v/>
      </c>
      <c r="AL73" s="210" t="str">
        <f>_xlfn.IFNA(INDEX(EF_List[Other CH4
Covered EF],MATCH(Spec_Imports[[#This Row],[Source ID]],EF_List[Source ID],0)),"")</f>
        <v/>
      </c>
      <c r="AM73" s="210" t="str">
        <f>_xlfn.IFNA(INDEX(EF_List[N2O
Covered EF],MATCH(Spec_Imports[[#This Row],[Source ID]],EF_List[Source ID],0)),"")</f>
        <v/>
      </c>
      <c r="AN73" s="15"/>
      <c r="AO73" s="51" t="str">
        <f>IFERROR(MAX(Spec_Imports[[#This Row],[Specified_Electricity_Deliveries]],0)*Spec_Imports[[#This Row],[Transmission_Loss_Correction_Factor]],"")</f>
        <v/>
      </c>
      <c r="AP73" s="51" t="str">
        <f>IFERROR(Spec_Imports[[#This Row],[MWh_x_TLF]]*Spec_Imports[[#This Row],[EF_Published2]],"")</f>
        <v/>
      </c>
      <c r="AQ73" s="51" t="str">
        <f>IFERROR(Spec_Imports[[#This Row],[MWh_x_TLF]]*Spec_Imports[[#This Row],[EF_Total_Covered]],"")</f>
        <v/>
      </c>
      <c r="AR73" s="51" t="str">
        <f>IFERROR(Spec_Imports[[#This Row],[MWh_x_TLF]]*Spec_Imports[[#This Row],[EF_Total_Exempt]],"")</f>
        <v/>
      </c>
      <c r="AS73" s="51" t="str">
        <f>IFERROR(Spec_Imports[[#This Row],[MWh_x_TLF]]*Spec_Imports[[#This Row],[EF_Combustion]],"")</f>
        <v/>
      </c>
      <c r="AT73" s="51" t="str">
        <f>IFERROR(Spec_Imports[[#This Row],[MWh_x_TLF]]*Spec_Imports[[#This Row],[EF_Biomass_Exempt]],"")</f>
        <v/>
      </c>
      <c r="AU73" s="51" t="str">
        <f>IFERROR(Spec_Imports[[#This Row],[MWh_x_TLF]]*Spec_Imports[[#This Row],[EF_CO2_Geothermal_Exempt]],"")</f>
        <v/>
      </c>
      <c r="AV73" s="51" t="str">
        <f>IFERROR(Spec_Imports[[#This Row],[MWh_x_TLF]]*Spec_Imports[[#This Row],[EF_CH4_Geothermal_Exempt]],"")</f>
        <v/>
      </c>
      <c r="AW73" s="51" t="str">
        <f>IFERROR(Spec_Imports[[#This Row],[MWh_x_TLF]]*Spec_Imports[[#This Row],[EF_CH4_Non-Geothermal]],"")</f>
        <v/>
      </c>
      <c r="AX73" s="51" t="str">
        <f>IFERROR(Spec_Imports[[#This Row],[MWh_x_TLF]]*Spec_Imports[[#This Row],[EF_N2O]],"")</f>
        <v/>
      </c>
      <c r="AY73" s="15"/>
      <c r="AZ73" s="44" t="str">
        <f>IF(Spec_Imports[[#This Row],[Source ID]]="","","No")</f>
        <v/>
      </c>
      <c r="BA73" s="255" t="str">
        <f>IF(Spec_Imports[[#This Row],[Linked_Jurisdiction_2]]="No",0,Spec_Imports[[#This Row],[CO2e_Total_Covered]])</f>
        <v/>
      </c>
      <c r="BB73" s="139"/>
      <c r="BC73" s="257"/>
    </row>
    <row r="74" spans="1:55" ht="15.6">
      <c r="A74" s="244"/>
      <c r="B74" s="126" t="str">
        <f>IF(ISNUMBER(SEARCH("~*",Spec_Imports[[#This Row],[Facility_Unit_Name]])),"",IF(Spec_Imports[[#This Row],[Facility_Unit_Name]]="","",INDEX(EF_List[Source ID],MATCH(Spec_Imports[[#This Row],[Facility_Unit_Name]],EF_List[Facility and Unit Name],0))))</f>
        <v/>
      </c>
      <c r="C74" s="44" t="str">
        <f>_xlfn.IFNA(INDEX(EF_List[Primary Fuel],MATCH(Spec_Imports[[#This Row],[Source ID]],EF_List[Source ID],0)),"")</f>
        <v/>
      </c>
      <c r="D74" s="44" t="str">
        <f>_xlfn.IFNA(INDEX(EF_List[State/Country],MATCH(Spec_Imports[[#This Row],[Source ID]],EF_List[Source ID],0)),"")</f>
        <v/>
      </c>
      <c r="E74" s="127"/>
      <c r="F74" s="128"/>
      <c r="G74" s="131" t="str">
        <f>IF(ISBLANK(Spec_Imports[[#This Row],[Source ID]]),"",Spec_Imports[[#This Row],[EF_Published2]])</f>
        <v/>
      </c>
      <c r="H74" s="74"/>
      <c r="I74" s="37"/>
      <c r="J74" s="38"/>
      <c r="K74" s="50"/>
      <c r="L74"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74" s="13"/>
      <c r="N74" s="37"/>
      <c r="O74" s="132" t="str">
        <f>IF(Spec_Imports[[#This Row],[Are_You_First_Deliverer]]="","",IF(N74="Yes","","Verify Entry"))</f>
        <v/>
      </c>
      <c r="P74" s="13"/>
      <c r="Q74" s="37"/>
      <c r="R74" s="44" t="str">
        <f>IF(Spec_Imports[[#This Row],[Source ID]]="","",IF(OR(Spec_Imports[[#This Row],[Direct_Delivery_Method]]="1st PoR is WA Sch Pt",Spec_Imports[[#This Row],[Direct_Delivery_Method]]="Dynamic Transfer",Spec_Imports[[#This Row],[Direct_Delivery_Method]]="Spec Source to POD in WA"),"Yes","Verify Entry"))</f>
        <v/>
      </c>
      <c r="S74" s="13"/>
      <c r="T74" s="247"/>
      <c r="U74" s="13"/>
      <c r="V74" s="44" t="str">
        <f>IF(Spec_Imports[[#This Row],[Source ID]]="","",'Start Here'!$B$33)</f>
        <v/>
      </c>
      <c r="W74" s="44" t="str">
        <f>IF(Spec_Imports[[#This Row],[Source ID]]="","",IF(Spec_Imports[[#This Row],[Are_You_First_Deliverer]]="Yes","No",IF(Spec_Imports[[#This Row],[Are_You_First_Deliverer]]="No","Yes","Verify Entry")))</f>
        <v/>
      </c>
      <c r="X74" s="52" t="str">
        <f>IF(Spec_Imports[[#This Row],[RP_Power_Brought_On_Behalf]]="Yes",Spec_Imports[[#This Row],[Specified_Electricity_Deliveries]]*Spec_Imports[[#This Row],[Transmission_Loss_Correction_Factor]],"")</f>
        <v/>
      </c>
      <c r="Y74" s="39" t="str">
        <f>IF(Spec_Imports[[#This Row],[RP_Owned_Imported_Per_Thresholds]]="","",Spec_Imports[[#This Row],[RP_Owned_Imported_Per_Thresholds]]*Spec_Imports[[#This Row],[EF_Total_Covered]])</f>
        <v/>
      </c>
      <c r="Z74" s="13"/>
      <c r="AA74" s="37"/>
      <c r="AB74" s="37" t="str">
        <f>IF(Spec_Imports[[#This Row],[Source ID]]="","",IF(OR(Spec_Imports[[#This Row],[Meter_Data_Zero_RPS]]="No",Spec_Imports[[#This Row],[Are_You_First_Deliverer]]="No"),"Does Not Apply",""))</f>
        <v/>
      </c>
      <c r="AC74"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74" s="16"/>
      <c r="AE74" s="210" t="str">
        <f>_xlfn.IFNA(INDEX(EF_List[Total EF],MATCH(Spec_Imports[[#This Row],[Source ID]],EF_List[Source ID],0)),"")</f>
        <v/>
      </c>
      <c r="AF74" s="210" t="str">
        <f>IF(Spec_Imports[[#This Row],[Source ID]]="","",Spec_Imports[[#This Row],[EF_Combustion]]+Spec_Imports[[#This Row],[EF_CH4_Non-Geothermal]]+Spec_Imports[[#This Row],[EF_N2O]])</f>
        <v/>
      </c>
      <c r="AG74" s="210" t="str">
        <f>IF(Spec_Imports[[#This Row],[Source ID]]="","",Spec_Imports[[#This Row],[EF_Biomass_Exempt]]+Spec_Imports[[#This Row],[EF_CO2_Geothermal_Exempt]]+Spec_Imports[[#This Row],[EF_CH4_Geothermal_Exempt]])</f>
        <v/>
      </c>
      <c r="AH74" s="210" t="str">
        <f>_xlfn.IFNA(INDEX(EF_List[Fossil &amp; Process EF],MATCH(Spec_Imports[[#This Row],[Source ID]],EF_List[Source ID],0)),"")</f>
        <v/>
      </c>
      <c r="AI74" s="210" t="str">
        <f>_xlfn.IFNA(INDEX(EF_List[Biomass
Exempt EF],MATCH(Spec_Imports[[#This Row],[Source ID]],EF_List[Source ID],0)),"")</f>
        <v/>
      </c>
      <c r="AJ74" s="210" t="str">
        <f>_xlfn.IFNA(INDEX(EF_List[Geothermal CO2 Exempt EF],MATCH(Spec_Imports[[#This Row],[Source ID]],EF_List[Source ID],0)),"")</f>
        <v/>
      </c>
      <c r="AK74" s="210" t="str">
        <f>_xlfn.IFNA(INDEX(EF_List[Geothermal CH4 Exempt EF],MATCH(Spec_Imports[[#This Row],[Source ID]],EF_List[Source ID],0)),"")</f>
        <v/>
      </c>
      <c r="AL74" s="210" t="str">
        <f>_xlfn.IFNA(INDEX(EF_List[Other CH4
Covered EF],MATCH(Spec_Imports[[#This Row],[Source ID]],EF_List[Source ID],0)),"")</f>
        <v/>
      </c>
      <c r="AM74" s="210" t="str">
        <f>_xlfn.IFNA(INDEX(EF_List[N2O
Covered EF],MATCH(Spec_Imports[[#This Row],[Source ID]],EF_List[Source ID],0)),"")</f>
        <v/>
      </c>
      <c r="AN74" s="15"/>
      <c r="AO74" s="51" t="str">
        <f>IFERROR(MAX(Spec_Imports[[#This Row],[Specified_Electricity_Deliveries]],0)*Spec_Imports[[#This Row],[Transmission_Loss_Correction_Factor]],"")</f>
        <v/>
      </c>
      <c r="AP74" s="51" t="str">
        <f>IFERROR(Spec_Imports[[#This Row],[MWh_x_TLF]]*Spec_Imports[[#This Row],[EF_Published2]],"")</f>
        <v/>
      </c>
      <c r="AQ74" s="51" t="str">
        <f>IFERROR(Spec_Imports[[#This Row],[MWh_x_TLF]]*Spec_Imports[[#This Row],[EF_Total_Covered]],"")</f>
        <v/>
      </c>
      <c r="AR74" s="51" t="str">
        <f>IFERROR(Spec_Imports[[#This Row],[MWh_x_TLF]]*Spec_Imports[[#This Row],[EF_Total_Exempt]],"")</f>
        <v/>
      </c>
      <c r="AS74" s="51" t="str">
        <f>IFERROR(Spec_Imports[[#This Row],[MWh_x_TLF]]*Spec_Imports[[#This Row],[EF_Combustion]],"")</f>
        <v/>
      </c>
      <c r="AT74" s="51" t="str">
        <f>IFERROR(Spec_Imports[[#This Row],[MWh_x_TLF]]*Spec_Imports[[#This Row],[EF_Biomass_Exempt]],"")</f>
        <v/>
      </c>
      <c r="AU74" s="51" t="str">
        <f>IFERROR(Spec_Imports[[#This Row],[MWh_x_TLF]]*Spec_Imports[[#This Row],[EF_CO2_Geothermal_Exempt]],"")</f>
        <v/>
      </c>
      <c r="AV74" s="51" t="str">
        <f>IFERROR(Spec_Imports[[#This Row],[MWh_x_TLF]]*Spec_Imports[[#This Row],[EF_CH4_Geothermal_Exempt]],"")</f>
        <v/>
      </c>
      <c r="AW74" s="51" t="str">
        <f>IFERROR(Spec_Imports[[#This Row],[MWh_x_TLF]]*Spec_Imports[[#This Row],[EF_CH4_Non-Geothermal]],"")</f>
        <v/>
      </c>
      <c r="AX74" s="51" t="str">
        <f>IFERROR(Spec_Imports[[#This Row],[MWh_x_TLF]]*Spec_Imports[[#This Row],[EF_N2O]],"")</f>
        <v/>
      </c>
      <c r="AY74" s="15"/>
      <c r="AZ74" s="44" t="str">
        <f>IF(Spec_Imports[[#This Row],[Source ID]]="","","No")</f>
        <v/>
      </c>
      <c r="BA74" s="255" t="str">
        <f>IF(Spec_Imports[[#This Row],[Linked_Jurisdiction_2]]="No",0,Spec_Imports[[#This Row],[CO2e_Total_Covered]])</f>
        <v/>
      </c>
      <c r="BB74" s="139"/>
      <c r="BC74" s="257"/>
    </row>
    <row r="75" spans="1:55" ht="15.6">
      <c r="A75" s="244"/>
      <c r="B75" s="126" t="str">
        <f>IF(ISNUMBER(SEARCH("~*",Spec_Imports[[#This Row],[Facility_Unit_Name]])),"",IF(Spec_Imports[[#This Row],[Facility_Unit_Name]]="","",INDEX(EF_List[Source ID],MATCH(Spec_Imports[[#This Row],[Facility_Unit_Name]],EF_List[Facility and Unit Name],0))))</f>
        <v/>
      </c>
      <c r="C75" s="44" t="str">
        <f>_xlfn.IFNA(INDEX(EF_List[Primary Fuel],MATCH(Spec_Imports[[#This Row],[Source ID]],EF_List[Source ID],0)),"")</f>
        <v/>
      </c>
      <c r="D75" s="44" t="str">
        <f>_xlfn.IFNA(INDEX(EF_List[State/Country],MATCH(Spec_Imports[[#This Row],[Source ID]],EF_List[Source ID],0)),"")</f>
        <v/>
      </c>
      <c r="E75" s="127"/>
      <c r="F75" s="128"/>
      <c r="G75" s="131" t="str">
        <f>IF(ISBLANK(Spec_Imports[[#This Row],[Source ID]]),"",Spec_Imports[[#This Row],[EF_Published2]])</f>
        <v/>
      </c>
      <c r="H75" s="74"/>
      <c r="I75" s="37"/>
      <c r="J75" s="38"/>
      <c r="K75" s="50"/>
      <c r="L75"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75" s="13"/>
      <c r="N75" s="37"/>
      <c r="O75" s="132" t="str">
        <f>IF(Spec_Imports[[#This Row],[Are_You_First_Deliverer]]="","",IF(N75="Yes","","Verify Entry"))</f>
        <v/>
      </c>
      <c r="P75" s="13"/>
      <c r="Q75" s="37"/>
      <c r="R75" s="44" t="str">
        <f>IF(Spec_Imports[[#This Row],[Source ID]]="","",IF(OR(Spec_Imports[[#This Row],[Direct_Delivery_Method]]="1st PoR is WA Sch Pt",Spec_Imports[[#This Row],[Direct_Delivery_Method]]="Dynamic Transfer",Spec_Imports[[#This Row],[Direct_Delivery_Method]]="Spec Source to POD in WA"),"Yes","Verify Entry"))</f>
        <v/>
      </c>
      <c r="S75" s="13"/>
      <c r="T75" s="247"/>
      <c r="U75" s="13"/>
      <c r="V75" s="44" t="str">
        <f>IF(Spec_Imports[[#This Row],[Source ID]]="","",'Start Here'!$B$33)</f>
        <v/>
      </c>
      <c r="W75" s="44" t="str">
        <f>IF(Spec_Imports[[#This Row],[Source ID]]="","",IF(Spec_Imports[[#This Row],[Are_You_First_Deliverer]]="Yes","No",IF(Spec_Imports[[#This Row],[Are_You_First_Deliverer]]="No","Yes","Verify Entry")))</f>
        <v/>
      </c>
      <c r="X75" s="52" t="str">
        <f>IF(Spec_Imports[[#This Row],[RP_Power_Brought_On_Behalf]]="Yes",Spec_Imports[[#This Row],[Specified_Electricity_Deliveries]]*Spec_Imports[[#This Row],[Transmission_Loss_Correction_Factor]],"")</f>
        <v/>
      </c>
      <c r="Y75" s="39" t="str">
        <f>IF(Spec_Imports[[#This Row],[RP_Owned_Imported_Per_Thresholds]]="","",Spec_Imports[[#This Row],[RP_Owned_Imported_Per_Thresholds]]*Spec_Imports[[#This Row],[EF_Total_Covered]])</f>
        <v/>
      </c>
      <c r="Z75" s="13"/>
      <c r="AA75" s="37"/>
      <c r="AB75" s="37" t="str">
        <f>IF(Spec_Imports[[#This Row],[Source ID]]="","",IF(OR(Spec_Imports[[#This Row],[Meter_Data_Zero_RPS]]="No",Spec_Imports[[#This Row],[Are_You_First_Deliverer]]="No"),"Does Not Apply",""))</f>
        <v/>
      </c>
      <c r="AC75"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75" s="16"/>
      <c r="AE75" s="210" t="str">
        <f>_xlfn.IFNA(INDEX(EF_List[Total EF],MATCH(Spec_Imports[[#This Row],[Source ID]],EF_List[Source ID],0)),"")</f>
        <v/>
      </c>
      <c r="AF75" s="210" t="str">
        <f>IF(Spec_Imports[[#This Row],[Source ID]]="","",Spec_Imports[[#This Row],[EF_Combustion]]+Spec_Imports[[#This Row],[EF_CH4_Non-Geothermal]]+Spec_Imports[[#This Row],[EF_N2O]])</f>
        <v/>
      </c>
      <c r="AG75" s="210" t="str">
        <f>IF(Spec_Imports[[#This Row],[Source ID]]="","",Spec_Imports[[#This Row],[EF_Biomass_Exempt]]+Spec_Imports[[#This Row],[EF_CO2_Geothermal_Exempt]]+Spec_Imports[[#This Row],[EF_CH4_Geothermal_Exempt]])</f>
        <v/>
      </c>
      <c r="AH75" s="210" t="str">
        <f>_xlfn.IFNA(INDEX(EF_List[Fossil &amp; Process EF],MATCH(Spec_Imports[[#This Row],[Source ID]],EF_List[Source ID],0)),"")</f>
        <v/>
      </c>
      <c r="AI75" s="210" t="str">
        <f>_xlfn.IFNA(INDEX(EF_List[Biomass
Exempt EF],MATCH(Spec_Imports[[#This Row],[Source ID]],EF_List[Source ID],0)),"")</f>
        <v/>
      </c>
      <c r="AJ75" s="210" t="str">
        <f>_xlfn.IFNA(INDEX(EF_List[Geothermal CO2 Exempt EF],MATCH(Spec_Imports[[#This Row],[Source ID]],EF_List[Source ID],0)),"")</f>
        <v/>
      </c>
      <c r="AK75" s="210" t="str">
        <f>_xlfn.IFNA(INDEX(EF_List[Geothermal CH4 Exempt EF],MATCH(Spec_Imports[[#This Row],[Source ID]],EF_List[Source ID],0)),"")</f>
        <v/>
      </c>
      <c r="AL75" s="210" t="str">
        <f>_xlfn.IFNA(INDEX(EF_List[Other CH4
Covered EF],MATCH(Spec_Imports[[#This Row],[Source ID]],EF_List[Source ID],0)),"")</f>
        <v/>
      </c>
      <c r="AM75" s="210" t="str">
        <f>_xlfn.IFNA(INDEX(EF_List[N2O
Covered EF],MATCH(Spec_Imports[[#This Row],[Source ID]],EF_List[Source ID],0)),"")</f>
        <v/>
      </c>
      <c r="AN75" s="15"/>
      <c r="AO75" s="51" t="str">
        <f>IFERROR(MAX(Spec_Imports[[#This Row],[Specified_Electricity_Deliveries]],0)*Spec_Imports[[#This Row],[Transmission_Loss_Correction_Factor]],"")</f>
        <v/>
      </c>
      <c r="AP75" s="51" t="str">
        <f>IFERROR(Spec_Imports[[#This Row],[MWh_x_TLF]]*Spec_Imports[[#This Row],[EF_Published2]],"")</f>
        <v/>
      </c>
      <c r="AQ75" s="51" t="str">
        <f>IFERROR(Spec_Imports[[#This Row],[MWh_x_TLF]]*Spec_Imports[[#This Row],[EF_Total_Covered]],"")</f>
        <v/>
      </c>
      <c r="AR75" s="51" t="str">
        <f>IFERROR(Spec_Imports[[#This Row],[MWh_x_TLF]]*Spec_Imports[[#This Row],[EF_Total_Exempt]],"")</f>
        <v/>
      </c>
      <c r="AS75" s="51" t="str">
        <f>IFERROR(Spec_Imports[[#This Row],[MWh_x_TLF]]*Spec_Imports[[#This Row],[EF_Combustion]],"")</f>
        <v/>
      </c>
      <c r="AT75" s="51" t="str">
        <f>IFERROR(Spec_Imports[[#This Row],[MWh_x_TLF]]*Spec_Imports[[#This Row],[EF_Biomass_Exempt]],"")</f>
        <v/>
      </c>
      <c r="AU75" s="51" t="str">
        <f>IFERROR(Spec_Imports[[#This Row],[MWh_x_TLF]]*Spec_Imports[[#This Row],[EF_CO2_Geothermal_Exempt]],"")</f>
        <v/>
      </c>
      <c r="AV75" s="51" t="str">
        <f>IFERROR(Spec_Imports[[#This Row],[MWh_x_TLF]]*Spec_Imports[[#This Row],[EF_CH4_Geothermal_Exempt]],"")</f>
        <v/>
      </c>
      <c r="AW75" s="51" t="str">
        <f>IFERROR(Spec_Imports[[#This Row],[MWh_x_TLF]]*Spec_Imports[[#This Row],[EF_CH4_Non-Geothermal]],"")</f>
        <v/>
      </c>
      <c r="AX75" s="51" t="str">
        <f>IFERROR(Spec_Imports[[#This Row],[MWh_x_TLF]]*Spec_Imports[[#This Row],[EF_N2O]],"")</f>
        <v/>
      </c>
      <c r="AY75" s="15"/>
      <c r="AZ75" s="44" t="str">
        <f>IF(Spec_Imports[[#This Row],[Source ID]]="","","No")</f>
        <v/>
      </c>
      <c r="BA75" s="255" t="str">
        <f>IF(Spec_Imports[[#This Row],[Linked_Jurisdiction_2]]="No",0,Spec_Imports[[#This Row],[CO2e_Total_Covered]])</f>
        <v/>
      </c>
      <c r="BB75" s="139"/>
      <c r="BC75" s="257"/>
    </row>
    <row r="76" spans="1:55" ht="15.6">
      <c r="A76" s="244"/>
      <c r="B76" s="126" t="str">
        <f>IF(ISNUMBER(SEARCH("~*",Spec_Imports[[#This Row],[Facility_Unit_Name]])),"",IF(Spec_Imports[[#This Row],[Facility_Unit_Name]]="","",INDEX(EF_List[Source ID],MATCH(Spec_Imports[[#This Row],[Facility_Unit_Name]],EF_List[Facility and Unit Name],0))))</f>
        <v/>
      </c>
      <c r="C76" s="44" t="str">
        <f>_xlfn.IFNA(INDEX(EF_List[Primary Fuel],MATCH(Spec_Imports[[#This Row],[Source ID]],EF_List[Source ID],0)),"")</f>
        <v/>
      </c>
      <c r="D76" s="44" t="str">
        <f>_xlfn.IFNA(INDEX(EF_List[State/Country],MATCH(Spec_Imports[[#This Row],[Source ID]],EF_List[Source ID],0)),"")</f>
        <v/>
      </c>
      <c r="E76" s="127"/>
      <c r="F76" s="128"/>
      <c r="G76" s="131" t="str">
        <f>IF(ISBLANK(Spec_Imports[[#This Row],[Source ID]]),"",Spec_Imports[[#This Row],[EF_Published2]])</f>
        <v/>
      </c>
      <c r="H76" s="74"/>
      <c r="I76" s="37"/>
      <c r="J76" s="38"/>
      <c r="K76" s="50"/>
      <c r="L76"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76" s="13"/>
      <c r="N76" s="37"/>
      <c r="O76" s="132" t="str">
        <f>IF(Spec_Imports[[#This Row],[Are_You_First_Deliverer]]="","",IF(N76="Yes","","Verify Entry"))</f>
        <v/>
      </c>
      <c r="P76" s="13"/>
      <c r="Q76" s="37"/>
      <c r="R76" s="44" t="str">
        <f>IF(Spec_Imports[[#This Row],[Source ID]]="","",IF(OR(Spec_Imports[[#This Row],[Direct_Delivery_Method]]="1st PoR is WA Sch Pt",Spec_Imports[[#This Row],[Direct_Delivery_Method]]="Dynamic Transfer",Spec_Imports[[#This Row],[Direct_Delivery_Method]]="Spec Source to POD in WA"),"Yes","Verify Entry"))</f>
        <v/>
      </c>
      <c r="S76" s="13"/>
      <c r="T76" s="247"/>
      <c r="U76" s="13"/>
      <c r="V76" s="44" t="str">
        <f>IF(Spec_Imports[[#This Row],[Source ID]]="","",'Start Here'!$B$33)</f>
        <v/>
      </c>
      <c r="W76" s="44" t="str">
        <f>IF(Spec_Imports[[#This Row],[Source ID]]="","",IF(Spec_Imports[[#This Row],[Are_You_First_Deliverer]]="Yes","No",IF(Spec_Imports[[#This Row],[Are_You_First_Deliverer]]="No","Yes","Verify Entry")))</f>
        <v/>
      </c>
      <c r="X76" s="52" t="str">
        <f>IF(Spec_Imports[[#This Row],[RP_Power_Brought_On_Behalf]]="Yes",Spec_Imports[[#This Row],[Specified_Electricity_Deliveries]]*Spec_Imports[[#This Row],[Transmission_Loss_Correction_Factor]],"")</f>
        <v/>
      </c>
      <c r="Y76" s="39" t="str">
        <f>IF(Spec_Imports[[#This Row],[RP_Owned_Imported_Per_Thresholds]]="","",Spec_Imports[[#This Row],[RP_Owned_Imported_Per_Thresholds]]*Spec_Imports[[#This Row],[EF_Total_Covered]])</f>
        <v/>
      </c>
      <c r="Z76" s="13"/>
      <c r="AA76" s="37"/>
      <c r="AB76" s="37" t="str">
        <f>IF(Spec_Imports[[#This Row],[Source ID]]="","",IF(OR(Spec_Imports[[#This Row],[Meter_Data_Zero_RPS]]="No",Spec_Imports[[#This Row],[Are_You_First_Deliverer]]="No"),"Does Not Apply",""))</f>
        <v/>
      </c>
      <c r="AC76"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76" s="16"/>
      <c r="AE76" s="210" t="str">
        <f>_xlfn.IFNA(INDEX(EF_List[Total EF],MATCH(Spec_Imports[[#This Row],[Source ID]],EF_List[Source ID],0)),"")</f>
        <v/>
      </c>
      <c r="AF76" s="210" t="str">
        <f>IF(Spec_Imports[[#This Row],[Source ID]]="","",Spec_Imports[[#This Row],[EF_Combustion]]+Spec_Imports[[#This Row],[EF_CH4_Non-Geothermal]]+Spec_Imports[[#This Row],[EF_N2O]])</f>
        <v/>
      </c>
      <c r="AG76" s="210" t="str">
        <f>IF(Spec_Imports[[#This Row],[Source ID]]="","",Spec_Imports[[#This Row],[EF_Biomass_Exempt]]+Spec_Imports[[#This Row],[EF_CO2_Geothermal_Exempt]]+Spec_Imports[[#This Row],[EF_CH4_Geothermal_Exempt]])</f>
        <v/>
      </c>
      <c r="AH76" s="210" t="str">
        <f>_xlfn.IFNA(INDEX(EF_List[Fossil &amp; Process EF],MATCH(Spec_Imports[[#This Row],[Source ID]],EF_List[Source ID],0)),"")</f>
        <v/>
      </c>
      <c r="AI76" s="210" t="str">
        <f>_xlfn.IFNA(INDEX(EF_List[Biomass
Exempt EF],MATCH(Spec_Imports[[#This Row],[Source ID]],EF_List[Source ID],0)),"")</f>
        <v/>
      </c>
      <c r="AJ76" s="210" t="str">
        <f>_xlfn.IFNA(INDEX(EF_List[Geothermal CO2 Exempt EF],MATCH(Spec_Imports[[#This Row],[Source ID]],EF_List[Source ID],0)),"")</f>
        <v/>
      </c>
      <c r="AK76" s="210" t="str">
        <f>_xlfn.IFNA(INDEX(EF_List[Geothermal CH4 Exempt EF],MATCH(Spec_Imports[[#This Row],[Source ID]],EF_List[Source ID],0)),"")</f>
        <v/>
      </c>
      <c r="AL76" s="210" t="str">
        <f>_xlfn.IFNA(INDEX(EF_List[Other CH4
Covered EF],MATCH(Spec_Imports[[#This Row],[Source ID]],EF_List[Source ID],0)),"")</f>
        <v/>
      </c>
      <c r="AM76" s="210" t="str">
        <f>_xlfn.IFNA(INDEX(EF_List[N2O
Covered EF],MATCH(Spec_Imports[[#This Row],[Source ID]],EF_List[Source ID],0)),"")</f>
        <v/>
      </c>
      <c r="AN76" s="15"/>
      <c r="AO76" s="51" t="str">
        <f>IFERROR(MAX(Spec_Imports[[#This Row],[Specified_Electricity_Deliveries]],0)*Spec_Imports[[#This Row],[Transmission_Loss_Correction_Factor]],"")</f>
        <v/>
      </c>
      <c r="AP76" s="51" t="str">
        <f>IFERROR(Spec_Imports[[#This Row],[MWh_x_TLF]]*Spec_Imports[[#This Row],[EF_Published2]],"")</f>
        <v/>
      </c>
      <c r="AQ76" s="51" t="str">
        <f>IFERROR(Spec_Imports[[#This Row],[MWh_x_TLF]]*Spec_Imports[[#This Row],[EF_Total_Covered]],"")</f>
        <v/>
      </c>
      <c r="AR76" s="51" t="str">
        <f>IFERROR(Spec_Imports[[#This Row],[MWh_x_TLF]]*Spec_Imports[[#This Row],[EF_Total_Exempt]],"")</f>
        <v/>
      </c>
      <c r="AS76" s="51" t="str">
        <f>IFERROR(Spec_Imports[[#This Row],[MWh_x_TLF]]*Spec_Imports[[#This Row],[EF_Combustion]],"")</f>
        <v/>
      </c>
      <c r="AT76" s="51" t="str">
        <f>IFERROR(Spec_Imports[[#This Row],[MWh_x_TLF]]*Spec_Imports[[#This Row],[EF_Biomass_Exempt]],"")</f>
        <v/>
      </c>
      <c r="AU76" s="51" t="str">
        <f>IFERROR(Spec_Imports[[#This Row],[MWh_x_TLF]]*Spec_Imports[[#This Row],[EF_CO2_Geothermal_Exempt]],"")</f>
        <v/>
      </c>
      <c r="AV76" s="51" t="str">
        <f>IFERROR(Spec_Imports[[#This Row],[MWh_x_TLF]]*Spec_Imports[[#This Row],[EF_CH4_Geothermal_Exempt]],"")</f>
        <v/>
      </c>
      <c r="AW76" s="51" t="str">
        <f>IFERROR(Spec_Imports[[#This Row],[MWh_x_TLF]]*Spec_Imports[[#This Row],[EF_CH4_Non-Geothermal]],"")</f>
        <v/>
      </c>
      <c r="AX76" s="51" t="str">
        <f>IFERROR(Spec_Imports[[#This Row],[MWh_x_TLF]]*Spec_Imports[[#This Row],[EF_N2O]],"")</f>
        <v/>
      </c>
      <c r="AY76" s="15"/>
      <c r="AZ76" s="44" t="str">
        <f>IF(Spec_Imports[[#This Row],[Source ID]]="","","No")</f>
        <v/>
      </c>
      <c r="BA76" s="255" t="str">
        <f>IF(Spec_Imports[[#This Row],[Linked_Jurisdiction_2]]="No",0,Spec_Imports[[#This Row],[CO2e_Total_Covered]])</f>
        <v/>
      </c>
      <c r="BB76" s="139"/>
      <c r="BC76" s="257"/>
    </row>
    <row r="77" spans="1:55" ht="15.6">
      <c r="A77" s="244"/>
      <c r="B77" s="126" t="str">
        <f>IF(ISNUMBER(SEARCH("~*",Spec_Imports[[#This Row],[Facility_Unit_Name]])),"",IF(Spec_Imports[[#This Row],[Facility_Unit_Name]]="","",INDEX(EF_List[Source ID],MATCH(Spec_Imports[[#This Row],[Facility_Unit_Name]],EF_List[Facility and Unit Name],0))))</f>
        <v/>
      </c>
      <c r="C77" s="44" t="str">
        <f>_xlfn.IFNA(INDEX(EF_List[Primary Fuel],MATCH(Spec_Imports[[#This Row],[Source ID]],EF_List[Source ID],0)),"")</f>
        <v/>
      </c>
      <c r="D77" s="44" t="str">
        <f>_xlfn.IFNA(INDEX(EF_List[State/Country],MATCH(Spec_Imports[[#This Row],[Source ID]],EF_List[Source ID],0)),"")</f>
        <v/>
      </c>
      <c r="E77" s="127"/>
      <c r="F77" s="128"/>
      <c r="G77" s="131" t="str">
        <f>IF(ISBLANK(Spec_Imports[[#This Row],[Source ID]]),"",Spec_Imports[[#This Row],[EF_Published2]])</f>
        <v/>
      </c>
      <c r="H77" s="74"/>
      <c r="I77" s="37"/>
      <c r="J77" s="38"/>
      <c r="K77" s="50"/>
      <c r="L77"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77" s="13"/>
      <c r="N77" s="37"/>
      <c r="O77" s="132" t="str">
        <f>IF(Spec_Imports[[#This Row],[Are_You_First_Deliverer]]="","",IF(N77="Yes","","Verify Entry"))</f>
        <v/>
      </c>
      <c r="P77" s="13"/>
      <c r="Q77" s="37"/>
      <c r="R77" s="44" t="str">
        <f>IF(Spec_Imports[[#This Row],[Source ID]]="","",IF(OR(Spec_Imports[[#This Row],[Direct_Delivery_Method]]="1st PoR is WA Sch Pt",Spec_Imports[[#This Row],[Direct_Delivery_Method]]="Dynamic Transfer",Spec_Imports[[#This Row],[Direct_Delivery_Method]]="Spec Source to POD in WA"),"Yes","Verify Entry"))</f>
        <v/>
      </c>
      <c r="S77" s="13"/>
      <c r="T77" s="247"/>
      <c r="U77" s="13"/>
      <c r="V77" s="44" t="str">
        <f>IF(Spec_Imports[[#This Row],[Source ID]]="","",'Start Here'!$B$33)</f>
        <v/>
      </c>
      <c r="W77" s="44" t="str">
        <f>IF(Spec_Imports[[#This Row],[Source ID]]="","",IF(Spec_Imports[[#This Row],[Are_You_First_Deliverer]]="Yes","No",IF(Spec_Imports[[#This Row],[Are_You_First_Deliverer]]="No","Yes","Verify Entry")))</f>
        <v/>
      </c>
      <c r="X77" s="52" t="str">
        <f>IF(Spec_Imports[[#This Row],[RP_Power_Brought_On_Behalf]]="Yes",Spec_Imports[[#This Row],[Specified_Electricity_Deliveries]]*Spec_Imports[[#This Row],[Transmission_Loss_Correction_Factor]],"")</f>
        <v/>
      </c>
      <c r="Y77" s="39" t="str">
        <f>IF(Spec_Imports[[#This Row],[RP_Owned_Imported_Per_Thresholds]]="","",Spec_Imports[[#This Row],[RP_Owned_Imported_Per_Thresholds]]*Spec_Imports[[#This Row],[EF_Total_Covered]])</f>
        <v/>
      </c>
      <c r="Z77" s="13"/>
      <c r="AA77" s="37"/>
      <c r="AB77" s="37" t="str">
        <f>IF(Spec_Imports[[#This Row],[Source ID]]="","",IF(OR(Spec_Imports[[#This Row],[Meter_Data_Zero_RPS]]="No",Spec_Imports[[#This Row],[Are_You_First_Deliverer]]="No"),"Does Not Apply",""))</f>
        <v/>
      </c>
      <c r="AC77"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77" s="16"/>
      <c r="AE77" s="210" t="str">
        <f>_xlfn.IFNA(INDEX(EF_List[Total EF],MATCH(Spec_Imports[[#This Row],[Source ID]],EF_List[Source ID],0)),"")</f>
        <v/>
      </c>
      <c r="AF77" s="210" t="str">
        <f>IF(Spec_Imports[[#This Row],[Source ID]]="","",Spec_Imports[[#This Row],[EF_Combustion]]+Spec_Imports[[#This Row],[EF_CH4_Non-Geothermal]]+Spec_Imports[[#This Row],[EF_N2O]])</f>
        <v/>
      </c>
      <c r="AG77" s="210" t="str">
        <f>IF(Spec_Imports[[#This Row],[Source ID]]="","",Spec_Imports[[#This Row],[EF_Biomass_Exempt]]+Spec_Imports[[#This Row],[EF_CO2_Geothermal_Exempt]]+Spec_Imports[[#This Row],[EF_CH4_Geothermal_Exempt]])</f>
        <v/>
      </c>
      <c r="AH77" s="210" t="str">
        <f>_xlfn.IFNA(INDEX(EF_List[Fossil &amp; Process EF],MATCH(Spec_Imports[[#This Row],[Source ID]],EF_List[Source ID],0)),"")</f>
        <v/>
      </c>
      <c r="AI77" s="210" t="str">
        <f>_xlfn.IFNA(INDEX(EF_List[Biomass
Exempt EF],MATCH(Spec_Imports[[#This Row],[Source ID]],EF_List[Source ID],0)),"")</f>
        <v/>
      </c>
      <c r="AJ77" s="210" t="str">
        <f>_xlfn.IFNA(INDEX(EF_List[Geothermal CO2 Exempt EF],MATCH(Spec_Imports[[#This Row],[Source ID]],EF_List[Source ID],0)),"")</f>
        <v/>
      </c>
      <c r="AK77" s="210" t="str">
        <f>_xlfn.IFNA(INDEX(EF_List[Geothermal CH4 Exempt EF],MATCH(Spec_Imports[[#This Row],[Source ID]],EF_List[Source ID],0)),"")</f>
        <v/>
      </c>
      <c r="AL77" s="210" t="str">
        <f>_xlfn.IFNA(INDEX(EF_List[Other CH4
Covered EF],MATCH(Spec_Imports[[#This Row],[Source ID]],EF_List[Source ID],0)),"")</f>
        <v/>
      </c>
      <c r="AM77" s="210" t="str">
        <f>_xlfn.IFNA(INDEX(EF_List[N2O
Covered EF],MATCH(Spec_Imports[[#This Row],[Source ID]],EF_List[Source ID],0)),"")</f>
        <v/>
      </c>
      <c r="AN77" s="15"/>
      <c r="AO77" s="51" t="str">
        <f>IFERROR(MAX(Spec_Imports[[#This Row],[Specified_Electricity_Deliveries]],0)*Spec_Imports[[#This Row],[Transmission_Loss_Correction_Factor]],"")</f>
        <v/>
      </c>
      <c r="AP77" s="51" t="str">
        <f>IFERROR(Spec_Imports[[#This Row],[MWh_x_TLF]]*Spec_Imports[[#This Row],[EF_Published2]],"")</f>
        <v/>
      </c>
      <c r="AQ77" s="51" t="str">
        <f>IFERROR(Spec_Imports[[#This Row],[MWh_x_TLF]]*Spec_Imports[[#This Row],[EF_Total_Covered]],"")</f>
        <v/>
      </c>
      <c r="AR77" s="51" t="str">
        <f>IFERROR(Spec_Imports[[#This Row],[MWh_x_TLF]]*Spec_Imports[[#This Row],[EF_Total_Exempt]],"")</f>
        <v/>
      </c>
      <c r="AS77" s="51" t="str">
        <f>IFERROR(Spec_Imports[[#This Row],[MWh_x_TLF]]*Spec_Imports[[#This Row],[EF_Combustion]],"")</f>
        <v/>
      </c>
      <c r="AT77" s="51" t="str">
        <f>IFERROR(Spec_Imports[[#This Row],[MWh_x_TLF]]*Spec_Imports[[#This Row],[EF_Biomass_Exempt]],"")</f>
        <v/>
      </c>
      <c r="AU77" s="51" t="str">
        <f>IFERROR(Spec_Imports[[#This Row],[MWh_x_TLF]]*Spec_Imports[[#This Row],[EF_CO2_Geothermal_Exempt]],"")</f>
        <v/>
      </c>
      <c r="AV77" s="51" t="str">
        <f>IFERROR(Spec_Imports[[#This Row],[MWh_x_TLF]]*Spec_Imports[[#This Row],[EF_CH4_Geothermal_Exempt]],"")</f>
        <v/>
      </c>
      <c r="AW77" s="51" t="str">
        <f>IFERROR(Spec_Imports[[#This Row],[MWh_x_TLF]]*Spec_Imports[[#This Row],[EF_CH4_Non-Geothermal]],"")</f>
        <v/>
      </c>
      <c r="AX77" s="51" t="str">
        <f>IFERROR(Spec_Imports[[#This Row],[MWh_x_TLF]]*Spec_Imports[[#This Row],[EF_N2O]],"")</f>
        <v/>
      </c>
      <c r="AY77" s="15"/>
      <c r="AZ77" s="44" t="str">
        <f>IF(Spec_Imports[[#This Row],[Source ID]]="","","No")</f>
        <v/>
      </c>
      <c r="BA77" s="255" t="str">
        <f>IF(Spec_Imports[[#This Row],[Linked_Jurisdiction_2]]="No",0,Spec_Imports[[#This Row],[CO2e_Total_Covered]])</f>
        <v/>
      </c>
      <c r="BB77" s="139"/>
      <c r="BC77" s="257"/>
    </row>
    <row r="78" spans="1:55" ht="15.6">
      <c r="A78" s="244"/>
      <c r="B78" s="126" t="str">
        <f>IF(ISNUMBER(SEARCH("~*",Spec_Imports[[#This Row],[Facility_Unit_Name]])),"",IF(Spec_Imports[[#This Row],[Facility_Unit_Name]]="","",INDEX(EF_List[Source ID],MATCH(Spec_Imports[[#This Row],[Facility_Unit_Name]],EF_List[Facility and Unit Name],0))))</f>
        <v/>
      </c>
      <c r="C78" s="44" t="str">
        <f>_xlfn.IFNA(INDEX(EF_List[Primary Fuel],MATCH(Spec_Imports[[#This Row],[Source ID]],EF_List[Source ID],0)),"")</f>
        <v/>
      </c>
      <c r="D78" s="44" t="str">
        <f>_xlfn.IFNA(INDEX(EF_List[State/Country],MATCH(Spec_Imports[[#This Row],[Source ID]],EF_List[Source ID],0)),"")</f>
        <v/>
      </c>
      <c r="E78" s="127"/>
      <c r="F78" s="128"/>
      <c r="G78" s="131" t="str">
        <f>IF(ISBLANK(Spec_Imports[[#This Row],[Source ID]]),"",Spec_Imports[[#This Row],[EF_Published2]])</f>
        <v/>
      </c>
      <c r="H78" s="74"/>
      <c r="I78" s="37"/>
      <c r="J78" s="38"/>
      <c r="K78" s="50"/>
      <c r="L78"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78" s="13"/>
      <c r="N78" s="37"/>
      <c r="O78" s="132" t="str">
        <f>IF(Spec_Imports[[#This Row],[Are_You_First_Deliverer]]="","",IF(N78="Yes","","Verify Entry"))</f>
        <v/>
      </c>
      <c r="P78" s="13"/>
      <c r="Q78" s="37"/>
      <c r="R78" s="44" t="str">
        <f>IF(Spec_Imports[[#This Row],[Source ID]]="","",IF(OR(Spec_Imports[[#This Row],[Direct_Delivery_Method]]="1st PoR is WA Sch Pt",Spec_Imports[[#This Row],[Direct_Delivery_Method]]="Dynamic Transfer",Spec_Imports[[#This Row],[Direct_Delivery_Method]]="Spec Source to POD in WA"),"Yes","Verify Entry"))</f>
        <v/>
      </c>
      <c r="S78" s="13"/>
      <c r="T78" s="247"/>
      <c r="U78" s="13"/>
      <c r="V78" s="44" t="str">
        <f>IF(Spec_Imports[[#This Row],[Source ID]]="","",'Start Here'!$B$33)</f>
        <v/>
      </c>
      <c r="W78" s="44" t="str">
        <f>IF(Spec_Imports[[#This Row],[Source ID]]="","",IF(Spec_Imports[[#This Row],[Are_You_First_Deliverer]]="Yes","No",IF(Spec_Imports[[#This Row],[Are_You_First_Deliverer]]="No","Yes","Verify Entry")))</f>
        <v/>
      </c>
      <c r="X78" s="52" t="str">
        <f>IF(Spec_Imports[[#This Row],[RP_Power_Brought_On_Behalf]]="Yes",Spec_Imports[[#This Row],[Specified_Electricity_Deliveries]]*Spec_Imports[[#This Row],[Transmission_Loss_Correction_Factor]],"")</f>
        <v/>
      </c>
      <c r="Y78" s="39" t="str">
        <f>IF(Spec_Imports[[#This Row],[RP_Owned_Imported_Per_Thresholds]]="","",Spec_Imports[[#This Row],[RP_Owned_Imported_Per_Thresholds]]*Spec_Imports[[#This Row],[EF_Total_Covered]])</f>
        <v/>
      </c>
      <c r="Z78" s="13"/>
      <c r="AA78" s="37"/>
      <c r="AB78" s="37" t="str">
        <f>IF(Spec_Imports[[#This Row],[Source ID]]="","",IF(OR(Spec_Imports[[#This Row],[Meter_Data_Zero_RPS]]="No",Spec_Imports[[#This Row],[Are_You_First_Deliverer]]="No"),"Does Not Apply",""))</f>
        <v/>
      </c>
      <c r="AC78"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78" s="16"/>
      <c r="AE78" s="210" t="str">
        <f>_xlfn.IFNA(INDEX(EF_List[Total EF],MATCH(Spec_Imports[[#This Row],[Source ID]],EF_List[Source ID],0)),"")</f>
        <v/>
      </c>
      <c r="AF78" s="210" t="str">
        <f>IF(Spec_Imports[[#This Row],[Source ID]]="","",Spec_Imports[[#This Row],[EF_Combustion]]+Spec_Imports[[#This Row],[EF_CH4_Non-Geothermal]]+Spec_Imports[[#This Row],[EF_N2O]])</f>
        <v/>
      </c>
      <c r="AG78" s="210" t="str">
        <f>IF(Spec_Imports[[#This Row],[Source ID]]="","",Spec_Imports[[#This Row],[EF_Biomass_Exempt]]+Spec_Imports[[#This Row],[EF_CO2_Geothermal_Exempt]]+Spec_Imports[[#This Row],[EF_CH4_Geothermal_Exempt]])</f>
        <v/>
      </c>
      <c r="AH78" s="210" t="str">
        <f>_xlfn.IFNA(INDEX(EF_List[Fossil &amp; Process EF],MATCH(Spec_Imports[[#This Row],[Source ID]],EF_List[Source ID],0)),"")</f>
        <v/>
      </c>
      <c r="AI78" s="210" t="str">
        <f>_xlfn.IFNA(INDEX(EF_List[Biomass
Exempt EF],MATCH(Spec_Imports[[#This Row],[Source ID]],EF_List[Source ID],0)),"")</f>
        <v/>
      </c>
      <c r="AJ78" s="210" t="str">
        <f>_xlfn.IFNA(INDEX(EF_List[Geothermal CO2 Exempt EF],MATCH(Spec_Imports[[#This Row],[Source ID]],EF_List[Source ID],0)),"")</f>
        <v/>
      </c>
      <c r="AK78" s="210" t="str">
        <f>_xlfn.IFNA(INDEX(EF_List[Geothermal CH4 Exempt EF],MATCH(Spec_Imports[[#This Row],[Source ID]],EF_List[Source ID],0)),"")</f>
        <v/>
      </c>
      <c r="AL78" s="210" t="str">
        <f>_xlfn.IFNA(INDEX(EF_List[Other CH4
Covered EF],MATCH(Spec_Imports[[#This Row],[Source ID]],EF_List[Source ID],0)),"")</f>
        <v/>
      </c>
      <c r="AM78" s="210" t="str">
        <f>_xlfn.IFNA(INDEX(EF_List[N2O
Covered EF],MATCH(Spec_Imports[[#This Row],[Source ID]],EF_List[Source ID],0)),"")</f>
        <v/>
      </c>
      <c r="AN78" s="15"/>
      <c r="AO78" s="51" t="str">
        <f>IFERROR(MAX(Spec_Imports[[#This Row],[Specified_Electricity_Deliveries]],0)*Spec_Imports[[#This Row],[Transmission_Loss_Correction_Factor]],"")</f>
        <v/>
      </c>
      <c r="AP78" s="51" t="str">
        <f>IFERROR(Spec_Imports[[#This Row],[MWh_x_TLF]]*Spec_Imports[[#This Row],[EF_Published2]],"")</f>
        <v/>
      </c>
      <c r="AQ78" s="51" t="str">
        <f>IFERROR(Spec_Imports[[#This Row],[MWh_x_TLF]]*Spec_Imports[[#This Row],[EF_Total_Covered]],"")</f>
        <v/>
      </c>
      <c r="AR78" s="51" t="str">
        <f>IFERROR(Spec_Imports[[#This Row],[MWh_x_TLF]]*Spec_Imports[[#This Row],[EF_Total_Exempt]],"")</f>
        <v/>
      </c>
      <c r="AS78" s="51" t="str">
        <f>IFERROR(Spec_Imports[[#This Row],[MWh_x_TLF]]*Spec_Imports[[#This Row],[EF_Combustion]],"")</f>
        <v/>
      </c>
      <c r="AT78" s="51" t="str">
        <f>IFERROR(Spec_Imports[[#This Row],[MWh_x_TLF]]*Spec_Imports[[#This Row],[EF_Biomass_Exempt]],"")</f>
        <v/>
      </c>
      <c r="AU78" s="51" t="str">
        <f>IFERROR(Spec_Imports[[#This Row],[MWh_x_TLF]]*Spec_Imports[[#This Row],[EF_CO2_Geothermal_Exempt]],"")</f>
        <v/>
      </c>
      <c r="AV78" s="51" t="str">
        <f>IFERROR(Spec_Imports[[#This Row],[MWh_x_TLF]]*Spec_Imports[[#This Row],[EF_CH4_Geothermal_Exempt]],"")</f>
        <v/>
      </c>
      <c r="AW78" s="51" t="str">
        <f>IFERROR(Spec_Imports[[#This Row],[MWh_x_TLF]]*Spec_Imports[[#This Row],[EF_CH4_Non-Geothermal]],"")</f>
        <v/>
      </c>
      <c r="AX78" s="51" t="str">
        <f>IFERROR(Spec_Imports[[#This Row],[MWh_x_TLF]]*Spec_Imports[[#This Row],[EF_N2O]],"")</f>
        <v/>
      </c>
      <c r="AY78" s="15"/>
      <c r="AZ78" s="44" t="str">
        <f>IF(Spec_Imports[[#This Row],[Source ID]]="","","No")</f>
        <v/>
      </c>
      <c r="BA78" s="255" t="str">
        <f>IF(Spec_Imports[[#This Row],[Linked_Jurisdiction_2]]="No",0,Spec_Imports[[#This Row],[CO2e_Total_Covered]])</f>
        <v/>
      </c>
      <c r="BB78" s="139"/>
      <c r="BC78" s="257"/>
    </row>
    <row r="79" spans="1:55" ht="15.6">
      <c r="A79" s="244"/>
      <c r="B79" s="126" t="str">
        <f>IF(ISNUMBER(SEARCH("~*",Spec_Imports[[#This Row],[Facility_Unit_Name]])),"",IF(Spec_Imports[[#This Row],[Facility_Unit_Name]]="","",INDEX(EF_List[Source ID],MATCH(Spec_Imports[[#This Row],[Facility_Unit_Name]],EF_List[Facility and Unit Name],0))))</f>
        <v/>
      </c>
      <c r="C79" s="44" t="str">
        <f>_xlfn.IFNA(INDEX(EF_List[Primary Fuel],MATCH(Spec_Imports[[#This Row],[Source ID]],EF_List[Source ID],0)),"")</f>
        <v/>
      </c>
      <c r="D79" s="44" t="str">
        <f>_xlfn.IFNA(INDEX(EF_List[State/Country],MATCH(Spec_Imports[[#This Row],[Source ID]],EF_List[Source ID],0)),"")</f>
        <v/>
      </c>
      <c r="E79" s="127"/>
      <c r="F79" s="128"/>
      <c r="G79" s="131" t="str">
        <f>IF(ISBLANK(Spec_Imports[[#This Row],[Source ID]]),"",Spec_Imports[[#This Row],[EF_Published2]])</f>
        <v/>
      </c>
      <c r="H79" s="74"/>
      <c r="I79" s="37"/>
      <c r="J79" s="38"/>
      <c r="K79" s="50"/>
      <c r="L79"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79" s="13"/>
      <c r="N79" s="37"/>
      <c r="O79" s="132" t="str">
        <f>IF(Spec_Imports[[#This Row],[Are_You_First_Deliverer]]="","",IF(N79="Yes","","Verify Entry"))</f>
        <v/>
      </c>
      <c r="P79" s="13"/>
      <c r="Q79" s="37"/>
      <c r="R79" s="44" t="str">
        <f>IF(Spec_Imports[[#This Row],[Source ID]]="","",IF(OR(Spec_Imports[[#This Row],[Direct_Delivery_Method]]="1st PoR is WA Sch Pt",Spec_Imports[[#This Row],[Direct_Delivery_Method]]="Dynamic Transfer",Spec_Imports[[#This Row],[Direct_Delivery_Method]]="Spec Source to POD in WA"),"Yes","Verify Entry"))</f>
        <v/>
      </c>
      <c r="S79" s="13"/>
      <c r="T79" s="247"/>
      <c r="U79" s="13"/>
      <c r="V79" s="44" t="str">
        <f>IF(Spec_Imports[[#This Row],[Source ID]]="","",'Start Here'!$B$33)</f>
        <v/>
      </c>
      <c r="W79" s="44" t="str">
        <f>IF(Spec_Imports[[#This Row],[Source ID]]="","",IF(Spec_Imports[[#This Row],[Are_You_First_Deliverer]]="Yes","No",IF(Spec_Imports[[#This Row],[Are_You_First_Deliverer]]="No","Yes","Verify Entry")))</f>
        <v/>
      </c>
      <c r="X79" s="52" t="str">
        <f>IF(Spec_Imports[[#This Row],[RP_Power_Brought_On_Behalf]]="Yes",Spec_Imports[[#This Row],[Specified_Electricity_Deliveries]]*Spec_Imports[[#This Row],[Transmission_Loss_Correction_Factor]],"")</f>
        <v/>
      </c>
      <c r="Y79" s="39" t="str">
        <f>IF(Spec_Imports[[#This Row],[RP_Owned_Imported_Per_Thresholds]]="","",Spec_Imports[[#This Row],[RP_Owned_Imported_Per_Thresholds]]*Spec_Imports[[#This Row],[EF_Total_Covered]])</f>
        <v/>
      </c>
      <c r="Z79" s="13"/>
      <c r="AA79" s="37"/>
      <c r="AB79" s="37" t="str">
        <f>IF(Spec_Imports[[#This Row],[Source ID]]="","",IF(OR(Spec_Imports[[#This Row],[Meter_Data_Zero_RPS]]="No",Spec_Imports[[#This Row],[Are_You_First_Deliverer]]="No"),"Does Not Apply",""))</f>
        <v/>
      </c>
      <c r="AC79"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79" s="16"/>
      <c r="AE79" s="210" t="str">
        <f>_xlfn.IFNA(INDEX(EF_List[Total EF],MATCH(Spec_Imports[[#This Row],[Source ID]],EF_List[Source ID],0)),"")</f>
        <v/>
      </c>
      <c r="AF79" s="210" t="str">
        <f>IF(Spec_Imports[[#This Row],[Source ID]]="","",Spec_Imports[[#This Row],[EF_Combustion]]+Spec_Imports[[#This Row],[EF_CH4_Non-Geothermal]]+Spec_Imports[[#This Row],[EF_N2O]])</f>
        <v/>
      </c>
      <c r="AG79" s="210" t="str">
        <f>IF(Spec_Imports[[#This Row],[Source ID]]="","",Spec_Imports[[#This Row],[EF_Biomass_Exempt]]+Spec_Imports[[#This Row],[EF_CO2_Geothermal_Exempt]]+Spec_Imports[[#This Row],[EF_CH4_Geothermal_Exempt]])</f>
        <v/>
      </c>
      <c r="AH79" s="210" t="str">
        <f>_xlfn.IFNA(INDEX(EF_List[Fossil &amp; Process EF],MATCH(Spec_Imports[[#This Row],[Source ID]],EF_List[Source ID],0)),"")</f>
        <v/>
      </c>
      <c r="AI79" s="210" t="str">
        <f>_xlfn.IFNA(INDEX(EF_List[Biomass
Exempt EF],MATCH(Spec_Imports[[#This Row],[Source ID]],EF_List[Source ID],0)),"")</f>
        <v/>
      </c>
      <c r="AJ79" s="210" t="str">
        <f>_xlfn.IFNA(INDEX(EF_List[Geothermal CO2 Exempt EF],MATCH(Spec_Imports[[#This Row],[Source ID]],EF_List[Source ID],0)),"")</f>
        <v/>
      </c>
      <c r="AK79" s="210" t="str">
        <f>_xlfn.IFNA(INDEX(EF_List[Geothermal CH4 Exempt EF],MATCH(Spec_Imports[[#This Row],[Source ID]],EF_List[Source ID],0)),"")</f>
        <v/>
      </c>
      <c r="AL79" s="210" t="str">
        <f>_xlfn.IFNA(INDEX(EF_List[Other CH4
Covered EF],MATCH(Spec_Imports[[#This Row],[Source ID]],EF_List[Source ID],0)),"")</f>
        <v/>
      </c>
      <c r="AM79" s="210" t="str">
        <f>_xlfn.IFNA(INDEX(EF_List[N2O
Covered EF],MATCH(Spec_Imports[[#This Row],[Source ID]],EF_List[Source ID],0)),"")</f>
        <v/>
      </c>
      <c r="AN79" s="15"/>
      <c r="AO79" s="51" t="str">
        <f>IFERROR(MAX(Spec_Imports[[#This Row],[Specified_Electricity_Deliveries]],0)*Spec_Imports[[#This Row],[Transmission_Loss_Correction_Factor]],"")</f>
        <v/>
      </c>
      <c r="AP79" s="51" t="str">
        <f>IFERROR(Spec_Imports[[#This Row],[MWh_x_TLF]]*Spec_Imports[[#This Row],[EF_Published2]],"")</f>
        <v/>
      </c>
      <c r="AQ79" s="51" t="str">
        <f>IFERROR(Spec_Imports[[#This Row],[MWh_x_TLF]]*Spec_Imports[[#This Row],[EF_Total_Covered]],"")</f>
        <v/>
      </c>
      <c r="AR79" s="51" t="str">
        <f>IFERROR(Spec_Imports[[#This Row],[MWh_x_TLF]]*Spec_Imports[[#This Row],[EF_Total_Exempt]],"")</f>
        <v/>
      </c>
      <c r="AS79" s="51" t="str">
        <f>IFERROR(Spec_Imports[[#This Row],[MWh_x_TLF]]*Spec_Imports[[#This Row],[EF_Combustion]],"")</f>
        <v/>
      </c>
      <c r="AT79" s="51" t="str">
        <f>IFERROR(Spec_Imports[[#This Row],[MWh_x_TLF]]*Spec_Imports[[#This Row],[EF_Biomass_Exempt]],"")</f>
        <v/>
      </c>
      <c r="AU79" s="51" t="str">
        <f>IFERROR(Spec_Imports[[#This Row],[MWh_x_TLF]]*Spec_Imports[[#This Row],[EF_CO2_Geothermal_Exempt]],"")</f>
        <v/>
      </c>
      <c r="AV79" s="51" t="str">
        <f>IFERROR(Spec_Imports[[#This Row],[MWh_x_TLF]]*Spec_Imports[[#This Row],[EF_CH4_Geothermal_Exempt]],"")</f>
        <v/>
      </c>
      <c r="AW79" s="51" t="str">
        <f>IFERROR(Spec_Imports[[#This Row],[MWh_x_TLF]]*Spec_Imports[[#This Row],[EF_CH4_Non-Geothermal]],"")</f>
        <v/>
      </c>
      <c r="AX79" s="51" t="str">
        <f>IFERROR(Spec_Imports[[#This Row],[MWh_x_TLF]]*Spec_Imports[[#This Row],[EF_N2O]],"")</f>
        <v/>
      </c>
      <c r="AY79" s="15"/>
      <c r="AZ79" s="44" t="str">
        <f>IF(Spec_Imports[[#This Row],[Source ID]]="","","No")</f>
        <v/>
      </c>
      <c r="BA79" s="255" t="str">
        <f>IF(Spec_Imports[[#This Row],[Linked_Jurisdiction_2]]="No",0,Spec_Imports[[#This Row],[CO2e_Total_Covered]])</f>
        <v/>
      </c>
      <c r="BB79" s="139"/>
      <c r="BC79" s="257"/>
    </row>
    <row r="80" spans="1:55" ht="15.6">
      <c r="A80" s="244"/>
      <c r="B80" s="126" t="str">
        <f>IF(ISNUMBER(SEARCH("~*",Spec_Imports[[#This Row],[Facility_Unit_Name]])),"",IF(Spec_Imports[[#This Row],[Facility_Unit_Name]]="","",INDEX(EF_List[Source ID],MATCH(Spec_Imports[[#This Row],[Facility_Unit_Name]],EF_List[Facility and Unit Name],0))))</f>
        <v/>
      </c>
      <c r="C80" s="44" t="str">
        <f>_xlfn.IFNA(INDEX(EF_List[Primary Fuel],MATCH(Spec_Imports[[#This Row],[Source ID]],EF_List[Source ID],0)),"")</f>
        <v/>
      </c>
      <c r="D80" s="44" t="str">
        <f>_xlfn.IFNA(INDEX(EF_List[State/Country],MATCH(Spec_Imports[[#This Row],[Source ID]],EF_List[Source ID],0)),"")</f>
        <v/>
      </c>
      <c r="E80" s="127"/>
      <c r="F80" s="128"/>
      <c r="G80" s="131" t="str">
        <f>IF(ISBLANK(Spec_Imports[[#This Row],[Source ID]]),"",Spec_Imports[[#This Row],[EF_Published2]])</f>
        <v/>
      </c>
      <c r="H80" s="74"/>
      <c r="I80" s="37"/>
      <c r="J80" s="38"/>
      <c r="K80" s="50"/>
      <c r="L80"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80" s="13"/>
      <c r="N80" s="37"/>
      <c r="O80" s="132" t="str">
        <f>IF(Spec_Imports[[#This Row],[Are_You_First_Deliverer]]="","",IF(N80="Yes","","Verify Entry"))</f>
        <v/>
      </c>
      <c r="P80" s="13"/>
      <c r="Q80" s="37"/>
      <c r="R80" s="44" t="str">
        <f>IF(Spec_Imports[[#This Row],[Source ID]]="","",IF(OR(Spec_Imports[[#This Row],[Direct_Delivery_Method]]="1st PoR is WA Sch Pt",Spec_Imports[[#This Row],[Direct_Delivery_Method]]="Dynamic Transfer",Spec_Imports[[#This Row],[Direct_Delivery_Method]]="Spec Source to POD in WA"),"Yes","Verify Entry"))</f>
        <v/>
      </c>
      <c r="S80" s="13"/>
      <c r="T80" s="247"/>
      <c r="U80" s="13"/>
      <c r="V80" s="44" t="str">
        <f>IF(Spec_Imports[[#This Row],[Source ID]]="","",'Start Here'!$B$33)</f>
        <v/>
      </c>
      <c r="W80" s="44" t="str">
        <f>IF(Spec_Imports[[#This Row],[Source ID]]="","",IF(Spec_Imports[[#This Row],[Are_You_First_Deliverer]]="Yes","No",IF(Spec_Imports[[#This Row],[Are_You_First_Deliverer]]="No","Yes","Verify Entry")))</f>
        <v/>
      </c>
      <c r="X80" s="52" t="str">
        <f>IF(Spec_Imports[[#This Row],[RP_Power_Brought_On_Behalf]]="Yes",Spec_Imports[[#This Row],[Specified_Electricity_Deliveries]]*Spec_Imports[[#This Row],[Transmission_Loss_Correction_Factor]],"")</f>
        <v/>
      </c>
      <c r="Y80" s="39" t="str">
        <f>IF(Spec_Imports[[#This Row],[RP_Owned_Imported_Per_Thresholds]]="","",Spec_Imports[[#This Row],[RP_Owned_Imported_Per_Thresholds]]*Spec_Imports[[#This Row],[EF_Total_Covered]])</f>
        <v/>
      </c>
      <c r="Z80" s="13"/>
      <c r="AA80" s="37"/>
      <c r="AB80" s="37" t="str">
        <f>IF(Spec_Imports[[#This Row],[Source ID]]="","",IF(OR(Spec_Imports[[#This Row],[Meter_Data_Zero_RPS]]="No",Spec_Imports[[#This Row],[Are_You_First_Deliverer]]="No"),"Does Not Apply",""))</f>
        <v/>
      </c>
      <c r="AC80"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80" s="16"/>
      <c r="AE80" s="210" t="str">
        <f>_xlfn.IFNA(INDEX(EF_List[Total EF],MATCH(Spec_Imports[[#This Row],[Source ID]],EF_List[Source ID],0)),"")</f>
        <v/>
      </c>
      <c r="AF80" s="210" t="str">
        <f>IF(Spec_Imports[[#This Row],[Source ID]]="","",Spec_Imports[[#This Row],[EF_Combustion]]+Spec_Imports[[#This Row],[EF_CH4_Non-Geothermal]]+Spec_Imports[[#This Row],[EF_N2O]])</f>
        <v/>
      </c>
      <c r="AG80" s="210" t="str">
        <f>IF(Spec_Imports[[#This Row],[Source ID]]="","",Spec_Imports[[#This Row],[EF_Biomass_Exempt]]+Spec_Imports[[#This Row],[EF_CO2_Geothermal_Exempt]]+Spec_Imports[[#This Row],[EF_CH4_Geothermal_Exempt]])</f>
        <v/>
      </c>
      <c r="AH80" s="210" t="str">
        <f>_xlfn.IFNA(INDEX(EF_List[Fossil &amp; Process EF],MATCH(Spec_Imports[[#This Row],[Source ID]],EF_List[Source ID],0)),"")</f>
        <v/>
      </c>
      <c r="AI80" s="210" t="str">
        <f>_xlfn.IFNA(INDEX(EF_List[Biomass
Exempt EF],MATCH(Spec_Imports[[#This Row],[Source ID]],EF_List[Source ID],0)),"")</f>
        <v/>
      </c>
      <c r="AJ80" s="210" t="str">
        <f>_xlfn.IFNA(INDEX(EF_List[Geothermal CO2 Exempt EF],MATCH(Spec_Imports[[#This Row],[Source ID]],EF_List[Source ID],0)),"")</f>
        <v/>
      </c>
      <c r="AK80" s="210" t="str">
        <f>_xlfn.IFNA(INDEX(EF_List[Geothermal CH4 Exempt EF],MATCH(Spec_Imports[[#This Row],[Source ID]],EF_List[Source ID],0)),"")</f>
        <v/>
      </c>
      <c r="AL80" s="210" t="str">
        <f>_xlfn.IFNA(INDEX(EF_List[Other CH4
Covered EF],MATCH(Spec_Imports[[#This Row],[Source ID]],EF_List[Source ID],0)),"")</f>
        <v/>
      </c>
      <c r="AM80" s="210" t="str">
        <f>_xlfn.IFNA(INDEX(EF_List[N2O
Covered EF],MATCH(Spec_Imports[[#This Row],[Source ID]],EF_List[Source ID],0)),"")</f>
        <v/>
      </c>
      <c r="AN80" s="15"/>
      <c r="AO80" s="51" t="str">
        <f>IFERROR(MAX(Spec_Imports[[#This Row],[Specified_Electricity_Deliveries]],0)*Spec_Imports[[#This Row],[Transmission_Loss_Correction_Factor]],"")</f>
        <v/>
      </c>
      <c r="AP80" s="51" t="str">
        <f>IFERROR(Spec_Imports[[#This Row],[MWh_x_TLF]]*Spec_Imports[[#This Row],[EF_Published2]],"")</f>
        <v/>
      </c>
      <c r="AQ80" s="51" t="str">
        <f>IFERROR(Spec_Imports[[#This Row],[MWh_x_TLF]]*Spec_Imports[[#This Row],[EF_Total_Covered]],"")</f>
        <v/>
      </c>
      <c r="AR80" s="51" t="str">
        <f>IFERROR(Spec_Imports[[#This Row],[MWh_x_TLF]]*Spec_Imports[[#This Row],[EF_Total_Exempt]],"")</f>
        <v/>
      </c>
      <c r="AS80" s="51" t="str">
        <f>IFERROR(Spec_Imports[[#This Row],[MWh_x_TLF]]*Spec_Imports[[#This Row],[EF_Combustion]],"")</f>
        <v/>
      </c>
      <c r="AT80" s="51" t="str">
        <f>IFERROR(Spec_Imports[[#This Row],[MWh_x_TLF]]*Spec_Imports[[#This Row],[EF_Biomass_Exempt]],"")</f>
        <v/>
      </c>
      <c r="AU80" s="51" t="str">
        <f>IFERROR(Spec_Imports[[#This Row],[MWh_x_TLF]]*Spec_Imports[[#This Row],[EF_CO2_Geothermal_Exempt]],"")</f>
        <v/>
      </c>
      <c r="AV80" s="51" t="str">
        <f>IFERROR(Spec_Imports[[#This Row],[MWh_x_TLF]]*Spec_Imports[[#This Row],[EF_CH4_Geothermal_Exempt]],"")</f>
        <v/>
      </c>
      <c r="AW80" s="51" t="str">
        <f>IFERROR(Spec_Imports[[#This Row],[MWh_x_TLF]]*Spec_Imports[[#This Row],[EF_CH4_Non-Geothermal]],"")</f>
        <v/>
      </c>
      <c r="AX80" s="51" t="str">
        <f>IFERROR(Spec_Imports[[#This Row],[MWh_x_TLF]]*Spec_Imports[[#This Row],[EF_N2O]],"")</f>
        <v/>
      </c>
      <c r="AY80" s="15"/>
      <c r="AZ80" s="44" t="str">
        <f>IF(Spec_Imports[[#This Row],[Source ID]]="","","No")</f>
        <v/>
      </c>
      <c r="BA80" s="255" t="str">
        <f>IF(Spec_Imports[[#This Row],[Linked_Jurisdiction_2]]="No",0,Spec_Imports[[#This Row],[CO2e_Total_Covered]])</f>
        <v/>
      </c>
      <c r="BB80" s="139"/>
      <c r="BC80" s="257"/>
    </row>
    <row r="81" spans="1:55" ht="15.6">
      <c r="A81" s="244"/>
      <c r="B81" s="126" t="str">
        <f>IF(ISNUMBER(SEARCH("~*",Spec_Imports[[#This Row],[Facility_Unit_Name]])),"",IF(Spec_Imports[[#This Row],[Facility_Unit_Name]]="","",INDEX(EF_List[Source ID],MATCH(Spec_Imports[[#This Row],[Facility_Unit_Name]],EF_List[Facility and Unit Name],0))))</f>
        <v/>
      </c>
      <c r="C81" s="44" t="str">
        <f>_xlfn.IFNA(INDEX(EF_List[Primary Fuel],MATCH(Spec_Imports[[#This Row],[Source ID]],EF_List[Source ID],0)),"")</f>
        <v/>
      </c>
      <c r="D81" s="44" t="str">
        <f>_xlfn.IFNA(INDEX(EF_List[State/Country],MATCH(Spec_Imports[[#This Row],[Source ID]],EF_List[Source ID],0)),"")</f>
        <v/>
      </c>
      <c r="E81" s="127"/>
      <c r="F81" s="128"/>
      <c r="G81" s="131" t="str">
        <f>IF(ISBLANK(Spec_Imports[[#This Row],[Source ID]]),"",Spec_Imports[[#This Row],[EF_Published2]])</f>
        <v/>
      </c>
      <c r="H81" s="74"/>
      <c r="I81" s="37"/>
      <c r="J81" s="38"/>
      <c r="K81" s="50"/>
      <c r="L81"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81" s="13"/>
      <c r="N81" s="37"/>
      <c r="O81" s="132" t="str">
        <f>IF(Spec_Imports[[#This Row],[Are_You_First_Deliverer]]="","",IF(N81="Yes","","Verify Entry"))</f>
        <v/>
      </c>
      <c r="P81" s="13"/>
      <c r="Q81" s="37"/>
      <c r="R81" s="44" t="str">
        <f>IF(Spec_Imports[[#This Row],[Source ID]]="","",IF(OR(Spec_Imports[[#This Row],[Direct_Delivery_Method]]="1st PoR is WA Sch Pt",Spec_Imports[[#This Row],[Direct_Delivery_Method]]="Dynamic Transfer",Spec_Imports[[#This Row],[Direct_Delivery_Method]]="Spec Source to POD in WA"),"Yes","Verify Entry"))</f>
        <v/>
      </c>
      <c r="S81" s="13"/>
      <c r="T81" s="247"/>
      <c r="U81" s="13"/>
      <c r="V81" s="44" t="str">
        <f>IF(Spec_Imports[[#This Row],[Source ID]]="","",'Start Here'!$B$33)</f>
        <v/>
      </c>
      <c r="W81" s="44" t="str">
        <f>IF(Spec_Imports[[#This Row],[Source ID]]="","",IF(Spec_Imports[[#This Row],[Are_You_First_Deliverer]]="Yes","No",IF(Spec_Imports[[#This Row],[Are_You_First_Deliverer]]="No","Yes","Verify Entry")))</f>
        <v/>
      </c>
      <c r="X81" s="52" t="str">
        <f>IF(Spec_Imports[[#This Row],[RP_Power_Brought_On_Behalf]]="Yes",Spec_Imports[[#This Row],[Specified_Electricity_Deliveries]]*Spec_Imports[[#This Row],[Transmission_Loss_Correction_Factor]],"")</f>
        <v/>
      </c>
      <c r="Y81" s="39" t="str">
        <f>IF(Spec_Imports[[#This Row],[RP_Owned_Imported_Per_Thresholds]]="","",Spec_Imports[[#This Row],[RP_Owned_Imported_Per_Thresholds]]*Spec_Imports[[#This Row],[EF_Total_Covered]])</f>
        <v/>
      </c>
      <c r="Z81" s="13"/>
      <c r="AA81" s="37"/>
      <c r="AB81" s="37" t="str">
        <f>IF(Spec_Imports[[#This Row],[Source ID]]="","",IF(OR(Spec_Imports[[#This Row],[Meter_Data_Zero_RPS]]="No",Spec_Imports[[#This Row],[Are_You_First_Deliverer]]="No"),"Does Not Apply",""))</f>
        <v/>
      </c>
      <c r="AC81"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81" s="16"/>
      <c r="AE81" s="210" t="str">
        <f>_xlfn.IFNA(INDEX(EF_List[Total EF],MATCH(Spec_Imports[[#This Row],[Source ID]],EF_List[Source ID],0)),"")</f>
        <v/>
      </c>
      <c r="AF81" s="210" t="str">
        <f>IF(Spec_Imports[[#This Row],[Source ID]]="","",Spec_Imports[[#This Row],[EF_Combustion]]+Spec_Imports[[#This Row],[EF_CH4_Non-Geothermal]]+Spec_Imports[[#This Row],[EF_N2O]])</f>
        <v/>
      </c>
      <c r="AG81" s="210" t="str">
        <f>IF(Spec_Imports[[#This Row],[Source ID]]="","",Spec_Imports[[#This Row],[EF_Biomass_Exempt]]+Spec_Imports[[#This Row],[EF_CO2_Geothermal_Exempt]]+Spec_Imports[[#This Row],[EF_CH4_Geothermal_Exempt]])</f>
        <v/>
      </c>
      <c r="AH81" s="210" t="str">
        <f>_xlfn.IFNA(INDEX(EF_List[Fossil &amp; Process EF],MATCH(Spec_Imports[[#This Row],[Source ID]],EF_List[Source ID],0)),"")</f>
        <v/>
      </c>
      <c r="AI81" s="210" t="str">
        <f>_xlfn.IFNA(INDEX(EF_List[Biomass
Exempt EF],MATCH(Spec_Imports[[#This Row],[Source ID]],EF_List[Source ID],0)),"")</f>
        <v/>
      </c>
      <c r="AJ81" s="210" t="str">
        <f>_xlfn.IFNA(INDEX(EF_List[Geothermal CO2 Exempt EF],MATCH(Spec_Imports[[#This Row],[Source ID]],EF_List[Source ID],0)),"")</f>
        <v/>
      </c>
      <c r="AK81" s="210" t="str">
        <f>_xlfn.IFNA(INDEX(EF_List[Geothermal CH4 Exempt EF],MATCH(Spec_Imports[[#This Row],[Source ID]],EF_List[Source ID],0)),"")</f>
        <v/>
      </c>
      <c r="AL81" s="210" t="str">
        <f>_xlfn.IFNA(INDEX(EF_List[Other CH4
Covered EF],MATCH(Spec_Imports[[#This Row],[Source ID]],EF_List[Source ID],0)),"")</f>
        <v/>
      </c>
      <c r="AM81" s="210" t="str">
        <f>_xlfn.IFNA(INDEX(EF_List[N2O
Covered EF],MATCH(Spec_Imports[[#This Row],[Source ID]],EF_List[Source ID],0)),"")</f>
        <v/>
      </c>
      <c r="AN81" s="15"/>
      <c r="AO81" s="51" t="str">
        <f>IFERROR(MAX(Spec_Imports[[#This Row],[Specified_Electricity_Deliveries]],0)*Spec_Imports[[#This Row],[Transmission_Loss_Correction_Factor]],"")</f>
        <v/>
      </c>
      <c r="AP81" s="51" t="str">
        <f>IFERROR(Spec_Imports[[#This Row],[MWh_x_TLF]]*Spec_Imports[[#This Row],[EF_Published2]],"")</f>
        <v/>
      </c>
      <c r="AQ81" s="51" t="str">
        <f>IFERROR(Spec_Imports[[#This Row],[MWh_x_TLF]]*Spec_Imports[[#This Row],[EF_Total_Covered]],"")</f>
        <v/>
      </c>
      <c r="AR81" s="51" t="str">
        <f>IFERROR(Spec_Imports[[#This Row],[MWh_x_TLF]]*Spec_Imports[[#This Row],[EF_Total_Exempt]],"")</f>
        <v/>
      </c>
      <c r="AS81" s="51" t="str">
        <f>IFERROR(Spec_Imports[[#This Row],[MWh_x_TLF]]*Spec_Imports[[#This Row],[EF_Combustion]],"")</f>
        <v/>
      </c>
      <c r="AT81" s="51" t="str">
        <f>IFERROR(Spec_Imports[[#This Row],[MWh_x_TLF]]*Spec_Imports[[#This Row],[EF_Biomass_Exempt]],"")</f>
        <v/>
      </c>
      <c r="AU81" s="51" t="str">
        <f>IFERROR(Spec_Imports[[#This Row],[MWh_x_TLF]]*Spec_Imports[[#This Row],[EF_CO2_Geothermal_Exempt]],"")</f>
        <v/>
      </c>
      <c r="AV81" s="51" t="str">
        <f>IFERROR(Spec_Imports[[#This Row],[MWh_x_TLF]]*Spec_Imports[[#This Row],[EF_CH4_Geothermal_Exempt]],"")</f>
        <v/>
      </c>
      <c r="AW81" s="51" t="str">
        <f>IFERROR(Spec_Imports[[#This Row],[MWh_x_TLF]]*Spec_Imports[[#This Row],[EF_CH4_Non-Geothermal]],"")</f>
        <v/>
      </c>
      <c r="AX81" s="51" t="str">
        <f>IFERROR(Spec_Imports[[#This Row],[MWh_x_TLF]]*Spec_Imports[[#This Row],[EF_N2O]],"")</f>
        <v/>
      </c>
      <c r="AY81" s="15"/>
      <c r="AZ81" s="44" t="str">
        <f>IF(Spec_Imports[[#This Row],[Source ID]]="","","No")</f>
        <v/>
      </c>
      <c r="BA81" s="255" t="str">
        <f>IF(Spec_Imports[[#This Row],[Linked_Jurisdiction_2]]="No",0,Spec_Imports[[#This Row],[CO2e_Total_Covered]])</f>
        <v/>
      </c>
      <c r="BB81" s="139"/>
      <c r="BC81" s="257"/>
    </row>
    <row r="82" spans="1:55" ht="15.6">
      <c r="A82" s="244"/>
      <c r="B82" s="126" t="str">
        <f>IF(ISNUMBER(SEARCH("~*",Spec_Imports[[#This Row],[Facility_Unit_Name]])),"",IF(Spec_Imports[[#This Row],[Facility_Unit_Name]]="","",INDEX(EF_List[Source ID],MATCH(Spec_Imports[[#This Row],[Facility_Unit_Name]],EF_List[Facility and Unit Name],0))))</f>
        <v/>
      </c>
      <c r="C82" s="44" t="str">
        <f>_xlfn.IFNA(INDEX(EF_List[Primary Fuel],MATCH(Spec_Imports[[#This Row],[Source ID]],EF_List[Source ID],0)),"")</f>
        <v/>
      </c>
      <c r="D82" s="44" t="str">
        <f>_xlfn.IFNA(INDEX(EF_List[State/Country],MATCH(Spec_Imports[[#This Row],[Source ID]],EF_List[Source ID],0)),"")</f>
        <v/>
      </c>
      <c r="E82" s="127"/>
      <c r="F82" s="128"/>
      <c r="G82" s="131" t="str">
        <f>IF(ISBLANK(Spec_Imports[[#This Row],[Source ID]]),"",Spec_Imports[[#This Row],[EF_Published2]])</f>
        <v/>
      </c>
      <c r="H82" s="74"/>
      <c r="I82" s="37"/>
      <c r="J82" s="38"/>
      <c r="K82" s="50"/>
      <c r="L82"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82" s="13"/>
      <c r="N82" s="37"/>
      <c r="O82" s="132" t="str">
        <f>IF(Spec_Imports[[#This Row],[Are_You_First_Deliverer]]="","",IF(N82="Yes","","Verify Entry"))</f>
        <v/>
      </c>
      <c r="P82" s="13"/>
      <c r="Q82" s="37"/>
      <c r="R82" s="44" t="str">
        <f>IF(Spec_Imports[[#This Row],[Source ID]]="","",IF(OR(Spec_Imports[[#This Row],[Direct_Delivery_Method]]="1st PoR is WA Sch Pt",Spec_Imports[[#This Row],[Direct_Delivery_Method]]="Dynamic Transfer",Spec_Imports[[#This Row],[Direct_Delivery_Method]]="Spec Source to POD in WA"),"Yes","Verify Entry"))</f>
        <v/>
      </c>
      <c r="S82" s="13"/>
      <c r="T82" s="247"/>
      <c r="U82" s="13"/>
      <c r="V82" s="44" t="str">
        <f>IF(Spec_Imports[[#This Row],[Source ID]]="","",'Start Here'!$B$33)</f>
        <v/>
      </c>
      <c r="W82" s="44" t="str">
        <f>IF(Spec_Imports[[#This Row],[Source ID]]="","",IF(Spec_Imports[[#This Row],[Are_You_First_Deliverer]]="Yes","No",IF(Spec_Imports[[#This Row],[Are_You_First_Deliverer]]="No","Yes","Verify Entry")))</f>
        <v/>
      </c>
      <c r="X82" s="52" t="str">
        <f>IF(Spec_Imports[[#This Row],[RP_Power_Brought_On_Behalf]]="Yes",Spec_Imports[[#This Row],[Specified_Electricity_Deliveries]]*Spec_Imports[[#This Row],[Transmission_Loss_Correction_Factor]],"")</f>
        <v/>
      </c>
      <c r="Y82" s="39" t="str">
        <f>IF(Spec_Imports[[#This Row],[RP_Owned_Imported_Per_Thresholds]]="","",Spec_Imports[[#This Row],[RP_Owned_Imported_Per_Thresholds]]*Spec_Imports[[#This Row],[EF_Total_Covered]])</f>
        <v/>
      </c>
      <c r="Z82" s="13"/>
      <c r="AA82" s="37"/>
      <c r="AB82" s="37" t="str">
        <f>IF(Spec_Imports[[#This Row],[Source ID]]="","",IF(OR(Spec_Imports[[#This Row],[Meter_Data_Zero_RPS]]="No",Spec_Imports[[#This Row],[Are_You_First_Deliverer]]="No"),"Does Not Apply",""))</f>
        <v/>
      </c>
      <c r="AC82"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82" s="16"/>
      <c r="AE82" s="210" t="str">
        <f>_xlfn.IFNA(INDEX(EF_List[Total EF],MATCH(Spec_Imports[[#This Row],[Source ID]],EF_List[Source ID],0)),"")</f>
        <v/>
      </c>
      <c r="AF82" s="210" t="str">
        <f>IF(Spec_Imports[[#This Row],[Source ID]]="","",Spec_Imports[[#This Row],[EF_Combustion]]+Spec_Imports[[#This Row],[EF_CH4_Non-Geothermal]]+Spec_Imports[[#This Row],[EF_N2O]])</f>
        <v/>
      </c>
      <c r="AG82" s="210" t="str">
        <f>IF(Spec_Imports[[#This Row],[Source ID]]="","",Spec_Imports[[#This Row],[EF_Biomass_Exempt]]+Spec_Imports[[#This Row],[EF_CO2_Geothermal_Exempt]]+Spec_Imports[[#This Row],[EF_CH4_Geothermal_Exempt]])</f>
        <v/>
      </c>
      <c r="AH82" s="210" t="str">
        <f>_xlfn.IFNA(INDEX(EF_List[Fossil &amp; Process EF],MATCH(Spec_Imports[[#This Row],[Source ID]],EF_List[Source ID],0)),"")</f>
        <v/>
      </c>
      <c r="AI82" s="210" t="str">
        <f>_xlfn.IFNA(INDEX(EF_List[Biomass
Exempt EF],MATCH(Spec_Imports[[#This Row],[Source ID]],EF_List[Source ID],0)),"")</f>
        <v/>
      </c>
      <c r="AJ82" s="210" t="str">
        <f>_xlfn.IFNA(INDEX(EF_List[Geothermal CO2 Exempt EF],MATCH(Spec_Imports[[#This Row],[Source ID]],EF_List[Source ID],0)),"")</f>
        <v/>
      </c>
      <c r="AK82" s="210" t="str">
        <f>_xlfn.IFNA(INDEX(EF_List[Geothermal CH4 Exempt EF],MATCH(Spec_Imports[[#This Row],[Source ID]],EF_List[Source ID],0)),"")</f>
        <v/>
      </c>
      <c r="AL82" s="210" t="str">
        <f>_xlfn.IFNA(INDEX(EF_List[Other CH4
Covered EF],MATCH(Spec_Imports[[#This Row],[Source ID]],EF_List[Source ID],0)),"")</f>
        <v/>
      </c>
      <c r="AM82" s="210" t="str">
        <f>_xlfn.IFNA(INDEX(EF_List[N2O
Covered EF],MATCH(Spec_Imports[[#This Row],[Source ID]],EF_List[Source ID],0)),"")</f>
        <v/>
      </c>
      <c r="AN82" s="15"/>
      <c r="AO82" s="51" t="str">
        <f>IFERROR(MAX(Spec_Imports[[#This Row],[Specified_Electricity_Deliveries]],0)*Spec_Imports[[#This Row],[Transmission_Loss_Correction_Factor]],"")</f>
        <v/>
      </c>
      <c r="AP82" s="51" t="str">
        <f>IFERROR(Spec_Imports[[#This Row],[MWh_x_TLF]]*Spec_Imports[[#This Row],[EF_Published2]],"")</f>
        <v/>
      </c>
      <c r="AQ82" s="51" t="str">
        <f>IFERROR(Spec_Imports[[#This Row],[MWh_x_TLF]]*Spec_Imports[[#This Row],[EF_Total_Covered]],"")</f>
        <v/>
      </c>
      <c r="AR82" s="51" t="str">
        <f>IFERROR(Spec_Imports[[#This Row],[MWh_x_TLF]]*Spec_Imports[[#This Row],[EF_Total_Exempt]],"")</f>
        <v/>
      </c>
      <c r="AS82" s="51" t="str">
        <f>IFERROR(Spec_Imports[[#This Row],[MWh_x_TLF]]*Spec_Imports[[#This Row],[EF_Combustion]],"")</f>
        <v/>
      </c>
      <c r="AT82" s="51" t="str">
        <f>IFERROR(Spec_Imports[[#This Row],[MWh_x_TLF]]*Spec_Imports[[#This Row],[EF_Biomass_Exempt]],"")</f>
        <v/>
      </c>
      <c r="AU82" s="51" t="str">
        <f>IFERROR(Spec_Imports[[#This Row],[MWh_x_TLF]]*Spec_Imports[[#This Row],[EF_CO2_Geothermal_Exempt]],"")</f>
        <v/>
      </c>
      <c r="AV82" s="51" t="str">
        <f>IFERROR(Spec_Imports[[#This Row],[MWh_x_TLF]]*Spec_Imports[[#This Row],[EF_CH4_Geothermal_Exempt]],"")</f>
        <v/>
      </c>
      <c r="AW82" s="51" t="str">
        <f>IFERROR(Spec_Imports[[#This Row],[MWh_x_TLF]]*Spec_Imports[[#This Row],[EF_CH4_Non-Geothermal]],"")</f>
        <v/>
      </c>
      <c r="AX82" s="51" t="str">
        <f>IFERROR(Spec_Imports[[#This Row],[MWh_x_TLF]]*Spec_Imports[[#This Row],[EF_N2O]],"")</f>
        <v/>
      </c>
      <c r="AY82" s="15"/>
      <c r="AZ82" s="44" t="str">
        <f>IF(Spec_Imports[[#This Row],[Source ID]]="","","No")</f>
        <v/>
      </c>
      <c r="BA82" s="255" t="str">
        <f>IF(Spec_Imports[[#This Row],[Linked_Jurisdiction_2]]="No",0,Spec_Imports[[#This Row],[CO2e_Total_Covered]])</f>
        <v/>
      </c>
      <c r="BB82" s="139"/>
      <c r="BC82" s="257"/>
    </row>
    <row r="83" spans="1:55" ht="15.6">
      <c r="A83" s="244"/>
      <c r="B83" s="126" t="str">
        <f>IF(ISNUMBER(SEARCH("~*",Spec_Imports[[#This Row],[Facility_Unit_Name]])),"",IF(Spec_Imports[[#This Row],[Facility_Unit_Name]]="","",INDEX(EF_List[Source ID],MATCH(Spec_Imports[[#This Row],[Facility_Unit_Name]],EF_List[Facility and Unit Name],0))))</f>
        <v/>
      </c>
      <c r="C83" s="44" t="str">
        <f>_xlfn.IFNA(INDEX(EF_List[Primary Fuel],MATCH(Spec_Imports[[#This Row],[Source ID]],EF_List[Source ID],0)),"")</f>
        <v/>
      </c>
      <c r="D83" s="44" t="str">
        <f>_xlfn.IFNA(INDEX(EF_List[State/Country],MATCH(Spec_Imports[[#This Row],[Source ID]],EF_List[Source ID],0)),"")</f>
        <v/>
      </c>
      <c r="E83" s="127"/>
      <c r="F83" s="128"/>
      <c r="G83" s="131" t="str">
        <f>IF(ISBLANK(Spec_Imports[[#This Row],[Source ID]]),"",Spec_Imports[[#This Row],[EF_Published2]])</f>
        <v/>
      </c>
      <c r="H83" s="74"/>
      <c r="I83" s="37"/>
      <c r="J83" s="38"/>
      <c r="K83" s="50"/>
      <c r="L83"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83" s="13"/>
      <c r="N83" s="37"/>
      <c r="O83" s="132" t="str">
        <f>IF(Spec_Imports[[#This Row],[Are_You_First_Deliverer]]="","",IF(N83="Yes","","Verify Entry"))</f>
        <v/>
      </c>
      <c r="P83" s="13"/>
      <c r="Q83" s="37"/>
      <c r="R83" s="44" t="str">
        <f>IF(Spec_Imports[[#This Row],[Source ID]]="","",IF(OR(Spec_Imports[[#This Row],[Direct_Delivery_Method]]="1st PoR is WA Sch Pt",Spec_Imports[[#This Row],[Direct_Delivery_Method]]="Dynamic Transfer",Spec_Imports[[#This Row],[Direct_Delivery_Method]]="Spec Source to POD in WA"),"Yes","Verify Entry"))</f>
        <v/>
      </c>
      <c r="S83" s="13"/>
      <c r="T83" s="247"/>
      <c r="U83" s="13"/>
      <c r="V83" s="44" t="str">
        <f>IF(Spec_Imports[[#This Row],[Source ID]]="","",'Start Here'!$B$33)</f>
        <v/>
      </c>
      <c r="W83" s="44" t="str">
        <f>IF(Spec_Imports[[#This Row],[Source ID]]="","",IF(Spec_Imports[[#This Row],[Are_You_First_Deliverer]]="Yes","No",IF(Spec_Imports[[#This Row],[Are_You_First_Deliverer]]="No","Yes","Verify Entry")))</f>
        <v/>
      </c>
      <c r="X83" s="52" t="str">
        <f>IF(Spec_Imports[[#This Row],[RP_Power_Brought_On_Behalf]]="Yes",Spec_Imports[[#This Row],[Specified_Electricity_Deliveries]]*Spec_Imports[[#This Row],[Transmission_Loss_Correction_Factor]],"")</f>
        <v/>
      </c>
      <c r="Y83" s="39" t="str">
        <f>IF(Spec_Imports[[#This Row],[RP_Owned_Imported_Per_Thresholds]]="","",Spec_Imports[[#This Row],[RP_Owned_Imported_Per_Thresholds]]*Spec_Imports[[#This Row],[EF_Total_Covered]])</f>
        <v/>
      </c>
      <c r="Z83" s="13"/>
      <c r="AA83" s="37"/>
      <c r="AB83" s="37" t="str">
        <f>IF(Spec_Imports[[#This Row],[Source ID]]="","",IF(OR(Spec_Imports[[#This Row],[Meter_Data_Zero_RPS]]="No",Spec_Imports[[#This Row],[Are_You_First_Deliverer]]="No"),"Does Not Apply",""))</f>
        <v/>
      </c>
      <c r="AC83"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83" s="16"/>
      <c r="AE83" s="210" t="str">
        <f>_xlfn.IFNA(INDEX(EF_List[Total EF],MATCH(Spec_Imports[[#This Row],[Source ID]],EF_List[Source ID],0)),"")</f>
        <v/>
      </c>
      <c r="AF83" s="210" t="str">
        <f>IF(Spec_Imports[[#This Row],[Source ID]]="","",Spec_Imports[[#This Row],[EF_Combustion]]+Spec_Imports[[#This Row],[EF_CH4_Non-Geothermal]]+Spec_Imports[[#This Row],[EF_N2O]])</f>
        <v/>
      </c>
      <c r="AG83" s="210" t="str">
        <f>IF(Spec_Imports[[#This Row],[Source ID]]="","",Spec_Imports[[#This Row],[EF_Biomass_Exempt]]+Spec_Imports[[#This Row],[EF_CO2_Geothermal_Exempt]]+Spec_Imports[[#This Row],[EF_CH4_Geothermal_Exempt]])</f>
        <v/>
      </c>
      <c r="AH83" s="210" t="str">
        <f>_xlfn.IFNA(INDEX(EF_List[Fossil &amp; Process EF],MATCH(Spec_Imports[[#This Row],[Source ID]],EF_List[Source ID],0)),"")</f>
        <v/>
      </c>
      <c r="AI83" s="210" t="str">
        <f>_xlfn.IFNA(INDEX(EF_List[Biomass
Exempt EF],MATCH(Spec_Imports[[#This Row],[Source ID]],EF_List[Source ID],0)),"")</f>
        <v/>
      </c>
      <c r="AJ83" s="210" t="str">
        <f>_xlfn.IFNA(INDEX(EF_List[Geothermal CO2 Exempt EF],MATCH(Spec_Imports[[#This Row],[Source ID]],EF_List[Source ID],0)),"")</f>
        <v/>
      </c>
      <c r="AK83" s="210" t="str">
        <f>_xlfn.IFNA(INDEX(EF_List[Geothermal CH4 Exempt EF],MATCH(Spec_Imports[[#This Row],[Source ID]],EF_List[Source ID],0)),"")</f>
        <v/>
      </c>
      <c r="AL83" s="210" t="str">
        <f>_xlfn.IFNA(INDEX(EF_List[Other CH4
Covered EF],MATCH(Spec_Imports[[#This Row],[Source ID]],EF_List[Source ID],0)),"")</f>
        <v/>
      </c>
      <c r="AM83" s="210" t="str">
        <f>_xlfn.IFNA(INDEX(EF_List[N2O
Covered EF],MATCH(Spec_Imports[[#This Row],[Source ID]],EF_List[Source ID],0)),"")</f>
        <v/>
      </c>
      <c r="AN83" s="15"/>
      <c r="AO83" s="51" t="str">
        <f>IFERROR(MAX(Spec_Imports[[#This Row],[Specified_Electricity_Deliveries]],0)*Spec_Imports[[#This Row],[Transmission_Loss_Correction_Factor]],"")</f>
        <v/>
      </c>
      <c r="AP83" s="51" t="str">
        <f>IFERROR(Spec_Imports[[#This Row],[MWh_x_TLF]]*Spec_Imports[[#This Row],[EF_Published2]],"")</f>
        <v/>
      </c>
      <c r="AQ83" s="51" t="str">
        <f>IFERROR(Spec_Imports[[#This Row],[MWh_x_TLF]]*Spec_Imports[[#This Row],[EF_Total_Covered]],"")</f>
        <v/>
      </c>
      <c r="AR83" s="51" t="str">
        <f>IFERROR(Spec_Imports[[#This Row],[MWh_x_TLF]]*Spec_Imports[[#This Row],[EF_Total_Exempt]],"")</f>
        <v/>
      </c>
      <c r="AS83" s="51" t="str">
        <f>IFERROR(Spec_Imports[[#This Row],[MWh_x_TLF]]*Spec_Imports[[#This Row],[EF_Combustion]],"")</f>
        <v/>
      </c>
      <c r="AT83" s="51" t="str">
        <f>IFERROR(Spec_Imports[[#This Row],[MWh_x_TLF]]*Spec_Imports[[#This Row],[EF_Biomass_Exempt]],"")</f>
        <v/>
      </c>
      <c r="AU83" s="51" t="str">
        <f>IFERROR(Spec_Imports[[#This Row],[MWh_x_TLF]]*Spec_Imports[[#This Row],[EF_CO2_Geothermal_Exempt]],"")</f>
        <v/>
      </c>
      <c r="AV83" s="51" t="str">
        <f>IFERROR(Spec_Imports[[#This Row],[MWh_x_TLF]]*Spec_Imports[[#This Row],[EF_CH4_Geothermal_Exempt]],"")</f>
        <v/>
      </c>
      <c r="AW83" s="51" t="str">
        <f>IFERROR(Spec_Imports[[#This Row],[MWh_x_TLF]]*Spec_Imports[[#This Row],[EF_CH4_Non-Geothermal]],"")</f>
        <v/>
      </c>
      <c r="AX83" s="51" t="str">
        <f>IFERROR(Spec_Imports[[#This Row],[MWh_x_TLF]]*Spec_Imports[[#This Row],[EF_N2O]],"")</f>
        <v/>
      </c>
      <c r="AY83" s="15"/>
      <c r="AZ83" s="44" t="str">
        <f>IF(Spec_Imports[[#This Row],[Source ID]]="","","No")</f>
        <v/>
      </c>
      <c r="BA83" s="255" t="str">
        <f>IF(Spec_Imports[[#This Row],[Linked_Jurisdiction_2]]="No",0,Spec_Imports[[#This Row],[CO2e_Total_Covered]])</f>
        <v/>
      </c>
      <c r="BB83" s="139"/>
      <c r="BC83" s="257"/>
    </row>
    <row r="84" spans="1:55" ht="15.6">
      <c r="A84" s="244"/>
      <c r="B84" s="126" t="str">
        <f>IF(ISNUMBER(SEARCH("~*",Spec_Imports[[#This Row],[Facility_Unit_Name]])),"",IF(Spec_Imports[[#This Row],[Facility_Unit_Name]]="","",INDEX(EF_List[Source ID],MATCH(Spec_Imports[[#This Row],[Facility_Unit_Name]],EF_List[Facility and Unit Name],0))))</f>
        <v/>
      </c>
      <c r="C84" s="44" t="str">
        <f>_xlfn.IFNA(INDEX(EF_List[Primary Fuel],MATCH(Spec_Imports[[#This Row],[Source ID]],EF_List[Source ID],0)),"")</f>
        <v/>
      </c>
      <c r="D84" s="44" t="str">
        <f>_xlfn.IFNA(INDEX(EF_List[State/Country],MATCH(Spec_Imports[[#This Row],[Source ID]],EF_List[Source ID],0)),"")</f>
        <v/>
      </c>
      <c r="E84" s="127"/>
      <c r="F84" s="128"/>
      <c r="G84" s="131" t="str">
        <f>IF(ISBLANK(Spec_Imports[[#This Row],[Source ID]]),"",Spec_Imports[[#This Row],[EF_Published2]])</f>
        <v/>
      </c>
      <c r="H84" s="74"/>
      <c r="I84" s="37"/>
      <c r="J84" s="38"/>
      <c r="K84" s="50"/>
      <c r="L84"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84" s="13"/>
      <c r="N84" s="37"/>
      <c r="O84" s="132" t="str">
        <f>IF(Spec_Imports[[#This Row],[Are_You_First_Deliverer]]="","",IF(N84="Yes","","Verify Entry"))</f>
        <v/>
      </c>
      <c r="P84" s="13"/>
      <c r="Q84" s="37"/>
      <c r="R84" s="44" t="str">
        <f>IF(Spec_Imports[[#This Row],[Source ID]]="","",IF(OR(Spec_Imports[[#This Row],[Direct_Delivery_Method]]="1st PoR is WA Sch Pt",Spec_Imports[[#This Row],[Direct_Delivery_Method]]="Dynamic Transfer",Spec_Imports[[#This Row],[Direct_Delivery_Method]]="Spec Source to POD in WA"),"Yes","Verify Entry"))</f>
        <v/>
      </c>
      <c r="S84" s="13"/>
      <c r="T84" s="247"/>
      <c r="U84" s="13"/>
      <c r="V84" s="44" t="str">
        <f>IF(Spec_Imports[[#This Row],[Source ID]]="","",'Start Here'!$B$33)</f>
        <v/>
      </c>
      <c r="W84" s="44" t="str">
        <f>IF(Spec_Imports[[#This Row],[Source ID]]="","",IF(Spec_Imports[[#This Row],[Are_You_First_Deliverer]]="Yes","No",IF(Spec_Imports[[#This Row],[Are_You_First_Deliverer]]="No","Yes","Verify Entry")))</f>
        <v/>
      </c>
      <c r="X84" s="52" t="str">
        <f>IF(Spec_Imports[[#This Row],[RP_Power_Brought_On_Behalf]]="Yes",Spec_Imports[[#This Row],[Specified_Electricity_Deliveries]]*Spec_Imports[[#This Row],[Transmission_Loss_Correction_Factor]],"")</f>
        <v/>
      </c>
      <c r="Y84" s="39" t="str">
        <f>IF(Spec_Imports[[#This Row],[RP_Owned_Imported_Per_Thresholds]]="","",Spec_Imports[[#This Row],[RP_Owned_Imported_Per_Thresholds]]*Spec_Imports[[#This Row],[EF_Total_Covered]])</f>
        <v/>
      </c>
      <c r="Z84" s="13"/>
      <c r="AA84" s="37"/>
      <c r="AB84" s="37" t="str">
        <f>IF(Spec_Imports[[#This Row],[Source ID]]="","",IF(OR(Spec_Imports[[#This Row],[Meter_Data_Zero_RPS]]="No",Spec_Imports[[#This Row],[Are_You_First_Deliverer]]="No"),"Does Not Apply",""))</f>
        <v/>
      </c>
      <c r="AC84"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84" s="16"/>
      <c r="AE84" s="210" t="str">
        <f>_xlfn.IFNA(INDEX(EF_List[Total EF],MATCH(Spec_Imports[[#This Row],[Source ID]],EF_List[Source ID],0)),"")</f>
        <v/>
      </c>
      <c r="AF84" s="210" t="str">
        <f>IF(Spec_Imports[[#This Row],[Source ID]]="","",Spec_Imports[[#This Row],[EF_Combustion]]+Spec_Imports[[#This Row],[EF_CH4_Non-Geothermal]]+Spec_Imports[[#This Row],[EF_N2O]])</f>
        <v/>
      </c>
      <c r="AG84" s="210" t="str">
        <f>IF(Spec_Imports[[#This Row],[Source ID]]="","",Spec_Imports[[#This Row],[EF_Biomass_Exempt]]+Spec_Imports[[#This Row],[EF_CO2_Geothermal_Exempt]]+Spec_Imports[[#This Row],[EF_CH4_Geothermal_Exempt]])</f>
        <v/>
      </c>
      <c r="AH84" s="210" t="str">
        <f>_xlfn.IFNA(INDEX(EF_List[Fossil &amp; Process EF],MATCH(Spec_Imports[[#This Row],[Source ID]],EF_List[Source ID],0)),"")</f>
        <v/>
      </c>
      <c r="AI84" s="210" t="str">
        <f>_xlfn.IFNA(INDEX(EF_List[Biomass
Exempt EF],MATCH(Spec_Imports[[#This Row],[Source ID]],EF_List[Source ID],0)),"")</f>
        <v/>
      </c>
      <c r="AJ84" s="210" t="str">
        <f>_xlfn.IFNA(INDEX(EF_List[Geothermal CO2 Exempt EF],MATCH(Spec_Imports[[#This Row],[Source ID]],EF_List[Source ID],0)),"")</f>
        <v/>
      </c>
      <c r="AK84" s="210" t="str">
        <f>_xlfn.IFNA(INDEX(EF_List[Geothermal CH4 Exempt EF],MATCH(Spec_Imports[[#This Row],[Source ID]],EF_List[Source ID],0)),"")</f>
        <v/>
      </c>
      <c r="AL84" s="210" t="str">
        <f>_xlfn.IFNA(INDEX(EF_List[Other CH4
Covered EF],MATCH(Spec_Imports[[#This Row],[Source ID]],EF_List[Source ID],0)),"")</f>
        <v/>
      </c>
      <c r="AM84" s="210" t="str">
        <f>_xlfn.IFNA(INDEX(EF_List[N2O
Covered EF],MATCH(Spec_Imports[[#This Row],[Source ID]],EF_List[Source ID],0)),"")</f>
        <v/>
      </c>
      <c r="AN84" s="15"/>
      <c r="AO84" s="51" t="str">
        <f>IFERROR(MAX(Spec_Imports[[#This Row],[Specified_Electricity_Deliveries]],0)*Spec_Imports[[#This Row],[Transmission_Loss_Correction_Factor]],"")</f>
        <v/>
      </c>
      <c r="AP84" s="51" t="str">
        <f>IFERROR(Spec_Imports[[#This Row],[MWh_x_TLF]]*Spec_Imports[[#This Row],[EF_Published2]],"")</f>
        <v/>
      </c>
      <c r="AQ84" s="51" t="str">
        <f>IFERROR(Spec_Imports[[#This Row],[MWh_x_TLF]]*Spec_Imports[[#This Row],[EF_Total_Covered]],"")</f>
        <v/>
      </c>
      <c r="AR84" s="51" t="str">
        <f>IFERROR(Spec_Imports[[#This Row],[MWh_x_TLF]]*Spec_Imports[[#This Row],[EF_Total_Exempt]],"")</f>
        <v/>
      </c>
      <c r="AS84" s="51" t="str">
        <f>IFERROR(Spec_Imports[[#This Row],[MWh_x_TLF]]*Spec_Imports[[#This Row],[EF_Combustion]],"")</f>
        <v/>
      </c>
      <c r="AT84" s="51" t="str">
        <f>IFERROR(Spec_Imports[[#This Row],[MWh_x_TLF]]*Spec_Imports[[#This Row],[EF_Biomass_Exempt]],"")</f>
        <v/>
      </c>
      <c r="AU84" s="51" t="str">
        <f>IFERROR(Spec_Imports[[#This Row],[MWh_x_TLF]]*Spec_Imports[[#This Row],[EF_CO2_Geothermal_Exempt]],"")</f>
        <v/>
      </c>
      <c r="AV84" s="51" t="str">
        <f>IFERROR(Spec_Imports[[#This Row],[MWh_x_TLF]]*Spec_Imports[[#This Row],[EF_CH4_Geothermal_Exempt]],"")</f>
        <v/>
      </c>
      <c r="AW84" s="51" t="str">
        <f>IFERROR(Spec_Imports[[#This Row],[MWh_x_TLF]]*Spec_Imports[[#This Row],[EF_CH4_Non-Geothermal]],"")</f>
        <v/>
      </c>
      <c r="AX84" s="51" t="str">
        <f>IFERROR(Spec_Imports[[#This Row],[MWh_x_TLF]]*Spec_Imports[[#This Row],[EF_N2O]],"")</f>
        <v/>
      </c>
      <c r="AY84" s="15"/>
      <c r="AZ84" s="44" t="str">
        <f>IF(Spec_Imports[[#This Row],[Source ID]]="","","No")</f>
        <v/>
      </c>
      <c r="BA84" s="255" t="str">
        <f>IF(Spec_Imports[[#This Row],[Linked_Jurisdiction_2]]="No",0,Spec_Imports[[#This Row],[CO2e_Total_Covered]])</f>
        <v/>
      </c>
      <c r="BB84" s="139"/>
      <c r="BC84" s="257"/>
    </row>
    <row r="85" spans="1:55" ht="15.6">
      <c r="A85" s="244"/>
      <c r="B85" s="126" t="str">
        <f>IF(ISNUMBER(SEARCH("~*",Spec_Imports[[#This Row],[Facility_Unit_Name]])),"",IF(Spec_Imports[[#This Row],[Facility_Unit_Name]]="","",INDEX(EF_List[Source ID],MATCH(Spec_Imports[[#This Row],[Facility_Unit_Name]],EF_List[Facility and Unit Name],0))))</f>
        <v/>
      </c>
      <c r="C85" s="44" t="str">
        <f>_xlfn.IFNA(INDEX(EF_List[Primary Fuel],MATCH(Spec_Imports[[#This Row],[Source ID]],EF_List[Source ID],0)),"")</f>
        <v/>
      </c>
      <c r="D85" s="44" t="str">
        <f>_xlfn.IFNA(INDEX(EF_List[State/Country],MATCH(Spec_Imports[[#This Row],[Source ID]],EF_List[Source ID],0)),"")</f>
        <v/>
      </c>
      <c r="E85" s="127"/>
      <c r="F85" s="128"/>
      <c r="G85" s="131" t="str">
        <f>IF(ISBLANK(Spec_Imports[[#This Row],[Source ID]]),"",Spec_Imports[[#This Row],[EF_Published2]])</f>
        <v/>
      </c>
      <c r="H85" s="74"/>
      <c r="I85" s="37"/>
      <c r="J85" s="38"/>
      <c r="K85" s="50"/>
      <c r="L85"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85" s="13"/>
      <c r="N85" s="37"/>
      <c r="O85" s="132" t="str">
        <f>IF(Spec_Imports[[#This Row],[Are_You_First_Deliverer]]="","",IF(N85="Yes","","Verify Entry"))</f>
        <v/>
      </c>
      <c r="P85" s="13"/>
      <c r="Q85" s="37"/>
      <c r="R85" s="44" t="str">
        <f>IF(Spec_Imports[[#This Row],[Source ID]]="","",IF(OR(Spec_Imports[[#This Row],[Direct_Delivery_Method]]="1st PoR is WA Sch Pt",Spec_Imports[[#This Row],[Direct_Delivery_Method]]="Dynamic Transfer",Spec_Imports[[#This Row],[Direct_Delivery_Method]]="Spec Source to POD in WA"),"Yes","Verify Entry"))</f>
        <v/>
      </c>
      <c r="S85" s="13"/>
      <c r="T85" s="247"/>
      <c r="U85" s="13"/>
      <c r="V85" s="44" t="str">
        <f>IF(Spec_Imports[[#This Row],[Source ID]]="","",'Start Here'!$B$33)</f>
        <v/>
      </c>
      <c r="W85" s="44" t="str">
        <f>IF(Spec_Imports[[#This Row],[Source ID]]="","",IF(Spec_Imports[[#This Row],[Are_You_First_Deliverer]]="Yes","No",IF(Spec_Imports[[#This Row],[Are_You_First_Deliverer]]="No","Yes","Verify Entry")))</f>
        <v/>
      </c>
      <c r="X85" s="52" t="str">
        <f>IF(Spec_Imports[[#This Row],[RP_Power_Brought_On_Behalf]]="Yes",Spec_Imports[[#This Row],[Specified_Electricity_Deliveries]]*Spec_Imports[[#This Row],[Transmission_Loss_Correction_Factor]],"")</f>
        <v/>
      </c>
      <c r="Y85" s="39" t="str">
        <f>IF(Spec_Imports[[#This Row],[RP_Owned_Imported_Per_Thresholds]]="","",Spec_Imports[[#This Row],[RP_Owned_Imported_Per_Thresholds]]*Spec_Imports[[#This Row],[EF_Total_Covered]])</f>
        <v/>
      </c>
      <c r="Z85" s="13"/>
      <c r="AA85" s="37"/>
      <c r="AB85" s="37" t="str">
        <f>IF(Spec_Imports[[#This Row],[Source ID]]="","",IF(OR(Spec_Imports[[#This Row],[Meter_Data_Zero_RPS]]="No",Spec_Imports[[#This Row],[Are_You_First_Deliverer]]="No"),"Does Not Apply",""))</f>
        <v/>
      </c>
      <c r="AC85"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85" s="16"/>
      <c r="AE85" s="210" t="str">
        <f>_xlfn.IFNA(INDEX(EF_List[Total EF],MATCH(Spec_Imports[[#This Row],[Source ID]],EF_List[Source ID],0)),"")</f>
        <v/>
      </c>
      <c r="AF85" s="210" t="str">
        <f>IF(Spec_Imports[[#This Row],[Source ID]]="","",Spec_Imports[[#This Row],[EF_Combustion]]+Spec_Imports[[#This Row],[EF_CH4_Non-Geothermal]]+Spec_Imports[[#This Row],[EF_N2O]])</f>
        <v/>
      </c>
      <c r="AG85" s="210" t="str">
        <f>IF(Spec_Imports[[#This Row],[Source ID]]="","",Spec_Imports[[#This Row],[EF_Biomass_Exempt]]+Spec_Imports[[#This Row],[EF_CO2_Geothermal_Exempt]]+Spec_Imports[[#This Row],[EF_CH4_Geothermal_Exempt]])</f>
        <v/>
      </c>
      <c r="AH85" s="210" t="str">
        <f>_xlfn.IFNA(INDEX(EF_List[Fossil &amp; Process EF],MATCH(Spec_Imports[[#This Row],[Source ID]],EF_List[Source ID],0)),"")</f>
        <v/>
      </c>
      <c r="AI85" s="210" t="str">
        <f>_xlfn.IFNA(INDEX(EF_List[Biomass
Exempt EF],MATCH(Spec_Imports[[#This Row],[Source ID]],EF_List[Source ID],0)),"")</f>
        <v/>
      </c>
      <c r="AJ85" s="210" t="str">
        <f>_xlfn.IFNA(INDEX(EF_List[Geothermal CO2 Exempt EF],MATCH(Spec_Imports[[#This Row],[Source ID]],EF_List[Source ID],0)),"")</f>
        <v/>
      </c>
      <c r="AK85" s="210" t="str">
        <f>_xlfn.IFNA(INDEX(EF_List[Geothermal CH4 Exempt EF],MATCH(Spec_Imports[[#This Row],[Source ID]],EF_List[Source ID],0)),"")</f>
        <v/>
      </c>
      <c r="AL85" s="210" t="str">
        <f>_xlfn.IFNA(INDEX(EF_List[Other CH4
Covered EF],MATCH(Spec_Imports[[#This Row],[Source ID]],EF_List[Source ID],0)),"")</f>
        <v/>
      </c>
      <c r="AM85" s="210" t="str">
        <f>_xlfn.IFNA(INDEX(EF_List[N2O
Covered EF],MATCH(Spec_Imports[[#This Row],[Source ID]],EF_List[Source ID],0)),"")</f>
        <v/>
      </c>
      <c r="AN85" s="15"/>
      <c r="AO85" s="51" t="str">
        <f>IFERROR(MAX(Spec_Imports[[#This Row],[Specified_Electricity_Deliveries]],0)*Spec_Imports[[#This Row],[Transmission_Loss_Correction_Factor]],"")</f>
        <v/>
      </c>
      <c r="AP85" s="51" t="str">
        <f>IFERROR(Spec_Imports[[#This Row],[MWh_x_TLF]]*Spec_Imports[[#This Row],[EF_Published2]],"")</f>
        <v/>
      </c>
      <c r="AQ85" s="51" t="str">
        <f>IFERROR(Spec_Imports[[#This Row],[MWh_x_TLF]]*Spec_Imports[[#This Row],[EF_Total_Covered]],"")</f>
        <v/>
      </c>
      <c r="AR85" s="51" t="str">
        <f>IFERROR(Spec_Imports[[#This Row],[MWh_x_TLF]]*Spec_Imports[[#This Row],[EF_Total_Exempt]],"")</f>
        <v/>
      </c>
      <c r="AS85" s="51" t="str">
        <f>IFERROR(Spec_Imports[[#This Row],[MWh_x_TLF]]*Spec_Imports[[#This Row],[EF_Combustion]],"")</f>
        <v/>
      </c>
      <c r="AT85" s="51" t="str">
        <f>IFERROR(Spec_Imports[[#This Row],[MWh_x_TLF]]*Spec_Imports[[#This Row],[EF_Biomass_Exempt]],"")</f>
        <v/>
      </c>
      <c r="AU85" s="51" t="str">
        <f>IFERROR(Spec_Imports[[#This Row],[MWh_x_TLF]]*Spec_Imports[[#This Row],[EF_CO2_Geothermal_Exempt]],"")</f>
        <v/>
      </c>
      <c r="AV85" s="51" t="str">
        <f>IFERROR(Spec_Imports[[#This Row],[MWh_x_TLF]]*Spec_Imports[[#This Row],[EF_CH4_Geothermal_Exempt]],"")</f>
        <v/>
      </c>
      <c r="AW85" s="51" t="str">
        <f>IFERROR(Spec_Imports[[#This Row],[MWh_x_TLF]]*Spec_Imports[[#This Row],[EF_CH4_Non-Geothermal]],"")</f>
        <v/>
      </c>
      <c r="AX85" s="51" t="str">
        <f>IFERROR(Spec_Imports[[#This Row],[MWh_x_TLF]]*Spec_Imports[[#This Row],[EF_N2O]],"")</f>
        <v/>
      </c>
      <c r="AY85" s="15"/>
      <c r="AZ85" s="44" t="str">
        <f>IF(Spec_Imports[[#This Row],[Source ID]]="","","No")</f>
        <v/>
      </c>
      <c r="BA85" s="255" t="str">
        <f>IF(Spec_Imports[[#This Row],[Linked_Jurisdiction_2]]="No",0,Spec_Imports[[#This Row],[CO2e_Total_Covered]])</f>
        <v/>
      </c>
      <c r="BB85" s="139"/>
      <c r="BC85" s="257"/>
    </row>
    <row r="86" spans="1:55" ht="15.6">
      <c r="A86" s="244"/>
      <c r="B86" s="126" t="str">
        <f>IF(ISNUMBER(SEARCH("~*",Spec_Imports[[#This Row],[Facility_Unit_Name]])),"",IF(Spec_Imports[[#This Row],[Facility_Unit_Name]]="","",INDEX(EF_List[Source ID],MATCH(Spec_Imports[[#This Row],[Facility_Unit_Name]],EF_List[Facility and Unit Name],0))))</f>
        <v/>
      </c>
      <c r="C86" s="44" t="str">
        <f>_xlfn.IFNA(INDEX(EF_List[Primary Fuel],MATCH(Spec_Imports[[#This Row],[Source ID]],EF_List[Source ID],0)),"")</f>
        <v/>
      </c>
      <c r="D86" s="44" t="str">
        <f>_xlfn.IFNA(INDEX(EF_List[State/Country],MATCH(Spec_Imports[[#This Row],[Source ID]],EF_List[Source ID],0)),"")</f>
        <v/>
      </c>
      <c r="E86" s="127"/>
      <c r="F86" s="128"/>
      <c r="G86" s="131" t="str">
        <f>IF(ISBLANK(Spec_Imports[[#This Row],[Source ID]]),"",Spec_Imports[[#This Row],[EF_Published2]])</f>
        <v/>
      </c>
      <c r="H86" s="74"/>
      <c r="I86" s="37"/>
      <c r="J86" s="38"/>
      <c r="K86" s="50"/>
      <c r="L86"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86" s="13"/>
      <c r="N86" s="37"/>
      <c r="O86" s="132" t="str">
        <f>IF(Spec_Imports[[#This Row],[Are_You_First_Deliverer]]="","",IF(N86="Yes","","Verify Entry"))</f>
        <v/>
      </c>
      <c r="P86" s="13"/>
      <c r="Q86" s="37"/>
      <c r="R86" s="44" t="str">
        <f>IF(Spec_Imports[[#This Row],[Source ID]]="","",IF(OR(Spec_Imports[[#This Row],[Direct_Delivery_Method]]="1st PoR is WA Sch Pt",Spec_Imports[[#This Row],[Direct_Delivery_Method]]="Dynamic Transfer",Spec_Imports[[#This Row],[Direct_Delivery_Method]]="Spec Source to POD in WA"),"Yes","Verify Entry"))</f>
        <v/>
      </c>
      <c r="S86" s="13"/>
      <c r="T86" s="247"/>
      <c r="U86" s="13"/>
      <c r="V86" s="44" t="str">
        <f>IF(Spec_Imports[[#This Row],[Source ID]]="","",'Start Here'!$B$33)</f>
        <v/>
      </c>
      <c r="W86" s="44" t="str">
        <f>IF(Spec_Imports[[#This Row],[Source ID]]="","",IF(Spec_Imports[[#This Row],[Are_You_First_Deliverer]]="Yes","No",IF(Spec_Imports[[#This Row],[Are_You_First_Deliverer]]="No","Yes","Verify Entry")))</f>
        <v/>
      </c>
      <c r="X86" s="52" t="str">
        <f>IF(Spec_Imports[[#This Row],[RP_Power_Brought_On_Behalf]]="Yes",Spec_Imports[[#This Row],[Specified_Electricity_Deliveries]]*Spec_Imports[[#This Row],[Transmission_Loss_Correction_Factor]],"")</f>
        <v/>
      </c>
      <c r="Y86" s="39" t="str">
        <f>IF(Spec_Imports[[#This Row],[RP_Owned_Imported_Per_Thresholds]]="","",Spec_Imports[[#This Row],[RP_Owned_Imported_Per_Thresholds]]*Spec_Imports[[#This Row],[EF_Total_Covered]])</f>
        <v/>
      </c>
      <c r="Z86" s="13"/>
      <c r="AA86" s="37"/>
      <c r="AB86" s="37" t="str">
        <f>IF(Spec_Imports[[#This Row],[Source ID]]="","",IF(OR(Spec_Imports[[#This Row],[Meter_Data_Zero_RPS]]="No",Spec_Imports[[#This Row],[Are_You_First_Deliverer]]="No"),"Does Not Apply",""))</f>
        <v/>
      </c>
      <c r="AC86"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86" s="16"/>
      <c r="AE86" s="210" t="str">
        <f>_xlfn.IFNA(INDEX(EF_List[Total EF],MATCH(Spec_Imports[[#This Row],[Source ID]],EF_List[Source ID],0)),"")</f>
        <v/>
      </c>
      <c r="AF86" s="210" t="str">
        <f>IF(Spec_Imports[[#This Row],[Source ID]]="","",Spec_Imports[[#This Row],[EF_Combustion]]+Spec_Imports[[#This Row],[EF_CH4_Non-Geothermal]]+Spec_Imports[[#This Row],[EF_N2O]])</f>
        <v/>
      </c>
      <c r="AG86" s="210" t="str">
        <f>IF(Spec_Imports[[#This Row],[Source ID]]="","",Spec_Imports[[#This Row],[EF_Biomass_Exempt]]+Spec_Imports[[#This Row],[EF_CO2_Geothermal_Exempt]]+Spec_Imports[[#This Row],[EF_CH4_Geothermal_Exempt]])</f>
        <v/>
      </c>
      <c r="AH86" s="210" t="str">
        <f>_xlfn.IFNA(INDEX(EF_List[Fossil &amp; Process EF],MATCH(Spec_Imports[[#This Row],[Source ID]],EF_List[Source ID],0)),"")</f>
        <v/>
      </c>
      <c r="AI86" s="210" t="str">
        <f>_xlfn.IFNA(INDEX(EF_List[Biomass
Exempt EF],MATCH(Spec_Imports[[#This Row],[Source ID]],EF_List[Source ID],0)),"")</f>
        <v/>
      </c>
      <c r="AJ86" s="210" t="str">
        <f>_xlfn.IFNA(INDEX(EF_List[Geothermal CO2 Exempt EF],MATCH(Spec_Imports[[#This Row],[Source ID]],EF_List[Source ID],0)),"")</f>
        <v/>
      </c>
      <c r="AK86" s="210" t="str">
        <f>_xlfn.IFNA(INDEX(EF_List[Geothermal CH4 Exempt EF],MATCH(Spec_Imports[[#This Row],[Source ID]],EF_List[Source ID],0)),"")</f>
        <v/>
      </c>
      <c r="AL86" s="210" t="str">
        <f>_xlfn.IFNA(INDEX(EF_List[Other CH4
Covered EF],MATCH(Spec_Imports[[#This Row],[Source ID]],EF_List[Source ID],0)),"")</f>
        <v/>
      </c>
      <c r="AM86" s="210" t="str">
        <f>_xlfn.IFNA(INDEX(EF_List[N2O
Covered EF],MATCH(Spec_Imports[[#This Row],[Source ID]],EF_List[Source ID],0)),"")</f>
        <v/>
      </c>
      <c r="AN86" s="15"/>
      <c r="AO86" s="51" t="str">
        <f>IFERROR(MAX(Spec_Imports[[#This Row],[Specified_Electricity_Deliveries]],0)*Spec_Imports[[#This Row],[Transmission_Loss_Correction_Factor]],"")</f>
        <v/>
      </c>
      <c r="AP86" s="51" t="str">
        <f>IFERROR(Spec_Imports[[#This Row],[MWh_x_TLF]]*Spec_Imports[[#This Row],[EF_Published2]],"")</f>
        <v/>
      </c>
      <c r="AQ86" s="51" t="str">
        <f>IFERROR(Spec_Imports[[#This Row],[MWh_x_TLF]]*Spec_Imports[[#This Row],[EF_Total_Covered]],"")</f>
        <v/>
      </c>
      <c r="AR86" s="51" t="str">
        <f>IFERROR(Spec_Imports[[#This Row],[MWh_x_TLF]]*Spec_Imports[[#This Row],[EF_Total_Exempt]],"")</f>
        <v/>
      </c>
      <c r="AS86" s="51" t="str">
        <f>IFERROR(Spec_Imports[[#This Row],[MWh_x_TLF]]*Spec_Imports[[#This Row],[EF_Combustion]],"")</f>
        <v/>
      </c>
      <c r="AT86" s="51" t="str">
        <f>IFERROR(Spec_Imports[[#This Row],[MWh_x_TLF]]*Spec_Imports[[#This Row],[EF_Biomass_Exempt]],"")</f>
        <v/>
      </c>
      <c r="AU86" s="51" t="str">
        <f>IFERROR(Spec_Imports[[#This Row],[MWh_x_TLF]]*Spec_Imports[[#This Row],[EF_CO2_Geothermal_Exempt]],"")</f>
        <v/>
      </c>
      <c r="AV86" s="51" t="str">
        <f>IFERROR(Spec_Imports[[#This Row],[MWh_x_TLF]]*Spec_Imports[[#This Row],[EF_CH4_Geothermal_Exempt]],"")</f>
        <v/>
      </c>
      <c r="AW86" s="51" t="str">
        <f>IFERROR(Spec_Imports[[#This Row],[MWh_x_TLF]]*Spec_Imports[[#This Row],[EF_CH4_Non-Geothermal]],"")</f>
        <v/>
      </c>
      <c r="AX86" s="51" t="str">
        <f>IFERROR(Spec_Imports[[#This Row],[MWh_x_TLF]]*Spec_Imports[[#This Row],[EF_N2O]],"")</f>
        <v/>
      </c>
      <c r="AY86" s="15"/>
      <c r="AZ86" s="44" t="str">
        <f>IF(Spec_Imports[[#This Row],[Source ID]]="","","No")</f>
        <v/>
      </c>
      <c r="BA86" s="255" t="str">
        <f>IF(Spec_Imports[[#This Row],[Linked_Jurisdiction_2]]="No",0,Spec_Imports[[#This Row],[CO2e_Total_Covered]])</f>
        <v/>
      </c>
      <c r="BB86" s="139"/>
      <c r="BC86" s="257"/>
    </row>
    <row r="87" spans="1:55" ht="15.6">
      <c r="A87" s="244"/>
      <c r="B87" s="126" t="str">
        <f>IF(ISNUMBER(SEARCH("~*",Spec_Imports[[#This Row],[Facility_Unit_Name]])),"",IF(Spec_Imports[[#This Row],[Facility_Unit_Name]]="","",INDEX(EF_List[Source ID],MATCH(Spec_Imports[[#This Row],[Facility_Unit_Name]],EF_List[Facility and Unit Name],0))))</f>
        <v/>
      </c>
      <c r="C87" s="44" t="str">
        <f>_xlfn.IFNA(INDEX(EF_List[Primary Fuel],MATCH(Spec_Imports[[#This Row],[Source ID]],EF_List[Source ID],0)),"")</f>
        <v/>
      </c>
      <c r="D87" s="44" t="str">
        <f>_xlfn.IFNA(INDEX(EF_List[State/Country],MATCH(Spec_Imports[[#This Row],[Source ID]],EF_List[Source ID],0)),"")</f>
        <v/>
      </c>
      <c r="E87" s="127"/>
      <c r="F87" s="128"/>
      <c r="G87" s="131" t="str">
        <f>IF(ISBLANK(Spec_Imports[[#This Row],[Source ID]]),"",Spec_Imports[[#This Row],[EF_Published2]])</f>
        <v/>
      </c>
      <c r="H87" s="74"/>
      <c r="I87" s="37"/>
      <c r="J87" s="38"/>
      <c r="K87" s="50"/>
      <c r="L87"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87" s="13"/>
      <c r="N87" s="37"/>
      <c r="O87" s="132" t="str">
        <f>IF(Spec_Imports[[#This Row],[Are_You_First_Deliverer]]="","",IF(N87="Yes","","Verify Entry"))</f>
        <v/>
      </c>
      <c r="P87" s="13"/>
      <c r="Q87" s="37"/>
      <c r="R87" s="44" t="str">
        <f>IF(Spec_Imports[[#This Row],[Source ID]]="","",IF(OR(Spec_Imports[[#This Row],[Direct_Delivery_Method]]="1st PoR is WA Sch Pt",Spec_Imports[[#This Row],[Direct_Delivery_Method]]="Dynamic Transfer",Spec_Imports[[#This Row],[Direct_Delivery_Method]]="Spec Source to POD in WA"),"Yes","Verify Entry"))</f>
        <v/>
      </c>
      <c r="S87" s="13"/>
      <c r="T87" s="247"/>
      <c r="U87" s="13"/>
      <c r="V87" s="44" t="str">
        <f>IF(Spec_Imports[[#This Row],[Source ID]]="","",'Start Here'!$B$33)</f>
        <v/>
      </c>
      <c r="W87" s="44" t="str">
        <f>IF(Spec_Imports[[#This Row],[Source ID]]="","",IF(Spec_Imports[[#This Row],[Are_You_First_Deliverer]]="Yes","No",IF(Spec_Imports[[#This Row],[Are_You_First_Deliverer]]="No","Yes","Verify Entry")))</f>
        <v/>
      </c>
      <c r="X87" s="52" t="str">
        <f>IF(Spec_Imports[[#This Row],[RP_Power_Brought_On_Behalf]]="Yes",Spec_Imports[[#This Row],[Specified_Electricity_Deliveries]]*Spec_Imports[[#This Row],[Transmission_Loss_Correction_Factor]],"")</f>
        <v/>
      </c>
      <c r="Y87" s="39" t="str">
        <f>IF(Spec_Imports[[#This Row],[RP_Owned_Imported_Per_Thresholds]]="","",Spec_Imports[[#This Row],[RP_Owned_Imported_Per_Thresholds]]*Spec_Imports[[#This Row],[EF_Total_Covered]])</f>
        <v/>
      </c>
      <c r="Z87" s="13"/>
      <c r="AA87" s="37"/>
      <c r="AB87" s="37" t="str">
        <f>IF(Spec_Imports[[#This Row],[Source ID]]="","",IF(OR(Spec_Imports[[#This Row],[Meter_Data_Zero_RPS]]="No",Spec_Imports[[#This Row],[Are_You_First_Deliverer]]="No"),"Does Not Apply",""))</f>
        <v/>
      </c>
      <c r="AC87"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87" s="16"/>
      <c r="AE87" s="210" t="str">
        <f>_xlfn.IFNA(INDEX(EF_List[Total EF],MATCH(Spec_Imports[[#This Row],[Source ID]],EF_List[Source ID],0)),"")</f>
        <v/>
      </c>
      <c r="AF87" s="210" t="str">
        <f>IF(Spec_Imports[[#This Row],[Source ID]]="","",Spec_Imports[[#This Row],[EF_Combustion]]+Spec_Imports[[#This Row],[EF_CH4_Non-Geothermal]]+Spec_Imports[[#This Row],[EF_N2O]])</f>
        <v/>
      </c>
      <c r="AG87" s="210" t="str">
        <f>IF(Spec_Imports[[#This Row],[Source ID]]="","",Spec_Imports[[#This Row],[EF_Biomass_Exempt]]+Spec_Imports[[#This Row],[EF_CO2_Geothermal_Exempt]]+Spec_Imports[[#This Row],[EF_CH4_Geothermal_Exempt]])</f>
        <v/>
      </c>
      <c r="AH87" s="210" t="str">
        <f>_xlfn.IFNA(INDEX(EF_List[Fossil &amp; Process EF],MATCH(Spec_Imports[[#This Row],[Source ID]],EF_List[Source ID],0)),"")</f>
        <v/>
      </c>
      <c r="AI87" s="210" t="str">
        <f>_xlfn.IFNA(INDEX(EF_List[Biomass
Exempt EF],MATCH(Spec_Imports[[#This Row],[Source ID]],EF_List[Source ID],0)),"")</f>
        <v/>
      </c>
      <c r="AJ87" s="210" t="str">
        <f>_xlfn.IFNA(INDEX(EF_List[Geothermal CO2 Exempt EF],MATCH(Spec_Imports[[#This Row],[Source ID]],EF_List[Source ID],0)),"")</f>
        <v/>
      </c>
      <c r="AK87" s="210" t="str">
        <f>_xlfn.IFNA(INDEX(EF_List[Geothermal CH4 Exempt EF],MATCH(Spec_Imports[[#This Row],[Source ID]],EF_List[Source ID],0)),"")</f>
        <v/>
      </c>
      <c r="AL87" s="210" t="str">
        <f>_xlfn.IFNA(INDEX(EF_List[Other CH4
Covered EF],MATCH(Spec_Imports[[#This Row],[Source ID]],EF_List[Source ID],0)),"")</f>
        <v/>
      </c>
      <c r="AM87" s="210" t="str">
        <f>_xlfn.IFNA(INDEX(EF_List[N2O
Covered EF],MATCH(Spec_Imports[[#This Row],[Source ID]],EF_List[Source ID],0)),"")</f>
        <v/>
      </c>
      <c r="AN87" s="15"/>
      <c r="AO87" s="51" t="str">
        <f>IFERROR(MAX(Spec_Imports[[#This Row],[Specified_Electricity_Deliveries]],0)*Spec_Imports[[#This Row],[Transmission_Loss_Correction_Factor]],"")</f>
        <v/>
      </c>
      <c r="AP87" s="51" t="str">
        <f>IFERROR(Spec_Imports[[#This Row],[MWh_x_TLF]]*Spec_Imports[[#This Row],[EF_Published2]],"")</f>
        <v/>
      </c>
      <c r="AQ87" s="51" t="str">
        <f>IFERROR(Spec_Imports[[#This Row],[MWh_x_TLF]]*Spec_Imports[[#This Row],[EF_Total_Covered]],"")</f>
        <v/>
      </c>
      <c r="AR87" s="51" t="str">
        <f>IFERROR(Spec_Imports[[#This Row],[MWh_x_TLF]]*Spec_Imports[[#This Row],[EF_Total_Exempt]],"")</f>
        <v/>
      </c>
      <c r="AS87" s="51" t="str">
        <f>IFERROR(Spec_Imports[[#This Row],[MWh_x_TLF]]*Spec_Imports[[#This Row],[EF_Combustion]],"")</f>
        <v/>
      </c>
      <c r="AT87" s="51" t="str">
        <f>IFERROR(Spec_Imports[[#This Row],[MWh_x_TLF]]*Spec_Imports[[#This Row],[EF_Biomass_Exempt]],"")</f>
        <v/>
      </c>
      <c r="AU87" s="51" t="str">
        <f>IFERROR(Spec_Imports[[#This Row],[MWh_x_TLF]]*Spec_Imports[[#This Row],[EF_CO2_Geothermal_Exempt]],"")</f>
        <v/>
      </c>
      <c r="AV87" s="51" t="str">
        <f>IFERROR(Spec_Imports[[#This Row],[MWh_x_TLF]]*Spec_Imports[[#This Row],[EF_CH4_Geothermal_Exempt]],"")</f>
        <v/>
      </c>
      <c r="AW87" s="51" t="str">
        <f>IFERROR(Spec_Imports[[#This Row],[MWh_x_TLF]]*Spec_Imports[[#This Row],[EF_CH4_Non-Geothermal]],"")</f>
        <v/>
      </c>
      <c r="AX87" s="51" t="str">
        <f>IFERROR(Spec_Imports[[#This Row],[MWh_x_TLF]]*Spec_Imports[[#This Row],[EF_N2O]],"")</f>
        <v/>
      </c>
      <c r="AY87" s="15"/>
      <c r="AZ87" s="44" t="str">
        <f>IF(Spec_Imports[[#This Row],[Source ID]]="","","No")</f>
        <v/>
      </c>
      <c r="BA87" s="255" t="str">
        <f>IF(Spec_Imports[[#This Row],[Linked_Jurisdiction_2]]="No",0,Spec_Imports[[#This Row],[CO2e_Total_Covered]])</f>
        <v/>
      </c>
      <c r="BB87" s="139"/>
      <c r="BC87" s="257"/>
    </row>
    <row r="88" spans="1:55" ht="15.6">
      <c r="A88" s="244"/>
      <c r="B88" s="126" t="str">
        <f>IF(ISNUMBER(SEARCH("~*",Spec_Imports[[#This Row],[Facility_Unit_Name]])),"",IF(Spec_Imports[[#This Row],[Facility_Unit_Name]]="","",INDEX(EF_List[Source ID],MATCH(Spec_Imports[[#This Row],[Facility_Unit_Name]],EF_List[Facility and Unit Name],0))))</f>
        <v/>
      </c>
      <c r="C88" s="44" t="str">
        <f>_xlfn.IFNA(INDEX(EF_List[Primary Fuel],MATCH(Spec_Imports[[#This Row],[Source ID]],EF_List[Source ID],0)),"")</f>
        <v/>
      </c>
      <c r="D88" s="44" t="str">
        <f>_xlfn.IFNA(INDEX(EF_List[State/Country],MATCH(Spec_Imports[[#This Row],[Source ID]],EF_List[Source ID],0)),"")</f>
        <v/>
      </c>
      <c r="E88" s="127"/>
      <c r="F88" s="128"/>
      <c r="G88" s="131" t="str">
        <f>IF(ISBLANK(Spec_Imports[[#This Row],[Source ID]]),"",Spec_Imports[[#This Row],[EF_Published2]])</f>
        <v/>
      </c>
      <c r="H88" s="74"/>
      <c r="I88" s="37"/>
      <c r="J88" s="38"/>
      <c r="K88" s="50"/>
      <c r="L88"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88" s="13"/>
      <c r="N88" s="37"/>
      <c r="O88" s="132" t="str">
        <f>IF(Spec_Imports[[#This Row],[Are_You_First_Deliverer]]="","",IF(N88="Yes","","Verify Entry"))</f>
        <v/>
      </c>
      <c r="P88" s="13"/>
      <c r="Q88" s="37"/>
      <c r="R88" s="44" t="str">
        <f>IF(Spec_Imports[[#This Row],[Source ID]]="","",IF(OR(Spec_Imports[[#This Row],[Direct_Delivery_Method]]="1st PoR is WA Sch Pt",Spec_Imports[[#This Row],[Direct_Delivery_Method]]="Dynamic Transfer",Spec_Imports[[#This Row],[Direct_Delivery_Method]]="Spec Source to POD in WA"),"Yes","Verify Entry"))</f>
        <v/>
      </c>
      <c r="S88" s="13"/>
      <c r="T88" s="247"/>
      <c r="U88" s="13"/>
      <c r="V88" s="44" t="str">
        <f>IF(Spec_Imports[[#This Row],[Source ID]]="","",'Start Here'!$B$33)</f>
        <v/>
      </c>
      <c r="W88" s="44" t="str">
        <f>IF(Spec_Imports[[#This Row],[Source ID]]="","",IF(Spec_Imports[[#This Row],[Are_You_First_Deliverer]]="Yes","No",IF(Spec_Imports[[#This Row],[Are_You_First_Deliverer]]="No","Yes","Verify Entry")))</f>
        <v/>
      </c>
      <c r="X88" s="52" t="str">
        <f>IF(Spec_Imports[[#This Row],[RP_Power_Brought_On_Behalf]]="Yes",Spec_Imports[[#This Row],[Specified_Electricity_Deliveries]]*Spec_Imports[[#This Row],[Transmission_Loss_Correction_Factor]],"")</f>
        <v/>
      </c>
      <c r="Y88" s="39" t="str">
        <f>IF(Spec_Imports[[#This Row],[RP_Owned_Imported_Per_Thresholds]]="","",Spec_Imports[[#This Row],[RP_Owned_Imported_Per_Thresholds]]*Spec_Imports[[#This Row],[EF_Total_Covered]])</f>
        <v/>
      </c>
      <c r="Z88" s="13"/>
      <c r="AA88" s="37"/>
      <c r="AB88" s="37" t="str">
        <f>IF(Spec_Imports[[#This Row],[Source ID]]="","",IF(OR(Spec_Imports[[#This Row],[Meter_Data_Zero_RPS]]="No",Spec_Imports[[#This Row],[Are_You_First_Deliverer]]="No"),"Does Not Apply",""))</f>
        <v/>
      </c>
      <c r="AC88"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88" s="16"/>
      <c r="AE88" s="210" t="str">
        <f>_xlfn.IFNA(INDEX(EF_List[Total EF],MATCH(Spec_Imports[[#This Row],[Source ID]],EF_List[Source ID],0)),"")</f>
        <v/>
      </c>
      <c r="AF88" s="210" t="str">
        <f>IF(Spec_Imports[[#This Row],[Source ID]]="","",Spec_Imports[[#This Row],[EF_Combustion]]+Spec_Imports[[#This Row],[EF_CH4_Non-Geothermal]]+Spec_Imports[[#This Row],[EF_N2O]])</f>
        <v/>
      </c>
      <c r="AG88" s="210" t="str">
        <f>IF(Spec_Imports[[#This Row],[Source ID]]="","",Spec_Imports[[#This Row],[EF_Biomass_Exempt]]+Spec_Imports[[#This Row],[EF_CO2_Geothermal_Exempt]]+Spec_Imports[[#This Row],[EF_CH4_Geothermal_Exempt]])</f>
        <v/>
      </c>
      <c r="AH88" s="210" t="str">
        <f>_xlfn.IFNA(INDEX(EF_List[Fossil &amp; Process EF],MATCH(Spec_Imports[[#This Row],[Source ID]],EF_List[Source ID],0)),"")</f>
        <v/>
      </c>
      <c r="AI88" s="210" t="str">
        <f>_xlfn.IFNA(INDEX(EF_List[Biomass
Exempt EF],MATCH(Spec_Imports[[#This Row],[Source ID]],EF_List[Source ID],0)),"")</f>
        <v/>
      </c>
      <c r="AJ88" s="210" t="str">
        <f>_xlfn.IFNA(INDEX(EF_List[Geothermal CO2 Exempt EF],MATCH(Spec_Imports[[#This Row],[Source ID]],EF_List[Source ID],0)),"")</f>
        <v/>
      </c>
      <c r="AK88" s="210" t="str">
        <f>_xlfn.IFNA(INDEX(EF_List[Geothermal CH4 Exempt EF],MATCH(Spec_Imports[[#This Row],[Source ID]],EF_List[Source ID],0)),"")</f>
        <v/>
      </c>
      <c r="AL88" s="210" t="str">
        <f>_xlfn.IFNA(INDEX(EF_List[Other CH4
Covered EF],MATCH(Spec_Imports[[#This Row],[Source ID]],EF_List[Source ID],0)),"")</f>
        <v/>
      </c>
      <c r="AM88" s="210" t="str">
        <f>_xlfn.IFNA(INDEX(EF_List[N2O
Covered EF],MATCH(Spec_Imports[[#This Row],[Source ID]],EF_List[Source ID],0)),"")</f>
        <v/>
      </c>
      <c r="AN88" s="15"/>
      <c r="AO88" s="51" t="str">
        <f>IFERROR(MAX(Spec_Imports[[#This Row],[Specified_Electricity_Deliveries]],0)*Spec_Imports[[#This Row],[Transmission_Loss_Correction_Factor]],"")</f>
        <v/>
      </c>
      <c r="AP88" s="51" t="str">
        <f>IFERROR(Spec_Imports[[#This Row],[MWh_x_TLF]]*Spec_Imports[[#This Row],[EF_Published2]],"")</f>
        <v/>
      </c>
      <c r="AQ88" s="51" t="str">
        <f>IFERROR(Spec_Imports[[#This Row],[MWh_x_TLF]]*Spec_Imports[[#This Row],[EF_Total_Covered]],"")</f>
        <v/>
      </c>
      <c r="AR88" s="51" t="str">
        <f>IFERROR(Spec_Imports[[#This Row],[MWh_x_TLF]]*Spec_Imports[[#This Row],[EF_Total_Exempt]],"")</f>
        <v/>
      </c>
      <c r="AS88" s="51" t="str">
        <f>IFERROR(Spec_Imports[[#This Row],[MWh_x_TLF]]*Spec_Imports[[#This Row],[EF_Combustion]],"")</f>
        <v/>
      </c>
      <c r="AT88" s="51" t="str">
        <f>IFERROR(Spec_Imports[[#This Row],[MWh_x_TLF]]*Spec_Imports[[#This Row],[EF_Biomass_Exempt]],"")</f>
        <v/>
      </c>
      <c r="AU88" s="51" t="str">
        <f>IFERROR(Spec_Imports[[#This Row],[MWh_x_TLF]]*Spec_Imports[[#This Row],[EF_CO2_Geothermal_Exempt]],"")</f>
        <v/>
      </c>
      <c r="AV88" s="51" t="str">
        <f>IFERROR(Spec_Imports[[#This Row],[MWh_x_TLF]]*Spec_Imports[[#This Row],[EF_CH4_Geothermal_Exempt]],"")</f>
        <v/>
      </c>
      <c r="AW88" s="51" t="str">
        <f>IFERROR(Spec_Imports[[#This Row],[MWh_x_TLF]]*Spec_Imports[[#This Row],[EF_CH4_Non-Geothermal]],"")</f>
        <v/>
      </c>
      <c r="AX88" s="51" t="str">
        <f>IFERROR(Spec_Imports[[#This Row],[MWh_x_TLF]]*Spec_Imports[[#This Row],[EF_N2O]],"")</f>
        <v/>
      </c>
      <c r="AY88" s="15"/>
      <c r="AZ88" s="44" t="str">
        <f>IF(Spec_Imports[[#This Row],[Source ID]]="","","No")</f>
        <v/>
      </c>
      <c r="BA88" s="255" t="str">
        <f>IF(Spec_Imports[[#This Row],[Linked_Jurisdiction_2]]="No",0,Spec_Imports[[#This Row],[CO2e_Total_Covered]])</f>
        <v/>
      </c>
      <c r="BB88" s="139"/>
      <c r="BC88" s="257"/>
    </row>
    <row r="89" spans="1:55" ht="15.6">
      <c r="A89" s="244"/>
      <c r="B89" s="126" t="str">
        <f>IF(ISNUMBER(SEARCH("~*",Spec_Imports[[#This Row],[Facility_Unit_Name]])),"",IF(Spec_Imports[[#This Row],[Facility_Unit_Name]]="","",INDEX(EF_List[Source ID],MATCH(Spec_Imports[[#This Row],[Facility_Unit_Name]],EF_List[Facility and Unit Name],0))))</f>
        <v/>
      </c>
      <c r="C89" s="44" t="str">
        <f>_xlfn.IFNA(INDEX(EF_List[Primary Fuel],MATCH(Spec_Imports[[#This Row],[Source ID]],EF_List[Source ID],0)),"")</f>
        <v/>
      </c>
      <c r="D89" s="44" t="str">
        <f>_xlfn.IFNA(INDEX(EF_List[State/Country],MATCH(Spec_Imports[[#This Row],[Source ID]],EF_List[Source ID],0)),"")</f>
        <v/>
      </c>
      <c r="E89" s="127"/>
      <c r="F89" s="128"/>
      <c r="G89" s="131" t="str">
        <f>IF(ISBLANK(Spec_Imports[[#This Row],[Source ID]]),"",Spec_Imports[[#This Row],[EF_Published2]])</f>
        <v/>
      </c>
      <c r="H89" s="74"/>
      <c r="I89" s="37"/>
      <c r="J89" s="38"/>
      <c r="K89" s="50"/>
      <c r="L89"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89" s="13"/>
      <c r="N89" s="37"/>
      <c r="O89" s="132" t="str">
        <f>IF(Spec_Imports[[#This Row],[Are_You_First_Deliverer]]="","",IF(N89="Yes","","Verify Entry"))</f>
        <v/>
      </c>
      <c r="P89" s="13"/>
      <c r="Q89" s="37"/>
      <c r="R89" s="44" t="str">
        <f>IF(Spec_Imports[[#This Row],[Source ID]]="","",IF(OR(Spec_Imports[[#This Row],[Direct_Delivery_Method]]="1st PoR is WA Sch Pt",Spec_Imports[[#This Row],[Direct_Delivery_Method]]="Dynamic Transfer",Spec_Imports[[#This Row],[Direct_Delivery_Method]]="Spec Source to POD in WA"),"Yes","Verify Entry"))</f>
        <v/>
      </c>
      <c r="S89" s="13"/>
      <c r="T89" s="247"/>
      <c r="U89" s="13"/>
      <c r="V89" s="44" t="str">
        <f>IF(Spec_Imports[[#This Row],[Source ID]]="","",'Start Here'!$B$33)</f>
        <v/>
      </c>
      <c r="W89" s="44" t="str">
        <f>IF(Spec_Imports[[#This Row],[Source ID]]="","",IF(Spec_Imports[[#This Row],[Are_You_First_Deliverer]]="Yes","No",IF(Spec_Imports[[#This Row],[Are_You_First_Deliverer]]="No","Yes","Verify Entry")))</f>
        <v/>
      </c>
      <c r="X89" s="52" t="str">
        <f>IF(Spec_Imports[[#This Row],[RP_Power_Brought_On_Behalf]]="Yes",Spec_Imports[[#This Row],[Specified_Electricity_Deliveries]]*Spec_Imports[[#This Row],[Transmission_Loss_Correction_Factor]],"")</f>
        <v/>
      </c>
      <c r="Y89" s="39" t="str">
        <f>IF(Spec_Imports[[#This Row],[RP_Owned_Imported_Per_Thresholds]]="","",Spec_Imports[[#This Row],[RP_Owned_Imported_Per_Thresholds]]*Spec_Imports[[#This Row],[EF_Total_Covered]])</f>
        <v/>
      </c>
      <c r="Z89" s="13"/>
      <c r="AA89" s="37"/>
      <c r="AB89" s="37" t="str">
        <f>IF(Spec_Imports[[#This Row],[Source ID]]="","",IF(OR(Spec_Imports[[#This Row],[Meter_Data_Zero_RPS]]="No",Spec_Imports[[#This Row],[Are_You_First_Deliverer]]="No"),"Does Not Apply",""))</f>
        <v/>
      </c>
      <c r="AC89"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89" s="16"/>
      <c r="AE89" s="210" t="str">
        <f>_xlfn.IFNA(INDEX(EF_List[Total EF],MATCH(Spec_Imports[[#This Row],[Source ID]],EF_List[Source ID],0)),"")</f>
        <v/>
      </c>
      <c r="AF89" s="210" t="str">
        <f>IF(Spec_Imports[[#This Row],[Source ID]]="","",Spec_Imports[[#This Row],[EF_Combustion]]+Spec_Imports[[#This Row],[EF_CH4_Non-Geothermal]]+Spec_Imports[[#This Row],[EF_N2O]])</f>
        <v/>
      </c>
      <c r="AG89" s="210" t="str">
        <f>IF(Spec_Imports[[#This Row],[Source ID]]="","",Spec_Imports[[#This Row],[EF_Biomass_Exempt]]+Spec_Imports[[#This Row],[EF_CO2_Geothermal_Exempt]]+Spec_Imports[[#This Row],[EF_CH4_Geothermal_Exempt]])</f>
        <v/>
      </c>
      <c r="AH89" s="210" t="str">
        <f>_xlfn.IFNA(INDEX(EF_List[Fossil &amp; Process EF],MATCH(Spec_Imports[[#This Row],[Source ID]],EF_List[Source ID],0)),"")</f>
        <v/>
      </c>
      <c r="AI89" s="210" t="str">
        <f>_xlfn.IFNA(INDEX(EF_List[Biomass
Exempt EF],MATCH(Spec_Imports[[#This Row],[Source ID]],EF_List[Source ID],0)),"")</f>
        <v/>
      </c>
      <c r="AJ89" s="210" t="str">
        <f>_xlfn.IFNA(INDEX(EF_List[Geothermal CO2 Exempt EF],MATCH(Spec_Imports[[#This Row],[Source ID]],EF_List[Source ID],0)),"")</f>
        <v/>
      </c>
      <c r="AK89" s="210" t="str">
        <f>_xlfn.IFNA(INDEX(EF_List[Geothermal CH4 Exempt EF],MATCH(Spec_Imports[[#This Row],[Source ID]],EF_List[Source ID],0)),"")</f>
        <v/>
      </c>
      <c r="AL89" s="210" t="str">
        <f>_xlfn.IFNA(INDEX(EF_List[Other CH4
Covered EF],MATCH(Spec_Imports[[#This Row],[Source ID]],EF_List[Source ID],0)),"")</f>
        <v/>
      </c>
      <c r="AM89" s="210" t="str">
        <f>_xlfn.IFNA(INDEX(EF_List[N2O
Covered EF],MATCH(Spec_Imports[[#This Row],[Source ID]],EF_List[Source ID],0)),"")</f>
        <v/>
      </c>
      <c r="AN89" s="15"/>
      <c r="AO89" s="51" t="str">
        <f>IFERROR(MAX(Spec_Imports[[#This Row],[Specified_Electricity_Deliveries]],0)*Spec_Imports[[#This Row],[Transmission_Loss_Correction_Factor]],"")</f>
        <v/>
      </c>
      <c r="AP89" s="51" t="str">
        <f>IFERROR(Spec_Imports[[#This Row],[MWh_x_TLF]]*Spec_Imports[[#This Row],[EF_Published2]],"")</f>
        <v/>
      </c>
      <c r="AQ89" s="51" t="str">
        <f>IFERROR(Spec_Imports[[#This Row],[MWh_x_TLF]]*Spec_Imports[[#This Row],[EF_Total_Covered]],"")</f>
        <v/>
      </c>
      <c r="AR89" s="51" t="str">
        <f>IFERROR(Spec_Imports[[#This Row],[MWh_x_TLF]]*Spec_Imports[[#This Row],[EF_Total_Exempt]],"")</f>
        <v/>
      </c>
      <c r="AS89" s="51" t="str">
        <f>IFERROR(Spec_Imports[[#This Row],[MWh_x_TLF]]*Spec_Imports[[#This Row],[EF_Combustion]],"")</f>
        <v/>
      </c>
      <c r="AT89" s="51" t="str">
        <f>IFERROR(Spec_Imports[[#This Row],[MWh_x_TLF]]*Spec_Imports[[#This Row],[EF_Biomass_Exempt]],"")</f>
        <v/>
      </c>
      <c r="AU89" s="51" t="str">
        <f>IFERROR(Spec_Imports[[#This Row],[MWh_x_TLF]]*Spec_Imports[[#This Row],[EF_CO2_Geothermal_Exempt]],"")</f>
        <v/>
      </c>
      <c r="AV89" s="51" t="str">
        <f>IFERROR(Spec_Imports[[#This Row],[MWh_x_TLF]]*Spec_Imports[[#This Row],[EF_CH4_Geothermal_Exempt]],"")</f>
        <v/>
      </c>
      <c r="AW89" s="51" t="str">
        <f>IFERROR(Spec_Imports[[#This Row],[MWh_x_TLF]]*Spec_Imports[[#This Row],[EF_CH4_Non-Geothermal]],"")</f>
        <v/>
      </c>
      <c r="AX89" s="51" t="str">
        <f>IFERROR(Spec_Imports[[#This Row],[MWh_x_TLF]]*Spec_Imports[[#This Row],[EF_N2O]],"")</f>
        <v/>
      </c>
      <c r="AY89" s="15"/>
      <c r="AZ89" s="44" t="str">
        <f>IF(Spec_Imports[[#This Row],[Source ID]]="","","No")</f>
        <v/>
      </c>
      <c r="BA89" s="255" t="str">
        <f>IF(Spec_Imports[[#This Row],[Linked_Jurisdiction_2]]="No",0,Spec_Imports[[#This Row],[CO2e_Total_Covered]])</f>
        <v/>
      </c>
      <c r="BB89" s="139"/>
      <c r="BC89" s="257"/>
    </row>
    <row r="90" spans="1:55" ht="15.6">
      <c r="A90" s="244"/>
      <c r="B90" s="126" t="str">
        <f>IF(ISNUMBER(SEARCH("~*",Spec_Imports[[#This Row],[Facility_Unit_Name]])),"",IF(Spec_Imports[[#This Row],[Facility_Unit_Name]]="","",INDEX(EF_List[Source ID],MATCH(Spec_Imports[[#This Row],[Facility_Unit_Name]],EF_List[Facility and Unit Name],0))))</f>
        <v/>
      </c>
      <c r="C90" s="44" t="str">
        <f>_xlfn.IFNA(INDEX(EF_List[Primary Fuel],MATCH(Spec_Imports[[#This Row],[Source ID]],EF_List[Source ID],0)),"")</f>
        <v/>
      </c>
      <c r="D90" s="44" t="str">
        <f>_xlfn.IFNA(INDEX(EF_List[State/Country],MATCH(Spec_Imports[[#This Row],[Source ID]],EF_List[Source ID],0)),"")</f>
        <v/>
      </c>
      <c r="E90" s="127"/>
      <c r="F90" s="128"/>
      <c r="G90" s="131" t="str">
        <f>IF(ISBLANK(Spec_Imports[[#This Row],[Source ID]]),"",Spec_Imports[[#This Row],[EF_Published2]])</f>
        <v/>
      </c>
      <c r="H90" s="74"/>
      <c r="I90" s="37"/>
      <c r="J90" s="38"/>
      <c r="K90" s="50"/>
      <c r="L90"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90" s="13"/>
      <c r="N90" s="37"/>
      <c r="O90" s="132" t="str">
        <f>IF(Spec_Imports[[#This Row],[Are_You_First_Deliverer]]="","",IF(N90="Yes","","Verify Entry"))</f>
        <v/>
      </c>
      <c r="P90" s="13"/>
      <c r="Q90" s="37"/>
      <c r="R90" s="44" t="str">
        <f>IF(Spec_Imports[[#This Row],[Source ID]]="","",IF(OR(Spec_Imports[[#This Row],[Direct_Delivery_Method]]="1st PoR is WA Sch Pt",Spec_Imports[[#This Row],[Direct_Delivery_Method]]="Dynamic Transfer",Spec_Imports[[#This Row],[Direct_Delivery_Method]]="Spec Source to POD in WA"),"Yes","Verify Entry"))</f>
        <v/>
      </c>
      <c r="S90" s="13"/>
      <c r="T90" s="247"/>
      <c r="U90" s="13"/>
      <c r="V90" s="44" t="str">
        <f>IF(Spec_Imports[[#This Row],[Source ID]]="","",'Start Here'!$B$33)</f>
        <v/>
      </c>
      <c r="W90" s="44" t="str">
        <f>IF(Spec_Imports[[#This Row],[Source ID]]="","",IF(Spec_Imports[[#This Row],[Are_You_First_Deliverer]]="Yes","No",IF(Spec_Imports[[#This Row],[Are_You_First_Deliverer]]="No","Yes","Verify Entry")))</f>
        <v/>
      </c>
      <c r="X90" s="52" t="str">
        <f>IF(Spec_Imports[[#This Row],[RP_Power_Brought_On_Behalf]]="Yes",Spec_Imports[[#This Row],[Specified_Electricity_Deliveries]]*Spec_Imports[[#This Row],[Transmission_Loss_Correction_Factor]],"")</f>
        <v/>
      </c>
      <c r="Y90" s="39" t="str">
        <f>IF(Spec_Imports[[#This Row],[RP_Owned_Imported_Per_Thresholds]]="","",Spec_Imports[[#This Row],[RP_Owned_Imported_Per_Thresholds]]*Spec_Imports[[#This Row],[EF_Total_Covered]])</f>
        <v/>
      </c>
      <c r="Z90" s="13"/>
      <c r="AA90" s="37"/>
      <c r="AB90" s="37" t="str">
        <f>IF(Spec_Imports[[#This Row],[Source ID]]="","",IF(OR(Spec_Imports[[#This Row],[Meter_Data_Zero_RPS]]="No",Spec_Imports[[#This Row],[Are_You_First_Deliverer]]="No"),"Does Not Apply",""))</f>
        <v/>
      </c>
      <c r="AC90"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90" s="16"/>
      <c r="AE90" s="210" t="str">
        <f>_xlfn.IFNA(INDEX(EF_List[Total EF],MATCH(Spec_Imports[[#This Row],[Source ID]],EF_List[Source ID],0)),"")</f>
        <v/>
      </c>
      <c r="AF90" s="210" t="str">
        <f>IF(Spec_Imports[[#This Row],[Source ID]]="","",Spec_Imports[[#This Row],[EF_Combustion]]+Spec_Imports[[#This Row],[EF_CH4_Non-Geothermal]]+Spec_Imports[[#This Row],[EF_N2O]])</f>
        <v/>
      </c>
      <c r="AG90" s="210" t="str">
        <f>IF(Spec_Imports[[#This Row],[Source ID]]="","",Spec_Imports[[#This Row],[EF_Biomass_Exempt]]+Spec_Imports[[#This Row],[EF_CO2_Geothermal_Exempt]]+Spec_Imports[[#This Row],[EF_CH4_Geothermal_Exempt]])</f>
        <v/>
      </c>
      <c r="AH90" s="210" t="str">
        <f>_xlfn.IFNA(INDEX(EF_List[Fossil &amp; Process EF],MATCH(Spec_Imports[[#This Row],[Source ID]],EF_List[Source ID],0)),"")</f>
        <v/>
      </c>
      <c r="AI90" s="210" t="str">
        <f>_xlfn.IFNA(INDEX(EF_List[Biomass
Exempt EF],MATCH(Spec_Imports[[#This Row],[Source ID]],EF_List[Source ID],0)),"")</f>
        <v/>
      </c>
      <c r="AJ90" s="210" t="str">
        <f>_xlfn.IFNA(INDEX(EF_List[Geothermal CO2 Exempt EF],MATCH(Spec_Imports[[#This Row],[Source ID]],EF_List[Source ID],0)),"")</f>
        <v/>
      </c>
      <c r="AK90" s="210" t="str">
        <f>_xlfn.IFNA(INDEX(EF_List[Geothermal CH4 Exempt EF],MATCH(Spec_Imports[[#This Row],[Source ID]],EF_List[Source ID],0)),"")</f>
        <v/>
      </c>
      <c r="AL90" s="210" t="str">
        <f>_xlfn.IFNA(INDEX(EF_List[Other CH4
Covered EF],MATCH(Spec_Imports[[#This Row],[Source ID]],EF_List[Source ID],0)),"")</f>
        <v/>
      </c>
      <c r="AM90" s="210" t="str">
        <f>_xlfn.IFNA(INDEX(EF_List[N2O
Covered EF],MATCH(Spec_Imports[[#This Row],[Source ID]],EF_List[Source ID],0)),"")</f>
        <v/>
      </c>
      <c r="AN90" s="15"/>
      <c r="AO90" s="51" t="str">
        <f>IFERROR(MAX(Spec_Imports[[#This Row],[Specified_Electricity_Deliveries]],0)*Spec_Imports[[#This Row],[Transmission_Loss_Correction_Factor]],"")</f>
        <v/>
      </c>
      <c r="AP90" s="51" t="str">
        <f>IFERROR(Spec_Imports[[#This Row],[MWh_x_TLF]]*Spec_Imports[[#This Row],[EF_Published2]],"")</f>
        <v/>
      </c>
      <c r="AQ90" s="51" t="str">
        <f>IFERROR(Spec_Imports[[#This Row],[MWh_x_TLF]]*Spec_Imports[[#This Row],[EF_Total_Covered]],"")</f>
        <v/>
      </c>
      <c r="AR90" s="51" t="str">
        <f>IFERROR(Spec_Imports[[#This Row],[MWh_x_TLF]]*Spec_Imports[[#This Row],[EF_Total_Exempt]],"")</f>
        <v/>
      </c>
      <c r="AS90" s="51" t="str">
        <f>IFERROR(Spec_Imports[[#This Row],[MWh_x_TLF]]*Spec_Imports[[#This Row],[EF_Combustion]],"")</f>
        <v/>
      </c>
      <c r="AT90" s="51" t="str">
        <f>IFERROR(Spec_Imports[[#This Row],[MWh_x_TLF]]*Spec_Imports[[#This Row],[EF_Biomass_Exempt]],"")</f>
        <v/>
      </c>
      <c r="AU90" s="51" t="str">
        <f>IFERROR(Spec_Imports[[#This Row],[MWh_x_TLF]]*Spec_Imports[[#This Row],[EF_CO2_Geothermal_Exempt]],"")</f>
        <v/>
      </c>
      <c r="AV90" s="51" t="str">
        <f>IFERROR(Spec_Imports[[#This Row],[MWh_x_TLF]]*Spec_Imports[[#This Row],[EF_CH4_Geothermal_Exempt]],"")</f>
        <v/>
      </c>
      <c r="AW90" s="51" t="str">
        <f>IFERROR(Spec_Imports[[#This Row],[MWh_x_TLF]]*Spec_Imports[[#This Row],[EF_CH4_Non-Geothermal]],"")</f>
        <v/>
      </c>
      <c r="AX90" s="51" t="str">
        <f>IFERROR(Spec_Imports[[#This Row],[MWh_x_TLF]]*Spec_Imports[[#This Row],[EF_N2O]],"")</f>
        <v/>
      </c>
      <c r="AY90" s="15"/>
      <c r="AZ90" s="44" t="str">
        <f>IF(Spec_Imports[[#This Row],[Source ID]]="","","No")</f>
        <v/>
      </c>
      <c r="BA90" s="255" t="str">
        <f>IF(Spec_Imports[[#This Row],[Linked_Jurisdiction_2]]="No",0,Spec_Imports[[#This Row],[CO2e_Total_Covered]])</f>
        <v/>
      </c>
      <c r="BB90" s="139"/>
      <c r="BC90" s="257"/>
    </row>
    <row r="91" spans="1:55" ht="15.6">
      <c r="A91" s="244"/>
      <c r="B91" s="126" t="str">
        <f>IF(ISNUMBER(SEARCH("~*",Spec_Imports[[#This Row],[Facility_Unit_Name]])),"",IF(Spec_Imports[[#This Row],[Facility_Unit_Name]]="","",INDEX(EF_List[Source ID],MATCH(Spec_Imports[[#This Row],[Facility_Unit_Name]],EF_List[Facility and Unit Name],0))))</f>
        <v/>
      </c>
      <c r="C91" s="44" t="str">
        <f>_xlfn.IFNA(INDEX(EF_List[Primary Fuel],MATCH(Spec_Imports[[#This Row],[Source ID]],EF_List[Source ID],0)),"")</f>
        <v/>
      </c>
      <c r="D91" s="44" t="str">
        <f>_xlfn.IFNA(INDEX(EF_List[State/Country],MATCH(Spec_Imports[[#This Row],[Source ID]],EF_List[Source ID],0)),"")</f>
        <v/>
      </c>
      <c r="E91" s="127"/>
      <c r="F91" s="128"/>
      <c r="G91" s="131" t="str">
        <f>IF(ISBLANK(Spec_Imports[[#This Row],[Source ID]]),"",Spec_Imports[[#This Row],[EF_Published2]])</f>
        <v/>
      </c>
      <c r="H91" s="74"/>
      <c r="I91" s="37"/>
      <c r="J91" s="38"/>
      <c r="K91" s="50"/>
      <c r="L91"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91" s="13"/>
      <c r="N91" s="37"/>
      <c r="O91" s="132" t="str">
        <f>IF(Spec_Imports[[#This Row],[Are_You_First_Deliverer]]="","",IF(N91="Yes","","Verify Entry"))</f>
        <v/>
      </c>
      <c r="P91" s="13"/>
      <c r="Q91" s="37"/>
      <c r="R91" s="44" t="str">
        <f>IF(Spec_Imports[[#This Row],[Source ID]]="","",IF(OR(Spec_Imports[[#This Row],[Direct_Delivery_Method]]="1st PoR is WA Sch Pt",Spec_Imports[[#This Row],[Direct_Delivery_Method]]="Dynamic Transfer",Spec_Imports[[#This Row],[Direct_Delivery_Method]]="Spec Source to POD in WA"),"Yes","Verify Entry"))</f>
        <v/>
      </c>
      <c r="S91" s="13"/>
      <c r="T91" s="247"/>
      <c r="U91" s="13"/>
      <c r="V91" s="44" t="str">
        <f>IF(Spec_Imports[[#This Row],[Source ID]]="","",'Start Here'!$B$33)</f>
        <v/>
      </c>
      <c r="W91" s="44" t="str">
        <f>IF(Spec_Imports[[#This Row],[Source ID]]="","",IF(Spec_Imports[[#This Row],[Are_You_First_Deliverer]]="Yes","No",IF(Spec_Imports[[#This Row],[Are_You_First_Deliverer]]="No","Yes","Verify Entry")))</f>
        <v/>
      </c>
      <c r="X91" s="52" t="str">
        <f>IF(Spec_Imports[[#This Row],[RP_Power_Brought_On_Behalf]]="Yes",Spec_Imports[[#This Row],[Specified_Electricity_Deliveries]]*Spec_Imports[[#This Row],[Transmission_Loss_Correction_Factor]],"")</f>
        <v/>
      </c>
      <c r="Y91" s="39" t="str">
        <f>IF(Spec_Imports[[#This Row],[RP_Owned_Imported_Per_Thresholds]]="","",Spec_Imports[[#This Row],[RP_Owned_Imported_Per_Thresholds]]*Spec_Imports[[#This Row],[EF_Total_Covered]])</f>
        <v/>
      </c>
      <c r="Z91" s="13"/>
      <c r="AA91" s="37"/>
      <c r="AB91" s="37" t="str">
        <f>IF(Spec_Imports[[#This Row],[Source ID]]="","",IF(OR(Spec_Imports[[#This Row],[Meter_Data_Zero_RPS]]="No",Spec_Imports[[#This Row],[Are_You_First_Deliverer]]="No"),"Does Not Apply",""))</f>
        <v/>
      </c>
      <c r="AC91"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91" s="16"/>
      <c r="AE91" s="210" t="str">
        <f>_xlfn.IFNA(INDEX(EF_List[Total EF],MATCH(Spec_Imports[[#This Row],[Source ID]],EF_List[Source ID],0)),"")</f>
        <v/>
      </c>
      <c r="AF91" s="210" t="str">
        <f>IF(Spec_Imports[[#This Row],[Source ID]]="","",Spec_Imports[[#This Row],[EF_Combustion]]+Spec_Imports[[#This Row],[EF_CH4_Non-Geothermal]]+Spec_Imports[[#This Row],[EF_N2O]])</f>
        <v/>
      </c>
      <c r="AG91" s="210" t="str">
        <f>IF(Spec_Imports[[#This Row],[Source ID]]="","",Spec_Imports[[#This Row],[EF_Biomass_Exempt]]+Spec_Imports[[#This Row],[EF_CO2_Geothermal_Exempt]]+Spec_Imports[[#This Row],[EF_CH4_Geothermal_Exempt]])</f>
        <v/>
      </c>
      <c r="AH91" s="210" t="str">
        <f>_xlfn.IFNA(INDEX(EF_List[Fossil &amp; Process EF],MATCH(Spec_Imports[[#This Row],[Source ID]],EF_List[Source ID],0)),"")</f>
        <v/>
      </c>
      <c r="AI91" s="210" t="str">
        <f>_xlfn.IFNA(INDEX(EF_List[Biomass
Exempt EF],MATCH(Spec_Imports[[#This Row],[Source ID]],EF_List[Source ID],0)),"")</f>
        <v/>
      </c>
      <c r="AJ91" s="210" t="str">
        <f>_xlfn.IFNA(INDEX(EF_List[Geothermal CO2 Exempt EF],MATCH(Spec_Imports[[#This Row],[Source ID]],EF_List[Source ID],0)),"")</f>
        <v/>
      </c>
      <c r="AK91" s="210" t="str">
        <f>_xlfn.IFNA(INDEX(EF_List[Geothermal CH4 Exempt EF],MATCH(Spec_Imports[[#This Row],[Source ID]],EF_List[Source ID],0)),"")</f>
        <v/>
      </c>
      <c r="AL91" s="210" t="str">
        <f>_xlfn.IFNA(INDEX(EF_List[Other CH4
Covered EF],MATCH(Spec_Imports[[#This Row],[Source ID]],EF_List[Source ID],0)),"")</f>
        <v/>
      </c>
      <c r="AM91" s="210" t="str">
        <f>_xlfn.IFNA(INDEX(EF_List[N2O
Covered EF],MATCH(Spec_Imports[[#This Row],[Source ID]],EF_List[Source ID],0)),"")</f>
        <v/>
      </c>
      <c r="AN91" s="15"/>
      <c r="AO91" s="51" t="str">
        <f>IFERROR(MAX(Spec_Imports[[#This Row],[Specified_Electricity_Deliveries]],0)*Spec_Imports[[#This Row],[Transmission_Loss_Correction_Factor]],"")</f>
        <v/>
      </c>
      <c r="AP91" s="51" t="str">
        <f>IFERROR(Spec_Imports[[#This Row],[MWh_x_TLF]]*Spec_Imports[[#This Row],[EF_Published2]],"")</f>
        <v/>
      </c>
      <c r="AQ91" s="51" t="str">
        <f>IFERROR(Spec_Imports[[#This Row],[MWh_x_TLF]]*Spec_Imports[[#This Row],[EF_Total_Covered]],"")</f>
        <v/>
      </c>
      <c r="AR91" s="51" t="str">
        <f>IFERROR(Spec_Imports[[#This Row],[MWh_x_TLF]]*Spec_Imports[[#This Row],[EF_Total_Exempt]],"")</f>
        <v/>
      </c>
      <c r="AS91" s="51" t="str">
        <f>IFERROR(Spec_Imports[[#This Row],[MWh_x_TLF]]*Spec_Imports[[#This Row],[EF_Combustion]],"")</f>
        <v/>
      </c>
      <c r="AT91" s="51" t="str">
        <f>IFERROR(Spec_Imports[[#This Row],[MWh_x_TLF]]*Spec_Imports[[#This Row],[EF_Biomass_Exempt]],"")</f>
        <v/>
      </c>
      <c r="AU91" s="51" t="str">
        <f>IFERROR(Spec_Imports[[#This Row],[MWh_x_TLF]]*Spec_Imports[[#This Row],[EF_CO2_Geothermal_Exempt]],"")</f>
        <v/>
      </c>
      <c r="AV91" s="51" t="str">
        <f>IFERROR(Spec_Imports[[#This Row],[MWh_x_TLF]]*Spec_Imports[[#This Row],[EF_CH4_Geothermal_Exempt]],"")</f>
        <v/>
      </c>
      <c r="AW91" s="51" t="str">
        <f>IFERROR(Spec_Imports[[#This Row],[MWh_x_TLF]]*Spec_Imports[[#This Row],[EF_CH4_Non-Geothermal]],"")</f>
        <v/>
      </c>
      <c r="AX91" s="51" t="str">
        <f>IFERROR(Spec_Imports[[#This Row],[MWh_x_TLF]]*Spec_Imports[[#This Row],[EF_N2O]],"")</f>
        <v/>
      </c>
      <c r="AY91" s="15"/>
      <c r="AZ91" s="44" t="str">
        <f>IF(Spec_Imports[[#This Row],[Source ID]]="","","No")</f>
        <v/>
      </c>
      <c r="BA91" s="255" t="str">
        <f>IF(Spec_Imports[[#This Row],[Linked_Jurisdiction_2]]="No",0,Spec_Imports[[#This Row],[CO2e_Total_Covered]])</f>
        <v/>
      </c>
      <c r="BB91" s="139"/>
      <c r="BC91" s="257"/>
    </row>
    <row r="92" spans="1:55" ht="15.6">
      <c r="A92" s="244"/>
      <c r="B92" s="126" t="str">
        <f>IF(ISNUMBER(SEARCH("~*",Spec_Imports[[#This Row],[Facility_Unit_Name]])),"",IF(Spec_Imports[[#This Row],[Facility_Unit_Name]]="","",INDEX(EF_List[Source ID],MATCH(Spec_Imports[[#This Row],[Facility_Unit_Name]],EF_List[Facility and Unit Name],0))))</f>
        <v/>
      </c>
      <c r="C92" s="44" t="str">
        <f>_xlfn.IFNA(INDEX(EF_List[Primary Fuel],MATCH(Spec_Imports[[#This Row],[Source ID]],EF_List[Source ID],0)),"")</f>
        <v/>
      </c>
      <c r="D92" s="44" t="str">
        <f>_xlfn.IFNA(INDEX(EF_List[State/Country],MATCH(Spec_Imports[[#This Row],[Source ID]],EF_List[Source ID],0)),"")</f>
        <v/>
      </c>
      <c r="E92" s="127"/>
      <c r="F92" s="128"/>
      <c r="G92" s="131" t="str">
        <f>IF(ISBLANK(Spec_Imports[[#This Row],[Source ID]]),"",Spec_Imports[[#This Row],[EF_Published2]])</f>
        <v/>
      </c>
      <c r="H92" s="74"/>
      <c r="I92" s="37"/>
      <c r="J92" s="38"/>
      <c r="K92" s="50"/>
      <c r="L92"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92" s="13"/>
      <c r="N92" s="37"/>
      <c r="O92" s="132" t="str">
        <f>IF(Spec_Imports[[#This Row],[Are_You_First_Deliverer]]="","",IF(N92="Yes","","Verify Entry"))</f>
        <v/>
      </c>
      <c r="P92" s="13"/>
      <c r="Q92" s="37"/>
      <c r="R92" s="44" t="str">
        <f>IF(Spec_Imports[[#This Row],[Source ID]]="","",IF(OR(Spec_Imports[[#This Row],[Direct_Delivery_Method]]="1st PoR is WA Sch Pt",Spec_Imports[[#This Row],[Direct_Delivery_Method]]="Dynamic Transfer",Spec_Imports[[#This Row],[Direct_Delivery_Method]]="Spec Source to POD in WA"),"Yes","Verify Entry"))</f>
        <v/>
      </c>
      <c r="S92" s="13"/>
      <c r="T92" s="247"/>
      <c r="U92" s="13"/>
      <c r="V92" s="44" t="str">
        <f>IF(Spec_Imports[[#This Row],[Source ID]]="","",'Start Here'!$B$33)</f>
        <v/>
      </c>
      <c r="W92" s="44" t="str">
        <f>IF(Spec_Imports[[#This Row],[Source ID]]="","",IF(Spec_Imports[[#This Row],[Are_You_First_Deliverer]]="Yes","No",IF(Spec_Imports[[#This Row],[Are_You_First_Deliverer]]="No","Yes","Verify Entry")))</f>
        <v/>
      </c>
      <c r="X92" s="52" t="str">
        <f>IF(Spec_Imports[[#This Row],[RP_Power_Brought_On_Behalf]]="Yes",Spec_Imports[[#This Row],[Specified_Electricity_Deliveries]]*Spec_Imports[[#This Row],[Transmission_Loss_Correction_Factor]],"")</f>
        <v/>
      </c>
      <c r="Y92" s="39" t="str">
        <f>IF(Spec_Imports[[#This Row],[RP_Owned_Imported_Per_Thresholds]]="","",Spec_Imports[[#This Row],[RP_Owned_Imported_Per_Thresholds]]*Spec_Imports[[#This Row],[EF_Total_Covered]])</f>
        <v/>
      </c>
      <c r="Z92" s="13"/>
      <c r="AA92" s="37"/>
      <c r="AB92" s="37" t="str">
        <f>IF(Spec_Imports[[#This Row],[Source ID]]="","",IF(OR(Spec_Imports[[#This Row],[Meter_Data_Zero_RPS]]="No",Spec_Imports[[#This Row],[Are_You_First_Deliverer]]="No"),"Does Not Apply",""))</f>
        <v/>
      </c>
      <c r="AC92"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92" s="16"/>
      <c r="AE92" s="210" t="str">
        <f>_xlfn.IFNA(INDEX(EF_List[Total EF],MATCH(Spec_Imports[[#This Row],[Source ID]],EF_List[Source ID],0)),"")</f>
        <v/>
      </c>
      <c r="AF92" s="210" t="str">
        <f>IF(Spec_Imports[[#This Row],[Source ID]]="","",Spec_Imports[[#This Row],[EF_Combustion]]+Spec_Imports[[#This Row],[EF_CH4_Non-Geothermal]]+Spec_Imports[[#This Row],[EF_N2O]])</f>
        <v/>
      </c>
      <c r="AG92" s="210" t="str">
        <f>IF(Spec_Imports[[#This Row],[Source ID]]="","",Spec_Imports[[#This Row],[EF_Biomass_Exempt]]+Spec_Imports[[#This Row],[EF_CO2_Geothermal_Exempt]]+Spec_Imports[[#This Row],[EF_CH4_Geothermal_Exempt]])</f>
        <v/>
      </c>
      <c r="AH92" s="210" t="str">
        <f>_xlfn.IFNA(INDEX(EF_List[Fossil &amp; Process EF],MATCH(Spec_Imports[[#This Row],[Source ID]],EF_List[Source ID],0)),"")</f>
        <v/>
      </c>
      <c r="AI92" s="210" t="str">
        <f>_xlfn.IFNA(INDEX(EF_List[Biomass
Exempt EF],MATCH(Spec_Imports[[#This Row],[Source ID]],EF_List[Source ID],0)),"")</f>
        <v/>
      </c>
      <c r="AJ92" s="210" t="str">
        <f>_xlfn.IFNA(INDEX(EF_List[Geothermal CO2 Exempt EF],MATCH(Spec_Imports[[#This Row],[Source ID]],EF_List[Source ID],0)),"")</f>
        <v/>
      </c>
      <c r="AK92" s="210" t="str">
        <f>_xlfn.IFNA(INDEX(EF_List[Geothermal CH4 Exempt EF],MATCH(Spec_Imports[[#This Row],[Source ID]],EF_List[Source ID],0)),"")</f>
        <v/>
      </c>
      <c r="AL92" s="210" t="str">
        <f>_xlfn.IFNA(INDEX(EF_List[Other CH4
Covered EF],MATCH(Spec_Imports[[#This Row],[Source ID]],EF_List[Source ID],0)),"")</f>
        <v/>
      </c>
      <c r="AM92" s="210" t="str">
        <f>_xlfn.IFNA(INDEX(EF_List[N2O
Covered EF],MATCH(Spec_Imports[[#This Row],[Source ID]],EF_List[Source ID],0)),"")</f>
        <v/>
      </c>
      <c r="AN92" s="15"/>
      <c r="AO92" s="51" t="str">
        <f>IFERROR(MAX(Spec_Imports[[#This Row],[Specified_Electricity_Deliveries]],0)*Spec_Imports[[#This Row],[Transmission_Loss_Correction_Factor]],"")</f>
        <v/>
      </c>
      <c r="AP92" s="51" t="str">
        <f>IFERROR(Spec_Imports[[#This Row],[MWh_x_TLF]]*Spec_Imports[[#This Row],[EF_Published2]],"")</f>
        <v/>
      </c>
      <c r="AQ92" s="51" t="str">
        <f>IFERROR(Spec_Imports[[#This Row],[MWh_x_TLF]]*Spec_Imports[[#This Row],[EF_Total_Covered]],"")</f>
        <v/>
      </c>
      <c r="AR92" s="51" t="str">
        <f>IFERROR(Spec_Imports[[#This Row],[MWh_x_TLF]]*Spec_Imports[[#This Row],[EF_Total_Exempt]],"")</f>
        <v/>
      </c>
      <c r="AS92" s="51" t="str">
        <f>IFERROR(Spec_Imports[[#This Row],[MWh_x_TLF]]*Spec_Imports[[#This Row],[EF_Combustion]],"")</f>
        <v/>
      </c>
      <c r="AT92" s="51" t="str">
        <f>IFERROR(Spec_Imports[[#This Row],[MWh_x_TLF]]*Spec_Imports[[#This Row],[EF_Biomass_Exempt]],"")</f>
        <v/>
      </c>
      <c r="AU92" s="51" t="str">
        <f>IFERROR(Spec_Imports[[#This Row],[MWh_x_TLF]]*Spec_Imports[[#This Row],[EF_CO2_Geothermal_Exempt]],"")</f>
        <v/>
      </c>
      <c r="AV92" s="51" t="str">
        <f>IFERROR(Spec_Imports[[#This Row],[MWh_x_TLF]]*Spec_Imports[[#This Row],[EF_CH4_Geothermal_Exempt]],"")</f>
        <v/>
      </c>
      <c r="AW92" s="51" t="str">
        <f>IFERROR(Spec_Imports[[#This Row],[MWh_x_TLF]]*Spec_Imports[[#This Row],[EF_CH4_Non-Geothermal]],"")</f>
        <v/>
      </c>
      <c r="AX92" s="51" t="str">
        <f>IFERROR(Spec_Imports[[#This Row],[MWh_x_TLF]]*Spec_Imports[[#This Row],[EF_N2O]],"")</f>
        <v/>
      </c>
      <c r="AY92" s="15"/>
      <c r="AZ92" s="44" t="str">
        <f>IF(Spec_Imports[[#This Row],[Source ID]]="","","No")</f>
        <v/>
      </c>
      <c r="BA92" s="255" t="str">
        <f>IF(Spec_Imports[[#This Row],[Linked_Jurisdiction_2]]="No",0,Spec_Imports[[#This Row],[CO2e_Total_Covered]])</f>
        <v/>
      </c>
      <c r="BB92" s="139"/>
      <c r="BC92" s="257"/>
    </row>
    <row r="93" spans="1:55" ht="15.6">
      <c r="A93" s="244"/>
      <c r="B93" s="126" t="str">
        <f>IF(ISNUMBER(SEARCH("~*",Spec_Imports[[#This Row],[Facility_Unit_Name]])),"",IF(Spec_Imports[[#This Row],[Facility_Unit_Name]]="","",INDEX(EF_List[Source ID],MATCH(Spec_Imports[[#This Row],[Facility_Unit_Name]],EF_List[Facility and Unit Name],0))))</f>
        <v/>
      </c>
      <c r="C93" s="44" t="str">
        <f>_xlfn.IFNA(INDEX(EF_List[Primary Fuel],MATCH(Spec_Imports[[#This Row],[Source ID]],EF_List[Source ID],0)),"")</f>
        <v/>
      </c>
      <c r="D93" s="44" t="str">
        <f>_xlfn.IFNA(INDEX(EF_List[State/Country],MATCH(Spec_Imports[[#This Row],[Source ID]],EF_List[Source ID],0)),"")</f>
        <v/>
      </c>
      <c r="E93" s="127"/>
      <c r="F93" s="128"/>
      <c r="G93" s="131" t="str">
        <f>IF(ISBLANK(Spec_Imports[[#This Row],[Source ID]]),"",Spec_Imports[[#This Row],[EF_Published2]])</f>
        <v/>
      </c>
      <c r="H93" s="74"/>
      <c r="I93" s="37"/>
      <c r="J93" s="38"/>
      <c r="K93" s="50"/>
      <c r="L93"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93" s="13"/>
      <c r="N93" s="37"/>
      <c r="O93" s="132" t="str">
        <f>IF(Spec_Imports[[#This Row],[Are_You_First_Deliverer]]="","",IF(N93="Yes","","Verify Entry"))</f>
        <v/>
      </c>
      <c r="P93" s="13"/>
      <c r="Q93" s="37"/>
      <c r="R93" s="44" t="str">
        <f>IF(Spec_Imports[[#This Row],[Source ID]]="","",IF(OR(Spec_Imports[[#This Row],[Direct_Delivery_Method]]="1st PoR is WA Sch Pt",Spec_Imports[[#This Row],[Direct_Delivery_Method]]="Dynamic Transfer",Spec_Imports[[#This Row],[Direct_Delivery_Method]]="Spec Source to POD in WA"),"Yes","Verify Entry"))</f>
        <v/>
      </c>
      <c r="S93" s="13"/>
      <c r="T93" s="247"/>
      <c r="U93" s="13"/>
      <c r="V93" s="44" t="str">
        <f>IF(Spec_Imports[[#This Row],[Source ID]]="","",'Start Here'!$B$33)</f>
        <v/>
      </c>
      <c r="W93" s="44" t="str">
        <f>IF(Spec_Imports[[#This Row],[Source ID]]="","",IF(Spec_Imports[[#This Row],[Are_You_First_Deliverer]]="Yes","No",IF(Spec_Imports[[#This Row],[Are_You_First_Deliverer]]="No","Yes","Verify Entry")))</f>
        <v/>
      </c>
      <c r="X93" s="52" t="str">
        <f>IF(Spec_Imports[[#This Row],[RP_Power_Brought_On_Behalf]]="Yes",Spec_Imports[[#This Row],[Specified_Electricity_Deliveries]]*Spec_Imports[[#This Row],[Transmission_Loss_Correction_Factor]],"")</f>
        <v/>
      </c>
      <c r="Y93" s="39" t="str">
        <f>IF(Spec_Imports[[#This Row],[RP_Owned_Imported_Per_Thresholds]]="","",Spec_Imports[[#This Row],[RP_Owned_Imported_Per_Thresholds]]*Spec_Imports[[#This Row],[EF_Total_Covered]])</f>
        <v/>
      </c>
      <c r="Z93" s="13"/>
      <c r="AA93" s="37"/>
      <c r="AB93" s="37" t="str">
        <f>IF(Spec_Imports[[#This Row],[Source ID]]="","",IF(OR(Spec_Imports[[#This Row],[Meter_Data_Zero_RPS]]="No",Spec_Imports[[#This Row],[Are_You_First_Deliverer]]="No"),"Does Not Apply",""))</f>
        <v/>
      </c>
      <c r="AC93"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93" s="16"/>
      <c r="AE93" s="210" t="str">
        <f>_xlfn.IFNA(INDEX(EF_List[Total EF],MATCH(Spec_Imports[[#This Row],[Source ID]],EF_List[Source ID],0)),"")</f>
        <v/>
      </c>
      <c r="AF93" s="210" t="str">
        <f>IF(Spec_Imports[[#This Row],[Source ID]]="","",Spec_Imports[[#This Row],[EF_Combustion]]+Spec_Imports[[#This Row],[EF_CH4_Non-Geothermal]]+Spec_Imports[[#This Row],[EF_N2O]])</f>
        <v/>
      </c>
      <c r="AG93" s="210" t="str">
        <f>IF(Spec_Imports[[#This Row],[Source ID]]="","",Spec_Imports[[#This Row],[EF_Biomass_Exempt]]+Spec_Imports[[#This Row],[EF_CO2_Geothermal_Exempt]]+Spec_Imports[[#This Row],[EF_CH4_Geothermal_Exempt]])</f>
        <v/>
      </c>
      <c r="AH93" s="210" t="str">
        <f>_xlfn.IFNA(INDEX(EF_List[Fossil &amp; Process EF],MATCH(Spec_Imports[[#This Row],[Source ID]],EF_List[Source ID],0)),"")</f>
        <v/>
      </c>
      <c r="AI93" s="210" t="str">
        <f>_xlfn.IFNA(INDEX(EF_List[Biomass
Exempt EF],MATCH(Spec_Imports[[#This Row],[Source ID]],EF_List[Source ID],0)),"")</f>
        <v/>
      </c>
      <c r="AJ93" s="210" t="str">
        <f>_xlfn.IFNA(INDEX(EF_List[Geothermal CO2 Exempt EF],MATCH(Spec_Imports[[#This Row],[Source ID]],EF_List[Source ID],0)),"")</f>
        <v/>
      </c>
      <c r="AK93" s="210" t="str">
        <f>_xlfn.IFNA(INDEX(EF_List[Geothermal CH4 Exempt EF],MATCH(Spec_Imports[[#This Row],[Source ID]],EF_List[Source ID],0)),"")</f>
        <v/>
      </c>
      <c r="AL93" s="210" t="str">
        <f>_xlfn.IFNA(INDEX(EF_List[Other CH4
Covered EF],MATCH(Spec_Imports[[#This Row],[Source ID]],EF_List[Source ID],0)),"")</f>
        <v/>
      </c>
      <c r="AM93" s="210" t="str">
        <f>_xlfn.IFNA(INDEX(EF_List[N2O
Covered EF],MATCH(Spec_Imports[[#This Row],[Source ID]],EF_List[Source ID],0)),"")</f>
        <v/>
      </c>
      <c r="AN93" s="15"/>
      <c r="AO93" s="51" t="str">
        <f>IFERROR(MAX(Spec_Imports[[#This Row],[Specified_Electricity_Deliveries]],0)*Spec_Imports[[#This Row],[Transmission_Loss_Correction_Factor]],"")</f>
        <v/>
      </c>
      <c r="AP93" s="51" t="str">
        <f>IFERROR(Spec_Imports[[#This Row],[MWh_x_TLF]]*Spec_Imports[[#This Row],[EF_Published2]],"")</f>
        <v/>
      </c>
      <c r="AQ93" s="51" t="str">
        <f>IFERROR(Spec_Imports[[#This Row],[MWh_x_TLF]]*Spec_Imports[[#This Row],[EF_Total_Covered]],"")</f>
        <v/>
      </c>
      <c r="AR93" s="51" t="str">
        <f>IFERROR(Spec_Imports[[#This Row],[MWh_x_TLF]]*Spec_Imports[[#This Row],[EF_Total_Exempt]],"")</f>
        <v/>
      </c>
      <c r="AS93" s="51" t="str">
        <f>IFERROR(Spec_Imports[[#This Row],[MWh_x_TLF]]*Spec_Imports[[#This Row],[EF_Combustion]],"")</f>
        <v/>
      </c>
      <c r="AT93" s="51" t="str">
        <f>IFERROR(Spec_Imports[[#This Row],[MWh_x_TLF]]*Spec_Imports[[#This Row],[EF_Biomass_Exempt]],"")</f>
        <v/>
      </c>
      <c r="AU93" s="51" t="str">
        <f>IFERROR(Spec_Imports[[#This Row],[MWh_x_TLF]]*Spec_Imports[[#This Row],[EF_CO2_Geothermal_Exempt]],"")</f>
        <v/>
      </c>
      <c r="AV93" s="51" t="str">
        <f>IFERROR(Spec_Imports[[#This Row],[MWh_x_TLF]]*Spec_Imports[[#This Row],[EF_CH4_Geothermal_Exempt]],"")</f>
        <v/>
      </c>
      <c r="AW93" s="51" t="str">
        <f>IFERROR(Spec_Imports[[#This Row],[MWh_x_TLF]]*Spec_Imports[[#This Row],[EF_CH4_Non-Geothermal]],"")</f>
        <v/>
      </c>
      <c r="AX93" s="51" t="str">
        <f>IFERROR(Spec_Imports[[#This Row],[MWh_x_TLF]]*Spec_Imports[[#This Row],[EF_N2O]],"")</f>
        <v/>
      </c>
      <c r="AY93" s="15"/>
      <c r="AZ93" s="44" t="str">
        <f>IF(Spec_Imports[[#This Row],[Source ID]]="","","No")</f>
        <v/>
      </c>
      <c r="BA93" s="255" t="str">
        <f>IF(Spec_Imports[[#This Row],[Linked_Jurisdiction_2]]="No",0,Spec_Imports[[#This Row],[CO2e_Total_Covered]])</f>
        <v/>
      </c>
      <c r="BB93" s="139"/>
      <c r="BC93" s="257"/>
    </row>
    <row r="94" spans="1:55" ht="15.6">
      <c r="A94" s="244"/>
      <c r="B94" s="126" t="str">
        <f>IF(ISNUMBER(SEARCH("~*",Spec_Imports[[#This Row],[Facility_Unit_Name]])),"",IF(Spec_Imports[[#This Row],[Facility_Unit_Name]]="","",INDEX(EF_List[Source ID],MATCH(Spec_Imports[[#This Row],[Facility_Unit_Name]],EF_List[Facility and Unit Name],0))))</f>
        <v/>
      </c>
      <c r="C94" s="44" t="str">
        <f>_xlfn.IFNA(INDEX(EF_List[Primary Fuel],MATCH(Spec_Imports[[#This Row],[Source ID]],EF_List[Source ID],0)),"")</f>
        <v/>
      </c>
      <c r="D94" s="44" t="str">
        <f>_xlfn.IFNA(INDEX(EF_List[State/Country],MATCH(Spec_Imports[[#This Row],[Source ID]],EF_List[Source ID],0)),"")</f>
        <v/>
      </c>
      <c r="E94" s="127"/>
      <c r="F94" s="128"/>
      <c r="G94" s="131" t="str">
        <f>IF(ISBLANK(Spec_Imports[[#This Row],[Source ID]]),"",Spec_Imports[[#This Row],[EF_Published2]])</f>
        <v/>
      </c>
      <c r="H94" s="74"/>
      <c r="I94" s="37"/>
      <c r="J94" s="38"/>
      <c r="K94" s="50"/>
      <c r="L94"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94" s="13"/>
      <c r="N94" s="37"/>
      <c r="O94" s="132" t="str">
        <f>IF(Spec_Imports[[#This Row],[Are_You_First_Deliverer]]="","",IF(N94="Yes","","Verify Entry"))</f>
        <v/>
      </c>
      <c r="P94" s="13"/>
      <c r="Q94" s="37"/>
      <c r="R94" s="44" t="str">
        <f>IF(Spec_Imports[[#This Row],[Source ID]]="","",IF(OR(Spec_Imports[[#This Row],[Direct_Delivery_Method]]="1st PoR is WA Sch Pt",Spec_Imports[[#This Row],[Direct_Delivery_Method]]="Dynamic Transfer",Spec_Imports[[#This Row],[Direct_Delivery_Method]]="Spec Source to POD in WA"),"Yes","Verify Entry"))</f>
        <v/>
      </c>
      <c r="S94" s="13"/>
      <c r="T94" s="247"/>
      <c r="U94" s="13"/>
      <c r="V94" s="44" t="str">
        <f>IF(Spec_Imports[[#This Row],[Source ID]]="","",'Start Here'!$B$33)</f>
        <v/>
      </c>
      <c r="W94" s="44" t="str">
        <f>IF(Spec_Imports[[#This Row],[Source ID]]="","",IF(Spec_Imports[[#This Row],[Are_You_First_Deliverer]]="Yes","No",IF(Spec_Imports[[#This Row],[Are_You_First_Deliverer]]="No","Yes","Verify Entry")))</f>
        <v/>
      </c>
      <c r="X94" s="52" t="str">
        <f>IF(Spec_Imports[[#This Row],[RP_Power_Brought_On_Behalf]]="Yes",Spec_Imports[[#This Row],[Specified_Electricity_Deliveries]]*Spec_Imports[[#This Row],[Transmission_Loss_Correction_Factor]],"")</f>
        <v/>
      </c>
      <c r="Y94" s="39" t="str">
        <f>IF(Spec_Imports[[#This Row],[RP_Owned_Imported_Per_Thresholds]]="","",Spec_Imports[[#This Row],[RP_Owned_Imported_Per_Thresholds]]*Spec_Imports[[#This Row],[EF_Total_Covered]])</f>
        <v/>
      </c>
      <c r="Z94" s="13"/>
      <c r="AA94" s="37"/>
      <c r="AB94" s="37" t="str">
        <f>IF(Spec_Imports[[#This Row],[Source ID]]="","",IF(OR(Spec_Imports[[#This Row],[Meter_Data_Zero_RPS]]="No",Spec_Imports[[#This Row],[Are_You_First_Deliverer]]="No"),"Does Not Apply",""))</f>
        <v/>
      </c>
      <c r="AC94"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94" s="16"/>
      <c r="AE94" s="210" t="str">
        <f>_xlfn.IFNA(INDEX(EF_List[Total EF],MATCH(Spec_Imports[[#This Row],[Source ID]],EF_List[Source ID],0)),"")</f>
        <v/>
      </c>
      <c r="AF94" s="210" t="str">
        <f>IF(Spec_Imports[[#This Row],[Source ID]]="","",Spec_Imports[[#This Row],[EF_Combustion]]+Spec_Imports[[#This Row],[EF_CH4_Non-Geothermal]]+Spec_Imports[[#This Row],[EF_N2O]])</f>
        <v/>
      </c>
      <c r="AG94" s="210" t="str">
        <f>IF(Spec_Imports[[#This Row],[Source ID]]="","",Spec_Imports[[#This Row],[EF_Biomass_Exempt]]+Spec_Imports[[#This Row],[EF_CO2_Geothermal_Exempt]]+Spec_Imports[[#This Row],[EF_CH4_Geothermal_Exempt]])</f>
        <v/>
      </c>
      <c r="AH94" s="210" t="str">
        <f>_xlfn.IFNA(INDEX(EF_List[Fossil &amp; Process EF],MATCH(Spec_Imports[[#This Row],[Source ID]],EF_List[Source ID],0)),"")</f>
        <v/>
      </c>
      <c r="AI94" s="210" t="str">
        <f>_xlfn.IFNA(INDEX(EF_List[Biomass
Exempt EF],MATCH(Spec_Imports[[#This Row],[Source ID]],EF_List[Source ID],0)),"")</f>
        <v/>
      </c>
      <c r="AJ94" s="210" t="str">
        <f>_xlfn.IFNA(INDEX(EF_List[Geothermal CO2 Exempt EF],MATCH(Spec_Imports[[#This Row],[Source ID]],EF_List[Source ID],0)),"")</f>
        <v/>
      </c>
      <c r="AK94" s="210" t="str">
        <f>_xlfn.IFNA(INDEX(EF_List[Geothermal CH4 Exempt EF],MATCH(Spec_Imports[[#This Row],[Source ID]],EF_List[Source ID],0)),"")</f>
        <v/>
      </c>
      <c r="AL94" s="210" t="str">
        <f>_xlfn.IFNA(INDEX(EF_List[Other CH4
Covered EF],MATCH(Spec_Imports[[#This Row],[Source ID]],EF_List[Source ID],0)),"")</f>
        <v/>
      </c>
      <c r="AM94" s="210" t="str">
        <f>_xlfn.IFNA(INDEX(EF_List[N2O
Covered EF],MATCH(Spec_Imports[[#This Row],[Source ID]],EF_List[Source ID],0)),"")</f>
        <v/>
      </c>
      <c r="AN94" s="15"/>
      <c r="AO94" s="51" t="str">
        <f>IFERROR(MAX(Spec_Imports[[#This Row],[Specified_Electricity_Deliveries]],0)*Spec_Imports[[#This Row],[Transmission_Loss_Correction_Factor]],"")</f>
        <v/>
      </c>
      <c r="AP94" s="51" t="str">
        <f>IFERROR(Spec_Imports[[#This Row],[MWh_x_TLF]]*Spec_Imports[[#This Row],[EF_Published2]],"")</f>
        <v/>
      </c>
      <c r="AQ94" s="51" t="str">
        <f>IFERROR(Spec_Imports[[#This Row],[MWh_x_TLF]]*Spec_Imports[[#This Row],[EF_Total_Covered]],"")</f>
        <v/>
      </c>
      <c r="AR94" s="51" t="str">
        <f>IFERROR(Spec_Imports[[#This Row],[MWh_x_TLF]]*Spec_Imports[[#This Row],[EF_Total_Exempt]],"")</f>
        <v/>
      </c>
      <c r="AS94" s="51" t="str">
        <f>IFERROR(Spec_Imports[[#This Row],[MWh_x_TLF]]*Spec_Imports[[#This Row],[EF_Combustion]],"")</f>
        <v/>
      </c>
      <c r="AT94" s="51" t="str">
        <f>IFERROR(Spec_Imports[[#This Row],[MWh_x_TLF]]*Spec_Imports[[#This Row],[EF_Biomass_Exempt]],"")</f>
        <v/>
      </c>
      <c r="AU94" s="51" t="str">
        <f>IFERROR(Spec_Imports[[#This Row],[MWh_x_TLF]]*Spec_Imports[[#This Row],[EF_CO2_Geothermal_Exempt]],"")</f>
        <v/>
      </c>
      <c r="AV94" s="51" t="str">
        <f>IFERROR(Spec_Imports[[#This Row],[MWh_x_TLF]]*Spec_Imports[[#This Row],[EF_CH4_Geothermal_Exempt]],"")</f>
        <v/>
      </c>
      <c r="AW94" s="51" t="str">
        <f>IFERROR(Spec_Imports[[#This Row],[MWh_x_TLF]]*Spec_Imports[[#This Row],[EF_CH4_Non-Geothermal]],"")</f>
        <v/>
      </c>
      <c r="AX94" s="51" t="str">
        <f>IFERROR(Spec_Imports[[#This Row],[MWh_x_TLF]]*Spec_Imports[[#This Row],[EF_N2O]],"")</f>
        <v/>
      </c>
      <c r="AY94" s="15"/>
      <c r="AZ94" s="44" t="str">
        <f>IF(Spec_Imports[[#This Row],[Source ID]]="","","No")</f>
        <v/>
      </c>
      <c r="BA94" s="255" t="str">
        <f>IF(Spec_Imports[[#This Row],[Linked_Jurisdiction_2]]="No",0,Spec_Imports[[#This Row],[CO2e_Total_Covered]])</f>
        <v/>
      </c>
      <c r="BB94" s="139"/>
      <c r="BC94" s="257"/>
    </row>
    <row r="95" spans="1:55" ht="15.6">
      <c r="A95" s="244"/>
      <c r="B95" s="126" t="str">
        <f>IF(ISNUMBER(SEARCH("~*",Spec_Imports[[#This Row],[Facility_Unit_Name]])),"",IF(Spec_Imports[[#This Row],[Facility_Unit_Name]]="","",INDEX(EF_List[Source ID],MATCH(Spec_Imports[[#This Row],[Facility_Unit_Name]],EF_List[Facility and Unit Name],0))))</f>
        <v/>
      </c>
      <c r="C95" s="44" t="str">
        <f>_xlfn.IFNA(INDEX(EF_List[Primary Fuel],MATCH(Spec_Imports[[#This Row],[Source ID]],EF_List[Source ID],0)),"")</f>
        <v/>
      </c>
      <c r="D95" s="44" t="str">
        <f>_xlfn.IFNA(INDEX(EF_List[State/Country],MATCH(Spec_Imports[[#This Row],[Source ID]],EF_List[Source ID],0)),"")</f>
        <v/>
      </c>
      <c r="E95" s="127"/>
      <c r="F95" s="128"/>
      <c r="G95" s="131" t="str">
        <f>IF(ISBLANK(Spec_Imports[[#This Row],[Source ID]]),"",Spec_Imports[[#This Row],[EF_Published2]])</f>
        <v/>
      </c>
      <c r="H95" s="74"/>
      <c r="I95" s="37"/>
      <c r="J95" s="38"/>
      <c r="K95" s="50"/>
      <c r="L95"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95" s="13"/>
      <c r="N95" s="37"/>
      <c r="O95" s="132" t="str">
        <f>IF(Spec_Imports[[#This Row],[Are_You_First_Deliverer]]="","",IF(N95="Yes","","Verify Entry"))</f>
        <v/>
      </c>
      <c r="P95" s="13"/>
      <c r="Q95" s="37"/>
      <c r="R95" s="44" t="str">
        <f>IF(Spec_Imports[[#This Row],[Source ID]]="","",IF(OR(Spec_Imports[[#This Row],[Direct_Delivery_Method]]="1st PoR is WA Sch Pt",Spec_Imports[[#This Row],[Direct_Delivery_Method]]="Dynamic Transfer",Spec_Imports[[#This Row],[Direct_Delivery_Method]]="Spec Source to POD in WA"),"Yes","Verify Entry"))</f>
        <v/>
      </c>
      <c r="S95" s="13"/>
      <c r="T95" s="247"/>
      <c r="U95" s="13"/>
      <c r="V95" s="44" t="str">
        <f>IF(Spec_Imports[[#This Row],[Source ID]]="","",'Start Here'!$B$33)</f>
        <v/>
      </c>
      <c r="W95" s="44" t="str">
        <f>IF(Spec_Imports[[#This Row],[Source ID]]="","",IF(Spec_Imports[[#This Row],[Are_You_First_Deliverer]]="Yes","No",IF(Spec_Imports[[#This Row],[Are_You_First_Deliverer]]="No","Yes","Verify Entry")))</f>
        <v/>
      </c>
      <c r="X95" s="52" t="str">
        <f>IF(Spec_Imports[[#This Row],[RP_Power_Brought_On_Behalf]]="Yes",Spec_Imports[[#This Row],[Specified_Electricity_Deliveries]]*Spec_Imports[[#This Row],[Transmission_Loss_Correction_Factor]],"")</f>
        <v/>
      </c>
      <c r="Y95" s="39" t="str">
        <f>IF(Spec_Imports[[#This Row],[RP_Owned_Imported_Per_Thresholds]]="","",Spec_Imports[[#This Row],[RP_Owned_Imported_Per_Thresholds]]*Spec_Imports[[#This Row],[EF_Total_Covered]])</f>
        <v/>
      </c>
      <c r="Z95" s="13"/>
      <c r="AA95" s="37"/>
      <c r="AB95" s="37" t="str">
        <f>IF(Spec_Imports[[#This Row],[Source ID]]="","",IF(OR(Spec_Imports[[#This Row],[Meter_Data_Zero_RPS]]="No",Spec_Imports[[#This Row],[Are_You_First_Deliverer]]="No"),"Does Not Apply",""))</f>
        <v/>
      </c>
      <c r="AC95"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95" s="16"/>
      <c r="AE95" s="210" t="str">
        <f>_xlfn.IFNA(INDEX(EF_List[Total EF],MATCH(Spec_Imports[[#This Row],[Source ID]],EF_List[Source ID],0)),"")</f>
        <v/>
      </c>
      <c r="AF95" s="210" t="str">
        <f>IF(Spec_Imports[[#This Row],[Source ID]]="","",Spec_Imports[[#This Row],[EF_Combustion]]+Spec_Imports[[#This Row],[EF_CH4_Non-Geothermal]]+Spec_Imports[[#This Row],[EF_N2O]])</f>
        <v/>
      </c>
      <c r="AG95" s="210" t="str">
        <f>IF(Spec_Imports[[#This Row],[Source ID]]="","",Spec_Imports[[#This Row],[EF_Biomass_Exempt]]+Spec_Imports[[#This Row],[EF_CO2_Geothermal_Exempt]]+Spec_Imports[[#This Row],[EF_CH4_Geothermal_Exempt]])</f>
        <v/>
      </c>
      <c r="AH95" s="210" t="str">
        <f>_xlfn.IFNA(INDEX(EF_List[Fossil &amp; Process EF],MATCH(Spec_Imports[[#This Row],[Source ID]],EF_List[Source ID],0)),"")</f>
        <v/>
      </c>
      <c r="AI95" s="210" t="str">
        <f>_xlfn.IFNA(INDEX(EF_List[Biomass
Exempt EF],MATCH(Spec_Imports[[#This Row],[Source ID]],EF_List[Source ID],0)),"")</f>
        <v/>
      </c>
      <c r="AJ95" s="210" t="str">
        <f>_xlfn.IFNA(INDEX(EF_List[Geothermal CO2 Exempt EF],MATCH(Spec_Imports[[#This Row],[Source ID]],EF_List[Source ID],0)),"")</f>
        <v/>
      </c>
      <c r="AK95" s="210" t="str">
        <f>_xlfn.IFNA(INDEX(EF_List[Geothermal CH4 Exempt EF],MATCH(Spec_Imports[[#This Row],[Source ID]],EF_List[Source ID],0)),"")</f>
        <v/>
      </c>
      <c r="AL95" s="210" t="str">
        <f>_xlfn.IFNA(INDEX(EF_List[Other CH4
Covered EF],MATCH(Spec_Imports[[#This Row],[Source ID]],EF_List[Source ID],0)),"")</f>
        <v/>
      </c>
      <c r="AM95" s="210" t="str">
        <f>_xlfn.IFNA(INDEX(EF_List[N2O
Covered EF],MATCH(Spec_Imports[[#This Row],[Source ID]],EF_List[Source ID],0)),"")</f>
        <v/>
      </c>
      <c r="AN95" s="15"/>
      <c r="AO95" s="51" t="str">
        <f>IFERROR(MAX(Spec_Imports[[#This Row],[Specified_Electricity_Deliveries]],0)*Spec_Imports[[#This Row],[Transmission_Loss_Correction_Factor]],"")</f>
        <v/>
      </c>
      <c r="AP95" s="51" t="str">
        <f>IFERROR(Spec_Imports[[#This Row],[MWh_x_TLF]]*Spec_Imports[[#This Row],[EF_Published2]],"")</f>
        <v/>
      </c>
      <c r="AQ95" s="51" t="str">
        <f>IFERROR(Spec_Imports[[#This Row],[MWh_x_TLF]]*Spec_Imports[[#This Row],[EF_Total_Covered]],"")</f>
        <v/>
      </c>
      <c r="AR95" s="51" t="str">
        <f>IFERROR(Spec_Imports[[#This Row],[MWh_x_TLF]]*Spec_Imports[[#This Row],[EF_Total_Exempt]],"")</f>
        <v/>
      </c>
      <c r="AS95" s="51" t="str">
        <f>IFERROR(Spec_Imports[[#This Row],[MWh_x_TLF]]*Spec_Imports[[#This Row],[EF_Combustion]],"")</f>
        <v/>
      </c>
      <c r="AT95" s="51" t="str">
        <f>IFERROR(Spec_Imports[[#This Row],[MWh_x_TLF]]*Spec_Imports[[#This Row],[EF_Biomass_Exempt]],"")</f>
        <v/>
      </c>
      <c r="AU95" s="51" t="str">
        <f>IFERROR(Spec_Imports[[#This Row],[MWh_x_TLF]]*Spec_Imports[[#This Row],[EF_CO2_Geothermal_Exempt]],"")</f>
        <v/>
      </c>
      <c r="AV95" s="51" t="str">
        <f>IFERROR(Spec_Imports[[#This Row],[MWh_x_TLF]]*Spec_Imports[[#This Row],[EF_CH4_Geothermal_Exempt]],"")</f>
        <v/>
      </c>
      <c r="AW95" s="51" t="str">
        <f>IFERROR(Spec_Imports[[#This Row],[MWh_x_TLF]]*Spec_Imports[[#This Row],[EF_CH4_Non-Geothermal]],"")</f>
        <v/>
      </c>
      <c r="AX95" s="51" t="str">
        <f>IFERROR(Spec_Imports[[#This Row],[MWh_x_TLF]]*Spec_Imports[[#This Row],[EF_N2O]],"")</f>
        <v/>
      </c>
      <c r="AY95" s="15"/>
      <c r="AZ95" s="44" t="str">
        <f>IF(Spec_Imports[[#This Row],[Source ID]]="","","No")</f>
        <v/>
      </c>
      <c r="BA95" s="255" t="str">
        <f>IF(Spec_Imports[[#This Row],[Linked_Jurisdiction_2]]="No",0,Spec_Imports[[#This Row],[CO2e_Total_Covered]])</f>
        <v/>
      </c>
      <c r="BB95" s="139"/>
      <c r="BC95" s="257"/>
    </row>
    <row r="96" spans="1:55" ht="15.6">
      <c r="A96" s="244"/>
      <c r="B96" s="126" t="str">
        <f>IF(ISNUMBER(SEARCH("~*",Spec_Imports[[#This Row],[Facility_Unit_Name]])),"",IF(Spec_Imports[[#This Row],[Facility_Unit_Name]]="","",INDEX(EF_List[Source ID],MATCH(Spec_Imports[[#This Row],[Facility_Unit_Name]],EF_List[Facility and Unit Name],0))))</f>
        <v/>
      </c>
      <c r="C96" s="44" t="str">
        <f>_xlfn.IFNA(INDEX(EF_List[Primary Fuel],MATCH(Spec_Imports[[#This Row],[Source ID]],EF_List[Source ID],0)),"")</f>
        <v/>
      </c>
      <c r="D96" s="44" t="str">
        <f>_xlfn.IFNA(INDEX(EF_List[State/Country],MATCH(Spec_Imports[[#This Row],[Source ID]],EF_List[Source ID],0)),"")</f>
        <v/>
      </c>
      <c r="E96" s="127"/>
      <c r="F96" s="128"/>
      <c r="G96" s="131" t="str">
        <f>IF(ISBLANK(Spec_Imports[[#This Row],[Source ID]]),"",Spec_Imports[[#This Row],[EF_Published2]])</f>
        <v/>
      </c>
      <c r="H96" s="74"/>
      <c r="I96" s="37"/>
      <c r="J96" s="38"/>
      <c r="K96" s="50"/>
      <c r="L96"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96" s="13"/>
      <c r="N96" s="37"/>
      <c r="O96" s="132" t="str">
        <f>IF(Spec_Imports[[#This Row],[Are_You_First_Deliverer]]="","",IF(N96="Yes","","Verify Entry"))</f>
        <v/>
      </c>
      <c r="P96" s="13"/>
      <c r="Q96" s="37"/>
      <c r="R96" s="44" t="str">
        <f>IF(Spec_Imports[[#This Row],[Source ID]]="","",IF(OR(Spec_Imports[[#This Row],[Direct_Delivery_Method]]="1st PoR is WA Sch Pt",Spec_Imports[[#This Row],[Direct_Delivery_Method]]="Dynamic Transfer",Spec_Imports[[#This Row],[Direct_Delivery_Method]]="Spec Source to POD in WA"),"Yes","Verify Entry"))</f>
        <v/>
      </c>
      <c r="S96" s="13"/>
      <c r="T96" s="247"/>
      <c r="U96" s="13"/>
      <c r="V96" s="44" t="str">
        <f>IF(Spec_Imports[[#This Row],[Source ID]]="","",'Start Here'!$B$33)</f>
        <v/>
      </c>
      <c r="W96" s="44" t="str">
        <f>IF(Spec_Imports[[#This Row],[Source ID]]="","",IF(Spec_Imports[[#This Row],[Are_You_First_Deliverer]]="Yes","No",IF(Spec_Imports[[#This Row],[Are_You_First_Deliverer]]="No","Yes","Verify Entry")))</f>
        <v/>
      </c>
      <c r="X96" s="52" t="str">
        <f>IF(Spec_Imports[[#This Row],[RP_Power_Brought_On_Behalf]]="Yes",Spec_Imports[[#This Row],[Specified_Electricity_Deliveries]]*Spec_Imports[[#This Row],[Transmission_Loss_Correction_Factor]],"")</f>
        <v/>
      </c>
      <c r="Y96" s="39" t="str">
        <f>IF(Spec_Imports[[#This Row],[RP_Owned_Imported_Per_Thresholds]]="","",Spec_Imports[[#This Row],[RP_Owned_Imported_Per_Thresholds]]*Spec_Imports[[#This Row],[EF_Total_Covered]])</f>
        <v/>
      </c>
      <c r="Z96" s="13"/>
      <c r="AA96" s="37"/>
      <c r="AB96" s="37" t="str">
        <f>IF(Spec_Imports[[#This Row],[Source ID]]="","",IF(OR(Spec_Imports[[#This Row],[Meter_Data_Zero_RPS]]="No",Spec_Imports[[#This Row],[Are_You_First_Deliverer]]="No"),"Does Not Apply",""))</f>
        <v/>
      </c>
      <c r="AC96"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96" s="16"/>
      <c r="AE96" s="210" t="str">
        <f>_xlfn.IFNA(INDEX(EF_List[Total EF],MATCH(Spec_Imports[[#This Row],[Source ID]],EF_List[Source ID],0)),"")</f>
        <v/>
      </c>
      <c r="AF96" s="210" t="str">
        <f>IF(Spec_Imports[[#This Row],[Source ID]]="","",Spec_Imports[[#This Row],[EF_Combustion]]+Spec_Imports[[#This Row],[EF_CH4_Non-Geothermal]]+Spec_Imports[[#This Row],[EF_N2O]])</f>
        <v/>
      </c>
      <c r="AG96" s="210" t="str">
        <f>IF(Spec_Imports[[#This Row],[Source ID]]="","",Spec_Imports[[#This Row],[EF_Biomass_Exempt]]+Spec_Imports[[#This Row],[EF_CO2_Geothermal_Exempt]]+Spec_Imports[[#This Row],[EF_CH4_Geothermal_Exempt]])</f>
        <v/>
      </c>
      <c r="AH96" s="210" t="str">
        <f>_xlfn.IFNA(INDEX(EF_List[Fossil &amp; Process EF],MATCH(Spec_Imports[[#This Row],[Source ID]],EF_List[Source ID],0)),"")</f>
        <v/>
      </c>
      <c r="AI96" s="210" t="str">
        <f>_xlfn.IFNA(INDEX(EF_List[Biomass
Exempt EF],MATCH(Spec_Imports[[#This Row],[Source ID]],EF_List[Source ID],0)),"")</f>
        <v/>
      </c>
      <c r="AJ96" s="210" t="str">
        <f>_xlfn.IFNA(INDEX(EF_List[Geothermal CO2 Exempt EF],MATCH(Spec_Imports[[#This Row],[Source ID]],EF_List[Source ID],0)),"")</f>
        <v/>
      </c>
      <c r="AK96" s="210" t="str">
        <f>_xlfn.IFNA(INDEX(EF_List[Geothermal CH4 Exempt EF],MATCH(Spec_Imports[[#This Row],[Source ID]],EF_List[Source ID],0)),"")</f>
        <v/>
      </c>
      <c r="AL96" s="210" t="str">
        <f>_xlfn.IFNA(INDEX(EF_List[Other CH4
Covered EF],MATCH(Spec_Imports[[#This Row],[Source ID]],EF_List[Source ID],0)),"")</f>
        <v/>
      </c>
      <c r="AM96" s="210" t="str">
        <f>_xlfn.IFNA(INDEX(EF_List[N2O
Covered EF],MATCH(Spec_Imports[[#This Row],[Source ID]],EF_List[Source ID],0)),"")</f>
        <v/>
      </c>
      <c r="AN96" s="15"/>
      <c r="AO96" s="51" t="str">
        <f>IFERROR(MAX(Spec_Imports[[#This Row],[Specified_Electricity_Deliveries]],0)*Spec_Imports[[#This Row],[Transmission_Loss_Correction_Factor]],"")</f>
        <v/>
      </c>
      <c r="AP96" s="51" t="str">
        <f>IFERROR(Spec_Imports[[#This Row],[MWh_x_TLF]]*Spec_Imports[[#This Row],[EF_Published2]],"")</f>
        <v/>
      </c>
      <c r="AQ96" s="51" t="str">
        <f>IFERROR(Spec_Imports[[#This Row],[MWh_x_TLF]]*Spec_Imports[[#This Row],[EF_Total_Covered]],"")</f>
        <v/>
      </c>
      <c r="AR96" s="51" t="str">
        <f>IFERROR(Spec_Imports[[#This Row],[MWh_x_TLF]]*Spec_Imports[[#This Row],[EF_Total_Exempt]],"")</f>
        <v/>
      </c>
      <c r="AS96" s="51" t="str">
        <f>IFERROR(Spec_Imports[[#This Row],[MWh_x_TLF]]*Spec_Imports[[#This Row],[EF_Combustion]],"")</f>
        <v/>
      </c>
      <c r="AT96" s="51" t="str">
        <f>IFERROR(Spec_Imports[[#This Row],[MWh_x_TLF]]*Spec_Imports[[#This Row],[EF_Biomass_Exempt]],"")</f>
        <v/>
      </c>
      <c r="AU96" s="51" t="str">
        <f>IFERROR(Spec_Imports[[#This Row],[MWh_x_TLF]]*Spec_Imports[[#This Row],[EF_CO2_Geothermal_Exempt]],"")</f>
        <v/>
      </c>
      <c r="AV96" s="51" t="str">
        <f>IFERROR(Spec_Imports[[#This Row],[MWh_x_TLF]]*Spec_Imports[[#This Row],[EF_CH4_Geothermal_Exempt]],"")</f>
        <v/>
      </c>
      <c r="AW96" s="51" t="str">
        <f>IFERROR(Spec_Imports[[#This Row],[MWh_x_TLF]]*Spec_Imports[[#This Row],[EF_CH4_Non-Geothermal]],"")</f>
        <v/>
      </c>
      <c r="AX96" s="51" t="str">
        <f>IFERROR(Spec_Imports[[#This Row],[MWh_x_TLF]]*Spec_Imports[[#This Row],[EF_N2O]],"")</f>
        <v/>
      </c>
      <c r="AY96" s="15"/>
      <c r="AZ96" s="44" t="str">
        <f>IF(Spec_Imports[[#This Row],[Source ID]]="","","No")</f>
        <v/>
      </c>
      <c r="BA96" s="255" t="str">
        <f>IF(Spec_Imports[[#This Row],[Linked_Jurisdiction_2]]="No",0,Spec_Imports[[#This Row],[CO2e_Total_Covered]])</f>
        <v/>
      </c>
      <c r="BB96" s="139"/>
      <c r="BC96" s="257"/>
    </row>
    <row r="97" spans="1:55" ht="15.6">
      <c r="A97" s="244"/>
      <c r="B97" s="126" t="str">
        <f>IF(ISNUMBER(SEARCH("~*",Spec_Imports[[#This Row],[Facility_Unit_Name]])),"",IF(Spec_Imports[[#This Row],[Facility_Unit_Name]]="","",INDEX(EF_List[Source ID],MATCH(Spec_Imports[[#This Row],[Facility_Unit_Name]],EF_List[Facility and Unit Name],0))))</f>
        <v/>
      </c>
      <c r="C97" s="44" t="str">
        <f>_xlfn.IFNA(INDEX(EF_List[Primary Fuel],MATCH(Spec_Imports[[#This Row],[Source ID]],EF_List[Source ID],0)),"")</f>
        <v/>
      </c>
      <c r="D97" s="44" t="str">
        <f>_xlfn.IFNA(INDEX(EF_List[State/Country],MATCH(Spec_Imports[[#This Row],[Source ID]],EF_List[Source ID],0)),"")</f>
        <v/>
      </c>
      <c r="E97" s="127"/>
      <c r="F97" s="128"/>
      <c r="G97" s="131" t="str">
        <f>IF(ISBLANK(Spec_Imports[[#This Row],[Source ID]]),"",Spec_Imports[[#This Row],[EF_Published2]])</f>
        <v/>
      </c>
      <c r="H97" s="74"/>
      <c r="I97" s="37"/>
      <c r="J97" s="38"/>
      <c r="K97" s="50"/>
      <c r="L97"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97" s="13"/>
      <c r="N97" s="37"/>
      <c r="O97" s="132" t="str">
        <f>IF(Spec_Imports[[#This Row],[Are_You_First_Deliverer]]="","",IF(N97="Yes","","Verify Entry"))</f>
        <v/>
      </c>
      <c r="P97" s="13"/>
      <c r="Q97" s="37"/>
      <c r="R97" s="44" t="str">
        <f>IF(Spec_Imports[[#This Row],[Source ID]]="","",IF(OR(Spec_Imports[[#This Row],[Direct_Delivery_Method]]="1st PoR is WA Sch Pt",Spec_Imports[[#This Row],[Direct_Delivery_Method]]="Dynamic Transfer",Spec_Imports[[#This Row],[Direct_Delivery_Method]]="Spec Source to POD in WA"),"Yes","Verify Entry"))</f>
        <v/>
      </c>
      <c r="S97" s="13"/>
      <c r="T97" s="247"/>
      <c r="U97" s="13"/>
      <c r="V97" s="44" t="str">
        <f>IF(Spec_Imports[[#This Row],[Source ID]]="","",'Start Here'!$B$33)</f>
        <v/>
      </c>
      <c r="W97" s="44" t="str">
        <f>IF(Spec_Imports[[#This Row],[Source ID]]="","",IF(Spec_Imports[[#This Row],[Are_You_First_Deliverer]]="Yes","No",IF(Spec_Imports[[#This Row],[Are_You_First_Deliverer]]="No","Yes","Verify Entry")))</f>
        <v/>
      </c>
      <c r="X97" s="52" t="str">
        <f>IF(Spec_Imports[[#This Row],[RP_Power_Brought_On_Behalf]]="Yes",Spec_Imports[[#This Row],[Specified_Electricity_Deliveries]]*Spec_Imports[[#This Row],[Transmission_Loss_Correction_Factor]],"")</f>
        <v/>
      </c>
      <c r="Y97" s="39" t="str">
        <f>IF(Spec_Imports[[#This Row],[RP_Owned_Imported_Per_Thresholds]]="","",Spec_Imports[[#This Row],[RP_Owned_Imported_Per_Thresholds]]*Spec_Imports[[#This Row],[EF_Total_Covered]])</f>
        <v/>
      </c>
      <c r="Z97" s="13"/>
      <c r="AA97" s="37"/>
      <c r="AB97" s="37" t="str">
        <f>IF(Spec_Imports[[#This Row],[Source ID]]="","",IF(OR(Spec_Imports[[#This Row],[Meter_Data_Zero_RPS]]="No",Spec_Imports[[#This Row],[Are_You_First_Deliverer]]="No"),"Does Not Apply",""))</f>
        <v/>
      </c>
      <c r="AC97"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97" s="16"/>
      <c r="AE97" s="210" t="str">
        <f>_xlfn.IFNA(INDEX(EF_List[Total EF],MATCH(Spec_Imports[[#This Row],[Source ID]],EF_List[Source ID],0)),"")</f>
        <v/>
      </c>
      <c r="AF97" s="210" t="str">
        <f>IF(Spec_Imports[[#This Row],[Source ID]]="","",Spec_Imports[[#This Row],[EF_Combustion]]+Spec_Imports[[#This Row],[EF_CH4_Non-Geothermal]]+Spec_Imports[[#This Row],[EF_N2O]])</f>
        <v/>
      </c>
      <c r="AG97" s="210" t="str">
        <f>IF(Spec_Imports[[#This Row],[Source ID]]="","",Spec_Imports[[#This Row],[EF_Biomass_Exempt]]+Spec_Imports[[#This Row],[EF_CO2_Geothermal_Exempt]]+Spec_Imports[[#This Row],[EF_CH4_Geothermal_Exempt]])</f>
        <v/>
      </c>
      <c r="AH97" s="210" t="str">
        <f>_xlfn.IFNA(INDEX(EF_List[Fossil &amp; Process EF],MATCH(Spec_Imports[[#This Row],[Source ID]],EF_List[Source ID],0)),"")</f>
        <v/>
      </c>
      <c r="AI97" s="210" t="str">
        <f>_xlfn.IFNA(INDEX(EF_List[Biomass
Exempt EF],MATCH(Spec_Imports[[#This Row],[Source ID]],EF_List[Source ID],0)),"")</f>
        <v/>
      </c>
      <c r="AJ97" s="210" t="str">
        <f>_xlfn.IFNA(INDEX(EF_List[Geothermal CO2 Exempt EF],MATCH(Spec_Imports[[#This Row],[Source ID]],EF_List[Source ID],0)),"")</f>
        <v/>
      </c>
      <c r="AK97" s="210" t="str">
        <f>_xlfn.IFNA(INDEX(EF_List[Geothermal CH4 Exempt EF],MATCH(Spec_Imports[[#This Row],[Source ID]],EF_List[Source ID],0)),"")</f>
        <v/>
      </c>
      <c r="AL97" s="210" t="str">
        <f>_xlfn.IFNA(INDEX(EF_List[Other CH4
Covered EF],MATCH(Spec_Imports[[#This Row],[Source ID]],EF_List[Source ID],0)),"")</f>
        <v/>
      </c>
      <c r="AM97" s="210" t="str">
        <f>_xlfn.IFNA(INDEX(EF_List[N2O
Covered EF],MATCH(Spec_Imports[[#This Row],[Source ID]],EF_List[Source ID],0)),"")</f>
        <v/>
      </c>
      <c r="AN97" s="15"/>
      <c r="AO97" s="51" t="str">
        <f>IFERROR(MAX(Spec_Imports[[#This Row],[Specified_Electricity_Deliveries]],0)*Spec_Imports[[#This Row],[Transmission_Loss_Correction_Factor]],"")</f>
        <v/>
      </c>
      <c r="AP97" s="51" t="str">
        <f>IFERROR(Spec_Imports[[#This Row],[MWh_x_TLF]]*Spec_Imports[[#This Row],[EF_Published2]],"")</f>
        <v/>
      </c>
      <c r="AQ97" s="51" t="str">
        <f>IFERROR(Spec_Imports[[#This Row],[MWh_x_TLF]]*Spec_Imports[[#This Row],[EF_Total_Covered]],"")</f>
        <v/>
      </c>
      <c r="AR97" s="51" t="str">
        <f>IFERROR(Spec_Imports[[#This Row],[MWh_x_TLF]]*Spec_Imports[[#This Row],[EF_Total_Exempt]],"")</f>
        <v/>
      </c>
      <c r="AS97" s="51" t="str">
        <f>IFERROR(Spec_Imports[[#This Row],[MWh_x_TLF]]*Spec_Imports[[#This Row],[EF_Combustion]],"")</f>
        <v/>
      </c>
      <c r="AT97" s="51" t="str">
        <f>IFERROR(Spec_Imports[[#This Row],[MWh_x_TLF]]*Spec_Imports[[#This Row],[EF_Biomass_Exempt]],"")</f>
        <v/>
      </c>
      <c r="AU97" s="51" t="str">
        <f>IFERROR(Spec_Imports[[#This Row],[MWh_x_TLF]]*Spec_Imports[[#This Row],[EF_CO2_Geothermal_Exempt]],"")</f>
        <v/>
      </c>
      <c r="AV97" s="51" t="str">
        <f>IFERROR(Spec_Imports[[#This Row],[MWh_x_TLF]]*Spec_Imports[[#This Row],[EF_CH4_Geothermal_Exempt]],"")</f>
        <v/>
      </c>
      <c r="AW97" s="51" t="str">
        <f>IFERROR(Spec_Imports[[#This Row],[MWh_x_TLF]]*Spec_Imports[[#This Row],[EF_CH4_Non-Geothermal]],"")</f>
        <v/>
      </c>
      <c r="AX97" s="51" t="str">
        <f>IFERROR(Spec_Imports[[#This Row],[MWh_x_TLF]]*Spec_Imports[[#This Row],[EF_N2O]],"")</f>
        <v/>
      </c>
      <c r="AY97" s="15"/>
      <c r="AZ97" s="44" t="str">
        <f>IF(Spec_Imports[[#This Row],[Source ID]]="","","No")</f>
        <v/>
      </c>
      <c r="BA97" s="255" t="str">
        <f>IF(Spec_Imports[[#This Row],[Linked_Jurisdiction_2]]="No",0,Spec_Imports[[#This Row],[CO2e_Total_Covered]])</f>
        <v/>
      </c>
      <c r="BB97" s="139"/>
      <c r="BC97" s="257"/>
    </row>
    <row r="98" spans="1:55" ht="15.6">
      <c r="A98" s="244"/>
      <c r="B98" s="126" t="str">
        <f>IF(ISNUMBER(SEARCH("~*",Spec_Imports[[#This Row],[Facility_Unit_Name]])),"",IF(Spec_Imports[[#This Row],[Facility_Unit_Name]]="","",INDEX(EF_List[Source ID],MATCH(Spec_Imports[[#This Row],[Facility_Unit_Name]],EF_List[Facility and Unit Name],0))))</f>
        <v/>
      </c>
      <c r="C98" s="44" t="str">
        <f>_xlfn.IFNA(INDEX(EF_List[Primary Fuel],MATCH(Spec_Imports[[#This Row],[Source ID]],EF_List[Source ID],0)),"")</f>
        <v/>
      </c>
      <c r="D98" s="44" t="str">
        <f>_xlfn.IFNA(INDEX(EF_List[State/Country],MATCH(Spec_Imports[[#This Row],[Source ID]],EF_List[Source ID],0)),"")</f>
        <v/>
      </c>
      <c r="E98" s="127"/>
      <c r="F98" s="128"/>
      <c r="G98" s="131" t="str">
        <f>IF(ISBLANK(Spec_Imports[[#This Row],[Source ID]]),"",Spec_Imports[[#This Row],[EF_Published2]])</f>
        <v/>
      </c>
      <c r="H98" s="74"/>
      <c r="I98" s="37"/>
      <c r="J98" s="38"/>
      <c r="K98" s="50"/>
      <c r="L98"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98" s="13"/>
      <c r="N98" s="37"/>
      <c r="O98" s="132" t="str">
        <f>IF(Spec_Imports[[#This Row],[Are_You_First_Deliverer]]="","",IF(N98="Yes","","Verify Entry"))</f>
        <v/>
      </c>
      <c r="P98" s="13"/>
      <c r="Q98" s="37"/>
      <c r="R98" s="44" t="str">
        <f>IF(Spec_Imports[[#This Row],[Source ID]]="","",IF(OR(Spec_Imports[[#This Row],[Direct_Delivery_Method]]="1st PoR is WA Sch Pt",Spec_Imports[[#This Row],[Direct_Delivery_Method]]="Dynamic Transfer",Spec_Imports[[#This Row],[Direct_Delivery_Method]]="Spec Source to POD in WA"),"Yes","Verify Entry"))</f>
        <v/>
      </c>
      <c r="S98" s="13"/>
      <c r="T98" s="247"/>
      <c r="U98" s="13"/>
      <c r="V98" s="44" t="str">
        <f>IF(Spec_Imports[[#This Row],[Source ID]]="","",'Start Here'!$B$33)</f>
        <v/>
      </c>
      <c r="W98" s="44" t="str">
        <f>IF(Spec_Imports[[#This Row],[Source ID]]="","",IF(Spec_Imports[[#This Row],[Are_You_First_Deliverer]]="Yes","No",IF(Spec_Imports[[#This Row],[Are_You_First_Deliverer]]="No","Yes","Verify Entry")))</f>
        <v/>
      </c>
      <c r="X98" s="52" t="str">
        <f>IF(Spec_Imports[[#This Row],[RP_Power_Brought_On_Behalf]]="Yes",Spec_Imports[[#This Row],[Specified_Electricity_Deliveries]]*Spec_Imports[[#This Row],[Transmission_Loss_Correction_Factor]],"")</f>
        <v/>
      </c>
      <c r="Y98" s="39" t="str">
        <f>IF(Spec_Imports[[#This Row],[RP_Owned_Imported_Per_Thresholds]]="","",Spec_Imports[[#This Row],[RP_Owned_Imported_Per_Thresholds]]*Spec_Imports[[#This Row],[EF_Total_Covered]])</f>
        <v/>
      </c>
      <c r="Z98" s="13"/>
      <c r="AA98" s="37"/>
      <c r="AB98" s="37" t="str">
        <f>IF(Spec_Imports[[#This Row],[Source ID]]="","",IF(OR(Spec_Imports[[#This Row],[Meter_Data_Zero_RPS]]="No",Spec_Imports[[#This Row],[Are_You_First_Deliverer]]="No"),"Does Not Apply",""))</f>
        <v/>
      </c>
      <c r="AC98"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98" s="16"/>
      <c r="AE98" s="210" t="str">
        <f>_xlfn.IFNA(INDEX(EF_List[Total EF],MATCH(Spec_Imports[[#This Row],[Source ID]],EF_List[Source ID],0)),"")</f>
        <v/>
      </c>
      <c r="AF98" s="210" t="str">
        <f>IF(Spec_Imports[[#This Row],[Source ID]]="","",Spec_Imports[[#This Row],[EF_Combustion]]+Spec_Imports[[#This Row],[EF_CH4_Non-Geothermal]]+Spec_Imports[[#This Row],[EF_N2O]])</f>
        <v/>
      </c>
      <c r="AG98" s="210" t="str">
        <f>IF(Spec_Imports[[#This Row],[Source ID]]="","",Spec_Imports[[#This Row],[EF_Biomass_Exempt]]+Spec_Imports[[#This Row],[EF_CO2_Geothermal_Exempt]]+Spec_Imports[[#This Row],[EF_CH4_Geothermal_Exempt]])</f>
        <v/>
      </c>
      <c r="AH98" s="210" t="str">
        <f>_xlfn.IFNA(INDEX(EF_List[Fossil &amp; Process EF],MATCH(Spec_Imports[[#This Row],[Source ID]],EF_List[Source ID],0)),"")</f>
        <v/>
      </c>
      <c r="AI98" s="210" t="str">
        <f>_xlfn.IFNA(INDEX(EF_List[Biomass
Exempt EF],MATCH(Spec_Imports[[#This Row],[Source ID]],EF_List[Source ID],0)),"")</f>
        <v/>
      </c>
      <c r="AJ98" s="210" t="str">
        <f>_xlfn.IFNA(INDEX(EF_List[Geothermal CO2 Exempt EF],MATCH(Spec_Imports[[#This Row],[Source ID]],EF_List[Source ID],0)),"")</f>
        <v/>
      </c>
      <c r="AK98" s="210" t="str">
        <f>_xlfn.IFNA(INDEX(EF_List[Geothermal CH4 Exempt EF],MATCH(Spec_Imports[[#This Row],[Source ID]],EF_List[Source ID],0)),"")</f>
        <v/>
      </c>
      <c r="AL98" s="210" t="str">
        <f>_xlfn.IFNA(INDEX(EF_List[Other CH4
Covered EF],MATCH(Spec_Imports[[#This Row],[Source ID]],EF_List[Source ID],0)),"")</f>
        <v/>
      </c>
      <c r="AM98" s="210" t="str">
        <f>_xlfn.IFNA(INDEX(EF_List[N2O
Covered EF],MATCH(Spec_Imports[[#This Row],[Source ID]],EF_List[Source ID],0)),"")</f>
        <v/>
      </c>
      <c r="AN98" s="15"/>
      <c r="AO98" s="51" t="str">
        <f>IFERROR(MAX(Spec_Imports[[#This Row],[Specified_Electricity_Deliveries]],0)*Spec_Imports[[#This Row],[Transmission_Loss_Correction_Factor]],"")</f>
        <v/>
      </c>
      <c r="AP98" s="51" t="str">
        <f>IFERROR(Spec_Imports[[#This Row],[MWh_x_TLF]]*Spec_Imports[[#This Row],[EF_Published2]],"")</f>
        <v/>
      </c>
      <c r="AQ98" s="51" t="str">
        <f>IFERROR(Spec_Imports[[#This Row],[MWh_x_TLF]]*Spec_Imports[[#This Row],[EF_Total_Covered]],"")</f>
        <v/>
      </c>
      <c r="AR98" s="51" t="str">
        <f>IFERROR(Spec_Imports[[#This Row],[MWh_x_TLF]]*Spec_Imports[[#This Row],[EF_Total_Exempt]],"")</f>
        <v/>
      </c>
      <c r="AS98" s="51" t="str">
        <f>IFERROR(Spec_Imports[[#This Row],[MWh_x_TLF]]*Spec_Imports[[#This Row],[EF_Combustion]],"")</f>
        <v/>
      </c>
      <c r="AT98" s="51" t="str">
        <f>IFERROR(Spec_Imports[[#This Row],[MWh_x_TLF]]*Spec_Imports[[#This Row],[EF_Biomass_Exempt]],"")</f>
        <v/>
      </c>
      <c r="AU98" s="51" t="str">
        <f>IFERROR(Spec_Imports[[#This Row],[MWh_x_TLF]]*Spec_Imports[[#This Row],[EF_CO2_Geothermal_Exempt]],"")</f>
        <v/>
      </c>
      <c r="AV98" s="51" t="str">
        <f>IFERROR(Spec_Imports[[#This Row],[MWh_x_TLF]]*Spec_Imports[[#This Row],[EF_CH4_Geothermal_Exempt]],"")</f>
        <v/>
      </c>
      <c r="AW98" s="51" t="str">
        <f>IFERROR(Spec_Imports[[#This Row],[MWh_x_TLF]]*Spec_Imports[[#This Row],[EF_CH4_Non-Geothermal]],"")</f>
        <v/>
      </c>
      <c r="AX98" s="51" t="str">
        <f>IFERROR(Spec_Imports[[#This Row],[MWh_x_TLF]]*Spec_Imports[[#This Row],[EF_N2O]],"")</f>
        <v/>
      </c>
      <c r="AY98" s="15"/>
      <c r="AZ98" s="44" t="str">
        <f>IF(Spec_Imports[[#This Row],[Source ID]]="","","No")</f>
        <v/>
      </c>
      <c r="BA98" s="255" t="str">
        <f>IF(Spec_Imports[[#This Row],[Linked_Jurisdiction_2]]="No",0,Spec_Imports[[#This Row],[CO2e_Total_Covered]])</f>
        <v/>
      </c>
      <c r="BB98" s="139"/>
      <c r="BC98" s="257"/>
    </row>
    <row r="99" spans="1:55" ht="15.6">
      <c r="A99" s="244"/>
      <c r="B99" s="126" t="str">
        <f>IF(ISNUMBER(SEARCH("~*",Spec_Imports[[#This Row],[Facility_Unit_Name]])),"",IF(Spec_Imports[[#This Row],[Facility_Unit_Name]]="","",INDEX(EF_List[Source ID],MATCH(Spec_Imports[[#This Row],[Facility_Unit_Name]],EF_List[Facility and Unit Name],0))))</f>
        <v/>
      </c>
      <c r="C99" s="44" t="str">
        <f>_xlfn.IFNA(INDEX(EF_List[Primary Fuel],MATCH(Spec_Imports[[#This Row],[Source ID]],EF_List[Source ID],0)),"")</f>
        <v/>
      </c>
      <c r="D99" s="44" t="str">
        <f>_xlfn.IFNA(INDEX(EF_List[State/Country],MATCH(Spec_Imports[[#This Row],[Source ID]],EF_List[Source ID],0)),"")</f>
        <v/>
      </c>
      <c r="E99" s="127"/>
      <c r="F99" s="128"/>
      <c r="G99" s="131" t="str">
        <f>IF(ISBLANK(Spec_Imports[[#This Row],[Source ID]]),"",Spec_Imports[[#This Row],[EF_Published2]])</f>
        <v/>
      </c>
      <c r="H99" s="74"/>
      <c r="I99" s="37"/>
      <c r="J99" s="38"/>
      <c r="K99" s="50"/>
      <c r="L99"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99" s="13"/>
      <c r="N99" s="37"/>
      <c r="O99" s="132" t="str">
        <f>IF(Spec_Imports[[#This Row],[Are_You_First_Deliverer]]="","",IF(N99="Yes","","Verify Entry"))</f>
        <v/>
      </c>
      <c r="P99" s="13"/>
      <c r="Q99" s="37"/>
      <c r="R99" s="44" t="str">
        <f>IF(Spec_Imports[[#This Row],[Source ID]]="","",IF(OR(Spec_Imports[[#This Row],[Direct_Delivery_Method]]="1st PoR is WA Sch Pt",Spec_Imports[[#This Row],[Direct_Delivery_Method]]="Dynamic Transfer",Spec_Imports[[#This Row],[Direct_Delivery_Method]]="Spec Source to POD in WA"),"Yes","Verify Entry"))</f>
        <v/>
      </c>
      <c r="S99" s="13"/>
      <c r="T99" s="247"/>
      <c r="U99" s="13"/>
      <c r="V99" s="44" t="str">
        <f>IF(Spec_Imports[[#This Row],[Source ID]]="","",'Start Here'!$B$33)</f>
        <v/>
      </c>
      <c r="W99" s="44" t="str">
        <f>IF(Spec_Imports[[#This Row],[Source ID]]="","",IF(Spec_Imports[[#This Row],[Are_You_First_Deliverer]]="Yes","No",IF(Spec_Imports[[#This Row],[Are_You_First_Deliverer]]="No","Yes","Verify Entry")))</f>
        <v/>
      </c>
      <c r="X99" s="52" t="str">
        <f>IF(Spec_Imports[[#This Row],[RP_Power_Brought_On_Behalf]]="Yes",Spec_Imports[[#This Row],[Specified_Electricity_Deliveries]]*Spec_Imports[[#This Row],[Transmission_Loss_Correction_Factor]],"")</f>
        <v/>
      </c>
      <c r="Y99" s="39" t="str">
        <f>IF(Spec_Imports[[#This Row],[RP_Owned_Imported_Per_Thresholds]]="","",Spec_Imports[[#This Row],[RP_Owned_Imported_Per_Thresholds]]*Spec_Imports[[#This Row],[EF_Total_Covered]])</f>
        <v/>
      </c>
      <c r="Z99" s="13"/>
      <c r="AA99" s="37"/>
      <c r="AB99" s="37" t="str">
        <f>IF(Spec_Imports[[#This Row],[Source ID]]="","",IF(OR(Spec_Imports[[#This Row],[Meter_Data_Zero_RPS]]="No",Spec_Imports[[#This Row],[Are_You_First_Deliverer]]="No"),"Does Not Apply",""))</f>
        <v/>
      </c>
      <c r="AC99"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99" s="16"/>
      <c r="AE99" s="210" t="str">
        <f>_xlfn.IFNA(INDEX(EF_List[Total EF],MATCH(Spec_Imports[[#This Row],[Source ID]],EF_List[Source ID],0)),"")</f>
        <v/>
      </c>
      <c r="AF99" s="210" t="str">
        <f>IF(Spec_Imports[[#This Row],[Source ID]]="","",Spec_Imports[[#This Row],[EF_Combustion]]+Spec_Imports[[#This Row],[EF_CH4_Non-Geothermal]]+Spec_Imports[[#This Row],[EF_N2O]])</f>
        <v/>
      </c>
      <c r="AG99" s="210" t="str">
        <f>IF(Spec_Imports[[#This Row],[Source ID]]="","",Spec_Imports[[#This Row],[EF_Biomass_Exempt]]+Spec_Imports[[#This Row],[EF_CO2_Geothermal_Exempt]]+Spec_Imports[[#This Row],[EF_CH4_Geothermal_Exempt]])</f>
        <v/>
      </c>
      <c r="AH99" s="210" t="str">
        <f>_xlfn.IFNA(INDEX(EF_List[Fossil &amp; Process EF],MATCH(Spec_Imports[[#This Row],[Source ID]],EF_List[Source ID],0)),"")</f>
        <v/>
      </c>
      <c r="AI99" s="210" t="str">
        <f>_xlfn.IFNA(INDEX(EF_List[Biomass
Exempt EF],MATCH(Spec_Imports[[#This Row],[Source ID]],EF_List[Source ID],0)),"")</f>
        <v/>
      </c>
      <c r="AJ99" s="210" t="str">
        <f>_xlfn.IFNA(INDEX(EF_List[Geothermal CO2 Exempt EF],MATCH(Spec_Imports[[#This Row],[Source ID]],EF_List[Source ID],0)),"")</f>
        <v/>
      </c>
      <c r="AK99" s="210" t="str">
        <f>_xlfn.IFNA(INDEX(EF_List[Geothermal CH4 Exempt EF],MATCH(Spec_Imports[[#This Row],[Source ID]],EF_List[Source ID],0)),"")</f>
        <v/>
      </c>
      <c r="AL99" s="210" t="str">
        <f>_xlfn.IFNA(INDEX(EF_List[Other CH4
Covered EF],MATCH(Spec_Imports[[#This Row],[Source ID]],EF_List[Source ID],0)),"")</f>
        <v/>
      </c>
      <c r="AM99" s="210" t="str">
        <f>_xlfn.IFNA(INDEX(EF_List[N2O
Covered EF],MATCH(Spec_Imports[[#This Row],[Source ID]],EF_List[Source ID],0)),"")</f>
        <v/>
      </c>
      <c r="AN99" s="15"/>
      <c r="AO99" s="51" t="str">
        <f>IFERROR(MAX(Spec_Imports[[#This Row],[Specified_Electricity_Deliveries]],0)*Spec_Imports[[#This Row],[Transmission_Loss_Correction_Factor]],"")</f>
        <v/>
      </c>
      <c r="AP99" s="51" t="str">
        <f>IFERROR(Spec_Imports[[#This Row],[MWh_x_TLF]]*Spec_Imports[[#This Row],[EF_Published2]],"")</f>
        <v/>
      </c>
      <c r="AQ99" s="51" t="str">
        <f>IFERROR(Spec_Imports[[#This Row],[MWh_x_TLF]]*Spec_Imports[[#This Row],[EF_Total_Covered]],"")</f>
        <v/>
      </c>
      <c r="AR99" s="51" t="str">
        <f>IFERROR(Spec_Imports[[#This Row],[MWh_x_TLF]]*Spec_Imports[[#This Row],[EF_Total_Exempt]],"")</f>
        <v/>
      </c>
      <c r="AS99" s="51" t="str">
        <f>IFERROR(Spec_Imports[[#This Row],[MWh_x_TLF]]*Spec_Imports[[#This Row],[EF_Combustion]],"")</f>
        <v/>
      </c>
      <c r="AT99" s="51" t="str">
        <f>IFERROR(Spec_Imports[[#This Row],[MWh_x_TLF]]*Spec_Imports[[#This Row],[EF_Biomass_Exempt]],"")</f>
        <v/>
      </c>
      <c r="AU99" s="51" t="str">
        <f>IFERROR(Spec_Imports[[#This Row],[MWh_x_TLF]]*Spec_Imports[[#This Row],[EF_CO2_Geothermal_Exempt]],"")</f>
        <v/>
      </c>
      <c r="AV99" s="51" t="str">
        <f>IFERROR(Spec_Imports[[#This Row],[MWh_x_TLF]]*Spec_Imports[[#This Row],[EF_CH4_Geothermal_Exempt]],"")</f>
        <v/>
      </c>
      <c r="AW99" s="51" t="str">
        <f>IFERROR(Spec_Imports[[#This Row],[MWh_x_TLF]]*Spec_Imports[[#This Row],[EF_CH4_Non-Geothermal]],"")</f>
        <v/>
      </c>
      <c r="AX99" s="51" t="str">
        <f>IFERROR(Spec_Imports[[#This Row],[MWh_x_TLF]]*Spec_Imports[[#This Row],[EF_N2O]],"")</f>
        <v/>
      </c>
      <c r="AY99" s="15"/>
      <c r="AZ99" s="44" t="str">
        <f>IF(Spec_Imports[[#This Row],[Source ID]]="","","No")</f>
        <v/>
      </c>
      <c r="BA99" s="255" t="str">
        <f>IF(Spec_Imports[[#This Row],[Linked_Jurisdiction_2]]="No",0,Spec_Imports[[#This Row],[CO2e_Total_Covered]])</f>
        <v/>
      </c>
      <c r="BB99" s="139"/>
      <c r="BC99" s="257"/>
    </row>
    <row r="100" spans="1:55" ht="15.6">
      <c r="A100" s="244"/>
      <c r="B100" s="126" t="str">
        <f>IF(ISNUMBER(SEARCH("~*",Spec_Imports[[#This Row],[Facility_Unit_Name]])),"",IF(Spec_Imports[[#This Row],[Facility_Unit_Name]]="","",INDEX(EF_List[Source ID],MATCH(Spec_Imports[[#This Row],[Facility_Unit_Name]],EF_List[Facility and Unit Name],0))))</f>
        <v/>
      </c>
      <c r="C100" s="44" t="str">
        <f>_xlfn.IFNA(INDEX(EF_List[Primary Fuel],MATCH(Spec_Imports[[#This Row],[Source ID]],EF_List[Source ID],0)),"")</f>
        <v/>
      </c>
      <c r="D100" s="44" t="str">
        <f>_xlfn.IFNA(INDEX(EF_List[State/Country],MATCH(Spec_Imports[[#This Row],[Source ID]],EF_List[Source ID],0)),"")</f>
        <v/>
      </c>
      <c r="E100" s="127"/>
      <c r="F100" s="128"/>
      <c r="G100" s="131" t="str">
        <f>IF(ISBLANK(Spec_Imports[[#This Row],[Source ID]]),"",Spec_Imports[[#This Row],[EF_Published2]])</f>
        <v/>
      </c>
      <c r="H100" s="74"/>
      <c r="I100" s="37"/>
      <c r="J100" s="38"/>
      <c r="K100" s="50"/>
      <c r="L100"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00" s="13"/>
      <c r="N100" s="37"/>
      <c r="O100" s="132" t="str">
        <f>IF(Spec_Imports[[#This Row],[Are_You_First_Deliverer]]="","",IF(N100="Yes","","Verify Entry"))</f>
        <v/>
      </c>
      <c r="P100" s="13"/>
      <c r="Q100" s="37"/>
      <c r="R100" s="44" t="str">
        <f>IF(Spec_Imports[[#This Row],[Source ID]]="","",IF(OR(Spec_Imports[[#This Row],[Direct_Delivery_Method]]="1st PoR is WA Sch Pt",Spec_Imports[[#This Row],[Direct_Delivery_Method]]="Dynamic Transfer",Spec_Imports[[#This Row],[Direct_Delivery_Method]]="Spec Source to POD in WA"),"Yes","Verify Entry"))</f>
        <v/>
      </c>
      <c r="S100" s="13"/>
      <c r="T100" s="247"/>
      <c r="U100" s="13"/>
      <c r="V100" s="44" t="str">
        <f>IF(Spec_Imports[[#This Row],[Source ID]]="","",'Start Here'!$B$33)</f>
        <v/>
      </c>
      <c r="W100" s="44" t="str">
        <f>IF(Spec_Imports[[#This Row],[Source ID]]="","",IF(Spec_Imports[[#This Row],[Are_You_First_Deliverer]]="Yes","No",IF(Spec_Imports[[#This Row],[Are_You_First_Deliverer]]="No","Yes","Verify Entry")))</f>
        <v/>
      </c>
      <c r="X100" s="52" t="str">
        <f>IF(Spec_Imports[[#This Row],[RP_Power_Brought_On_Behalf]]="Yes",Spec_Imports[[#This Row],[Specified_Electricity_Deliveries]]*Spec_Imports[[#This Row],[Transmission_Loss_Correction_Factor]],"")</f>
        <v/>
      </c>
      <c r="Y100" s="39" t="str">
        <f>IF(Spec_Imports[[#This Row],[RP_Owned_Imported_Per_Thresholds]]="","",Spec_Imports[[#This Row],[RP_Owned_Imported_Per_Thresholds]]*Spec_Imports[[#This Row],[EF_Total_Covered]])</f>
        <v/>
      </c>
      <c r="Z100" s="13"/>
      <c r="AA100" s="37"/>
      <c r="AB100" s="37" t="str">
        <f>IF(Spec_Imports[[#This Row],[Source ID]]="","",IF(OR(Spec_Imports[[#This Row],[Meter_Data_Zero_RPS]]="No",Spec_Imports[[#This Row],[Are_You_First_Deliverer]]="No"),"Does Not Apply",""))</f>
        <v/>
      </c>
      <c r="AC100"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00" s="16"/>
      <c r="AE100" s="210" t="str">
        <f>_xlfn.IFNA(INDEX(EF_List[Total EF],MATCH(Spec_Imports[[#This Row],[Source ID]],EF_List[Source ID],0)),"")</f>
        <v/>
      </c>
      <c r="AF100" s="210" t="str">
        <f>IF(Spec_Imports[[#This Row],[Source ID]]="","",Spec_Imports[[#This Row],[EF_Combustion]]+Spec_Imports[[#This Row],[EF_CH4_Non-Geothermal]]+Spec_Imports[[#This Row],[EF_N2O]])</f>
        <v/>
      </c>
      <c r="AG100" s="210" t="str">
        <f>IF(Spec_Imports[[#This Row],[Source ID]]="","",Spec_Imports[[#This Row],[EF_Biomass_Exempt]]+Spec_Imports[[#This Row],[EF_CO2_Geothermal_Exempt]]+Spec_Imports[[#This Row],[EF_CH4_Geothermal_Exempt]])</f>
        <v/>
      </c>
      <c r="AH100" s="210" t="str">
        <f>_xlfn.IFNA(INDEX(EF_List[Fossil &amp; Process EF],MATCH(Spec_Imports[[#This Row],[Source ID]],EF_List[Source ID],0)),"")</f>
        <v/>
      </c>
      <c r="AI100" s="210" t="str">
        <f>_xlfn.IFNA(INDEX(EF_List[Biomass
Exempt EF],MATCH(Spec_Imports[[#This Row],[Source ID]],EF_List[Source ID],0)),"")</f>
        <v/>
      </c>
      <c r="AJ100" s="210" t="str">
        <f>_xlfn.IFNA(INDEX(EF_List[Geothermal CO2 Exempt EF],MATCH(Spec_Imports[[#This Row],[Source ID]],EF_List[Source ID],0)),"")</f>
        <v/>
      </c>
      <c r="AK100" s="210" t="str">
        <f>_xlfn.IFNA(INDEX(EF_List[Geothermal CH4 Exempt EF],MATCH(Spec_Imports[[#This Row],[Source ID]],EF_List[Source ID],0)),"")</f>
        <v/>
      </c>
      <c r="AL100" s="210" t="str">
        <f>_xlfn.IFNA(INDEX(EF_List[Other CH4
Covered EF],MATCH(Spec_Imports[[#This Row],[Source ID]],EF_List[Source ID],0)),"")</f>
        <v/>
      </c>
      <c r="AM100" s="210" t="str">
        <f>_xlfn.IFNA(INDEX(EF_List[N2O
Covered EF],MATCH(Spec_Imports[[#This Row],[Source ID]],EF_List[Source ID],0)),"")</f>
        <v/>
      </c>
      <c r="AN100" s="15"/>
      <c r="AO100" s="51" t="str">
        <f>IFERROR(MAX(Spec_Imports[[#This Row],[Specified_Electricity_Deliveries]],0)*Spec_Imports[[#This Row],[Transmission_Loss_Correction_Factor]],"")</f>
        <v/>
      </c>
      <c r="AP100" s="51" t="str">
        <f>IFERROR(Spec_Imports[[#This Row],[MWh_x_TLF]]*Spec_Imports[[#This Row],[EF_Published2]],"")</f>
        <v/>
      </c>
      <c r="AQ100" s="51" t="str">
        <f>IFERROR(Spec_Imports[[#This Row],[MWh_x_TLF]]*Spec_Imports[[#This Row],[EF_Total_Covered]],"")</f>
        <v/>
      </c>
      <c r="AR100" s="51" t="str">
        <f>IFERROR(Spec_Imports[[#This Row],[MWh_x_TLF]]*Spec_Imports[[#This Row],[EF_Total_Exempt]],"")</f>
        <v/>
      </c>
      <c r="AS100" s="51" t="str">
        <f>IFERROR(Spec_Imports[[#This Row],[MWh_x_TLF]]*Spec_Imports[[#This Row],[EF_Combustion]],"")</f>
        <v/>
      </c>
      <c r="AT100" s="51" t="str">
        <f>IFERROR(Spec_Imports[[#This Row],[MWh_x_TLF]]*Spec_Imports[[#This Row],[EF_Biomass_Exempt]],"")</f>
        <v/>
      </c>
      <c r="AU100" s="51" t="str">
        <f>IFERROR(Spec_Imports[[#This Row],[MWh_x_TLF]]*Spec_Imports[[#This Row],[EF_CO2_Geothermal_Exempt]],"")</f>
        <v/>
      </c>
      <c r="AV100" s="51" t="str">
        <f>IFERROR(Spec_Imports[[#This Row],[MWh_x_TLF]]*Spec_Imports[[#This Row],[EF_CH4_Geothermal_Exempt]],"")</f>
        <v/>
      </c>
      <c r="AW100" s="51" t="str">
        <f>IFERROR(Spec_Imports[[#This Row],[MWh_x_TLF]]*Spec_Imports[[#This Row],[EF_CH4_Non-Geothermal]],"")</f>
        <v/>
      </c>
      <c r="AX100" s="51" t="str">
        <f>IFERROR(Spec_Imports[[#This Row],[MWh_x_TLF]]*Spec_Imports[[#This Row],[EF_N2O]],"")</f>
        <v/>
      </c>
      <c r="AY100" s="15"/>
      <c r="AZ100" s="44" t="str">
        <f>IF(Spec_Imports[[#This Row],[Source ID]]="","","No")</f>
        <v/>
      </c>
      <c r="BA100" s="255" t="str">
        <f>IF(Spec_Imports[[#This Row],[Linked_Jurisdiction_2]]="No",0,Spec_Imports[[#This Row],[CO2e_Total_Covered]])</f>
        <v/>
      </c>
      <c r="BB100" s="139"/>
      <c r="BC100" s="257"/>
    </row>
    <row r="101" spans="1:55" ht="15.6">
      <c r="A101" s="244"/>
      <c r="B101" s="126" t="str">
        <f>IF(ISNUMBER(SEARCH("~*",Spec_Imports[[#This Row],[Facility_Unit_Name]])),"",IF(Spec_Imports[[#This Row],[Facility_Unit_Name]]="","",INDEX(EF_List[Source ID],MATCH(Spec_Imports[[#This Row],[Facility_Unit_Name]],EF_List[Facility and Unit Name],0))))</f>
        <v/>
      </c>
      <c r="C101" s="44" t="str">
        <f>_xlfn.IFNA(INDEX(EF_List[Primary Fuel],MATCH(Spec_Imports[[#This Row],[Source ID]],EF_List[Source ID],0)),"")</f>
        <v/>
      </c>
      <c r="D101" s="44" t="str">
        <f>_xlfn.IFNA(INDEX(EF_List[State/Country],MATCH(Spec_Imports[[#This Row],[Source ID]],EF_List[Source ID],0)),"")</f>
        <v/>
      </c>
      <c r="E101" s="127"/>
      <c r="F101" s="128"/>
      <c r="G101" s="131" t="str">
        <f>IF(ISBLANK(Spec_Imports[[#This Row],[Source ID]]),"",Spec_Imports[[#This Row],[EF_Published2]])</f>
        <v/>
      </c>
      <c r="H101" s="74"/>
      <c r="I101" s="37"/>
      <c r="J101" s="38"/>
      <c r="K101" s="50"/>
      <c r="L101"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01" s="13"/>
      <c r="N101" s="37"/>
      <c r="O101" s="132" t="str">
        <f>IF(Spec_Imports[[#This Row],[Are_You_First_Deliverer]]="","",IF(N101="Yes","","Verify Entry"))</f>
        <v/>
      </c>
      <c r="P101" s="13"/>
      <c r="Q101" s="37"/>
      <c r="R101" s="44" t="str">
        <f>IF(Spec_Imports[[#This Row],[Source ID]]="","",IF(OR(Spec_Imports[[#This Row],[Direct_Delivery_Method]]="1st PoR is WA Sch Pt",Spec_Imports[[#This Row],[Direct_Delivery_Method]]="Dynamic Transfer",Spec_Imports[[#This Row],[Direct_Delivery_Method]]="Spec Source to POD in WA"),"Yes","Verify Entry"))</f>
        <v/>
      </c>
      <c r="S101" s="13"/>
      <c r="T101" s="247"/>
      <c r="U101" s="13"/>
      <c r="V101" s="44" t="str">
        <f>IF(Spec_Imports[[#This Row],[Source ID]]="","",'Start Here'!$B$33)</f>
        <v/>
      </c>
      <c r="W101" s="44" t="str">
        <f>IF(Spec_Imports[[#This Row],[Source ID]]="","",IF(Spec_Imports[[#This Row],[Are_You_First_Deliverer]]="Yes","No",IF(Spec_Imports[[#This Row],[Are_You_First_Deliverer]]="No","Yes","Verify Entry")))</f>
        <v/>
      </c>
      <c r="X101" s="52" t="str">
        <f>IF(Spec_Imports[[#This Row],[RP_Power_Brought_On_Behalf]]="Yes",Spec_Imports[[#This Row],[Specified_Electricity_Deliveries]]*Spec_Imports[[#This Row],[Transmission_Loss_Correction_Factor]],"")</f>
        <v/>
      </c>
      <c r="Y101" s="39" t="str">
        <f>IF(Spec_Imports[[#This Row],[RP_Owned_Imported_Per_Thresholds]]="","",Spec_Imports[[#This Row],[RP_Owned_Imported_Per_Thresholds]]*Spec_Imports[[#This Row],[EF_Total_Covered]])</f>
        <v/>
      </c>
      <c r="Z101" s="13"/>
      <c r="AA101" s="37"/>
      <c r="AB101" s="37" t="str">
        <f>IF(Spec_Imports[[#This Row],[Source ID]]="","",IF(OR(Spec_Imports[[#This Row],[Meter_Data_Zero_RPS]]="No",Spec_Imports[[#This Row],[Are_You_First_Deliverer]]="No"),"Does Not Apply",""))</f>
        <v/>
      </c>
      <c r="AC101"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01" s="16"/>
      <c r="AE101" s="210" t="str">
        <f>_xlfn.IFNA(INDEX(EF_List[Total EF],MATCH(Spec_Imports[[#This Row],[Source ID]],EF_List[Source ID],0)),"")</f>
        <v/>
      </c>
      <c r="AF101" s="210" t="str">
        <f>IF(Spec_Imports[[#This Row],[Source ID]]="","",Spec_Imports[[#This Row],[EF_Combustion]]+Spec_Imports[[#This Row],[EF_CH4_Non-Geothermal]]+Spec_Imports[[#This Row],[EF_N2O]])</f>
        <v/>
      </c>
      <c r="AG101" s="210" t="str">
        <f>IF(Spec_Imports[[#This Row],[Source ID]]="","",Spec_Imports[[#This Row],[EF_Biomass_Exempt]]+Spec_Imports[[#This Row],[EF_CO2_Geothermal_Exempt]]+Spec_Imports[[#This Row],[EF_CH4_Geothermal_Exempt]])</f>
        <v/>
      </c>
      <c r="AH101" s="210" t="str">
        <f>_xlfn.IFNA(INDEX(EF_List[Fossil &amp; Process EF],MATCH(Spec_Imports[[#This Row],[Source ID]],EF_List[Source ID],0)),"")</f>
        <v/>
      </c>
      <c r="AI101" s="210" t="str">
        <f>_xlfn.IFNA(INDEX(EF_List[Biomass
Exempt EF],MATCH(Spec_Imports[[#This Row],[Source ID]],EF_List[Source ID],0)),"")</f>
        <v/>
      </c>
      <c r="AJ101" s="210" t="str">
        <f>_xlfn.IFNA(INDEX(EF_List[Geothermal CO2 Exempt EF],MATCH(Spec_Imports[[#This Row],[Source ID]],EF_List[Source ID],0)),"")</f>
        <v/>
      </c>
      <c r="AK101" s="210" t="str">
        <f>_xlfn.IFNA(INDEX(EF_List[Geothermal CH4 Exempt EF],MATCH(Spec_Imports[[#This Row],[Source ID]],EF_List[Source ID],0)),"")</f>
        <v/>
      </c>
      <c r="AL101" s="210" t="str">
        <f>_xlfn.IFNA(INDEX(EF_List[Other CH4
Covered EF],MATCH(Spec_Imports[[#This Row],[Source ID]],EF_List[Source ID],0)),"")</f>
        <v/>
      </c>
      <c r="AM101" s="210" t="str">
        <f>_xlfn.IFNA(INDEX(EF_List[N2O
Covered EF],MATCH(Spec_Imports[[#This Row],[Source ID]],EF_List[Source ID],0)),"")</f>
        <v/>
      </c>
      <c r="AN101" s="15"/>
      <c r="AO101" s="51" t="str">
        <f>IFERROR(MAX(Spec_Imports[[#This Row],[Specified_Electricity_Deliveries]],0)*Spec_Imports[[#This Row],[Transmission_Loss_Correction_Factor]],"")</f>
        <v/>
      </c>
      <c r="AP101" s="51" t="str">
        <f>IFERROR(Spec_Imports[[#This Row],[MWh_x_TLF]]*Spec_Imports[[#This Row],[EF_Published2]],"")</f>
        <v/>
      </c>
      <c r="AQ101" s="51" t="str">
        <f>IFERROR(Spec_Imports[[#This Row],[MWh_x_TLF]]*Spec_Imports[[#This Row],[EF_Total_Covered]],"")</f>
        <v/>
      </c>
      <c r="AR101" s="51" t="str">
        <f>IFERROR(Spec_Imports[[#This Row],[MWh_x_TLF]]*Spec_Imports[[#This Row],[EF_Total_Exempt]],"")</f>
        <v/>
      </c>
      <c r="AS101" s="51" t="str">
        <f>IFERROR(Spec_Imports[[#This Row],[MWh_x_TLF]]*Spec_Imports[[#This Row],[EF_Combustion]],"")</f>
        <v/>
      </c>
      <c r="AT101" s="51" t="str">
        <f>IFERROR(Spec_Imports[[#This Row],[MWh_x_TLF]]*Spec_Imports[[#This Row],[EF_Biomass_Exempt]],"")</f>
        <v/>
      </c>
      <c r="AU101" s="51" t="str">
        <f>IFERROR(Spec_Imports[[#This Row],[MWh_x_TLF]]*Spec_Imports[[#This Row],[EF_CO2_Geothermal_Exempt]],"")</f>
        <v/>
      </c>
      <c r="AV101" s="51" t="str">
        <f>IFERROR(Spec_Imports[[#This Row],[MWh_x_TLF]]*Spec_Imports[[#This Row],[EF_CH4_Geothermal_Exempt]],"")</f>
        <v/>
      </c>
      <c r="AW101" s="51" t="str">
        <f>IFERROR(Spec_Imports[[#This Row],[MWh_x_TLF]]*Spec_Imports[[#This Row],[EF_CH4_Non-Geothermal]],"")</f>
        <v/>
      </c>
      <c r="AX101" s="51" t="str">
        <f>IFERROR(Spec_Imports[[#This Row],[MWh_x_TLF]]*Spec_Imports[[#This Row],[EF_N2O]],"")</f>
        <v/>
      </c>
      <c r="AY101" s="15"/>
      <c r="AZ101" s="44" t="str">
        <f>IF(Spec_Imports[[#This Row],[Source ID]]="","","No")</f>
        <v/>
      </c>
      <c r="BA101" s="255" t="str">
        <f>IF(Spec_Imports[[#This Row],[Linked_Jurisdiction_2]]="No",0,Spec_Imports[[#This Row],[CO2e_Total_Covered]])</f>
        <v/>
      </c>
      <c r="BB101" s="139"/>
      <c r="BC101" s="257"/>
    </row>
    <row r="102" spans="1:55" ht="15.6">
      <c r="A102" s="244"/>
      <c r="B102" s="126" t="str">
        <f>IF(ISNUMBER(SEARCH("~*",Spec_Imports[[#This Row],[Facility_Unit_Name]])),"",IF(Spec_Imports[[#This Row],[Facility_Unit_Name]]="","",INDEX(EF_List[Source ID],MATCH(Spec_Imports[[#This Row],[Facility_Unit_Name]],EF_List[Facility and Unit Name],0))))</f>
        <v/>
      </c>
      <c r="C102" s="44" t="str">
        <f>_xlfn.IFNA(INDEX(EF_List[Primary Fuel],MATCH(Spec_Imports[[#This Row],[Source ID]],EF_List[Source ID],0)),"")</f>
        <v/>
      </c>
      <c r="D102" s="44" t="str">
        <f>_xlfn.IFNA(INDEX(EF_List[State/Country],MATCH(Spec_Imports[[#This Row],[Source ID]],EF_List[Source ID],0)),"")</f>
        <v/>
      </c>
      <c r="E102" s="127"/>
      <c r="F102" s="128"/>
      <c r="G102" s="131" t="str">
        <f>IF(ISBLANK(Spec_Imports[[#This Row],[Source ID]]),"",Spec_Imports[[#This Row],[EF_Published2]])</f>
        <v/>
      </c>
      <c r="H102" s="74"/>
      <c r="I102" s="37"/>
      <c r="J102" s="38"/>
      <c r="K102" s="50"/>
      <c r="L102"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02" s="13"/>
      <c r="N102" s="37"/>
      <c r="O102" s="132" t="str">
        <f>IF(Spec_Imports[[#This Row],[Are_You_First_Deliverer]]="","",IF(N102="Yes","","Verify Entry"))</f>
        <v/>
      </c>
      <c r="P102" s="13"/>
      <c r="Q102" s="37"/>
      <c r="R102" s="44" t="str">
        <f>IF(Spec_Imports[[#This Row],[Source ID]]="","",IF(OR(Spec_Imports[[#This Row],[Direct_Delivery_Method]]="1st PoR is WA Sch Pt",Spec_Imports[[#This Row],[Direct_Delivery_Method]]="Dynamic Transfer",Spec_Imports[[#This Row],[Direct_Delivery_Method]]="Spec Source to POD in WA"),"Yes","Verify Entry"))</f>
        <v/>
      </c>
      <c r="S102" s="13"/>
      <c r="T102" s="247"/>
      <c r="U102" s="13"/>
      <c r="V102" s="44" t="str">
        <f>IF(Spec_Imports[[#This Row],[Source ID]]="","",'Start Here'!$B$33)</f>
        <v/>
      </c>
      <c r="W102" s="44" t="str">
        <f>IF(Spec_Imports[[#This Row],[Source ID]]="","",IF(Spec_Imports[[#This Row],[Are_You_First_Deliverer]]="Yes","No",IF(Spec_Imports[[#This Row],[Are_You_First_Deliverer]]="No","Yes","Verify Entry")))</f>
        <v/>
      </c>
      <c r="X102" s="52" t="str">
        <f>IF(Spec_Imports[[#This Row],[RP_Power_Brought_On_Behalf]]="Yes",Spec_Imports[[#This Row],[Specified_Electricity_Deliveries]]*Spec_Imports[[#This Row],[Transmission_Loss_Correction_Factor]],"")</f>
        <v/>
      </c>
      <c r="Y102" s="39" t="str">
        <f>IF(Spec_Imports[[#This Row],[RP_Owned_Imported_Per_Thresholds]]="","",Spec_Imports[[#This Row],[RP_Owned_Imported_Per_Thresholds]]*Spec_Imports[[#This Row],[EF_Total_Covered]])</f>
        <v/>
      </c>
      <c r="Z102" s="13"/>
      <c r="AA102" s="37"/>
      <c r="AB102" s="37" t="str">
        <f>IF(Spec_Imports[[#This Row],[Source ID]]="","",IF(OR(Spec_Imports[[#This Row],[Meter_Data_Zero_RPS]]="No",Spec_Imports[[#This Row],[Are_You_First_Deliverer]]="No"),"Does Not Apply",""))</f>
        <v/>
      </c>
      <c r="AC102"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02" s="16"/>
      <c r="AE102" s="210" t="str">
        <f>_xlfn.IFNA(INDEX(EF_List[Total EF],MATCH(Spec_Imports[[#This Row],[Source ID]],EF_List[Source ID],0)),"")</f>
        <v/>
      </c>
      <c r="AF102" s="210" t="str">
        <f>IF(Spec_Imports[[#This Row],[Source ID]]="","",Spec_Imports[[#This Row],[EF_Combustion]]+Spec_Imports[[#This Row],[EF_CH4_Non-Geothermal]]+Spec_Imports[[#This Row],[EF_N2O]])</f>
        <v/>
      </c>
      <c r="AG102" s="210" t="str">
        <f>IF(Spec_Imports[[#This Row],[Source ID]]="","",Spec_Imports[[#This Row],[EF_Biomass_Exempt]]+Spec_Imports[[#This Row],[EF_CO2_Geothermal_Exempt]]+Spec_Imports[[#This Row],[EF_CH4_Geothermal_Exempt]])</f>
        <v/>
      </c>
      <c r="AH102" s="210" t="str">
        <f>_xlfn.IFNA(INDEX(EF_List[Fossil &amp; Process EF],MATCH(Spec_Imports[[#This Row],[Source ID]],EF_List[Source ID],0)),"")</f>
        <v/>
      </c>
      <c r="AI102" s="210" t="str">
        <f>_xlfn.IFNA(INDEX(EF_List[Biomass
Exempt EF],MATCH(Spec_Imports[[#This Row],[Source ID]],EF_List[Source ID],0)),"")</f>
        <v/>
      </c>
      <c r="AJ102" s="210" t="str">
        <f>_xlfn.IFNA(INDEX(EF_List[Geothermal CO2 Exempt EF],MATCH(Spec_Imports[[#This Row],[Source ID]],EF_List[Source ID],0)),"")</f>
        <v/>
      </c>
      <c r="AK102" s="210" t="str">
        <f>_xlfn.IFNA(INDEX(EF_List[Geothermal CH4 Exempt EF],MATCH(Spec_Imports[[#This Row],[Source ID]],EF_List[Source ID],0)),"")</f>
        <v/>
      </c>
      <c r="AL102" s="210" t="str">
        <f>_xlfn.IFNA(INDEX(EF_List[Other CH4
Covered EF],MATCH(Spec_Imports[[#This Row],[Source ID]],EF_List[Source ID],0)),"")</f>
        <v/>
      </c>
      <c r="AM102" s="210" t="str">
        <f>_xlfn.IFNA(INDEX(EF_List[N2O
Covered EF],MATCH(Spec_Imports[[#This Row],[Source ID]],EF_List[Source ID],0)),"")</f>
        <v/>
      </c>
      <c r="AN102" s="15"/>
      <c r="AO102" s="51" t="str">
        <f>IFERROR(MAX(Spec_Imports[[#This Row],[Specified_Electricity_Deliveries]],0)*Spec_Imports[[#This Row],[Transmission_Loss_Correction_Factor]],"")</f>
        <v/>
      </c>
      <c r="AP102" s="51" t="str">
        <f>IFERROR(Spec_Imports[[#This Row],[MWh_x_TLF]]*Spec_Imports[[#This Row],[EF_Published2]],"")</f>
        <v/>
      </c>
      <c r="AQ102" s="51" t="str">
        <f>IFERROR(Spec_Imports[[#This Row],[MWh_x_TLF]]*Spec_Imports[[#This Row],[EF_Total_Covered]],"")</f>
        <v/>
      </c>
      <c r="AR102" s="51" t="str">
        <f>IFERROR(Spec_Imports[[#This Row],[MWh_x_TLF]]*Spec_Imports[[#This Row],[EF_Total_Exempt]],"")</f>
        <v/>
      </c>
      <c r="AS102" s="51" t="str">
        <f>IFERROR(Spec_Imports[[#This Row],[MWh_x_TLF]]*Spec_Imports[[#This Row],[EF_Combustion]],"")</f>
        <v/>
      </c>
      <c r="AT102" s="51" t="str">
        <f>IFERROR(Spec_Imports[[#This Row],[MWh_x_TLF]]*Spec_Imports[[#This Row],[EF_Biomass_Exempt]],"")</f>
        <v/>
      </c>
      <c r="AU102" s="51" t="str">
        <f>IFERROR(Spec_Imports[[#This Row],[MWh_x_TLF]]*Spec_Imports[[#This Row],[EF_CO2_Geothermal_Exempt]],"")</f>
        <v/>
      </c>
      <c r="AV102" s="51" t="str">
        <f>IFERROR(Spec_Imports[[#This Row],[MWh_x_TLF]]*Spec_Imports[[#This Row],[EF_CH4_Geothermal_Exempt]],"")</f>
        <v/>
      </c>
      <c r="AW102" s="51" t="str">
        <f>IFERROR(Spec_Imports[[#This Row],[MWh_x_TLF]]*Spec_Imports[[#This Row],[EF_CH4_Non-Geothermal]],"")</f>
        <v/>
      </c>
      <c r="AX102" s="51" t="str">
        <f>IFERROR(Spec_Imports[[#This Row],[MWh_x_TLF]]*Spec_Imports[[#This Row],[EF_N2O]],"")</f>
        <v/>
      </c>
      <c r="AY102" s="15"/>
      <c r="AZ102" s="44" t="str">
        <f>IF(Spec_Imports[[#This Row],[Source ID]]="","","No")</f>
        <v/>
      </c>
      <c r="BA102" s="255" t="str">
        <f>IF(Spec_Imports[[#This Row],[Linked_Jurisdiction_2]]="No",0,Spec_Imports[[#This Row],[CO2e_Total_Covered]])</f>
        <v/>
      </c>
      <c r="BB102" s="139"/>
      <c r="BC102" s="257"/>
    </row>
    <row r="103" spans="1:55" ht="15.6">
      <c r="A103" s="244"/>
      <c r="B103" s="126" t="str">
        <f>IF(ISNUMBER(SEARCH("~*",Spec_Imports[[#This Row],[Facility_Unit_Name]])),"",IF(Spec_Imports[[#This Row],[Facility_Unit_Name]]="","",INDEX(EF_List[Source ID],MATCH(Spec_Imports[[#This Row],[Facility_Unit_Name]],EF_List[Facility and Unit Name],0))))</f>
        <v/>
      </c>
      <c r="C103" s="44" t="str">
        <f>_xlfn.IFNA(INDEX(EF_List[Primary Fuel],MATCH(Spec_Imports[[#This Row],[Source ID]],EF_List[Source ID],0)),"")</f>
        <v/>
      </c>
      <c r="D103" s="44" t="str">
        <f>_xlfn.IFNA(INDEX(EF_List[State/Country],MATCH(Spec_Imports[[#This Row],[Source ID]],EF_List[Source ID],0)),"")</f>
        <v/>
      </c>
      <c r="E103" s="127"/>
      <c r="F103" s="128"/>
      <c r="G103" s="131" t="str">
        <f>IF(ISBLANK(Spec_Imports[[#This Row],[Source ID]]),"",Spec_Imports[[#This Row],[EF_Published2]])</f>
        <v/>
      </c>
      <c r="H103" s="74"/>
      <c r="I103" s="37"/>
      <c r="J103" s="38"/>
      <c r="K103" s="50"/>
      <c r="L103"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03" s="13"/>
      <c r="N103" s="37"/>
      <c r="O103" s="132" t="str">
        <f>IF(Spec_Imports[[#This Row],[Are_You_First_Deliverer]]="","",IF(N103="Yes","","Verify Entry"))</f>
        <v/>
      </c>
      <c r="P103" s="13"/>
      <c r="Q103" s="37"/>
      <c r="R103" s="44" t="str">
        <f>IF(Spec_Imports[[#This Row],[Source ID]]="","",IF(OR(Spec_Imports[[#This Row],[Direct_Delivery_Method]]="1st PoR is WA Sch Pt",Spec_Imports[[#This Row],[Direct_Delivery_Method]]="Dynamic Transfer",Spec_Imports[[#This Row],[Direct_Delivery_Method]]="Spec Source to POD in WA"),"Yes","Verify Entry"))</f>
        <v/>
      </c>
      <c r="S103" s="13"/>
      <c r="T103" s="247"/>
      <c r="U103" s="13"/>
      <c r="V103" s="44" t="str">
        <f>IF(Spec_Imports[[#This Row],[Source ID]]="","",'Start Here'!$B$33)</f>
        <v/>
      </c>
      <c r="W103" s="44" t="str">
        <f>IF(Spec_Imports[[#This Row],[Source ID]]="","",IF(Spec_Imports[[#This Row],[Are_You_First_Deliverer]]="Yes","No",IF(Spec_Imports[[#This Row],[Are_You_First_Deliverer]]="No","Yes","Verify Entry")))</f>
        <v/>
      </c>
      <c r="X103" s="52" t="str">
        <f>IF(Spec_Imports[[#This Row],[RP_Power_Brought_On_Behalf]]="Yes",Spec_Imports[[#This Row],[Specified_Electricity_Deliveries]]*Spec_Imports[[#This Row],[Transmission_Loss_Correction_Factor]],"")</f>
        <v/>
      </c>
      <c r="Y103" s="39" t="str">
        <f>IF(Spec_Imports[[#This Row],[RP_Owned_Imported_Per_Thresholds]]="","",Spec_Imports[[#This Row],[RP_Owned_Imported_Per_Thresholds]]*Spec_Imports[[#This Row],[EF_Total_Covered]])</f>
        <v/>
      </c>
      <c r="Z103" s="13"/>
      <c r="AA103" s="37"/>
      <c r="AB103" s="37" t="str">
        <f>IF(Spec_Imports[[#This Row],[Source ID]]="","",IF(OR(Spec_Imports[[#This Row],[Meter_Data_Zero_RPS]]="No",Spec_Imports[[#This Row],[Are_You_First_Deliverer]]="No"),"Does Not Apply",""))</f>
        <v/>
      </c>
      <c r="AC103"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03" s="16"/>
      <c r="AE103" s="210" t="str">
        <f>_xlfn.IFNA(INDEX(EF_List[Total EF],MATCH(Spec_Imports[[#This Row],[Source ID]],EF_List[Source ID],0)),"")</f>
        <v/>
      </c>
      <c r="AF103" s="210" t="str">
        <f>IF(Spec_Imports[[#This Row],[Source ID]]="","",Spec_Imports[[#This Row],[EF_Combustion]]+Spec_Imports[[#This Row],[EF_CH4_Non-Geothermal]]+Spec_Imports[[#This Row],[EF_N2O]])</f>
        <v/>
      </c>
      <c r="AG103" s="210" t="str">
        <f>IF(Spec_Imports[[#This Row],[Source ID]]="","",Spec_Imports[[#This Row],[EF_Biomass_Exempt]]+Spec_Imports[[#This Row],[EF_CO2_Geothermal_Exempt]]+Spec_Imports[[#This Row],[EF_CH4_Geothermal_Exempt]])</f>
        <v/>
      </c>
      <c r="AH103" s="210" t="str">
        <f>_xlfn.IFNA(INDEX(EF_List[Fossil &amp; Process EF],MATCH(Spec_Imports[[#This Row],[Source ID]],EF_List[Source ID],0)),"")</f>
        <v/>
      </c>
      <c r="AI103" s="210" t="str">
        <f>_xlfn.IFNA(INDEX(EF_List[Biomass
Exempt EF],MATCH(Spec_Imports[[#This Row],[Source ID]],EF_List[Source ID],0)),"")</f>
        <v/>
      </c>
      <c r="AJ103" s="210" t="str">
        <f>_xlfn.IFNA(INDEX(EF_List[Geothermal CO2 Exempt EF],MATCH(Spec_Imports[[#This Row],[Source ID]],EF_List[Source ID],0)),"")</f>
        <v/>
      </c>
      <c r="AK103" s="210" t="str">
        <f>_xlfn.IFNA(INDEX(EF_List[Geothermal CH4 Exempt EF],MATCH(Spec_Imports[[#This Row],[Source ID]],EF_List[Source ID],0)),"")</f>
        <v/>
      </c>
      <c r="AL103" s="210" t="str">
        <f>_xlfn.IFNA(INDEX(EF_List[Other CH4
Covered EF],MATCH(Spec_Imports[[#This Row],[Source ID]],EF_List[Source ID],0)),"")</f>
        <v/>
      </c>
      <c r="AM103" s="210" t="str">
        <f>_xlfn.IFNA(INDEX(EF_List[N2O
Covered EF],MATCH(Spec_Imports[[#This Row],[Source ID]],EF_List[Source ID],0)),"")</f>
        <v/>
      </c>
      <c r="AN103" s="15"/>
      <c r="AO103" s="51" t="str">
        <f>IFERROR(MAX(Spec_Imports[[#This Row],[Specified_Electricity_Deliveries]],0)*Spec_Imports[[#This Row],[Transmission_Loss_Correction_Factor]],"")</f>
        <v/>
      </c>
      <c r="AP103" s="51" t="str">
        <f>IFERROR(Spec_Imports[[#This Row],[MWh_x_TLF]]*Spec_Imports[[#This Row],[EF_Published2]],"")</f>
        <v/>
      </c>
      <c r="AQ103" s="51" t="str">
        <f>IFERROR(Spec_Imports[[#This Row],[MWh_x_TLF]]*Spec_Imports[[#This Row],[EF_Total_Covered]],"")</f>
        <v/>
      </c>
      <c r="AR103" s="51" t="str">
        <f>IFERROR(Spec_Imports[[#This Row],[MWh_x_TLF]]*Spec_Imports[[#This Row],[EF_Total_Exempt]],"")</f>
        <v/>
      </c>
      <c r="AS103" s="51" t="str">
        <f>IFERROR(Spec_Imports[[#This Row],[MWh_x_TLF]]*Spec_Imports[[#This Row],[EF_Combustion]],"")</f>
        <v/>
      </c>
      <c r="AT103" s="51" t="str">
        <f>IFERROR(Spec_Imports[[#This Row],[MWh_x_TLF]]*Spec_Imports[[#This Row],[EF_Biomass_Exempt]],"")</f>
        <v/>
      </c>
      <c r="AU103" s="51" t="str">
        <f>IFERROR(Spec_Imports[[#This Row],[MWh_x_TLF]]*Spec_Imports[[#This Row],[EF_CO2_Geothermal_Exempt]],"")</f>
        <v/>
      </c>
      <c r="AV103" s="51" t="str">
        <f>IFERROR(Spec_Imports[[#This Row],[MWh_x_TLF]]*Spec_Imports[[#This Row],[EF_CH4_Geothermal_Exempt]],"")</f>
        <v/>
      </c>
      <c r="AW103" s="51" t="str">
        <f>IFERROR(Spec_Imports[[#This Row],[MWh_x_TLF]]*Spec_Imports[[#This Row],[EF_CH4_Non-Geothermal]],"")</f>
        <v/>
      </c>
      <c r="AX103" s="51" t="str">
        <f>IFERROR(Spec_Imports[[#This Row],[MWh_x_TLF]]*Spec_Imports[[#This Row],[EF_N2O]],"")</f>
        <v/>
      </c>
      <c r="AY103" s="15"/>
      <c r="AZ103" s="44" t="str">
        <f>IF(Spec_Imports[[#This Row],[Source ID]]="","","No")</f>
        <v/>
      </c>
      <c r="BA103" s="255" t="str">
        <f>IF(Spec_Imports[[#This Row],[Linked_Jurisdiction_2]]="No",0,Spec_Imports[[#This Row],[CO2e_Total_Covered]])</f>
        <v/>
      </c>
      <c r="BB103" s="139"/>
      <c r="BC103" s="257"/>
    </row>
    <row r="104" spans="1:55" ht="15.6">
      <c r="A104" s="244"/>
      <c r="B104" s="126" t="str">
        <f>IF(ISNUMBER(SEARCH("~*",Spec_Imports[[#This Row],[Facility_Unit_Name]])),"",IF(Spec_Imports[[#This Row],[Facility_Unit_Name]]="","",INDEX(EF_List[Source ID],MATCH(Spec_Imports[[#This Row],[Facility_Unit_Name]],EF_List[Facility and Unit Name],0))))</f>
        <v/>
      </c>
      <c r="C104" s="44" t="str">
        <f>_xlfn.IFNA(INDEX(EF_List[Primary Fuel],MATCH(Spec_Imports[[#This Row],[Source ID]],EF_List[Source ID],0)),"")</f>
        <v/>
      </c>
      <c r="D104" s="44" t="str">
        <f>_xlfn.IFNA(INDEX(EF_List[State/Country],MATCH(Spec_Imports[[#This Row],[Source ID]],EF_List[Source ID],0)),"")</f>
        <v/>
      </c>
      <c r="E104" s="127"/>
      <c r="F104" s="128"/>
      <c r="G104" s="131" t="str">
        <f>IF(ISBLANK(Spec_Imports[[#This Row],[Source ID]]),"",Spec_Imports[[#This Row],[EF_Published2]])</f>
        <v/>
      </c>
      <c r="H104" s="74"/>
      <c r="I104" s="37"/>
      <c r="J104" s="38"/>
      <c r="K104" s="50"/>
      <c r="L104"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04" s="13"/>
      <c r="N104" s="37"/>
      <c r="O104" s="132" t="str">
        <f>IF(Spec_Imports[[#This Row],[Are_You_First_Deliverer]]="","",IF(N104="Yes","","Verify Entry"))</f>
        <v/>
      </c>
      <c r="P104" s="13"/>
      <c r="Q104" s="37"/>
      <c r="R104" s="44" t="str">
        <f>IF(Spec_Imports[[#This Row],[Source ID]]="","",IF(OR(Spec_Imports[[#This Row],[Direct_Delivery_Method]]="1st PoR is WA Sch Pt",Spec_Imports[[#This Row],[Direct_Delivery_Method]]="Dynamic Transfer",Spec_Imports[[#This Row],[Direct_Delivery_Method]]="Spec Source to POD in WA"),"Yes","Verify Entry"))</f>
        <v/>
      </c>
      <c r="S104" s="13"/>
      <c r="T104" s="247"/>
      <c r="U104" s="13"/>
      <c r="V104" s="44" t="str">
        <f>IF(Spec_Imports[[#This Row],[Source ID]]="","",'Start Here'!$B$33)</f>
        <v/>
      </c>
      <c r="W104" s="44" t="str">
        <f>IF(Spec_Imports[[#This Row],[Source ID]]="","",IF(Spec_Imports[[#This Row],[Are_You_First_Deliverer]]="Yes","No",IF(Spec_Imports[[#This Row],[Are_You_First_Deliverer]]="No","Yes","Verify Entry")))</f>
        <v/>
      </c>
      <c r="X104" s="52" t="str">
        <f>IF(Spec_Imports[[#This Row],[RP_Power_Brought_On_Behalf]]="Yes",Spec_Imports[[#This Row],[Specified_Electricity_Deliveries]]*Spec_Imports[[#This Row],[Transmission_Loss_Correction_Factor]],"")</f>
        <v/>
      </c>
      <c r="Y104" s="39" t="str">
        <f>IF(Spec_Imports[[#This Row],[RP_Owned_Imported_Per_Thresholds]]="","",Spec_Imports[[#This Row],[RP_Owned_Imported_Per_Thresholds]]*Spec_Imports[[#This Row],[EF_Total_Covered]])</f>
        <v/>
      </c>
      <c r="Z104" s="13"/>
      <c r="AA104" s="37"/>
      <c r="AB104" s="37" t="str">
        <f>IF(Spec_Imports[[#This Row],[Source ID]]="","",IF(OR(Spec_Imports[[#This Row],[Meter_Data_Zero_RPS]]="No",Spec_Imports[[#This Row],[Are_You_First_Deliverer]]="No"),"Does Not Apply",""))</f>
        <v/>
      </c>
      <c r="AC104"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04" s="16"/>
      <c r="AE104" s="210" t="str">
        <f>_xlfn.IFNA(INDEX(EF_List[Total EF],MATCH(Spec_Imports[[#This Row],[Source ID]],EF_List[Source ID],0)),"")</f>
        <v/>
      </c>
      <c r="AF104" s="210" t="str">
        <f>IF(Spec_Imports[[#This Row],[Source ID]]="","",Spec_Imports[[#This Row],[EF_Combustion]]+Spec_Imports[[#This Row],[EF_CH4_Non-Geothermal]]+Spec_Imports[[#This Row],[EF_N2O]])</f>
        <v/>
      </c>
      <c r="AG104" s="210" t="str">
        <f>IF(Spec_Imports[[#This Row],[Source ID]]="","",Spec_Imports[[#This Row],[EF_Biomass_Exempt]]+Spec_Imports[[#This Row],[EF_CO2_Geothermal_Exempt]]+Spec_Imports[[#This Row],[EF_CH4_Geothermal_Exempt]])</f>
        <v/>
      </c>
      <c r="AH104" s="210" t="str">
        <f>_xlfn.IFNA(INDEX(EF_List[Fossil &amp; Process EF],MATCH(Spec_Imports[[#This Row],[Source ID]],EF_List[Source ID],0)),"")</f>
        <v/>
      </c>
      <c r="AI104" s="210" t="str">
        <f>_xlfn.IFNA(INDEX(EF_List[Biomass
Exempt EF],MATCH(Spec_Imports[[#This Row],[Source ID]],EF_List[Source ID],0)),"")</f>
        <v/>
      </c>
      <c r="AJ104" s="210" t="str">
        <f>_xlfn.IFNA(INDEX(EF_List[Geothermal CO2 Exempt EF],MATCH(Spec_Imports[[#This Row],[Source ID]],EF_List[Source ID],0)),"")</f>
        <v/>
      </c>
      <c r="AK104" s="210" t="str">
        <f>_xlfn.IFNA(INDEX(EF_List[Geothermal CH4 Exempt EF],MATCH(Spec_Imports[[#This Row],[Source ID]],EF_List[Source ID],0)),"")</f>
        <v/>
      </c>
      <c r="AL104" s="210" t="str">
        <f>_xlfn.IFNA(INDEX(EF_List[Other CH4
Covered EF],MATCH(Spec_Imports[[#This Row],[Source ID]],EF_List[Source ID],0)),"")</f>
        <v/>
      </c>
      <c r="AM104" s="210" t="str">
        <f>_xlfn.IFNA(INDEX(EF_List[N2O
Covered EF],MATCH(Spec_Imports[[#This Row],[Source ID]],EF_List[Source ID],0)),"")</f>
        <v/>
      </c>
      <c r="AN104" s="15"/>
      <c r="AO104" s="51" t="str">
        <f>IFERROR(MAX(Spec_Imports[[#This Row],[Specified_Electricity_Deliveries]],0)*Spec_Imports[[#This Row],[Transmission_Loss_Correction_Factor]],"")</f>
        <v/>
      </c>
      <c r="AP104" s="51" t="str">
        <f>IFERROR(Spec_Imports[[#This Row],[MWh_x_TLF]]*Spec_Imports[[#This Row],[EF_Published2]],"")</f>
        <v/>
      </c>
      <c r="AQ104" s="51" t="str">
        <f>IFERROR(Spec_Imports[[#This Row],[MWh_x_TLF]]*Spec_Imports[[#This Row],[EF_Total_Covered]],"")</f>
        <v/>
      </c>
      <c r="AR104" s="51" t="str">
        <f>IFERROR(Spec_Imports[[#This Row],[MWh_x_TLF]]*Spec_Imports[[#This Row],[EF_Total_Exempt]],"")</f>
        <v/>
      </c>
      <c r="AS104" s="51" t="str">
        <f>IFERROR(Spec_Imports[[#This Row],[MWh_x_TLF]]*Spec_Imports[[#This Row],[EF_Combustion]],"")</f>
        <v/>
      </c>
      <c r="AT104" s="51" t="str">
        <f>IFERROR(Spec_Imports[[#This Row],[MWh_x_TLF]]*Spec_Imports[[#This Row],[EF_Biomass_Exempt]],"")</f>
        <v/>
      </c>
      <c r="AU104" s="51" t="str">
        <f>IFERROR(Spec_Imports[[#This Row],[MWh_x_TLF]]*Spec_Imports[[#This Row],[EF_CO2_Geothermal_Exempt]],"")</f>
        <v/>
      </c>
      <c r="AV104" s="51" t="str">
        <f>IFERROR(Spec_Imports[[#This Row],[MWh_x_TLF]]*Spec_Imports[[#This Row],[EF_CH4_Geothermal_Exempt]],"")</f>
        <v/>
      </c>
      <c r="AW104" s="51" t="str">
        <f>IFERROR(Spec_Imports[[#This Row],[MWh_x_TLF]]*Spec_Imports[[#This Row],[EF_CH4_Non-Geothermal]],"")</f>
        <v/>
      </c>
      <c r="AX104" s="51" t="str">
        <f>IFERROR(Spec_Imports[[#This Row],[MWh_x_TLF]]*Spec_Imports[[#This Row],[EF_N2O]],"")</f>
        <v/>
      </c>
      <c r="AY104" s="15"/>
      <c r="AZ104" s="44" t="str">
        <f>IF(Spec_Imports[[#This Row],[Source ID]]="","","No")</f>
        <v/>
      </c>
      <c r="BA104" s="255" t="str">
        <f>IF(Spec_Imports[[#This Row],[Linked_Jurisdiction_2]]="No",0,Spec_Imports[[#This Row],[CO2e_Total_Covered]])</f>
        <v/>
      </c>
      <c r="BB104" s="139"/>
      <c r="BC104" s="257"/>
    </row>
    <row r="105" spans="1:55" ht="15.6">
      <c r="A105" s="244"/>
      <c r="B105" s="126" t="str">
        <f>IF(ISNUMBER(SEARCH("~*",Spec_Imports[[#This Row],[Facility_Unit_Name]])),"",IF(Spec_Imports[[#This Row],[Facility_Unit_Name]]="","",INDEX(EF_List[Source ID],MATCH(Spec_Imports[[#This Row],[Facility_Unit_Name]],EF_List[Facility and Unit Name],0))))</f>
        <v/>
      </c>
      <c r="C105" s="44" t="str">
        <f>_xlfn.IFNA(INDEX(EF_List[Primary Fuel],MATCH(Spec_Imports[[#This Row],[Source ID]],EF_List[Source ID],0)),"")</f>
        <v/>
      </c>
      <c r="D105" s="44" t="str">
        <f>_xlfn.IFNA(INDEX(EF_List[State/Country],MATCH(Spec_Imports[[#This Row],[Source ID]],EF_List[Source ID],0)),"")</f>
        <v/>
      </c>
      <c r="E105" s="127"/>
      <c r="F105" s="128"/>
      <c r="G105" s="131" t="str">
        <f>IF(ISBLANK(Spec_Imports[[#This Row],[Source ID]]),"",Spec_Imports[[#This Row],[EF_Published2]])</f>
        <v/>
      </c>
      <c r="H105" s="74"/>
      <c r="I105" s="37"/>
      <c r="J105" s="38"/>
      <c r="K105" s="50"/>
      <c r="L105"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05" s="13"/>
      <c r="N105" s="37"/>
      <c r="O105" s="132" t="str">
        <f>IF(Spec_Imports[[#This Row],[Are_You_First_Deliverer]]="","",IF(N105="Yes","","Verify Entry"))</f>
        <v/>
      </c>
      <c r="P105" s="13"/>
      <c r="Q105" s="37"/>
      <c r="R105" s="44" t="str">
        <f>IF(Spec_Imports[[#This Row],[Source ID]]="","",IF(OR(Spec_Imports[[#This Row],[Direct_Delivery_Method]]="1st PoR is WA Sch Pt",Spec_Imports[[#This Row],[Direct_Delivery_Method]]="Dynamic Transfer",Spec_Imports[[#This Row],[Direct_Delivery_Method]]="Spec Source to POD in WA"),"Yes","Verify Entry"))</f>
        <v/>
      </c>
      <c r="S105" s="13"/>
      <c r="T105" s="247"/>
      <c r="U105" s="13"/>
      <c r="V105" s="44" t="str">
        <f>IF(Spec_Imports[[#This Row],[Source ID]]="","",'Start Here'!$B$33)</f>
        <v/>
      </c>
      <c r="W105" s="44" t="str">
        <f>IF(Spec_Imports[[#This Row],[Source ID]]="","",IF(Spec_Imports[[#This Row],[Are_You_First_Deliverer]]="Yes","No",IF(Spec_Imports[[#This Row],[Are_You_First_Deliverer]]="No","Yes","Verify Entry")))</f>
        <v/>
      </c>
      <c r="X105" s="52" t="str">
        <f>IF(Spec_Imports[[#This Row],[RP_Power_Brought_On_Behalf]]="Yes",Spec_Imports[[#This Row],[Specified_Electricity_Deliveries]]*Spec_Imports[[#This Row],[Transmission_Loss_Correction_Factor]],"")</f>
        <v/>
      </c>
      <c r="Y105" s="39" t="str">
        <f>IF(Spec_Imports[[#This Row],[RP_Owned_Imported_Per_Thresholds]]="","",Spec_Imports[[#This Row],[RP_Owned_Imported_Per_Thresholds]]*Spec_Imports[[#This Row],[EF_Total_Covered]])</f>
        <v/>
      </c>
      <c r="Z105" s="13"/>
      <c r="AA105" s="37"/>
      <c r="AB105" s="37" t="str">
        <f>IF(Spec_Imports[[#This Row],[Source ID]]="","",IF(OR(Spec_Imports[[#This Row],[Meter_Data_Zero_RPS]]="No",Spec_Imports[[#This Row],[Are_You_First_Deliverer]]="No"),"Does Not Apply",""))</f>
        <v/>
      </c>
      <c r="AC105"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05" s="16"/>
      <c r="AE105" s="210" t="str">
        <f>_xlfn.IFNA(INDEX(EF_List[Total EF],MATCH(Spec_Imports[[#This Row],[Source ID]],EF_List[Source ID],0)),"")</f>
        <v/>
      </c>
      <c r="AF105" s="210" t="str">
        <f>IF(Spec_Imports[[#This Row],[Source ID]]="","",Spec_Imports[[#This Row],[EF_Combustion]]+Spec_Imports[[#This Row],[EF_CH4_Non-Geothermal]]+Spec_Imports[[#This Row],[EF_N2O]])</f>
        <v/>
      </c>
      <c r="AG105" s="210" t="str">
        <f>IF(Spec_Imports[[#This Row],[Source ID]]="","",Spec_Imports[[#This Row],[EF_Biomass_Exempt]]+Spec_Imports[[#This Row],[EF_CO2_Geothermal_Exempt]]+Spec_Imports[[#This Row],[EF_CH4_Geothermal_Exempt]])</f>
        <v/>
      </c>
      <c r="AH105" s="210" t="str">
        <f>_xlfn.IFNA(INDEX(EF_List[Fossil &amp; Process EF],MATCH(Spec_Imports[[#This Row],[Source ID]],EF_List[Source ID],0)),"")</f>
        <v/>
      </c>
      <c r="AI105" s="210" t="str">
        <f>_xlfn.IFNA(INDEX(EF_List[Biomass
Exempt EF],MATCH(Spec_Imports[[#This Row],[Source ID]],EF_List[Source ID],0)),"")</f>
        <v/>
      </c>
      <c r="AJ105" s="210" t="str">
        <f>_xlfn.IFNA(INDEX(EF_List[Geothermal CO2 Exempt EF],MATCH(Spec_Imports[[#This Row],[Source ID]],EF_List[Source ID],0)),"")</f>
        <v/>
      </c>
      <c r="AK105" s="210" t="str">
        <f>_xlfn.IFNA(INDEX(EF_List[Geothermal CH4 Exempt EF],MATCH(Spec_Imports[[#This Row],[Source ID]],EF_List[Source ID],0)),"")</f>
        <v/>
      </c>
      <c r="AL105" s="210" t="str">
        <f>_xlfn.IFNA(INDEX(EF_List[Other CH4
Covered EF],MATCH(Spec_Imports[[#This Row],[Source ID]],EF_List[Source ID],0)),"")</f>
        <v/>
      </c>
      <c r="AM105" s="210" t="str">
        <f>_xlfn.IFNA(INDEX(EF_List[N2O
Covered EF],MATCH(Spec_Imports[[#This Row],[Source ID]],EF_List[Source ID],0)),"")</f>
        <v/>
      </c>
      <c r="AN105" s="15"/>
      <c r="AO105" s="51" t="str">
        <f>IFERROR(MAX(Spec_Imports[[#This Row],[Specified_Electricity_Deliveries]],0)*Spec_Imports[[#This Row],[Transmission_Loss_Correction_Factor]],"")</f>
        <v/>
      </c>
      <c r="AP105" s="51" t="str">
        <f>IFERROR(Spec_Imports[[#This Row],[MWh_x_TLF]]*Spec_Imports[[#This Row],[EF_Published2]],"")</f>
        <v/>
      </c>
      <c r="AQ105" s="51" t="str">
        <f>IFERROR(Spec_Imports[[#This Row],[MWh_x_TLF]]*Spec_Imports[[#This Row],[EF_Total_Covered]],"")</f>
        <v/>
      </c>
      <c r="AR105" s="51" t="str">
        <f>IFERROR(Spec_Imports[[#This Row],[MWh_x_TLF]]*Spec_Imports[[#This Row],[EF_Total_Exempt]],"")</f>
        <v/>
      </c>
      <c r="AS105" s="51" t="str">
        <f>IFERROR(Spec_Imports[[#This Row],[MWh_x_TLF]]*Spec_Imports[[#This Row],[EF_Combustion]],"")</f>
        <v/>
      </c>
      <c r="AT105" s="51" t="str">
        <f>IFERROR(Spec_Imports[[#This Row],[MWh_x_TLF]]*Spec_Imports[[#This Row],[EF_Biomass_Exempt]],"")</f>
        <v/>
      </c>
      <c r="AU105" s="51" t="str">
        <f>IFERROR(Spec_Imports[[#This Row],[MWh_x_TLF]]*Spec_Imports[[#This Row],[EF_CO2_Geothermal_Exempt]],"")</f>
        <v/>
      </c>
      <c r="AV105" s="51" t="str">
        <f>IFERROR(Spec_Imports[[#This Row],[MWh_x_TLF]]*Spec_Imports[[#This Row],[EF_CH4_Geothermal_Exempt]],"")</f>
        <v/>
      </c>
      <c r="AW105" s="51" t="str">
        <f>IFERROR(Spec_Imports[[#This Row],[MWh_x_TLF]]*Spec_Imports[[#This Row],[EF_CH4_Non-Geothermal]],"")</f>
        <v/>
      </c>
      <c r="AX105" s="51" t="str">
        <f>IFERROR(Spec_Imports[[#This Row],[MWh_x_TLF]]*Spec_Imports[[#This Row],[EF_N2O]],"")</f>
        <v/>
      </c>
      <c r="AY105" s="15"/>
      <c r="AZ105" s="44" t="str">
        <f>IF(Spec_Imports[[#This Row],[Source ID]]="","","No")</f>
        <v/>
      </c>
      <c r="BA105" s="255" t="str">
        <f>IF(Spec_Imports[[#This Row],[Linked_Jurisdiction_2]]="No",0,Spec_Imports[[#This Row],[CO2e_Total_Covered]])</f>
        <v/>
      </c>
      <c r="BB105" s="139"/>
      <c r="BC105" s="257"/>
    </row>
    <row r="106" spans="1:55" ht="15.6">
      <c r="A106" s="244"/>
      <c r="B106" s="126" t="str">
        <f>IF(ISNUMBER(SEARCH("~*",Spec_Imports[[#This Row],[Facility_Unit_Name]])),"",IF(Spec_Imports[[#This Row],[Facility_Unit_Name]]="","",INDEX(EF_List[Source ID],MATCH(Spec_Imports[[#This Row],[Facility_Unit_Name]],EF_List[Facility and Unit Name],0))))</f>
        <v/>
      </c>
      <c r="C106" s="44" t="str">
        <f>_xlfn.IFNA(INDEX(EF_List[Primary Fuel],MATCH(Spec_Imports[[#This Row],[Source ID]],EF_List[Source ID],0)),"")</f>
        <v/>
      </c>
      <c r="D106" s="44" t="str">
        <f>_xlfn.IFNA(INDEX(EF_List[State/Country],MATCH(Spec_Imports[[#This Row],[Source ID]],EF_List[Source ID],0)),"")</f>
        <v/>
      </c>
      <c r="E106" s="127"/>
      <c r="F106" s="128"/>
      <c r="G106" s="131" t="str">
        <f>IF(ISBLANK(Spec_Imports[[#This Row],[Source ID]]),"",Spec_Imports[[#This Row],[EF_Published2]])</f>
        <v/>
      </c>
      <c r="H106" s="74"/>
      <c r="I106" s="37"/>
      <c r="J106" s="38"/>
      <c r="K106" s="50"/>
      <c r="L106"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06" s="13"/>
      <c r="N106" s="37"/>
      <c r="O106" s="132" t="str">
        <f>IF(Spec_Imports[[#This Row],[Are_You_First_Deliverer]]="","",IF(N106="Yes","","Verify Entry"))</f>
        <v/>
      </c>
      <c r="P106" s="13"/>
      <c r="Q106" s="37"/>
      <c r="R106" s="44" t="str">
        <f>IF(Spec_Imports[[#This Row],[Source ID]]="","",IF(OR(Spec_Imports[[#This Row],[Direct_Delivery_Method]]="1st PoR is WA Sch Pt",Spec_Imports[[#This Row],[Direct_Delivery_Method]]="Dynamic Transfer",Spec_Imports[[#This Row],[Direct_Delivery_Method]]="Spec Source to POD in WA"),"Yes","Verify Entry"))</f>
        <v/>
      </c>
      <c r="S106" s="13"/>
      <c r="T106" s="247"/>
      <c r="U106" s="13"/>
      <c r="V106" s="44" t="str">
        <f>IF(Spec_Imports[[#This Row],[Source ID]]="","",'Start Here'!$B$33)</f>
        <v/>
      </c>
      <c r="W106" s="44" t="str">
        <f>IF(Spec_Imports[[#This Row],[Source ID]]="","",IF(Spec_Imports[[#This Row],[Are_You_First_Deliverer]]="Yes","No",IF(Spec_Imports[[#This Row],[Are_You_First_Deliverer]]="No","Yes","Verify Entry")))</f>
        <v/>
      </c>
      <c r="X106" s="52" t="str">
        <f>IF(Spec_Imports[[#This Row],[RP_Power_Brought_On_Behalf]]="Yes",Spec_Imports[[#This Row],[Specified_Electricity_Deliveries]]*Spec_Imports[[#This Row],[Transmission_Loss_Correction_Factor]],"")</f>
        <v/>
      </c>
      <c r="Y106" s="39" t="str">
        <f>IF(Spec_Imports[[#This Row],[RP_Owned_Imported_Per_Thresholds]]="","",Spec_Imports[[#This Row],[RP_Owned_Imported_Per_Thresholds]]*Spec_Imports[[#This Row],[EF_Total_Covered]])</f>
        <v/>
      </c>
      <c r="Z106" s="13"/>
      <c r="AA106" s="37"/>
      <c r="AB106" s="37" t="str">
        <f>IF(Spec_Imports[[#This Row],[Source ID]]="","",IF(OR(Spec_Imports[[#This Row],[Meter_Data_Zero_RPS]]="No",Spec_Imports[[#This Row],[Are_You_First_Deliverer]]="No"),"Does Not Apply",""))</f>
        <v/>
      </c>
      <c r="AC106"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06" s="16"/>
      <c r="AE106" s="210" t="str">
        <f>_xlfn.IFNA(INDEX(EF_List[Total EF],MATCH(Spec_Imports[[#This Row],[Source ID]],EF_List[Source ID],0)),"")</f>
        <v/>
      </c>
      <c r="AF106" s="210" t="str">
        <f>IF(Spec_Imports[[#This Row],[Source ID]]="","",Spec_Imports[[#This Row],[EF_Combustion]]+Spec_Imports[[#This Row],[EF_CH4_Non-Geothermal]]+Spec_Imports[[#This Row],[EF_N2O]])</f>
        <v/>
      </c>
      <c r="AG106" s="210" t="str">
        <f>IF(Spec_Imports[[#This Row],[Source ID]]="","",Spec_Imports[[#This Row],[EF_Biomass_Exempt]]+Spec_Imports[[#This Row],[EF_CO2_Geothermal_Exempt]]+Spec_Imports[[#This Row],[EF_CH4_Geothermal_Exempt]])</f>
        <v/>
      </c>
      <c r="AH106" s="210" t="str">
        <f>_xlfn.IFNA(INDEX(EF_List[Fossil &amp; Process EF],MATCH(Spec_Imports[[#This Row],[Source ID]],EF_List[Source ID],0)),"")</f>
        <v/>
      </c>
      <c r="AI106" s="210" t="str">
        <f>_xlfn.IFNA(INDEX(EF_List[Biomass
Exempt EF],MATCH(Spec_Imports[[#This Row],[Source ID]],EF_List[Source ID],0)),"")</f>
        <v/>
      </c>
      <c r="AJ106" s="210" t="str">
        <f>_xlfn.IFNA(INDEX(EF_List[Geothermal CO2 Exempt EF],MATCH(Spec_Imports[[#This Row],[Source ID]],EF_List[Source ID],0)),"")</f>
        <v/>
      </c>
      <c r="AK106" s="210" t="str">
        <f>_xlfn.IFNA(INDEX(EF_List[Geothermal CH4 Exempt EF],MATCH(Spec_Imports[[#This Row],[Source ID]],EF_List[Source ID],0)),"")</f>
        <v/>
      </c>
      <c r="AL106" s="210" t="str">
        <f>_xlfn.IFNA(INDEX(EF_List[Other CH4
Covered EF],MATCH(Spec_Imports[[#This Row],[Source ID]],EF_List[Source ID],0)),"")</f>
        <v/>
      </c>
      <c r="AM106" s="210" t="str">
        <f>_xlfn.IFNA(INDEX(EF_List[N2O
Covered EF],MATCH(Spec_Imports[[#This Row],[Source ID]],EF_List[Source ID],0)),"")</f>
        <v/>
      </c>
      <c r="AN106" s="15"/>
      <c r="AO106" s="51" t="str">
        <f>IFERROR(MAX(Spec_Imports[[#This Row],[Specified_Electricity_Deliveries]],0)*Spec_Imports[[#This Row],[Transmission_Loss_Correction_Factor]],"")</f>
        <v/>
      </c>
      <c r="AP106" s="51" t="str">
        <f>IFERROR(Spec_Imports[[#This Row],[MWh_x_TLF]]*Spec_Imports[[#This Row],[EF_Published2]],"")</f>
        <v/>
      </c>
      <c r="AQ106" s="51" t="str">
        <f>IFERROR(Spec_Imports[[#This Row],[MWh_x_TLF]]*Spec_Imports[[#This Row],[EF_Total_Covered]],"")</f>
        <v/>
      </c>
      <c r="AR106" s="51" t="str">
        <f>IFERROR(Spec_Imports[[#This Row],[MWh_x_TLF]]*Spec_Imports[[#This Row],[EF_Total_Exempt]],"")</f>
        <v/>
      </c>
      <c r="AS106" s="51" t="str">
        <f>IFERROR(Spec_Imports[[#This Row],[MWh_x_TLF]]*Spec_Imports[[#This Row],[EF_Combustion]],"")</f>
        <v/>
      </c>
      <c r="AT106" s="51" t="str">
        <f>IFERROR(Spec_Imports[[#This Row],[MWh_x_TLF]]*Spec_Imports[[#This Row],[EF_Biomass_Exempt]],"")</f>
        <v/>
      </c>
      <c r="AU106" s="51" t="str">
        <f>IFERROR(Spec_Imports[[#This Row],[MWh_x_TLF]]*Spec_Imports[[#This Row],[EF_CO2_Geothermal_Exempt]],"")</f>
        <v/>
      </c>
      <c r="AV106" s="51" t="str">
        <f>IFERROR(Spec_Imports[[#This Row],[MWh_x_TLF]]*Spec_Imports[[#This Row],[EF_CH4_Geothermal_Exempt]],"")</f>
        <v/>
      </c>
      <c r="AW106" s="51" t="str">
        <f>IFERROR(Spec_Imports[[#This Row],[MWh_x_TLF]]*Spec_Imports[[#This Row],[EF_CH4_Non-Geothermal]],"")</f>
        <v/>
      </c>
      <c r="AX106" s="51" t="str">
        <f>IFERROR(Spec_Imports[[#This Row],[MWh_x_TLF]]*Spec_Imports[[#This Row],[EF_N2O]],"")</f>
        <v/>
      </c>
      <c r="AY106" s="15"/>
      <c r="AZ106" s="44" t="str">
        <f>IF(Spec_Imports[[#This Row],[Source ID]]="","","No")</f>
        <v/>
      </c>
      <c r="BA106" s="255" t="str">
        <f>IF(Spec_Imports[[#This Row],[Linked_Jurisdiction_2]]="No",0,Spec_Imports[[#This Row],[CO2e_Total_Covered]])</f>
        <v/>
      </c>
      <c r="BB106" s="139"/>
      <c r="BC106" s="257"/>
    </row>
    <row r="107" spans="1:55" ht="15.6">
      <c r="A107" s="244"/>
      <c r="B107" s="126" t="str">
        <f>IF(ISNUMBER(SEARCH("~*",Spec_Imports[[#This Row],[Facility_Unit_Name]])),"",IF(Spec_Imports[[#This Row],[Facility_Unit_Name]]="","",INDEX(EF_List[Source ID],MATCH(Spec_Imports[[#This Row],[Facility_Unit_Name]],EF_List[Facility and Unit Name],0))))</f>
        <v/>
      </c>
      <c r="C107" s="44" t="str">
        <f>_xlfn.IFNA(INDEX(EF_List[Primary Fuel],MATCH(Spec_Imports[[#This Row],[Source ID]],EF_List[Source ID],0)),"")</f>
        <v/>
      </c>
      <c r="D107" s="44" t="str">
        <f>_xlfn.IFNA(INDEX(EF_List[State/Country],MATCH(Spec_Imports[[#This Row],[Source ID]],EF_List[Source ID],0)),"")</f>
        <v/>
      </c>
      <c r="E107" s="127"/>
      <c r="F107" s="128"/>
      <c r="G107" s="131" t="str">
        <f>IF(ISBLANK(Spec_Imports[[#This Row],[Source ID]]),"",Spec_Imports[[#This Row],[EF_Published2]])</f>
        <v/>
      </c>
      <c r="H107" s="74"/>
      <c r="I107" s="37"/>
      <c r="J107" s="38"/>
      <c r="K107" s="50"/>
      <c r="L107"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07" s="13"/>
      <c r="N107" s="37"/>
      <c r="O107" s="132" t="str">
        <f>IF(Spec_Imports[[#This Row],[Are_You_First_Deliverer]]="","",IF(N107="Yes","","Verify Entry"))</f>
        <v/>
      </c>
      <c r="P107" s="13"/>
      <c r="Q107" s="37"/>
      <c r="R107" s="44" t="str">
        <f>IF(Spec_Imports[[#This Row],[Source ID]]="","",IF(OR(Spec_Imports[[#This Row],[Direct_Delivery_Method]]="1st PoR is WA Sch Pt",Spec_Imports[[#This Row],[Direct_Delivery_Method]]="Dynamic Transfer",Spec_Imports[[#This Row],[Direct_Delivery_Method]]="Spec Source to POD in WA"),"Yes","Verify Entry"))</f>
        <v/>
      </c>
      <c r="S107" s="13"/>
      <c r="T107" s="247"/>
      <c r="U107" s="13"/>
      <c r="V107" s="44" t="str">
        <f>IF(Spec_Imports[[#This Row],[Source ID]]="","",'Start Here'!$B$33)</f>
        <v/>
      </c>
      <c r="W107" s="44" t="str">
        <f>IF(Spec_Imports[[#This Row],[Source ID]]="","",IF(Spec_Imports[[#This Row],[Are_You_First_Deliverer]]="Yes","No",IF(Spec_Imports[[#This Row],[Are_You_First_Deliverer]]="No","Yes","Verify Entry")))</f>
        <v/>
      </c>
      <c r="X107" s="52" t="str">
        <f>IF(Spec_Imports[[#This Row],[RP_Power_Brought_On_Behalf]]="Yes",Spec_Imports[[#This Row],[Specified_Electricity_Deliveries]]*Spec_Imports[[#This Row],[Transmission_Loss_Correction_Factor]],"")</f>
        <v/>
      </c>
      <c r="Y107" s="39" t="str">
        <f>IF(Spec_Imports[[#This Row],[RP_Owned_Imported_Per_Thresholds]]="","",Spec_Imports[[#This Row],[RP_Owned_Imported_Per_Thresholds]]*Spec_Imports[[#This Row],[EF_Total_Covered]])</f>
        <v/>
      </c>
      <c r="Z107" s="13"/>
      <c r="AA107" s="37"/>
      <c r="AB107" s="37" t="str">
        <f>IF(Spec_Imports[[#This Row],[Source ID]]="","",IF(OR(Spec_Imports[[#This Row],[Meter_Data_Zero_RPS]]="No",Spec_Imports[[#This Row],[Are_You_First_Deliverer]]="No"),"Does Not Apply",""))</f>
        <v/>
      </c>
      <c r="AC107"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07" s="16"/>
      <c r="AE107" s="210" t="str">
        <f>_xlfn.IFNA(INDEX(EF_List[Total EF],MATCH(Spec_Imports[[#This Row],[Source ID]],EF_List[Source ID],0)),"")</f>
        <v/>
      </c>
      <c r="AF107" s="210" t="str">
        <f>IF(Spec_Imports[[#This Row],[Source ID]]="","",Spec_Imports[[#This Row],[EF_Combustion]]+Spec_Imports[[#This Row],[EF_CH4_Non-Geothermal]]+Spec_Imports[[#This Row],[EF_N2O]])</f>
        <v/>
      </c>
      <c r="AG107" s="210" t="str">
        <f>IF(Spec_Imports[[#This Row],[Source ID]]="","",Spec_Imports[[#This Row],[EF_Biomass_Exempt]]+Spec_Imports[[#This Row],[EF_CO2_Geothermal_Exempt]]+Spec_Imports[[#This Row],[EF_CH4_Geothermal_Exempt]])</f>
        <v/>
      </c>
      <c r="AH107" s="210" t="str">
        <f>_xlfn.IFNA(INDEX(EF_List[Fossil &amp; Process EF],MATCH(Spec_Imports[[#This Row],[Source ID]],EF_List[Source ID],0)),"")</f>
        <v/>
      </c>
      <c r="AI107" s="210" t="str">
        <f>_xlfn.IFNA(INDEX(EF_List[Biomass
Exempt EF],MATCH(Spec_Imports[[#This Row],[Source ID]],EF_List[Source ID],0)),"")</f>
        <v/>
      </c>
      <c r="AJ107" s="210" t="str">
        <f>_xlfn.IFNA(INDEX(EF_List[Geothermal CO2 Exempt EF],MATCH(Spec_Imports[[#This Row],[Source ID]],EF_List[Source ID],0)),"")</f>
        <v/>
      </c>
      <c r="AK107" s="210" t="str">
        <f>_xlfn.IFNA(INDEX(EF_List[Geothermal CH4 Exempt EF],MATCH(Spec_Imports[[#This Row],[Source ID]],EF_List[Source ID],0)),"")</f>
        <v/>
      </c>
      <c r="AL107" s="210" t="str">
        <f>_xlfn.IFNA(INDEX(EF_List[Other CH4
Covered EF],MATCH(Spec_Imports[[#This Row],[Source ID]],EF_List[Source ID],0)),"")</f>
        <v/>
      </c>
      <c r="AM107" s="210" t="str">
        <f>_xlfn.IFNA(INDEX(EF_List[N2O
Covered EF],MATCH(Spec_Imports[[#This Row],[Source ID]],EF_List[Source ID],0)),"")</f>
        <v/>
      </c>
      <c r="AN107" s="15"/>
      <c r="AO107" s="51" t="str">
        <f>IFERROR(MAX(Spec_Imports[[#This Row],[Specified_Electricity_Deliveries]],0)*Spec_Imports[[#This Row],[Transmission_Loss_Correction_Factor]],"")</f>
        <v/>
      </c>
      <c r="AP107" s="51" t="str">
        <f>IFERROR(Spec_Imports[[#This Row],[MWh_x_TLF]]*Spec_Imports[[#This Row],[EF_Published2]],"")</f>
        <v/>
      </c>
      <c r="AQ107" s="51" t="str">
        <f>IFERROR(Spec_Imports[[#This Row],[MWh_x_TLF]]*Spec_Imports[[#This Row],[EF_Total_Covered]],"")</f>
        <v/>
      </c>
      <c r="AR107" s="51" t="str">
        <f>IFERROR(Spec_Imports[[#This Row],[MWh_x_TLF]]*Spec_Imports[[#This Row],[EF_Total_Exempt]],"")</f>
        <v/>
      </c>
      <c r="AS107" s="51" t="str">
        <f>IFERROR(Spec_Imports[[#This Row],[MWh_x_TLF]]*Spec_Imports[[#This Row],[EF_Combustion]],"")</f>
        <v/>
      </c>
      <c r="AT107" s="51" t="str">
        <f>IFERROR(Spec_Imports[[#This Row],[MWh_x_TLF]]*Spec_Imports[[#This Row],[EF_Biomass_Exempt]],"")</f>
        <v/>
      </c>
      <c r="AU107" s="51" t="str">
        <f>IFERROR(Spec_Imports[[#This Row],[MWh_x_TLF]]*Spec_Imports[[#This Row],[EF_CO2_Geothermal_Exempt]],"")</f>
        <v/>
      </c>
      <c r="AV107" s="51" t="str">
        <f>IFERROR(Spec_Imports[[#This Row],[MWh_x_TLF]]*Spec_Imports[[#This Row],[EF_CH4_Geothermal_Exempt]],"")</f>
        <v/>
      </c>
      <c r="AW107" s="51" t="str">
        <f>IFERROR(Spec_Imports[[#This Row],[MWh_x_TLF]]*Spec_Imports[[#This Row],[EF_CH4_Non-Geothermal]],"")</f>
        <v/>
      </c>
      <c r="AX107" s="51" t="str">
        <f>IFERROR(Spec_Imports[[#This Row],[MWh_x_TLF]]*Spec_Imports[[#This Row],[EF_N2O]],"")</f>
        <v/>
      </c>
      <c r="AY107" s="15"/>
      <c r="AZ107" s="44" t="str">
        <f>IF(Spec_Imports[[#This Row],[Source ID]]="","","No")</f>
        <v/>
      </c>
      <c r="BA107" s="255" t="str">
        <f>IF(Spec_Imports[[#This Row],[Linked_Jurisdiction_2]]="No",0,Spec_Imports[[#This Row],[CO2e_Total_Covered]])</f>
        <v/>
      </c>
      <c r="BB107" s="139"/>
      <c r="BC107" s="257"/>
    </row>
    <row r="108" spans="1:55" ht="15.6">
      <c r="A108" s="244"/>
      <c r="B108" s="126" t="str">
        <f>IF(ISNUMBER(SEARCH("~*",Spec_Imports[[#This Row],[Facility_Unit_Name]])),"",IF(Spec_Imports[[#This Row],[Facility_Unit_Name]]="","",INDEX(EF_List[Source ID],MATCH(Spec_Imports[[#This Row],[Facility_Unit_Name]],EF_List[Facility and Unit Name],0))))</f>
        <v/>
      </c>
      <c r="C108" s="44" t="str">
        <f>_xlfn.IFNA(INDEX(EF_List[Primary Fuel],MATCH(Spec_Imports[[#This Row],[Source ID]],EF_List[Source ID],0)),"")</f>
        <v/>
      </c>
      <c r="D108" s="44" t="str">
        <f>_xlfn.IFNA(INDEX(EF_List[State/Country],MATCH(Spec_Imports[[#This Row],[Source ID]],EF_List[Source ID],0)),"")</f>
        <v/>
      </c>
      <c r="E108" s="127"/>
      <c r="F108" s="128"/>
      <c r="G108" s="131" t="str">
        <f>IF(ISBLANK(Spec_Imports[[#This Row],[Source ID]]),"",Spec_Imports[[#This Row],[EF_Published2]])</f>
        <v/>
      </c>
      <c r="H108" s="74"/>
      <c r="I108" s="37"/>
      <c r="J108" s="38"/>
      <c r="K108" s="50"/>
      <c r="L108"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08" s="13"/>
      <c r="N108" s="37"/>
      <c r="O108" s="132" t="str">
        <f>IF(Spec_Imports[[#This Row],[Are_You_First_Deliverer]]="","",IF(N108="Yes","","Verify Entry"))</f>
        <v/>
      </c>
      <c r="P108" s="13"/>
      <c r="Q108" s="37"/>
      <c r="R108" s="44" t="str">
        <f>IF(Spec_Imports[[#This Row],[Source ID]]="","",IF(OR(Spec_Imports[[#This Row],[Direct_Delivery_Method]]="1st PoR is WA Sch Pt",Spec_Imports[[#This Row],[Direct_Delivery_Method]]="Dynamic Transfer",Spec_Imports[[#This Row],[Direct_Delivery_Method]]="Spec Source to POD in WA"),"Yes","Verify Entry"))</f>
        <v/>
      </c>
      <c r="S108" s="13"/>
      <c r="T108" s="247"/>
      <c r="U108" s="13"/>
      <c r="V108" s="44" t="str">
        <f>IF(Spec_Imports[[#This Row],[Source ID]]="","",'Start Here'!$B$33)</f>
        <v/>
      </c>
      <c r="W108" s="44" t="str">
        <f>IF(Spec_Imports[[#This Row],[Source ID]]="","",IF(Spec_Imports[[#This Row],[Are_You_First_Deliverer]]="Yes","No",IF(Spec_Imports[[#This Row],[Are_You_First_Deliverer]]="No","Yes","Verify Entry")))</f>
        <v/>
      </c>
      <c r="X108" s="52" t="str">
        <f>IF(Spec_Imports[[#This Row],[RP_Power_Brought_On_Behalf]]="Yes",Spec_Imports[[#This Row],[Specified_Electricity_Deliveries]]*Spec_Imports[[#This Row],[Transmission_Loss_Correction_Factor]],"")</f>
        <v/>
      </c>
      <c r="Y108" s="39" t="str">
        <f>IF(Spec_Imports[[#This Row],[RP_Owned_Imported_Per_Thresholds]]="","",Spec_Imports[[#This Row],[RP_Owned_Imported_Per_Thresholds]]*Spec_Imports[[#This Row],[EF_Total_Covered]])</f>
        <v/>
      </c>
      <c r="Z108" s="13"/>
      <c r="AA108" s="37"/>
      <c r="AB108" s="37" t="str">
        <f>IF(Spec_Imports[[#This Row],[Source ID]]="","",IF(OR(Spec_Imports[[#This Row],[Meter_Data_Zero_RPS]]="No",Spec_Imports[[#This Row],[Are_You_First_Deliverer]]="No"),"Does Not Apply",""))</f>
        <v/>
      </c>
      <c r="AC108"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08" s="16"/>
      <c r="AE108" s="210" t="str">
        <f>_xlfn.IFNA(INDEX(EF_List[Total EF],MATCH(Spec_Imports[[#This Row],[Source ID]],EF_List[Source ID],0)),"")</f>
        <v/>
      </c>
      <c r="AF108" s="210" t="str">
        <f>IF(Spec_Imports[[#This Row],[Source ID]]="","",Spec_Imports[[#This Row],[EF_Combustion]]+Spec_Imports[[#This Row],[EF_CH4_Non-Geothermal]]+Spec_Imports[[#This Row],[EF_N2O]])</f>
        <v/>
      </c>
      <c r="AG108" s="210" t="str">
        <f>IF(Spec_Imports[[#This Row],[Source ID]]="","",Spec_Imports[[#This Row],[EF_Biomass_Exempt]]+Spec_Imports[[#This Row],[EF_CO2_Geothermal_Exempt]]+Spec_Imports[[#This Row],[EF_CH4_Geothermal_Exempt]])</f>
        <v/>
      </c>
      <c r="AH108" s="210" t="str">
        <f>_xlfn.IFNA(INDEX(EF_List[Fossil &amp; Process EF],MATCH(Spec_Imports[[#This Row],[Source ID]],EF_List[Source ID],0)),"")</f>
        <v/>
      </c>
      <c r="AI108" s="210" t="str">
        <f>_xlfn.IFNA(INDEX(EF_List[Biomass
Exempt EF],MATCH(Spec_Imports[[#This Row],[Source ID]],EF_List[Source ID],0)),"")</f>
        <v/>
      </c>
      <c r="AJ108" s="210" t="str">
        <f>_xlfn.IFNA(INDEX(EF_List[Geothermal CO2 Exempt EF],MATCH(Spec_Imports[[#This Row],[Source ID]],EF_List[Source ID],0)),"")</f>
        <v/>
      </c>
      <c r="AK108" s="210" t="str">
        <f>_xlfn.IFNA(INDEX(EF_List[Geothermal CH4 Exempt EF],MATCH(Spec_Imports[[#This Row],[Source ID]],EF_List[Source ID],0)),"")</f>
        <v/>
      </c>
      <c r="AL108" s="210" t="str">
        <f>_xlfn.IFNA(INDEX(EF_List[Other CH4
Covered EF],MATCH(Spec_Imports[[#This Row],[Source ID]],EF_List[Source ID],0)),"")</f>
        <v/>
      </c>
      <c r="AM108" s="210" t="str">
        <f>_xlfn.IFNA(INDEX(EF_List[N2O
Covered EF],MATCH(Spec_Imports[[#This Row],[Source ID]],EF_List[Source ID],0)),"")</f>
        <v/>
      </c>
      <c r="AN108" s="15"/>
      <c r="AO108" s="51" t="str">
        <f>IFERROR(MAX(Spec_Imports[[#This Row],[Specified_Electricity_Deliveries]],0)*Spec_Imports[[#This Row],[Transmission_Loss_Correction_Factor]],"")</f>
        <v/>
      </c>
      <c r="AP108" s="51" t="str">
        <f>IFERROR(Spec_Imports[[#This Row],[MWh_x_TLF]]*Spec_Imports[[#This Row],[EF_Published2]],"")</f>
        <v/>
      </c>
      <c r="AQ108" s="51" t="str">
        <f>IFERROR(Spec_Imports[[#This Row],[MWh_x_TLF]]*Spec_Imports[[#This Row],[EF_Total_Covered]],"")</f>
        <v/>
      </c>
      <c r="AR108" s="51" t="str">
        <f>IFERROR(Spec_Imports[[#This Row],[MWh_x_TLF]]*Spec_Imports[[#This Row],[EF_Total_Exempt]],"")</f>
        <v/>
      </c>
      <c r="AS108" s="51" t="str">
        <f>IFERROR(Spec_Imports[[#This Row],[MWh_x_TLF]]*Spec_Imports[[#This Row],[EF_Combustion]],"")</f>
        <v/>
      </c>
      <c r="AT108" s="51" t="str">
        <f>IFERROR(Spec_Imports[[#This Row],[MWh_x_TLF]]*Spec_Imports[[#This Row],[EF_Biomass_Exempt]],"")</f>
        <v/>
      </c>
      <c r="AU108" s="51" t="str">
        <f>IFERROR(Spec_Imports[[#This Row],[MWh_x_TLF]]*Spec_Imports[[#This Row],[EF_CO2_Geothermal_Exempt]],"")</f>
        <v/>
      </c>
      <c r="AV108" s="51" t="str">
        <f>IFERROR(Spec_Imports[[#This Row],[MWh_x_TLF]]*Spec_Imports[[#This Row],[EF_CH4_Geothermal_Exempt]],"")</f>
        <v/>
      </c>
      <c r="AW108" s="51" t="str">
        <f>IFERROR(Spec_Imports[[#This Row],[MWh_x_TLF]]*Spec_Imports[[#This Row],[EF_CH4_Non-Geothermal]],"")</f>
        <v/>
      </c>
      <c r="AX108" s="51" t="str">
        <f>IFERROR(Spec_Imports[[#This Row],[MWh_x_TLF]]*Spec_Imports[[#This Row],[EF_N2O]],"")</f>
        <v/>
      </c>
      <c r="AY108" s="15"/>
      <c r="AZ108" s="44" t="str">
        <f>IF(Spec_Imports[[#This Row],[Source ID]]="","","No")</f>
        <v/>
      </c>
      <c r="BA108" s="255" t="str">
        <f>IF(Spec_Imports[[#This Row],[Linked_Jurisdiction_2]]="No",0,Spec_Imports[[#This Row],[CO2e_Total_Covered]])</f>
        <v/>
      </c>
      <c r="BB108" s="139"/>
      <c r="BC108" s="257"/>
    </row>
    <row r="109" spans="1:55" ht="15.6">
      <c r="A109" s="244"/>
      <c r="B109" s="126" t="str">
        <f>IF(ISNUMBER(SEARCH("~*",Spec_Imports[[#This Row],[Facility_Unit_Name]])),"",IF(Spec_Imports[[#This Row],[Facility_Unit_Name]]="","",INDEX(EF_List[Source ID],MATCH(Spec_Imports[[#This Row],[Facility_Unit_Name]],EF_List[Facility and Unit Name],0))))</f>
        <v/>
      </c>
      <c r="C109" s="44" t="str">
        <f>_xlfn.IFNA(INDEX(EF_List[Primary Fuel],MATCH(Spec_Imports[[#This Row],[Source ID]],EF_List[Source ID],0)),"")</f>
        <v/>
      </c>
      <c r="D109" s="44" t="str">
        <f>_xlfn.IFNA(INDEX(EF_List[State/Country],MATCH(Spec_Imports[[#This Row],[Source ID]],EF_List[Source ID],0)),"")</f>
        <v/>
      </c>
      <c r="E109" s="127"/>
      <c r="F109" s="128"/>
      <c r="G109" s="131" t="str">
        <f>IF(ISBLANK(Spec_Imports[[#This Row],[Source ID]]),"",Spec_Imports[[#This Row],[EF_Published2]])</f>
        <v/>
      </c>
      <c r="H109" s="74"/>
      <c r="I109" s="37"/>
      <c r="J109" s="38"/>
      <c r="K109" s="50"/>
      <c r="L109"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09" s="13"/>
      <c r="N109" s="37"/>
      <c r="O109" s="132" t="str">
        <f>IF(Spec_Imports[[#This Row],[Are_You_First_Deliverer]]="","",IF(N109="Yes","","Verify Entry"))</f>
        <v/>
      </c>
      <c r="P109" s="13"/>
      <c r="Q109" s="37"/>
      <c r="R109" s="44" t="str">
        <f>IF(Spec_Imports[[#This Row],[Source ID]]="","",IF(OR(Spec_Imports[[#This Row],[Direct_Delivery_Method]]="1st PoR is WA Sch Pt",Spec_Imports[[#This Row],[Direct_Delivery_Method]]="Dynamic Transfer",Spec_Imports[[#This Row],[Direct_Delivery_Method]]="Spec Source to POD in WA"),"Yes","Verify Entry"))</f>
        <v/>
      </c>
      <c r="S109" s="13"/>
      <c r="T109" s="247"/>
      <c r="U109" s="13"/>
      <c r="V109" s="44" t="str">
        <f>IF(Spec_Imports[[#This Row],[Source ID]]="","",'Start Here'!$B$33)</f>
        <v/>
      </c>
      <c r="W109" s="44" t="str">
        <f>IF(Spec_Imports[[#This Row],[Source ID]]="","",IF(Spec_Imports[[#This Row],[Are_You_First_Deliverer]]="Yes","No",IF(Spec_Imports[[#This Row],[Are_You_First_Deliverer]]="No","Yes","Verify Entry")))</f>
        <v/>
      </c>
      <c r="X109" s="52" t="str">
        <f>IF(Spec_Imports[[#This Row],[RP_Power_Brought_On_Behalf]]="Yes",Spec_Imports[[#This Row],[Specified_Electricity_Deliveries]]*Spec_Imports[[#This Row],[Transmission_Loss_Correction_Factor]],"")</f>
        <v/>
      </c>
      <c r="Y109" s="39" t="str">
        <f>IF(Spec_Imports[[#This Row],[RP_Owned_Imported_Per_Thresholds]]="","",Spec_Imports[[#This Row],[RP_Owned_Imported_Per_Thresholds]]*Spec_Imports[[#This Row],[EF_Total_Covered]])</f>
        <v/>
      </c>
      <c r="Z109" s="13"/>
      <c r="AA109" s="37"/>
      <c r="AB109" s="37" t="str">
        <f>IF(Spec_Imports[[#This Row],[Source ID]]="","",IF(OR(Spec_Imports[[#This Row],[Meter_Data_Zero_RPS]]="No",Spec_Imports[[#This Row],[Are_You_First_Deliverer]]="No"),"Does Not Apply",""))</f>
        <v/>
      </c>
      <c r="AC109"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09" s="16"/>
      <c r="AE109" s="210" t="str">
        <f>_xlfn.IFNA(INDEX(EF_List[Total EF],MATCH(Spec_Imports[[#This Row],[Source ID]],EF_List[Source ID],0)),"")</f>
        <v/>
      </c>
      <c r="AF109" s="210" t="str">
        <f>IF(Spec_Imports[[#This Row],[Source ID]]="","",Spec_Imports[[#This Row],[EF_Combustion]]+Spec_Imports[[#This Row],[EF_CH4_Non-Geothermal]]+Spec_Imports[[#This Row],[EF_N2O]])</f>
        <v/>
      </c>
      <c r="AG109" s="210" t="str">
        <f>IF(Spec_Imports[[#This Row],[Source ID]]="","",Spec_Imports[[#This Row],[EF_Biomass_Exempt]]+Spec_Imports[[#This Row],[EF_CO2_Geothermal_Exempt]]+Spec_Imports[[#This Row],[EF_CH4_Geothermal_Exempt]])</f>
        <v/>
      </c>
      <c r="AH109" s="210" t="str">
        <f>_xlfn.IFNA(INDEX(EF_List[Fossil &amp; Process EF],MATCH(Spec_Imports[[#This Row],[Source ID]],EF_List[Source ID],0)),"")</f>
        <v/>
      </c>
      <c r="AI109" s="210" t="str">
        <f>_xlfn.IFNA(INDEX(EF_List[Biomass
Exempt EF],MATCH(Spec_Imports[[#This Row],[Source ID]],EF_List[Source ID],0)),"")</f>
        <v/>
      </c>
      <c r="AJ109" s="210" t="str">
        <f>_xlfn.IFNA(INDEX(EF_List[Geothermal CO2 Exempt EF],MATCH(Spec_Imports[[#This Row],[Source ID]],EF_List[Source ID],0)),"")</f>
        <v/>
      </c>
      <c r="AK109" s="210" t="str">
        <f>_xlfn.IFNA(INDEX(EF_List[Geothermal CH4 Exempt EF],MATCH(Spec_Imports[[#This Row],[Source ID]],EF_List[Source ID],0)),"")</f>
        <v/>
      </c>
      <c r="AL109" s="210" t="str">
        <f>_xlfn.IFNA(INDEX(EF_List[Other CH4
Covered EF],MATCH(Spec_Imports[[#This Row],[Source ID]],EF_List[Source ID],0)),"")</f>
        <v/>
      </c>
      <c r="AM109" s="210" t="str">
        <f>_xlfn.IFNA(INDEX(EF_List[N2O
Covered EF],MATCH(Spec_Imports[[#This Row],[Source ID]],EF_List[Source ID],0)),"")</f>
        <v/>
      </c>
      <c r="AN109" s="15"/>
      <c r="AO109" s="51" t="str">
        <f>IFERROR(MAX(Spec_Imports[[#This Row],[Specified_Electricity_Deliveries]],0)*Spec_Imports[[#This Row],[Transmission_Loss_Correction_Factor]],"")</f>
        <v/>
      </c>
      <c r="AP109" s="51" t="str">
        <f>IFERROR(Spec_Imports[[#This Row],[MWh_x_TLF]]*Spec_Imports[[#This Row],[EF_Published2]],"")</f>
        <v/>
      </c>
      <c r="AQ109" s="51" t="str">
        <f>IFERROR(Spec_Imports[[#This Row],[MWh_x_TLF]]*Spec_Imports[[#This Row],[EF_Total_Covered]],"")</f>
        <v/>
      </c>
      <c r="AR109" s="51" t="str">
        <f>IFERROR(Spec_Imports[[#This Row],[MWh_x_TLF]]*Spec_Imports[[#This Row],[EF_Total_Exempt]],"")</f>
        <v/>
      </c>
      <c r="AS109" s="51" t="str">
        <f>IFERROR(Spec_Imports[[#This Row],[MWh_x_TLF]]*Spec_Imports[[#This Row],[EF_Combustion]],"")</f>
        <v/>
      </c>
      <c r="AT109" s="51" t="str">
        <f>IFERROR(Spec_Imports[[#This Row],[MWh_x_TLF]]*Spec_Imports[[#This Row],[EF_Biomass_Exempt]],"")</f>
        <v/>
      </c>
      <c r="AU109" s="51" t="str">
        <f>IFERROR(Spec_Imports[[#This Row],[MWh_x_TLF]]*Spec_Imports[[#This Row],[EF_CO2_Geothermal_Exempt]],"")</f>
        <v/>
      </c>
      <c r="AV109" s="51" t="str">
        <f>IFERROR(Spec_Imports[[#This Row],[MWh_x_TLF]]*Spec_Imports[[#This Row],[EF_CH4_Geothermal_Exempt]],"")</f>
        <v/>
      </c>
      <c r="AW109" s="51" t="str">
        <f>IFERROR(Spec_Imports[[#This Row],[MWh_x_TLF]]*Spec_Imports[[#This Row],[EF_CH4_Non-Geothermal]],"")</f>
        <v/>
      </c>
      <c r="AX109" s="51" t="str">
        <f>IFERROR(Spec_Imports[[#This Row],[MWh_x_TLF]]*Spec_Imports[[#This Row],[EF_N2O]],"")</f>
        <v/>
      </c>
      <c r="AY109" s="15"/>
      <c r="AZ109" s="44" t="str">
        <f>IF(Spec_Imports[[#This Row],[Source ID]]="","","No")</f>
        <v/>
      </c>
      <c r="BA109" s="255" t="str">
        <f>IF(Spec_Imports[[#This Row],[Linked_Jurisdiction_2]]="No",0,Spec_Imports[[#This Row],[CO2e_Total_Covered]])</f>
        <v/>
      </c>
      <c r="BB109" s="139"/>
      <c r="BC109" s="257"/>
    </row>
    <row r="110" spans="1:55" ht="15.6">
      <c r="A110" s="244"/>
      <c r="B110" s="126" t="str">
        <f>IF(ISNUMBER(SEARCH("~*",Spec_Imports[[#This Row],[Facility_Unit_Name]])),"",IF(Spec_Imports[[#This Row],[Facility_Unit_Name]]="","",INDEX(EF_List[Source ID],MATCH(Spec_Imports[[#This Row],[Facility_Unit_Name]],EF_List[Facility and Unit Name],0))))</f>
        <v/>
      </c>
      <c r="C110" s="44" t="str">
        <f>_xlfn.IFNA(INDEX(EF_List[Primary Fuel],MATCH(Spec_Imports[[#This Row],[Source ID]],EF_List[Source ID],0)),"")</f>
        <v/>
      </c>
      <c r="D110" s="44" t="str">
        <f>_xlfn.IFNA(INDEX(EF_List[State/Country],MATCH(Spec_Imports[[#This Row],[Source ID]],EF_List[Source ID],0)),"")</f>
        <v/>
      </c>
      <c r="E110" s="127"/>
      <c r="F110" s="128"/>
      <c r="G110" s="131" t="str">
        <f>IF(ISBLANK(Spec_Imports[[#This Row],[Source ID]]),"",Spec_Imports[[#This Row],[EF_Published2]])</f>
        <v/>
      </c>
      <c r="H110" s="74"/>
      <c r="I110" s="37"/>
      <c r="J110" s="38"/>
      <c r="K110" s="50"/>
      <c r="L110"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10" s="13"/>
      <c r="N110" s="37"/>
      <c r="O110" s="132" t="str">
        <f>IF(Spec_Imports[[#This Row],[Are_You_First_Deliverer]]="","",IF(N110="Yes","","Verify Entry"))</f>
        <v/>
      </c>
      <c r="P110" s="13"/>
      <c r="Q110" s="37"/>
      <c r="R110" s="44" t="str">
        <f>IF(Spec_Imports[[#This Row],[Source ID]]="","",IF(OR(Spec_Imports[[#This Row],[Direct_Delivery_Method]]="1st PoR is WA Sch Pt",Spec_Imports[[#This Row],[Direct_Delivery_Method]]="Dynamic Transfer",Spec_Imports[[#This Row],[Direct_Delivery_Method]]="Spec Source to POD in WA"),"Yes","Verify Entry"))</f>
        <v/>
      </c>
      <c r="S110" s="13"/>
      <c r="T110" s="247"/>
      <c r="U110" s="13"/>
      <c r="V110" s="44" t="str">
        <f>IF(Spec_Imports[[#This Row],[Source ID]]="","",'Start Here'!$B$33)</f>
        <v/>
      </c>
      <c r="W110" s="44" t="str">
        <f>IF(Spec_Imports[[#This Row],[Source ID]]="","",IF(Spec_Imports[[#This Row],[Are_You_First_Deliverer]]="Yes","No",IF(Spec_Imports[[#This Row],[Are_You_First_Deliverer]]="No","Yes","Verify Entry")))</f>
        <v/>
      </c>
      <c r="X110" s="52" t="str">
        <f>IF(Spec_Imports[[#This Row],[RP_Power_Brought_On_Behalf]]="Yes",Spec_Imports[[#This Row],[Specified_Electricity_Deliveries]]*Spec_Imports[[#This Row],[Transmission_Loss_Correction_Factor]],"")</f>
        <v/>
      </c>
      <c r="Y110" s="39" t="str">
        <f>IF(Spec_Imports[[#This Row],[RP_Owned_Imported_Per_Thresholds]]="","",Spec_Imports[[#This Row],[RP_Owned_Imported_Per_Thresholds]]*Spec_Imports[[#This Row],[EF_Total_Covered]])</f>
        <v/>
      </c>
      <c r="Z110" s="13"/>
      <c r="AA110" s="37"/>
      <c r="AB110" s="37" t="str">
        <f>IF(Spec_Imports[[#This Row],[Source ID]]="","",IF(OR(Spec_Imports[[#This Row],[Meter_Data_Zero_RPS]]="No",Spec_Imports[[#This Row],[Are_You_First_Deliverer]]="No"),"Does Not Apply",""))</f>
        <v/>
      </c>
      <c r="AC110"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10" s="16"/>
      <c r="AE110" s="210" t="str">
        <f>_xlfn.IFNA(INDEX(EF_List[Total EF],MATCH(Spec_Imports[[#This Row],[Source ID]],EF_List[Source ID],0)),"")</f>
        <v/>
      </c>
      <c r="AF110" s="210" t="str">
        <f>IF(Spec_Imports[[#This Row],[Source ID]]="","",Spec_Imports[[#This Row],[EF_Combustion]]+Spec_Imports[[#This Row],[EF_CH4_Non-Geothermal]]+Spec_Imports[[#This Row],[EF_N2O]])</f>
        <v/>
      </c>
      <c r="AG110" s="210" t="str">
        <f>IF(Spec_Imports[[#This Row],[Source ID]]="","",Spec_Imports[[#This Row],[EF_Biomass_Exempt]]+Spec_Imports[[#This Row],[EF_CO2_Geothermal_Exempt]]+Spec_Imports[[#This Row],[EF_CH4_Geothermal_Exempt]])</f>
        <v/>
      </c>
      <c r="AH110" s="210" t="str">
        <f>_xlfn.IFNA(INDEX(EF_List[Fossil &amp; Process EF],MATCH(Spec_Imports[[#This Row],[Source ID]],EF_List[Source ID],0)),"")</f>
        <v/>
      </c>
      <c r="AI110" s="210" t="str">
        <f>_xlfn.IFNA(INDEX(EF_List[Biomass
Exempt EF],MATCH(Spec_Imports[[#This Row],[Source ID]],EF_List[Source ID],0)),"")</f>
        <v/>
      </c>
      <c r="AJ110" s="210" t="str">
        <f>_xlfn.IFNA(INDEX(EF_List[Geothermal CO2 Exempt EF],MATCH(Spec_Imports[[#This Row],[Source ID]],EF_List[Source ID],0)),"")</f>
        <v/>
      </c>
      <c r="AK110" s="210" t="str">
        <f>_xlfn.IFNA(INDEX(EF_List[Geothermal CH4 Exempt EF],MATCH(Spec_Imports[[#This Row],[Source ID]],EF_List[Source ID],0)),"")</f>
        <v/>
      </c>
      <c r="AL110" s="210" t="str">
        <f>_xlfn.IFNA(INDEX(EF_List[Other CH4
Covered EF],MATCH(Spec_Imports[[#This Row],[Source ID]],EF_List[Source ID],0)),"")</f>
        <v/>
      </c>
      <c r="AM110" s="210" t="str">
        <f>_xlfn.IFNA(INDEX(EF_List[N2O
Covered EF],MATCH(Spec_Imports[[#This Row],[Source ID]],EF_List[Source ID],0)),"")</f>
        <v/>
      </c>
      <c r="AN110" s="15"/>
      <c r="AO110" s="51" t="str">
        <f>IFERROR(MAX(Spec_Imports[[#This Row],[Specified_Electricity_Deliveries]],0)*Spec_Imports[[#This Row],[Transmission_Loss_Correction_Factor]],"")</f>
        <v/>
      </c>
      <c r="AP110" s="51" t="str">
        <f>IFERROR(Spec_Imports[[#This Row],[MWh_x_TLF]]*Spec_Imports[[#This Row],[EF_Published2]],"")</f>
        <v/>
      </c>
      <c r="AQ110" s="51" t="str">
        <f>IFERROR(Spec_Imports[[#This Row],[MWh_x_TLF]]*Spec_Imports[[#This Row],[EF_Total_Covered]],"")</f>
        <v/>
      </c>
      <c r="AR110" s="51" t="str">
        <f>IFERROR(Spec_Imports[[#This Row],[MWh_x_TLF]]*Spec_Imports[[#This Row],[EF_Total_Exempt]],"")</f>
        <v/>
      </c>
      <c r="AS110" s="51" t="str">
        <f>IFERROR(Spec_Imports[[#This Row],[MWh_x_TLF]]*Spec_Imports[[#This Row],[EF_Combustion]],"")</f>
        <v/>
      </c>
      <c r="AT110" s="51" t="str">
        <f>IFERROR(Spec_Imports[[#This Row],[MWh_x_TLF]]*Spec_Imports[[#This Row],[EF_Biomass_Exempt]],"")</f>
        <v/>
      </c>
      <c r="AU110" s="51" t="str">
        <f>IFERROR(Spec_Imports[[#This Row],[MWh_x_TLF]]*Spec_Imports[[#This Row],[EF_CO2_Geothermal_Exempt]],"")</f>
        <v/>
      </c>
      <c r="AV110" s="51" t="str">
        <f>IFERROR(Spec_Imports[[#This Row],[MWh_x_TLF]]*Spec_Imports[[#This Row],[EF_CH4_Geothermal_Exempt]],"")</f>
        <v/>
      </c>
      <c r="AW110" s="51" t="str">
        <f>IFERROR(Spec_Imports[[#This Row],[MWh_x_TLF]]*Spec_Imports[[#This Row],[EF_CH4_Non-Geothermal]],"")</f>
        <v/>
      </c>
      <c r="AX110" s="51" t="str">
        <f>IFERROR(Spec_Imports[[#This Row],[MWh_x_TLF]]*Spec_Imports[[#This Row],[EF_N2O]],"")</f>
        <v/>
      </c>
      <c r="AY110" s="15"/>
      <c r="AZ110" s="44" t="str">
        <f>IF(Spec_Imports[[#This Row],[Source ID]]="","","No")</f>
        <v/>
      </c>
      <c r="BA110" s="255" t="str">
        <f>IF(Spec_Imports[[#This Row],[Linked_Jurisdiction_2]]="No",0,Spec_Imports[[#This Row],[CO2e_Total_Covered]])</f>
        <v/>
      </c>
      <c r="BB110" s="139"/>
      <c r="BC110" s="257"/>
    </row>
    <row r="111" spans="1:55" ht="15.6">
      <c r="A111" s="244"/>
      <c r="B111" s="126" t="str">
        <f>IF(ISNUMBER(SEARCH("~*",Spec_Imports[[#This Row],[Facility_Unit_Name]])),"",IF(Spec_Imports[[#This Row],[Facility_Unit_Name]]="","",INDEX(EF_List[Source ID],MATCH(Spec_Imports[[#This Row],[Facility_Unit_Name]],EF_List[Facility and Unit Name],0))))</f>
        <v/>
      </c>
      <c r="C111" s="44" t="str">
        <f>_xlfn.IFNA(INDEX(EF_List[Primary Fuel],MATCH(Spec_Imports[[#This Row],[Source ID]],EF_List[Source ID],0)),"")</f>
        <v/>
      </c>
      <c r="D111" s="44" t="str">
        <f>_xlfn.IFNA(INDEX(EF_List[State/Country],MATCH(Spec_Imports[[#This Row],[Source ID]],EF_List[Source ID],0)),"")</f>
        <v/>
      </c>
      <c r="E111" s="127"/>
      <c r="F111" s="128"/>
      <c r="G111" s="131" t="str">
        <f>IF(ISBLANK(Spec_Imports[[#This Row],[Source ID]]),"",Spec_Imports[[#This Row],[EF_Published2]])</f>
        <v/>
      </c>
      <c r="H111" s="74"/>
      <c r="I111" s="37"/>
      <c r="J111" s="38"/>
      <c r="K111" s="50"/>
      <c r="L111"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11" s="13"/>
      <c r="N111" s="37"/>
      <c r="O111" s="132" t="str">
        <f>IF(Spec_Imports[[#This Row],[Are_You_First_Deliverer]]="","",IF(N111="Yes","","Verify Entry"))</f>
        <v/>
      </c>
      <c r="P111" s="13"/>
      <c r="Q111" s="37"/>
      <c r="R111" s="44" t="str">
        <f>IF(Spec_Imports[[#This Row],[Source ID]]="","",IF(OR(Spec_Imports[[#This Row],[Direct_Delivery_Method]]="1st PoR is WA Sch Pt",Spec_Imports[[#This Row],[Direct_Delivery_Method]]="Dynamic Transfer",Spec_Imports[[#This Row],[Direct_Delivery_Method]]="Spec Source to POD in WA"),"Yes","Verify Entry"))</f>
        <v/>
      </c>
      <c r="S111" s="13"/>
      <c r="T111" s="247"/>
      <c r="U111" s="13"/>
      <c r="V111" s="44" t="str">
        <f>IF(Spec_Imports[[#This Row],[Source ID]]="","",'Start Here'!$B$33)</f>
        <v/>
      </c>
      <c r="W111" s="44" t="str">
        <f>IF(Spec_Imports[[#This Row],[Source ID]]="","",IF(Spec_Imports[[#This Row],[Are_You_First_Deliverer]]="Yes","No",IF(Spec_Imports[[#This Row],[Are_You_First_Deliverer]]="No","Yes","Verify Entry")))</f>
        <v/>
      </c>
      <c r="X111" s="52" t="str">
        <f>IF(Spec_Imports[[#This Row],[RP_Power_Brought_On_Behalf]]="Yes",Spec_Imports[[#This Row],[Specified_Electricity_Deliveries]]*Spec_Imports[[#This Row],[Transmission_Loss_Correction_Factor]],"")</f>
        <v/>
      </c>
      <c r="Y111" s="39" t="str">
        <f>IF(Spec_Imports[[#This Row],[RP_Owned_Imported_Per_Thresholds]]="","",Spec_Imports[[#This Row],[RP_Owned_Imported_Per_Thresholds]]*Spec_Imports[[#This Row],[EF_Total_Covered]])</f>
        <v/>
      </c>
      <c r="Z111" s="13"/>
      <c r="AA111" s="37"/>
      <c r="AB111" s="37" t="str">
        <f>IF(Spec_Imports[[#This Row],[Source ID]]="","",IF(OR(Spec_Imports[[#This Row],[Meter_Data_Zero_RPS]]="No",Spec_Imports[[#This Row],[Are_You_First_Deliverer]]="No"),"Does Not Apply",""))</f>
        <v/>
      </c>
      <c r="AC111"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11" s="16"/>
      <c r="AE111" s="210" t="str">
        <f>_xlfn.IFNA(INDEX(EF_List[Total EF],MATCH(Spec_Imports[[#This Row],[Source ID]],EF_List[Source ID],0)),"")</f>
        <v/>
      </c>
      <c r="AF111" s="210" t="str">
        <f>IF(Spec_Imports[[#This Row],[Source ID]]="","",Spec_Imports[[#This Row],[EF_Combustion]]+Spec_Imports[[#This Row],[EF_CH4_Non-Geothermal]]+Spec_Imports[[#This Row],[EF_N2O]])</f>
        <v/>
      </c>
      <c r="AG111" s="210" t="str">
        <f>IF(Spec_Imports[[#This Row],[Source ID]]="","",Spec_Imports[[#This Row],[EF_Biomass_Exempt]]+Spec_Imports[[#This Row],[EF_CO2_Geothermal_Exempt]]+Spec_Imports[[#This Row],[EF_CH4_Geothermal_Exempt]])</f>
        <v/>
      </c>
      <c r="AH111" s="210" t="str">
        <f>_xlfn.IFNA(INDEX(EF_List[Fossil &amp; Process EF],MATCH(Spec_Imports[[#This Row],[Source ID]],EF_List[Source ID],0)),"")</f>
        <v/>
      </c>
      <c r="AI111" s="210" t="str">
        <f>_xlfn.IFNA(INDEX(EF_List[Biomass
Exempt EF],MATCH(Spec_Imports[[#This Row],[Source ID]],EF_List[Source ID],0)),"")</f>
        <v/>
      </c>
      <c r="AJ111" s="210" t="str">
        <f>_xlfn.IFNA(INDEX(EF_List[Geothermal CO2 Exempt EF],MATCH(Spec_Imports[[#This Row],[Source ID]],EF_List[Source ID],0)),"")</f>
        <v/>
      </c>
      <c r="AK111" s="210" t="str">
        <f>_xlfn.IFNA(INDEX(EF_List[Geothermal CH4 Exempt EF],MATCH(Spec_Imports[[#This Row],[Source ID]],EF_List[Source ID],0)),"")</f>
        <v/>
      </c>
      <c r="AL111" s="210" t="str">
        <f>_xlfn.IFNA(INDEX(EF_List[Other CH4
Covered EF],MATCH(Spec_Imports[[#This Row],[Source ID]],EF_List[Source ID],0)),"")</f>
        <v/>
      </c>
      <c r="AM111" s="210" t="str">
        <f>_xlfn.IFNA(INDEX(EF_List[N2O
Covered EF],MATCH(Spec_Imports[[#This Row],[Source ID]],EF_List[Source ID],0)),"")</f>
        <v/>
      </c>
      <c r="AN111" s="15"/>
      <c r="AO111" s="51" t="str">
        <f>IFERROR(MAX(Spec_Imports[[#This Row],[Specified_Electricity_Deliveries]],0)*Spec_Imports[[#This Row],[Transmission_Loss_Correction_Factor]],"")</f>
        <v/>
      </c>
      <c r="AP111" s="51" t="str">
        <f>IFERROR(Spec_Imports[[#This Row],[MWh_x_TLF]]*Spec_Imports[[#This Row],[EF_Published2]],"")</f>
        <v/>
      </c>
      <c r="AQ111" s="51" t="str">
        <f>IFERROR(Spec_Imports[[#This Row],[MWh_x_TLF]]*Spec_Imports[[#This Row],[EF_Total_Covered]],"")</f>
        <v/>
      </c>
      <c r="AR111" s="51" t="str">
        <f>IFERROR(Spec_Imports[[#This Row],[MWh_x_TLF]]*Spec_Imports[[#This Row],[EF_Total_Exempt]],"")</f>
        <v/>
      </c>
      <c r="AS111" s="51" t="str">
        <f>IFERROR(Spec_Imports[[#This Row],[MWh_x_TLF]]*Spec_Imports[[#This Row],[EF_Combustion]],"")</f>
        <v/>
      </c>
      <c r="AT111" s="51" t="str">
        <f>IFERROR(Spec_Imports[[#This Row],[MWh_x_TLF]]*Spec_Imports[[#This Row],[EF_Biomass_Exempt]],"")</f>
        <v/>
      </c>
      <c r="AU111" s="51" t="str">
        <f>IFERROR(Spec_Imports[[#This Row],[MWh_x_TLF]]*Spec_Imports[[#This Row],[EF_CO2_Geothermal_Exempt]],"")</f>
        <v/>
      </c>
      <c r="AV111" s="51" t="str">
        <f>IFERROR(Spec_Imports[[#This Row],[MWh_x_TLF]]*Spec_Imports[[#This Row],[EF_CH4_Geothermal_Exempt]],"")</f>
        <v/>
      </c>
      <c r="AW111" s="51" t="str">
        <f>IFERROR(Spec_Imports[[#This Row],[MWh_x_TLF]]*Spec_Imports[[#This Row],[EF_CH4_Non-Geothermal]],"")</f>
        <v/>
      </c>
      <c r="AX111" s="51" t="str">
        <f>IFERROR(Spec_Imports[[#This Row],[MWh_x_TLF]]*Spec_Imports[[#This Row],[EF_N2O]],"")</f>
        <v/>
      </c>
      <c r="AY111" s="15"/>
      <c r="AZ111" s="44" t="str">
        <f>IF(Spec_Imports[[#This Row],[Source ID]]="","","No")</f>
        <v/>
      </c>
      <c r="BA111" s="255" t="str">
        <f>IF(Spec_Imports[[#This Row],[Linked_Jurisdiction_2]]="No",0,Spec_Imports[[#This Row],[CO2e_Total_Covered]])</f>
        <v/>
      </c>
      <c r="BB111" s="139"/>
      <c r="BC111" s="257"/>
    </row>
    <row r="112" spans="1:55" ht="15.6">
      <c r="A112" s="244"/>
      <c r="B112" s="126" t="str">
        <f>IF(ISNUMBER(SEARCH("~*",Spec_Imports[[#This Row],[Facility_Unit_Name]])),"",IF(Spec_Imports[[#This Row],[Facility_Unit_Name]]="","",INDEX(EF_List[Source ID],MATCH(Spec_Imports[[#This Row],[Facility_Unit_Name]],EF_List[Facility and Unit Name],0))))</f>
        <v/>
      </c>
      <c r="C112" s="44" t="str">
        <f>_xlfn.IFNA(INDEX(EF_List[Primary Fuel],MATCH(Spec_Imports[[#This Row],[Source ID]],EF_List[Source ID],0)),"")</f>
        <v/>
      </c>
      <c r="D112" s="44" t="str">
        <f>_xlfn.IFNA(INDEX(EF_List[State/Country],MATCH(Spec_Imports[[#This Row],[Source ID]],EF_List[Source ID],0)),"")</f>
        <v/>
      </c>
      <c r="E112" s="127"/>
      <c r="F112" s="128"/>
      <c r="G112" s="131" t="str">
        <f>IF(ISBLANK(Spec_Imports[[#This Row],[Source ID]]),"",Spec_Imports[[#This Row],[EF_Published2]])</f>
        <v/>
      </c>
      <c r="H112" s="74"/>
      <c r="I112" s="37"/>
      <c r="J112" s="38"/>
      <c r="K112" s="50"/>
      <c r="L112"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12" s="13"/>
      <c r="N112" s="37"/>
      <c r="O112" s="132" t="str">
        <f>IF(Spec_Imports[[#This Row],[Are_You_First_Deliverer]]="","",IF(N112="Yes","","Verify Entry"))</f>
        <v/>
      </c>
      <c r="P112" s="13"/>
      <c r="Q112" s="37"/>
      <c r="R112" s="44" t="str">
        <f>IF(Spec_Imports[[#This Row],[Source ID]]="","",IF(OR(Spec_Imports[[#This Row],[Direct_Delivery_Method]]="1st PoR is WA Sch Pt",Spec_Imports[[#This Row],[Direct_Delivery_Method]]="Dynamic Transfer",Spec_Imports[[#This Row],[Direct_Delivery_Method]]="Spec Source to POD in WA"),"Yes","Verify Entry"))</f>
        <v/>
      </c>
      <c r="S112" s="13"/>
      <c r="T112" s="247"/>
      <c r="U112" s="13"/>
      <c r="V112" s="44" t="str">
        <f>IF(Spec_Imports[[#This Row],[Source ID]]="","",'Start Here'!$B$33)</f>
        <v/>
      </c>
      <c r="W112" s="44" t="str">
        <f>IF(Spec_Imports[[#This Row],[Source ID]]="","",IF(Spec_Imports[[#This Row],[Are_You_First_Deliverer]]="Yes","No",IF(Spec_Imports[[#This Row],[Are_You_First_Deliverer]]="No","Yes","Verify Entry")))</f>
        <v/>
      </c>
      <c r="X112" s="52" t="str">
        <f>IF(Spec_Imports[[#This Row],[RP_Power_Brought_On_Behalf]]="Yes",Spec_Imports[[#This Row],[Specified_Electricity_Deliveries]]*Spec_Imports[[#This Row],[Transmission_Loss_Correction_Factor]],"")</f>
        <v/>
      </c>
      <c r="Y112" s="39" t="str">
        <f>IF(Spec_Imports[[#This Row],[RP_Owned_Imported_Per_Thresholds]]="","",Spec_Imports[[#This Row],[RP_Owned_Imported_Per_Thresholds]]*Spec_Imports[[#This Row],[EF_Total_Covered]])</f>
        <v/>
      </c>
      <c r="Z112" s="13"/>
      <c r="AA112" s="37"/>
      <c r="AB112" s="37" t="str">
        <f>IF(Spec_Imports[[#This Row],[Source ID]]="","",IF(OR(Spec_Imports[[#This Row],[Meter_Data_Zero_RPS]]="No",Spec_Imports[[#This Row],[Are_You_First_Deliverer]]="No"),"Does Not Apply",""))</f>
        <v/>
      </c>
      <c r="AC112"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12" s="16"/>
      <c r="AE112" s="210" t="str">
        <f>_xlfn.IFNA(INDEX(EF_List[Total EF],MATCH(Spec_Imports[[#This Row],[Source ID]],EF_List[Source ID],0)),"")</f>
        <v/>
      </c>
      <c r="AF112" s="210" t="str">
        <f>IF(Spec_Imports[[#This Row],[Source ID]]="","",Spec_Imports[[#This Row],[EF_Combustion]]+Spec_Imports[[#This Row],[EF_CH4_Non-Geothermal]]+Spec_Imports[[#This Row],[EF_N2O]])</f>
        <v/>
      </c>
      <c r="AG112" s="210" t="str">
        <f>IF(Spec_Imports[[#This Row],[Source ID]]="","",Spec_Imports[[#This Row],[EF_Biomass_Exempt]]+Spec_Imports[[#This Row],[EF_CO2_Geothermal_Exempt]]+Spec_Imports[[#This Row],[EF_CH4_Geothermal_Exempt]])</f>
        <v/>
      </c>
      <c r="AH112" s="210" t="str">
        <f>_xlfn.IFNA(INDEX(EF_List[Fossil &amp; Process EF],MATCH(Spec_Imports[[#This Row],[Source ID]],EF_List[Source ID],0)),"")</f>
        <v/>
      </c>
      <c r="AI112" s="210" t="str">
        <f>_xlfn.IFNA(INDEX(EF_List[Biomass
Exempt EF],MATCH(Spec_Imports[[#This Row],[Source ID]],EF_List[Source ID],0)),"")</f>
        <v/>
      </c>
      <c r="AJ112" s="210" t="str">
        <f>_xlfn.IFNA(INDEX(EF_List[Geothermal CO2 Exempt EF],MATCH(Spec_Imports[[#This Row],[Source ID]],EF_List[Source ID],0)),"")</f>
        <v/>
      </c>
      <c r="AK112" s="210" t="str">
        <f>_xlfn.IFNA(INDEX(EF_List[Geothermal CH4 Exempt EF],MATCH(Spec_Imports[[#This Row],[Source ID]],EF_List[Source ID],0)),"")</f>
        <v/>
      </c>
      <c r="AL112" s="210" t="str">
        <f>_xlfn.IFNA(INDEX(EF_List[Other CH4
Covered EF],MATCH(Spec_Imports[[#This Row],[Source ID]],EF_List[Source ID],0)),"")</f>
        <v/>
      </c>
      <c r="AM112" s="210" t="str">
        <f>_xlfn.IFNA(INDEX(EF_List[N2O
Covered EF],MATCH(Spec_Imports[[#This Row],[Source ID]],EF_List[Source ID],0)),"")</f>
        <v/>
      </c>
      <c r="AN112" s="15"/>
      <c r="AO112" s="51" t="str">
        <f>IFERROR(MAX(Spec_Imports[[#This Row],[Specified_Electricity_Deliveries]],0)*Spec_Imports[[#This Row],[Transmission_Loss_Correction_Factor]],"")</f>
        <v/>
      </c>
      <c r="AP112" s="51" t="str">
        <f>IFERROR(Spec_Imports[[#This Row],[MWh_x_TLF]]*Spec_Imports[[#This Row],[EF_Published2]],"")</f>
        <v/>
      </c>
      <c r="AQ112" s="51" t="str">
        <f>IFERROR(Spec_Imports[[#This Row],[MWh_x_TLF]]*Spec_Imports[[#This Row],[EF_Total_Covered]],"")</f>
        <v/>
      </c>
      <c r="AR112" s="51" t="str">
        <f>IFERROR(Spec_Imports[[#This Row],[MWh_x_TLF]]*Spec_Imports[[#This Row],[EF_Total_Exempt]],"")</f>
        <v/>
      </c>
      <c r="AS112" s="51" t="str">
        <f>IFERROR(Spec_Imports[[#This Row],[MWh_x_TLF]]*Spec_Imports[[#This Row],[EF_Combustion]],"")</f>
        <v/>
      </c>
      <c r="AT112" s="51" t="str">
        <f>IFERROR(Spec_Imports[[#This Row],[MWh_x_TLF]]*Spec_Imports[[#This Row],[EF_Biomass_Exempt]],"")</f>
        <v/>
      </c>
      <c r="AU112" s="51" t="str">
        <f>IFERROR(Spec_Imports[[#This Row],[MWh_x_TLF]]*Spec_Imports[[#This Row],[EF_CO2_Geothermal_Exempt]],"")</f>
        <v/>
      </c>
      <c r="AV112" s="51" t="str">
        <f>IFERROR(Spec_Imports[[#This Row],[MWh_x_TLF]]*Spec_Imports[[#This Row],[EF_CH4_Geothermal_Exempt]],"")</f>
        <v/>
      </c>
      <c r="AW112" s="51" t="str">
        <f>IFERROR(Spec_Imports[[#This Row],[MWh_x_TLF]]*Spec_Imports[[#This Row],[EF_CH4_Non-Geothermal]],"")</f>
        <v/>
      </c>
      <c r="AX112" s="51" t="str">
        <f>IFERROR(Spec_Imports[[#This Row],[MWh_x_TLF]]*Spec_Imports[[#This Row],[EF_N2O]],"")</f>
        <v/>
      </c>
      <c r="AY112" s="15"/>
      <c r="AZ112" s="44" t="str">
        <f>IF(Spec_Imports[[#This Row],[Source ID]]="","","No")</f>
        <v/>
      </c>
      <c r="BA112" s="255" t="str">
        <f>IF(Spec_Imports[[#This Row],[Linked_Jurisdiction_2]]="No",0,Spec_Imports[[#This Row],[CO2e_Total_Covered]])</f>
        <v/>
      </c>
      <c r="BB112" s="139"/>
      <c r="BC112" s="257"/>
    </row>
    <row r="113" spans="1:55" ht="15.6">
      <c r="A113" s="244"/>
      <c r="B113" s="126" t="str">
        <f>IF(ISNUMBER(SEARCH("~*",Spec_Imports[[#This Row],[Facility_Unit_Name]])),"",IF(Spec_Imports[[#This Row],[Facility_Unit_Name]]="","",INDEX(EF_List[Source ID],MATCH(Spec_Imports[[#This Row],[Facility_Unit_Name]],EF_List[Facility and Unit Name],0))))</f>
        <v/>
      </c>
      <c r="C113" s="44" t="str">
        <f>_xlfn.IFNA(INDEX(EF_List[Primary Fuel],MATCH(Spec_Imports[[#This Row],[Source ID]],EF_List[Source ID],0)),"")</f>
        <v/>
      </c>
      <c r="D113" s="44" t="str">
        <f>_xlfn.IFNA(INDEX(EF_List[State/Country],MATCH(Spec_Imports[[#This Row],[Source ID]],EF_List[Source ID],0)),"")</f>
        <v/>
      </c>
      <c r="E113" s="127"/>
      <c r="F113" s="128"/>
      <c r="G113" s="131" t="str">
        <f>IF(ISBLANK(Spec_Imports[[#This Row],[Source ID]]),"",Spec_Imports[[#This Row],[EF_Published2]])</f>
        <v/>
      </c>
      <c r="H113" s="74"/>
      <c r="I113" s="37"/>
      <c r="J113" s="38"/>
      <c r="K113" s="50"/>
      <c r="L113"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13" s="13"/>
      <c r="N113" s="37"/>
      <c r="O113" s="132" t="str">
        <f>IF(Spec_Imports[[#This Row],[Are_You_First_Deliverer]]="","",IF(N113="Yes","","Verify Entry"))</f>
        <v/>
      </c>
      <c r="P113" s="13"/>
      <c r="Q113" s="37"/>
      <c r="R113" s="44" t="str">
        <f>IF(Spec_Imports[[#This Row],[Source ID]]="","",IF(OR(Spec_Imports[[#This Row],[Direct_Delivery_Method]]="1st PoR is WA Sch Pt",Spec_Imports[[#This Row],[Direct_Delivery_Method]]="Dynamic Transfer",Spec_Imports[[#This Row],[Direct_Delivery_Method]]="Spec Source to POD in WA"),"Yes","Verify Entry"))</f>
        <v/>
      </c>
      <c r="S113" s="13"/>
      <c r="T113" s="247"/>
      <c r="U113" s="13"/>
      <c r="V113" s="44" t="str">
        <f>IF(Spec_Imports[[#This Row],[Source ID]]="","",'Start Here'!$B$33)</f>
        <v/>
      </c>
      <c r="W113" s="44" t="str">
        <f>IF(Spec_Imports[[#This Row],[Source ID]]="","",IF(Spec_Imports[[#This Row],[Are_You_First_Deliverer]]="Yes","No",IF(Spec_Imports[[#This Row],[Are_You_First_Deliverer]]="No","Yes","Verify Entry")))</f>
        <v/>
      </c>
      <c r="X113" s="52" t="str">
        <f>IF(Spec_Imports[[#This Row],[RP_Power_Brought_On_Behalf]]="Yes",Spec_Imports[[#This Row],[Specified_Electricity_Deliveries]]*Spec_Imports[[#This Row],[Transmission_Loss_Correction_Factor]],"")</f>
        <v/>
      </c>
      <c r="Y113" s="39" t="str">
        <f>IF(Spec_Imports[[#This Row],[RP_Owned_Imported_Per_Thresholds]]="","",Spec_Imports[[#This Row],[RP_Owned_Imported_Per_Thresholds]]*Spec_Imports[[#This Row],[EF_Total_Covered]])</f>
        <v/>
      </c>
      <c r="Z113" s="13"/>
      <c r="AA113" s="37"/>
      <c r="AB113" s="37" t="str">
        <f>IF(Spec_Imports[[#This Row],[Source ID]]="","",IF(OR(Spec_Imports[[#This Row],[Meter_Data_Zero_RPS]]="No",Spec_Imports[[#This Row],[Are_You_First_Deliverer]]="No"),"Does Not Apply",""))</f>
        <v/>
      </c>
      <c r="AC113"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13" s="16"/>
      <c r="AE113" s="210" t="str">
        <f>_xlfn.IFNA(INDEX(EF_List[Total EF],MATCH(Spec_Imports[[#This Row],[Source ID]],EF_List[Source ID],0)),"")</f>
        <v/>
      </c>
      <c r="AF113" s="210" t="str">
        <f>IF(Spec_Imports[[#This Row],[Source ID]]="","",Spec_Imports[[#This Row],[EF_Combustion]]+Spec_Imports[[#This Row],[EF_CH4_Non-Geothermal]]+Spec_Imports[[#This Row],[EF_N2O]])</f>
        <v/>
      </c>
      <c r="AG113" s="210" t="str">
        <f>IF(Spec_Imports[[#This Row],[Source ID]]="","",Spec_Imports[[#This Row],[EF_Biomass_Exempt]]+Spec_Imports[[#This Row],[EF_CO2_Geothermal_Exempt]]+Spec_Imports[[#This Row],[EF_CH4_Geothermal_Exempt]])</f>
        <v/>
      </c>
      <c r="AH113" s="210" t="str">
        <f>_xlfn.IFNA(INDEX(EF_List[Fossil &amp; Process EF],MATCH(Spec_Imports[[#This Row],[Source ID]],EF_List[Source ID],0)),"")</f>
        <v/>
      </c>
      <c r="AI113" s="210" t="str">
        <f>_xlfn.IFNA(INDEX(EF_List[Biomass
Exempt EF],MATCH(Spec_Imports[[#This Row],[Source ID]],EF_List[Source ID],0)),"")</f>
        <v/>
      </c>
      <c r="AJ113" s="210" t="str">
        <f>_xlfn.IFNA(INDEX(EF_List[Geothermal CO2 Exempt EF],MATCH(Spec_Imports[[#This Row],[Source ID]],EF_List[Source ID],0)),"")</f>
        <v/>
      </c>
      <c r="AK113" s="210" t="str">
        <f>_xlfn.IFNA(INDEX(EF_List[Geothermal CH4 Exempt EF],MATCH(Spec_Imports[[#This Row],[Source ID]],EF_List[Source ID],0)),"")</f>
        <v/>
      </c>
      <c r="AL113" s="210" t="str">
        <f>_xlfn.IFNA(INDEX(EF_List[Other CH4
Covered EF],MATCH(Spec_Imports[[#This Row],[Source ID]],EF_List[Source ID],0)),"")</f>
        <v/>
      </c>
      <c r="AM113" s="210" t="str">
        <f>_xlfn.IFNA(INDEX(EF_List[N2O
Covered EF],MATCH(Spec_Imports[[#This Row],[Source ID]],EF_List[Source ID],0)),"")</f>
        <v/>
      </c>
      <c r="AN113" s="15"/>
      <c r="AO113" s="51" t="str">
        <f>IFERROR(MAX(Spec_Imports[[#This Row],[Specified_Electricity_Deliveries]],0)*Spec_Imports[[#This Row],[Transmission_Loss_Correction_Factor]],"")</f>
        <v/>
      </c>
      <c r="AP113" s="51" t="str">
        <f>IFERROR(Spec_Imports[[#This Row],[MWh_x_TLF]]*Spec_Imports[[#This Row],[EF_Published2]],"")</f>
        <v/>
      </c>
      <c r="AQ113" s="51" t="str">
        <f>IFERROR(Spec_Imports[[#This Row],[MWh_x_TLF]]*Spec_Imports[[#This Row],[EF_Total_Covered]],"")</f>
        <v/>
      </c>
      <c r="AR113" s="51" t="str">
        <f>IFERROR(Spec_Imports[[#This Row],[MWh_x_TLF]]*Spec_Imports[[#This Row],[EF_Total_Exempt]],"")</f>
        <v/>
      </c>
      <c r="AS113" s="51" t="str">
        <f>IFERROR(Spec_Imports[[#This Row],[MWh_x_TLF]]*Spec_Imports[[#This Row],[EF_Combustion]],"")</f>
        <v/>
      </c>
      <c r="AT113" s="51" t="str">
        <f>IFERROR(Spec_Imports[[#This Row],[MWh_x_TLF]]*Spec_Imports[[#This Row],[EF_Biomass_Exempt]],"")</f>
        <v/>
      </c>
      <c r="AU113" s="51" t="str">
        <f>IFERROR(Spec_Imports[[#This Row],[MWh_x_TLF]]*Spec_Imports[[#This Row],[EF_CO2_Geothermal_Exempt]],"")</f>
        <v/>
      </c>
      <c r="AV113" s="51" t="str">
        <f>IFERROR(Spec_Imports[[#This Row],[MWh_x_TLF]]*Spec_Imports[[#This Row],[EF_CH4_Geothermal_Exempt]],"")</f>
        <v/>
      </c>
      <c r="AW113" s="51" t="str">
        <f>IFERROR(Spec_Imports[[#This Row],[MWh_x_TLF]]*Spec_Imports[[#This Row],[EF_CH4_Non-Geothermal]],"")</f>
        <v/>
      </c>
      <c r="AX113" s="51" t="str">
        <f>IFERROR(Spec_Imports[[#This Row],[MWh_x_TLF]]*Spec_Imports[[#This Row],[EF_N2O]],"")</f>
        <v/>
      </c>
      <c r="AY113" s="15"/>
      <c r="AZ113" s="44" t="str">
        <f>IF(Spec_Imports[[#This Row],[Source ID]]="","","No")</f>
        <v/>
      </c>
      <c r="BA113" s="255" t="str">
        <f>IF(Spec_Imports[[#This Row],[Linked_Jurisdiction_2]]="No",0,Spec_Imports[[#This Row],[CO2e_Total_Covered]])</f>
        <v/>
      </c>
      <c r="BB113" s="139"/>
      <c r="BC113" s="257"/>
    </row>
    <row r="114" spans="1:55" ht="15.6">
      <c r="A114" s="244"/>
      <c r="B114" s="126" t="str">
        <f>IF(ISNUMBER(SEARCH("~*",Spec_Imports[[#This Row],[Facility_Unit_Name]])),"",IF(Spec_Imports[[#This Row],[Facility_Unit_Name]]="","",INDEX(EF_List[Source ID],MATCH(Spec_Imports[[#This Row],[Facility_Unit_Name]],EF_List[Facility and Unit Name],0))))</f>
        <v/>
      </c>
      <c r="C114" s="44" t="str">
        <f>_xlfn.IFNA(INDEX(EF_List[Primary Fuel],MATCH(Spec_Imports[[#This Row],[Source ID]],EF_List[Source ID],0)),"")</f>
        <v/>
      </c>
      <c r="D114" s="44" t="str">
        <f>_xlfn.IFNA(INDEX(EF_List[State/Country],MATCH(Spec_Imports[[#This Row],[Source ID]],EF_List[Source ID],0)),"")</f>
        <v/>
      </c>
      <c r="E114" s="127"/>
      <c r="F114" s="128"/>
      <c r="G114" s="131" t="str">
        <f>IF(ISBLANK(Spec_Imports[[#This Row],[Source ID]]),"",Spec_Imports[[#This Row],[EF_Published2]])</f>
        <v/>
      </c>
      <c r="H114" s="74"/>
      <c r="I114" s="37"/>
      <c r="J114" s="38"/>
      <c r="K114" s="50"/>
      <c r="L114"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14" s="13"/>
      <c r="N114" s="37"/>
      <c r="O114" s="132" t="str">
        <f>IF(Spec_Imports[[#This Row],[Are_You_First_Deliverer]]="","",IF(N114="Yes","","Verify Entry"))</f>
        <v/>
      </c>
      <c r="P114" s="13"/>
      <c r="Q114" s="37"/>
      <c r="R114" s="44" t="str">
        <f>IF(Spec_Imports[[#This Row],[Source ID]]="","",IF(OR(Spec_Imports[[#This Row],[Direct_Delivery_Method]]="1st PoR is WA Sch Pt",Spec_Imports[[#This Row],[Direct_Delivery_Method]]="Dynamic Transfer",Spec_Imports[[#This Row],[Direct_Delivery_Method]]="Spec Source to POD in WA"),"Yes","Verify Entry"))</f>
        <v/>
      </c>
      <c r="S114" s="13"/>
      <c r="T114" s="247"/>
      <c r="U114" s="13"/>
      <c r="V114" s="44" t="str">
        <f>IF(Spec_Imports[[#This Row],[Source ID]]="","",'Start Here'!$B$33)</f>
        <v/>
      </c>
      <c r="W114" s="44" t="str">
        <f>IF(Spec_Imports[[#This Row],[Source ID]]="","",IF(Spec_Imports[[#This Row],[Are_You_First_Deliverer]]="Yes","No",IF(Spec_Imports[[#This Row],[Are_You_First_Deliverer]]="No","Yes","Verify Entry")))</f>
        <v/>
      </c>
      <c r="X114" s="52" t="str">
        <f>IF(Spec_Imports[[#This Row],[RP_Power_Brought_On_Behalf]]="Yes",Spec_Imports[[#This Row],[Specified_Electricity_Deliveries]]*Spec_Imports[[#This Row],[Transmission_Loss_Correction_Factor]],"")</f>
        <v/>
      </c>
      <c r="Y114" s="39" t="str">
        <f>IF(Spec_Imports[[#This Row],[RP_Owned_Imported_Per_Thresholds]]="","",Spec_Imports[[#This Row],[RP_Owned_Imported_Per_Thresholds]]*Spec_Imports[[#This Row],[EF_Total_Covered]])</f>
        <v/>
      </c>
      <c r="Z114" s="13"/>
      <c r="AA114" s="37"/>
      <c r="AB114" s="37" t="str">
        <f>IF(Spec_Imports[[#This Row],[Source ID]]="","",IF(OR(Spec_Imports[[#This Row],[Meter_Data_Zero_RPS]]="No",Spec_Imports[[#This Row],[Are_You_First_Deliverer]]="No"),"Does Not Apply",""))</f>
        <v/>
      </c>
      <c r="AC114"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14" s="16"/>
      <c r="AE114" s="210" t="str">
        <f>_xlfn.IFNA(INDEX(EF_List[Total EF],MATCH(Spec_Imports[[#This Row],[Source ID]],EF_List[Source ID],0)),"")</f>
        <v/>
      </c>
      <c r="AF114" s="210" t="str">
        <f>IF(Spec_Imports[[#This Row],[Source ID]]="","",Spec_Imports[[#This Row],[EF_Combustion]]+Spec_Imports[[#This Row],[EF_CH4_Non-Geothermal]]+Spec_Imports[[#This Row],[EF_N2O]])</f>
        <v/>
      </c>
      <c r="AG114" s="210" t="str">
        <f>IF(Spec_Imports[[#This Row],[Source ID]]="","",Spec_Imports[[#This Row],[EF_Biomass_Exempt]]+Spec_Imports[[#This Row],[EF_CO2_Geothermal_Exempt]]+Spec_Imports[[#This Row],[EF_CH4_Geothermal_Exempt]])</f>
        <v/>
      </c>
      <c r="AH114" s="210" t="str">
        <f>_xlfn.IFNA(INDEX(EF_List[Fossil &amp; Process EF],MATCH(Spec_Imports[[#This Row],[Source ID]],EF_List[Source ID],0)),"")</f>
        <v/>
      </c>
      <c r="AI114" s="210" t="str">
        <f>_xlfn.IFNA(INDEX(EF_List[Biomass
Exempt EF],MATCH(Spec_Imports[[#This Row],[Source ID]],EF_List[Source ID],0)),"")</f>
        <v/>
      </c>
      <c r="AJ114" s="210" t="str">
        <f>_xlfn.IFNA(INDEX(EF_List[Geothermal CO2 Exempt EF],MATCH(Spec_Imports[[#This Row],[Source ID]],EF_List[Source ID],0)),"")</f>
        <v/>
      </c>
      <c r="AK114" s="210" t="str">
        <f>_xlfn.IFNA(INDEX(EF_List[Geothermal CH4 Exempt EF],MATCH(Spec_Imports[[#This Row],[Source ID]],EF_List[Source ID],0)),"")</f>
        <v/>
      </c>
      <c r="AL114" s="210" t="str">
        <f>_xlfn.IFNA(INDEX(EF_List[Other CH4
Covered EF],MATCH(Spec_Imports[[#This Row],[Source ID]],EF_List[Source ID],0)),"")</f>
        <v/>
      </c>
      <c r="AM114" s="210" t="str">
        <f>_xlfn.IFNA(INDEX(EF_List[N2O
Covered EF],MATCH(Spec_Imports[[#This Row],[Source ID]],EF_List[Source ID],0)),"")</f>
        <v/>
      </c>
      <c r="AN114" s="15"/>
      <c r="AO114" s="51" t="str">
        <f>IFERROR(MAX(Spec_Imports[[#This Row],[Specified_Electricity_Deliveries]],0)*Spec_Imports[[#This Row],[Transmission_Loss_Correction_Factor]],"")</f>
        <v/>
      </c>
      <c r="AP114" s="51" t="str">
        <f>IFERROR(Spec_Imports[[#This Row],[MWh_x_TLF]]*Spec_Imports[[#This Row],[EF_Published2]],"")</f>
        <v/>
      </c>
      <c r="AQ114" s="51" t="str">
        <f>IFERROR(Spec_Imports[[#This Row],[MWh_x_TLF]]*Spec_Imports[[#This Row],[EF_Total_Covered]],"")</f>
        <v/>
      </c>
      <c r="AR114" s="51" t="str">
        <f>IFERROR(Spec_Imports[[#This Row],[MWh_x_TLF]]*Spec_Imports[[#This Row],[EF_Total_Exempt]],"")</f>
        <v/>
      </c>
      <c r="AS114" s="51" t="str">
        <f>IFERROR(Spec_Imports[[#This Row],[MWh_x_TLF]]*Spec_Imports[[#This Row],[EF_Combustion]],"")</f>
        <v/>
      </c>
      <c r="AT114" s="51" t="str">
        <f>IFERROR(Spec_Imports[[#This Row],[MWh_x_TLF]]*Spec_Imports[[#This Row],[EF_Biomass_Exempt]],"")</f>
        <v/>
      </c>
      <c r="AU114" s="51" t="str">
        <f>IFERROR(Spec_Imports[[#This Row],[MWh_x_TLF]]*Spec_Imports[[#This Row],[EF_CO2_Geothermal_Exempt]],"")</f>
        <v/>
      </c>
      <c r="AV114" s="51" t="str">
        <f>IFERROR(Spec_Imports[[#This Row],[MWh_x_TLF]]*Spec_Imports[[#This Row],[EF_CH4_Geothermal_Exempt]],"")</f>
        <v/>
      </c>
      <c r="AW114" s="51" t="str">
        <f>IFERROR(Spec_Imports[[#This Row],[MWh_x_TLF]]*Spec_Imports[[#This Row],[EF_CH4_Non-Geothermal]],"")</f>
        <v/>
      </c>
      <c r="AX114" s="51" t="str">
        <f>IFERROR(Spec_Imports[[#This Row],[MWh_x_TLF]]*Spec_Imports[[#This Row],[EF_N2O]],"")</f>
        <v/>
      </c>
      <c r="AY114" s="15"/>
      <c r="AZ114" s="44" t="str">
        <f>IF(Spec_Imports[[#This Row],[Source ID]]="","","No")</f>
        <v/>
      </c>
      <c r="BA114" s="255" t="str">
        <f>IF(Spec_Imports[[#This Row],[Linked_Jurisdiction_2]]="No",0,Spec_Imports[[#This Row],[CO2e_Total_Covered]])</f>
        <v/>
      </c>
      <c r="BB114" s="139"/>
      <c r="BC114" s="257"/>
    </row>
    <row r="115" spans="1:55" ht="15.6">
      <c r="A115" s="244"/>
      <c r="B115" s="126" t="str">
        <f>IF(ISNUMBER(SEARCH("~*",Spec_Imports[[#This Row],[Facility_Unit_Name]])),"",IF(Spec_Imports[[#This Row],[Facility_Unit_Name]]="","",INDEX(EF_List[Source ID],MATCH(Spec_Imports[[#This Row],[Facility_Unit_Name]],EF_List[Facility and Unit Name],0))))</f>
        <v/>
      </c>
      <c r="C115" s="44" t="str">
        <f>_xlfn.IFNA(INDEX(EF_List[Primary Fuel],MATCH(Spec_Imports[[#This Row],[Source ID]],EF_List[Source ID],0)),"")</f>
        <v/>
      </c>
      <c r="D115" s="44" t="str">
        <f>_xlfn.IFNA(INDEX(EF_List[State/Country],MATCH(Spec_Imports[[#This Row],[Source ID]],EF_List[Source ID],0)),"")</f>
        <v/>
      </c>
      <c r="E115" s="127"/>
      <c r="F115" s="128"/>
      <c r="G115" s="131" t="str">
        <f>IF(ISBLANK(Spec_Imports[[#This Row],[Source ID]]),"",Spec_Imports[[#This Row],[EF_Published2]])</f>
        <v/>
      </c>
      <c r="H115" s="74"/>
      <c r="I115" s="37"/>
      <c r="J115" s="38"/>
      <c r="K115" s="50"/>
      <c r="L115"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15" s="13"/>
      <c r="N115" s="37"/>
      <c r="O115" s="132" t="str">
        <f>IF(Spec_Imports[[#This Row],[Are_You_First_Deliverer]]="","",IF(N115="Yes","","Verify Entry"))</f>
        <v/>
      </c>
      <c r="P115" s="13"/>
      <c r="Q115" s="37"/>
      <c r="R115" s="44" t="str">
        <f>IF(Spec_Imports[[#This Row],[Source ID]]="","",IF(OR(Spec_Imports[[#This Row],[Direct_Delivery_Method]]="1st PoR is WA Sch Pt",Spec_Imports[[#This Row],[Direct_Delivery_Method]]="Dynamic Transfer",Spec_Imports[[#This Row],[Direct_Delivery_Method]]="Spec Source to POD in WA"),"Yes","Verify Entry"))</f>
        <v/>
      </c>
      <c r="S115" s="13"/>
      <c r="T115" s="247"/>
      <c r="U115" s="13"/>
      <c r="V115" s="44" t="str">
        <f>IF(Spec_Imports[[#This Row],[Source ID]]="","",'Start Here'!$B$33)</f>
        <v/>
      </c>
      <c r="W115" s="44" t="str">
        <f>IF(Spec_Imports[[#This Row],[Source ID]]="","",IF(Spec_Imports[[#This Row],[Are_You_First_Deliverer]]="Yes","No",IF(Spec_Imports[[#This Row],[Are_You_First_Deliverer]]="No","Yes","Verify Entry")))</f>
        <v/>
      </c>
      <c r="X115" s="52" t="str">
        <f>IF(Spec_Imports[[#This Row],[RP_Power_Brought_On_Behalf]]="Yes",Spec_Imports[[#This Row],[Specified_Electricity_Deliveries]]*Spec_Imports[[#This Row],[Transmission_Loss_Correction_Factor]],"")</f>
        <v/>
      </c>
      <c r="Y115" s="39" t="str">
        <f>IF(Spec_Imports[[#This Row],[RP_Owned_Imported_Per_Thresholds]]="","",Spec_Imports[[#This Row],[RP_Owned_Imported_Per_Thresholds]]*Spec_Imports[[#This Row],[EF_Total_Covered]])</f>
        <v/>
      </c>
      <c r="Z115" s="13"/>
      <c r="AA115" s="37"/>
      <c r="AB115" s="37" t="str">
        <f>IF(Spec_Imports[[#This Row],[Source ID]]="","",IF(OR(Spec_Imports[[#This Row],[Meter_Data_Zero_RPS]]="No",Spec_Imports[[#This Row],[Are_You_First_Deliverer]]="No"),"Does Not Apply",""))</f>
        <v/>
      </c>
      <c r="AC115"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15" s="16"/>
      <c r="AE115" s="210" t="str">
        <f>_xlfn.IFNA(INDEX(EF_List[Total EF],MATCH(Spec_Imports[[#This Row],[Source ID]],EF_List[Source ID],0)),"")</f>
        <v/>
      </c>
      <c r="AF115" s="210" t="str">
        <f>IF(Spec_Imports[[#This Row],[Source ID]]="","",Spec_Imports[[#This Row],[EF_Combustion]]+Spec_Imports[[#This Row],[EF_CH4_Non-Geothermal]]+Spec_Imports[[#This Row],[EF_N2O]])</f>
        <v/>
      </c>
      <c r="AG115" s="210" t="str">
        <f>IF(Spec_Imports[[#This Row],[Source ID]]="","",Spec_Imports[[#This Row],[EF_Biomass_Exempt]]+Spec_Imports[[#This Row],[EF_CO2_Geothermal_Exempt]]+Spec_Imports[[#This Row],[EF_CH4_Geothermal_Exempt]])</f>
        <v/>
      </c>
      <c r="AH115" s="210" t="str">
        <f>_xlfn.IFNA(INDEX(EF_List[Fossil &amp; Process EF],MATCH(Spec_Imports[[#This Row],[Source ID]],EF_List[Source ID],0)),"")</f>
        <v/>
      </c>
      <c r="AI115" s="210" t="str">
        <f>_xlfn.IFNA(INDEX(EF_List[Biomass
Exempt EF],MATCH(Spec_Imports[[#This Row],[Source ID]],EF_List[Source ID],0)),"")</f>
        <v/>
      </c>
      <c r="AJ115" s="210" t="str">
        <f>_xlfn.IFNA(INDEX(EF_List[Geothermal CO2 Exempt EF],MATCH(Spec_Imports[[#This Row],[Source ID]],EF_List[Source ID],0)),"")</f>
        <v/>
      </c>
      <c r="AK115" s="210" t="str">
        <f>_xlfn.IFNA(INDEX(EF_List[Geothermal CH4 Exempt EF],MATCH(Spec_Imports[[#This Row],[Source ID]],EF_List[Source ID],0)),"")</f>
        <v/>
      </c>
      <c r="AL115" s="210" t="str">
        <f>_xlfn.IFNA(INDEX(EF_List[Other CH4
Covered EF],MATCH(Spec_Imports[[#This Row],[Source ID]],EF_List[Source ID],0)),"")</f>
        <v/>
      </c>
      <c r="AM115" s="210" t="str">
        <f>_xlfn.IFNA(INDEX(EF_List[N2O
Covered EF],MATCH(Spec_Imports[[#This Row],[Source ID]],EF_List[Source ID],0)),"")</f>
        <v/>
      </c>
      <c r="AN115" s="15"/>
      <c r="AO115" s="51" t="str">
        <f>IFERROR(MAX(Spec_Imports[[#This Row],[Specified_Electricity_Deliveries]],0)*Spec_Imports[[#This Row],[Transmission_Loss_Correction_Factor]],"")</f>
        <v/>
      </c>
      <c r="AP115" s="51" t="str">
        <f>IFERROR(Spec_Imports[[#This Row],[MWh_x_TLF]]*Spec_Imports[[#This Row],[EF_Published2]],"")</f>
        <v/>
      </c>
      <c r="AQ115" s="51" t="str">
        <f>IFERROR(Spec_Imports[[#This Row],[MWh_x_TLF]]*Spec_Imports[[#This Row],[EF_Total_Covered]],"")</f>
        <v/>
      </c>
      <c r="AR115" s="51" t="str">
        <f>IFERROR(Spec_Imports[[#This Row],[MWh_x_TLF]]*Spec_Imports[[#This Row],[EF_Total_Exempt]],"")</f>
        <v/>
      </c>
      <c r="AS115" s="51" t="str">
        <f>IFERROR(Spec_Imports[[#This Row],[MWh_x_TLF]]*Spec_Imports[[#This Row],[EF_Combustion]],"")</f>
        <v/>
      </c>
      <c r="AT115" s="51" t="str">
        <f>IFERROR(Spec_Imports[[#This Row],[MWh_x_TLF]]*Spec_Imports[[#This Row],[EF_Biomass_Exempt]],"")</f>
        <v/>
      </c>
      <c r="AU115" s="51" t="str">
        <f>IFERROR(Spec_Imports[[#This Row],[MWh_x_TLF]]*Spec_Imports[[#This Row],[EF_CO2_Geothermal_Exempt]],"")</f>
        <v/>
      </c>
      <c r="AV115" s="51" t="str">
        <f>IFERROR(Spec_Imports[[#This Row],[MWh_x_TLF]]*Spec_Imports[[#This Row],[EF_CH4_Geothermal_Exempt]],"")</f>
        <v/>
      </c>
      <c r="AW115" s="51" t="str">
        <f>IFERROR(Spec_Imports[[#This Row],[MWh_x_TLF]]*Spec_Imports[[#This Row],[EF_CH4_Non-Geothermal]],"")</f>
        <v/>
      </c>
      <c r="AX115" s="51" t="str">
        <f>IFERROR(Spec_Imports[[#This Row],[MWh_x_TLF]]*Spec_Imports[[#This Row],[EF_N2O]],"")</f>
        <v/>
      </c>
      <c r="AY115" s="15"/>
      <c r="AZ115" s="44" t="str">
        <f>IF(Spec_Imports[[#This Row],[Source ID]]="","","No")</f>
        <v/>
      </c>
      <c r="BA115" s="255" t="str">
        <f>IF(Spec_Imports[[#This Row],[Linked_Jurisdiction_2]]="No",0,Spec_Imports[[#This Row],[CO2e_Total_Covered]])</f>
        <v/>
      </c>
      <c r="BB115" s="139"/>
      <c r="BC115" s="257"/>
    </row>
    <row r="116" spans="1:55" ht="15.6">
      <c r="A116" s="244"/>
      <c r="B116" s="126" t="str">
        <f>IF(ISNUMBER(SEARCH("~*",Spec_Imports[[#This Row],[Facility_Unit_Name]])),"",IF(Spec_Imports[[#This Row],[Facility_Unit_Name]]="","",INDEX(EF_List[Source ID],MATCH(Spec_Imports[[#This Row],[Facility_Unit_Name]],EF_List[Facility and Unit Name],0))))</f>
        <v/>
      </c>
      <c r="C116" s="44" t="str">
        <f>_xlfn.IFNA(INDEX(EF_List[Primary Fuel],MATCH(Spec_Imports[[#This Row],[Source ID]],EF_List[Source ID],0)),"")</f>
        <v/>
      </c>
      <c r="D116" s="44" t="str">
        <f>_xlfn.IFNA(INDEX(EF_List[State/Country],MATCH(Spec_Imports[[#This Row],[Source ID]],EF_List[Source ID],0)),"")</f>
        <v/>
      </c>
      <c r="E116" s="127"/>
      <c r="F116" s="128"/>
      <c r="G116" s="131" t="str">
        <f>IF(ISBLANK(Spec_Imports[[#This Row],[Source ID]]),"",Spec_Imports[[#This Row],[EF_Published2]])</f>
        <v/>
      </c>
      <c r="H116" s="74"/>
      <c r="I116" s="37"/>
      <c r="J116" s="38"/>
      <c r="K116" s="50"/>
      <c r="L116"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16" s="13"/>
      <c r="N116" s="37"/>
      <c r="O116" s="132" t="str">
        <f>IF(Spec_Imports[[#This Row],[Are_You_First_Deliverer]]="","",IF(N116="Yes","","Verify Entry"))</f>
        <v/>
      </c>
      <c r="P116" s="13"/>
      <c r="Q116" s="37"/>
      <c r="R116" s="44" t="str">
        <f>IF(Spec_Imports[[#This Row],[Source ID]]="","",IF(OR(Spec_Imports[[#This Row],[Direct_Delivery_Method]]="1st PoR is WA Sch Pt",Spec_Imports[[#This Row],[Direct_Delivery_Method]]="Dynamic Transfer",Spec_Imports[[#This Row],[Direct_Delivery_Method]]="Spec Source to POD in WA"),"Yes","Verify Entry"))</f>
        <v/>
      </c>
      <c r="S116" s="13"/>
      <c r="T116" s="247"/>
      <c r="U116" s="13"/>
      <c r="V116" s="44" t="str">
        <f>IF(Spec_Imports[[#This Row],[Source ID]]="","",'Start Here'!$B$33)</f>
        <v/>
      </c>
      <c r="W116" s="44" t="str">
        <f>IF(Spec_Imports[[#This Row],[Source ID]]="","",IF(Spec_Imports[[#This Row],[Are_You_First_Deliverer]]="Yes","No",IF(Spec_Imports[[#This Row],[Are_You_First_Deliverer]]="No","Yes","Verify Entry")))</f>
        <v/>
      </c>
      <c r="X116" s="52" t="str">
        <f>IF(Spec_Imports[[#This Row],[RP_Power_Brought_On_Behalf]]="Yes",Spec_Imports[[#This Row],[Specified_Electricity_Deliveries]]*Spec_Imports[[#This Row],[Transmission_Loss_Correction_Factor]],"")</f>
        <v/>
      </c>
      <c r="Y116" s="39" t="str">
        <f>IF(Spec_Imports[[#This Row],[RP_Owned_Imported_Per_Thresholds]]="","",Spec_Imports[[#This Row],[RP_Owned_Imported_Per_Thresholds]]*Spec_Imports[[#This Row],[EF_Total_Covered]])</f>
        <v/>
      </c>
      <c r="Z116" s="13"/>
      <c r="AA116" s="37"/>
      <c r="AB116" s="37" t="str">
        <f>IF(Spec_Imports[[#This Row],[Source ID]]="","",IF(OR(Spec_Imports[[#This Row],[Meter_Data_Zero_RPS]]="No",Spec_Imports[[#This Row],[Are_You_First_Deliverer]]="No"),"Does Not Apply",""))</f>
        <v/>
      </c>
      <c r="AC116"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16" s="16"/>
      <c r="AE116" s="210" t="str">
        <f>_xlfn.IFNA(INDEX(EF_List[Total EF],MATCH(Spec_Imports[[#This Row],[Source ID]],EF_List[Source ID],0)),"")</f>
        <v/>
      </c>
      <c r="AF116" s="210" t="str">
        <f>IF(Spec_Imports[[#This Row],[Source ID]]="","",Spec_Imports[[#This Row],[EF_Combustion]]+Spec_Imports[[#This Row],[EF_CH4_Non-Geothermal]]+Spec_Imports[[#This Row],[EF_N2O]])</f>
        <v/>
      </c>
      <c r="AG116" s="210" t="str">
        <f>IF(Spec_Imports[[#This Row],[Source ID]]="","",Spec_Imports[[#This Row],[EF_Biomass_Exempt]]+Spec_Imports[[#This Row],[EF_CO2_Geothermal_Exempt]]+Spec_Imports[[#This Row],[EF_CH4_Geothermal_Exempt]])</f>
        <v/>
      </c>
      <c r="AH116" s="210" t="str">
        <f>_xlfn.IFNA(INDEX(EF_List[Fossil &amp; Process EF],MATCH(Spec_Imports[[#This Row],[Source ID]],EF_List[Source ID],0)),"")</f>
        <v/>
      </c>
      <c r="AI116" s="210" t="str">
        <f>_xlfn.IFNA(INDEX(EF_List[Biomass
Exempt EF],MATCH(Spec_Imports[[#This Row],[Source ID]],EF_List[Source ID],0)),"")</f>
        <v/>
      </c>
      <c r="AJ116" s="210" t="str">
        <f>_xlfn.IFNA(INDEX(EF_List[Geothermal CO2 Exempt EF],MATCH(Spec_Imports[[#This Row],[Source ID]],EF_List[Source ID],0)),"")</f>
        <v/>
      </c>
      <c r="AK116" s="210" t="str">
        <f>_xlfn.IFNA(INDEX(EF_List[Geothermal CH4 Exempt EF],MATCH(Spec_Imports[[#This Row],[Source ID]],EF_List[Source ID],0)),"")</f>
        <v/>
      </c>
      <c r="AL116" s="210" t="str">
        <f>_xlfn.IFNA(INDEX(EF_List[Other CH4
Covered EF],MATCH(Spec_Imports[[#This Row],[Source ID]],EF_List[Source ID],0)),"")</f>
        <v/>
      </c>
      <c r="AM116" s="210" t="str">
        <f>_xlfn.IFNA(INDEX(EF_List[N2O
Covered EF],MATCH(Spec_Imports[[#This Row],[Source ID]],EF_List[Source ID],0)),"")</f>
        <v/>
      </c>
      <c r="AN116" s="15"/>
      <c r="AO116" s="51" t="str">
        <f>IFERROR(MAX(Spec_Imports[[#This Row],[Specified_Electricity_Deliveries]],0)*Spec_Imports[[#This Row],[Transmission_Loss_Correction_Factor]],"")</f>
        <v/>
      </c>
      <c r="AP116" s="51" t="str">
        <f>IFERROR(Spec_Imports[[#This Row],[MWh_x_TLF]]*Spec_Imports[[#This Row],[EF_Published2]],"")</f>
        <v/>
      </c>
      <c r="AQ116" s="51" t="str">
        <f>IFERROR(Spec_Imports[[#This Row],[MWh_x_TLF]]*Spec_Imports[[#This Row],[EF_Total_Covered]],"")</f>
        <v/>
      </c>
      <c r="AR116" s="51" t="str">
        <f>IFERROR(Spec_Imports[[#This Row],[MWh_x_TLF]]*Spec_Imports[[#This Row],[EF_Total_Exempt]],"")</f>
        <v/>
      </c>
      <c r="AS116" s="51" t="str">
        <f>IFERROR(Spec_Imports[[#This Row],[MWh_x_TLF]]*Spec_Imports[[#This Row],[EF_Combustion]],"")</f>
        <v/>
      </c>
      <c r="AT116" s="51" t="str">
        <f>IFERROR(Spec_Imports[[#This Row],[MWh_x_TLF]]*Spec_Imports[[#This Row],[EF_Biomass_Exempt]],"")</f>
        <v/>
      </c>
      <c r="AU116" s="51" t="str">
        <f>IFERROR(Spec_Imports[[#This Row],[MWh_x_TLF]]*Spec_Imports[[#This Row],[EF_CO2_Geothermal_Exempt]],"")</f>
        <v/>
      </c>
      <c r="AV116" s="51" t="str">
        <f>IFERROR(Spec_Imports[[#This Row],[MWh_x_TLF]]*Spec_Imports[[#This Row],[EF_CH4_Geothermal_Exempt]],"")</f>
        <v/>
      </c>
      <c r="AW116" s="51" t="str">
        <f>IFERROR(Spec_Imports[[#This Row],[MWh_x_TLF]]*Spec_Imports[[#This Row],[EF_CH4_Non-Geothermal]],"")</f>
        <v/>
      </c>
      <c r="AX116" s="51" t="str">
        <f>IFERROR(Spec_Imports[[#This Row],[MWh_x_TLF]]*Spec_Imports[[#This Row],[EF_N2O]],"")</f>
        <v/>
      </c>
      <c r="AY116" s="15"/>
      <c r="AZ116" s="44" t="str">
        <f>IF(Spec_Imports[[#This Row],[Source ID]]="","","No")</f>
        <v/>
      </c>
      <c r="BA116" s="255" t="str">
        <f>IF(Spec_Imports[[#This Row],[Linked_Jurisdiction_2]]="No",0,Spec_Imports[[#This Row],[CO2e_Total_Covered]])</f>
        <v/>
      </c>
      <c r="BB116" s="139"/>
      <c r="BC116" s="257"/>
    </row>
    <row r="117" spans="1:55" ht="15.6">
      <c r="A117" s="244"/>
      <c r="B117" s="126" t="str">
        <f>IF(ISNUMBER(SEARCH("~*",Spec_Imports[[#This Row],[Facility_Unit_Name]])),"",IF(Spec_Imports[[#This Row],[Facility_Unit_Name]]="","",INDEX(EF_List[Source ID],MATCH(Spec_Imports[[#This Row],[Facility_Unit_Name]],EF_List[Facility and Unit Name],0))))</f>
        <v/>
      </c>
      <c r="C117" s="44" t="str">
        <f>_xlfn.IFNA(INDEX(EF_List[Primary Fuel],MATCH(Spec_Imports[[#This Row],[Source ID]],EF_List[Source ID],0)),"")</f>
        <v/>
      </c>
      <c r="D117" s="44" t="str">
        <f>_xlfn.IFNA(INDEX(EF_List[State/Country],MATCH(Spec_Imports[[#This Row],[Source ID]],EF_List[Source ID],0)),"")</f>
        <v/>
      </c>
      <c r="E117" s="127"/>
      <c r="F117" s="128"/>
      <c r="G117" s="131" t="str">
        <f>IF(ISBLANK(Spec_Imports[[#This Row],[Source ID]]),"",Spec_Imports[[#This Row],[EF_Published2]])</f>
        <v/>
      </c>
      <c r="H117" s="74"/>
      <c r="I117" s="37"/>
      <c r="J117" s="38"/>
      <c r="K117" s="50"/>
      <c r="L117"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17" s="13"/>
      <c r="N117" s="37"/>
      <c r="O117" s="132" t="str">
        <f>IF(Spec_Imports[[#This Row],[Are_You_First_Deliverer]]="","",IF(N117="Yes","","Verify Entry"))</f>
        <v/>
      </c>
      <c r="P117" s="13"/>
      <c r="Q117" s="37"/>
      <c r="R117" s="44" t="str">
        <f>IF(Spec_Imports[[#This Row],[Source ID]]="","",IF(OR(Spec_Imports[[#This Row],[Direct_Delivery_Method]]="1st PoR is WA Sch Pt",Spec_Imports[[#This Row],[Direct_Delivery_Method]]="Dynamic Transfer",Spec_Imports[[#This Row],[Direct_Delivery_Method]]="Spec Source to POD in WA"),"Yes","Verify Entry"))</f>
        <v/>
      </c>
      <c r="S117" s="13"/>
      <c r="T117" s="247"/>
      <c r="U117" s="13"/>
      <c r="V117" s="44" t="str">
        <f>IF(Spec_Imports[[#This Row],[Source ID]]="","",'Start Here'!$B$33)</f>
        <v/>
      </c>
      <c r="W117" s="44" t="str">
        <f>IF(Spec_Imports[[#This Row],[Source ID]]="","",IF(Spec_Imports[[#This Row],[Are_You_First_Deliverer]]="Yes","No",IF(Spec_Imports[[#This Row],[Are_You_First_Deliverer]]="No","Yes","Verify Entry")))</f>
        <v/>
      </c>
      <c r="X117" s="52" t="str">
        <f>IF(Spec_Imports[[#This Row],[RP_Power_Brought_On_Behalf]]="Yes",Spec_Imports[[#This Row],[Specified_Electricity_Deliveries]]*Spec_Imports[[#This Row],[Transmission_Loss_Correction_Factor]],"")</f>
        <v/>
      </c>
      <c r="Y117" s="39" t="str">
        <f>IF(Spec_Imports[[#This Row],[RP_Owned_Imported_Per_Thresholds]]="","",Spec_Imports[[#This Row],[RP_Owned_Imported_Per_Thresholds]]*Spec_Imports[[#This Row],[EF_Total_Covered]])</f>
        <v/>
      </c>
      <c r="Z117" s="13"/>
      <c r="AA117" s="37"/>
      <c r="AB117" s="37" t="str">
        <f>IF(Spec_Imports[[#This Row],[Source ID]]="","",IF(OR(Spec_Imports[[#This Row],[Meter_Data_Zero_RPS]]="No",Spec_Imports[[#This Row],[Are_You_First_Deliverer]]="No"),"Does Not Apply",""))</f>
        <v/>
      </c>
      <c r="AC117"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17" s="16"/>
      <c r="AE117" s="210" t="str">
        <f>_xlfn.IFNA(INDEX(EF_List[Total EF],MATCH(Spec_Imports[[#This Row],[Source ID]],EF_List[Source ID],0)),"")</f>
        <v/>
      </c>
      <c r="AF117" s="210" t="str">
        <f>IF(Spec_Imports[[#This Row],[Source ID]]="","",Spec_Imports[[#This Row],[EF_Combustion]]+Spec_Imports[[#This Row],[EF_CH4_Non-Geothermal]]+Spec_Imports[[#This Row],[EF_N2O]])</f>
        <v/>
      </c>
      <c r="AG117" s="210" t="str">
        <f>IF(Spec_Imports[[#This Row],[Source ID]]="","",Spec_Imports[[#This Row],[EF_Biomass_Exempt]]+Spec_Imports[[#This Row],[EF_CO2_Geothermal_Exempt]]+Spec_Imports[[#This Row],[EF_CH4_Geothermal_Exempt]])</f>
        <v/>
      </c>
      <c r="AH117" s="210" t="str">
        <f>_xlfn.IFNA(INDEX(EF_List[Fossil &amp; Process EF],MATCH(Spec_Imports[[#This Row],[Source ID]],EF_List[Source ID],0)),"")</f>
        <v/>
      </c>
      <c r="AI117" s="210" t="str">
        <f>_xlfn.IFNA(INDEX(EF_List[Biomass
Exempt EF],MATCH(Spec_Imports[[#This Row],[Source ID]],EF_List[Source ID],0)),"")</f>
        <v/>
      </c>
      <c r="AJ117" s="210" t="str">
        <f>_xlfn.IFNA(INDEX(EF_List[Geothermal CO2 Exempt EF],MATCH(Spec_Imports[[#This Row],[Source ID]],EF_List[Source ID],0)),"")</f>
        <v/>
      </c>
      <c r="AK117" s="210" t="str">
        <f>_xlfn.IFNA(INDEX(EF_List[Geothermal CH4 Exempt EF],MATCH(Spec_Imports[[#This Row],[Source ID]],EF_List[Source ID],0)),"")</f>
        <v/>
      </c>
      <c r="AL117" s="210" t="str">
        <f>_xlfn.IFNA(INDEX(EF_List[Other CH4
Covered EF],MATCH(Spec_Imports[[#This Row],[Source ID]],EF_List[Source ID],0)),"")</f>
        <v/>
      </c>
      <c r="AM117" s="210" t="str">
        <f>_xlfn.IFNA(INDEX(EF_List[N2O
Covered EF],MATCH(Spec_Imports[[#This Row],[Source ID]],EF_List[Source ID],0)),"")</f>
        <v/>
      </c>
      <c r="AN117" s="15"/>
      <c r="AO117" s="51" t="str">
        <f>IFERROR(MAX(Spec_Imports[[#This Row],[Specified_Electricity_Deliveries]],0)*Spec_Imports[[#This Row],[Transmission_Loss_Correction_Factor]],"")</f>
        <v/>
      </c>
      <c r="AP117" s="51" t="str">
        <f>IFERROR(Spec_Imports[[#This Row],[MWh_x_TLF]]*Spec_Imports[[#This Row],[EF_Published2]],"")</f>
        <v/>
      </c>
      <c r="AQ117" s="51" t="str">
        <f>IFERROR(Spec_Imports[[#This Row],[MWh_x_TLF]]*Spec_Imports[[#This Row],[EF_Total_Covered]],"")</f>
        <v/>
      </c>
      <c r="AR117" s="51" t="str">
        <f>IFERROR(Spec_Imports[[#This Row],[MWh_x_TLF]]*Spec_Imports[[#This Row],[EF_Total_Exempt]],"")</f>
        <v/>
      </c>
      <c r="AS117" s="51" t="str">
        <f>IFERROR(Spec_Imports[[#This Row],[MWh_x_TLF]]*Spec_Imports[[#This Row],[EF_Combustion]],"")</f>
        <v/>
      </c>
      <c r="AT117" s="51" t="str">
        <f>IFERROR(Spec_Imports[[#This Row],[MWh_x_TLF]]*Spec_Imports[[#This Row],[EF_Biomass_Exempt]],"")</f>
        <v/>
      </c>
      <c r="AU117" s="51" t="str">
        <f>IFERROR(Spec_Imports[[#This Row],[MWh_x_TLF]]*Spec_Imports[[#This Row],[EF_CO2_Geothermal_Exempt]],"")</f>
        <v/>
      </c>
      <c r="AV117" s="51" t="str">
        <f>IFERROR(Spec_Imports[[#This Row],[MWh_x_TLF]]*Spec_Imports[[#This Row],[EF_CH4_Geothermal_Exempt]],"")</f>
        <v/>
      </c>
      <c r="AW117" s="51" t="str">
        <f>IFERROR(Spec_Imports[[#This Row],[MWh_x_TLF]]*Spec_Imports[[#This Row],[EF_CH4_Non-Geothermal]],"")</f>
        <v/>
      </c>
      <c r="AX117" s="51" t="str">
        <f>IFERROR(Spec_Imports[[#This Row],[MWh_x_TLF]]*Spec_Imports[[#This Row],[EF_N2O]],"")</f>
        <v/>
      </c>
      <c r="AY117" s="15"/>
      <c r="AZ117" s="44" t="str">
        <f>IF(Spec_Imports[[#This Row],[Source ID]]="","","No")</f>
        <v/>
      </c>
      <c r="BA117" s="255" t="str">
        <f>IF(Spec_Imports[[#This Row],[Linked_Jurisdiction_2]]="No",0,Spec_Imports[[#This Row],[CO2e_Total_Covered]])</f>
        <v/>
      </c>
      <c r="BB117" s="139"/>
      <c r="BC117" s="257"/>
    </row>
    <row r="118" spans="1:55" ht="15.6">
      <c r="A118" s="244"/>
      <c r="B118" s="126" t="str">
        <f>IF(ISNUMBER(SEARCH("~*",Spec_Imports[[#This Row],[Facility_Unit_Name]])),"",IF(Spec_Imports[[#This Row],[Facility_Unit_Name]]="","",INDEX(EF_List[Source ID],MATCH(Spec_Imports[[#This Row],[Facility_Unit_Name]],EF_List[Facility and Unit Name],0))))</f>
        <v/>
      </c>
      <c r="C118" s="44" t="str">
        <f>_xlfn.IFNA(INDEX(EF_List[Primary Fuel],MATCH(Spec_Imports[[#This Row],[Source ID]],EF_List[Source ID],0)),"")</f>
        <v/>
      </c>
      <c r="D118" s="44" t="str">
        <f>_xlfn.IFNA(INDEX(EF_List[State/Country],MATCH(Spec_Imports[[#This Row],[Source ID]],EF_List[Source ID],0)),"")</f>
        <v/>
      </c>
      <c r="E118" s="127"/>
      <c r="F118" s="128"/>
      <c r="G118" s="131" t="str">
        <f>IF(ISBLANK(Spec_Imports[[#This Row],[Source ID]]),"",Spec_Imports[[#This Row],[EF_Published2]])</f>
        <v/>
      </c>
      <c r="H118" s="74"/>
      <c r="I118" s="37"/>
      <c r="J118" s="38"/>
      <c r="K118" s="50"/>
      <c r="L118"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18" s="13"/>
      <c r="N118" s="37"/>
      <c r="O118" s="132" t="str">
        <f>IF(Spec_Imports[[#This Row],[Are_You_First_Deliverer]]="","",IF(N118="Yes","","Verify Entry"))</f>
        <v/>
      </c>
      <c r="P118" s="13"/>
      <c r="Q118" s="37"/>
      <c r="R118" s="44" t="str">
        <f>IF(Spec_Imports[[#This Row],[Source ID]]="","",IF(OR(Spec_Imports[[#This Row],[Direct_Delivery_Method]]="1st PoR is WA Sch Pt",Spec_Imports[[#This Row],[Direct_Delivery_Method]]="Dynamic Transfer",Spec_Imports[[#This Row],[Direct_Delivery_Method]]="Spec Source to POD in WA"),"Yes","Verify Entry"))</f>
        <v/>
      </c>
      <c r="S118" s="13"/>
      <c r="T118" s="247"/>
      <c r="U118" s="13"/>
      <c r="V118" s="44" t="str">
        <f>IF(Spec_Imports[[#This Row],[Source ID]]="","",'Start Here'!$B$33)</f>
        <v/>
      </c>
      <c r="W118" s="44" t="str">
        <f>IF(Spec_Imports[[#This Row],[Source ID]]="","",IF(Spec_Imports[[#This Row],[Are_You_First_Deliverer]]="Yes","No",IF(Spec_Imports[[#This Row],[Are_You_First_Deliverer]]="No","Yes","Verify Entry")))</f>
        <v/>
      </c>
      <c r="X118" s="52" t="str">
        <f>IF(Spec_Imports[[#This Row],[RP_Power_Brought_On_Behalf]]="Yes",Spec_Imports[[#This Row],[Specified_Electricity_Deliveries]]*Spec_Imports[[#This Row],[Transmission_Loss_Correction_Factor]],"")</f>
        <v/>
      </c>
      <c r="Y118" s="39" t="str">
        <f>IF(Spec_Imports[[#This Row],[RP_Owned_Imported_Per_Thresholds]]="","",Spec_Imports[[#This Row],[RP_Owned_Imported_Per_Thresholds]]*Spec_Imports[[#This Row],[EF_Total_Covered]])</f>
        <v/>
      </c>
      <c r="Z118" s="13"/>
      <c r="AA118" s="37"/>
      <c r="AB118" s="37" t="str">
        <f>IF(Spec_Imports[[#This Row],[Source ID]]="","",IF(OR(Spec_Imports[[#This Row],[Meter_Data_Zero_RPS]]="No",Spec_Imports[[#This Row],[Are_You_First_Deliverer]]="No"),"Does Not Apply",""))</f>
        <v/>
      </c>
      <c r="AC118"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18" s="16"/>
      <c r="AE118" s="210" t="str">
        <f>_xlfn.IFNA(INDEX(EF_List[Total EF],MATCH(Spec_Imports[[#This Row],[Source ID]],EF_List[Source ID],0)),"")</f>
        <v/>
      </c>
      <c r="AF118" s="210" t="str">
        <f>IF(Spec_Imports[[#This Row],[Source ID]]="","",Spec_Imports[[#This Row],[EF_Combustion]]+Spec_Imports[[#This Row],[EF_CH4_Non-Geothermal]]+Spec_Imports[[#This Row],[EF_N2O]])</f>
        <v/>
      </c>
      <c r="AG118" s="210" t="str">
        <f>IF(Spec_Imports[[#This Row],[Source ID]]="","",Spec_Imports[[#This Row],[EF_Biomass_Exempt]]+Spec_Imports[[#This Row],[EF_CO2_Geothermal_Exempt]]+Spec_Imports[[#This Row],[EF_CH4_Geothermal_Exempt]])</f>
        <v/>
      </c>
      <c r="AH118" s="210" t="str">
        <f>_xlfn.IFNA(INDEX(EF_List[Fossil &amp; Process EF],MATCH(Spec_Imports[[#This Row],[Source ID]],EF_List[Source ID],0)),"")</f>
        <v/>
      </c>
      <c r="AI118" s="210" t="str">
        <f>_xlfn.IFNA(INDEX(EF_List[Biomass
Exempt EF],MATCH(Spec_Imports[[#This Row],[Source ID]],EF_List[Source ID],0)),"")</f>
        <v/>
      </c>
      <c r="AJ118" s="210" t="str">
        <f>_xlfn.IFNA(INDEX(EF_List[Geothermal CO2 Exempt EF],MATCH(Spec_Imports[[#This Row],[Source ID]],EF_List[Source ID],0)),"")</f>
        <v/>
      </c>
      <c r="AK118" s="210" t="str">
        <f>_xlfn.IFNA(INDEX(EF_List[Geothermal CH4 Exempt EF],MATCH(Spec_Imports[[#This Row],[Source ID]],EF_List[Source ID],0)),"")</f>
        <v/>
      </c>
      <c r="AL118" s="210" t="str">
        <f>_xlfn.IFNA(INDEX(EF_List[Other CH4
Covered EF],MATCH(Spec_Imports[[#This Row],[Source ID]],EF_List[Source ID],0)),"")</f>
        <v/>
      </c>
      <c r="AM118" s="210" t="str">
        <f>_xlfn.IFNA(INDEX(EF_List[N2O
Covered EF],MATCH(Spec_Imports[[#This Row],[Source ID]],EF_List[Source ID],0)),"")</f>
        <v/>
      </c>
      <c r="AN118" s="15"/>
      <c r="AO118" s="51" t="str">
        <f>IFERROR(MAX(Spec_Imports[[#This Row],[Specified_Electricity_Deliveries]],0)*Spec_Imports[[#This Row],[Transmission_Loss_Correction_Factor]],"")</f>
        <v/>
      </c>
      <c r="AP118" s="51" t="str">
        <f>IFERROR(Spec_Imports[[#This Row],[MWh_x_TLF]]*Spec_Imports[[#This Row],[EF_Published2]],"")</f>
        <v/>
      </c>
      <c r="AQ118" s="51" t="str">
        <f>IFERROR(Spec_Imports[[#This Row],[MWh_x_TLF]]*Spec_Imports[[#This Row],[EF_Total_Covered]],"")</f>
        <v/>
      </c>
      <c r="AR118" s="51" t="str">
        <f>IFERROR(Spec_Imports[[#This Row],[MWh_x_TLF]]*Spec_Imports[[#This Row],[EF_Total_Exempt]],"")</f>
        <v/>
      </c>
      <c r="AS118" s="51" t="str">
        <f>IFERROR(Spec_Imports[[#This Row],[MWh_x_TLF]]*Spec_Imports[[#This Row],[EF_Combustion]],"")</f>
        <v/>
      </c>
      <c r="AT118" s="51" t="str">
        <f>IFERROR(Spec_Imports[[#This Row],[MWh_x_TLF]]*Spec_Imports[[#This Row],[EF_Biomass_Exempt]],"")</f>
        <v/>
      </c>
      <c r="AU118" s="51" t="str">
        <f>IFERROR(Spec_Imports[[#This Row],[MWh_x_TLF]]*Spec_Imports[[#This Row],[EF_CO2_Geothermal_Exempt]],"")</f>
        <v/>
      </c>
      <c r="AV118" s="51" t="str">
        <f>IFERROR(Spec_Imports[[#This Row],[MWh_x_TLF]]*Spec_Imports[[#This Row],[EF_CH4_Geothermal_Exempt]],"")</f>
        <v/>
      </c>
      <c r="AW118" s="51" t="str">
        <f>IFERROR(Spec_Imports[[#This Row],[MWh_x_TLF]]*Spec_Imports[[#This Row],[EF_CH4_Non-Geothermal]],"")</f>
        <v/>
      </c>
      <c r="AX118" s="51" t="str">
        <f>IFERROR(Spec_Imports[[#This Row],[MWh_x_TLF]]*Spec_Imports[[#This Row],[EF_N2O]],"")</f>
        <v/>
      </c>
      <c r="AY118" s="15"/>
      <c r="AZ118" s="44" t="str">
        <f>IF(Spec_Imports[[#This Row],[Source ID]]="","","No")</f>
        <v/>
      </c>
      <c r="BA118" s="255" t="str">
        <f>IF(Spec_Imports[[#This Row],[Linked_Jurisdiction_2]]="No",0,Spec_Imports[[#This Row],[CO2e_Total_Covered]])</f>
        <v/>
      </c>
      <c r="BB118" s="139"/>
      <c r="BC118" s="257"/>
    </row>
    <row r="119" spans="1:55" ht="15.6">
      <c r="A119" s="244"/>
      <c r="B119" s="126" t="str">
        <f>IF(ISNUMBER(SEARCH("~*",Spec_Imports[[#This Row],[Facility_Unit_Name]])),"",IF(Spec_Imports[[#This Row],[Facility_Unit_Name]]="","",INDEX(EF_List[Source ID],MATCH(Spec_Imports[[#This Row],[Facility_Unit_Name]],EF_List[Facility and Unit Name],0))))</f>
        <v/>
      </c>
      <c r="C119" s="44" t="str">
        <f>_xlfn.IFNA(INDEX(EF_List[Primary Fuel],MATCH(Spec_Imports[[#This Row],[Source ID]],EF_List[Source ID],0)),"")</f>
        <v/>
      </c>
      <c r="D119" s="44" t="str">
        <f>_xlfn.IFNA(INDEX(EF_List[State/Country],MATCH(Spec_Imports[[#This Row],[Source ID]],EF_List[Source ID],0)),"")</f>
        <v/>
      </c>
      <c r="E119" s="127"/>
      <c r="F119" s="128"/>
      <c r="G119" s="131" t="str">
        <f>IF(ISBLANK(Spec_Imports[[#This Row],[Source ID]]),"",Spec_Imports[[#This Row],[EF_Published2]])</f>
        <v/>
      </c>
      <c r="H119" s="74"/>
      <c r="I119" s="37"/>
      <c r="J119" s="38"/>
      <c r="K119" s="50"/>
      <c r="L119"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19" s="13"/>
      <c r="N119" s="37"/>
      <c r="O119" s="132" t="str">
        <f>IF(Spec_Imports[[#This Row],[Are_You_First_Deliverer]]="","",IF(N119="Yes","","Verify Entry"))</f>
        <v/>
      </c>
      <c r="P119" s="13"/>
      <c r="Q119" s="37"/>
      <c r="R119" s="44" t="str">
        <f>IF(Spec_Imports[[#This Row],[Source ID]]="","",IF(OR(Spec_Imports[[#This Row],[Direct_Delivery_Method]]="1st PoR is WA Sch Pt",Spec_Imports[[#This Row],[Direct_Delivery_Method]]="Dynamic Transfer",Spec_Imports[[#This Row],[Direct_Delivery_Method]]="Spec Source to POD in WA"),"Yes","Verify Entry"))</f>
        <v/>
      </c>
      <c r="S119" s="13"/>
      <c r="T119" s="247"/>
      <c r="U119" s="13"/>
      <c r="V119" s="44" t="str">
        <f>IF(Spec_Imports[[#This Row],[Source ID]]="","",'Start Here'!$B$33)</f>
        <v/>
      </c>
      <c r="W119" s="44" t="str">
        <f>IF(Spec_Imports[[#This Row],[Source ID]]="","",IF(Spec_Imports[[#This Row],[Are_You_First_Deliverer]]="Yes","No",IF(Spec_Imports[[#This Row],[Are_You_First_Deliverer]]="No","Yes","Verify Entry")))</f>
        <v/>
      </c>
      <c r="X119" s="52" t="str">
        <f>IF(Spec_Imports[[#This Row],[RP_Power_Brought_On_Behalf]]="Yes",Spec_Imports[[#This Row],[Specified_Electricity_Deliveries]]*Spec_Imports[[#This Row],[Transmission_Loss_Correction_Factor]],"")</f>
        <v/>
      </c>
      <c r="Y119" s="39" t="str">
        <f>IF(Spec_Imports[[#This Row],[RP_Owned_Imported_Per_Thresholds]]="","",Spec_Imports[[#This Row],[RP_Owned_Imported_Per_Thresholds]]*Spec_Imports[[#This Row],[EF_Total_Covered]])</f>
        <v/>
      </c>
      <c r="Z119" s="13"/>
      <c r="AA119" s="37"/>
      <c r="AB119" s="37" t="str">
        <f>IF(Spec_Imports[[#This Row],[Source ID]]="","",IF(OR(Spec_Imports[[#This Row],[Meter_Data_Zero_RPS]]="No",Spec_Imports[[#This Row],[Are_You_First_Deliverer]]="No"),"Does Not Apply",""))</f>
        <v/>
      </c>
      <c r="AC119"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19" s="16"/>
      <c r="AE119" s="210" t="str">
        <f>_xlfn.IFNA(INDEX(EF_List[Total EF],MATCH(Spec_Imports[[#This Row],[Source ID]],EF_List[Source ID],0)),"")</f>
        <v/>
      </c>
      <c r="AF119" s="210" t="str">
        <f>IF(Spec_Imports[[#This Row],[Source ID]]="","",Spec_Imports[[#This Row],[EF_Combustion]]+Spec_Imports[[#This Row],[EF_CH4_Non-Geothermal]]+Spec_Imports[[#This Row],[EF_N2O]])</f>
        <v/>
      </c>
      <c r="AG119" s="210" t="str">
        <f>IF(Spec_Imports[[#This Row],[Source ID]]="","",Spec_Imports[[#This Row],[EF_Biomass_Exempt]]+Spec_Imports[[#This Row],[EF_CO2_Geothermal_Exempt]]+Spec_Imports[[#This Row],[EF_CH4_Geothermal_Exempt]])</f>
        <v/>
      </c>
      <c r="AH119" s="210" t="str">
        <f>_xlfn.IFNA(INDEX(EF_List[Fossil &amp; Process EF],MATCH(Spec_Imports[[#This Row],[Source ID]],EF_List[Source ID],0)),"")</f>
        <v/>
      </c>
      <c r="AI119" s="210" t="str">
        <f>_xlfn.IFNA(INDEX(EF_List[Biomass
Exempt EF],MATCH(Spec_Imports[[#This Row],[Source ID]],EF_List[Source ID],0)),"")</f>
        <v/>
      </c>
      <c r="AJ119" s="210" t="str">
        <f>_xlfn.IFNA(INDEX(EF_List[Geothermal CO2 Exempt EF],MATCH(Spec_Imports[[#This Row],[Source ID]],EF_List[Source ID],0)),"")</f>
        <v/>
      </c>
      <c r="AK119" s="210" t="str">
        <f>_xlfn.IFNA(INDEX(EF_List[Geothermal CH4 Exempt EF],MATCH(Spec_Imports[[#This Row],[Source ID]],EF_List[Source ID],0)),"")</f>
        <v/>
      </c>
      <c r="AL119" s="210" t="str">
        <f>_xlfn.IFNA(INDEX(EF_List[Other CH4
Covered EF],MATCH(Spec_Imports[[#This Row],[Source ID]],EF_List[Source ID],0)),"")</f>
        <v/>
      </c>
      <c r="AM119" s="210" t="str">
        <f>_xlfn.IFNA(INDEX(EF_List[N2O
Covered EF],MATCH(Spec_Imports[[#This Row],[Source ID]],EF_List[Source ID],0)),"")</f>
        <v/>
      </c>
      <c r="AN119" s="15"/>
      <c r="AO119" s="51" t="str">
        <f>IFERROR(MAX(Spec_Imports[[#This Row],[Specified_Electricity_Deliveries]],0)*Spec_Imports[[#This Row],[Transmission_Loss_Correction_Factor]],"")</f>
        <v/>
      </c>
      <c r="AP119" s="51" t="str">
        <f>IFERROR(Spec_Imports[[#This Row],[MWh_x_TLF]]*Spec_Imports[[#This Row],[EF_Published2]],"")</f>
        <v/>
      </c>
      <c r="AQ119" s="51" t="str">
        <f>IFERROR(Spec_Imports[[#This Row],[MWh_x_TLF]]*Spec_Imports[[#This Row],[EF_Total_Covered]],"")</f>
        <v/>
      </c>
      <c r="AR119" s="51" t="str">
        <f>IFERROR(Spec_Imports[[#This Row],[MWh_x_TLF]]*Spec_Imports[[#This Row],[EF_Total_Exempt]],"")</f>
        <v/>
      </c>
      <c r="AS119" s="51" t="str">
        <f>IFERROR(Spec_Imports[[#This Row],[MWh_x_TLF]]*Spec_Imports[[#This Row],[EF_Combustion]],"")</f>
        <v/>
      </c>
      <c r="AT119" s="51" t="str">
        <f>IFERROR(Spec_Imports[[#This Row],[MWh_x_TLF]]*Spec_Imports[[#This Row],[EF_Biomass_Exempt]],"")</f>
        <v/>
      </c>
      <c r="AU119" s="51" t="str">
        <f>IFERROR(Spec_Imports[[#This Row],[MWh_x_TLF]]*Spec_Imports[[#This Row],[EF_CO2_Geothermal_Exempt]],"")</f>
        <v/>
      </c>
      <c r="AV119" s="51" t="str">
        <f>IFERROR(Spec_Imports[[#This Row],[MWh_x_TLF]]*Spec_Imports[[#This Row],[EF_CH4_Geothermal_Exempt]],"")</f>
        <v/>
      </c>
      <c r="AW119" s="51" t="str">
        <f>IFERROR(Spec_Imports[[#This Row],[MWh_x_TLF]]*Spec_Imports[[#This Row],[EF_CH4_Non-Geothermal]],"")</f>
        <v/>
      </c>
      <c r="AX119" s="51" t="str">
        <f>IFERROR(Spec_Imports[[#This Row],[MWh_x_TLF]]*Spec_Imports[[#This Row],[EF_N2O]],"")</f>
        <v/>
      </c>
      <c r="AY119" s="15"/>
      <c r="AZ119" s="44" t="str">
        <f>IF(Spec_Imports[[#This Row],[Source ID]]="","","No")</f>
        <v/>
      </c>
      <c r="BA119" s="255" t="str">
        <f>IF(Spec_Imports[[#This Row],[Linked_Jurisdiction_2]]="No",0,Spec_Imports[[#This Row],[CO2e_Total_Covered]])</f>
        <v/>
      </c>
      <c r="BB119" s="139"/>
      <c r="BC119" s="257"/>
    </row>
    <row r="120" spans="1:55" ht="15.6">
      <c r="A120" s="244"/>
      <c r="B120" s="126" t="str">
        <f>IF(ISNUMBER(SEARCH("~*",Spec_Imports[[#This Row],[Facility_Unit_Name]])),"",IF(Spec_Imports[[#This Row],[Facility_Unit_Name]]="","",INDEX(EF_List[Source ID],MATCH(Spec_Imports[[#This Row],[Facility_Unit_Name]],EF_List[Facility and Unit Name],0))))</f>
        <v/>
      </c>
      <c r="C120" s="44" t="str">
        <f>_xlfn.IFNA(INDEX(EF_List[Primary Fuel],MATCH(Spec_Imports[[#This Row],[Source ID]],EF_List[Source ID],0)),"")</f>
        <v/>
      </c>
      <c r="D120" s="44" t="str">
        <f>_xlfn.IFNA(INDEX(EF_List[State/Country],MATCH(Spec_Imports[[#This Row],[Source ID]],EF_List[Source ID],0)),"")</f>
        <v/>
      </c>
      <c r="E120" s="127"/>
      <c r="F120" s="128"/>
      <c r="G120" s="131" t="str">
        <f>IF(ISBLANK(Spec_Imports[[#This Row],[Source ID]]),"",Spec_Imports[[#This Row],[EF_Published2]])</f>
        <v/>
      </c>
      <c r="H120" s="74"/>
      <c r="I120" s="37"/>
      <c r="J120" s="38"/>
      <c r="K120" s="50"/>
      <c r="L120"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20" s="13"/>
      <c r="N120" s="37"/>
      <c r="O120" s="132" t="str">
        <f>IF(Spec_Imports[[#This Row],[Are_You_First_Deliverer]]="","",IF(N120="Yes","","Verify Entry"))</f>
        <v/>
      </c>
      <c r="P120" s="13"/>
      <c r="Q120" s="37"/>
      <c r="R120" s="44" t="str">
        <f>IF(Spec_Imports[[#This Row],[Source ID]]="","",IF(OR(Spec_Imports[[#This Row],[Direct_Delivery_Method]]="1st PoR is WA Sch Pt",Spec_Imports[[#This Row],[Direct_Delivery_Method]]="Dynamic Transfer",Spec_Imports[[#This Row],[Direct_Delivery_Method]]="Spec Source to POD in WA"),"Yes","Verify Entry"))</f>
        <v/>
      </c>
      <c r="S120" s="13"/>
      <c r="T120" s="247"/>
      <c r="U120" s="13"/>
      <c r="V120" s="44" t="str">
        <f>IF(Spec_Imports[[#This Row],[Source ID]]="","",'Start Here'!$B$33)</f>
        <v/>
      </c>
      <c r="W120" s="44" t="str">
        <f>IF(Spec_Imports[[#This Row],[Source ID]]="","",IF(Spec_Imports[[#This Row],[Are_You_First_Deliverer]]="Yes","No",IF(Spec_Imports[[#This Row],[Are_You_First_Deliverer]]="No","Yes","Verify Entry")))</f>
        <v/>
      </c>
      <c r="X120" s="52" t="str">
        <f>IF(Spec_Imports[[#This Row],[RP_Power_Brought_On_Behalf]]="Yes",Spec_Imports[[#This Row],[Specified_Electricity_Deliveries]]*Spec_Imports[[#This Row],[Transmission_Loss_Correction_Factor]],"")</f>
        <v/>
      </c>
      <c r="Y120" s="39" t="str">
        <f>IF(Spec_Imports[[#This Row],[RP_Owned_Imported_Per_Thresholds]]="","",Spec_Imports[[#This Row],[RP_Owned_Imported_Per_Thresholds]]*Spec_Imports[[#This Row],[EF_Total_Covered]])</f>
        <v/>
      </c>
      <c r="Z120" s="13"/>
      <c r="AA120" s="37"/>
      <c r="AB120" s="37" t="str">
        <f>IF(Spec_Imports[[#This Row],[Source ID]]="","",IF(OR(Spec_Imports[[#This Row],[Meter_Data_Zero_RPS]]="No",Spec_Imports[[#This Row],[Are_You_First_Deliverer]]="No"),"Does Not Apply",""))</f>
        <v/>
      </c>
      <c r="AC120"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20" s="16"/>
      <c r="AE120" s="210" t="str">
        <f>_xlfn.IFNA(INDEX(EF_List[Total EF],MATCH(Spec_Imports[[#This Row],[Source ID]],EF_List[Source ID],0)),"")</f>
        <v/>
      </c>
      <c r="AF120" s="210" t="str">
        <f>IF(Spec_Imports[[#This Row],[Source ID]]="","",Spec_Imports[[#This Row],[EF_Combustion]]+Spec_Imports[[#This Row],[EF_CH4_Non-Geothermal]]+Spec_Imports[[#This Row],[EF_N2O]])</f>
        <v/>
      </c>
      <c r="AG120" s="210" t="str">
        <f>IF(Spec_Imports[[#This Row],[Source ID]]="","",Spec_Imports[[#This Row],[EF_Biomass_Exempt]]+Spec_Imports[[#This Row],[EF_CO2_Geothermal_Exempt]]+Spec_Imports[[#This Row],[EF_CH4_Geothermal_Exempt]])</f>
        <v/>
      </c>
      <c r="AH120" s="210" t="str">
        <f>_xlfn.IFNA(INDEX(EF_List[Fossil &amp; Process EF],MATCH(Spec_Imports[[#This Row],[Source ID]],EF_List[Source ID],0)),"")</f>
        <v/>
      </c>
      <c r="AI120" s="210" t="str">
        <f>_xlfn.IFNA(INDEX(EF_List[Biomass
Exempt EF],MATCH(Spec_Imports[[#This Row],[Source ID]],EF_List[Source ID],0)),"")</f>
        <v/>
      </c>
      <c r="AJ120" s="210" t="str">
        <f>_xlfn.IFNA(INDEX(EF_List[Geothermal CO2 Exempt EF],MATCH(Spec_Imports[[#This Row],[Source ID]],EF_List[Source ID],0)),"")</f>
        <v/>
      </c>
      <c r="AK120" s="210" t="str">
        <f>_xlfn.IFNA(INDEX(EF_List[Geothermal CH4 Exempt EF],MATCH(Spec_Imports[[#This Row],[Source ID]],EF_List[Source ID],0)),"")</f>
        <v/>
      </c>
      <c r="AL120" s="210" t="str">
        <f>_xlfn.IFNA(INDEX(EF_List[Other CH4
Covered EF],MATCH(Spec_Imports[[#This Row],[Source ID]],EF_List[Source ID],0)),"")</f>
        <v/>
      </c>
      <c r="AM120" s="210" t="str">
        <f>_xlfn.IFNA(INDEX(EF_List[N2O
Covered EF],MATCH(Spec_Imports[[#This Row],[Source ID]],EF_List[Source ID],0)),"")</f>
        <v/>
      </c>
      <c r="AN120" s="15"/>
      <c r="AO120" s="51" t="str">
        <f>IFERROR(MAX(Spec_Imports[[#This Row],[Specified_Electricity_Deliveries]],0)*Spec_Imports[[#This Row],[Transmission_Loss_Correction_Factor]],"")</f>
        <v/>
      </c>
      <c r="AP120" s="51" t="str">
        <f>IFERROR(Spec_Imports[[#This Row],[MWh_x_TLF]]*Spec_Imports[[#This Row],[EF_Published2]],"")</f>
        <v/>
      </c>
      <c r="AQ120" s="51" t="str">
        <f>IFERROR(Spec_Imports[[#This Row],[MWh_x_TLF]]*Spec_Imports[[#This Row],[EF_Total_Covered]],"")</f>
        <v/>
      </c>
      <c r="AR120" s="51" t="str">
        <f>IFERROR(Spec_Imports[[#This Row],[MWh_x_TLF]]*Spec_Imports[[#This Row],[EF_Total_Exempt]],"")</f>
        <v/>
      </c>
      <c r="AS120" s="51" t="str">
        <f>IFERROR(Spec_Imports[[#This Row],[MWh_x_TLF]]*Spec_Imports[[#This Row],[EF_Combustion]],"")</f>
        <v/>
      </c>
      <c r="AT120" s="51" t="str">
        <f>IFERROR(Spec_Imports[[#This Row],[MWh_x_TLF]]*Spec_Imports[[#This Row],[EF_Biomass_Exempt]],"")</f>
        <v/>
      </c>
      <c r="AU120" s="51" t="str">
        <f>IFERROR(Spec_Imports[[#This Row],[MWh_x_TLF]]*Spec_Imports[[#This Row],[EF_CO2_Geothermal_Exempt]],"")</f>
        <v/>
      </c>
      <c r="AV120" s="51" t="str">
        <f>IFERROR(Spec_Imports[[#This Row],[MWh_x_TLF]]*Spec_Imports[[#This Row],[EF_CH4_Geothermal_Exempt]],"")</f>
        <v/>
      </c>
      <c r="AW120" s="51" t="str">
        <f>IFERROR(Spec_Imports[[#This Row],[MWh_x_TLF]]*Spec_Imports[[#This Row],[EF_CH4_Non-Geothermal]],"")</f>
        <v/>
      </c>
      <c r="AX120" s="51" t="str">
        <f>IFERROR(Spec_Imports[[#This Row],[MWh_x_TLF]]*Spec_Imports[[#This Row],[EF_N2O]],"")</f>
        <v/>
      </c>
      <c r="AY120" s="15"/>
      <c r="AZ120" s="44" t="str">
        <f>IF(Spec_Imports[[#This Row],[Source ID]]="","","No")</f>
        <v/>
      </c>
      <c r="BA120" s="255" t="str">
        <f>IF(Spec_Imports[[#This Row],[Linked_Jurisdiction_2]]="No",0,Spec_Imports[[#This Row],[CO2e_Total_Covered]])</f>
        <v/>
      </c>
      <c r="BB120" s="139"/>
      <c r="BC120" s="257"/>
    </row>
    <row r="121" spans="1:55" ht="15.6">
      <c r="A121" s="244"/>
      <c r="B121" s="126" t="str">
        <f>IF(ISNUMBER(SEARCH("~*",Spec_Imports[[#This Row],[Facility_Unit_Name]])),"",IF(Spec_Imports[[#This Row],[Facility_Unit_Name]]="","",INDEX(EF_List[Source ID],MATCH(Spec_Imports[[#This Row],[Facility_Unit_Name]],EF_List[Facility and Unit Name],0))))</f>
        <v/>
      </c>
      <c r="C121" s="44" t="str">
        <f>_xlfn.IFNA(INDEX(EF_List[Primary Fuel],MATCH(Spec_Imports[[#This Row],[Source ID]],EF_List[Source ID],0)),"")</f>
        <v/>
      </c>
      <c r="D121" s="44" t="str">
        <f>_xlfn.IFNA(INDEX(EF_List[State/Country],MATCH(Spec_Imports[[#This Row],[Source ID]],EF_List[Source ID],0)),"")</f>
        <v/>
      </c>
      <c r="E121" s="127"/>
      <c r="F121" s="128"/>
      <c r="G121" s="131" t="str">
        <f>IF(ISBLANK(Spec_Imports[[#This Row],[Source ID]]),"",Spec_Imports[[#This Row],[EF_Published2]])</f>
        <v/>
      </c>
      <c r="H121" s="74"/>
      <c r="I121" s="37"/>
      <c r="J121" s="38"/>
      <c r="K121" s="50"/>
      <c r="L121"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21" s="13"/>
      <c r="N121" s="37"/>
      <c r="O121" s="132" t="str">
        <f>IF(Spec_Imports[[#This Row],[Are_You_First_Deliverer]]="","",IF(N121="Yes","","Verify Entry"))</f>
        <v/>
      </c>
      <c r="P121" s="13"/>
      <c r="Q121" s="37"/>
      <c r="R121" s="44" t="str">
        <f>IF(Spec_Imports[[#This Row],[Source ID]]="","",IF(OR(Spec_Imports[[#This Row],[Direct_Delivery_Method]]="1st PoR is WA Sch Pt",Spec_Imports[[#This Row],[Direct_Delivery_Method]]="Dynamic Transfer",Spec_Imports[[#This Row],[Direct_Delivery_Method]]="Spec Source to POD in WA"),"Yes","Verify Entry"))</f>
        <v/>
      </c>
      <c r="S121" s="13"/>
      <c r="T121" s="247"/>
      <c r="U121" s="13"/>
      <c r="V121" s="44" t="str">
        <f>IF(Spec_Imports[[#This Row],[Source ID]]="","",'Start Here'!$B$33)</f>
        <v/>
      </c>
      <c r="W121" s="44" t="str">
        <f>IF(Spec_Imports[[#This Row],[Source ID]]="","",IF(Spec_Imports[[#This Row],[Are_You_First_Deliverer]]="Yes","No",IF(Spec_Imports[[#This Row],[Are_You_First_Deliverer]]="No","Yes","Verify Entry")))</f>
        <v/>
      </c>
      <c r="X121" s="52" t="str">
        <f>IF(Spec_Imports[[#This Row],[RP_Power_Brought_On_Behalf]]="Yes",Spec_Imports[[#This Row],[Specified_Electricity_Deliveries]]*Spec_Imports[[#This Row],[Transmission_Loss_Correction_Factor]],"")</f>
        <v/>
      </c>
      <c r="Y121" s="39" t="str">
        <f>IF(Spec_Imports[[#This Row],[RP_Owned_Imported_Per_Thresholds]]="","",Spec_Imports[[#This Row],[RP_Owned_Imported_Per_Thresholds]]*Spec_Imports[[#This Row],[EF_Total_Covered]])</f>
        <v/>
      </c>
      <c r="Z121" s="13"/>
      <c r="AA121" s="37"/>
      <c r="AB121" s="37" t="str">
        <f>IF(Spec_Imports[[#This Row],[Source ID]]="","",IF(OR(Spec_Imports[[#This Row],[Meter_Data_Zero_RPS]]="No",Spec_Imports[[#This Row],[Are_You_First_Deliverer]]="No"),"Does Not Apply",""))</f>
        <v/>
      </c>
      <c r="AC121"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21" s="16"/>
      <c r="AE121" s="210" t="str">
        <f>_xlfn.IFNA(INDEX(EF_List[Total EF],MATCH(Spec_Imports[[#This Row],[Source ID]],EF_List[Source ID],0)),"")</f>
        <v/>
      </c>
      <c r="AF121" s="210" t="str">
        <f>IF(Spec_Imports[[#This Row],[Source ID]]="","",Spec_Imports[[#This Row],[EF_Combustion]]+Spec_Imports[[#This Row],[EF_CH4_Non-Geothermal]]+Spec_Imports[[#This Row],[EF_N2O]])</f>
        <v/>
      </c>
      <c r="AG121" s="210" t="str">
        <f>IF(Spec_Imports[[#This Row],[Source ID]]="","",Spec_Imports[[#This Row],[EF_Biomass_Exempt]]+Spec_Imports[[#This Row],[EF_CO2_Geothermal_Exempt]]+Spec_Imports[[#This Row],[EF_CH4_Geothermal_Exempt]])</f>
        <v/>
      </c>
      <c r="AH121" s="210" t="str">
        <f>_xlfn.IFNA(INDEX(EF_List[Fossil &amp; Process EF],MATCH(Spec_Imports[[#This Row],[Source ID]],EF_List[Source ID],0)),"")</f>
        <v/>
      </c>
      <c r="AI121" s="210" t="str">
        <f>_xlfn.IFNA(INDEX(EF_List[Biomass
Exempt EF],MATCH(Spec_Imports[[#This Row],[Source ID]],EF_List[Source ID],0)),"")</f>
        <v/>
      </c>
      <c r="AJ121" s="210" t="str">
        <f>_xlfn.IFNA(INDEX(EF_List[Geothermal CO2 Exempt EF],MATCH(Spec_Imports[[#This Row],[Source ID]],EF_List[Source ID],0)),"")</f>
        <v/>
      </c>
      <c r="AK121" s="210" t="str">
        <f>_xlfn.IFNA(INDEX(EF_List[Geothermal CH4 Exempt EF],MATCH(Spec_Imports[[#This Row],[Source ID]],EF_List[Source ID],0)),"")</f>
        <v/>
      </c>
      <c r="AL121" s="210" t="str">
        <f>_xlfn.IFNA(INDEX(EF_List[Other CH4
Covered EF],MATCH(Spec_Imports[[#This Row],[Source ID]],EF_List[Source ID],0)),"")</f>
        <v/>
      </c>
      <c r="AM121" s="210" t="str">
        <f>_xlfn.IFNA(INDEX(EF_List[N2O
Covered EF],MATCH(Spec_Imports[[#This Row],[Source ID]],EF_List[Source ID],0)),"")</f>
        <v/>
      </c>
      <c r="AN121" s="15"/>
      <c r="AO121" s="51" t="str">
        <f>IFERROR(MAX(Spec_Imports[[#This Row],[Specified_Electricity_Deliveries]],0)*Spec_Imports[[#This Row],[Transmission_Loss_Correction_Factor]],"")</f>
        <v/>
      </c>
      <c r="AP121" s="51" t="str">
        <f>IFERROR(Spec_Imports[[#This Row],[MWh_x_TLF]]*Spec_Imports[[#This Row],[EF_Published2]],"")</f>
        <v/>
      </c>
      <c r="AQ121" s="51" t="str">
        <f>IFERROR(Spec_Imports[[#This Row],[MWh_x_TLF]]*Spec_Imports[[#This Row],[EF_Total_Covered]],"")</f>
        <v/>
      </c>
      <c r="AR121" s="51" t="str">
        <f>IFERROR(Spec_Imports[[#This Row],[MWh_x_TLF]]*Spec_Imports[[#This Row],[EF_Total_Exempt]],"")</f>
        <v/>
      </c>
      <c r="AS121" s="51" t="str">
        <f>IFERROR(Spec_Imports[[#This Row],[MWh_x_TLF]]*Spec_Imports[[#This Row],[EF_Combustion]],"")</f>
        <v/>
      </c>
      <c r="AT121" s="51" t="str">
        <f>IFERROR(Spec_Imports[[#This Row],[MWh_x_TLF]]*Spec_Imports[[#This Row],[EF_Biomass_Exempt]],"")</f>
        <v/>
      </c>
      <c r="AU121" s="51" t="str">
        <f>IFERROR(Spec_Imports[[#This Row],[MWh_x_TLF]]*Spec_Imports[[#This Row],[EF_CO2_Geothermal_Exempt]],"")</f>
        <v/>
      </c>
      <c r="AV121" s="51" t="str">
        <f>IFERROR(Spec_Imports[[#This Row],[MWh_x_TLF]]*Spec_Imports[[#This Row],[EF_CH4_Geothermal_Exempt]],"")</f>
        <v/>
      </c>
      <c r="AW121" s="51" t="str">
        <f>IFERROR(Spec_Imports[[#This Row],[MWh_x_TLF]]*Spec_Imports[[#This Row],[EF_CH4_Non-Geothermal]],"")</f>
        <v/>
      </c>
      <c r="AX121" s="51" t="str">
        <f>IFERROR(Spec_Imports[[#This Row],[MWh_x_TLF]]*Spec_Imports[[#This Row],[EF_N2O]],"")</f>
        <v/>
      </c>
      <c r="AY121" s="15"/>
      <c r="AZ121" s="44" t="str">
        <f>IF(Spec_Imports[[#This Row],[Source ID]]="","","No")</f>
        <v/>
      </c>
      <c r="BA121" s="255" t="str">
        <f>IF(Spec_Imports[[#This Row],[Linked_Jurisdiction_2]]="No",0,Spec_Imports[[#This Row],[CO2e_Total_Covered]])</f>
        <v/>
      </c>
      <c r="BB121" s="139"/>
      <c r="BC121" s="257"/>
    </row>
    <row r="122" spans="1:55" ht="15.6">
      <c r="A122" s="244"/>
      <c r="B122" s="126" t="str">
        <f>IF(ISNUMBER(SEARCH("~*",Spec_Imports[[#This Row],[Facility_Unit_Name]])),"",IF(Spec_Imports[[#This Row],[Facility_Unit_Name]]="","",INDEX(EF_List[Source ID],MATCH(Spec_Imports[[#This Row],[Facility_Unit_Name]],EF_List[Facility and Unit Name],0))))</f>
        <v/>
      </c>
      <c r="C122" s="44" t="str">
        <f>_xlfn.IFNA(INDEX(EF_List[Primary Fuel],MATCH(Spec_Imports[[#This Row],[Source ID]],EF_List[Source ID],0)),"")</f>
        <v/>
      </c>
      <c r="D122" s="44" t="str">
        <f>_xlfn.IFNA(INDEX(EF_List[State/Country],MATCH(Spec_Imports[[#This Row],[Source ID]],EF_List[Source ID],0)),"")</f>
        <v/>
      </c>
      <c r="E122" s="127"/>
      <c r="F122" s="128"/>
      <c r="G122" s="131" t="str">
        <f>IF(ISBLANK(Spec_Imports[[#This Row],[Source ID]]),"",Spec_Imports[[#This Row],[EF_Published2]])</f>
        <v/>
      </c>
      <c r="H122" s="74"/>
      <c r="I122" s="37"/>
      <c r="J122" s="38"/>
      <c r="K122" s="50"/>
      <c r="L122"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22" s="13"/>
      <c r="N122" s="37"/>
      <c r="O122" s="132" t="str">
        <f>IF(Spec_Imports[[#This Row],[Are_You_First_Deliverer]]="","",IF(N122="Yes","","Verify Entry"))</f>
        <v/>
      </c>
      <c r="P122" s="13"/>
      <c r="Q122" s="37"/>
      <c r="R122" s="44" t="str">
        <f>IF(Spec_Imports[[#This Row],[Source ID]]="","",IF(OR(Spec_Imports[[#This Row],[Direct_Delivery_Method]]="1st PoR is WA Sch Pt",Spec_Imports[[#This Row],[Direct_Delivery_Method]]="Dynamic Transfer",Spec_Imports[[#This Row],[Direct_Delivery_Method]]="Spec Source to POD in WA"),"Yes","Verify Entry"))</f>
        <v/>
      </c>
      <c r="S122" s="13"/>
      <c r="T122" s="247"/>
      <c r="U122" s="13"/>
      <c r="V122" s="44" t="str">
        <f>IF(Spec_Imports[[#This Row],[Source ID]]="","",'Start Here'!$B$33)</f>
        <v/>
      </c>
      <c r="W122" s="44" t="str">
        <f>IF(Spec_Imports[[#This Row],[Source ID]]="","",IF(Spec_Imports[[#This Row],[Are_You_First_Deliverer]]="Yes","No",IF(Spec_Imports[[#This Row],[Are_You_First_Deliverer]]="No","Yes","Verify Entry")))</f>
        <v/>
      </c>
      <c r="X122" s="52" t="str">
        <f>IF(Spec_Imports[[#This Row],[RP_Power_Brought_On_Behalf]]="Yes",Spec_Imports[[#This Row],[Specified_Electricity_Deliveries]]*Spec_Imports[[#This Row],[Transmission_Loss_Correction_Factor]],"")</f>
        <v/>
      </c>
      <c r="Y122" s="39" t="str">
        <f>IF(Spec_Imports[[#This Row],[RP_Owned_Imported_Per_Thresholds]]="","",Spec_Imports[[#This Row],[RP_Owned_Imported_Per_Thresholds]]*Spec_Imports[[#This Row],[EF_Total_Covered]])</f>
        <v/>
      </c>
      <c r="Z122" s="13"/>
      <c r="AA122" s="37"/>
      <c r="AB122" s="37" t="str">
        <f>IF(Spec_Imports[[#This Row],[Source ID]]="","",IF(OR(Spec_Imports[[#This Row],[Meter_Data_Zero_RPS]]="No",Spec_Imports[[#This Row],[Are_You_First_Deliverer]]="No"),"Does Not Apply",""))</f>
        <v/>
      </c>
      <c r="AC122"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22" s="16"/>
      <c r="AE122" s="210" t="str">
        <f>_xlfn.IFNA(INDEX(EF_List[Total EF],MATCH(Spec_Imports[[#This Row],[Source ID]],EF_List[Source ID],0)),"")</f>
        <v/>
      </c>
      <c r="AF122" s="210" t="str">
        <f>IF(Spec_Imports[[#This Row],[Source ID]]="","",Spec_Imports[[#This Row],[EF_Combustion]]+Spec_Imports[[#This Row],[EF_CH4_Non-Geothermal]]+Spec_Imports[[#This Row],[EF_N2O]])</f>
        <v/>
      </c>
      <c r="AG122" s="210" t="str">
        <f>IF(Spec_Imports[[#This Row],[Source ID]]="","",Spec_Imports[[#This Row],[EF_Biomass_Exempt]]+Spec_Imports[[#This Row],[EF_CO2_Geothermal_Exempt]]+Spec_Imports[[#This Row],[EF_CH4_Geothermal_Exempt]])</f>
        <v/>
      </c>
      <c r="AH122" s="210" t="str">
        <f>_xlfn.IFNA(INDEX(EF_List[Fossil &amp; Process EF],MATCH(Spec_Imports[[#This Row],[Source ID]],EF_List[Source ID],0)),"")</f>
        <v/>
      </c>
      <c r="AI122" s="210" t="str">
        <f>_xlfn.IFNA(INDEX(EF_List[Biomass
Exempt EF],MATCH(Spec_Imports[[#This Row],[Source ID]],EF_List[Source ID],0)),"")</f>
        <v/>
      </c>
      <c r="AJ122" s="210" t="str">
        <f>_xlfn.IFNA(INDEX(EF_List[Geothermal CO2 Exempt EF],MATCH(Spec_Imports[[#This Row],[Source ID]],EF_List[Source ID],0)),"")</f>
        <v/>
      </c>
      <c r="AK122" s="210" t="str">
        <f>_xlfn.IFNA(INDEX(EF_List[Geothermal CH4 Exempt EF],MATCH(Spec_Imports[[#This Row],[Source ID]],EF_List[Source ID],0)),"")</f>
        <v/>
      </c>
      <c r="AL122" s="210" t="str">
        <f>_xlfn.IFNA(INDEX(EF_List[Other CH4
Covered EF],MATCH(Spec_Imports[[#This Row],[Source ID]],EF_List[Source ID],0)),"")</f>
        <v/>
      </c>
      <c r="AM122" s="210" t="str">
        <f>_xlfn.IFNA(INDEX(EF_List[N2O
Covered EF],MATCH(Spec_Imports[[#This Row],[Source ID]],EF_List[Source ID],0)),"")</f>
        <v/>
      </c>
      <c r="AN122" s="15"/>
      <c r="AO122" s="51" t="str">
        <f>IFERROR(MAX(Spec_Imports[[#This Row],[Specified_Electricity_Deliveries]],0)*Spec_Imports[[#This Row],[Transmission_Loss_Correction_Factor]],"")</f>
        <v/>
      </c>
      <c r="AP122" s="51" t="str">
        <f>IFERROR(Spec_Imports[[#This Row],[MWh_x_TLF]]*Spec_Imports[[#This Row],[EF_Published2]],"")</f>
        <v/>
      </c>
      <c r="AQ122" s="51" t="str">
        <f>IFERROR(Spec_Imports[[#This Row],[MWh_x_TLF]]*Spec_Imports[[#This Row],[EF_Total_Covered]],"")</f>
        <v/>
      </c>
      <c r="AR122" s="51" t="str">
        <f>IFERROR(Spec_Imports[[#This Row],[MWh_x_TLF]]*Spec_Imports[[#This Row],[EF_Total_Exempt]],"")</f>
        <v/>
      </c>
      <c r="AS122" s="51" t="str">
        <f>IFERROR(Spec_Imports[[#This Row],[MWh_x_TLF]]*Spec_Imports[[#This Row],[EF_Combustion]],"")</f>
        <v/>
      </c>
      <c r="AT122" s="51" t="str">
        <f>IFERROR(Spec_Imports[[#This Row],[MWh_x_TLF]]*Spec_Imports[[#This Row],[EF_Biomass_Exempt]],"")</f>
        <v/>
      </c>
      <c r="AU122" s="51" t="str">
        <f>IFERROR(Spec_Imports[[#This Row],[MWh_x_TLF]]*Spec_Imports[[#This Row],[EF_CO2_Geothermal_Exempt]],"")</f>
        <v/>
      </c>
      <c r="AV122" s="51" t="str">
        <f>IFERROR(Spec_Imports[[#This Row],[MWh_x_TLF]]*Spec_Imports[[#This Row],[EF_CH4_Geothermal_Exempt]],"")</f>
        <v/>
      </c>
      <c r="AW122" s="51" t="str">
        <f>IFERROR(Spec_Imports[[#This Row],[MWh_x_TLF]]*Spec_Imports[[#This Row],[EF_CH4_Non-Geothermal]],"")</f>
        <v/>
      </c>
      <c r="AX122" s="51" t="str">
        <f>IFERROR(Spec_Imports[[#This Row],[MWh_x_TLF]]*Spec_Imports[[#This Row],[EF_N2O]],"")</f>
        <v/>
      </c>
      <c r="AY122" s="15"/>
      <c r="AZ122" s="44" t="str">
        <f>IF(Spec_Imports[[#This Row],[Source ID]]="","","No")</f>
        <v/>
      </c>
      <c r="BA122" s="255" t="str">
        <f>IF(Spec_Imports[[#This Row],[Linked_Jurisdiction_2]]="No",0,Spec_Imports[[#This Row],[CO2e_Total_Covered]])</f>
        <v/>
      </c>
      <c r="BB122" s="139"/>
      <c r="BC122" s="257"/>
    </row>
    <row r="123" spans="1:55" ht="15.6">
      <c r="A123" s="244"/>
      <c r="B123" s="126" t="str">
        <f>IF(ISNUMBER(SEARCH("~*",Spec_Imports[[#This Row],[Facility_Unit_Name]])),"",IF(Spec_Imports[[#This Row],[Facility_Unit_Name]]="","",INDEX(EF_List[Source ID],MATCH(Spec_Imports[[#This Row],[Facility_Unit_Name]],EF_List[Facility and Unit Name],0))))</f>
        <v/>
      </c>
      <c r="C123" s="44" t="str">
        <f>_xlfn.IFNA(INDEX(EF_List[Primary Fuel],MATCH(Spec_Imports[[#This Row],[Source ID]],EF_List[Source ID],0)),"")</f>
        <v/>
      </c>
      <c r="D123" s="44" t="str">
        <f>_xlfn.IFNA(INDEX(EF_List[State/Country],MATCH(Spec_Imports[[#This Row],[Source ID]],EF_List[Source ID],0)),"")</f>
        <v/>
      </c>
      <c r="E123" s="127"/>
      <c r="F123" s="128"/>
      <c r="G123" s="131" t="str">
        <f>IF(ISBLANK(Spec_Imports[[#This Row],[Source ID]]),"",Spec_Imports[[#This Row],[EF_Published2]])</f>
        <v/>
      </c>
      <c r="H123" s="74"/>
      <c r="I123" s="37"/>
      <c r="J123" s="38"/>
      <c r="K123" s="50"/>
      <c r="L123"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23" s="13"/>
      <c r="N123" s="37"/>
      <c r="O123" s="132" t="str">
        <f>IF(Spec_Imports[[#This Row],[Are_You_First_Deliverer]]="","",IF(N123="Yes","","Verify Entry"))</f>
        <v/>
      </c>
      <c r="P123" s="13"/>
      <c r="Q123" s="37"/>
      <c r="R123" s="44" t="str">
        <f>IF(Spec_Imports[[#This Row],[Source ID]]="","",IF(OR(Spec_Imports[[#This Row],[Direct_Delivery_Method]]="1st PoR is WA Sch Pt",Spec_Imports[[#This Row],[Direct_Delivery_Method]]="Dynamic Transfer",Spec_Imports[[#This Row],[Direct_Delivery_Method]]="Spec Source to POD in WA"),"Yes","Verify Entry"))</f>
        <v/>
      </c>
      <c r="S123" s="13"/>
      <c r="T123" s="247"/>
      <c r="U123" s="13"/>
      <c r="V123" s="44" t="str">
        <f>IF(Spec_Imports[[#This Row],[Source ID]]="","",'Start Here'!$B$33)</f>
        <v/>
      </c>
      <c r="W123" s="44" t="str">
        <f>IF(Spec_Imports[[#This Row],[Source ID]]="","",IF(Spec_Imports[[#This Row],[Are_You_First_Deliverer]]="Yes","No",IF(Spec_Imports[[#This Row],[Are_You_First_Deliverer]]="No","Yes","Verify Entry")))</f>
        <v/>
      </c>
      <c r="X123" s="52" t="str">
        <f>IF(Spec_Imports[[#This Row],[RP_Power_Brought_On_Behalf]]="Yes",Spec_Imports[[#This Row],[Specified_Electricity_Deliveries]]*Spec_Imports[[#This Row],[Transmission_Loss_Correction_Factor]],"")</f>
        <v/>
      </c>
      <c r="Y123" s="39" t="str">
        <f>IF(Spec_Imports[[#This Row],[RP_Owned_Imported_Per_Thresholds]]="","",Spec_Imports[[#This Row],[RP_Owned_Imported_Per_Thresholds]]*Spec_Imports[[#This Row],[EF_Total_Covered]])</f>
        <v/>
      </c>
      <c r="Z123" s="13"/>
      <c r="AA123" s="37"/>
      <c r="AB123" s="37" t="str">
        <f>IF(Spec_Imports[[#This Row],[Source ID]]="","",IF(OR(Spec_Imports[[#This Row],[Meter_Data_Zero_RPS]]="No",Spec_Imports[[#This Row],[Are_You_First_Deliverer]]="No"),"Does Not Apply",""))</f>
        <v/>
      </c>
      <c r="AC123"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23" s="16"/>
      <c r="AE123" s="210" t="str">
        <f>_xlfn.IFNA(INDEX(EF_List[Total EF],MATCH(Spec_Imports[[#This Row],[Source ID]],EF_List[Source ID],0)),"")</f>
        <v/>
      </c>
      <c r="AF123" s="210" t="str">
        <f>IF(Spec_Imports[[#This Row],[Source ID]]="","",Spec_Imports[[#This Row],[EF_Combustion]]+Spec_Imports[[#This Row],[EF_CH4_Non-Geothermal]]+Spec_Imports[[#This Row],[EF_N2O]])</f>
        <v/>
      </c>
      <c r="AG123" s="210" t="str">
        <f>IF(Spec_Imports[[#This Row],[Source ID]]="","",Spec_Imports[[#This Row],[EF_Biomass_Exempt]]+Spec_Imports[[#This Row],[EF_CO2_Geothermal_Exempt]]+Spec_Imports[[#This Row],[EF_CH4_Geothermal_Exempt]])</f>
        <v/>
      </c>
      <c r="AH123" s="210" t="str">
        <f>_xlfn.IFNA(INDEX(EF_List[Fossil &amp; Process EF],MATCH(Spec_Imports[[#This Row],[Source ID]],EF_List[Source ID],0)),"")</f>
        <v/>
      </c>
      <c r="AI123" s="210" t="str">
        <f>_xlfn.IFNA(INDEX(EF_List[Biomass
Exempt EF],MATCH(Spec_Imports[[#This Row],[Source ID]],EF_List[Source ID],0)),"")</f>
        <v/>
      </c>
      <c r="AJ123" s="210" t="str">
        <f>_xlfn.IFNA(INDEX(EF_List[Geothermal CO2 Exempt EF],MATCH(Spec_Imports[[#This Row],[Source ID]],EF_List[Source ID],0)),"")</f>
        <v/>
      </c>
      <c r="AK123" s="210" t="str">
        <f>_xlfn.IFNA(INDEX(EF_List[Geothermal CH4 Exempt EF],MATCH(Spec_Imports[[#This Row],[Source ID]],EF_List[Source ID],0)),"")</f>
        <v/>
      </c>
      <c r="AL123" s="210" t="str">
        <f>_xlfn.IFNA(INDEX(EF_List[Other CH4
Covered EF],MATCH(Spec_Imports[[#This Row],[Source ID]],EF_List[Source ID],0)),"")</f>
        <v/>
      </c>
      <c r="AM123" s="210" t="str">
        <f>_xlfn.IFNA(INDEX(EF_List[N2O
Covered EF],MATCH(Spec_Imports[[#This Row],[Source ID]],EF_List[Source ID],0)),"")</f>
        <v/>
      </c>
      <c r="AN123" s="15"/>
      <c r="AO123" s="51" t="str">
        <f>IFERROR(MAX(Spec_Imports[[#This Row],[Specified_Electricity_Deliveries]],0)*Spec_Imports[[#This Row],[Transmission_Loss_Correction_Factor]],"")</f>
        <v/>
      </c>
      <c r="AP123" s="51" t="str">
        <f>IFERROR(Spec_Imports[[#This Row],[MWh_x_TLF]]*Spec_Imports[[#This Row],[EF_Published2]],"")</f>
        <v/>
      </c>
      <c r="AQ123" s="51" t="str">
        <f>IFERROR(Spec_Imports[[#This Row],[MWh_x_TLF]]*Spec_Imports[[#This Row],[EF_Total_Covered]],"")</f>
        <v/>
      </c>
      <c r="AR123" s="51" t="str">
        <f>IFERROR(Spec_Imports[[#This Row],[MWh_x_TLF]]*Spec_Imports[[#This Row],[EF_Total_Exempt]],"")</f>
        <v/>
      </c>
      <c r="AS123" s="51" t="str">
        <f>IFERROR(Spec_Imports[[#This Row],[MWh_x_TLF]]*Spec_Imports[[#This Row],[EF_Combustion]],"")</f>
        <v/>
      </c>
      <c r="AT123" s="51" t="str">
        <f>IFERROR(Spec_Imports[[#This Row],[MWh_x_TLF]]*Spec_Imports[[#This Row],[EF_Biomass_Exempt]],"")</f>
        <v/>
      </c>
      <c r="AU123" s="51" t="str">
        <f>IFERROR(Spec_Imports[[#This Row],[MWh_x_TLF]]*Spec_Imports[[#This Row],[EF_CO2_Geothermal_Exempt]],"")</f>
        <v/>
      </c>
      <c r="AV123" s="51" t="str">
        <f>IFERROR(Spec_Imports[[#This Row],[MWh_x_TLF]]*Spec_Imports[[#This Row],[EF_CH4_Geothermal_Exempt]],"")</f>
        <v/>
      </c>
      <c r="AW123" s="51" t="str">
        <f>IFERROR(Spec_Imports[[#This Row],[MWh_x_TLF]]*Spec_Imports[[#This Row],[EF_CH4_Non-Geothermal]],"")</f>
        <v/>
      </c>
      <c r="AX123" s="51" t="str">
        <f>IFERROR(Spec_Imports[[#This Row],[MWh_x_TLF]]*Spec_Imports[[#This Row],[EF_N2O]],"")</f>
        <v/>
      </c>
      <c r="AY123" s="15"/>
      <c r="AZ123" s="44" t="str">
        <f>IF(Spec_Imports[[#This Row],[Source ID]]="","","No")</f>
        <v/>
      </c>
      <c r="BA123" s="255" t="str">
        <f>IF(Spec_Imports[[#This Row],[Linked_Jurisdiction_2]]="No",0,Spec_Imports[[#This Row],[CO2e_Total_Covered]])</f>
        <v/>
      </c>
      <c r="BB123" s="139"/>
      <c r="BC123" s="257"/>
    </row>
    <row r="124" spans="1:55" ht="15.6">
      <c r="A124" s="244"/>
      <c r="B124" s="126" t="str">
        <f>IF(ISNUMBER(SEARCH("~*",Spec_Imports[[#This Row],[Facility_Unit_Name]])),"",IF(Spec_Imports[[#This Row],[Facility_Unit_Name]]="","",INDEX(EF_List[Source ID],MATCH(Spec_Imports[[#This Row],[Facility_Unit_Name]],EF_List[Facility and Unit Name],0))))</f>
        <v/>
      </c>
      <c r="C124" s="44" t="str">
        <f>_xlfn.IFNA(INDEX(EF_List[Primary Fuel],MATCH(Spec_Imports[[#This Row],[Source ID]],EF_List[Source ID],0)),"")</f>
        <v/>
      </c>
      <c r="D124" s="44" t="str">
        <f>_xlfn.IFNA(INDEX(EF_List[State/Country],MATCH(Spec_Imports[[#This Row],[Source ID]],EF_List[Source ID],0)),"")</f>
        <v/>
      </c>
      <c r="E124" s="127"/>
      <c r="F124" s="128"/>
      <c r="G124" s="131" t="str">
        <f>IF(ISBLANK(Spec_Imports[[#This Row],[Source ID]]),"",Spec_Imports[[#This Row],[EF_Published2]])</f>
        <v/>
      </c>
      <c r="H124" s="74"/>
      <c r="I124" s="37"/>
      <c r="J124" s="38"/>
      <c r="K124" s="50"/>
      <c r="L124"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24" s="13"/>
      <c r="N124" s="37"/>
      <c r="O124" s="132" t="str">
        <f>IF(Spec_Imports[[#This Row],[Are_You_First_Deliverer]]="","",IF(N124="Yes","","Verify Entry"))</f>
        <v/>
      </c>
      <c r="P124" s="13"/>
      <c r="Q124" s="37"/>
      <c r="R124" s="44" t="str">
        <f>IF(Spec_Imports[[#This Row],[Source ID]]="","",IF(OR(Spec_Imports[[#This Row],[Direct_Delivery_Method]]="1st PoR is WA Sch Pt",Spec_Imports[[#This Row],[Direct_Delivery_Method]]="Dynamic Transfer",Spec_Imports[[#This Row],[Direct_Delivery_Method]]="Spec Source to POD in WA"),"Yes","Verify Entry"))</f>
        <v/>
      </c>
      <c r="S124" s="13"/>
      <c r="T124" s="247"/>
      <c r="U124" s="13"/>
      <c r="V124" s="44" t="str">
        <f>IF(Spec_Imports[[#This Row],[Source ID]]="","",'Start Here'!$B$33)</f>
        <v/>
      </c>
      <c r="W124" s="44" t="str">
        <f>IF(Spec_Imports[[#This Row],[Source ID]]="","",IF(Spec_Imports[[#This Row],[Are_You_First_Deliverer]]="Yes","No",IF(Spec_Imports[[#This Row],[Are_You_First_Deliverer]]="No","Yes","Verify Entry")))</f>
        <v/>
      </c>
      <c r="X124" s="52" t="str">
        <f>IF(Spec_Imports[[#This Row],[RP_Power_Brought_On_Behalf]]="Yes",Spec_Imports[[#This Row],[Specified_Electricity_Deliveries]]*Spec_Imports[[#This Row],[Transmission_Loss_Correction_Factor]],"")</f>
        <v/>
      </c>
      <c r="Y124" s="39" t="str">
        <f>IF(Spec_Imports[[#This Row],[RP_Owned_Imported_Per_Thresholds]]="","",Spec_Imports[[#This Row],[RP_Owned_Imported_Per_Thresholds]]*Spec_Imports[[#This Row],[EF_Total_Covered]])</f>
        <v/>
      </c>
      <c r="Z124" s="13"/>
      <c r="AA124" s="37"/>
      <c r="AB124" s="37" t="str">
        <f>IF(Spec_Imports[[#This Row],[Source ID]]="","",IF(OR(Spec_Imports[[#This Row],[Meter_Data_Zero_RPS]]="No",Spec_Imports[[#This Row],[Are_You_First_Deliverer]]="No"),"Does Not Apply",""))</f>
        <v/>
      </c>
      <c r="AC124"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24" s="16"/>
      <c r="AE124" s="210" t="str">
        <f>_xlfn.IFNA(INDEX(EF_List[Total EF],MATCH(Spec_Imports[[#This Row],[Source ID]],EF_List[Source ID],0)),"")</f>
        <v/>
      </c>
      <c r="AF124" s="210" t="str">
        <f>IF(Spec_Imports[[#This Row],[Source ID]]="","",Spec_Imports[[#This Row],[EF_Combustion]]+Spec_Imports[[#This Row],[EF_CH4_Non-Geothermal]]+Spec_Imports[[#This Row],[EF_N2O]])</f>
        <v/>
      </c>
      <c r="AG124" s="210" t="str">
        <f>IF(Spec_Imports[[#This Row],[Source ID]]="","",Spec_Imports[[#This Row],[EF_Biomass_Exempt]]+Spec_Imports[[#This Row],[EF_CO2_Geothermal_Exempt]]+Spec_Imports[[#This Row],[EF_CH4_Geothermal_Exempt]])</f>
        <v/>
      </c>
      <c r="AH124" s="210" t="str">
        <f>_xlfn.IFNA(INDEX(EF_List[Fossil &amp; Process EF],MATCH(Spec_Imports[[#This Row],[Source ID]],EF_List[Source ID],0)),"")</f>
        <v/>
      </c>
      <c r="AI124" s="210" t="str">
        <f>_xlfn.IFNA(INDEX(EF_List[Biomass
Exempt EF],MATCH(Spec_Imports[[#This Row],[Source ID]],EF_List[Source ID],0)),"")</f>
        <v/>
      </c>
      <c r="AJ124" s="210" t="str">
        <f>_xlfn.IFNA(INDEX(EF_List[Geothermal CO2 Exempt EF],MATCH(Spec_Imports[[#This Row],[Source ID]],EF_List[Source ID],0)),"")</f>
        <v/>
      </c>
      <c r="AK124" s="210" t="str">
        <f>_xlfn.IFNA(INDEX(EF_List[Geothermal CH4 Exempt EF],MATCH(Spec_Imports[[#This Row],[Source ID]],EF_List[Source ID],0)),"")</f>
        <v/>
      </c>
      <c r="AL124" s="210" t="str">
        <f>_xlfn.IFNA(INDEX(EF_List[Other CH4
Covered EF],MATCH(Spec_Imports[[#This Row],[Source ID]],EF_List[Source ID],0)),"")</f>
        <v/>
      </c>
      <c r="AM124" s="210" t="str">
        <f>_xlfn.IFNA(INDEX(EF_List[N2O
Covered EF],MATCH(Spec_Imports[[#This Row],[Source ID]],EF_List[Source ID],0)),"")</f>
        <v/>
      </c>
      <c r="AN124" s="15"/>
      <c r="AO124" s="51" t="str">
        <f>IFERROR(MAX(Spec_Imports[[#This Row],[Specified_Electricity_Deliveries]],0)*Spec_Imports[[#This Row],[Transmission_Loss_Correction_Factor]],"")</f>
        <v/>
      </c>
      <c r="AP124" s="51" t="str">
        <f>IFERROR(Spec_Imports[[#This Row],[MWh_x_TLF]]*Spec_Imports[[#This Row],[EF_Published2]],"")</f>
        <v/>
      </c>
      <c r="AQ124" s="51" t="str">
        <f>IFERROR(Spec_Imports[[#This Row],[MWh_x_TLF]]*Spec_Imports[[#This Row],[EF_Total_Covered]],"")</f>
        <v/>
      </c>
      <c r="AR124" s="51" t="str">
        <f>IFERROR(Spec_Imports[[#This Row],[MWh_x_TLF]]*Spec_Imports[[#This Row],[EF_Total_Exempt]],"")</f>
        <v/>
      </c>
      <c r="AS124" s="51" t="str">
        <f>IFERROR(Spec_Imports[[#This Row],[MWh_x_TLF]]*Spec_Imports[[#This Row],[EF_Combustion]],"")</f>
        <v/>
      </c>
      <c r="AT124" s="51" t="str">
        <f>IFERROR(Spec_Imports[[#This Row],[MWh_x_TLF]]*Spec_Imports[[#This Row],[EF_Biomass_Exempt]],"")</f>
        <v/>
      </c>
      <c r="AU124" s="51" t="str">
        <f>IFERROR(Spec_Imports[[#This Row],[MWh_x_TLF]]*Spec_Imports[[#This Row],[EF_CO2_Geothermal_Exempt]],"")</f>
        <v/>
      </c>
      <c r="AV124" s="51" t="str">
        <f>IFERROR(Spec_Imports[[#This Row],[MWh_x_TLF]]*Spec_Imports[[#This Row],[EF_CH4_Geothermal_Exempt]],"")</f>
        <v/>
      </c>
      <c r="AW124" s="51" t="str">
        <f>IFERROR(Spec_Imports[[#This Row],[MWh_x_TLF]]*Spec_Imports[[#This Row],[EF_CH4_Non-Geothermal]],"")</f>
        <v/>
      </c>
      <c r="AX124" s="51" t="str">
        <f>IFERROR(Spec_Imports[[#This Row],[MWh_x_TLF]]*Spec_Imports[[#This Row],[EF_N2O]],"")</f>
        <v/>
      </c>
      <c r="AY124" s="15"/>
      <c r="AZ124" s="44" t="str">
        <f>IF(Spec_Imports[[#This Row],[Source ID]]="","","No")</f>
        <v/>
      </c>
      <c r="BA124" s="255" t="str">
        <f>IF(Spec_Imports[[#This Row],[Linked_Jurisdiction_2]]="No",0,Spec_Imports[[#This Row],[CO2e_Total_Covered]])</f>
        <v/>
      </c>
      <c r="BB124" s="139"/>
      <c r="BC124" s="257"/>
    </row>
    <row r="125" spans="1:55" ht="15.6">
      <c r="A125" s="244"/>
      <c r="B125" s="126" t="str">
        <f>IF(ISNUMBER(SEARCH("~*",Spec_Imports[[#This Row],[Facility_Unit_Name]])),"",IF(Spec_Imports[[#This Row],[Facility_Unit_Name]]="","",INDEX(EF_List[Source ID],MATCH(Spec_Imports[[#This Row],[Facility_Unit_Name]],EF_List[Facility and Unit Name],0))))</f>
        <v/>
      </c>
      <c r="C125" s="44" t="str">
        <f>_xlfn.IFNA(INDEX(EF_List[Primary Fuel],MATCH(Spec_Imports[[#This Row],[Source ID]],EF_List[Source ID],0)),"")</f>
        <v/>
      </c>
      <c r="D125" s="44" t="str">
        <f>_xlfn.IFNA(INDEX(EF_List[State/Country],MATCH(Spec_Imports[[#This Row],[Source ID]],EF_List[Source ID],0)),"")</f>
        <v/>
      </c>
      <c r="E125" s="127"/>
      <c r="F125" s="128"/>
      <c r="G125" s="131" t="str">
        <f>IF(ISBLANK(Spec_Imports[[#This Row],[Source ID]]),"",Spec_Imports[[#This Row],[EF_Published2]])</f>
        <v/>
      </c>
      <c r="H125" s="74"/>
      <c r="I125" s="37"/>
      <c r="J125" s="38"/>
      <c r="K125" s="50"/>
      <c r="L125"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25" s="13"/>
      <c r="N125" s="37"/>
      <c r="O125" s="132" t="str">
        <f>IF(Spec_Imports[[#This Row],[Are_You_First_Deliverer]]="","",IF(N125="Yes","","Verify Entry"))</f>
        <v/>
      </c>
      <c r="P125" s="13"/>
      <c r="Q125" s="37"/>
      <c r="R125" s="44" t="str">
        <f>IF(Spec_Imports[[#This Row],[Source ID]]="","",IF(OR(Spec_Imports[[#This Row],[Direct_Delivery_Method]]="1st PoR is WA Sch Pt",Spec_Imports[[#This Row],[Direct_Delivery_Method]]="Dynamic Transfer",Spec_Imports[[#This Row],[Direct_Delivery_Method]]="Spec Source to POD in WA"),"Yes","Verify Entry"))</f>
        <v/>
      </c>
      <c r="S125" s="13"/>
      <c r="T125" s="247"/>
      <c r="U125" s="13"/>
      <c r="V125" s="44" t="str">
        <f>IF(Spec_Imports[[#This Row],[Source ID]]="","",'Start Here'!$B$33)</f>
        <v/>
      </c>
      <c r="W125" s="44" t="str">
        <f>IF(Spec_Imports[[#This Row],[Source ID]]="","",IF(Spec_Imports[[#This Row],[Are_You_First_Deliverer]]="Yes","No",IF(Spec_Imports[[#This Row],[Are_You_First_Deliverer]]="No","Yes","Verify Entry")))</f>
        <v/>
      </c>
      <c r="X125" s="52" t="str">
        <f>IF(Spec_Imports[[#This Row],[RP_Power_Brought_On_Behalf]]="Yes",Spec_Imports[[#This Row],[Specified_Electricity_Deliveries]]*Spec_Imports[[#This Row],[Transmission_Loss_Correction_Factor]],"")</f>
        <v/>
      </c>
      <c r="Y125" s="39" t="str">
        <f>IF(Spec_Imports[[#This Row],[RP_Owned_Imported_Per_Thresholds]]="","",Spec_Imports[[#This Row],[RP_Owned_Imported_Per_Thresholds]]*Spec_Imports[[#This Row],[EF_Total_Covered]])</f>
        <v/>
      </c>
      <c r="Z125" s="13"/>
      <c r="AA125" s="37"/>
      <c r="AB125" s="37" t="str">
        <f>IF(Spec_Imports[[#This Row],[Source ID]]="","",IF(OR(Spec_Imports[[#This Row],[Meter_Data_Zero_RPS]]="No",Spec_Imports[[#This Row],[Are_You_First_Deliverer]]="No"),"Does Not Apply",""))</f>
        <v/>
      </c>
      <c r="AC125"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25" s="16"/>
      <c r="AE125" s="210" t="str">
        <f>_xlfn.IFNA(INDEX(EF_List[Total EF],MATCH(Spec_Imports[[#This Row],[Source ID]],EF_List[Source ID],0)),"")</f>
        <v/>
      </c>
      <c r="AF125" s="210" t="str">
        <f>IF(Spec_Imports[[#This Row],[Source ID]]="","",Spec_Imports[[#This Row],[EF_Combustion]]+Spec_Imports[[#This Row],[EF_CH4_Non-Geothermal]]+Spec_Imports[[#This Row],[EF_N2O]])</f>
        <v/>
      </c>
      <c r="AG125" s="210" t="str">
        <f>IF(Spec_Imports[[#This Row],[Source ID]]="","",Spec_Imports[[#This Row],[EF_Biomass_Exempt]]+Spec_Imports[[#This Row],[EF_CO2_Geothermal_Exempt]]+Spec_Imports[[#This Row],[EF_CH4_Geothermal_Exempt]])</f>
        <v/>
      </c>
      <c r="AH125" s="210" t="str">
        <f>_xlfn.IFNA(INDEX(EF_List[Fossil &amp; Process EF],MATCH(Spec_Imports[[#This Row],[Source ID]],EF_List[Source ID],0)),"")</f>
        <v/>
      </c>
      <c r="AI125" s="210" t="str">
        <f>_xlfn.IFNA(INDEX(EF_List[Biomass
Exempt EF],MATCH(Spec_Imports[[#This Row],[Source ID]],EF_List[Source ID],0)),"")</f>
        <v/>
      </c>
      <c r="AJ125" s="210" t="str">
        <f>_xlfn.IFNA(INDEX(EF_List[Geothermal CO2 Exempt EF],MATCH(Spec_Imports[[#This Row],[Source ID]],EF_List[Source ID],0)),"")</f>
        <v/>
      </c>
      <c r="AK125" s="210" t="str">
        <f>_xlfn.IFNA(INDEX(EF_List[Geothermal CH4 Exempt EF],MATCH(Spec_Imports[[#This Row],[Source ID]],EF_List[Source ID],0)),"")</f>
        <v/>
      </c>
      <c r="AL125" s="210" t="str">
        <f>_xlfn.IFNA(INDEX(EF_List[Other CH4
Covered EF],MATCH(Spec_Imports[[#This Row],[Source ID]],EF_List[Source ID],0)),"")</f>
        <v/>
      </c>
      <c r="AM125" s="210" t="str">
        <f>_xlfn.IFNA(INDEX(EF_List[N2O
Covered EF],MATCH(Spec_Imports[[#This Row],[Source ID]],EF_List[Source ID],0)),"")</f>
        <v/>
      </c>
      <c r="AN125" s="15"/>
      <c r="AO125" s="51" t="str">
        <f>IFERROR(MAX(Spec_Imports[[#This Row],[Specified_Electricity_Deliveries]],0)*Spec_Imports[[#This Row],[Transmission_Loss_Correction_Factor]],"")</f>
        <v/>
      </c>
      <c r="AP125" s="51" t="str">
        <f>IFERROR(Spec_Imports[[#This Row],[MWh_x_TLF]]*Spec_Imports[[#This Row],[EF_Published2]],"")</f>
        <v/>
      </c>
      <c r="AQ125" s="51" t="str">
        <f>IFERROR(Spec_Imports[[#This Row],[MWh_x_TLF]]*Spec_Imports[[#This Row],[EF_Total_Covered]],"")</f>
        <v/>
      </c>
      <c r="AR125" s="51" t="str">
        <f>IFERROR(Spec_Imports[[#This Row],[MWh_x_TLF]]*Spec_Imports[[#This Row],[EF_Total_Exempt]],"")</f>
        <v/>
      </c>
      <c r="AS125" s="51" t="str">
        <f>IFERROR(Spec_Imports[[#This Row],[MWh_x_TLF]]*Spec_Imports[[#This Row],[EF_Combustion]],"")</f>
        <v/>
      </c>
      <c r="AT125" s="51" t="str">
        <f>IFERROR(Spec_Imports[[#This Row],[MWh_x_TLF]]*Spec_Imports[[#This Row],[EF_Biomass_Exempt]],"")</f>
        <v/>
      </c>
      <c r="AU125" s="51" t="str">
        <f>IFERROR(Spec_Imports[[#This Row],[MWh_x_TLF]]*Spec_Imports[[#This Row],[EF_CO2_Geothermal_Exempt]],"")</f>
        <v/>
      </c>
      <c r="AV125" s="51" t="str">
        <f>IFERROR(Spec_Imports[[#This Row],[MWh_x_TLF]]*Spec_Imports[[#This Row],[EF_CH4_Geothermal_Exempt]],"")</f>
        <v/>
      </c>
      <c r="AW125" s="51" t="str">
        <f>IFERROR(Spec_Imports[[#This Row],[MWh_x_TLF]]*Spec_Imports[[#This Row],[EF_CH4_Non-Geothermal]],"")</f>
        <v/>
      </c>
      <c r="AX125" s="51" t="str">
        <f>IFERROR(Spec_Imports[[#This Row],[MWh_x_TLF]]*Spec_Imports[[#This Row],[EF_N2O]],"")</f>
        <v/>
      </c>
      <c r="AY125" s="15"/>
      <c r="AZ125" s="44" t="str">
        <f>IF(Spec_Imports[[#This Row],[Source ID]]="","","No")</f>
        <v/>
      </c>
      <c r="BA125" s="255" t="str">
        <f>IF(Spec_Imports[[#This Row],[Linked_Jurisdiction_2]]="No",0,Spec_Imports[[#This Row],[CO2e_Total_Covered]])</f>
        <v/>
      </c>
      <c r="BB125" s="139"/>
      <c r="BC125" s="257"/>
    </row>
    <row r="126" spans="1:55" ht="15.6">
      <c r="A126" s="244"/>
      <c r="B126" s="126" t="str">
        <f>IF(ISNUMBER(SEARCH("~*",Spec_Imports[[#This Row],[Facility_Unit_Name]])),"",IF(Spec_Imports[[#This Row],[Facility_Unit_Name]]="","",INDEX(EF_List[Source ID],MATCH(Spec_Imports[[#This Row],[Facility_Unit_Name]],EF_List[Facility and Unit Name],0))))</f>
        <v/>
      </c>
      <c r="C126" s="44" t="str">
        <f>_xlfn.IFNA(INDEX(EF_List[Primary Fuel],MATCH(Spec_Imports[[#This Row],[Source ID]],EF_List[Source ID],0)),"")</f>
        <v/>
      </c>
      <c r="D126" s="44" t="str">
        <f>_xlfn.IFNA(INDEX(EF_List[State/Country],MATCH(Spec_Imports[[#This Row],[Source ID]],EF_List[Source ID],0)),"")</f>
        <v/>
      </c>
      <c r="E126" s="127"/>
      <c r="F126" s="128"/>
      <c r="G126" s="131" t="str">
        <f>IF(ISBLANK(Spec_Imports[[#This Row],[Source ID]]),"",Spec_Imports[[#This Row],[EF_Published2]])</f>
        <v/>
      </c>
      <c r="H126" s="74"/>
      <c r="I126" s="37"/>
      <c r="J126" s="38"/>
      <c r="K126" s="50"/>
      <c r="L126"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26" s="13"/>
      <c r="N126" s="37"/>
      <c r="O126" s="132" t="str">
        <f>IF(Spec_Imports[[#This Row],[Are_You_First_Deliverer]]="","",IF(N126="Yes","","Verify Entry"))</f>
        <v/>
      </c>
      <c r="P126" s="13"/>
      <c r="Q126" s="37"/>
      <c r="R126" s="44" t="str">
        <f>IF(Spec_Imports[[#This Row],[Source ID]]="","",IF(OR(Spec_Imports[[#This Row],[Direct_Delivery_Method]]="1st PoR is WA Sch Pt",Spec_Imports[[#This Row],[Direct_Delivery_Method]]="Dynamic Transfer",Spec_Imports[[#This Row],[Direct_Delivery_Method]]="Spec Source to POD in WA"),"Yes","Verify Entry"))</f>
        <v/>
      </c>
      <c r="S126" s="13"/>
      <c r="T126" s="247"/>
      <c r="U126" s="13"/>
      <c r="V126" s="44" t="str">
        <f>IF(Spec_Imports[[#This Row],[Source ID]]="","",'Start Here'!$B$33)</f>
        <v/>
      </c>
      <c r="W126" s="44" t="str">
        <f>IF(Spec_Imports[[#This Row],[Source ID]]="","",IF(Spec_Imports[[#This Row],[Are_You_First_Deliverer]]="Yes","No",IF(Spec_Imports[[#This Row],[Are_You_First_Deliverer]]="No","Yes","Verify Entry")))</f>
        <v/>
      </c>
      <c r="X126" s="52" t="str">
        <f>IF(Spec_Imports[[#This Row],[RP_Power_Brought_On_Behalf]]="Yes",Spec_Imports[[#This Row],[Specified_Electricity_Deliveries]]*Spec_Imports[[#This Row],[Transmission_Loss_Correction_Factor]],"")</f>
        <v/>
      </c>
      <c r="Y126" s="39" t="str">
        <f>IF(Spec_Imports[[#This Row],[RP_Owned_Imported_Per_Thresholds]]="","",Spec_Imports[[#This Row],[RP_Owned_Imported_Per_Thresholds]]*Spec_Imports[[#This Row],[EF_Total_Covered]])</f>
        <v/>
      </c>
      <c r="Z126" s="13"/>
      <c r="AA126" s="37"/>
      <c r="AB126" s="37" t="str">
        <f>IF(Spec_Imports[[#This Row],[Source ID]]="","",IF(OR(Spec_Imports[[#This Row],[Meter_Data_Zero_RPS]]="No",Spec_Imports[[#This Row],[Are_You_First_Deliverer]]="No"),"Does Not Apply",""))</f>
        <v/>
      </c>
      <c r="AC126"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26" s="16"/>
      <c r="AE126" s="210" t="str">
        <f>_xlfn.IFNA(INDEX(EF_List[Total EF],MATCH(Spec_Imports[[#This Row],[Source ID]],EF_List[Source ID],0)),"")</f>
        <v/>
      </c>
      <c r="AF126" s="210" t="str">
        <f>IF(Spec_Imports[[#This Row],[Source ID]]="","",Spec_Imports[[#This Row],[EF_Combustion]]+Spec_Imports[[#This Row],[EF_CH4_Non-Geothermal]]+Spec_Imports[[#This Row],[EF_N2O]])</f>
        <v/>
      </c>
      <c r="AG126" s="210" t="str">
        <f>IF(Spec_Imports[[#This Row],[Source ID]]="","",Spec_Imports[[#This Row],[EF_Biomass_Exempt]]+Spec_Imports[[#This Row],[EF_CO2_Geothermal_Exempt]]+Spec_Imports[[#This Row],[EF_CH4_Geothermal_Exempt]])</f>
        <v/>
      </c>
      <c r="AH126" s="210" t="str">
        <f>_xlfn.IFNA(INDEX(EF_List[Fossil &amp; Process EF],MATCH(Spec_Imports[[#This Row],[Source ID]],EF_List[Source ID],0)),"")</f>
        <v/>
      </c>
      <c r="AI126" s="210" t="str">
        <f>_xlfn.IFNA(INDEX(EF_List[Biomass
Exempt EF],MATCH(Spec_Imports[[#This Row],[Source ID]],EF_List[Source ID],0)),"")</f>
        <v/>
      </c>
      <c r="AJ126" s="210" t="str">
        <f>_xlfn.IFNA(INDEX(EF_List[Geothermal CO2 Exempt EF],MATCH(Spec_Imports[[#This Row],[Source ID]],EF_List[Source ID],0)),"")</f>
        <v/>
      </c>
      <c r="AK126" s="210" t="str">
        <f>_xlfn.IFNA(INDEX(EF_List[Geothermal CH4 Exempt EF],MATCH(Spec_Imports[[#This Row],[Source ID]],EF_List[Source ID],0)),"")</f>
        <v/>
      </c>
      <c r="AL126" s="210" t="str">
        <f>_xlfn.IFNA(INDEX(EF_List[Other CH4
Covered EF],MATCH(Spec_Imports[[#This Row],[Source ID]],EF_List[Source ID],0)),"")</f>
        <v/>
      </c>
      <c r="AM126" s="210" t="str">
        <f>_xlfn.IFNA(INDEX(EF_List[N2O
Covered EF],MATCH(Spec_Imports[[#This Row],[Source ID]],EF_List[Source ID],0)),"")</f>
        <v/>
      </c>
      <c r="AN126" s="15"/>
      <c r="AO126" s="51" t="str">
        <f>IFERROR(MAX(Spec_Imports[[#This Row],[Specified_Electricity_Deliveries]],0)*Spec_Imports[[#This Row],[Transmission_Loss_Correction_Factor]],"")</f>
        <v/>
      </c>
      <c r="AP126" s="51" t="str">
        <f>IFERROR(Spec_Imports[[#This Row],[MWh_x_TLF]]*Spec_Imports[[#This Row],[EF_Published2]],"")</f>
        <v/>
      </c>
      <c r="AQ126" s="51" t="str">
        <f>IFERROR(Spec_Imports[[#This Row],[MWh_x_TLF]]*Spec_Imports[[#This Row],[EF_Total_Covered]],"")</f>
        <v/>
      </c>
      <c r="AR126" s="51" t="str">
        <f>IFERROR(Spec_Imports[[#This Row],[MWh_x_TLF]]*Spec_Imports[[#This Row],[EF_Total_Exempt]],"")</f>
        <v/>
      </c>
      <c r="AS126" s="51" t="str">
        <f>IFERROR(Spec_Imports[[#This Row],[MWh_x_TLF]]*Spec_Imports[[#This Row],[EF_Combustion]],"")</f>
        <v/>
      </c>
      <c r="AT126" s="51" t="str">
        <f>IFERROR(Spec_Imports[[#This Row],[MWh_x_TLF]]*Spec_Imports[[#This Row],[EF_Biomass_Exempt]],"")</f>
        <v/>
      </c>
      <c r="AU126" s="51" t="str">
        <f>IFERROR(Spec_Imports[[#This Row],[MWh_x_TLF]]*Spec_Imports[[#This Row],[EF_CO2_Geothermal_Exempt]],"")</f>
        <v/>
      </c>
      <c r="AV126" s="51" t="str">
        <f>IFERROR(Spec_Imports[[#This Row],[MWh_x_TLF]]*Spec_Imports[[#This Row],[EF_CH4_Geothermal_Exempt]],"")</f>
        <v/>
      </c>
      <c r="AW126" s="51" t="str">
        <f>IFERROR(Spec_Imports[[#This Row],[MWh_x_TLF]]*Spec_Imports[[#This Row],[EF_CH4_Non-Geothermal]],"")</f>
        <v/>
      </c>
      <c r="AX126" s="51" t="str">
        <f>IFERROR(Spec_Imports[[#This Row],[MWh_x_TLF]]*Spec_Imports[[#This Row],[EF_N2O]],"")</f>
        <v/>
      </c>
      <c r="AY126" s="15"/>
      <c r="AZ126" s="44" t="str">
        <f>IF(Spec_Imports[[#This Row],[Source ID]]="","","No")</f>
        <v/>
      </c>
      <c r="BA126" s="255" t="str">
        <f>IF(Spec_Imports[[#This Row],[Linked_Jurisdiction_2]]="No",0,Spec_Imports[[#This Row],[CO2e_Total_Covered]])</f>
        <v/>
      </c>
      <c r="BB126" s="139"/>
      <c r="BC126" s="257"/>
    </row>
    <row r="127" spans="1:55" ht="15.6">
      <c r="A127" s="244"/>
      <c r="B127" s="126" t="str">
        <f>IF(ISNUMBER(SEARCH("~*",Spec_Imports[[#This Row],[Facility_Unit_Name]])),"",IF(Spec_Imports[[#This Row],[Facility_Unit_Name]]="","",INDEX(EF_List[Source ID],MATCH(Spec_Imports[[#This Row],[Facility_Unit_Name]],EF_List[Facility and Unit Name],0))))</f>
        <v/>
      </c>
      <c r="C127" s="44" t="str">
        <f>_xlfn.IFNA(INDEX(EF_List[Primary Fuel],MATCH(Spec_Imports[[#This Row],[Source ID]],EF_List[Source ID],0)),"")</f>
        <v/>
      </c>
      <c r="D127" s="44" t="str">
        <f>_xlfn.IFNA(INDEX(EF_List[State/Country],MATCH(Spec_Imports[[#This Row],[Source ID]],EF_List[Source ID],0)),"")</f>
        <v/>
      </c>
      <c r="E127" s="127"/>
      <c r="F127" s="128"/>
      <c r="G127" s="131" t="str">
        <f>IF(ISBLANK(Spec_Imports[[#This Row],[Source ID]]),"",Spec_Imports[[#This Row],[EF_Published2]])</f>
        <v/>
      </c>
      <c r="H127" s="74"/>
      <c r="I127" s="37"/>
      <c r="J127" s="38"/>
      <c r="K127" s="50"/>
      <c r="L127"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27" s="13"/>
      <c r="N127" s="37"/>
      <c r="O127" s="132" t="str">
        <f>IF(Spec_Imports[[#This Row],[Are_You_First_Deliverer]]="","",IF(N127="Yes","","Verify Entry"))</f>
        <v/>
      </c>
      <c r="P127" s="13"/>
      <c r="Q127" s="37"/>
      <c r="R127" s="44" t="str">
        <f>IF(Spec_Imports[[#This Row],[Source ID]]="","",IF(OR(Spec_Imports[[#This Row],[Direct_Delivery_Method]]="1st PoR is WA Sch Pt",Spec_Imports[[#This Row],[Direct_Delivery_Method]]="Dynamic Transfer",Spec_Imports[[#This Row],[Direct_Delivery_Method]]="Spec Source to POD in WA"),"Yes","Verify Entry"))</f>
        <v/>
      </c>
      <c r="S127" s="13"/>
      <c r="T127" s="247"/>
      <c r="U127" s="13"/>
      <c r="V127" s="44" t="str">
        <f>IF(Spec_Imports[[#This Row],[Source ID]]="","",'Start Here'!$B$33)</f>
        <v/>
      </c>
      <c r="W127" s="44" t="str">
        <f>IF(Spec_Imports[[#This Row],[Source ID]]="","",IF(Spec_Imports[[#This Row],[Are_You_First_Deliverer]]="Yes","No",IF(Spec_Imports[[#This Row],[Are_You_First_Deliverer]]="No","Yes","Verify Entry")))</f>
        <v/>
      </c>
      <c r="X127" s="52" t="str">
        <f>IF(Spec_Imports[[#This Row],[RP_Power_Brought_On_Behalf]]="Yes",Spec_Imports[[#This Row],[Specified_Electricity_Deliveries]]*Spec_Imports[[#This Row],[Transmission_Loss_Correction_Factor]],"")</f>
        <v/>
      </c>
      <c r="Y127" s="39" t="str">
        <f>IF(Spec_Imports[[#This Row],[RP_Owned_Imported_Per_Thresholds]]="","",Spec_Imports[[#This Row],[RP_Owned_Imported_Per_Thresholds]]*Spec_Imports[[#This Row],[EF_Total_Covered]])</f>
        <v/>
      </c>
      <c r="Z127" s="13"/>
      <c r="AA127" s="37"/>
      <c r="AB127" s="37" t="str">
        <f>IF(Spec_Imports[[#This Row],[Source ID]]="","",IF(OR(Spec_Imports[[#This Row],[Meter_Data_Zero_RPS]]="No",Spec_Imports[[#This Row],[Are_You_First_Deliverer]]="No"),"Does Not Apply",""))</f>
        <v/>
      </c>
      <c r="AC127"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27" s="16"/>
      <c r="AE127" s="210" t="str">
        <f>_xlfn.IFNA(INDEX(EF_List[Total EF],MATCH(Spec_Imports[[#This Row],[Source ID]],EF_List[Source ID],0)),"")</f>
        <v/>
      </c>
      <c r="AF127" s="210" t="str">
        <f>IF(Spec_Imports[[#This Row],[Source ID]]="","",Spec_Imports[[#This Row],[EF_Combustion]]+Spec_Imports[[#This Row],[EF_CH4_Non-Geothermal]]+Spec_Imports[[#This Row],[EF_N2O]])</f>
        <v/>
      </c>
      <c r="AG127" s="210" t="str">
        <f>IF(Spec_Imports[[#This Row],[Source ID]]="","",Spec_Imports[[#This Row],[EF_Biomass_Exempt]]+Spec_Imports[[#This Row],[EF_CO2_Geothermal_Exempt]]+Spec_Imports[[#This Row],[EF_CH4_Geothermal_Exempt]])</f>
        <v/>
      </c>
      <c r="AH127" s="210" t="str">
        <f>_xlfn.IFNA(INDEX(EF_List[Fossil &amp; Process EF],MATCH(Spec_Imports[[#This Row],[Source ID]],EF_List[Source ID],0)),"")</f>
        <v/>
      </c>
      <c r="AI127" s="210" t="str">
        <f>_xlfn.IFNA(INDEX(EF_List[Biomass
Exempt EF],MATCH(Spec_Imports[[#This Row],[Source ID]],EF_List[Source ID],0)),"")</f>
        <v/>
      </c>
      <c r="AJ127" s="210" t="str">
        <f>_xlfn.IFNA(INDEX(EF_List[Geothermal CO2 Exempt EF],MATCH(Spec_Imports[[#This Row],[Source ID]],EF_List[Source ID],0)),"")</f>
        <v/>
      </c>
      <c r="AK127" s="210" t="str">
        <f>_xlfn.IFNA(INDEX(EF_List[Geothermal CH4 Exempt EF],MATCH(Spec_Imports[[#This Row],[Source ID]],EF_List[Source ID],0)),"")</f>
        <v/>
      </c>
      <c r="AL127" s="210" t="str">
        <f>_xlfn.IFNA(INDEX(EF_List[Other CH4
Covered EF],MATCH(Spec_Imports[[#This Row],[Source ID]],EF_List[Source ID],0)),"")</f>
        <v/>
      </c>
      <c r="AM127" s="210" t="str">
        <f>_xlfn.IFNA(INDEX(EF_List[N2O
Covered EF],MATCH(Spec_Imports[[#This Row],[Source ID]],EF_List[Source ID],0)),"")</f>
        <v/>
      </c>
      <c r="AN127" s="15"/>
      <c r="AO127" s="51" t="str">
        <f>IFERROR(MAX(Spec_Imports[[#This Row],[Specified_Electricity_Deliveries]],0)*Spec_Imports[[#This Row],[Transmission_Loss_Correction_Factor]],"")</f>
        <v/>
      </c>
      <c r="AP127" s="51" t="str">
        <f>IFERROR(Spec_Imports[[#This Row],[MWh_x_TLF]]*Spec_Imports[[#This Row],[EF_Published2]],"")</f>
        <v/>
      </c>
      <c r="AQ127" s="51" t="str">
        <f>IFERROR(Spec_Imports[[#This Row],[MWh_x_TLF]]*Spec_Imports[[#This Row],[EF_Total_Covered]],"")</f>
        <v/>
      </c>
      <c r="AR127" s="51" t="str">
        <f>IFERROR(Spec_Imports[[#This Row],[MWh_x_TLF]]*Spec_Imports[[#This Row],[EF_Total_Exempt]],"")</f>
        <v/>
      </c>
      <c r="AS127" s="51" t="str">
        <f>IFERROR(Spec_Imports[[#This Row],[MWh_x_TLF]]*Spec_Imports[[#This Row],[EF_Combustion]],"")</f>
        <v/>
      </c>
      <c r="AT127" s="51" t="str">
        <f>IFERROR(Spec_Imports[[#This Row],[MWh_x_TLF]]*Spec_Imports[[#This Row],[EF_Biomass_Exempt]],"")</f>
        <v/>
      </c>
      <c r="AU127" s="51" t="str">
        <f>IFERROR(Spec_Imports[[#This Row],[MWh_x_TLF]]*Spec_Imports[[#This Row],[EF_CO2_Geothermal_Exempt]],"")</f>
        <v/>
      </c>
      <c r="AV127" s="51" t="str">
        <f>IFERROR(Spec_Imports[[#This Row],[MWh_x_TLF]]*Spec_Imports[[#This Row],[EF_CH4_Geothermal_Exempt]],"")</f>
        <v/>
      </c>
      <c r="AW127" s="51" t="str">
        <f>IFERROR(Spec_Imports[[#This Row],[MWh_x_TLF]]*Spec_Imports[[#This Row],[EF_CH4_Non-Geothermal]],"")</f>
        <v/>
      </c>
      <c r="AX127" s="51" t="str">
        <f>IFERROR(Spec_Imports[[#This Row],[MWh_x_TLF]]*Spec_Imports[[#This Row],[EF_N2O]],"")</f>
        <v/>
      </c>
      <c r="AY127" s="15"/>
      <c r="AZ127" s="44" t="str">
        <f>IF(Spec_Imports[[#This Row],[Source ID]]="","","No")</f>
        <v/>
      </c>
      <c r="BA127" s="255" t="str">
        <f>IF(Spec_Imports[[#This Row],[Linked_Jurisdiction_2]]="No",0,Spec_Imports[[#This Row],[CO2e_Total_Covered]])</f>
        <v/>
      </c>
      <c r="BB127" s="139"/>
      <c r="BC127" s="257"/>
    </row>
    <row r="128" spans="1:55" ht="15.6">
      <c r="A128" s="244"/>
      <c r="B128" s="126" t="str">
        <f>IF(ISNUMBER(SEARCH("~*",Spec_Imports[[#This Row],[Facility_Unit_Name]])),"",IF(Spec_Imports[[#This Row],[Facility_Unit_Name]]="","",INDEX(EF_List[Source ID],MATCH(Spec_Imports[[#This Row],[Facility_Unit_Name]],EF_List[Facility and Unit Name],0))))</f>
        <v/>
      </c>
      <c r="C128" s="44" t="str">
        <f>_xlfn.IFNA(INDEX(EF_List[Primary Fuel],MATCH(Spec_Imports[[#This Row],[Source ID]],EF_List[Source ID],0)),"")</f>
        <v/>
      </c>
      <c r="D128" s="44" t="str">
        <f>_xlfn.IFNA(INDEX(EF_List[State/Country],MATCH(Spec_Imports[[#This Row],[Source ID]],EF_List[Source ID],0)),"")</f>
        <v/>
      </c>
      <c r="E128" s="127"/>
      <c r="F128" s="128"/>
      <c r="G128" s="131" t="str">
        <f>IF(ISBLANK(Spec_Imports[[#This Row],[Source ID]]),"",Spec_Imports[[#This Row],[EF_Published2]])</f>
        <v/>
      </c>
      <c r="H128" s="74"/>
      <c r="I128" s="37"/>
      <c r="J128" s="38"/>
      <c r="K128" s="50"/>
      <c r="L128"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28" s="13"/>
      <c r="N128" s="37"/>
      <c r="O128" s="132" t="str">
        <f>IF(Spec_Imports[[#This Row],[Are_You_First_Deliverer]]="","",IF(N128="Yes","","Verify Entry"))</f>
        <v/>
      </c>
      <c r="P128" s="13"/>
      <c r="Q128" s="37"/>
      <c r="R128" s="44" t="str">
        <f>IF(Spec_Imports[[#This Row],[Source ID]]="","",IF(OR(Spec_Imports[[#This Row],[Direct_Delivery_Method]]="1st PoR is WA Sch Pt",Spec_Imports[[#This Row],[Direct_Delivery_Method]]="Dynamic Transfer",Spec_Imports[[#This Row],[Direct_Delivery_Method]]="Spec Source to POD in WA"),"Yes","Verify Entry"))</f>
        <v/>
      </c>
      <c r="S128" s="13"/>
      <c r="T128" s="247"/>
      <c r="U128" s="13"/>
      <c r="V128" s="44" t="str">
        <f>IF(Spec_Imports[[#This Row],[Source ID]]="","",'Start Here'!$B$33)</f>
        <v/>
      </c>
      <c r="W128" s="44" t="str">
        <f>IF(Spec_Imports[[#This Row],[Source ID]]="","",IF(Spec_Imports[[#This Row],[Are_You_First_Deliverer]]="Yes","No",IF(Spec_Imports[[#This Row],[Are_You_First_Deliverer]]="No","Yes","Verify Entry")))</f>
        <v/>
      </c>
      <c r="X128" s="52" t="str">
        <f>IF(Spec_Imports[[#This Row],[RP_Power_Brought_On_Behalf]]="Yes",Spec_Imports[[#This Row],[Specified_Electricity_Deliveries]]*Spec_Imports[[#This Row],[Transmission_Loss_Correction_Factor]],"")</f>
        <v/>
      </c>
      <c r="Y128" s="39" t="str">
        <f>IF(Spec_Imports[[#This Row],[RP_Owned_Imported_Per_Thresholds]]="","",Spec_Imports[[#This Row],[RP_Owned_Imported_Per_Thresholds]]*Spec_Imports[[#This Row],[EF_Total_Covered]])</f>
        <v/>
      </c>
      <c r="Z128" s="13"/>
      <c r="AA128" s="37"/>
      <c r="AB128" s="37" t="str">
        <f>IF(Spec_Imports[[#This Row],[Source ID]]="","",IF(OR(Spec_Imports[[#This Row],[Meter_Data_Zero_RPS]]="No",Spec_Imports[[#This Row],[Are_You_First_Deliverer]]="No"),"Does Not Apply",""))</f>
        <v/>
      </c>
      <c r="AC128"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28" s="16"/>
      <c r="AE128" s="210" t="str">
        <f>_xlfn.IFNA(INDEX(EF_List[Total EF],MATCH(Spec_Imports[[#This Row],[Source ID]],EF_List[Source ID],0)),"")</f>
        <v/>
      </c>
      <c r="AF128" s="210" t="str">
        <f>IF(Spec_Imports[[#This Row],[Source ID]]="","",Spec_Imports[[#This Row],[EF_Combustion]]+Spec_Imports[[#This Row],[EF_CH4_Non-Geothermal]]+Spec_Imports[[#This Row],[EF_N2O]])</f>
        <v/>
      </c>
      <c r="AG128" s="210" t="str">
        <f>IF(Spec_Imports[[#This Row],[Source ID]]="","",Spec_Imports[[#This Row],[EF_Biomass_Exempt]]+Spec_Imports[[#This Row],[EF_CO2_Geothermal_Exempt]]+Spec_Imports[[#This Row],[EF_CH4_Geothermal_Exempt]])</f>
        <v/>
      </c>
      <c r="AH128" s="210" t="str">
        <f>_xlfn.IFNA(INDEX(EF_List[Fossil &amp; Process EF],MATCH(Spec_Imports[[#This Row],[Source ID]],EF_List[Source ID],0)),"")</f>
        <v/>
      </c>
      <c r="AI128" s="210" t="str">
        <f>_xlfn.IFNA(INDEX(EF_List[Biomass
Exempt EF],MATCH(Spec_Imports[[#This Row],[Source ID]],EF_List[Source ID],0)),"")</f>
        <v/>
      </c>
      <c r="AJ128" s="210" t="str">
        <f>_xlfn.IFNA(INDEX(EF_List[Geothermal CO2 Exempt EF],MATCH(Spec_Imports[[#This Row],[Source ID]],EF_List[Source ID],0)),"")</f>
        <v/>
      </c>
      <c r="AK128" s="210" t="str">
        <f>_xlfn.IFNA(INDEX(EF_List[Geothermal CH4 Exempt EF],MATCH(Spec_Imports[[#This Row],[Source ID]],EF_List[Source ID],0)),"")</f>
        <v/>
      </c>
      <c r="AL128" s="210" t="str">
        <f>_xlfn.IFNA(INDEX(EF_List[Other CH4
Covered EF],MATCH(Spec_Imports[[#This Row],[Source ID]],EF_List[Source ID],0)),"")</f>
        <v/>
      </c>
      <c r="AM128" s="210" t="str">
        <f>_xlfn.IFNA(INDEX(EF_List[N2O
Covered EF],MATCH(Spec_Imports[[#This Row],[Source ID]],EF_List[Source ID],0)),"")</f>
        <v/>
      </c>
      <c r="AN128" s="15"/>
      <c r="AO128" s="51" t="str">
        <f>IFERROR(MAX(Spec_Imports[[#This Row],[Specified_Electricity_Deliveries]],0)*Spec_Imports[[#This Row],[Transmission_Loss_Correction_Factor]],"")</f>
        <v/>
      </c>
      <c r="AP128" s="51" t="str">
        <f>IFERROR(Spec_Imports[[#This Row],[MWh_x_TLF]]*Spec_Imports[[#This Row],[EF_Published2]],"")</f>
        <v/>
      </c>
      <c r="AQ128" s="51" t="str">
        <f>IFERROR(Spec_Imports[[#This Row],[MWh_x_TLF]]*Spec_Imports[[#This Row],[EF_Total_Covered]],"")</f>
        <v/>
      </c>
      <c r="AR128" s="51" t="str">
        <f>IFERROR(Spec_Imports[[#This Row],[MWh_x_TLF]]*Spec_Imports[[#This Row],[EF_Total_Exempt]],"")</f>
        <v/>
      </c>
      <c r="AS128" s="51" t="str">
        <f>IFERROR(Spec_Imports[[#This Row],[MWh_x_TLF]]*Spec_Imports[[#This Row],[EF_Combustion]],"")</f>
        <v/>
      </c>
      <c r="AT128" s="51" t="str">
        <f>IFERROR(Spec_Imports[[#This Row],[MWh_x_TLF]]*Spec_Imports[[#This Row],[EF_Biomass_Exempt]],"")</f>
        <v/>
      </c>
      <c r="AU128" s="51" t="str">
        <f>IFERROR(Spec_Imports[[#This Row],[MWh_x_TLF]]*Spec_Imports[[#This Row],[EF_CO2_Geothermal_Exempt]],"")</f>
        <v/>
      </c>
      <c r="AV128" s="51" t="str">
        <f>IFERROR(Spec_Imports[[#This Row],[MWh_x_TLF]]*Spec_Imports[[#This Row],[EF_CH4_Geothermal_Exempt]],"")</f>
        <v/>
      </c>
      <c r="AW128" s="51" t="str">
        <f>IFERROR(Spec_Imports[[#This Row],[MWh_x_TLF]]*Spec_Imports[[#This Row],[EF_CH4_Non-Geothermal]],"")</f>
        <v/>
      </c>
      <c r="AX128" s="51" t="str">
        <f>IFERROR(Spec_Imports[[#This Row],[MWh_x_TLF]]*Spec_Imports[[#This Row],[EF_N2O]],"")</f>
        <v/>
      </c>
      <c r="AY128" s="15"/>
      <c r="AZ128" s="44" t="str">
        <f>IF(Spec_Imports[[#This Row],[Source ID]]="","","No")</f>
        <v/>
      </c>
      <c r="BA128" s="255" t="str">
        <f>IF(Spec_Imports[[#This Row],[Linked_Jurisdiction_2]]="No",0,Spec_Imports[[#This Row],[CO2e_Total_Covered]])</f>
        <v/>
      </c>
      <c r="BB128" s="139"/>
      <c r="BC128" s="257"/>
    </row>
    <row r="129" spans="1:55" ht="15.6">
      <c r="A129" s="244"/>
      <c r="B129" s="126" t="str">
        <f>IF(ISNUMBER(SEARCH("~*",Spec_Imports[[#This Row],[Facility_Unit_Name]])),"",IF(Spec_Imports[[#This Row],[Facility_Unit_Name]]="","",INDEX(EF_List[Source ID],MATCH(Spec_Imports[[#This Row],[Facility_Unit_Name]],EF_List[Facility and Unit Name],0))))</f>
        <v/>
      </c>
      <c r="C129" s="44" t="str">
        <f>_xlfn.IFNA(INDEX(EF_List[Primary Fuel],MATCH(Spec_Imports[[#This Row],[Source ID]],EF_List[Source ID],0)),"")</f>
        <v/>
      </c>
      <c r="D129" s="44" t="str">
        <f>_xlfn.IFNA(INDEX(EF_List[State/Country],MATCH(Spec_Imports[[#This Row],[Source ID]],EF_List[Source ID],0)),"")</f>
        <v/>
      </c>
      <c r="E129" s="127"/>
      <c r="F129" s="128"/>
      <c r="G129" s="131" t="str">
        <f>IF(ISBLANK(Spec_Imports[[#This Row],[Source ID]]),"",Spec_Imports[[#This Row],[EF_Published2]])</f>
        <v/>
      </c>
      <c r="H129" s="74"/>
      <c r="I129" s="37"/>
      <c r="J129" s="38"/>
      <c r="K129" s="50"/>
      <c r="L129"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29" s="13"/>
      <c r="N129" s="37"/>
      <c r="O129" s="132" t="str">
        <f>IF(Spec_Imports[[#This Row],[Are_You_First_Deliverer]]="","",IF(N129="Yes","","Verify Entry"))</f>
        <v/>
      </c>
      <c r="P129" s="13"/>
      <c r="Q129" s="37"/>
      <c r="R129" s="44" t="str">
        <f>IF(Spec_Imports[[#This Row],[Source ID]]="","",IF(OR(Spec_Imports[[#This Row],[Direct_Delivery_Method]]="1st PoR is WA Sch Pt",Spec_Imports[[#This Row],[Direct_Delivery_Method]]="Dynamic Transfer",Spec_Imports[[#This Row],[Direct_Delivery_Method]]="Spec Source to POD in WA"),"Yes","Verify Entry"))</f>
        <v/>
      </c>
      <c r="S129" s="13"/>
      <c r="T129" s="247"/>
      <c r="U129" s="13"/>
      <c r="V129" s="44" t="str">
        <f>IF(Spec_Imports[[#This Row],[Source ID]]="","",'Start Here'!$B$33)</f>
        <v/>
      </c>
      <c r="W129" s="44" t="str">
        <f>IF(Spec_Imports[[#This Row],[Source ID]]="","",IF(Spec_Imports[[#This Row],[Are_You_First_Deliverer]]="Yes","No",IF(Spec_Imports[[#This Row],[Are_You_First_Deliverer]]="No","Yes","Verify Entry")))</f>
        <v/>
      </c>
      <c r="X129" s="52" t="str">
        <f>IF(Spec_Imports[[#This Row],[RP_Power_Brought_On_Behalf]]="Yes",Spec_Imports[[#This Row],[Specified_Electricity_Deliveries]]*Spec_Imports[[#This Row],[Transmission_Loss_Correction_Factor]],"")</f>
        <v/>
      </c>
      <c r="Y129" s="39" t="str">
        <f>IF(Spec_Imports[[#This Row],[RP_Owned_Imported_Per_Thresholds]]="","",Spec_Imports[[#This Row],[RP_Owned_Imported_Per_Thresholds]]*Spec_Imports[[#This Row],[EF_Total_Covered]])</f>
        <v/>
      </c>
      <c r="Z129" s="13"/>
      <c r="AA129" s="37"/>
      <c r="AB129" s="37" t="str">
        <f>IF(Spec_Imports[[#This Row],[Source ID]]="","",IF(OR(Spec_Imports[[#This Row],[Meter_Data_Zero_RPS]]="No",Spec_Imports[[#This Row],[Are_You_First_Deliverer]]="No"),"Does Not Apply",""))</f>
        <v/>
      </c>
      <c r="AC129"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29" s="16"/>
      <c r="AE129" s="210" t="str">
        <f>_xlfn.IFNA(INDEX(EF_List[Total EF],MATCH(Spec_Imports[[#This Row],[Source ID]],EF_List[Source ID],0)),"")</f>
        <v/>
      </c>
      <c r="AF129" s="210" t="str">
        <f>IF(Spec_Imports[[#This Row],[Source ID]]="","",Spec_Imports[[#This Row],[EF_Combustion]]+Spec_Imports[[#This Row],[EF_CH4_Non-Geothermal]]+Spec_Imports[[#This Row],[EF_N2O]])</f>
        <v/>
      </c>
      <c r="AG129" s="210" t="str">
        <f>IF(Spec_Imports[[#This Row],[Source ID]]="","",Spec_Imports[[#This Row],[EF_Biomass_Exempt]]+Spec_Imports[[#This Row],[EF_CO2_Geothermal_Exempt]]+Spec_Imports[[#This Row],[EF_CH4_Geothermal_Exempt]])</f>
        <v/>
      </c>
      <c r="AH129" s="210" t="str">
        <f>_xlfn.IFNA(INDEX(EF_List[Fossil &amp; Process EF],MATCH(Spec_Imports[[#This Row],[Source ID]],EF_List[Source ID],0)),"")</f>
        <v/>
      </c>
      <c r="AI129" s="210" t="str">
        <f>_xlfn.IFNA(INDEX(EF_List[Biomass
Exempt EF],MATCH(Spec_Imports[[#This Row],[Source ID]],EF_List[Source ID],0)),"")</f>
        <v/>
      </c>
      <c r="AJ129" s="210" t="str">
        <f>_xlfn.IFNA(INDEX(EF_List[Geothermal CO2 Exempt EF],MATCH(Spec_Imports[[#This Row],[Source ID]],EF_List[Source ID],0)),"")</f>
        <v/>
      </c>
      <c r="AK129" s="210" t="str">
        <f>_xlfn.IFNA(INDEX(EF_List[Geothermal CH4 Exempt EF],MATCH(Spec_Imports[[#This Row],[Source ID]],EF_List[Source ID],0)),"")</f>
        <v/>
      </c>
      <c r="AL129" s="210" t="str">
        <f>_xlfn.IFNA(INDEX(EF_List[Other CH4
Covered EF],MATCH(Spec_Imports[[#This Row],[Source ID]],EF_List[Source ID],0)),"")</f>
        <v/>
      </c>
      <c r="AM129" s="210" t="str">
        <f>_xlfn.IFNA(INDEX(EF_List[N2O
Covered EF],MATCH(Spec_Imports[[#This Row],[Source ID]],EF_List[Source ID],0)),"")</f>
        <v/>
      </c>
      <c r="AN129" s="15"/>
      <c r="AO129" s="51" t="str">
        <f>IFERROR(MAX(Spec_Imports[[#This Row],[Specified_Electricity_Deliveries]],0)*Spec_Imports[[#This Row],[Transmission_Loss_Correction_Factor]],"")</f>
        <v/>
      </c>
      <c r="AP129" s="51" t="str">
        <f>IFERROR(Spec_Imports[[#This Row],[MWh_x_TLF]]*Spec_Imports[[#This Row],[EF_Published2]],"")</f>
        <v/>
      </c>
      <c r="AQ129" s="51" t="str">
        <f>IFERROR(Spec_Imports[[#This Row],[MWh_x_TLF]]*Spec_Imports[[#This Row],[EF_Total_Covered]],"")</f>
        <v/>
      </c>
      <c r="AR129" s="51" t="str">
        <f>IFERROR(Spec_Imports[[#This Row],[MWh_x_TLF]]*Spec_Imports[[#This Row],[EF_Total_Exempt]],"")</f>
        <v/>
      </c>
      <c r="AS129" s="51" t="str">
        <f>IFERROR(Spec_Imports[[#This Row],[MWh_x_TLF]]*Spec_Imports[[#This Row],[EF_Combustion]],"")</f>
        <v/>
      </c>
      <c r="AT129" s="51" t="str">
        <f>IFERROR(Spec_Imports[[#This Row],[MWh_x_TLF]]*Spec_Imports[[#This Row],[EF_Biomass_Exempt]],"")</f>
        <v/>
      </c>
      <c r="AU129" s="51" t="str">
        <f>IFERROR(Spec_Imports[[#This Row],[MWh_x_TLF]]*Spec_Imports[[#This Row],[EF_CO2_Geothermal_Exempt]],"")</f>
        <v/>
      </c>
      <c r="AV129" s="51" t="str">
        <f>IFERROR(Spec_Imports[[#This Row],[MWh_x_TLF]]*Spec_Imports[[#This Row],[EF_CH4_Geothermal_Exempt]],"")</f>
        <v/>
      </c>
      <c r="AW129" s="51" t="str">
        <f>IFERROR(Spec_Imports[[#This Row],[MWh_x_TLF]]*Spec_Imports[[#This Row],[EF_CH4_Non-Geothermal]],"")</f>
        <v/>
      </c>
      <c r="AX129" s="51" t="str">
        <f>IFERROR(Spec_Imports[[#This Row],[MWh_x_TLF]]*Spec_Imports[[#This Row],[EF_N2O]],"")</f>
        <v/>
      </c>
      <c r="AY129" s="15"/>
      <c r="AZ129" s="44" t="str">
        <f>IF(Spec_Imports[[#This Row],[Source ID]]="","","No")</f>
        <v/>
      </c>
      <c r="BA129" s="255" t="str">
        <f>IF(Spec_Imports[[#This Row],[Linked_Jurisdiction_2]]="No",0,Spec_Imports[[#This Row],[CO2e_Total_Covered]])</f>
        <v/>
      </c>
      <c r="BB129" s="139"/>
      <c r="BC129" s="257"/>
    </row>
    <row r="130" spans="1:55" ht="15.6">
      <c r="A130" s="244"/>
      <c r="B130" s="126" t="str">
        <f>IF(ISNUMBER(SEARCH("~*",Spec_Imports[[#This Row],[Facility_Unit_Name]])),"",IF(Spec_Imports[[#This Row],[Facility_Unit_Name]]="","",INDEX(EF_List[Source ID],MATCH(Spec_Imports[[#This Row],[Facility_Unit_Name]],EF_List[Facility and Unit Name],0))))</f>
        <v/>
      </c>
      <c r="C130" s="44" t="str">
        <f>_xlfn.IFNA(INDEX(EF_List[Primary Fuel],MATCH(Spec_Imports[[#This Row],[Source ID]],EF_List[Source ID],0)),"")</f>
        <v/>
      </c>
      <c r="D130" s="44" t="str">
        <f>_xlfn.IFNA(INDEX(EF_List[State/Country],MATCH(Spec_Imports[[#This Row],[Source ID]],EF_List[Source ID],0)),"")</f>
        <v/>
      </c>
      <c r="E130" s="127"/>
      <c r="F130" s="128"/>
      <c r="G130" s="131" t="str">
        <f>IF(ISBLANK(Spec_Imports[[#This Row],[Source ID]]),"",Spec_Imports[[#This Row],[EF_Published2]])</f>
        <v/>
      </c>
      <c r="H130" s="74"/>
      <c r="I130" s="37"/>
      <c r="J130" s="38"/>
      <c r="K130" s="50"/>
      <c r="L130"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30" s="13"/>
      <c r="N130" s="37"/>
      <c r="O130" s="132" t="str">
        <f>IF(Spec_Imports[[#This Row],[Are_You_First_Deliverer]]="","",IF(N130="Yes","","Verify Entry"))</f>
        <v/>
      </c>
      <c r="P130" s="13"/>
      <c r="Q130" s="37"/>
      <c r="R130" s="44" t="str">
        <f>IF(Spec_Imports[[#This Row],[Source ID]]="","",IF(OR(Spec_Imports[[#This Row],[Direct_Delivery_Method]]="1st PoR is WA Sch Pt",Spec_Imports[[#This Row],[Direct_Delivery_Method]]="Dynamic Transfer",Spec_Imports[[#This Row],[Direct_Delivery_Method]]="Spec Source to POD in WA"),"Yes","Verify Entry"))</f>
        <v/>
      </c>
      <c r="S130" s="13"/>
      <c r="T130" s="247"/>
      <c r="U130" s="13"/>
      <c r="V130" s="44" t="str">
        <f>IF(Spec_Imports[[#This Row],[Source ID]]="","",'Start Here'!$B$33)</f>
        <v/>
      </c>
      <c r="W130" s="44" t="str">
        <f>IF(Spec_Imports[[#This Row],[Source ID]]="","",IF(Spec_Imports[[#This Row],[Are_You_First_Deliverer]]="Yes","No",IF(Spec_Imports[[#This Row],[Are_You_First_Deliverer]]="No","Yes","Verify Entry")))</f>
        <v/>
      </c>
      <c r="X130" s="52" t="str">
        <f>IF(Spec_Imports[[#This Row],[RP_Power_Brought_On_Behalf]]="Yes",Spec_Imports[[#This Row],[Specified_Electricity_Deliveries]]*Spec_Imports[[#This Row],[Transmission_Loss_Correction_Factor]],"")</f>
        <v/>
      </c>
      <c r="Y130" s="39" t="str">
        <f>IF(Spec_Imports[[#This Row],[RP_Owned_Imported_Per_Thresholds]]="","",Spec_Imports[[#This Row],[RP_Owned_Imported_Per_Thresholds]]*Spec_Imports[[#This Row],[EF_Total_Covered]])</f>
        <v/>
      </c>
      <c r="Z130" s="13"/>
      <c r="AA130" s="37"/>
      <c r="AB130" s="37" t="str">
        <f>IF(Spec_Imports[[#This Row],[Source ID]]="","",IF(OR(Spec_Imports[[#This Row],[Meter_Data_Zero_RPS]]="No",Spec_Imports[[#This Row],[Are_You_First_Deliverer]]="No"),"Does Not Apply",""))</f>
        <v/>
      </c>
      <c r="AC130"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30" s="16"/>
      <c r="AE130" s="210" t="str">
        <f>_xlfn.IFNA(INDEX(EF_List[Total EF],MATCH(Spec_Imports[[#This Row],[Source ID]],EF_List[Source ID],0)),"")</f>
        <v/>
      </c>
      <c r="AF130" s="210" t="str">
        <f>IF(Spec_Imports[[#This Row],[Source ID]]="","",Spec_Imports[[#This Row],[EF_Combustion]]+Spec_Imports[[#This Row],[EF_CH4_Non-Geothermal]]+Spec_Imports[[#This Row],[EF_N2O]])</f>
        <v/>
      </c>
      <c r="AG130" s="210" t="str">
        <f>IF(Spec_Imports[[#This Row],[Source ID]]="","",Spec_Imports[[#This Row],[EF_Biomass_Exempt]]+Spec_Imports[[#This Row],[EF_CO2_Geothermal_Exempt]]+Spec_Imports[[#This Row],[EF_CH4_Geothermal_Exempt]])</f>
        <v/>
      </c>
      <c r="AH130" s="210" t="str">
        <f>_xlfn.IFNA(INDEX(EF_List[Fossil &amp; Process EF],MATCH(Spec_Imports[[#This Row],[Source ID]],EF_List[Source ID],0)),"")</f>
        <v/>
      </c>
      <c r="AI130" s="210" t="str">
        <f>_xlfn.IFNA(INDEX(EF_List[Biomass
Exempt EF],MATCH(Spec_Imports[[#This Row],[Source ID]],EF_List[Source ID],0)),"")</f>
        <v/>
      </c>
      <c r="AJ130" s="210" t="str">
        <f>_xlfn.IFNA(INDEX(EF_List[Geothermal CO2 Exempt EF],MATCH(Spec_Imports[[#This Row],[Source ID]],EF_List[Source ID],0)),"")</f>
        <v/>
      </c>
      <c r="AK130" s="210" t="str">
        <f>_xlfn.IFNA(INDEX(EF_List[Geothermal CH4 Exempt EF],MATCH(Spec_Imports[[#This Row],[Source ID]],EF_List[Source ID],0)),"")</f>
        <v/>
      </c>
      <c r="AL130" s="210" t="str">
        <f>_xlfn.IFNA(INDEX(EF_List[Other CH4
Covered EF],MATCH(Spec_Imports[[#This Row],[Source ID]],EF_List[Source ID],0)),"")</f>
        <v/>
      </c>
      <c r="AM130" s="210" t="str">
        <f>_xlfn.IFNA(INDEX(EF_List[N2O
Covered EF],MATCH(Spec_Imports[[#This Row],[Source ID]],EF_List[Source ID],0)),"")</f>
        <v/>
      </c>
      <c r="AN130" s="15"/>
      <c r="AO130" s="51" t="str">
        <f>IFERROR(MAX(Spec_Imports[[#This Row],[Specified_Electricity_Deliveries]],0)*Spec_Imports[[#This Row],[Transmission_Loss_Correction_Factor]],"")</f>
        <v/>
      </c>
      <c r="AP130" s="51" t="str">
        <f>IFERROR(Spec_Imports[[#This Row],[MWh_x_TLF]]*Spec_Imports[[#This Row],[EF_Published2]],"")</f>
        <v/>
      </c>
      <c r="AQ130" s="51" t="str">
        <f>IFERROR(Spec_Imports[[#This Row],[MWh_x_TLF]]*Spec_Imports[[#This Row],[EF_Total_Covered]],"")</f>
        <v/>
      </c>
      <c r="AR130" s="51" t="str">
        <f>IFERROR(Spec_Imports[[#This Row],[MWh_x_TLF]]*Spec_Imports[[#This Row],[EF_Total_Exempt]],"")</f>
        <v/>
      </c>
      <c r="AS130" s="51" t="str">
        <f>IFERROR(Spec_Imports[[#This Row],[MWh_x_TLF]]*Spec_Imports[[#This Row],[EF_Combustion]],"")</f>
        <v/>
      </c>
      <c r="AT130" s="51" t="str">
        <f>IFERROR(Spec_Imports[[#This Row],[MWh_x_TLF]]*Spec_Imports[[#This Row],[EF_Biomass_Exempt]],"")</f>
        <v/>
      </c>
      <c r="AU130" s="51" t="str">
        <f>IFERROR(Spec_Imports[[#This Row],[MWh_x_TLF]]*Spec_Imports[[#This Row],[EF_CO2_Geothermal_Exempt]],"")</f>
        <v/>
      </c>
      <c r="AV130" s="51" t="str">
        <f>IFERROR(Spec_Imports[[#This Row],[MWh_x_TLF]]*Spec_Imports[[#This Row],[EF_CH4_Geothermal_Exempt]],"")</f>
        <v/>
      </c>
      <c r="AW130" s="51" t="str">
        <f>IFERROR(Spec_Imports[[#This Row],[MWh_x_TLF]]*Spec_Imports[[#This Row],[EF_CH4_Non-Geothermal]],"")</f>
        <v/>
      </c>
      <c r="AX130" s="51" t="str">
        <f>IFERROR(Spec_Imports[[#This Row],[MWh_x_TLF]]*Spec_Imports[[#This Row],[EF_N2O]],"")</f>
        <v/>
      </c>
      <c r="AY130" s="15"/>
      <c r="AZ130" s="44" t="str">
        <f>IF(Spec_Imports[[#This Row],[Source ID]]="","","No")</f>
        <v/>
      </c>
      <c r="BA130" s="255" t="str">
        <f>IF(Spec_Imports[[#This Row],[Linked_Jurisdiction_2]]="No",0,Spec_Imports[[#This Row],[CO2e_Total_Covered]])</f>
        <v/>
      </c>
      <c r="BB130" s="139"/>
      <c r="BC130" s="257"/>
    </row>
    <row r="131" spans="1:55" ht="15.6">
      <c r="A131" s="244"/>
      <c r="B131" s="126" t="str">
        <f>IF(ISNUMBER(SEARCH("~*",Spec_Imports[[#This Row],[Facility_Unit_Name]])),"",IF(Spec_Imports[[#This Row],[Facility_Unit_Name]]="","",INDEX(EF_List[Source ID],MATCH(Spec_Imports[[#This Row],[Facility_Unit_Name]],EF_List[Facility and Unit Name],0))))</f>
        <v/>
      </c>
      <c r="C131" s="44" t="str">
        <f>_xlfn.IFNA(INDEX(EF_List[Primary Fuel],MATCH(Spec_Imports[[#This Row],[Source ID]],EF_List[Source ID],0)),"")</f>
        <v/>
      </c>
      <c r="D131" s="44" t="str">
        <f>_xlfn.IFNA(INDEX(EF_List[State/Country],MATCH(Spec_Imports[[#This Row],[Source ID]],EF_List[Source ID],0)),"")</f>
        <v/>
      </c>
      <c r="E131" s="127"/>
      <c r="F131" s="128"/>
      <c r="G131" s="131" t="str">
        <f>IF(ISBLANK(Spec_Imports[[#This Row],[Source ID]]),"",Spec_Imports[[#This Row],[EF_Published2]])</f>
        <v/>
      </c>
      <c r="H131" s="74"/>
      <c r="I131" s="37"/>
      <c r="J131" s="38"/>
      <c r="K131" s="50"/>
      <c r="L131"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31" s="13"/>
      <c r="N131" s="37"/>
      <c r="O131" s="132" t="str">
        <f>IF(Spec_Imports[[#This Row],[Are_You_First_Deliverer]]="","",IF(N131="Yes","","Verify Entry"))</f>
        <v/>
      </c>
      <c r="P131" s="13"/>
      <c r="Q131" s="37"/>
      <c r="R131" s="44" t="str">
        <f>IF(Spec_Imports[[#This Row],[Source ID]]="","",IF(OR(Spec_Imports[[#This Row],[Direct_Delivery_Method]]="1st PoR is WA Sch Pt",Spec_Imports[[#This Row],[Direct_Delivery_Method]]="Dynamic Transfer",Spec_Imports[[#This Row],[Direct_Delivery_Method]]="Spec Source to POD in WA"),"Yes","Verify Entry"))</f>
        <v/>
      </c>
      <c r="S131" s="13"/>
      <c r="T131" s="247"/>
      <c r="U131" s="13"/>
      <c r="V131" s="44" t="str">
        <f>IF(Spec_Imports[[#This Row],[Source ID]]="","",'Start Here'!$B$33)</f>
        <v/>
      </c>
      <c r="W131" s="44" t="str">
        <f>IF(Spec_Imports[[#This Row],[Source ID]]="","",IF(Spec_Imports[[#This Row],[Are_You_First_Deliverer]]="Yes","No",IF(Spec_Imports[[#This Row],[Are_You_First_Deliverer]]="No","Yes","Verify Entry")))</f>
        <v/>
      </c>
      <c r="X131" s="52" t="str">
        <f>IF(Spec_Imports[[#This Row],[RP_Power_Brought_On_Behalf]]="Yes",Spec_Imports[[#This Row],[Specified_Electricity_Deliveries]]*Spec_Imports[[#This Row],[Transmission_Loss_Correction_Factor]],"")</f>
        <v/>
      </c>
      <c r="Y131" s="39" t="str">
        <f>IF(Spec_Imports[[#This Row],[RP_Owned_Imported_Per_Thresholds]]="","",Spec_Imports[[#This Row],[RP_Owned_Imported_Per_Thresholds]]*Spec_Imports[[#This Row],[EF_Total_Covered]])</f>
        <v/>
      </c>
      <c r="Z131" s="13"/>
      <c r="AA131" s="37"/>
      <c r="AB131" s="37" t="str">
        <f>IF(Spec_Imports[[#This Row],[Source ID]]="","",IF(OR(Spec_Imports[[#This Row],[Meter_Data_Zero_RPS]]="No",Spec_Imports[[#This Row],[Are_You_First_Deliverer]]="No"),"Does Not Apply",""))</f>
        <v/>
      </c>
      <c r="AC131"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31" s="16"/>
      <c r="AE131" s="210" t="str">
        <f>_xlfn.IFNA(INDEX(EF_List[Total EF],MATCH(Spec_Imports[[#This Row],[Source ID]],EF_List[Source ID],0)),"")</f>
        <v/>
      </c>
      <c r="AF131" s="210" t="str">
        <f>IF(Spec_Imports[[#This Row],[Source ID]]="","",Spec_Imports[[#This Row],[EF_Combustion]]+Spec_Imports[[#This Row],[EF_CH4_Non-Geothermal]]+Spec_Imports[[#This Row],[EF_N2O]])</f>
        <v/>
      </c>
      <c r="AG131" s="210" t="str">
        <f>IF(Spec_Imports[[#This Row],[Source ID]]="","",Spec_Imports[[#This Row],[EF_Biomass_Exempt]]+Spec_Imports[[#This Row],[EF_CO2_Geothermal_Exempt]]+Spec_Imports[[#This Row],[EF_CH4_Geothermal_Exempt]])</f>
        <v/>
      </c>
      <c r="AH131" s="210" t="str">
        <f>_xlfn.IFNA(INDEX(EF_List[Fossil &amp; Process EF],MATCH(Spec_Imports[[#This Row],[Source ID]],EF_List[Source ID],0)),"")</f>
        <v/>
      </c>
      <c r="AI131" s="210" t="str">
        <f>_xlfn.IFNA(INDEX(EF_List[Biomass
Exempt EF],MATCH(Spec_Imports[[#This Row],[Source ID]],EF_List[Source ID],0)),"")</f>
        <v/>
      </c>
      <c r="AJ131" s="210" t="str">
        <f>_xlfn.IFNA(INDEX(EF_List[Geothermal CO2 Exempt EF],MATCH(Spec_Imports[[#This Row],[Source ID]],EF_List[Source ID],0)),"")</f>
        <v/>
      </c>
      <c r="AK131" s="210" t="str">
        <f>_xlfn.IFNA(INDEX(EF_List[Geothermal CH4 Exempt EF],MATCH(Spec_Imports[[#This Row],[Source ID]],EF_List[Source ID],0)),"")</f>
        <v/>
      </c>
      <c r="AL131" s="210" t="str">
        <f>_xlfn.IFNA(INDEX(EF_List[Other CH4
Covered EF],MATCH(Spec_Imports[[#This Row],[Source ID]],EF_List[Source ID],0)),"")</f>
        <v/>
      </c>
      <c r="AM131" s="210" t="str">
        <f>_xlfn.IFNA(INDEX(EF_List[N2O
Covered EF],MATCH(Spec_Imports[[#This Row],[Source ID]],EF_List[Source ID],0)),"")</f>
        <v/>
      </c>
      <c r="AN131" s="15"/>
      <c r="AO131" s="51" t="str">
        <f>IFERROR(MAX(Spec_Imports[[#This Row],[Specified_Electricity_Deliveries]],0)*Spec_Imports[[#This Row],[Transmission_Loss_Correction_Factor]],"")</f>
        <v/>
      </c>
      <c r="AP131" s="51" t="str">
        <f>IFERROR(Spec_Imports[[#This Row],[MWh_x_TLF]]*Spec_Imports[[#This Row],[EF_Published2]],"")</f>
        <v/>
      </c>
      <c r="AQ131" s="51" t="str">
        <f>IFERROR(Spec_Imports[[#This Row],[MWh_x_TLF]]*Spec_Imports[[#This Row],[EF_Total_Covered]],"")</f>
        <v/>
      </c>
      <c r="AR131" s="51" t="str">
        <f>IFERROR(Spec_Imports[[#This Row],[MWh_x_TLF]]*Spec_Imports[[#This Row],[EF_Total_Exempt]],"")</f>
        <v/>
      </c>
      <c r="AS131" s="51" t="str">
        <f>IFERROR(Spec_Imports[[#This Row],[MWh_x_TLF]]*Spec_Imports[[#This Row],[EF_Combustion]],"")</f>
        <v/>
      </c>
      <c r="AT131" s="51" t="str">
        <f>IFERROR(Spec_Imports[[#This Row],[MWh_x_TLF]]*Spec_Imports[[#This Row],[EF_Biomass_Exempt]],"")</f>
        <v/>
      </c>
      <c r="AU131" s="51" t="str">
        <f>IFERROR(Spec_Imports[[#This Row],[MWh_x_TLF]]*Spec_Imports[[#This Row],[EF_CO2_Geothermal_Exempt]],"")</f>
        <v/>
      </c>
      <c r="AV131" s="51" t="str">
        <f>IFERROR(Spec_Imports[[#This Row],[MWh_x_TLF]]*Spec_Imports[[#This Row],[EF_CH4_Geothermal_Exempt]],"")</f>
        <v/>
      </c>
      <c r="AW131" s="51" t="str">
        <f>IFERROR(Spec_Imports[[#This Row],[MWh_x_TLF]]*Spec_Imports[[#This Row],[EF_CH4_Non-Geothermal]],"")</f>
        <v/>
      </c>
      <c r="AX131" s="51" t="str">
        <f>IFERROR(Spec_Imports[[#This Row],[MWh_x_TLF]]*Spec_Imports[[#This Row],[EF_N2O]],"")</f>
        <v/>
      </c>
      <c r="AY131" s="15"/>
      <c r="AZ131" s="44" t="str">
        <f>IF(Spec_Imports[[#This Row],[Source ID]]="","","No")</f>
        <v/>
      </c>
      <c r="BA131" s="255" t="str">
        <f>IF(Spec_Imports[[#This Row],[Linked_Jurisdiction_2]]="No",0,Spec_Imports[[#This Row],[CO2e_Total_Covered]])</f>
        <v/>
      </c>
      <c r="BB131" s="139"/>
      <c r="BC131" s="257"/>
    </row>
    <row r="132" spans="1:55" ht="15.6">
      <c r="A132" s="244"/>
      <c r="B132" s="126" t="str">
        <f>IF(ISNUMBER(SEARCH("~*",Spec_Imports[[#This Row],[Facility_Unit_Name]])),"",IF(Spec_Imports[[#This Row],[Facility_Unit_Name]]="","",INDEX(EF_List[Source ID],MATCH(Spec_Imports[[#This Row],[Facility_Unit_Name]],EF_List[Facility and Unit Name],0))))</f>
        <v/>
      </c>
      <c r="C132" s="44" t="str">
        <f>_xlfn.IFNA(INDEX(EF_List[Primary Fuel],MATCH(Spec_Imports[[#This Row],[Source ID]],EF_List[Source ID],0)),"")</f>
        <v/>
      </c>
      <c r="D132" s="44" t="str">
        <f>_xlfn.IFNA(INDEX(EF_List[State/Country],MATCH(Spec_Imports[[#This Row],[Source ID]],EF_List[Source ID],0)),"")</f>
        <v/>
      </c>
      <c r="E132" s="127"/>
      <c r="F132" s="128"/>
      <c r="G132" s="131" t="str">
        <f>IF(ISBLANK(Spec_Imports[[#This Row],[Source ID]]),"",Spec_Imports[[#This Row],[EF_Published2]])</f>
        <v/>
      </c>
      <c r="H132" s="74"/>
      <c r="I132" s="37"/>
      <c r="J132" s="38"/>
      <c r="K132" s="50"/>
      <c r="L132"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32" s="13"/>
      <c r="N132" s="37"/>
      <c r="O132" s="132" t="str">
        <f>IF(Spec_Imports[[#This Row],[Are_You_First_Deliverer]]="","",IF(N132="Yes","","Verify Entry"))</f>
        <v/>
      </c>
      <c r="P132" s="13"/>
      <c r="Q132" s="37"/>
      <c r="R132" s="44" t="str">
        <f>IF(Spec_Imports[[#This Row],[Source ID]]="","",IF(OR(Spec_Imports[[#This Row],[Direct_Delivery_Method]]="1st PoR is WA Sch Pt",Spec_Imports[[#This Row],[Direct_Delivery_Method]]="Dynamic Transfer",Spec_Imports[[#This Row],[Direct_Delivery_Method]]="Spec Source to POD in WA"),"Yes","Verify Entry"))</f>
        <v/>
      </c>
      <c r="S132" s="13"/>
      <c r="T132" s="247"/>
      <c r="U132" s="13"/>
      <c r="V132" s="44" t="str">
        <f>IF(Spec_Imports[[#This Row],[Source ID]]="","",'Start Here'!$B$33)</f>
        <v/>
      </c>
      <c r="W132" s="44" t="str">
        <f>IF(Spec_Imports[[#This Row],[Source ID]]="","",IF(Spec_Imports[[#This Row],[Are_You_First_Deliverer]]="Yes","No",IF(Spec_Imports[[#This Row],[Are_You_First_Deliverer]]="No","Yes","Verify Entry")))</f>
        <v/>
      </c>
      <c r="X132" s="52" t="str">
        <f>IF(Spec_Imports[[#This Row],[RP_Power_Brought_On_Behalf]]="Yes",Spec_Imports[[#This Row],[Specified_Electricity_Deliveries]]*Spec_Imports[[#This Row],[Transmission_Loss_Correction_Factor]],"")</f>
        <v/>
      </c>
      <c r="Y132" s="39" t="str">
        <f>IF(Spec_Imports[[#This Row],[RP_Owned_Imported_Per_Thresholds]]="","",Spec_Imports[[#This Row],[RP_Owned_Imported_Per_Thresholds]]*Spec_Imports[[#This Row],[EF_Total_Covered]])</f>
        <v/>
      </c>
      <c r="Z132" s="13"/>
      <c r="AA132" s="37"/>
      <c r="AB132" s="37" t="str">
        <f>IF(Spec_Imports[[#This Row],[Source ID]]="","",IF(OR(Spec_Imports[[#This Row],[Meter_Data_Zero_RPS]]="No",Spec_Imports[[#This Row],[Are_You_First_Deliverer]]="No"),"Does Not Apply",""))</f>
        <v/>
      </c>
      <c r="AC132"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32" s="16"/>
      <c r="AE132" s="210" t="str">
        <f>_xlfn.IFNA(INDEX(EF_List[Total EF],MATCH(Spec_Imports[[#This Row],[Source ID]],EF_List[Source ID],0)),"")</f>
        <v/>
      </c>
      <c r="AF132" s="210" t="str">
        <f>IF(Spec_Imports[[#This Row],[Source ID]]="","",Spec_Imports[[#This Row],[EF_Combustion]]+Spec_Imports[[#This Row],[EF_CH4_Non-Geothermal]]+Spec_Imports[[#This Row],[EF_N2O]])</f>
        <v/>
      </c>
      <c r="AG132" s="210" t="str">
        <f>IF(Spec_Imports[[#This Row],[Source ID]]="","",Spec_Imports[[#This Row],[EF_Biomass_Exempt]]+Spec_Imports[[#This Row],[EF_CO2_Geothermal_Exempt]]+Spec_Imports[[#This Row],[EF_CH4_Geothermal_Exempt]])</f>
        <v/>
      </c>
      <c r="AH132" s="210" t="str">
        <f>_xlfn.IFNA(INDEX(EF_List[Fossil &amp; Process EF],MATCH(Spec_Imports[[#This Row],[Source ID]],EF_List[Source ID],0)),"")</f>
        <v/>
      </c>
      <c r="AI132" s="210" t="str">
        <f>_xlfn.IFNA(INDEX(EF_List[Biomass
Exempt EF],MATCH(Spec_Imports[[#This Row],[Source ID]],EF_List[Source ID],0)),"")</f>
        <v/>
      </c>
      <c r="AJ132" s="210" t="str">
        <f>_xlfn.IFNA(INDEX(EF_List[Geothermal CO2 Exempt EF],MATCH(Spec_Imports[[#This Row],[Source ID]],EF_List[Source ID],0)),"")</f>
        <v/>
      </c>
      <c r="AK132" s="210" t="str">
        <f>_xlfn.IFNA(INDEX(EF_List[Geothermal CH4 Exempt EF],MATCH(Spec_Imports[[#This Row],[Source ID]],EF_List[Source ID],0)),"")</f>
        <v/>
      </c>
      <c r="AL132" s="210" t="str">
        <f>_xlfn.IFNA(INDEX(EF_List[Other CH4
Covered EF],MATCH(Spec_Imports[[#This Row],[Source ID]],EF_List[Source ID],0)),"")</f>
        <v/>
      </c>
      <c r="AM132" s="210" t="str">
        <f>_xlfn.IFNA(INDEX(EF_List[N2O
Covered EF],MATCH(Spec_Imports[[#This Row],[Source ID]],EF_List[Source ID],0)),"")</f>
        <v/>
      </c>
      <c r="AN132" s="15"/>
      <c r="AO132" s="51" t="str">
        <f>IFERROR(MAX(Spec_Imports[[#This Row],[Specified_Electricity_Deliveries]],0)*Spec_Imports[[#This Row],[Transmission_Loss_Correction_Factor]],"")</f>
        <v/>
      </c>
      <c r="AP132" s="51" t="str">
        <f>IFERROR(Spec_Imports[[#This Row],[MWh_x_TLF]]*Spec_Imports[[#This Row],[EF_Published2]],"")</f>
        <v/>
      </c>
      <c r="AQ132" s="51" t="str">
        <f>IFERROR(Spec_Imports[[#This Row],[MWh_x_TLF]]*Spec_Imports[[#This Row],[EF_Total_Covered]],"")</f>
        <v/>
      </c>
      <c r="AR132" s="51" t="str">
        <f>IFERROR(Spec_Imports[[#This Row],[MWh_x_TLF]]*Spec_Imports[[#This Row],[EF_Total_Exempt]],"")</f>
        <v/>
      </c>
      <c r="AS132" s="51" t="str">
        <f>IFERROR(Spec_Imports[[#This Row],[MWh_x_TLF]]*Spec_Imports[[#This Row],[EF_Combustion]],"")</f>
        <v/>
      </c>
      <c r="AT132" s="51" t="str">
        <f>IFERROR(Spec_Imports[[#This Row],[MWh_x_TLF]]*Spec_Imports[[#This Row],[EF_Biomass_Exempt]],"")</f>
        <v/>
      </c>
      <c r="AU132" s="51" t="str">
        <f>IFERROR(Spec_Imports[[#This Row],[MWh_x_TLF]]*Spec_Imports[[#This Row],[EF_CO2_Geothermal_Exempt]],"")</f>
        <v/>
      </c>
      <c r="AV132" s="51" t="str">
        <f>IFERROR(Spec_Imports[[#This Row],[MWh_x_TLF]]*Spec_Imports[[#This Row],[EF_CH4_Geothermal_Exempt]],"")</f>
        <v/>
      </c>
      <c r="AW132" s="51" t="str">
        <f>IFERROR(Spec_Imports[[#This Row],[MWh_x_TLF]]*Spec_Imports[[#This Row],[EF_CH4_Non-Geothermal]],"")</f>
        <v/>
      </c>
      <c r="AX132" s="51" t="str">
        <f>IFERROR(Spec_Imports[[#This Row],[MWh_x_TLF]]*Spec_Imports[[#This Row],[EF_N2O]],"")</f>
        <v/>
      </c>
      <c r="AY132" s="15"/>
      <c r="AZ132" s="44" t="str">
        <f>IF(Spec_Imports[[#This Row],[Source ID]]="","","No")</f>
        <v/>
      </c>
      <c r="BA132" s="255" t="str">
        <f>IF(Spec_Imports[[#This Row],[Linked_Jurisdiction_2]]="No",0,Spec_Imports[[#This Row],[CO2e_Total_Covered]])</f>
        <v/>
      </c>
      <c r="BB132" s="139"/>
      <c r="BC132" s="257"/>
    </row>
    <row r="133" spans="1:55" ht="15.6">
      <c r="A133" s="244"/>
      <c r="B133" s="126" t="str">
        <f>IF(ISNUMBER(SEARCH("~*",Spec_Imports[[#This Row],[Facility_Unit_Name]])),"",IF(Spec_Imports[[#This Row],[Facility_Unit_Name]]="","",INDEX(EF_List[Source ID],MATCH(Spec_Imports[[#This Row],[Facility_Unit_Name]],EF_List[Facility and Unit Name],0))))</f>
        <v/>
      </c>
      <c r="C133" s="44" t="str">
        <f>_xlfn.IFNA(INDEX(EF_List[Primary Fuel],MATCH(Spec_Imports[[#This Row],[Source ID]],EF_List[Source ID],0)),"")</f>
        <v/>
      </c>
      <c r="D133" s="44" t="str">
        <f>_xlfn.IFNA(INDEX(EF_List[State/Country],MATCH(Spec_Imports[[#This Row],[Source ID]],EF_List[Source ID],0)),"")</f>
        <v/>
      </c>
      <c r="E133" s="127"/>
      <c r="F133" s="128"/>
      <c r="G133" s="131" t="str">
        <f>IF(ISBLANK(Spec_Imports[[#This Row],[Source ID]]),"",Spec_Imports[[#This Row],[EF_Published2]])</f>
        <v/>
      </c>
      <c r="H133" s="74"/>
      <c r="I133" s="37"/>
      <c r="J133" s="38"/>
      <c r="K133" s="50"/>
      <c r="L133"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33" s="13"/>
      <c r="N133" s="37"/>
      <c r="O133" s="132" t="str">
        <f>IF(Spec_Imports[[#This Row],[Are_You_First_Deliverer]]="","",IF(N133="Yes","","Verify Entry"))</f>
        <v/>
      </c>
      <c r="P133" s="13"/>
      <c r="Q133" s="37"/>
      <c r="R133" s="44" t="str">
        <f>IF(Spec_Imports[[#This Row],[Source ID]]="","",IF(OR(Spec_Imports[[#This Row],[Direct_Delivery_Method]]="1st PoR is WA Sch Pt",Spec_Imports[[#This Row],[Direct_Delivery_Method]]="Dynamic Transfer",Spec_Imports[[#This Row],[Direct_Delivery_Method]]="Spec Source to POD in WA"),"Yes","Verify Entry"))</f>
        <v/>
      </c>
      <c r="S133" s="13"/>
      <c r="T133" s="247"/>
      <c r="U133" s="13"/>
      <c r="V133" s="44" t="str">
        <f>IF(Spec_Imports[[#This Row],[Source ID]]="","",'Start Here'!$B$33)</f>
        <v/>
      </c>
      <c r="W133" s="44" t="str">
        <f>IF(Spec_Imports[[#This Row],[Source ID]]="","",IF(Spec_Imports[[#This Row],[Are_You_First_Deliverer]]="Yes","No",IF(Spec_Imports[[#This Row],[Are_You_First_Deliverer]]="No","Yes","Verify Entry")))</f>
        <v/>
      </c>
      <c r="X133" s="52" t="str">
        <f>IF(Spec_Imports[[#This Row],[RP_Power_Brought_On_Behalf]]="Yes",Spec_Imports[[#This Row],[Specified_Electricity_Deliveries]]*Spec_Imports[[#This Row],[Transmission_Loss_Correction_Factor]],"")</f>
        <v/>
      </c>
      <c r="Y133" s="39" t="str">
        <f>IF(Spec_Imports[[#This Row],[RP_Owned_Imported_Per_Thresholds]]="","",Spec_Imports[[#This Row],[RP_Owned_Imported_Per_Thresholds]]*Spec_Imports[[#This Row],[EF_Total_Covered]])</f>
        <v/>
      </c>
      <c r="Z133" s="13"/>
      <c r="AA133" s="37"/>
      <c r="AB133" s="37" t="str">
        <f>IF(Spec_Imports[[#This Row],[Source ID]]="","",IF(OR(Spec_Imports[[#This Row],[Meter_Data_Zero_RPS]]="No",Spec_Imports[[#This Row],[Are_You_First_Deliverer]]="No"),"Does Not Apply",""))</f>
        <v/>
      </c>
      <c r="AC133"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33" s="16"/>
      <c r="AE133" s="210" t="str">
        <f>_xlfn.IFNA(INDEX(EF_List[Total EF],MATCH(Spec_Imports[[#This Row],[Source ID]],EF_List[Source ID],0)),"")</f>
        <v/>
      </c>
      <c r="AF133" s="210" t="str">
        <f>IF(Spec_Imports[[#This Row],[Source ID]]="","",Spec_Imports[[#This Row],[EF_Combustion]]+Spec_Imports[[#This Row],[EF_CH4_Non-Geothermal]]+Spec_Imports[[#This Row],[EF_N2O]])</f>
        <v/>
      </c>
      <c r="AG133" s="210" t="str">
        <f>IF(Spec_Imports[[#This Row],[Source ID]]="","",Spec_Imports[[#This Row],[EF_Biomass_Exempt]]+Spec_Imports[[#This Row],[EF_CO2_Geothermal_Exempt]]+Spec_Imports[[#This Row],[EF_CH4_Geothermal_Exempt]])</f>
        <v/>
      </c>
      <c r="AH133" s="210" t="str">
        <f>_xlfn.IFNA(INDEX(EF_List[Fossil &amp; Process EF],MATCH(Spec_Imports[[#This Row],[Source ID]],EF_List[Source ID],0)),"")</f>
        <v/>
      </c>
      <c r="AI133" s="210" t="str">
        <f>_xlfn.IFNA(INDEX(EF_List[Biomass
Exempt EF],MATCH(Spec_Imports[[#This Row],[Source ID]],EF_List[Source ID],0)),"")</f>
        <v/>
      </c>
      <c r="AJ133" s="210" t="str">
        <f>_xlfn.IFNA(INDEX(EF_List[Geothermal CO2 Exempt EF],MATCH(Spec_Imports[[#This Row],[Source ID]],EF_List[Source ID],0)),"")</f>
        <v/>
      </c>
      <c r="AK133" s="210" t="str">
        <f>_xlfn.IFNA(INDEX(EF_List[Geothermal CH4 Exempt EF],MATCH(Spec_Imports[[#This Row],[Source ID]],EF_List[Source ID],0)),"")</f>
        <v/>
      </c>
      <c r="AL133" s="210" t="str">
        <f>_xlfn.IFNA(INDEX(EF_List[Other CH4
Covered EF],MATCH(Spec_Imports[[#This Row],[Source ID]],EF_List[Source ID],0)),"")</f>
        <v/>
      </c>
      <c r="AM133" s="210" t="str">
        <f>_xlfn.IFNA(INDEX(EF_List[N2O
Covered EF],MATCH(Spec_Imports[[#This Row],[Source ID]],EF_List[Source ID],0)),"")</f>
        <v/>
      </c>
      <c r="AN133" s="15"/>
      <c r="AO133" s="51" t="str">
        <f>IFERROR(MAX(Spec_Imports[[#This Row],[Specified_Electricity_Deliveries]],0)*Spec_Imports[[#This Row],[Transmission_Loss_Correction_Factor]],"")</f>
        <v/>
      </c>
      <c r="AP133" s="51" t="str">
        <f>IFERROR(Spec_Imports[[#This Row],[MWh_x_TLF]]*Spec_Imports[[#This Row],[EF_Published2]],"")</f>
        <v/>
      </c>
      <c r="AQ133" s="51" t="str">
        <f>IFERROR(Spec_Imports[[#This Row],[MWh_x_TLF]]*Spec_Imports[[#This Row],[EF_Total_Covered]],"")</f>
        <v/>
      </c>
      <c r="AR133" s="51" t="str">
        <f>IFERROR(Spec_Imports[[#This Row],[MWh_x_TLF]]*Spec_Imports[[#This Row],[EF_Total_Exempt]],"")</f>
        <v/>
      </c>
      <c r="AS133" s="51" t="str">
        <f>IFERROR(Spec_Imports[[#This Row],[MWh_x_TLF]]*Spec_Imports[[#This Row],[EF_Combustion]],"")</f>
        <v/>
      </c>
      <c r="AT133" s="51" t="str">
        <f>IFERROR(Spec_Imports[[#This Row],[MWh_x_TLF]]*Spec_Imports[[#This Row],[EF_Biomass_Exempt]],"")</f>
        <v/>
      </c>
      <c r="AU133" s="51" t="str">
        <f>IFERROR(Spec_Imports[[#This Row],[MWh_x_TLF]]*Spec_Imports[[#This Row],[EF_CO2_Geothermal_Exempt]],"")</f>
        <v/>
      </c>
      <c r="AV133" s="51" t="str">
        <f>IFERROR(Spec_Imports[[#This Row],[MWh_x_TLF]]*Spec_Imports[[#This Row],[EF_CH4_Geothermal_Exempt]],"")</f>
        <v/>
      </c>
      <c r="AW133" s="51" t="str">
        <f>IFERROR(Spec_Imports[[#This Row],[MWh_x_TLF]]*Spec_Imports[[#This Row],[EF_CH4_Non-Geothermal]],"")</f>
        <v/>
      </c>
      <c r="AX133" s="51" t="str">
        <f>IFERROR(Spec_Imports[[#This Row],[MWh_x_TLF]]*Spec_Imports[[#This Row],[EF_N2O]],"")</f>
        <v/>
      </c>
      <c r="AY133" s="15"/>
      <c r="AZ133" s="44" t="str">
        <f>IF(Spec_Imports[[#This Row],[Source ID]]="","","No")</f>
        <v/>
      </c>
      <c r="BA133" s="255" t="str">
        <f>IF(Spec_Imports[[#This Row],[Linked_Jurisdiction_2]]="No",0,Spec_Imports[[#This Row],[CO2e_Total_Covered]])</f>
        <v/>
      </c>
      <c r="BB133" s="139"/>
      <c r="BC133" s="257"/>
    </row>
    <row r="134" spans="1:55" ht="15.6">
      <c r="A134" s="244"/>
      <c r="B134" s="126" t="str">
        <f>IF(ISNUMBER(SEARCH("~*",Spec_Imports[[#This Row],[Facility_Unit_Name]])),"",IF(Spec_Imports[[#This Row],[Facility_Unit_Name]]="","",INDEX(EF_List[Source ID],MATCH(Spec_Imports[[#This Row],[Facility_Unit_Name]],EF_List[Facility and Unit Name],0))))</f>
        <v/>
      </c>
      <c r="C134" s="44" t="str">
        <f>_xlfn.IFNA(INDEX(EF_List[Primary Fuel],MATCH(Spec_Imports[[#This Row],[Source ID]],EF_List[Source ID],0)),"")</f>
        <v/>
      </c>
      <c r="D134" s="44" t="str">
        <f>_xlfn.IFNA(INDEX(EF_List[State/Country],MATCH(Spec_Imports[[#This Row],[Source ID]],EF_List[Source ID],0)),"")</f>
        <v/>
      </c>
      <c r="E134" s="127"/>
      <c r="F134" s="128"/>
      <c r="G134" s="131" t="str">
        <f>IF(ISBLANK(Spec_Imports[[#This Row],[Source ID]]),"",Spec_Imports[[#This Row],[EF_Published2]])</f>
        <v/>
      </c>
      <c r="H134" s="74"/>
      <c r="I134" s="37"/>
      <c r="J134" s="38"/>
      <c r="K134" s="50"/>
      <c r="L134"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34" s="13"/>
      <c r="N134" s="37"/>
      <c r="O134" s="132" t="str">
        <f>IF(Spec_Imports[[#This Row],[Are_You_First_Deliverer]]="","",IF(N134="Yes","","Verify Entry"))</f>
        <v/>
      </c>
      <c r="P134" s="13"/>
      <c r="Q134" s="37"/>
      <c r="R134" s="44" t="str">
        <f>IF(Spec_Imports[[#This Row],[Source ID]]="","",IF(OR(Spec_Imports[[#This Row],[Direct_Delivery_Method]]="1st PoR is WA Sch Pt",Spec_Imports[[#This Row],[Direct_Delivery_Method]]="Dynamic Transfer",Spec_Imports[[#This Row],[Direct_Delivery_Method]]="Spec Source to POD in WA"),"Yes","Verify Entry"))</f>
        <v/>
      </c>
      <c r="S134" s="13"/>
      <c r="T134" s="247"/>
      <c r="U134" s="13"/>
      <c r="V134" s="44" t="str">
        <f>IF(Spec_Imports[[#This Row],[Source ID]]="","",'Start Here'!$B$33)</f>
        <v/>
      </c>
      <c r="W134" s="44" t="str">
        <f>IF(Spec_Imports[[#This Row],[Source ID]]="","",IF(Spec_Imports[[#This Row],[Are_You_First_Deliverer]]="Yes","No",IF(Spec_Imports[[#This Row],[Are_You_First_Deliverer]]="No","Yes","Verify Entry")))</f>
        <v/>
      </c>
      <c r="X134" s="52" t="str">
        <f>IF(Spec_Imports[[#This Row],[RP_Power_Brought_On_Behalf]]="Yes",Spec_Imports[[#This Row],[Specified_Electricity_Deliveries]]*Spec_Imports[[#This Row],[Transmission_Loss_Correction_Factor]],"")</f>
        <v/>
      </c>
      <c r="Y134" s="39" t="str">
        <f>IF(Spec_Imports[[#This Row],[RP_Owned_Imported_Per_Thresholds]]="","",Spec_Imports[[#This Row],[RP_Owned_Imported_Per_Thresholds]]*Spec_Imports[[#This Row],[EF_Total_Covered]])</f>
        <v/>
      </c>
      <c r="Z134" s="13"/>
      <c r="AA134" s="37"/>
      <c r="AB134" s="37" t="str">
        <f>IF(Spec_Imports[[#This Row],[Source ID]]="","",IF(OR(Spec_Imports[[#This Row],[Meter_Data_Zero_RPS]]="No",Spec_Imports[[#This Row],[Are_You_First_Deliverer]]="No"),"Does Not Apply",""))</f>
        <v/>
      </c>
      <c r="AC134"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34" s="16"/>
      <c r="AE134" s="210" t="str">
        <f>_xlfn.IFNA(INDEX(EF_List[Total EF],MATCH(Spec_Imports[[#This Row],[Source ID]],EF_List[Source ID],0)),"")</f>
        <v/>
      </c>
      <c r="AF134" s="210" t="str">
        <f>IF(Spec_Imports[[#This Row],[Source ID]]="","",Spec_Imports[[#This Row],[EF_Combustion]]+Spec_Imports[[#This Row],[EF_CH4_Non-Geothermal]]+Spec_Imports[[#This Row],[EF_N2O]])</f>
        <v/>
      </c>
      <c r="AG134" s="210" t="str">
        <f>IF(Spec_Imports[[#This Row],[Source ID]]="","",Spec_Imports[[#This Row],[EF_Biomass_Exempt]]+Spec_Imports[[#This Row],[EF_CO2_Geothermal_Exempt]]+Spec_Imports[[#This Row],[EF_CH4_Geothermal_Exempt]])</f>
        <v/>
      </c>
      <c r="AH134" s="210" t="str">
        <f>_xlfn.IFNA(INDEX(EF_List[Fossil &amp; Process EF],MATCH(Spec_Imports[[#This Row],[Source ID]],EF_List[Source ID],0)),"")</f>
        <v/>
      </c>
      <c r="AI134" s="210" t="str">
        <f>_xlfn.IFNA(INDEX(EF_List[Biomass
Exempt EF],MATCH(Spec_Imports[[#This Row],[Source ID]],EF_List[Source ID],0)),"")</f>
        <v/>
      </c>
      <c r="AJ134" s="210" t="str">
        <f>_xlfn.IFNA(INDEX(EF_List[Geothermal CO2 Exempt EF],MATCH(Spec_Imports[[#This Row],[Source ID]],EF_List[Source ID],0)),"")</f>
        <v/>
      </c>
      <c r="AK134" s="210" t="str">
        <f>_xlfn.IFNA(INDEX(EF_List[Geothermal CH4 Exempt EF],MATCH(Spec_Imports[[#This Row],[Source ID]],EF_List[Source ID],0)),"")</f>
        <v/>
      </c>
      <c r="AL134" s="210" t="str">
        <f>_xlfn.IFNA(INDEX(EF_List[Other CH4
Covered EF],MATCH(Spec_Imports[[#This Row],[Source ID]],EF_List[Source ID],0)),"")</f>
        <v/>
      </c>
      <c r="AM134" s="210" t="str">
        <f>_xlfn.IFNA(INDEX(EF_List[N2O
Covered EF],MATCH(Spec_Imports[[#This Row],[Source ID]],EF_List[Source ID],0)),"")</f>
        <v/>
      </c>
      <c r="AN134" s="15"/>
      <c r="AO134" s="51" t="str">
        <f>IFERROR(MAX(Spec_Imports[[#This Row],[Specified_Electricity_Deliveries]],0)*Spec_Imports[[#This Row],[Transmission_Loss_Correction_Factor]],"")</f>
        <v/>
      </c>
      <c r="AP134" s="51" t="str">
        <f>IFERROR(Spec_Imports[[#This Row],[MWh_x_TLF]]*Spec_Imports[[#This Row],[EF_Published2]],"")</f>
        <v/>
      </c>
      <c r="AQ134" s="51" t="str">
        <f>IFERROR(Spec_Imports[[#This Row],[MWh_x_TLF]]*Spec_Imports[[#This Row],[EF_Total_Covered]],"")</f>
        <v/>
      </c>
      <c r="AR134" s="51" t="str">
        <f>IFERROR(Spec_Imports[[#This Row],[MWh_x_TLF]]*Spec_Imports[[#This Row],[EF_Total_Exempt]],"")</f>
        <v/>
      </c>
      <c r="AS134" s="51" t="str">
        <f>IFERROR(Spec_Imports[[#This Row],[MWh_x_TLF]]*Spec_Imports[[#This Row],[EF_Combustion]],"")</f>
        <v/>
      </c>
      <c r="AT134" s="51" t="str">
        <f>IFERROR(Spec_Imports[[#This Row],[MWh_x_TLF]]*Spec_Imports[[#This Row],[EF_Biomass_Exempt]],"")</f>
        <v/>
      </c>
      <c r="AU134" s="51" t="str">
        <f>IFERROR(Spec_Imports[[#This Row],[MWh_x_TLF]]*Spec_Imports[[#This Row],[EF_CO2_Geothermal_Exempt]],"")</f>
        <v/>
      </c>
      <c r="AV134" s="51" t="str">
        <f>IFERROR(Spec_Imports[[#This Row],[MWh_x_TLF]]*Spec_Imports[[#This Row],[EF_CH4_Geothermal_Exempt]],"")</f>
        <v/>
      </c>
      <c r="AW134" s="51" t="str">
        <f>IFERROR(Spec_Imports[[#This Row],[MWh_x_TLF]]*Spec_Imports[[#This Row],[EF_CH4_Non-Geothermal]],"")</f>
        <v/>
      </c>
      <c r="AX134" s="51" t="str">
        <f>IFERROR(Spec_Imports[[#This Row],[MWh_x_TLF]]*Spec_Imports[[#This Row],[EF_N2O]],"")</f>
        <v/>
      </c>
      <c r="AY134" s="15"/>
      <c r="AZ134" s="44" t="str">
        <f>IF(Spec_Imports[[#This Row],[Source ID]]="","","No")</f>
        <v/>
      </c>
      <c r="BA134" s="255" t="str">
        <f>IF(Spec_Imports[[#This Row],[Linked_Jurisdiction_2]]="No",0,Spec_Imports[[#This Row],[CO2e_Total_Covered]])</f>
        <v/>
      </c>
      <c r="BB134" s="139"/>
      <c r="BC134" s="257"/>
    </row>
    <row r="135" spans="1:55" ht="15.6">
      <c r="A135" s="244"/>
      <c r="B135" s="126" t="str">
        <f>IF(ISNUMBER(SEARCH("~*",Spec_Imports[[#This Row],[Facility_Unit_Name]])),"",IF(Spec_Imports[[#This Row],[Facility_Unit_Name]]="","",INDEX(EF_List[Source ID],MATCH(Spec_Imports[[#This Row],[Facility_Unit_Name]],EF_List[Facility and Unit Name],0))))</f>
        <v/>
      </c>
      <c r="C135" s="44" t="str">
        <f>_xlfn.IFNA(INDEX(EF_List[Primary Fuel],MATCH(Spec_Imports[[#This Row],[Source ID]],EF_List[Source ID],0)),"")</f>
        <v/>
      </c>
      <c r="D135" s="44" t="str">
        <f>_xlfn.IFNA(INDEX(EF_List[State/Country],MATCH(Spec_Imports[[#This Row],[Source ID]],EF_List[Source ID],0)),"")</f>
        <v/>
      </c>
      <c r="E135" s="127"/>
      <c r="F135" s="128"/>
      <c r="G135" s="131" t="str">
        <f>IF(ISBLANK(Spec_Imports[[#This Row],[Source ID]]),"",Spec_Imports[[#This Row],[EF_Published2]])</f>
        <v/>
      </c>
      <c r="H135" s="74"/>
      <c r="I135" s="37"/>
      <c r="J135" s="38"/>
      <c r="K135" s="50"/>
      <c r="L135"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35" s="13"/>
      <c r="N135" s="37"/>
      <c r="O135" s="132" t="str">
        <f>IF(Spec_Imports[[#This Row],[Are_You_First_Deliverer]]="","",IF(N135="Yes","","Verify Entry"))</f>
        <v/>
      </c>
      <c r="P135" s="13"/>
      <c r="Q135" s="37"/>
      <c r="R135" s="44" t="str">
        <f>IF(Spec_Imports[[#This Row],[Source ID]]="","",IF(OR(Spec_Imports[[#This Row],[Direct_Delivery_Method]]="1st PoR is WA Sch Pt",Spec_Imports[[#This Row],[Direct_Delivery_Method]]="Dynamic Transfer",Spec_Imports[[#This Row],[Direct_Delivery_Method]]="Spec Source to POD in WA"),"Yes","Verify Entry"))</f>
        <v/>
      </c>
      <c r="S135" s="13"/>
      <c r="T135" s="247"/>
      <c r="U135" s="13"/>
      <c r="V135" s="44" t="str">
        <f>IF(Spec_Imports[[#This Row],[Source ID]]="","",'Start Here'!$B$33)</f>
        <v/>
      </c>
      <c r="W135" s="44" t="str">
        <f>IF(Spec_Imports[[#This Row],[Source ID]]="","",IF(Spec_Imports[[#This Row],[Are_You_First_Deliverer]]="Yes","No",IF(Spec_Imports[[#This Row],[Are_You_First_Deliverer]]="No","Yes","Verify Entry")))</f>
        <v/>
      </c>
      <c r="X135" s="52" t="str">
        <f>IF(Spec_Imports[[#This Row],[RP_Power_Brought_On_Behalf]]="Yes",Spec_Imports[[#This Row],[Specified_Electricity_Deliveries]]*Spec_Imports[[#This Row],[Transmission_Loss_Correction_Factor]],"")</f>
        <v/>
      </c>
      <c r="Y135" s="39" t="str">
        <f>IF(Spec_Imports[[#This Row],[RP_Owned_Imported_Per_Thresholds]]="","",Spec_Imports[[#This Row],[RP_Owned_Imported_Per_Thresholds]]*Spec_Imports[[#This Row],[EF_Total_Covered]])</f>
        <v/>
      </c>
      <c r="Z135" s="13"/>
      <c r="AA135" s="37"/>
      <c r="AB135" s="37" t="str">
        <f>IF(Spec_Imports[[#This Row],[Source ID]]="","",IF(OR(Spec_Imports[[#This Row],[Meter_Data_Zero_RPS]]="No",Spec_Imports[[#This Row],[Are_You_First_Deliverer]]="No"),"Does Not Apply",""))</f>
        <v/>
      </c>
      <c r="AC135"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35" s="16"/>
      <c r="AE135" s="210" t="str">
        <f>_xlfn.IFNA(INDEX(EF_List[Total EF],MATCH(Spec_Imports[[#This Row],[Source ID]],EF_List[Source ID],0)),"")</f>
        <v/>
      </c>
      <c r="AF135" s="210" t="str">
        <f>IF(Spec_Imports[[#This Row],[Source ID]]="","",Spec_Imports[[#This Row],[EF_Combustion]]+Spec_Imports[[#This Row],[EF_CH4_Non-Geothermal]]+Spec_Imports[[#This Row],[EF_N2O]])</f>
        <v/>
      </c>
      <c r="AG135" s="210" t="str">
        <f>IF(Spec_Imports[[#This Row],[Source ID]]="","",Spec_Imports[[#This Row],[EF_Biomass_Exempt]]+Spec_Imports[[#This Row],[EF_CO2_Geothermal_Exempt]]+Spec_Imports[[#This Row],[EF_CH4_Geothermal_Exempt]])</f>
        <v/>
      </c>
      <c r="AH135" s="210" t="str">
        <f>_xlfn.IFNA(INDEX(EF_List[Fossil &amp; Process EF],MATCH(Spec_Imports[[#This Row],[Source ID]],EF_List[Source ID],0)),"")</f>
        <v/>
      </c>
      <c r="AI135" s="210" t="str">
        <f>_xlfn.IFNA(INDEX(EF_List[Biomass
Exempt EF],MATCH(Spec_Imports[[#This Row],[Source ID]],EF_List[Source ID],0)),"")</f>
        <v/>
      </c>
      <c r="AJ135" s="210" t="str">
        <f>_xlfn.IFNA(INDEX(EF_List[Geothermal CO2 Exempt EF],MATCH(Spec_Imports[[#This Row],[Source ID]],EF_List[Source ID],0)),"")</f>
        <v/>
      </c>
      <c r="AK135" s="210" t="str">
        <f>_xlfn.IFNA(INDEX(EF_List[Geothermal CH4 Exempt EF],MATCH(Spec_Imports[[#This Row],[Source ID]],EF_List[Source ID],0)),"")</f>
        <v/>
      </c>
      <c r="AL135" s="210" t="str">
        <f>_xlfn.IFNA(INDEX(EF_List[Other CH4
Covered EF],MATCH(Spec_Imports[[#This Row],[Source ID]],EF_List[Source ID],0)),"")</f>
        <v/>
      </c>
      <c r="AM135" s="210" t="str">
        <f>_xlfn.IFNA(INDEX(EF_List[N2O
Covered EF],MATCH(Spec_Imports[[#This Row],[Source ID]],EF_List[Source ID],0)),"")</f>
        <v/>
      </c>
      <c r="AN135" s="15"/>
      <c r="AO135" s="51" t="str">
        <f>IFERROR(MAX(Spec_Imports[[#This Row],[Specified_Electricity_Deliveries]],0)*Spec_Imports[[#This Row],[Transmission_Loss_Correction_Factor]],"")</f>
        <v/>
      </c>
      <c r="AP135" s="51" t="str">
        <f>IFERROR(Spec_Imports[[#This Row],[MWh_x_TLF]]*Spec_Imports[[#This Row],[EF_Published2]],"")</f>
        <v/>
      </c>
      <c r="AQ135" s="51" t="str">
        <f>IFERROR(Spec_Imports[[#This Row],[MWh_x_TLF]]*Spec_Imports[[#This Row],[EF_Total_Covered]],"")</f>
        <v/>
      </c>
      <c r="AR135" s="51" t="str">
        <f>IFERROR(Spec_Imports[[#This Row],[MWh_x_TLF]]*Spec_Imports[[#This Row],[EF_Total_Exempt]],"")</f>
        <v/>
      </c>
      <c r="AS135" s="51" t="str">
        <f>IFERROR(Spec_Imports[[#This Row],[MWh_x_TLF]]*Spec_Imports[[#This Row],[EF_Combustion]],"")</f>
        <v/>
      </c>
      <c r="AT135" s="51" t="str">
        <f>IFERROR(Spec_Imports[[#This Row],[MWh_x_TLF]]*Spec_Imports[[#This Row],[EF_Biomass_Exempt]],"")</f>
        <v/>
      </c>
      <c r="AU135" s="51" t="str">
        <f>IFERROR(Spec_Imports[[#This Row],[MWh_x_TLF]]*Spec_Imports[[#This Row],[EF_CO2_Geothermal_Exempt]],"")</f>
        <v/>
      </c>
      <c r="AV135" s="51" t="str">
        <f>IFERROR(Spec_Imports[[#This Row],[MWh_x_TLF]]*Spec_Imports[[#This Row],[EF_CH4_Geothermal_Exempt]],"")</f>
        <v/>
      </c>
      <c r="AW135" s="51" t="str">
        <f>IFERROR(Spec_Imports[[#This Row],[MWh_x_TLF]]*Spec_Imports[[#This Row],[EF_CH4_Non-Geothermal]],"")</f>
        <v/>
      </c>
      <c r="AX135" s="51" t="str">
        <f>IFERROR(Spec_Imports[[#This Row],[MWh_x_TLF]]*Spec_Imports[[#This Row],[EF_N2O]],"")</f>
        <v/>
      </c>
      <c r="AY135" s="15"/>
      <c r="AZ135" s="44" t="str">
        <f>IF(Spec_Imports[[#This Row],[Source ID]]="","","No")</f>
        <v/>
      </c>
      <c r="BA135" s="255" t="str">
        <f>IF(Spec_Imports[[#This Row],[Linked_Jurisdiction_2]]="No",0,Spec_Imports[[#This Row],[CO2e_Total_Covered]])</f>
        <v/>
      </c>
      <c r="BB135" s="139"/>
      <c r="BC135" s="257"/>
    </row>
    <row r="136" spans="1:55" ht="15.6">
      <c r="A136" s="244"/>
      <c r="B136" s="126" t="str">
        <f>IF(ISNUMBER(SEARCH("~*",Spec_Imports[[#This Row],[Facility_Unit_Name]])),"",IF(Spec_Imports[[#This Row],[Facility_Unit_Name]]="","",INDEX(EF_List[Source ID],MATCH(Spec_Imports[[#This Row],[Facility_Unit_Name]],EF_List[Facility and Unit Name],0))))</f>
        <v/>
      </c>
      <c r="C136" s="44" t="str">
        <f>_xlfn.IFNA(INDEX(EF_List[Primary Fuel],MATCH(Spec_Imports[[#This Row],[Source ID]],EF_List[Source ID],0)),"")</f>
        <v/>
      </c>
      <c r="D136" s="44" t="str">
        <f>_xlfn.IFNA(INDEX(EF_List[State/Country],MATCH(Spec_Imports[[#This Row],[Source ID]],EF_List[Source ID],0)),"")</f>
        <v/>
      </c>
      <c r="E136" s="127"/>
      <c r="F136" s="128"/>
      <c r="G136" s="131" t="str">
        <f>IF(ISBLANK(Spec_Imports[[#This Row],[Source ID]]),"",Spec_Imports[[#This Row],[EF_Published2]])</f>
        <v/>
      </c>
      <c r="H136" s="74"/>
      <c r="I136" s="37"/>
      <c r="J136" s="38"/>
      <c r="K136" s="50"/>
      <c r="L136"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36" s="13"/>
      <c r="N136" s="37"/>
      <c r="O136" s="132" t="str">
        <f>IF(Spec_Imports[[#This Row],[Are_You_First_Deliverer]]="","",IF(N136="Yes","","Verify Entry"))</f>
        <v/>
      </c>
      <c r="P136" s="13"/>
      <c r="Q136" s="37"/>
      <c r="R136" s="44" t="str">
        <f>IF(Spec_Imports[[#This Row],[Source ID]]="","",IF(OR(Spec_Imports[[#This Row],[Direct_Delivery_Method]]="1st PoR is WA Sch Pt",Spec_Imports[[#This Row],[Direct_Delivery_Method]]="Dynamic Transfer",Spec_Imports[[#This Row],[Direct_Delivery_Method]]="Spec Source to POD in WA"),"Yes","Verify Entry"))</f>
        <v/>
      </c>
      <c r="S136" s="13"/>
      <c r="T136" s="247"/>
      <c r="U136" s="13"/>
      <c r="V136" s="44" t="str">
        <f>IF(Spec_Imports[[#This Row],[Source ID]]="","",'Start Here'!$B$33)</f>
        <v/>
      </c>
      <c r="W136" s="44" t="str">
        <f>IF(Spec_Imports[[#This Row],[Source ID]]="","",IF(Spec_Imports[[#This Row],[Are_You_First_Deliverer]]="Yes","No",IF(Spec_Imports[[#This Row],[Are_You_First_Deliverer]]="No","Yes","Verify Entry")))</f>
        <v/>
      </c>
      <c r="X136" s="52" t="str">
        <f>IF(Spec_Imports[[#This Row],[RP_Power_Brought_On_Behalf]]="Yes",Spec_Imports[[#This Row],[Specified_Electricity_Deliveries]]*Spec_Imports[[#This Row],[Transmission_Loss_Correction_Factor]],"")</f>
        <v/>
      </c>
      <c r="Y136" s="39" t="str">
        <f>IF(Spec_Imports[[#This Row],[RP_Owned_Imported_Per_Thresholds]]="","",Spec_Imports[[#This Row],[RP_Owned_Imported_Per_Thresholds]]*Spec_Imports[[#This Row],[EF_Total_Covered]])</f>
        <v/>
      </c>
      <c r="Z136" s="13"/>
      <c r="AA136" s="37"/>
      <c r="AB136" s="37" t="str">
        <f>IF(Spec_Imports[[#This Row],[Source ID]]="","",IF(OR(Spec_Imports[[#This Row],[Meter_Data_Zero_RPS]]="No",Spec_Imports[[#This Row],[Are_You_First_Deliverer]]="No"),"Does Not Apply",""))</f>
        <v/>
      </c>
      <c r="AC136"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36" s="16"/>
      <c r="AE136" s="210" t="str">
        <f>_xlfn.IFNA(INDEX(EF_List[Total EF],MATCH(Spec_Imports[[#This Row],[Source ID]],EF_List[Source ID],0)),"")</f>
        <v/>
      </c>
      <c r="AF136" s="210" t="str">
        <f>IF(Spec_Imports[[#This Row],[Source ID]]="","",Spec_Imports[[#This Row],[EF_Combustion]]+Spec_Imports[[#This Row],[EF_CH4_Non-Geothermal]]+Spec_Imports[[#This Row],[EF_N2O]])</f>
        <v/>
      </c>
      <c r="AG136" s="210" t="str">
        <f>IF(Spec_Imports[[#This Row],[Source ID]]="","",Spec_Imports[[#This Row],[EF_Biomass_Exempt]]+Spec_Imports[[#This Row],[EF_CO2_Geothermal_Exempt]]+Spec_Imports[[#This Row],[EF_CH4_Geothermal_Exempt]])</f>
        <v/>
      </c>
      <c r="AH136" s="210" t="str">
        <f>_xlfn.IFNA(INDEX(EF_List[Fossil &amp; Process EF],MATCH(Spec_Imports[[#This Row],[Source ID]],EF_List[Source ID],0)),"")</f>
        <v/>
      </c>
      <c r="AI136" s="210" t="str">
        <f>_xlfn.IFNA(INDEX(EF_List[Biomass
Exempt EF],MATCH(Spec_Imports[[#This Row],[Source ID]],EF_List[Source ID],0)),"")</f>
        <v/>
      </c>
      <c r="AJ136" s="210" t="str">
        <f>_xlfn.IFNA(INDEX(EF_List[Geothermal CO2 Exempt EF],MATCH(Spec_Imports[[#This Row],[Source ID]],EF_List[Source ID],0)),"")</f>
        <v/>
      </c>
      <c r="AK136" s="210" t="str">
        <f>_xlfn.IFNA(INDEX(EF_List[Geothermal CH4 Exempt EF],MATCH(Spec_Imports[[#This Row],[Source ID]],EF_List[Source ID],0)),"")</f>
        <v/>
      </c>
      <c r="AL136" s="210" t="str">
        <f>_xlfn.IFNA(INDEX(EF_List[Other CH4
Covered EF],MATCH(Spec_Imports[[#This Row],[Source ID]],EF_List[Source ID],0)),"")</f>
        <v/>
      </c>
      <c r="AM136" s="210" t="str">
        <f>_xlfn.IFNA(INDEX(EF_List[N2O
Covered EF],MATCH(Spec_Imports[[#This Row],[Source ID]],EF_List[Source ID],0)),"")</f>
        <v/>
      </c>
      <c r="AN136" s="15"/>
      <c r="AO136" s="51" t="str">
        <f>IFERROR(MAX(Spec_Imports[[#This Row],[Specified_Electricity_Deliveries]],0)*Spec_Imports[[#This Row],[Transmission_Loss_Correction_Factor]],"")</f>
        <v/>
      </c>
      <c r="AP136" s="51" t="str">
        <f>IFERROR(Spec_Imports[[#This Row],[MWh_x_TLF]]*Spec_Imports[[#This Row],[EF_Published2]],"")</f>
        <v/>
      </c>
      <c r="AQ136" s="51" t="str">
        <f>IFERROR(Spec_Imports[[#This Row],[MWh_x_TLF]]*Spec_Imports[[#This Row],[EF_Total_Covered]],"")</f>
        <v/>
      </c>
      <c r="AR136" s="51" t="str">
        <f>IFERROR(Spec_Imports[[#This Row],[MWh_x_TLF]]*Spec_Imports[[#This Row],[EF_Total_Exempt]],"")</f>
        <v/>
      </c>
      <c r="AS136" s="51" t="str">
        <f>IFERROR(Spec_Imports[[#This Row],[MWh_x_TLF]]*Spec_Imports[[#This Row],[EF_Combustion]],"")</f>
        <v/>
      </c>
      <c r="AT136" s="51" t="str">
        <f>IFERROR(Spec_Imports[[#This Row],[MWh_x_TLF]]*Spec_Imports[[#This Row],[EF_Biomass_Exempt]],"")</f>
        <v/>
      </c>
      <c r="AU136" s="51" t="str">
        <f>IFERROR(Spec_Imports[[#This Row],[MWh_x_TLF]]*Spec_Imports[[#This Row],[EF_CO2_Geothermal_Exempt]],"")</f>
        <v/>
      </c>
      <c r="AV136" s="51" t="str">
        <f>IFERROR(Spec_Imports[[#This Row],[MWh_x_TLF]]*Spec_Imports[[#This Row],[EF_CH4_Geothermal_Exempt]],"")</f>
        <v/>
      </c>
      <c r="AW136" s="51" t="str">
        <f>IFERROR(Spec_Imports[[#This Row],[MWh_x_TLF]]*Spec_Imports[[#This Row],[EF_CH4_Non-Geothermal]],"")</f>
        <v/>
      </c>
      <c r="AX136" s="51" t="str">
        <f>IFERROR(Spec_Imports[[#This Row],[MWh_x_TLF]]*Spec_Imports[[#This Row],[EF_N2O]],"")</f>
        <v/>
      </c>
      <c r="AY136" s="15"/>
      <c r="AZ136" s="44" t="str">
        <f>IF(Spec_Imports[[#This Row],[Source ID]]="","","No")</f>
        <v/>
      </c>
      <c r="BA136" s="255" t="str">
        <f>IF(Spec_Imports[[#This Row],[Linked_Jurisdiction_2]]="No",0,Spec_Imports[[#This Row],[CO2e_Total_Covered]])</f>
        <v/>
      </c>
      <c r="BB136" s="139"/>
      <c r="BC136" s="257"/>
    </row>
    <row r="137" spans="1:55" ht="15.6">
      <c r="A137" s="244"/>
      <c r="B137" s="126" t="str">
        <f>IF(ISNUMBER(SEARCH("~*",Spec_Imports[[#This Row],[Facility_Unit_Name]])),"",IF(Spec_Imports[[#This Row],[Facility_Unit_Name]]="","",INDEX(EF_List[Source ID],MATCH(Spec_Imports[[#This Row],[Facility_Unit_Name]],EF_List[Facility and Unit Name],0))))</f>
        <v/>
      </c>
      <c r="C137" s="44" t="str">
        <f>_xlfn.IFNA(INDEX(EF_List[Primary Fuel],MATCH(Spec_Imports[[#This Row],[Source ID]],EF_List[Source ID],0)),"")</f>
        <v/>
      </c>
      <c r="D137" s="44" t="str">
        <f>_xlfn.IFNA(INDEX(EF_List[State/Country],MATCH(Spec_Imports[[#This Row],[Source ID]],EF_List[Source ID],0)),"")</f>
        <v/>
      </c>
      <c r="E137" s="127"/>
      <c r="F137" s="128"/>
      <c r="G137" s="131" t="str">
        <f>IF(ISBLANK(Spec_Imports[[#This Row],[Source ID]]),"",Spec_Imports[[#This Row],[EF_Published2]])</f>
        <v/>
      </c>
      <c r="H137" s="74"/>
      <c r="I137" s="37"/>
      <c r="J137" s="38"/>
      <c r="K137" s="50"/>
      <c r="L137"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37" s="13"/>
      <c r="N137" s="37"/>
      <c r="O137" s="132" t="str">
        <f>IF(Spec_Imports[[#This Row],[Are_You_First_Deliverer]]="","",IF(N137="Yes","","Verify Entry"))</f>
        <v/>
      </c>
      <c r="P137" s="13"/>
      <c r="Q137" s="37"/>
      <c r="R137" s="44" t="str">
        <f>IF(Spec_Imports[[#This Row],[Source ID]]="","",IF(OR(Spec_Imports[[#This Row],[Direct_Delivery_Method]]="1st PoR is WA Sch Pt",Spec_Imports[[#This Row],[Direct_Delivery_Method]]="Dynamic Transfer",Spec_Imports[[#This Row],[Direct_Delivery_Method]]="Spec Source to POD in WA"),"Yes","Verify Entry"))</f>
        <v/>
      </c>
      <c r="S137" s="13"/>
      <c r="T137" s="247"/>
      <c r="U137" s="13"/>
      <c r="V137" s="44" t="str">
        <f>IF(Spec_Imports[[#This Row],[Source ID]]="","",'Start Here'!$B$33)</f>
        <v/>
      </c>
      <c r="W137" s="44" t="str">
        <f>IF(Spec_Imports[[#This Row],[Source ID]]="","",IF(Spec_Imports[[#This Row],[Are_You_First_Deliverer]]="Yes","No",IF(Spec_Imports[[#This Row],[Are_You_First_Deliverer]]="No","Yes","Verify Entry")))</f>
        <v/>
      </c>
      <c r="X137" s="52" t="str">
        <f>IF(Spec_Imports[[#This Row],[RP_Power_Brought_On_Behalf]]="Yes",Spec_Imports[[#This Row],[Specified_Electricity_Deliveries]]*Spec_Imports[[#This Row],[Transmission_Loss_Correction_Factor]],"")</f>
        <v/>
      </c>
      <c r="Y137" s="39" t="str">
        <f>IF(Spec_Imports[[#This Row],[RP_Owned_Imported_Per_Thresholds]]="","",Spec_Imports[[#This Row],[RP_Owned_Imported_Per_Thresholds]]*Spec_Imports[[#This Row],[EF_Total_Covered]])</f>
        <v/>
      </c>
      <c r="Z137" s="13"/>
      <c r="AA137" s="37"/>
      <c r="AB137" s="37" t="str">
        <f>IF(Spec_Imports[[#This Row],[Source ID]]="","",IF(OR(Spec_Imports[[#This Row],[Meter_Data_Zero_RPS]]="No",Spec_Imports[[#This Row],[Are_You_First_Deliverer]]="No"),"Does Not Apply",""))</f>
        <v/>
      </c>
      <c r="AC137"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37" s="16"/>
      <c r="AE137" s="210" t="str">
        <f>_xlfn.IFNA(INDEX(EF_List[Total EF],MATCH(Spec_Imports[[#This Row],[Source ID]],EF_List[Source ID],0)),"")</f>
        <v/>
      </c>
      <c r="AF137" s="210" t="str">
        <f>IF(Spec_Imports[[#This Row],[Source ID]]="","",Spec_Imports[[#This Row],[EF_Combustion]]+Spec_Imports[[#This Row],[EF_CH4_Non-Geothermal]]+Spec_Imports[[#This Row],[EF_N2O]])</f>
        <v/>
      </c>
      <c r="AG137" s="210" t="str">
        <f>IF(Spec_Imports[[#This Row],[Source ID]]="","",Spec_Imports[[#This Row],[EF_Biomass_Exempt]]+Spec_Imports[[#This Row],[EF_CO2_Geothermal_Exempt]]+Spec_Imports[[#This Row],[EF_CH4_Geothermal_Exempt]])</f>
        <v/>
      </c>
      <c r="AH137" s="210" t="str">
        <f>_xlfn.IFNA(INDEX(EF_List[Fossil &amp; Process EF],MATCH(Spec_Imports[[#This Row],[Source ID]],EF_List[Source ID],0)),"")</f>
        <v/>
      </c>
      <c r="AI137" s="210" t="str">
        <f>_xlfn.IFNA(INDEX(EF_List[Biomass
Exempt EF],MATCH(Spec_Imports[[#This Row],[Source ID]],EF_List[Source ID],0)),"")</f>
        <v/>
      </c>
      <c r="AJ137" s="210" t="str">
        <f>_xlfn.IFNA(INDEX(EF_List[Geothermal CO2 Exempt EF],MATCH(Spec_Imports[[#This Row],[Source ID]],EF_List[Source ID],0)),"")</f>
        <v/>
      </c>
      <c r="AK137" s="210" t="str">
        <f>_xlfn.IFNA(INDEX(EF_List[Geothermal CH4 Exempt EF],MATCH(Spec_Imports[[#This Row],[Source ID]],EF_List[Source ID],0)),"")</f>
        <v/>
      </c>
      <c r="AL137" s="210" t="str">
        <f>_xlfn.IFNA(INDEX(EF_List[Other CH4
Covered EF],MATCH(Spec_Imports[[#This Row],[Source ID]],EF_List[Source ID],0)),"")</f>
        <v/>
      </c>
      <c r="AM137" s="210" t="str">
        <f>_xlfn.IFNA(INDEX(EF_List[N2O
Covered EF],MATCH(Spec_Imports[[#This Row],[Source ID]],EF_List[Source ID],0)),"")</f>
        <v/>
      </c>
      <c r="AN137" s="15"/>
      <c r="AO137" s="51" t="str">
        <f>IFERROR(MAX(Spec_Imports[[#This Row],[Specified_Electricity_Deliveries]],0)*Spec_Imports[[#This Row],[Transmission_Loss_Correction_Factor]],"")</f>
        <v/>
      </c>
      <c r="AP137" s="51" t="str">
        <f>IFERROR(Spec_Imports[[#This Row],[MWh_x_TLF]]*Spec_Imports[[#This Row],[EF_Published2]],"")</f>
        <v/>
      </c>
      <c r="AQ137" s="51" t="str">
        <f>IFERROR(Spec_Imports[[#This Row],[MWh_x_TLF]]*Spec_Imports[[#This Row],[EF_Total_Covered]],"")</f>
        <v/>
      </c>
      <c r="AR137" s="51" t="str">
        <f>IFERROR(Spec_Imports[[#This Row],[MWh_x_TLF]]*Spec_Imports[[#This Row],[EF_Total_Exempt]],"")</f>
        <v/>
      </c>
      <c r="AS137" s="51" t="str">
        <f>IFERROR(Spec_Imports[[#This Row],[MWh_x_TLF]]*Spec_Imports[[#This Row],[EF_Combustion]],"")</f>
        <v/>
      </c>
      <c r="AT137" s="51" t="str">
        <f>IFERROR(Spec_Imports[[#This Row],[MWh_x_TLF]]*Spec_Imports[[#This Row],[EF_Biomass_Exempt]],"")</f>
        <v/>
      </c>
      <c r="AU137" s="51" t="str">
        <f>IFERROR(Spec_Imports[[#This Row],[MWh_x_TLF]]*Spec_Imports[[#This Row],[EF_CO2_Geothermal_Exempt]],"")</f>
        <v/>
      </c>
      <c r="AV137" s="51" t="str">
        <f>IFERROR(Spec_Imports[[#This Row],[MWh_x_TLF]]*Spec_Imports[[#This Row],[EF_CH4_Geothermal_Exempt]],"")</f>
        <v/>
      </c>
      <c r="AW137" s="51" t="str">
        <f>IFERROR(Spec_Imports[[#This Row],[MWh_x_TLF]]*Spec_Imports[[#This Row],[EF_CH4_Non-Geothermal]],"")</f>
        <v/>
      </c>
      <c r="AX137" s="51" t="str">
        <f>IFERROR(Spec_Imports[[#This Row],[MWh_x_TLF]]*Spec_Imports[[#This Row],[EF_N2O]],"")</f>
        <v/>
      </c>
      <c r="AY137" s="15"/>
      <c r="AZ137" s="44" t="str">
        <f>IF(Spec_Imports[[#This Row],[Source ID]]="","","No")</f>
        <v/>
      </c>
      <c r="BA137" s="255" t="str">
        <f>IF(Spec_Imports[[#This Row],[Linked_Jurisdiction_2]]="No",0,Spec_Imports[[#This Row],[CO2e_Total_Covered]])</f>
        <v/>
      </c>
      <c r="BB137" s="139"/>
      <c r="BC137" s="257"/>
    </row>
    <row r="138" spans="1:55" ht="15.6">
      <c r="A138" s="244"/>
      <c r="B138" s="126" t="str">
        <f>IF(ISNUMBER(SEARCH("~*",Spec_Imports[[#This Row],[Facility_Unit_Name]])),"",IF(Spec_Imports[[#This Row],[Facility_Unit_Name]]="","",INDEX(EF_List[Source ID],MATCH(Spec_Imports[[#This Row],[Facility_Unit_Name]],EF_List[Facility and Unit Name],0))))</f>
        <v/>
      </c>
      <c r="C138" s="44" t="str">
        <f>_xlfn.IFNA(INDEX(EF_List[Primary Fuel],MATCH(Spec_Imports[[#This Row],[Source ID]],EF_List[Source ID],0)),"")</f>
        <v/>
      </c>
      <c r="D138" s="44" t="str">
        <f>_xlfn.IFNA(INDEX(EF_List[State/Country],MATCH(Spec_Imports[[#This Row],[Source ID]],EF_List[Source ID],0)),"")</f>
        <v/>
      </c>
      <c r="E138" s="127"/>
      <c r="F138" s="128"/>
      <c r="G138" s="131" t="str">
        <f>IF(ISBLANK(Spec_Imports[[#This Row],[Source ID]]),"",Spec_Imports[[#This Row],[EF_Published2]])</f>
        <v/>
      </c>
      <c r="H138" s="74"/>
      <c r="I138" s="37"/>
      <c r="J138" s="38"/>
      <c r="K138" s="50"/>
      <c r="L138"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38" s="13"/>
      <c r="N138" s="37"/>
      <c r="O138" s="132" t="str">
        <f>IF(Spec_Imports[[#This Row],[Are_You_First_Deliverer]]="","",IF(N138="Yes","","Verify Entry"))</f>
        <v/>
      </c>
      <c r="P138" s="13"/>
      <c r="Q138" s="37"/>
      <c r="R138" s="44" t="str">
        <f>IF(Spec_Imports[[#This Row],[Source ID]]="","",IF(OR(Spec_Imports[[#This Row],[Direct_Delivery_Method]]="1st PoR is WA Sch Pt",Spec_Imports[[#This Row],[Direct_Delivery_Method]]="Dynamic Transfer",Spec_Imports[[#This Row],[Direct_Delivery_Method]]="Spec Source to POD in WA"),"Yes","Verify Entry"))</f>
        <v/>
      </c>
      <c r="S138" s="13"/>
      <c r="T138" s="247"/>
      <c r="U138" s="13"/>
      <c r="V138" s="44" t="str">
        <f>IF(Spec_Imports[[#This Row],[Source ID]]="","",'Start Here'!$B$33)</f>
        <v/>
      </c>
      <c r="W138" s="44" t="str">
        <f>IF(Spec_Imports[[#This Row],[Source ID]]="","",IF(Spec_Imports[[#This Row],[Are_You_First_Deliverer]]="Yes","No",IF(Spec_Imports[[#This Row],[Are_You_First_Deliverer]]="No","Yes","Verify Entry")))</f>
        <v/>
      </c>
      <c r="X138" s="52" t="str">
        <f>IF(Spec_Imports[[#This Row],[RP_Power_Brought_On_Behalf]]="Yes",Spec_Imports[[#This Row],[Specified_Electricity_Deliveries]]*Spec_Imports[[#This Row],[Transmission_Loss_Correction_Factor]],"")</f>
        <v/>
      </c>
      <c r="Y138" s="39" t="str">
        <f>IF(Spec_Imports[[#This Row],[RP_Owned_Imported_Per_Thresholds]]="","",Spec_Imports[[#This Row],[RP_Owned_Imported_Per_Thresholds]]*Spec_Imports[[#This Row],[EF_Total_Covered]])</f>
        <v/>
      </c>
      <c r="Z138" s="13"/>
      <c r="AA138" s="37"/>
      <c r="AB138" s="37" t="str">
        <f>IF(Spec_Imports[[#This Row],[Source ID]]="","",IF(OR(Spec_Imports[[#This Row],[Meter_Data_Zero_RPS]]="No",Spec_Imports[[#This Row],[Are_You_First_Deliverer]]="No"),"Does Not Apply",""))</f>
        <v/>
      </c>
      <c r="AC138"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38" s="16"/>
      <c r="AE138" s="210" t="str">
        <f>_xlfn.IFNA(INDEX(EF_List[Total EF],MATCH(Spec_Imports[[#This Row],[Source ID]],EF_List[Source ID],0)),"")</f>
        <v/>
      </c>
      <c r="AF138" s="210" t="str">
        <f>IF(Spec_Imports[[#This Row],[Source ID]]="","",Spec_Imports[[#This Row],[EF_Combustion]]+Spec_Imports[[#This Row],[EF_CH4_Non-Geothermal]]+Spec_Imports[[#This Row],[EF_N2O]])</f>
        <v/>
      </c>
      <c r="AG138" s="210" t="str">
        <f>IF(Spec_Imports[[#This Row],[Source ID]]="","",Spec_Imports[[#This Row],[EF_Biomass_Exempt]]+Spec_Imports[[#This Row],[EF_CO2_Geothermal_Exempt]]+Spec_Imports[[#This Row],[EF_CH4_Geothermal_Exempt]])</f>
        <v/>
      </c>
      <c r="AH138" s="210" t="str">
        <f>_xlfn.IFNA(INDEX(EF_List[Fossil &amp; Process EF],MATCH(Spec_Imports[[#This Row],[Source ID]],EF_List[Source ID],0)),"")</f>
        <v/>
      </c>
      <c r="AI138" s="210" t="str">
        <f>_xlfn.IFNA(INDEX(EF_List[Biomass
Exempt EF],MATCH(Spec_Imports[[#This Row],[Source ID]],EF_List[Source ID],0)),"")</f>
        <v/>
      </c>
      <c r="AJ138" s="210" t="str">
        <f>_xlfn.IFNA(INDEX(EF_List[Geothermal CO2 Exempt EF],MATCH(Spec_Imports[[#This Row],[Source ID]],EF_List[Source ID],0)),"")</f>
        <v/>
      </c>
      <c r="AK138" s="210" t="str">
        <f>_xlfn.IFNA(INDEX(EF_List[Geothermal CH4 Exempt EF],MATCH(Spec_Imports[[#This Row],[Source ID]],EF_List[Source ID],0)),"")</f>
        <v/>
      </c>
      <c r="AL138" s="210" t="str">
        <f>_xlfn.IFNA(INDEX(EF_List[Other CH4
Covered EF],MATCH(Spec_Imports[[#This Row],[Source ID]],EF_List[Source ID],0)),"")</f>
        <v/>
      </c>
      <c r="AM138" s="210" t="str">
        <f>_xlfn.IFNA(INDEX(EF_List[N2O
Covered EF],MATCH(Spec_Imports[[#This Row],[Source ID]],EF_List[Source ID],0)),"")</f>
        <v/>
      </c>
      <c r="AN138" s="15"/>
      <c r="AO138" s="51" t="str">
        <f>IFERROR(MAX(Spec_Imports[[#This Row],[Specified_Electricity_Deliveries]],0)*Spec_Imports[[#This Row],[Transmission_Loss_Correction_Factor]],"")</f>
        <v/>
      </c>
      <c r="AP138" s="51" t="str">
        <f>IFERROR(Spec_Imports[[#This Row],[MWh_x_TLF]]*Spec_Imports[[#This Row],[EF_Published2]],"")</f>
        <v/>
      </c>
      <c r="AQ138" s="51" t="str">
        <f>IFERROR(Spec_Imports[[#This Row],[MWh_x_TLF]]*Spec_Imports[[#This Row],[EF_Total_Covered]],"")</f>
        <v/>
      </c>
      <c r="AR138" s="51" t="str">
        <f>IFERROR(Spec_Imports[[#This Row],[MWh_x_TLF]]*Spec_Imports[[#This Row],[EF_Total_Exempt]],"")</f>
        <v/>
      </c>
      <c r="AS138" s="51" t="str">
        <f>IFERROR(Spec_Imports[[#This Row],[MWh_x_TLF]]*Spec_Imports[[#This Row],[EF_Combustion]],"")</f>
        <v/>
      </c>
      <c r="AT138" s="51" t="str">
        <f>IFERROR(Spec_Imports[[#This Row],[MWh_x_TLF]]*Spec_Imports[[#This Row],[EF_Biomass_Exempt]],"")</f>
        <v/>
      </c>
      <c r="AU138" s="51" t="str">
        <f>IFERROR(Spec_Imports[[#This Row],[MWh_x_TLF]]*Spec_Imports[[#This Row],[EF_CO2_Geothermal_Exempt]],"")</f>
        <v/>
      </c>
      <c r="AV138" s="51" t="str">
        <f>IFERROR(Spec_Imports[[#This Row],[MWh_x_TLF]]*Spec_Imports[[#This Row],[EF_CH4_Geothermal_Exempt]],"")</f>
        <v/>
      </c>
      <c r="AW138" s="51" t="str">
        <f>IFERROR(Spec_Imports[[#This Row],[MWh_x_TLF]]*Spec_Imports[[#This Row],[EF_CH4_Non-Geothermal]],"")</f>
        <v/>
      </c>
      <c r="AX138" s="51" t="str">
        <f>IFERROR(Spec_Imports[[#This Row],[MWh_x_TLF]]*Spec_Imports[[#This Row],[EF_N2O]],"")</f>
        <v/>
      </c>
      <c r="AY138" s="15"/>
      <c r="AZ138" s="44" t="str">
        <f>IF(Spec_Imports[[#This Row],[Source ID]]="","","No")</f>
        <v/>
      </c>
      <c r="BA138" s="255" t="str">
        <f>IF(Spec_Imports[[#This Row],[Linked_Jurisdiction_2]]="No",0,Spec_Imports[[#This Row],[CO2e_Total_Covered]])</f>
        <v/>
      </c>
      <c r="BB138" s="139"/>
      <c r="BC138" s="257"/>
    </row>
    <row r="139" spans="1:55" ht="15.6">
      <c r="A139" s="244"/>
      <c r="B139" s="126" t="str">
        <f>IF(ISNUMBER(SEARCH("~*",Spec_Imports[[#This Row],[Facility_Unit_Name]])),"",IF(Spec_Imports[[#This Row],[Facility_Unit_Name]]="","",INDEX(EF_List[Source ID],MATCH(Spec_Imports[[#This Row],[Facility_Unit_Name]],EF_List[Facility and Unit Name],0))))</f>
        <v/>
      </c>
      <c r="C139" s="44" t="str">
        <f>_xlfn.IFNA(INDEX(EF_List[Primary Fuel],MATCH(Spec_Imports[[#This Row],[Source ID]],EF_List[Source ID],0)),"")</f>
        <v/>
      </c>
      <c r="D139" s="44" t="str">
        <f>_xlfn.IFNA(INDEX(EF_List[State/Country],MATCH(Spec_Imports[[#This Row],[Source ID]],EF_List[Source ID],0)),"")</f>
        <v/>
      </c>
      <c r="E139" s="127"/>
      <c r="F139" s="128"/>
      <c r="G139" s="131" t="str">
        <f>IF(ISBLANK(Spec_Imports[[#This Row],[Source ID]]),"",Spec_Imports[[#This Row],[EF_Published2]])</f>
        <v/>
      </c>
      <c r="H139" s="74"/>
      <c r="I139" s="37"/>
      <c r="J139" s="38"/>
      <c r="K139" s="50"/>
      <c r="L139"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39" s="13"/>
      <c r="N139" s="37"/>
      <c r="O139" s="132" t="str">
        <f>IF(Spec_Imports[[#This Row],[Are_You_First_Deliverer]]="","",IF(N139="Yes","","Verify Entry"))</f>
        <v/>
      </c>
      <c r="P139" s="13"/>
      <c r="Q139" s="37"/>
      <c r="R139" s="44" t="str">
        <f>IF(Spec_Imports[[#This Row],[Source ID]]="","",IF(OR(Spec_Imports[[#This Row],[Direct_Delivery_Method]]="1st PoR is WA Sch Pt",Spec_Imports[[#This Row],[Direct_Delivery_Method]]="Dynamic Transfer",Spec_Imports[[#This Row],[Direct_Delivery_Method]]="Spec Source to POD in WA"),"Yes","Verify Entry"))</f>
        <v/>
      </c>
      <c r="S139" s="13"/>
      <c r="T139" s="247"/>
      <c r="U139" s="13"/>
      <c r="V139" s="44" t="str">
        <f>IF(Spec_Imports[[#This Row],[Source ID]]="","",'Start Here'!$B$33)</f>
        <v/>
      </c>
      <c r="W139" s="44" t="str">
        <f>IF(Spec_Imports[[#This Row],[Source ID]]="","",IF(Spec_Imports[[#This Row],[Are_You_First_Deliverer]]="Yes","No",IF(Spec_Imports[[#This Row],[Are_You_First_Deliverer]]="No","Yes","Verify Entry")))</f>
        <v/>
      </c>
      <c r="X139" s="52" t="str">
        <f>IF(Spec_Imports[[#This Row],[RP_Power_Brought_On_Behalf]]="Yes",Spec_Imports[[#This Row],[Specified_Electricity_Deliveries]]*Spec_Imports[[#This Row],[Transmission_Loss_Correction_Factor]],"")</f>
        <v/>
      </c>
      <c r="Y139" s="39" t="str">
        <f>IF(Spec_Imports[[#This Row],[RP_Owned_Imported_Per_Thresholds]]="","",Spec_Imports[[#This Row],[RP_Owned_Imported_Per_Thresholds]]*Spec_Imports[[#This Row],[EF_Total_Covered]])</f>
        <v/>
      </c>
      <c r="Z139" s="13"/>
      <c r="AA139" s="37"/>
      <c r="AB139" s="37" t="str">
        <f>IF(Spec_Imports[[#This Row],[Source ID]]="","",IF(OR(Spec_Imports[[#This Row],[Meter_Data_Zero_RPS]]="No",Spec_Imports[[#This Row],[Are_You_First_Deliverer]]="No"),"Does Not Apply",""))</f>
        <v/>
      </c>
      <c r="AC139"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39" s="16"/>
      <c r="AE139" s="210" t="str">
        <f>_xlfn.IFNA(INDEX(EF_List[Total EF],MATCH(Spec_Imports[[#This Row],[Source ID]],EF_List[Source ID],0)),"")</f>
        <v/>
      </c>
      <c r="AF139" s="210" t="str">
        <f>IF(Spec_Imports[[#This Row],[Source ID]]="","",Spec_Imports[[#This Row],[EF_Combustion]]+Spec_Imports[[#This Row],[EF_CH4_Non-Geothermal]]+Spec_Imports[[#This Row],[EF_N2O]])</f>
        <v/>
      </c>
      <c r="AG139" s="210" t="str">
        <f>IF(Spec_Imports[[#This Row],[Source ID]]="","",Spec_Imports[[#This Row],[EF_Biomass_Exempt]]+Spec_Imports[[#This Row],[EF_CO2_Geothermal_Exempt]]+Spec_Imports[[#This Row],[EF_CH4_Geothermal_Exempt]])</f>
        <v/>
      </c>
      <c r="AH139" s="210" t="str">
        <f>_xlfn.IFNA(INDEX(EF_List[Fossil &amp; Process EF],MATCH(Spec_Imports[[#This Row],[Source ID]],EF_List[Source ID],0)),"")</f>
        <v/>
      </c>
      <c r="AI139" s="210" t="str">
        <f>_xlfn.IFNA(INDEX(EF_List[Biomass
Exempt EF],MATCH(Spec_Imports[[#This Row],[Source ID]],EF_List[Source ID],0)),"")</f>
        <v/>
      </c>
      <c r="AJ139" s="210" t="str">
        <f>_xlfn.IFNA(INDEX(EF_List[Geothermal CO2 Exempt EF],MATCH(Spec_Imports[[#This Row],[Source ID]],EF_List[Source ID],0)),"")</f>
        <v/>
      </c>
      <c r="AK139" s="210" t="str">
        <f>_xlfn.IFNA(INDEX(EF_List[Geothermal CH4 Exempt EF],MATCH(Spec_Imports[[#This Row],[Source ID]],EF_List[Source ID],0)),"")</f>
        <v/>
      </c>
      <c r="AL139" s="210" t="str">
        <f>_xlfn.IFNA(INDEX(EF_List[Other CH4
Covered EF],MATCH(Spec_Imports[[#This Row],[Source ID]],EF_List[Source ID],0)),"")</f>
        <v/>
      </c>
      <c r="AM139" s="210" t="str">
        <f>_xlfn.IFNA(INDEX(EF_List[N2O
Covered EF],MATCH(Spec_Imports[[#This Row],[Source ID]],EF_List[Source ID],0)),"")</f>
        <v/>
      </c>
      <c r="AN139" s="15"/>
      <c r="AO139" s="51" t="str">
        <f>IFERROR(MAX(Spec_Imports[[#This Row],[Specified_Electricity_Deliveries]],0)*Spec_Imports[[#This Row],[Transmission_Loss_Correction_Factor]],"")</f>
        <v/>
      </c>
      <c r="AP139" s="51" t="str">
        <f>IFERROR(Spec_Imports[[#This Row],[MWh_x_TLF]]*Spec_Imports[[#This Row],[EF_Published2]],"")</f>
        <v/>
      </c>
      <c r="AQ139" s="51" t="str">
        <f>IFERROR(Spec_Imports[[#This Row],[MWh_x_TLF]]*Spec_Imports[[#This Row],[EF_Total_Covered]],"")</f>
        <v/>
      </c>
      <c r="AR139" s="51" t="str">
        <f>IFERROR(Spec_Imports[[#This Row],[MWh_x_TLF]]*Spec_Imports[[#This Row],[EF_Total_Exempt]],"")</f>
        <v/>
      </c>
      <c r="AS139" s="51" t="str">
        <f>IFERROR(Spec_Imports[[#This Row],[MWh_x_TLF]]*Spec_Imports[[#This Row],[EF_Combustion]],"")</f>
        <v/>
      </c>
      <c r="AT139" s="51" t="str">
        <f>IFERROR(Spec_Imports[[#This Row],[MWh_x_TLF]]*Spec_Imports[[#This Row],[EF_Biomass_Exempt]],"")</f>
        <v/>
      </c>
      <c r="AU139" s="51" t="str">
        <f>IFERROR(Spec_Imports[[#This Row],[MWh_x_TLF]]*Spec_Imports[[#This Row],[EF_CO2_Geothermal_Exempt]],"")</f>
        <v/>
      </c>
      <c r="AV139" s="51" t="str">
        <f>IFERROR(Spec_Imports[[#This Row],[MWh_x_TLF]]*Spec_Imports[[#This Row],[EF_CH4_Geothermal_Exempt]],"")</f>
        <v/>
      </c>
      <c r="AW139" s="51" t="str">
        <f>IFERROR(Spec_Imports[[#This Row],[MWh_x_TLF]]*Spec_Imports[[#This Row],[EF_CH4_Non-Geothermal]],"")</f>
        <v/>
      </c>
      <c r="AX139" s="51" t="str">
        <f>IFERROR(Spec_Imports[[#This Row],[MWh_x_TLF]]*Spec_Imports[[#This Row],[EF_N2O]],"")</f>
        <v/>
      </c>
      <c r="AY139" s="15"/>
      <c r="AZ139" s="44" t="str">
        <f>IF(Spec_Imports[[#This Row],[Source ID]]="","","No")</f>
        <v/>
      </c>
      <c r="BA139" s="255" t="str">
        <f>IF(Spec_Imports[[#This Row],[Linked_Jurisdiction_2]]="No",0,Spec_Imports[[#This Row],[CO2e_Total_Covered]])</f>
        <v/>
      </c>
      <c r="BB139" s="139"/>
      <c r="BC139" s="257"/>
    </row>
    <row r="140" spans="1:55" ht="15.6">
      <c r="A140" s="244"/>
      <c r="B140" s="126" t="str">
        <f>IF(ISNUMBER(SEARCH("~*",Spec_Imports[[#This Row],[Facility_Unit_Name]])),"",IF(Spec_Imports[[#This Row],[Facility_Unit_Name]]="","",INDEX(EF_List[Source ID],MATCH(Spec_Imports[[#This Row],[Facility_Unit_Name]],EF_List[Facility and Unit Name],0))))</f>
        <v/>
      </c>
      <c r="C140" s="44" t="str">
        <f>_xlfn.IFNA(INDEX(EF_List[Primary Fuel],MATCH(Spec_Imports[[#This Row],[Source ID]],EF_List[Source ID],0)),"")</f>
        <v/>
      </c>
      <c r="D140" s="44" t="str">
        <f>_xlfn.IFNA(INDEX(EF_List[State/Country],MATCH(Spec_Imports[[#This Row],[Source ID]],EF_List[Source ID],0)),"")</f>
        <v/>
      </c>
      <c r="E140" s="127"/>
      <c r="F140" s="128"/>
      <c r="G140" s="131" t="str">
        <f>IF(ISBLANK(Spec_Imports[[#This Row],[Source ID]]),"",Spec_Imports[[#This Row],[EF_Published2]])</f>
        <v/>
      </c>
      <c r="H140" s="74"/>
      <c r="I140" s="37"/>
      <c r="J140" s="38"/>
      <c r="K140" s="50"/>
      <c r="L140"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40" s="13"/>
      <c r="N140" s="37"/>
      <c r="O140" s="132" t="str">
        <f>IF(Spec_Imports[[#This Row],[Are_You_First_Deliverer]]="","",IF(N140="Yes","","Verify Entry"))</f>
        <v/>
      </c>
      <c r="P140" s="13"/>
      <c r="Q140" s="37"/>
      <c r="R140" s="44" t="str">
        <f>IF(Spec_Imports[[#This Row],[Source ID]]="","",IF(OR(Spec_Imports[[#This Row],[Direct_Delivery_Method]]="1st PoR is WA Sch Pt",Spec_Imports[[#This Row],[Direct_Delivery_Method]]="Dynamic Transfer",Spec_Imports[[#This Row],[Direct_Delivery_Method]]="Spec Source to POD in WA"),"Yes","Verify Entry"))</f>
        <v/>
      </c>
      <c r="S140" s="13"/>
      <c r="T140" s="247"/>
      <c r="U140" s="13"/>
      <c r="V140" s="44" t="str">
        <f>IF(Spec_Imports[[#This Row],[Source ID]]="","",'Start Here'!$B$33)</f>
        <v/>
      </c>
      <c r="W140" s="44" t="str">
        <f>IF(Spec_Imports[[#This Row],[Source ID]]="","",IF(Spec_Imports[[#This Row],[Are_You_First_Deliverer]]="Yes","No",IF(Spec_Imports[[#This Row],[Are_You_First_Deliverer]]="No","Yes","Verify Entry")))</f>
        <v/>
      </c>
      <c r="X140" s="52" t="str">
        <f>IF(Spec_Imports[[#This Row],[RP_Power_Brought_On_Behalf]]="Yes",Spec_Imports[[#This Row],[Specified_Electricity_Deliveries]]*Spec_Imports[[#This Row],[Transmission_Loss_Correction_Factor]],"")</f>
        <v/>
      </c>
      <c r="Y140" s="39" t="str">
        <f>IF(Spec_Imports[[#This Row],[RP_Owned_Imported_Per_Thresholds]]="","",Spec_Imports[[#This Row],[RP_Owned_Imported_Per_Thresholds]]*Spec_Imports[[#This Row],[EF_Total_Covered]])</f>
        <v/>
      </c>
      <c r="Z140" s="13"/>
      <c r="AA140" s="37"/>
      <c r="AB140" s="37" t="str">
        <f>IF(Spec_Imports[[#This Row],[Source ID]]="","",IF(OR(Spec_Imports[[#This Row],[Meter_Data_Zero_RPS]]="No",Spec_Imports[[#This Row],[Are_You_First_Deliverer]]="No"),"Does Not Apply",""))</f>
        <v/>
      </c>
      <c r="AC140"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40" s="16"/>
      <c r="AE140" s="210" t="str">
        <f>_xlfn.IFNA(INDEX(EF_List[Total EF],MATCH(Spec_Imports[[#This Row],[Source ID]],EF_List[Source ID],0)),"")</f>
        <v/>
      </c>
      <c r="AF140" s="210" t="str">
        <f>IF(Spec_Imports[[#This Row],[Source ID]]="","",Spec_Imports[[#This Row],[EF_Combustion]]+Spec_Imports[[#This Row],[EF_CH4_Non-Geothermal]]+Spec_Imports[[#This Row],[EF_N2O]])</f>
        <v/>
      </c>
      <c r="AG140" s="210" t="str">
        <f>IF(Spec_Imports[[#This Row],[Source ID]]="","",Spec_Imports[[#This Row],[EF_Biomass_Exempt]]+Spec_Imports[[#This Row],[EF_CO2_Geothermal_Exempt]]+Spec_Imports[[#This Row],[EF_CH4_Geothermal_Exempt]])</f>
        <v/>
      </c>
      <c r="AH140" s="210" t="str">
        <f>_xlfn.IFNA(INDEX(EF_List[Fossil &amp; Process EF],MATCH(Spec_Imports[[#This Row],[Source ID]],EF_List[Source ID],0)),"")</f>
        <v/>
      </c>
      <c r="AI140" s="210" t="str">
        <f>_xlfn.IFNA(INDEX(EF_List[Biomass
Exempt EF],MATCH(Spec_Imports[[#This Row],[Source ID]],EF_List[Source ID],0)),"")</f>
        <v/>
      </c>
      <c r="AJ140" s="210" t="str">
        <f>_xlfn.IFNA(INDEX(EF_List[Geothermal CO2 Exempt EF],MATCH(Spec_Imports[[#This Row],[Source ID]],EF_List[Source ID],0)),"")</f>
        <v/>
      </c>
      <c r="AK140" s="210" t="str">
        <f>_xlfn.IFNA(INDEX(EF_List[Geothermal CH4 Exempt EF],MATCH(Spec_Imports[[#This Row],[Source ID]],EF_List[Source ID],0)),"")</f>
        <v/>
      </c>
      <c r="AL140" s="210" t="str">
        <f>_xlfn.IFNA(INDEX(EF_List[Other CH4
Covered EF],MATCH(Spec_Imports[[#This Row],[Source ID]],EF_List[Source ID],0)),"")</f>
        <v/>
      </c>
      <c r="AM140" s="210" t="str">
        <f>_xlfn.IFNA(INDEX(EF_List[N2O
Covered EF],MATCH(Spec_Imports[[#This Row],[Source ID]],EF_List[Source ID],0)),"")</f>
        <v/>
      </c>
      <c r="AN140" s="15"/>
      <c r="AO140" s="51" t="str">
        <f>IFERROR(MAX(Spec_Imports[[#This Row],[Specified_Electricity_Deliveries]],0)*Spec_Imports[[#This Row],[Transmission_Loss_Correction_Factor]],"")</f>
        <v/>
      </c>
      <c r="AP140" s="51" t="str">
        <f>IFERROR(Spec_Imports[[#This Row],[MWh_x_TLF]]*Spec_Imports[[#This Row],[EF_Published2]],"")</f>
        <v/>
      </c>
      <c r="AQ140" s="51" t="str">
        <f>IFERROR(Spec_Imports[[#This Row],[MWh_x_TLF]]*Spec_Imports[[#This Row],[EF_Total_Covered]],"")</f>
        <v/>
      </c>
      <c r="AR140" s="51" t="str">
        <f>IFERROR(Spec_Imports[[#This Row],[MWh_x_TLF]]*Spec_Imports[[#This Row],[EF_Total_Exempt]],"")</f>
        <v/>
      </c>
      <c r="AS140" s="51" t="str">
        <f>IFERROR(Spec_Imports[[#This Row],[MWh_x_TLF]]*Spec_Imports[[#This Row],[EF_Combustion]],"")</f>
        <v/>
      </c>
      <c r="AT140" s="51" t="str">
        <f>IFERROR(Spec_Imports[[#This Row],[MWh_x_TLF]]*Spec_Imports[[#This Row],[EF_Biomass_Exempt]],"")</f>
        <v/>
      </c>
      <c r="AU140" s="51" t="str">
        <f>IFERROR(Spec_Imports[[#This Row],[MWh_x_TLF]]*Spec_Imports[[#This Row],[EF_CO2_Geothermal_Exempt]],"")</f>
        <v/>
      </c>
      <c r="AV140" s="51" t="str">
        <f>IFERROR(Spec_Imports[[#This Row],[MWh_x_TLF]]*Spec_Imports[[#This Row],[EF_CH4_Geothermal_Exempt]],"")</f>
        <v/>
      </c>
      <c r="AW140" s="51" t="str">
        <f>IFERROR(Spec_Imports[[#This Row],[MWh_x_TLF]]*Spec_Imports[[#This Row],[EF_CH4_Non-Geothermal]],"")</f>
        <v/>
      </c>
      <c r="AX140" s="51" t="str">
        <f>IFERROR(Spec_Imports[[#This Row],[MWh_x_TLF]]*Spec_Imports[[#This Row],[EF_N2O]],"")</f>
        <v/>
      </c>
      <c r="AY140" s="15"/>
      <c r="AZ140" s="44" t="str">
        <f>IF(Spec_Imports[[#This Row],[Source ID]]="","","No")</f>
        <v/>
      </c>
      <c r="BA140" s="255" t="str">
        <f>IF(Spec_Imports[[#This Row],[Linked_Jurisdiction_2]]="No",0,Spec_Imports[[#This Row],[CO2e_Total_Covered]])</f>
        <v/>
      </c>
      <c r="BB140" s="139"/>
      <c r="BC140" s="257"/>
    </row>
    <row r="141" spans="1:55" ht="15.6">
      <c r="A141" s="244"/>
      <c r="B141" s="126" t="str">
        <f>IF(ISNUMBER(SEARCH("~*",Spec_Imports[[#This Row],[Facility_Unit_Name]])),"",IF(Spec_Imports[[#This Row],[Facility_Unit_Name]]="","",INDEX(EF_List[Source ID],MATCH(Spec_Imports[[#This Row],[Facility_Unit_Name]],EF_List[Facility and Unit Name],0))))</f>
        <v/>
      </c>
      <c r="C141" s="44" t="str">
        <f>_xlfn.IFNA(INDEX(EF_List[Primary Fuel],MATCH(Spec_Imports[[#This Row],[Source ID]],EF_List[Source ID],0)),"")</f>
        <v/>
      </c>
      <c r="D141" s="44" t="str">
        <f>_xlfn.IFNA(INDEX(EF_List[State/Country],MATCH(Spec_Imports[[#This Row],[Source ID]],EF_List[Source ID],0)),"")</f>
        <v/>
      </c>
      <c r="E141" s="127"/>
      <c r="F141" s="128"/>
      <c r="G141" s="131" t="str">
        <f>IF(ISBLANK(Spec_Imports[[#This Row],[Source ID]]),"",Spec_Imports[[#This Row],[EF_Published2]])</f>
        <v/>
      </c>
      <c r="H141" s="74"/>
      <c r="I141" s="37"/>
      <c r="J141" s="38"/>
      <c r="K141" s="50"/>
      <c r="L141"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41" s="13"/>
      <c r="N141" s="37"/>
      <c r="O141" s="132" t="str">
        <f>IF(Spec_Imports[[#This Row],[Are_You_First_Deliverer]]="","",IF(N141="Yes","","Verify Entry"))</f>
        <v/>
      </c>
      <c r="P141" s="13"/>
      <c r="Q141" s="37"/>
      <c r="R141" s="44" t="str">
        <f>IF(Spec_Imports[[#This Row],[Source ID]]="","",IF(OR(Spec_Imports[[#This Row],[Direct_Delivery_Method]]="1st PoR is WA Sch Pt",Spec_Imports[[#This Row],[Direct_Delivery_Method]]="Dynamic Transfer",Spec_Imports[[#This Row],[Direct_Delivery_Method]]="Spec Source to POD in WA"),"Yes","Verify Entry"))</f>
        <v/>
      </c>
      <c r="S141" s="13"/>
      <c r="T141" s="247"/>
      <c r="U141" s="13"/>
      <c r="V141" s="44" t="str">
        <f>IF(Spec_Imports[[#This Row],[Source ID]]="","",'Start Here'!$B$33)</f>
        <v/>
      </c>
      <c r="W141" s="44" t="str">
        <f>IF(Spec_Imports[[#This Row],[Source ID]]="","",IF(Spec_Imports[[#This Row],[Are_You_First_Deliverer]]="Yes","No",IF(Spec_Imports[[#This Row],[Are_You_First_Deliverer]]="No","Yes","Verify Entry")))</f>
        <v/>
      </c>
      <c r="X141" s="52" t="str">
        <f>IF(Spec_Imports[[#This Row],[RP_Power_Brought_On_Behalf]]="Yes",Spec_Imports[[#This Row],[Specified_Electricity_Deliveries]]*Spec_Imports[[#This Row],[Transmission_Loss_Correction_Factor]],"")</f>
        <v/>
      </c>
      <c r="Y141" s="39" t="str">
        <f>IF(Spec_Imports[[#This Row],[RP_Owned_Imported_Per_Thresholds]]="","",Spec_Imports[[#This Row],[RP_Owned_Imported_Per_Thresholds]]*Spec_Imports[[#This Row],[EF_Total_Covered]])</f>
        <v/>
      </c>
      <c r="Z141" s="13"/>
      <c r="AA141" s="37"/>
      <c r="AB141" s="37" t="str">
        <f>IF(Spec_Imports[[#This Row],[Source ID]]="","",IF(OR(Spec_Imports[[#This Row],[Meter_Data_Zero_RPS]]="No",Spec_Imports[[#This Row],[Are_You_First_Deliverer]]="No"),"Does Not Apply",""))</f>
        <v/>
      </c>
      <c r="AC141"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41" s="16"/>
      <c r="AE141" s="210" t="str">
        <f>_xlfn.IFNA(INDEX(EF_List[Total EF],MATCH(Spec_Imports[[#This Row],[Source ID]],EF_List[Source ID],0)),"")</f>
        <v/>
      </c>
      <c r="AF141" s="210" t="str">
        <f>IF(Spec_Imports[[#This Row],[Source ID]]="","",Spec_Imports[[#This Row],[EF_Combustion]]+Spec_Imports[[#This Row],[EF_CH4_Non-Geothermal]]+Spec_Imports[[#This Row],[EF_N2O]])</f>
        <v/>
      </c>
      <c r="AG141" s="210" t="str">
        <f>IF(Spec_Imports[[#This Row],[Source ID]]="","",Spec_Imports[[#This Row],[EF_Biomass_Exempt]]+Spec_Imports[[#This Row],[EF_CO2_Geothermal_Exempt]]+Spec_Imports[[#This Row],[EF_CH4_Geothermal_Exempt]])</f>
        <v/>
      </c>
      <c r="AH141" s="210" t="str">
        <f>_xlfn.IFNA(INDEX(EF_List[Fossil &amp; Process EF],MATCH(Spec_Imports[[#This Row],[Source ID]],EF_List[Source ID],0)),"")</f>
        <v/>
      </c>
      <c r="AI141" s="210" t="str">
        <f>_xlfn.IFNA(INDEX(EF_List[Biomass
Exempt EF],MATCH(Spec_Imports[[#This Row],[Source ID]],EF_List[Source ID],0)),"")</f>
        <v/>
      </c>
      <c r="AJ141" s="210" t="str">
        <f>_xlfn.IFNA(INDEX(EF_List[Geothermal CO2 Exempt EF],MATCH(Spec_Imports[[#This Row],[Source ID]],EF_List[Source ID],0)),"")</f>
        <v/>
      </c>
      <c r="AK141" s="210" t="str">
        <f>_xlfn.IFNA(INDEX(EF_List[Geothermal CH4 Exempt EF],MATCH(Spec_Imports[[#This Row],[Source ID]],EF_List[Source ID],0)),"")</f>
        <v/>
      </c>
      <c r="AL141" s="210" t="str">
        <f>_xlfn.IFNA(INDEX(EF_List[Other CH4
Covered EF],MATCH(Spec_Imports[[#This Row],[Source ID]],EF_List[Source ID],0)),"")</f>
        <v/>
      </c>
      <c r="AM141" s="210" t="str">
        <f>_xlfn.IFNA(INDEX(EF_List[N2O
Covered EF],MATCH(Spec_Imports[[#This Row],[Source ID]],EF_List[Source ID],0)),"")</f>
        <v/>
      </c>
      <c r="AN141" s="15"/>
      <c r="AO141" s="51" t="str">
        <f>IFERROR(MAX(Spec_Imports[[#This Row],[Specified_Electricity_Deliveries]],0)*Spec_Imports[[#This Row],[Transmission_Loss_Correction_Factor]],"")</f>
        <v/>
      </c>
      <c r="AP141" s="51" t="str">
        <f>IFERROR(Spec_Imports[[#This Row],[MWh_x_TLF]]*Spec_Imports[[#This Row],[EF_Published2]],"")</f>
        <v/>
      </c>
      <c r="AQ141" s="51" t="str">
        <f>IFERROR(Spec_Imports[[#This Row],[MWh_x_TLF]]*Spec_Imports[[#This Row],[EF_Total_Covered]],"")</f>
        <v/>
      </c>
      <c r="AR141" s="51" t="str">
        <f>IFERROR(Spec_Imports[[#This Row],[MWh_x_TLF]]*Spec_Imports[[#This Row],[EF_Total_Exempt]],"")</f>
        <v/>
      </c>
      <c r="AS141" s="51" t="str">
        <f>IFERROR(Spec_Imports[[#This Row],[MWh_x_TLF]]*Spec_Imports[[#This Row],[EF_Combustion]],"")</f>
        <v/>
      </c>
      <c r="AT141" s="51" t="str">
        <f>IFERROR(Spec_Imports[[#This Row],[MWh_x_TLF]]*Spec_Imports[[#This Row],[EF_Biomass_Exempt]],"")</f>
        <v/>
      </c>
      <c r="AU141" s="51" t="str">
        <f>IFERROR(Spec_Imports[[#This Row],[MWh_x_TLF]]*Spec_Imports[[#This Row],[EF_CO2_Geothermal_Exempt]],"")</f>
        <v/>
      </c>
      <c r="AV141" s="51" t="str">
        <f>IFERROR(Spec_Imports[[#This Row],[MWh_x_TLF]]*Spec_Imports[[#This Row],[EF_CH4_Geothermal_Exempt]],"")</f>
        <v/>
      </c>
      <c r="AW141" s="51" t="str">
        <f>IFERROR(Spec_Imports[[#This Row],[MWh_x_TLF]]*Spec_Imports[[#This Row],[EF_CH4_Non-Geothermal]],"")</f>
        <v/>
      </c>
      <c r="AX141" s="51" t="str">
        <f>IFERROR(Spec_Imports[[#This Row],[MWh_x_TLF]]*Spec_Imports[[#This Row],[EF_N2O]],"")</f>
        <v/>
      </c>
      <c r="AY141" s="15"/>
      <c r="AZ141" s="44" t="str">
        <f>IF(Spec_Imports[[#This Row],[Source ID]]="","","No")</f>
        <v/>
      </c>
      <c r="BA141" s="255" t="str">
        <f>IF(Spec_Imports[[#This Row],[Linked_Jurisdiction_2]]="No",0,Spec_Imports[[#This Row],[CO2e_Total_Covered]])</f>
        <v/>
      </c>
      <c r="BB141" s="139"/>
      <c r="BC141" s="257"/>
    </row>
    <row r="142" spans="1:55" ht="15.6">
      <c r="A142" s="244"/>
      <c r="B142" s="126" t="str">
        <f>IF(ISNUMBER(SEARCH("~*",Spec_Imports[[#This Row],[Facility_Unit_Name]])),"",IF(Spec_Imports[[#This Row],[Facility_Unit_Name]]="","",INDEX(EF_List[Source ID],MATCH(Spec_Imports[[#This Row],[Facility_Unit_Name]],EF_List[Facility and Unit Name],0))))</f>
        <v/>
      </c>
      <c r="C142" s="44" t="str">
        <f>_xlfn.IFNA(INDEX(EF_List[Primary Fuel],MATCH(Spec_Imports[[#This Row],[Source ID]],EF_List[Source ID],0)),"")</f>
        <v/>
      </c>
      <c r="D142" s="44" t="str">
        <f>_xlfn.IFNA(INDEX(EF_List[State/Country],MATCH(Spec_Imports[[#This Row],[Source ID]],EF_List[Source ID],0)),"")</f>
        <v/>
      </c>
      <c r="E142" s="127"/>
      <c r="F142" s="128"/>
      <c r="G142" s="131" t="str">
        <f>IF(ISBLANK(Spec_Imports[[#This Row],[Source ID]]),"",Spec_Imports[[#This Row],[EF_Published2]])</f>
        <v/>
      </c>
      <c r="H142" s="74"/>
      <c r="I142" s="37"/>
      <c r="J142" s="38"/>
      <c r="K142" s="50"/>
      <c r="L142"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42" s="13"/>
      <c r="N142" s="37"/>
      <c r="O142" s="132" t="str">
        <f>IF(Spec_Imports[[#This Row],[Are_You_First_Deliverer]]="","",IF(N142="Yes","","Verify Entry"))</f>
        <v/>
      </c>
      <c r="P142" s="13"/>
      <c r="Q142" s="37"/>
      <c r="R142" s="44" t="str">
        <f>IF(Spec_Imports[[#This Row],[Source ID]]="","",IF(OR(Spec_Imports[[#This Row],[Direct_Delivery_Method]]="1st PoR is WA Sch Pt",Spec_Imports[[#This Row],[Direct_Delivery_Method]]="Dynamic Transfer",Spec_Imports[[#This Row],[Direct_Delivery_Method]]="Spec Source to POD in WA"),"Yes","Verify Entry"))</f>
        <v/>
      </c>
      <c r="S142" s="13"/>
      <c r="T142" s="247"/>
      <c r="U142" s="13"/>
      <c r="V142" s="44" t="str">
        <f>IF(Spec_Imports[[#This Row],[Source ID]]="","",'Start Here'!$B$33)</f>
        <v/>
      </c>
      <c r="W142" s="44" t="str">
        <f>IF(Spec_Imports[[#This Row],[Source ID]]="","",IF(Spec_Imports[[#This Row],[Are_You_First_Deliverer]]="Yes","No",IF(Spec_Imports[[#This Row],[Are_You_First_Deliverer]]="No","Yes","Verify Entry")))</f>
        <v/>
      </c>
      <c r="X142" s="52" t="str">
        <f>IF(Spec_Imports[[#This Row],[RP_Power_Brought_On_Behalf]]="Yes",Spec_Imports[[#This Row],[Specified_Electricity_Deliveries]]*Spec_Imports[[#This Row],[Transmission_Loss_Correction_Factor]],"")</f>
        <v/>
      </c>
      <c r="Y142" s="39" t="str">
        <f>IF(Spec_Imports[[#This Row],[RP_Owned_Imported_Per_Thresholds]]="","",Spec_Imports[[#This Row],[RP_Owned_Imported_Per_Thresholds]]*Spec_Imports[[#This Row],[EF_Total_Covered]])</f>
        <v/>
      </c>
      <c r="Z142" s="13"/>
      <c r="AA142" s="37"/>
      <c r="AB142" s="37" t="str">
        <f>IF(Spec_Imports[[#This Row],[Source ID]]="","",IF(OR(Spec_Imports[[#This Row],[Meter_Data_Zero_RPS]]="No",Spec_Imports[[#This Row],[Are_You_First_Deliverer]]="No"),"Does Not Apply",""))</f>
        <v/>
      </c>
      <c r="AC142"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42" s="16"/>
      <c r="AE142" s="210" t="str">
        <f>_xlfn.IFNA(INDEX(EF_List[Total EF],MATCH(Spec_Imports[[#This Row],[Source ID]],EF_List[Source ID],0)),"")</f>
        <v/>
      </c>
      <c r="AF142" s="210" t="str">
        <f>IF(Spec_Imports[[#This Row],[Source ID]]="","",Spec_Imports[[#This Row],[EF_Combustion]]+Spec_Imports[[#This Row],[EF_CH4_Non-Geothermal]]+Spec_Imports[[#This Row],[EF_N2O]])</f>
        <v/>
      </c>
      <c r="AG142" s="210" t="str">
        <f>IF(Spec_Imports[[#This Row],[Source ID]]="","",Spec_Imports[[#This Row],[EF_Biomass_Exempt]]+Spec_Imports[[#This Row],[EF_CO2_Geothermal_Exempt]]+Spec_Imports[[#This Row],[EF_CH4_Geothermal_Exempt]])</f>
        <v/>
      </c>
      <c r="AH142" s="210" t="str">
        <f>_xlfn.IFNA(INDEX(EF_List[Fossil &amp; Process EF],MATCH(Spec_Imports[[#This Row],[Source ID]],EF_List[Source ID],0)),"")</f>
        <v/>
      </c>
      <c r="AI142" s="210" t="str">
        <f>_xlfn.IFNA(INDEX(EF_List[Biomass
Exempt EF],MATCH(Spec_Imports[[#This Row],[Source ID]],EF_List[Source ID],0)),"")</f>
        <v/>
      </c>
      <c r="AJ142" s="210" t="str">
        <f>_xlfn.IFNA(INDEX(EF_List[Geothermal CO2 Exempt EF],MATCH(Spec_Imports[[#This Row],[Source ID]],EF_List[Source ID],0)),"")</f>
        <v/>
      </c>
      <c r="AK142" s="210" t="str">
        <f>_xlfn.IFNA(INDEX(EF_List[Geothermal CH4 Exempt EF],MATCH(Spec_Imports[[#This Row],[Source ID]],EF_List[Source ID],0)),"")</f>
        <v/>
      </c>
      <c r="AL142" s="210" t="str">
        <f>_xlfn.IFNA(INDEX(EF_List[Other CH4
Covered EF],MATCH(Spec_Imports[[#This Row],[Source ID]],EF_List[Source ID],0)),"")</f>
        <v/>
      </c>
      <c r="AM142" s="210" t="str">
        <f>_xlfn.IFNA(INDEX(EF_List[N2O
Covered EF],MATCH(Spec_Imports[[#This Row],[Source ID]],EF_List[Source ID],0)),"")</f>
        <v/>
      </c>
      <c r="AN142" s="15"/>
      <c r="AO142" s="51" t="str">
        <f>IFERROR(MAX(Spec_Imports[[#This Row],[Specified_Electricity_Deliveries]],0)*Spec_Imports[[#This Row],[Transmission_Loss_Correction_Factor]],"")</f>
        <v/>
      </c>
      <c r="AP142" s="51" t="str">
        <f>IFERROR(Spec_Imports[[#This Row],[MWh_x_TLF]]*Spec_Imports[[#This Row],[EF_Published2]],"")</f>
        <v/>
      </c>
      <c r="AQ142" s="51" t="str">
        <f>IFERROR(Spec_Imports[[#This Row],[MWh_x_TLF]]*Spec_Imports[[#This Row],[EF_Total_Covered]],"")</f>
        <v/>
      </c>
      <c r="AR142" s="51" t="str">
        <f>IFERROR(Spec_Imports[[#This Row],[MWh_x_TLF]]*Spec_Imports[[#This Row],[EF_Total_Exempt]],"")</f>
        <v/>
      </c>
      <c r="AS142" s="51" t="str">
        <f>IFERROR(Spec_Imports[[#This Row],[MWh_x_TLF]]*Spec_Imports[[#This Row],[EF_Combustion]],"")</f>
        <v/>
      </c>
      <c r="AT142" s="51" t="str">
        <f>IFERROR(Spec_Imports[[#This Row],[MWh_x_TLF]]*Spec_Imports[[#This Row],[EF_Biomass_Exempt]],"")</f>
        <v/>
      </c>
      <c r="AU142" s="51" t="str">
        <f>IFERROR(Spec_Imports[[#This Row],[MWh_x_TLF]]*Spec_Imports[[#This Row],[EF_CO2_Geothermal_Exempt]],"")</f>
        <v/>
      </c>
      <c r="AV142" s="51" t="str">
        <f>IFERROR(Spec_Imports[[#This Row],[MWh_x_TLF]]*Spec_Imports[[#This Row],[EF_CH4_Geothermal_Exempt]],"")</f>
        <v/>
      </c>
      <c r="AW142" s="51" t="str">
        <f>IFERROR(Spec_Imports[[#This Row],[MWh_x_TLF]]*Spec_Imports[[#This Row],[EF_CH4_Non-Geothermal]],"")</f>
        <v/>
      </c>
      <c r="AX142" s="51" t="str">
        <f>IFERROR(Spec_Imports[[#This Row],[MWh_x_TLF]]*Spec_Imports[[#This Row],[EF_N2O]],"")</f>
        <v/>
      </c>
      <c r="AY142" s="15"/>
      <c r="AZ142" s="44" t="str">
        <f>IF(Spec_Imports[[#This Row],[Source ID]]="","","No")</f>
        <v/>
      </c>
      <c r="BA142" s="255" t="str">
        <f>IF(Spec_Imports[[#This Row],[Linked_Jurisdiction_2]]="No",0,Spec_Imports[[#This Row],[CO2e_Total_Covered]])</f>
        <v/>
      </c>
      <c r="BB142" s="139"/>
      <c r="BC142" s="257"/>
    </row>
    <row r="143" spans="1:55" ht="15.6">
      <c r="A143" s="244"/>
      <c r="B143" s="126" t="str">
        <f>IF(ISNUMBER(SEARCH("~*",Spec_Imports[[#This Row],[Facility_Unit_Name]])),"",IF(Spec_Imports[[#This Row],[Facility_Unit_Name]]="","",INDEX(EF_List[Source ID],MATCH(Spec_Imports[[#This Row],[Facility_Unit_Name]],EF_List[Facility and Unit Name],0))))</f>
        <v/>
      </c>
      <c r="C143" s="44" t="str">
        <f>_xlfn.IFNA(INDEX(EF_List[Primary Fuel],MATCH(Spec_Imports[[#This Row],[Source ID]],EF_List[Source ID],0)),"")</f>
        <v/>
      </c>
      <c r="D143" s="44" t="str">
        <f>_xlfn.IFNA(INDEX(EF_List[State/Country],MATCH(Spec_Imports[[#This Row],[Source ID]],EF_List[Source ID],0)),"")</f>
        <v/>
      </c>
      <c r="E143" s="127"/>
      <c r="F143" s="128"/>
      <c r="G143" s="131" t="str">
        <f>IF(ISBLANK(Spec_Imports[[#This Row],[Source ID]]),"",Spec_Imports[[#This Row],[EF_Published2]])</f>
        <v/>
      </c>
      <c r="H143" s="74"/>
      <c r="I143" s="37"/>
      <c r="J143" s="38"/>
      <c r="K143" s="50"/>
      <c r="L143"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43" s="13"/>
      <c r="N143" s="37"/>
      <c r="O143" s="132" t="str">
        <f>IF(Spec_Imports[[#This Row],[Are_You_First_Deliverer]]="","",IF(N143="Yes","","Verify Entry"))</f>
        <v/>
      </c>
      <c r="P143" s="13"/>
      <c r="Q143" s="37"/>
      <c r="R143" s="44" t="str">
        <f>IF(Spec_Imports[[#This Row],[Source ID]]="","",IF(OR(Spec_Imports[[#This Row],[Direct_Delivery_Method]]="1st PoR is WA Sch Pt",Spec_Imports[[#This Row],[Direct_Delivery_Method]]="Dynamic Transfer",Spec_Imports[[#This Row],[Direct_Delivery_Method]]="Spec Source to POD in WA"),"Yes","Verify Entry"))</f>
        <v/>
      </c>
      <c r="S143" s="13"/>
      <c r="T143" s="247"/>
      <c r="U143" s="13"/>
      <c r="V143" s="44" t="str">
        <f>IF(Spec_Imports[[#This Row],[Source ID]]="","",'Start Here'!$B$33)</f>
        <v/>
      </c>
      <c r="W143" s="44" t="str">
        <f>IF(Spec_Imports[[#This Row],[Source ID]]="","",IF(Spec_Imports[[#This Row],[Are_You_First_Deliverer]]="Yes","No",IF(Spec_Imports[[#This Row],[Are_You_First_Deliverer]]="No","Yes","Verify Entry")))</f>
        <v/>
      </c>
      <c r="X143" s="52" t="str">
        <f>IF(Spec_Imports[[#This Row],[RP_Power_Brought_On_Behalf]]="Yes",Spec_Imports[[#This Row],[Specified_Electricity_Deliveries]]*Spec_Imports[[#This Row],[Transmission_Loss_Correction_Factor]],"")</f>
        <v/>
      </c>
      <c r="Y143" s="39" t="str">
        <f>IF(Spec_Imports[[#This Row],[RP_Owned_Imported_Per_Thresholds]]="","",Spec_Imports[[#This Row],[RP_Owned_Imported_Per_Thresholds]]*Spec_Imports[[#This Row],[EF_Total_Covered]])</f>
        <v/>
      </c>
      <c r="Z143" s="13"/>
      <c r="AA143" s="37"/>
      <c r="AB143" s="37" t="str">
        <f>IF(Spec_Imports[[#This Row],[Source ID]]="","",IF(OR(Spec_Imports[[#This Row],[Meter_Data_Zero_RPS]]="No",Spec_Imports[[#This Row],[Are_You_First_Deliverer]]="No"),"Does Not Apply",""))</f>
        <v/>
      </c>
      <c r="AC143"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43" s="16"/>
      <c r="AE143" s="210" t="str">
        <f>_xlfn.IFNA(INDEX(EF_List[Total EF],MATCH(Spec_Imports[[#This Row],[Source ID]],EF_List[Source ID],0)),"")</f>
        <v/>
      </c>
      <c r="AF143" s="210" t="str">
        <f>IF(Spec_Imports[[#This Row],[Source ID]]="","",Spec_Imports[[#This Row],[EF_Combustion]]+Spec_Imports[[#This Row],[EF_CH4_Non-Geothermal]]+Spec_Imports[[#This Row],[EF_N2O]])</f>
        <v/>
      </c>
      <c r="AG143" s="210" t="str">
        <f>IF(Spec_Imports[[#This Row],[Source ID]]="","",Spec_Imports[[#This Row],[EF_Biomass_Exempt]]+Spec_Imports[[#This Row],[EF_CO2_Geothermal_Exempt]]+Spec_Imports[[#This Row],[EF_CH4_Geothermal_Exempt]])</f>
        <v/>
      </c>
      <c r="AH143" s="210" t="str">
        <f>_xlfn.IFNA(INDEX(EF_List[Fossil &amp; Process EF],MATCH(Spec_Imports[[#This Row],[Source ID]],EF_List[Source ID],0)),"")</f>
        <v/>
      </c>
      <c r="AI143" s="210" t="str">
        <f>_xlfn.IFNA(INDEX(EF_List[Biomass
Exempt EF],MATCH(Spec_Imports[[#This Row],[Source ID]],EF_List[Source ID],0)),"")</f>
        <v/>
      </c>
      <c r="AJ143" s="210" t="str">
        <f>_xlfn.IFNA(INDEX(EF_List[Geothermal CO2 Exempt EF],MATCH(Spec_Imports[[#This Row],[Source ID]],EF_List[Source ID],0)),"")</f>
        <v/>
      </c>
      <c r="AK143" s="210" t="str">
        <f>_xlfn.IFNA(INDEX(EF_List[Geothermal CH4 Exempt EF],MATCH(Spec_Imports[[#This Row],[Source ID]],EF_List[Source ID],0)),"")</f>
        <v/>
      </c>
      <c r="AL143" s="210" t="str">
        <f>_xlfn.IFNA(INDEX(EF_List[Other CH4
Covered EF],MATCH(Spec_Imports[[#This Row],[Source ID]],EF_List[Source ID],0)),"")</f>
        <v/>
      </c>
      <c r="AM143" s="210" t="str">
        <f>_xlfn.IFNA(INDEX(EF_List[N2O
Covered EF],MATCH(Spec_Imports[[#This Row],[Source ID]],EF_List[Source ID],0)),"")</f>
        <v/>
      </c>
      <c r="AN143" s="15"/>
      <c r="AO143" s="51" t="str">
        <f>IFERROR(MAX(Spec_Imports[[#This Row],[Specified_Electricity_Deliveries]],0)*Spec_Imports[[#This Row],[Transmission_Loss_Correction_Factor]],"")</f>
        <v/>
      </c>
      <c r="AP143" s="51" t="str">
        <f>IFERROR(Spec_Imports[[#This Row],[MWh_x_TLF]]*Spec_Imports[[#This Row],[EF_Published2]],"")</f>
        <v/>
      </c>
      <c r="AQ143" s="51" t="str">
        <f>IFERROR(Spec_Imports[[#This Row],[MWh_x_TLF]]*Spec_Imports[[#This Row],[EF_Total_Covered]],"")</f>
        <v/>
      </c>
      <c r="AR143" s="51" t="str">
        <f>IFERROR(Spec_Imports[[#This Row],[MWh_x_TLF]]*Spec_Imports[[#This Row],[EF_Total_Exempt]],"")</f>
        <v/>
      </c>
      <c r="AS143" s="51" t="str">
        <f>IFERROR(Spec_Imports[[#This Row],[MWh_x_TLF]]*Spec_Imports[[#This Row],[EF_Combustion]],"")</f>
        <v/>
      </c>
      <c r="AT143" s="51" t="str">
        <f>IFERROR(Spec_Imports[[#This Row],[MWh_x_TLF]]*Spec_Imports[[#This Row],[EF_Biomass_Exempt]],"")</f>
        <v/>
      </c>
      <c r="AU143" s="51" t="str">
        <f>IFERROR(Spec_Imports[[#This Row],[MWh_x_TLF]]*Spec_Imports[[#This Row],[EF_CO2_Geothermal_Exempt]],"")</f>
        <v/>
      </c>
      <c r="AV143" s="51" t="str">
        <f>IFERROR(Spec_Imports[[#This Row],[MWh_x_TLF]]*Spec_Imports[[#This Row],[EF_CH4_Geothermal_Exempt]],"")</f>
        <v/>
      </c>
      <c r="AW143" s="51" t="str">
        <f>IFERROR(Spec_Imports[[#This Row],[MWh_x_TLF]]*Spec_Imports[[#This Row],[EF_CH4_Non-Geothermal]],"")</f>
        <v/>
      </c>
      <c r="AX143" s="51" t="str">
        <f>IFERROR(Spec_Imports[[#This Row],[MWh_x_TLF]]*Spec_Imports[[#This Row],[EF_N2O]],"")</f>
        <v/>
      </c>
      <c r="AY143" s="15"/>
      <c r="AZ143" s="44" t="str">
        <f>IF(Spec_Imports[[#This Row],[Source ID]]="","","No")</f>
        <v/>
      </c>
      <c r="BA143" s="255" t="str">
        <f>IF(Spec_Imports[[#This Row],[Linked_Jurisdiction_2]]="No",0,Spec_Imports[[#This Row],[CO2e_Total_Covered]])</f>
        <v/>
      </c>
      <c r="BB143" s="139"/>
      <c r="BC143" s="257"/>
    </row>
    <row r="144" spans="1:55" ht="15.6">
      <c r="A144" s="244"/>
      <c r="B144" s="126" t="str">
        <f>IF(ISNUMBER(SEARCH("~*",Spec_Imports[[#This Row],[Facility_Unit_Name]])),"",IF(Spec_Imports[[#This Row],[Facility_Unit_Name]]="","",INDEX(EF_List[Source ID],MATCH(Spec_Imports[[#This Row],[Facility_Unit_Name]],EF_List[Facility and Unit Name],0))))</f>
        <v/>
      </c>
      <c r="C144" s="44" t="str">
        <f>_xlfn.IFNA(INDEX(EF_List[Primary Fuel],MATCH(Spec_Imports[[#This Row],[Source ID]],EF_List[Source ID],0)),"")</f>
        <v/>
      </c>
      <c r="D144" s="44" t="str">
        <f>_xlfn.IFNA(INDEX(EF_List[State/Country],MATCH(Spec_Imports[[#This Row],[Source ID]],EF_List[Source ID],0)),"")</f>
        <v/>
      </c>
      <c r="E144" s="127"/>
      <c r="F144" s="128"/>
      <c r="G144" s="131" t="str">
        <f>IF(ISBLANK(Spec_Imports[[#This Row],[Source ID]]),"",Spec_Imports[[#This Row],[EF_Published2]])</f>
        <v/>
      </c>
      <c r="H144" s="74"/>
      <c r="I144" s="37"/>
      <c r="J144" s="38"/>
      <c r="K144" s="50"/>
      <c r="L144"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44" s="13"/>
      <c r="N144" s="37"/>
      <c r="O144" s="132" t="str">
        <f>IF(Spec_Imports[[#This Row],[Are_You_First_Deliverer]]="","",IF(N144="Yes","","Verify Entry"))</f>
        <v/>
      </c>
      <c r="P144" s="13"/>
      <c r="Q144" s="37"/>
      <c r="R144" s="44" t="str">
        <f>IF(Spec_Imports[[#This Row],[Source ID]]="","",IF(OR(Spec_Imports[[#This Row],[Direct_Delivery_Method]]="1st PoR is WA Sch Pt",Spec_Imports[[#This Row],[Direct_Delivery_Method]]="Dynamic Transfer",Spec_Imports[[#This Row],[Direct_Delivery_Method]]="Spec Source to POD in WA"),"Yes","Verify Entry"))</f>
        <v/>
      </c>
      <c r="S144" s="13"/>
      <c r="T144" s="247"/>
      <c r="U144" s="13"/>
      <c r="V144" s="44" t="str">
        <f>IF(Spec_Imports[[#This Row],[Source ID]]="","",'Start Here'!$B$33)</f>
        <v/>
      </c>
      <c r="W144" s="44" t="str">
        <f>IF(Spec_Imports[[#This Row],[Source ID]]="","",IF(Spec_Imports[[#This Row],[Are_You_First_Deliverer]]="Yes","No",IF(Spec_Imports[[#This Row],[Are_You_First_Deliverer]]="No","Yes","Verify Entry")))</f>
        <v/>
      </c>
      <c r="X144" s="52" t="str">
        <f>IF(Spec_Imports[[#This Row],[RP_Power_Brought_On_Behalf]]="Yes",Spec_Imports[[#This Row],[Specified_Electricity_Deliveries]]*Spec_Imports[[#This Row],[Transmission_Loss_Correction_Factor]],"")</f>
        <v/>
      </c>
      <c r="Y144" s="39" t="str">
        <f>IF(Spec_Imports[[#This Row],[RP_Owned_Imported_Per_Thresholds]]="","",Spec_Imports[[#This Row],[RP_Owned_Imported_Per_Thresholds]]*Spec_Imports[[#This Row],[EF_Total_Covered]])</f>
        <v/>
      </c>
      <c r="Z144" s="13"/>
      <c r="AA144" s="37"/>
      <c r="AB144" s="37" t="str">
        <f>IF(Spec_Imports[[#This Row],[Source ID]]="","",IF(OR(Spec_Imports[[#This Row],[Meter_Data_Zero_RPS]]="No",Spec_Imports[[#This Row],[Are_You_First_Deliverer]]="No"),"Does Not Apply",""))</f>
        <v/>
      </c>
      <c r="AC144"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44" s="16"/>
      <c r="AE144" s="210" t="str">
        <f>_xlfn.IFNA(INDEX(EF_List[Total EF],MATCH(Spec_Imports[[#This Row],[Source ID]],EF_List[Source ID],0)),"")</f>
        <v/>
      </c>
      <c r="AF144" s="210" t="str">
        <f>IF(Spec_Imports[[#This Row],[Source ID]]="","",Spec_Imports[[#This Row],[EF_Combustion]]+Spec_Imports[[#This Row],[EF_CH4_Non-Geothermal]]+Spec_Imports[[#This Row],[EF_N2O]])</f>
        <v/>
      </c>
      <c r="AG144" s="210" t="str">
        <f>IF(Spec_Imports[[#This Row],[Source ID]]="","",Spec_Imports[[#This Row],[EF_Biomass_Exempt]]+Spec_Imports[[#This Row],[EF_CO2_Geothermal_Exempt]]+Spec_Imports[[#This Row],[EF_CH4_Geothermal_Exempt]])</f>
        <v/>
      </c>
      <c r="AH144" s="210" t="str">
        <f>_xlfn.IFNA(INDEX(EF_List[Fossil &amp; Process EF],MATCH(Spec_Imports[[#This Row],[Source ID]],EF_List[Source ID],0)),"")</f>
        <v/>
      </c>
      <c r="AI144" s="210" t="str">
        <f>_xlfn.IFNA(INDEX(EF_List[Biomass
Exempt EF],MATCH(Spec_Imports[[#This Row],[Source ID]],EF_List[Source ID],0)),"")</f>
        <v/>
      </c>
      <c r="AJ144" s="210" t="str">
        <f>_xlfn.IFNA(INDEX(EF_List[Geothermal CO2 Exempt EF],MATCH(Spec_Imports[[#This Row],[Source ID]],EF_List[Source ID],0)),"")</f>
        <v/>
      </c>
      <c r="AK144" s="210" t="str">
        <f>_xlfn.IFNA(INDEX(EF_List[Geothermal CH4 Exempt EF],MATCH(Spec_Imports[[#This Row],[Source ID]],EF_List[Source ID],0)),"")</f>
        <v/>
      </c>
      <c r="AL144" s="210" t="str">
        <f>_xlfn.IFNA(INDEX(EF_List[Other CH4
Covered EF],MATCH(Spec_Imports[[#This Row],[Source ID]],EF_List[Source ID],0)),"")</f>
        <v/>
      </c>
      <c r="AM144" s="210" t="str">
        <f>_xlfn.IFNA(INDEX(EF_List[N2O
Covered EF],MATCH(Spec_Imports[[#This Row],[Source ID]],EF_List[Source ID],0)),"")</f>
        <v/>
      </c>
      <c r="AN144" s="15"/>
      <c r="AO144" s="51" t="str">
        <f>IFERROR(MAX(Spec_Imports[[#This Row],[Specified_Electricity_Deliveries]],0)*Spec_Imports[[#This Row],[Transmission_Loss_Correction_Factor]],"")</f>
        <v/>
      </c>
      <c r="AP144" s="51" t="str">
        <f>IFERROR(Spec_Imports[[#This Row],[MWh_x_TLF]]*Spec_Imports[[#This Row],[EF_Published2]],"")</f>
        <v/>
      </c>
      <c r="AQ144" s="51" t="str">
        <f>IFERROR(Spec_Imports[[#This Row],[MWh_x_TLF]]*Spec_Imports[[#This Row],[EF_Total_Covered]],"")</f>
        <v/>
      </c>
      <c r="AR144" s="51" t="str">
        <f>IFERROR(Spec_Imports[[#This Row],[MWh_x_TLF]]*Spec_Imports[[#This Row],[EF_Total_Exempt]],"")</f>
        <v/>
      </c>
      <c r="AS144" s="51" t="str">
        <f>IFERROR(Spec_Imports[[#This Row],[MWh_x_TLF]]*Spec_Imports[[#This Row],[EF_Combustion]],"")</f>
        <v/>
      </c>
      <c r="AT144" s="51" t="str">
        <f>IFERROR(Spec_Imports[[#This Row],[MWh_x_TLF]]*Spec_Imports[[#This Row],[EF_Biomass_Exempt]],"")</f>
        <v/>
      </c>
      <c r="AU144" s="51" t="str">
        <f>IFERROR(Spec_Imports[[#This Row],[MWh_x_TLF]]*Spec_Imports[[#This Row],[EF_CO2_Geothermal_Exempt]],"")</f>
        <v/>
      </c>
      <c r="AV144" s="51" t="str">
        <f>IFERROR(Spec_Imports[[#This Row],[MWh_x_TLF]]*Spec_Imports[[#This Row],[EF_CH4_Geothermal_Exempt]],"")</f>
        <v/>
      </c>
      <c r="AW144" s="51" t="str">
        <f>IFERROR(Spec_Imports[[#This Row],[MWh_x_TLF]]*Spec_Imports[[#This Row],[EF_CH4_Non-Geothermal]],"")</f>
        <v/>
      </c>
      <c r="AX144" s="51" t="str">
        <f>IFERROR(Spec_Imports[[#This Row],[MWh_x_TLF]]*Spec_Imports[[#This Row],[EF_N2O]],"")</f>
        <v/>
      </c>
      <c r="AY144" s="15"/>
      <c r="AZ144" s="44" t="str">
        <f>IF(Spec_Imports[[#This Row],[Source ID]]="","","No")</f>
        <v/>
      </c>
      <c r="BA144" s="255" t="str">
        <f>IF(Spec_Imports[[#This Row],[Linked_Jurisdiction_2]]="No",0,Spec_Imports[[#This Row],[CO2e_Total_Covered]])</f>
        <v/>
      </c>
      <c r="BB144" s="139"/>
      <c r="BC144" s="257"/>
    </row>
    <row r="145" spans="1:55" ht="15.6">
      <c r="A145" s="244"/>
      <c r="B145" s="126" t="str">
        <f>IF(ISNUMBER(SEARCH("~*",Spec_Imports[[#This Row],[Facility_Unit_Name]])),"",IF(Spec_Imports[[#This Row],[Facility_Unit_Name]]="","",INDEX(EF_List[Source ID],MATCH(Spec_Imports[[#This Row],[Facility_Unit_Name]],EF_List[Facility and Unit Name],0))))</f>
        <v/>
      </c>
      <c r="C145" s="44" t="str">
        <f>_xlfn.IFNA(INDEX(EF_List[Primary Fuel],MATCH(Spec_Imports[[#This Row],[Source ID]],EF_List[Source ID],0)),"")</f>
        <v/>
      </c>
      <c r="D145" s="44" t="str">
        <f>_xlfn.IFNA(INDEX(EF_List[State/Country],MATCH(Spec_Imports[[#This Row],[Source ID]],EF_List[Source ID],0)),"")</f>
        <v/>
      </c>
      <c r="E145" s="127"/>
      <c r="F145" s="128"/>
      <c r="G145" s="131" t="str">
        <f>IF(ISBLANK(Spec_Imports[[#This Row],[Source ID]]),"",Spec_Imports[[#This Row],[EF_Published2]])</f>
        <v/>
      </c>
      <c r="H145" s="74"/>
      <c r="I145" s="37"/>
      <c r="J145" s="38"/>
      <c r="K145" s="50"/>
      <c r="L145"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45" s="13"/>
      <c r="N145" s="37"/>
      <c r="O145" s="132" t="str">
        <f>IF(Spec_Imports[[#This Row],[Are_You_First_Deliverer]]="","",IF(N145="Yes","","Verify Entry"))</f>
        <v/>
      </c>
      <c r="P145" s="13"/>
      <c r="Q145" s="37"/>
      <c r="R145" s="44" t="str">
        <f>IF(Spec_Imports[[#This Row],[Source ID]]="","",IF(OR(Spec_Imports[[#This Row],[Direct_Delivery_Method]]="1st PoR is WA Sch Pt",Spec_Imports[[#This Row],[Direct_Delivery_Method]]="Dynamic Transfer",Spec_Imports[[#This Row],[Direct_Delivery_Method]]="Spec Source to POD in WA"),"Yes","Verify Entry"))</f>
        <v/>
      </c>
      <c r="S145" s="13"/>
      <c r="T145" s="247"/>
      <c r="U145" s="13"/>
      <c r="V145" s="44" t="str">
        <f>IF(Spec_Imports[[#This Row],[Source ID]]="","",'Start Here'!$B$33)</f>
        <v/>
      </c>
      <c r="W145" s="44" t="str">
        <f>IF(Spec_Imports[[#This Row],[Source ID]]="","",IF(Spec_Imports[[#This Row],[Are_You_First_Deliverer]]="Yes","No",IF(Spec_Imports[[#This Row],[Are_You_First_Deliverer]]="No","Yes","Verify Entry")))</f>
        <v/>
      </c>
      <c r="X145" s="52" t="str">
        <f>IF(Spec_Imports[[#This Row],[RP_Power_Brought_On_Behalf]]="Yes",Spec_Imports[[#This Row],[Specified_Electricity_Deliveries]]*Spec_Imports[[#This Row],[Transmission_Loss_Correction_Factor]],"")</f>
        <v/>
      </c>
      <c r="Y145" s="39" t="str">
        <f>IF(Spec_Imports[[#This Row],[RP_Owned_Imported_Per_Thresholds]]="","",Spec_Imports[[#This Row],[RP_Owned_Imported_Per_Thresholds]]*Spec_Imports[[#This Row],[EF_Total_Covered]])</f>
        <v/>
      </c>
      <c r="Z145" s="13"/>
      <c r="AA145" s="37"/>
      <c r="AB145" s="37" t="str">
        <f>IF(Spec_Imports[[#This Row],[Source ID]]="","",IF(OR(Spec_Imports[[#This Row],[Meter_Data_Zero_RPS]]="No",Spec_Imports[[#This Row],[Are_You_First_Deliverer]]="No"),"Does Not Apply",""))</f>
        <v/>
      </c>
      <c r="AC145"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45" s="16"/>
      <c r="AE145" s="210" t="str">
        <f>_xlfn.IFNA(INDEX(EF_List[Total EF],MATCH(Spec_Imports[[#This Row],[Source ID]],EF_List[Source ID],0)),"")</f>
        <v/>
      </c>
      <c r="AF145" s="210" t="str">
        <f>IF(Spec_Imports[[#This Row],[Source ID]]="","",Spec_Imports[[#This Row],[EF_Combustion]]+Spec_Imports[[#This Row],[EF_CH4_Non-Geothermal]]+Spec_Imports[[#This Row],[EF_N2O]])</f>
        <v/>
      </c>
      <c r="AG145" s="210" t="str">
        <f>IF(Spec_Imports[[#This Row],[Source ID]]="","",Spec_Imports[[#This Row],[EF_Biomass_Exempt]]+Spec_Imports[[#This Row],[EF_CO2_Geothermal_Exempt]]+Spec_Imports[[#This Row],[EF_CH4_Geothermal_Exempt]])</f>
        <v/>
      </c>
      <c r="AH145" s="210" t="str">
        <f>_xlfn.IFNA(INDEX(EF_List[Fossil &amp; Process EF],MATCH(Spec_Imports[[#This Row],[Source ID]],EF_List[Source ID],0)),"")</f>
        <v/>
      </c>
      <c r="AI145" s="210" t="str">
        <f>_xlfn.IFNA(INDEX(EF_List[Biomass
Exempt EF],MATCH(Spec_Imports[[#This Row],[Source ID]],EF_List[Source ID],0)),"")</f>
        <v/>
      </c>
      <c r="AJ145" s="210" t="str">
        <f>_xlfn.IFNA(INDEX(EF_List[Geothermal CO2 Exempt EF],MATCH(Spec_Imports[[#This Row],[Source ID]],EF_List[Source ID],0)),"")</f>
        <v/>
      </c>
      <c r="AK145" s="210" t="str">
        <f>_xlfn.IFNA(INDEX(EF_List[Geothermal CH4 Exempt EF],MATCH(Spec_Imports[[#This Row],[Source ID]],EF_List[Source ID],0)),"")</f>
        <v/>
      </c>
      <c r="AL145" s="210" t="str">
        <f>_xlfn.IFNA(INDEX(EF_List[Other CH4
Covered EF],MATCH(Spec_Imports[[#This Row],[Source ID]],EF_List[Source ID],0)),"")</f>
        <v/>
      </c>
      <c r="AM145" s="210" t="str">
        <f>_xlfn.IFNA(INDEX(EF_List[N2O
Covered EF],MATCH(Spec_Imports[[#This Row],[Source ID]],EF_List[Source ID],0)),"")</f>
        <v/>
      </c>
      <c r="AN145" s="15"/>
      <c r="AO145" s="51" t="str">
        <f>IFERROR(MAX(Spec_Imports[[#This Row],[Specified_Electricity_Deliveries]],0)*Spec_Imports[[#This Row],[Transmission_Loss_Correction_Factor]],"")</f>
        <v/>
      </c>
      <c r="AP145" s="51" t="str">
        <f>IFERROR(Spec_Imports[[#This Row],[MWh_x_TLF]]*Spec_Imports[[#This Row],[EF_Published2]],"")</f>
        <v/>
      </c>
      <c r="AQ145" s="51" t="str">
        <f>IFERROR(Spec_Imports[[#This Row],[MWh_x_TLF]]*Spec_Imports[[#This Row],[EF_Total_Covered]],"")</f>
        <v/>
      </c>
      <c r="AR145" s="51" t="str">
        <f>IFERROR(Spec_Imports[[#This Row],[MWh_x_TLF]]*Spec_Imports[[#This Row],[EF_Total_Exempt]],"")</f>
        <v/>
      </c>
      <c r="AS145" s="51" t="str">
        <f>IFERROR(Spec_Imports[[#This Row],[MWh_x_TLF]]*Spec_Imports[[#This Row],[EF_Combustion]],"")</f>
        <v/>
      </c>
      <c r="AT145" s="51" t="str">
        <f>IFERROR(Spec_Imports[[#This Row],[MWh_x_TLF]]*Spec_Imports[[#This Row],[EF_Biomass_Exempt]],"")</f>
        <v/>
      </c>
      <c r="AU145" s="51" t="str">
        <f>IFERROR(Spec_Imports[[#This Row],[MWh_x_TLF]]*Spec_Imports[[#This Row],[EF_CO2_Geothermal_Exempt]],"")</f>
        <v/>
      </c>
      <c r="AV145" s="51" t="str">
        <f>IFERROR(Spec_Imports[[#This Row],[MWh_x_TLF]]*Spec_Imports[[#This Row],[EF_CH4_Geothermal_Exempt]],"")</f>
        <v/>
      </c>
      <c r="AW145" s="51" t="str">
        <f>IFERROR(Spec_Imports[[#This Row],[MWh_x_TLF]]*Spec_Imports[[#This Row],[EF_CH4_Non-Geothermal]],"")</f>
        <v/>
      </c>
      <c r="AX145" s="51" t="str">
        <f>IFERROR(Spec_Imports[[#This Row],[MWh_x_TLF]]*Spec_Imports[[#This Row],[EF_N2O]],"")</f>
        <v/>
      </c>
      <c r="AY145" s="15"/>
      <c r="AZ145" s="44" t="str">
        <f>IF(Spec_Imports[[#This Row],[Source ID]]="","","No")</f>
        <v/>
      </c>
      <c r="BA145" s="255" t="str">
        <f>IF(Spec_Imports[[#This Row],[Linked_Jurisdiction_2]]="No",0,Spec_Imports[[#This Row],[CO2e_Total_Covered]])</f>
        <v/>
      </c>
      <c r="BB145" s="139"/>
      <c r="BC145" s="257"/>
    </row>
    <row r="146" spans="1:55" ht="15.6">
      <c r="A146" s="244"/>
      <c r="B146" s="126" t="str">
        <f>IF(ISNUMBER(SEARCH("~*",Spec_Imports[[#This Row],[Facility_Unit_Name]])),"",IF(Spec_Imports[[#This Row],[Facility_Unit_Name]]="","",INDEX(EF_List[Source ID],MATCH(Spec_Imports[[#This Row],[Facility_Unit_Name]],EF_List[Facility and Unit Name],0))))</f>
        <v/>
      </c>
      <c r="C146" s="44" t="str">
        <f>_xlfn.IFNA(INDEX(EF_List[Primary Fuel],MATCH(Spec_Imports[[#This Row],[Source ID]],EF_List[Source ID],0)),"")</f>
        <v/>
      </c>
      <c r="D146" s="44" t="str">
        <f>_xlfn.IFNA(INDEX(EF_List[State/Country],MATCH(Spec_Imports[[#This Row],[Source ID]],EF_List[Source ID],0)),"")</f>
        <v/>
      </c>
      <c r="E146" s="127"/>
      <c r="F146" s="128"/>
      <c r="G146" s="131" t="str">
        <f>IF(ISBLANK(Spec_Imports[[#This Row],[Source ID]]),"",Spec_Imports[[#This Row],[EF_Published2]])</f>
        <v/>
      </c>
      <c r="H146" s="74"/>
      <c r="I146" s="37"/>
      <c r="J146" s="38"/>
      <c r="K146" s="50"/>
      <c r="L146"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46" s="13"/>
      <c r="N146" s="37"/>
      <c r="O146" s="132" t="str">
        <f>IF(Spec_Imports[[#This Row],[Are_You_First_Deliverer]]="","",IF(N146="Yes","","Verify Entry"))</f>
        <v/>
      </c>
      <c r="P146" s="13"/>
      <c r="Q146" s="37"/>
      <c r="R146" s="44" t="str">
        <f>IF(Spec_Imports[[#This Row],[Source ID]]="","",IF(OR(Spec_Imports[[#This Row],[Direct_Delivery_Method]]="1st PoR is WA Sch Pt",Spec_Imports[[#This Row],[Direct_Delivery_Method]]="Dynamic Transfer",Spec_Imports[[#This Row],[Direct_Delivery_Method]]="Spec Source to POD in WA"),"Yes","Verify Entry"))</f>
        <v/>
      </c>
      <c r="S146" s="13"/>
      <c r="T146" s="247"/>
      <c r="U146" s="13"/>
      <c r="V146" s="44" t="str">
        <f>IF(Spec_Imports[[#This Row],[Source ID]]="","",'Start Here'!$B$33)</f>
        <v/>
      </c>
      <c r="W146" s="44" t="str">
        <f>IF(Spec_Imports[[#This Row],[Source ID]]="","",IF(Spec_Imports[[#This Row],[Are_You_First_Deliverer]]="Yes","No",IF(Spec_Imports[[#This Row],[Are_You_First_Deliverer]]="No","Yes","Verify Entry")))</f>
        <v/>
      </c>
      <c r="X146" s="52" t="str">
        <f>IF(Spec_Imports[[#This Row],[RP_Power_Brought_On_Behalf]]="Yes",Spec_Imports[[#This Row],[Specified_Electricity_Deliveries]]*Spec_Imports[[#This Row],[Transmission_Loss_Correction_Factor]],"")</f>
        <v/>
      </c>
      <c r="Y146" s="39" t="str">
        <f>IF(Spec_Imports[[#This Row],[RP_Owned_Imported_Per_Thresholds]]="","",Spec_Imports[[#This Row],[RP_Owned_Imported_Per_Thresholds]]*Spec_Imports[[#This Row],[EF_Total_Covered]])</f>
        <v/>
      </c>
      <c r="Z146" s="13"/>
      <c r="AA146" s="37"/>
      <c r="AB146" s="37" t="str">
        <f>IF(Spec_Imports[[#This Row],[Source ID]]="","",IF(OR(Spec_Imports[[#This Row],[Meter_Data_Zero_RPS]]="No",Spec_Imports[[#This Row],[Are_You_First_Deliverer]]="No"),"Does Not Apply",""))</f>
        <v/>
      </c>
      <c r="AC146"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46" s="16"/>
      <c r="AE146" s="210" t="str">
        <f>_xlfn.IFNA(INDEX(EF_List[Total EF],MATCH(Spec_Imports[[#This Row],[Source ID]],EF_List[Source ID],0)),"")</f>
        <v/>
      </c>
      <c r="AF146" s="210" t="str">
        <f>IF(Spec_Imports[[#This Row],[Source ID]]="","",Spec_Imports[[#This Row],[EF_Combustion]]+Spec_Imports[[#This Row],[EF_CH4_Non-Geothermal]]+Spec_Imports[[#This Row],[EF_N2O]])</f>
        <v/>
      </c>
      <c r="AG146" s="210" t="str">
        <f>IF(Spec_Imports[[#This Row],[Source ID]]="","",Spec_Imports[[#This Row],[EF_Biomass_Exempt]]+Spec_Imports[[#This Row],[EF_CO2_Geothermal_Exempt]]+Spec_Imports[[#This Row],[EF_CH4_Geothermal_Exempt]])</f>
        <v/>
      </c>
      <c r="AH146" s="210" t="str">
        <f>_xlfn.IFNA(INDEX(EF_List[Fossil &amp; Process EF],MATCH(Spec_Imports[[#This Row],[Source ID]],EF_List[Source ID],0)),"")</f>
        <v/>
      </c>
      <c r="AI146" s="210" t="str">
        <f>_xlfn.IFNA(INDEX(EF_List[Biomass
Exempt EF],MATCH(Spec_Imports[[#This Row],[Source ID]],EF_List[Source ID],0)),"")</f>
        <v/>
      </c>
      <c r="AJ146" s="210" t="str">
        <f>_xlfn.IFNA(INDEX(EF_List[Geothermal CO2 Exempt EF],MATCH(Spec_Imports[[#This Row],[Source ID]],EF_List[Source ID],0)),"")</f>
        <v/>
      </c>
      <c r="AK146" s="210" t="str">
        <f>_xlfn.IFNA(INDEX(EF_List[Geothermal CH4 Exempt EF],MATCH(Spec_Imports[[#This Row],[Source ID]],EF_List[Source ID],0)),"")</f>
        <v/>
      </c>
      <c r="AL146" s="210" t="str">
        <f>_xlfn.IFNA(INDEX(EF_List[Other CH4
Covered EF],MATCH(Spec_Imports[[#This Row],[Source ID]],EF_List[Source ID],0)),"")</f>
        <v/>
      </c>
      <c r="AM146" s="210" t="str">
        <f>_xlfn.IFNA(INDEX(EF_List[N2O
Covered EF],MATCH(Spec_Imports[[#This Row],[Source ID]],EF_List[Source ID],0)),"")</f>
        <v/>
      </c>
      <c r="AN146" s="15"/>
      <c r="AO146" s="51" t="str">
        <f>IFERROR(MAX(Spec_Imports[[#This Row],[Specified_Electricity_Deliveries]],0)*Spec_Imports[[#This Row],[Transmission_Loss_Correction_Factor]],"")</f>
        <v/>
      </c>
      <c r="AP146" s="51" t="str">
        <f>IFERROR(Spec_Imports[[#This Row],[MWh_x_TLF]]*Spec_Imports[[#This Row],[EF_Published2]],"")</f>
        <v/>
      </c>
      <c r="AQ146" s="51" t="str">
        <f>IFERROR(Spec_Imports[[#This Row],[MWh_x_TLF]]*Spec_Imports[[#This Row],[EF_Total_Covered]],"")</f>
        <v/>
      </c>
      <c r="AR146" s="51" t="str">
        <f>IFERROR(Spec_Imports[[#This Row],[MWh_x_TLF]]*Spec_Imports[[#This Row],[EF_Total_Exempt]],"")</f>
        <v/>
      </c>
      <c r="AS146" s="51" t="str">
        <f>IFERROR(Spec_Imports[[#This Row],[MWh_x_TLF]]*Spec_Imports[[#This Row],[EF_Combustion]],"")</f>
        <v/>
      </c>
      <c r="AT146" s="51" t="str">
        <f>IFERROR(Spec_Imports[[#This Row],[MWh_x_TLF]]*Spec_Imports[[#This Row],[EF_Biomass_Exempt]],"")</f>
        <v/>
      </c>
      <c r="AU146" s="51" t="str">
        <f>IFERROR(Spec_Imports[[#This Row],[MWh_x_TLF]]*Spec_Imports[[#This Row],[EF_CO2_Geothermal_Exempt]],"")</f>
        <v/>
      </c>
      <c r="AV146" s="51" t="str">
        <f>IFERROR(Spec_Imports[[#This Row],[MWh_x_TLF]]*Spec_Imports[[#This Row],[EF_CH4_Geothermal_Exempt]],"")</f>
        <v/>
      </c>
      <c r="AW146" s="51" t="str">
        <f>IFERROR(Spec_Imports[[#This Row],[MWh_x_TLF]]*Spec_Imports[[#This Row],[EF_CH4_Non-Geothermal]],"")</f>
        <v/>
      </c>
      <c r="AX146" s="51" t="str">
        <f>IFERROR(Spec_Imports[[#This Row],[MWh_x_TLF]]*Spec_Imports[[#This Row],[EF_N2O]],"")</f>
        <v/>
      </c>
      <c r="AY146" s="15"/>
      <c r="AZ146" s="44" t="str">
        <f>IF(Spec_Imports[[#This Row],[Source ID]]="","","No")</f>
        <v/>
      </c>
      <c r="BA146" s="255" t="str">
        <f>IF(Spec_Imports[[#This Row],[Linked_Jurisdiction_2]]="No",0,Spec_Imports[[#This Row],[CO2e_Total_Covered]])</f>
        <v/>
      </c>
      <c r="BB146" s="139"/>
      <c r="BC146" s="257"/>
    </row>
    <row r="147" spans="1:55" ht="15.6">
      <c r="A147" s="244"/>
      <c r="B147" s="126" t="str">
        <f>IF(ISNUMBER(SEARCH("~*",Spec_Imports[[#This Row],[Facility_Unit_Name]])),"",IF(Spec_Imports[[#This Row],[Facility_Unit_Name]]="","",INDEX(EF_List[Source ID],MATCH(Spec_Imports[[#This Row],[Facility_Unit_Name]],EF_List[Facility and Unit Name],0))))</f>
        <v/>
      </c>
      <c r="C147" s="44" t="str">
        <f>_xlfn.IFNA(INDEX(EF_List[Primary Fuel],MATCH(Spec_Imports[[#This Row],[Source ID]],EF_List[Source ID],0)),"")</f>
        <v/>
      </c>
      <c r="D147" s="44" t="str">
        <f>_xlfn.IFNA(INDEX(EF_List[State/Country],MATCH(Spec_Imports[[#This Row],[Source ID]],EF_List[Source ID],0)),"")</f>
        <v/>
      </c>
      <c r="E147" s="127"/>
      <c r="F147" s="128"/>
      <c r="G147" s="131" t="str">
        <f>IF(ISBLANK(Spec_Imports[[#This Row],[Source ID]]),"",Spec_Imports[[#This Row],[EF_Published2]])</f>
        <v/>
      </c>
      <c r="H147" s="74"/>
      <c r="I147" s="37"/>
      <c r="J147" s="38"/>
      <c r="K147" s="50"/>
      <c r="L147"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47" s="13"/>
      <c r="N147" s="37"/>
      <c r="O147" s="132" t="str">
        <f>IF(Spec_Imports[[#This Row],[Are_You_First_Deliverer]]="","",IF(N147="Yes","","Verify Entry"))</f>
        <v/>
      </c>
      <c r="P147" s="13"/>
      <c r="Q147" s="37"/>
      <c r="R147" s="44" t="str">
        <f>IF(Spec_Imports[[#This Row],[Source ID]]="","",IF(OR(Spec_Imports[[#This Row],[Direct_Delivery_Method]]="1st PoR is WA Sch Pt",Spec_Imports[[#This Row],[Direct_Delivery_Method]]="Dynamic Transfer",Spec_Imports[[#This Row],[Direct_Delivery_Method]]="Spec Source to POD in WA"),"Yes","Verify Entry"))</f>
        <v/>
      </c>
      <c r="S147" s="13"/>
      <c r="T147" s="247"/>
      <c r="U147" s="13"/>
      <c r="V147" s="44" t="str">
        <f>IF(Spec_Imports[[#This Row],[Source ID]]="","",'Start Here'!$B$33)</f>
        <v/>
      </c>
      <c r="W147" s="44" t="str">
        <f>IF(Spec_Imports[[#This Row],[Source ID]]="","",IF(Spec_Imports[[#This Row],[Are_You_First_Deliverer]]="Yes","No",IF(Spec_Imports[[#This Row],[Are_You_First_Deliverer]]="No","Yes","Verify Entry")))</f>
        <v/>
      </c>
      <c r="X147" s="52" t="str">
        <f>IF(Spec_Imports[[#This Row],[RP_Power_Brought_On_Behalf]]="Yes",Spec_Imports[[#This Row],[Specified_Electricity_Deliveries]]*Spec_Imports[[#This Row],[Transmission_Loss_Correction_Factor]],"")</f>
        <v/>
      </c>
      <c r="Y147" s="39" t="str">
        <f>IF(Spec_Imports[[#This Row],[RP_Owned_Imported_Per_Thresholds]]="","",Spec_Imports[[#This Row],[RP_Owned_Imported_Per_Thresholds]]*Spec_Imports[[#This Row],[EF_Total_Covered]])</f>
        <v/>
      </c>
      <c r="Z147" s="13"/>
      <c r="AA147" s="37"/>
      <c r="AB147" s="37" t="str">
        <f>IF(Spec_Imports[[#This Row],[Source ID]]="","",IF(OR(Spec_Imports[[#This Row],[Meter_Data_Zero_RPS]]="No",Spec_Imports[[#This Row],[Are_You_First_Deliverer]]="No"),"Does Not Apply",""))</f>
        <v/>
      </c>
      <c r="AC147"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47" s="16"/>
      <c r="AE147" s="210" t="str">
        <f>_xlfn.IFNA(INDEX(EF_List[Total EF],MATCH(Spec_Imports[[#This Row],[Source ID]],EF_List[Source ID],0)),"")</f>
        <v/>
      </c>
      <c r="AF147" s="210" t="str">
        <f>IF(Spec_Imports[[#This Row],[Source ID]]="","",Spec_Imports[[#This Row],[EF_Combustion]]+Spec_Imports[[#This Row],[EF_CH4_Non-Geothermal]]+Spec_Imports[[#This Row],[EF_N2O]])</f>
        <v/>
      </c>
      <c r="AG147" s="210" t="str">
        <f>IF(Spec_Imports[[#This Row],[Source ID]]="","",Spec_Imports[[#This Row],[EF_Biomass_Exempt]]+Spec_Imports[[#This Row],[EF_CO2_Geothermal_Exempt]]+Spec_Imports[[#This Row],[EF_CH4_Geothermal_Exempt]])</f>
        <v/>
      </c>
      <c r="AH147" s="210" t="str">
        <f>_xlfn.IFNA(INDEX(EF_List[Fossil &amp; Process EF],MATCH(Spec_Imports[[#This Row],[Source ID]],EF_List[Source ID],0)),"")</f>
        <v/>
      </c>
      <c r="AI147" s="210" t="str">
        <f>_xlfn.IFNA(INDEX(EF_List[Biomass
Exempt EF],MATCH(Spec_Imports[[#This Row],[Source ID]],EF_List[Source ID],0)),"")</f>
        <v/>
      </c>
      <c r="AJ147" s="210" t="str">
        <f>_xlfn.IFNA(INDEX(EF_List[Geothermal CO2 Exempt EF],MATCH(Spec_Imports[[#This Row],[Source ID]],EF_List[Source ID],0)),"")</f>
        <v/>
      </c>
      <c r="AK147" s="210" t="str">
        <f>_xlfn.IFNA(INDEX(EF_List[Geothermal CH4 Exempt EF],MATCH(Spec_Imports[[#This Row],[Source ID]],EF_List[Source ID],0)),"")</f>
        <v/>
      </c>
      <c r="AL147" s="210" t="str">
        <f>_xlfn.IFNA(INDEX(EF_List[Other CH4
Covered EF],MATCH(Spec_Imports[[#This Row],[Source ID]],EF_List[Source ID],0)),"")</f>
        <v/>
      </c>
      <c r="AM147" s="210" t="str">
        <f>_xlfn.IFNA(INDEX(EF_List[N2O
Covered EF],MATCH(Spec_Imports[[#This Row],[Source ID]],EF_List[Source ID],0)),"")</f>
        <v/>
      </c>
      <c r="AN147" s="15"/>
      <c r="AO147" s="51" t="str">
        <f>IFERROR(MAX(Spec_Imports[[#This Row],[Specified_Electricity_Deliveries]],0)*Spec_Imports[[#This Row],[Transmission_Loss_Correction_Factor]],"")</f>
        <v/>
      </c>
      <c r="AP147" s="51" t="str">
        <f>IFERROR(Spec_Imports[[#This Row],[MWh_x_TLF]]*Spec_Imports[[#This Row],[EF_Published2]],"")</f>
        <v/>
      </c>
      <c r="AQ147" s="51" t="str">
        <f>IFERROR(Spec_Imports[[#This Row],[MWh_x_TLF]]*Spec_Imports[[#This Row],[EF_Total_Covered]],"")</f>
        <v/>
      </c>
      <c r="AR147" s="51" t="str">
        <f>IFERROR(Spec_Imports[[#This Row],[MWh_x_TLF]]*Spec_Imports[[#This Row],[EF_Total_Exempt]],"")</f>
        <v/>
      </c>
      <c r="AS147" s="51" t="str">
        <f>IFERROR(Spec_Imports[[#This Row],[MWh_x_TLF]]*Spec_Imports[[#This Row],[EF_Combustion]],"")</f>
        <v/>
      </c>
      <c r="AT147" s="51" t="str">
        <f>IFERROR(Spec_Imports[[#This Row],[MWh_x_TLF]]*Spec_Imports[[#This Row],[EF_Biomass_Exempt]],"")</f>
        <v/>
      </c>
      <c r="AU147" s="51" t="str">
        <f>IFERROR(Spec_Imports[[#This Row],[MWh_x_TLF]]*Spec_Imports[[#This Row],[EF_CO2_Geothermal_Exempt]],"")</f>
        <v/>
      </c>
      <c r="AV147" s="51" t="str">
        <f>IFERROR(Spec_Imports[[#This Row],[MWh_x_TLF]]*Spec_Imports[[#This Row],[EF_CH4_Geothermal_Exempt]],"")</f>
        <v/>
      </c>
      <c r="AW147" s="51" t="str">
        <f>IFERROR(Spec_Imports[[#This Row],[MWh_x_TLF]]*Spec_Imports[[#This Row],[EF_CH4_Non-Geothermal]],"")</f>
        <v/>
      </c>
      <c r="AX147" s="51" t="str">
        <f>IFERROR(Spec_Imports[[#This Row],[MWh_x_TLF]]*Spec_Imports[[#This Row],[EF_N2O]],"")</f>
        <v/>
      </c>
      <c r="AY147" s="15"/>
      <c r="AZ147" s="44" t="str">
        <f>IF(Spec_Imports[[#This Row],[Source ID]]="","","No")</f>
        <v/>
      </c>
      <c r="BA147" s="255" t="str">
        <f>IF(Spec_Imports[[#This Row],[Linked_Jurisdiction_2]]="No",0,Spec_Imports[[#This Row],[CO2e_Total_Covered]])</f>
        <v/>
      </c>
      <c r="BB147" s="139"/>
      <c r="BC147" s="257"/>
    </row>
    <row r="148" spans="1:55" ht="15.6">
      <c r="A148" s="244"/>
      <c r="B148" s="126" t="str">
        <f>IF(ISNUMBER(SEARCH("~*",Spec_Imports[[#This Row],[Facility_Unit_Name]])),"",IF(Spec_Imports[[#This Row],[Facility_Unit_Name]]="","",INDEX(EF_List[Source ID],MATCH(Spec_Imports[[#This Row],[Facility_Unit_Name]],EF_List[Facility and Unit Name],0))))</f>
        <v/>
      </c>
      <c r="C148" s="44" t="str">
        <f>_xlfn.IFNA(INDEX(EF_List[Primary Fuel],MATCH(Spec_Imports[[#This Row],[Source ID]],EF_List[Source ID],0)),"")</f>
        <v/>
      </c>
      <c r="D148" s="44" t="str">
        <f>_xlfn.IFNA(INDEX(EF_List[State/Country],MATCH(Spec_Imports[[#This Row],[Source ID]],EF_List[Source ID],0)),"")</f>
        <v/>
      </c>
      <c r="E148" s="127"/>
      <c r="F148" s="128"/>
      <c r="G148" s="131" t="str">
        <f>IF(ISBLANK(Spec_Imports[[#This Row],[Source ID]]),"",Spec_Imports[[#This Row],[EF_Published2]])</f>
        <v/>
      </c>
      <c r="H148" s="74"/>
      <c r="I148" s="37"/>
      <c r="J148" s="38"/>
      <c r="K148" s="50"/>
      <c r="L148"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48" s="13"/>
      <c r="N148" s="37"/>
      <c r="O148" s="132" t="str">
        <f>IF(Spec_Imports[[#This Row],[Are_You_First_Deliverer]]="","",IF(N148="Yes","","Verify Entry"))</f>
        <v/>
      </c>
      <c r="P148" s="13"/>
      <c r="Q148" s="37"/>
      <c r="R148" s="44" t="str">
        <f>IF(Spec_Imports[[#This Row],[Source ID]]="","",IF(OR(Spec_Imports[[#This Row],[Direct_Delivery_Method]]="1st PoR is WA Sch Pt",Spec_Imports[[#This Row],[Direct_Delivery_Method]]="Dynamic Transfer",Spec_Imports[[#This Row],[Direct_Delivery_Method]]="Spec Source to POD in WA"),"Yes","Verify Entry"))</f>
        <v/>
      </c>
      <c r="S148" s="13"/>
      <c r="T148" s="247"/>
      <c r="U148" s="13"/>
      <c r="V148" s="44" t="str">
        <f>IF(Spec_Imports[[#This Row],[Source ID]]="","",'Start Here'!$B$33)</f>
        <v/>
      </c>
      <c r="W148" s="44" t="str">
        <f>IF(Spec_Imports[[#This Row],[Source ID]]="","",IF(Spec_Imports[[#This Row],[Are_You_First_Deliverer]]="Yes","No",IF(Spec_Imports[[#This Row],[Are_You_First_Deliverer]]="No","Yes","Verify Entry")))</f>
        <v/>
      </c>
      <c r="X148" s="52" t="str">
        <f>IF(Spec_Imports[[#This Row],[RP_Power_Brought_On_Behalf]]="Yes",Spec_Imports[[#This Row],[Specified_Electricity_Deliveries]]*Spec_Imports[[#This Row],[Transmission_Loss_Correction_Factor]],"")</f>
        <v/>
      </c>
      <c r="Y148" s="39" t="str">
        <f>IF(Spec_Imports[[#This Row],[RP_Owned_Imported_Per_Thresholds]]="","",Spec_Imports[[#This Row],[RP_Owned_Imported_Per_Thresholds]]*Spec_Imports[[#This Row],[EF_Total_Covered]])</f>
        <v/>
      </c>
      <c r="Z148" s="13"/>
      <c r="AA148" s="37"/>
      <c r="AB148" s="37" t="str">
        <f>IF(Spec_Imports[[#This Row],[Source ID]]="","",IF(OR(Spec_Imports[[#This Row],[Meter_Data_Zero_RPS]]="No",Spec_Imports[[#This Row],[Are_You_First_Deliverer]]="No"),"Does Not Apply",""))</f>
        <v/>
      </c>
      <c r="AC148"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48" s="16"/>
      <c r="AE148" s="210" t="str">
        <f>_xlfn.IFNA(INDEX(EF_List[Total EF],MATCH(Spec_Imports[[#This Row],[Source ID]],EF_List[Source ID],0)),"")</f>
        <v/>
      </c>
      <c r="AF148" s="210" t="str">
        <f>IF(Spec_Imports[[#This Row],[Source ID]]="","",Spec_Imports[[#This Row],[EF_Combustion]]+Spec_Imports[[#This Row],[EF_CH4_Non-Geothermal]]+Spec_Imports[[#This Row],[EF_N2O]])</f>
        <v/>
      </c>
      <c r="AG148" s="210" t="str">
        <f>IF(Spec_Imports[[#This Row],[Source ID]]="","",Spec_Imports[[#This Row],[EF_Biomass_Exempt]]+Spec_Imports[[#This Row],[EF_CO2_Geothermal_Exempt]]+Spec_Imports[[#This Row],[EF_CH4_Geothermal_Exempt]])</f>
        <v/>
      </c>
      <c r="AH148" s="210" t="str">
        <f>_xlfn.IFNA(INDEX(EF_List[Fossil &amp; Process EF],MATCH(Spec_Imports[[#This Row],[Source ID]],EF_List[Source ID],0)),"")</f>
        <v/>
      </c>
      <c r="AI148" s="210" t="str">
        <f>_xlfn.IFNA(INDEX(EF_List[Biomass
Exempt EF],MATCH(Spec_Imports[[#This Row],[Source ID]],EF_List[Source ID],0)),"")</f>
        <v/>
      </c>
      <c r="AJ148" s="210" t="str">
        <f>_xlfn.IFNA(INDEX(EF_List[Geothermal CO2 Exempt EF],MATCH(Spec_Imports[[#This Row],[Source ID]],EF_List[Source ID],0)),"")</f>
        <v/>
      </c>
      <c r="AK148" s="210" t="str">
        <f>_xlfn.IFNA(INDEX(EF_List[Geothermal CH4 Exempt EF],MATCH(Spec_Imports[[#This Row],[Source ID]],EF_List[Source ID],0)),"")</f>
        <v/>
      </c>
      <c r="AL148" s="210" t="str">
        <f>_xlfn.IFNA(INDEX(EF_List[Other CH4
Covered EF],MATCH(Spec_Imports[[#This Row],[Source ID]],EF_List[Source ID],0)),"")</f>
        <v/>
      </c>
      <c r="AM148" s="210" t="str">
        <f>_xlfn.IFNA(INDEX(EF_List[N2O
Covered EF],MATCH(Spec_Imports[[#This Row],[Source ID]],EF_List[Source ID],0)),"")</f>
        <v/>
      </c>
      <c r="AN148" s="15"/>
      <c r="AO148" s="51" t="str">
        <f>IFERROR(MAX(Spec_Imports[[#This Row],[Specified_Electricity_Deliveries]],0)*Spec_Imports[[#This Row],[Transmission_Loss_Correction_Factor]],"")</f>
        <v/>
      </c>
      <c r="AP148" s="51" t="str">
        <f>IFERROR(Spec_Imports[[#This Row],[MWh_x_TLF]]*Spec_Imports[[#This Row],[EF_Published2]],"")</f>
        <v/>
      </c>
      <c r="AQ148" s="51" t="str">
        <f>IFERROR(Spec_Imports[[#This Row],[MWh_x_TLF]]*Spec_Imports[[#This Row],[EF_Total_Covered]],"")</f>
        <v/>
      </c>
      <c r="AR148" s="51" t="str">
        <f>IFERROR(Spec_Imports[[#This Row],[MWh_x_TLF]]*Spec_Imports[[#This Row],[EF_Total_Exempt]],"")</f>
        <v/>
      </c>
      <c r="AS148" s="51" t="str">
        <f>IFERROR(Spec_Imports[[#This Row],[MWh_x_TLF]]*Spec_Imports[[#This Row],[EF_Combustion]],"")</f>
        <v/>
      </c>
      <c r="AT148" s="51" t="str">
        <f>IFERROR(Spec_Imports[[#This Row],[MWh_x_TLF]]*Spec_Imports[[#This Row],[EF_Biomass_Exempt]],"")</f>
        <v/>
      </c>
      <c r="AU148" s="51" t="str">
        <f>IFERROR(Spec_Imports[[#This Row],[MWh_x_TLF]]*Spec_Imports[[#This Row],[EF_CO2_Geothermal_Exempt]],"")</f>
        <v/>
      </c>
      <c r="AV148" s="51" t="str">
        <f>IFERROR(Spec_Imports[[#This Row],[MWh_x_TLF]]*Spec_Imports[[#This Row],[EF_CH4_Geothermal_Exempt]],"")</f>
        <v/>
      </c>
      <c r="AW148" s="51" t="str">
        <f>IFERROR(Spec_Imports[[#This Row],[MWh_x_TLF]]*Spec_Imports[[#This Row],[EF_CH4_Non-Geothermal]],"")</f>
        <v/>
      </c>
      <c r="AX148" s="51" t="str">
        <f>IFERROR(Spec_Imports[[#This Row],[MWh_x_TLF]]*Spec_Imports[[#This Row],[EF_N2O]],"")</f>
        <v/>
      </c>
      <c r="AY148" s="15"/>
      <c r="AZ148" s="44" t="str">
        <f>IF(Spec_Imports[[#This Row],[Source ID]]="","","No")</f>
        <v/>
      </c>
      <c r="BA148" s="255" t="str">
        <f>IF(Spec_Imports[[#This Row],[Linked_Jurisdiction_2]]="No",0,Spec_Imports[[#This Row],[CO2e_Total_Covered]])</f>
        <v/>
      </c>
      <c r="BB148" s="139"/>
      <c r="BC148" s="257"/>
    </row>
    <row r="149" spans="1:55" ht="15.6">
      <c r="A149" s="244"/>
      <c r="B149" s="126" t="str">
        <f>IF(ISNUMBER(SEARCH("~*",Spec_Imports[[#This Row],[Facility_Unit_Name]])),"",IF(Spec_Imports[[#This Row],[Facility_Unit_Name]]="","",INDEX(EF_List[Source ID],MATCH(Spec_Imports[[#This Row],[Facility_Unit_Name]],EF_List[Facility and Unit Name],0))))</f>
        <v/>
      </c>
      <c r="C149" s="44" t="str">
        <f>_xlfn.IFNA(INDEX(EF_List[Primary Fuel],MATCH(Spec_Imports[[#This Row],[Source ID]],EF_List[Source ID],0)),"")</f>
        <v/>
      </c>
      <c r="D149" s="44" t="str">
        <f>_xlfn.IFNA(INDEX(EF_List[State/Country],MATCH(Spec_Imports[[#This Row],[Source ID]],EF_List[Source ID],0)),"")</f>
        <v/>
      </c>
      <c r="E149" s="127"/>
      <c r="F149" s="128"/>
      <c r="G149" s="131" t="str">
        <f>IF(ISBLANK(Spec_Imports[[#This Row],[Source ID]]),"",Spec_Imports[[#This Row],[EF_Published2]])</f>
        <v/>
      </c>
      <c r="H149" s="74"/>
      <c r="I149" s="37"/>
      <c r="J149" s="38"/>
      <c r="K149" s="50"/>
      <c r="L149"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49" s="13"/>
      <c r="N149" s="37"/>
      <c r="O149" s="132" t="str">
        <f>IF(Spec_Imports[[#This Row],[Are_You_First_Deliverer]]="","",IF(N149="Yes","","Verify Entry"))</f>
        <v/>
      </c>
      <c r="P149" s="13"/>
      <c r="Q149" s="37"/>
      <c r="R149" s="44" t="str">
        <f>IF(Spec_Imports[[#This Row],[Source ID]]="","",IF(OR(Spec_Imports[[#This Row],[Direct_Delivery_Method]]="1st PoR is WA Sch Pt",Spec_Imports[[#This Row],[Direct_Delivery_Method]]="Dynamic Transfer",Spec_Imports[[#This Row],[Direct_Delivery_Method]]="Spec Source to POD in WA"),"Yes","Verify Entry"))</f>
        <v/>
      </c>
      <c r="S149" s="13"/>
      <c r="T149" s="247"/>
      <c r="U149" s="13"/>
      <c r="V149" s="44" t="str">
        <f>IF(Spec_Imports[[#This Row],[Source ID]]="","",'Start Here'!$B$33)</f>
        <v/>
      </c>
      <c r="W149" s="44" t="str">
        <f>IF(Spec_Imports[[#This Row],[Source ID]]="","",IF(Spec_Imports[[#This Row],[Are_You_First_Deliverer]]="Yes","No",IF(Spec_Imports[[#This Row],[Are_You_First_Deliverer]]="No","Yes","Verify Entry")))</f>
        <v/>
      </c>
      <c r="X149" s="52" t="str">
        <f>IF(Spec_Imports[[#This Row],[RP_Power_Brought_On_Behalf]]="Yes",Spec_Imports[[#This Row],[Specified_Electricity_Deliveries]]*Spec_Imports[[#This Row],[Transmission_Loss_Correction_Factor]],"")</f>
        <v/>
      </c>
      <c r="Y149" s="39" t="str">
        <f>IF(Spec_Imports[[#This Row],[RP_Owned_Imported_Per_Thresholds]]="","",Spec_Imports[[#This Row],[RP_Owned_Imported_Per_Thresholds]]*Spec_Imports[[#This Row],[EF_Total_Covered]])</f>
        <v/>
      </c>
      <c r="Z149" s="13"/>
      <c r="AA149" s="37"/>
      <c r="AB149" s="37" t="str">
        <f>IF(Spec_Imports[[#This Row],[Source ID]]="","",IF(OR(Spec_Imports[[#This Row],[Meter_Data_Zero_RPS]]="No",Spec_Imports[[#This Row],[Are_You_First_Deliverer]]="No"),"Does Not Apply",""))</f>
        <v/>
      </c>
      <c r="AC149"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49" s="16"/>
      <c r="AE149" s="210" t="str">
        <f>_xlfn.IFNA(INDEX(EF_List[Total EF],MATCH(Spec_Imports[[#This Row],[Source ID]],EF_List[Source ID],0)),"")</f>
        <v/>
      </c>
      <c r="AF149" s="210" t="str">
        <f>IF(Spec_Imports[[#This Row],[Source ID]]="","",Spec_Imports[[#This Row],[EF_Combustion]]+Spec_Imports[[#This Row],[EF_CH4_Non-Geothermal]]+Spec_Imports[[#This Row],[EF_N2O]])</f>
        <v/>
      </c>
      <c r="AG149" s="210" t="str">
        <f>IF(Spec_Imports[[#This Row],[Source ID]]="","",Spec_Imports[[#This Row],[EF_Biomass_Exempt]]+Spec_Imports[[#This Row],[EF_CO2_Geothermal_Exempt]]+Spec_Imports[[#This Row],[EF_CH4_Geothermal_Exempt]])</f>
        <v/>
      </c>
      <c r="AH149" s="210" t="str">
        <f>_xlfn.IFNA(INDEX(EF_List[Fossil &amp; Process EF],MATCH(Spec_Imports[[#This Row],[Source ID]],EF_List[Source ID],0)),"")</f>
        <v/>
      </c>
      <c r="AI149" s="210" t="str">
        <f>_xlfn.IFNA(INDEX(EF_List[Biomass
Exempt EF],MATCH(Spec_Imports[[#This Row],[Source ID]],EF_List[Source ID],0)),"")</f>
        <v/>
      </c>
      <c r="AJ149" s="210" t="str">
        <f>_xlfn.IFNA(INDEX(EF_List[Geothermal CO2 Exempt EF],MATCH(Spec_Imports[[#This Row],[Source ID]],EF_List[Source ID],0)),"")</f>
        <v/>
      </c>
      <c r="AK149" s="210" t="str">
        <f>_xlfn.IFNA(INDEX(EF_List[Geothermal CH4 Exempt EF],MATCH(Spec_Imports[[#This Row],[Source ID]],EF_List[Source ID],0)),"")</f>
        <v/>
      </c>
      <c r="AL149" s="210" t="str">
        <f>_xlfn.IFNA(INDEX(EF_List[Other CH4
Covered EF],MATCH(Spec_Imports[[#This Row],[Source ID]],EF_List[Source ID],0)),"")</f>
        <v/>
      </c>
      <c r="AM149" s="210" t="str">
        <f>_xlfn.IFNA(INDEX(EF_List[N2O
Covered EF],MATCH(Spec_Imports[[#This Row],[Source ID]],EF_List[Source ID],0)),"")</f>
        <v/>
      </c>
      <c r="AN149" s="15"/>
      <c r="AO149" s="51" t="str">
        <f>IFERROR(MAX(Spec_Imports[[#This Row],[Specified_Electricity_Deliveries]],0)*Spec_Imports[[#This Row],[Transmission_Loss_Correction_Factor]],"")</f>
        <v/>
      </c>
      <c r="AP149" s="51" t="str">
        <f>IFERROR(Spec_Imports[[#This Row],[MWh_x_TLF]]*Spec_Imports[[#This Row],[EF_Published2]],"")</f>
        <v/>
      </c>
      <c r="AQ149" s="51" t="str">
        <f>IFERROR(Spec_Imports[[#This Row],[MWh_x_TLF]]*Spec_Imports[[#This Row],[EF_Total_Covered]],"")</f>
        <v/>
      </c>
      <c r="AR149" s="51" t="str">
        <f>IFERROR(Spec_Imports[[#This Row],[MWh_x_TLF]]*Spec_Imports[[#This Row],[EF_Total_Exempt]],"")</f>
        <v/>
      </c>
      <c r="AS149" s="51" t="str">
        <f>IFERROR(Spec_Imports[[#This Row],[MWh_x_TLF]]*Spec_Imports[[#This Row],[EF_Combustion]],"")</f>
        <v/>
      </c>
      <c r="AT149" s="51" t="str">
        <f>IFERROR(Spec_Imports[[#This Row],[MWh_x_TLF]]*Spec_Imports[[#This Row],[EF_Biomass_Exempt]],"")</f>
        <v/>
      </c>
      <c r="AU149" s="51" t="str">
        <f>IFERROR(Spec_Imports[[#This Row],[MWh_x_TLF]]*Spec_Imports[[#This Row],[EF_CO2_Geothermal_Exempt]],"")</f>
        <v/>
      </c>
      <c r="AV149" s="51" t="str">
        <f>IFERROR(Spec_Imports[[#This Row],[MWh_x_TLF]]*Spec_Imports[[#This Row],[EF_CH4_Geothermal_Exempt]],"")</f>
        <v/>
      </c>
      <c r="AW149" s="51" t="str">
        <f>IFERROR(Spec_Imports[[#This Row],[MWh_x_TLF]]*Spec_Imports[[#This Row],[EF_CH4_Non-Geothermal]],"")</f>
        <v/>
      </c>
      <c r="AX149" s="51" t="str">
        <f>IFERROR(Spec_Imports[[#This Row],[MWh_x_TLF]]*Spec_Imports[[#This Row],[EF_N2O]],"")</f>
        <v/>
      </c>
      <c r="AY149" s="15"/>
      <c r="AZ149" s="44" t="str">
        <f>IF(Spec_Imports[[#This Row],[Source ID]]="","","No")</f>
        <v/>
      </c>
      <c r="BA149" s="255" t="str">
        <f>IF(Spec_Imports[[#This Row],[Linked_Jurisdiction_2]]="No",0,Spec_Imports[[#This Row],[CO2e_Total_Covered]])</f>
        <v/>
      </c>
      <c r="BB149" s="139"/>
      <c r="BC149" s="257"/>
    </row>
    <row r="150" spans="1:55" ht="15.6">
      <c r="A150" s="244"/>
      <c r="B150" s="126" t="str">
        <f>IF(ISNUMBER(SEARCH("~*",Spec_Imports[[#This Row],[Facility_Unit_Name]])),"",IF(Spec_Imports[[#This Row],[Facility_Unit_Name]]="","",INDEX(EF_List[Source ID],MATCH(Spec_Imports[[#This Row],[Facility_Unit_Name]],EF_List[Facility and Unit Name],0))))</f>
        <v/>
      </c>
      <c r="C150" s="44" t="str">
        <f>_xlfn.IFNA(INDEX(EF_List[Primary Fuel],MATCH(Spec_Imports[[#This Row],[Source ID]],EF_List[Source ID],0)),"")</f>
        <v/>
      </c>
      <c r="D150" s="44" t="str">
        <f>_xlfn.IFNA(INDEX(EF_List[State/Country],MATCH(Spec_Imports[[#This Row],[Source ID]],EF_List[Source ID],0)),"")</f>
        <v/>
      </c>
      <c r="E150" s="127"/>
      <c r="F150" s="128"/>
      <c r="G150" s="131" t="str">
        <f>IF(ISBLANK(Spec_Imports[[#This Row],[Source ID]]),"",Spec_Imports[[#This Row],[EF_Published2]])</f>
        <v/>
      </c>
      <c r="H150" s="74"/>
      <c r="I150" s="37"/>
      <c r="J150" s="38"/>
      <c r="K150" s="50"/>
      <c r="L150"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50" s="13"/>
      <c r="N150" s="37"/>
      <c r="O150" s="132" t="str">
        <f>IF(Spec_Imports[[#This Row],[Are_You_First_Deliverer]]="","",IF(N150="Yes","","Verify Entry"))</f>
        <v/>
      </c>
      <c r="P150" s="13"/>
      <c r="Q150" s="37"/>
      <c r="R150" s="44" t="str">
        <f>IF(Spec_Imports[[#This Row],[Source ID]]="","",IF(OR(Spec_Imports[[#This Row],[Direct_Delivery_Method]]="1st PoR is WA Sch Pt",Spec_Imports[[#This Row],[Direct_Delivery_Method]]="Dynamic Transfer",Spec_Imports[[#This Row],[Direct_Delivery_Method]]="Spec Source to POD in WA"),"Yes","Verify Entry"))</f>
        <v/>
      </c>
      <c r="S150" s="13"/>
      <c r="T150" s="247"/>
      <c r="U150" s="13"/>
      <c r="V150" s="44" t="str">
        <f>IF(Spec_Imports[[#This Row],[Source ID]]="","",'Start Here'!$B$33)</f>
        <v/>
      </c>
      <c r="W150" s="44" t="str">
        <f>IF(Spec_Imports[[#This Row],[Source ID]]="","",IF(Spec_Imports[[#This Row],[Are_You_First_Deliverer]]="Yes","No",IF(Spec_Imports[[#This Row],[Are_You_First_Deliverer]]="No","Yes","Verify Entry")))</f>
        <v/>
      </c>
      <c r="X150" s="52" t="str">
        <f>IF(Spec_Imports[[#This Row],[RP_Power_Brought_On_Behalf]]="Yes",Spec_Imports[[#This Row],[Specified_Electricity_Deliveries]]*Spec_Imports[[#This Row],[Transmission_Loss_Correction_Factor]],"")</f>
        <v/>
      </c>
      <c r="Y150" s="39" t="str">
        <f>IF(Spec_Imports[[#This Row],[RP_Owned_Imported_Per_Thresholds]]="","",Spec_Imports[[#This Row],[RP_Owned_Imported_Per_Thresholds]]*Spec_Imports[[#This Row],[EF_Total_Covered]])</f>
        <v/>
      </c>
      <c r="Z150" s="13"/>
      <c r="AA150" s="37"/>
      <c r="AB150" s="37" t="str">
        <f>IF(Spec_Imports[[#This Row],[Source ID]]="","",IF(OR(Spec_Imports[[#This Row],[Meter_Data_Zero_RPS]]="No",Spec_Imports[[#This Row],[Are_You_First_Deliverer]]="No"),"Does Not Apply",""))</f>
        <v/>
      </c>
      <c r="AC150"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50" s="16"/>
      <c r="AE150" s="210" t="str">
        <f>_xlfn.IFNA(INDEX(EF_List[Total EF],MATCH(Spec_Imports[[#This Row],[Source ID]],EF_List[Source ID],0)),"")</f>
        <v/>
      </c>
      <c r="AF150" s="210" t="str">
        <f>IF(Spec_Imports[[#This Row],[Source ID]]="","",Spec_Imports[[#This Row],[EF_Combustion]]+Spec_Imports[[#This Row],[EF_CH4_Non-Geothermal]]+Spec_Imports[[#This Row],[EF_N2O]])</f>
        <v/>
      </c>
      <c r="AG150" s="210" t="str">
        <f>IF(Spec_Imports[[#This Row],[Source ID]]="","",Spec_Imports[[#This Row],[EF_Biomass_Exempt]]+Spec_Imports[[#This Row],[EF_CO2_Geothermal_Exempt]]+Spec_Imports[[#This Row],[EF_CH4_Geothermal_Exempt]])</f>
        <v/>
      </c>
      <c r="AH150" s="210" t="str">
        <f>_xlfn.IFNA(INDEX(EF_List[Fossil &amp; Process EF],MATCH(Spec_Imports[[#This Row],[Source ID]],EF_List[Source ID],0)),"")</f>
        <v/>
      </c>
      <c r="AI150" s="210" t="str">
        <f>_xlfn.IFNA(INDEX(EF_List[Biomass
Exempt EF],MATCH(Spec_Imports[[#This Row],[Source ID]],EF_List[Source ID],0)),"")</f>
        <v/>
      </c>
      <c r="AJ150" s="210" t="str">
        <f>_xlfn.IFNA(INDEX(EF_List[Geothermal CO2 Exempt EF],MATCH(Spec_Imports[[#This Row],[Source ID]],EF_List[Source ID],0)),"")</f>
        <v/>
      </c>
      <c r="AK150" s="210" t="str">
        <f>_xlfn.IFNA(INDEX(EF_List[Geothermal CH4 Exempt EF],MATCH(Spec_Imports[[#This Row],[Source ID]],EF_List[Source ID],0)),"")</f>
        <v/>
      </c>
      <c r="AL150" s="210" t="str">
        <f>_xlfn.IFNA(INDEX(EF_List[Other CH4
Covered EF],MATCH(Spec_Imports[[#This Row],[Source ID]],EF_List[Source ID],0)),"")</f>
        <v/>
      </c>
      <c r="AM150" s="210" t="str">
        <f>_xlfn.IFNA(INDEX(EF_List[N2O
Covered EF],MATCH(Spec_Imports[[#This Row],[Source ID]],EF_List[Source ID],0)),"")</f>
        <v/>
      </c>
      <c r="AN150" s="15"/>
      <c r="AO150" s="51" t="str">
        <f>IFERROR(MAX(Spec_Imports[[#This Row],[Specified_Electricity_Deliveries]],0)*Spec_Imports[[#This Row],[Transmission_Loss_Correction_Factor]],"")</f>
        <v/>
      </c>
      <c r="AP150" s="51" t="str">
        <f>IFERROR(Spec_Imports[[#This Row],[MWh_x_TLF]]*Spec_Imports[[#This Row],[EF_Published2]],"")</f>
        <v/>
      </c>
      <c r="AQ150" s="51" t="str">
        <f>IFERROR(Spec_Imports[[#This Row],[MWh_x_TLF]]*Spec_Imports[[#This Row],[EF_Total_Covered]],"")</f>
        <v/>
      </c>
      <c r="AR150" s="51" t="str">
        <f>IFERROR(Spec_Imports[[#This Row],[MWh_x_TLF]]*Spec_Imports[[#This Row],[EF_Total_Exempt]],"")</f>
        <v/>
      </c>
      <c r="AS150" s="51" t="str">
        <f>IFERROR(Spec_Imports[[#This Row],[MWh_x_TLF]]*Spec_Imports[[#This Row],[EF_Combustion]],"")</f>
        <v/>
      </c>
      <c r="AT150" s="51" t="str">
        <f>IFERROR(Spec_Imports[[#This Row],[MWh_x_TLF]]*Spec_Imports[[#This Row],[EF_Biomass_Exempt]],"")</f>
        <v/>
      </c>
      <c r="AU150" s="51" t="str">
        <f>IFERROR(Spec_Imports[[#This Row],[MWh_x_TLF]]*Spec_Imports[[#This Row],[EF_CO2_Geothermal_Exempt]],"")</f>
        <v/>
      </c>
      <c r="AV150" s="51" t="str">
        <f>IFERROR(Spec_Imports[[#This Row],[MWh_x_TLF]]*Spec_Imports[[#This Row],[EF_CH4_Geothermal_Exempt]],"")</f>
        <v/>
      </c>
      <c r="AW150" s="51" t="str">
        <f>IFERROR(Spec_Imports[[#This Row],[MWh_x_TLF]]*Spec_Imports[[#This Row],[EF_CH4_Non-Geothermal]],"")</f>
        <v/>
      </c>
      <c r="AX150" s="51" t="str">
        <f>IFERROR(Spec_Imports[[#This Row],[MWh_x_TLF]]*Spec_Imports[[#This Row],[EF_N2O]],"")</f>
        <v/>
      </c>
      <c r="AY150" s="15"/>
      <c r="AZ150" s="44" t="str">
        <f>IF(Spec_Imports[[#This Row],[Source ID]]="","","No")</f>
        <v/>
      </c>
      <c r="BA150" s="255" t="str">
        <f>IF(Spec_Imports[[#This Row],[Linked_Jurisdiction_2]]="No",0,Spec_Imports[[#This Row],[CO2e_Total_Covered]])</f>
        <v/>
      </c>
      <c r="BB150" s="139"/>
      <c r="BC150" s="257"/>
    </row>
    <row r="151" spans="1:55" ht="15.6">
      <c r="A151" s="244"/>
      <c r="B151" s="126" t="str">
        <f>IF(ISNUMBER(SEARCH("~*",Spec_Imports[[#This Row],[Facility_Unit_Name]])),"",IF(Spec_Imports[[#This Row],[Facility_Unit_Name]]="","",INDEX(EF_List[Source ID],MATCH(Spec_Imports[[#This Row],[Facility_Unit_Name]],EF_List[Facility and Unit Name],0))))</f>
        <v/>
      </c>
      <c r="C151" s="44" t="str">
        <f>_xlfn.IFNA(INDEX(EF_List[Primary Fuel],MATCH(Spec_Imports[[#This Row],[Source ID]],EF_List[Source ID],0)),"")</f>
        <v/>
      </c>
      <c r="D151" s="44" t="str">
        <f>_xlfn.IFNA(INDEX(EF_List[State/Country],MATCH(Spec_Imports[[#This Row],[Source ID]],EF_List[Source ID],0)),"")</f>
        <v/>
      </c>
      <c r="E151" s="127"/>
      <c r="F151" s="128"/>
      <c r="G151" s="131" t="str">
        <f>IF(ISBLANK(Spec_Imports[[#This Row],[Source ID]]),"",Spec_Imports[[#This Row],[EF_Published2]])</f>
        <v/>
      </c>
      <c r="H151" s="74"/>
      <c r="I151" s="37"/>
      <c r="J151" s="38"/>
      <c r="K151" s="50"/>
      <c r="L151"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51" s="13"/>
      <c r="N151" s="37"/>
      <c r="O151" s="132" t="str">
        <f>IF(Spec_Imports[[#This Row],[Are_You_First_Deliverer]]="","",IF(N151="Yes","","Verify Entry"))</f>
        <v/>
      </c>
      <c r="P151" s="13"/>
      <c r="Q151" s="37"/>
      <c r="R151" s="44" t="str">
        <f>IF(Spec_Imports[[#This Row],[Source ID]]="","",IF(OR(Spec_Imports[[#This Row],[Direct_Delivery_Method]]="1st PoR is WA Sch Pt",Spec_Imports[[#This Row],[Direct_Delivery_Method]]="Dynamic Transfer",Spec_Imports[[#This Row],[Direct_Delivery_Method]]="Spec Source to POD in WA"),"Yes","Verify Entry"))</f>
        <v/>
      </c>
      <c r="S151" s="13"/>
      <c r="T151" s="247"/>
      <c r="U151" s="13"/>
      <c r="V151" s="44" t="str">
        <f>IF(Spec_Imports[[#This Row],[Source ID]]="","",'Start Here'!$B$33)</f>
        <v/>
      </c>
      <c r="W151" s="44" t="str">
        <f>IF(Spec_Imports[[#This Row],[Source ID]]="","",IF(Spec_Imports[[#This Row],[Are_You_First_Deliverer]]="Yes","No",IF(Spec_Imports[[#This Row],[Are_You_First_Deliverer]]="No","Yes","Verify Entry")))</f>
        <v/>
      </c>
      <c r="X151" s="52" t="str">
        <f>IF(Spec_Imports[[#This Row],[RP_Power_Brought_On_Behalf]]="Yes",Spec_Imports[[#This Row],[Specified_Electricity_Deliveries]]*Spec_Imports[[#This Row],[Transmission_Loss_Correction_Factor]],"")</f>
        <v/>
      </c>
      <c r="Y151" s="39" t="str">
        <f>IF(Spec_Imports[[#This Row],[RP_Owned_Imported_Per_Thresholds]]="","",Spec_Imports[[#This Row],[RP_Owned_Imported_Per_Thresholds]]*Spec_Imports[[#This Row],[EF_Total_Covered]])</f>
        <v/>
      </c>
      <c r="Z151" s="13"/>
      <c r="AA151" s="37"/>
      <c r="AB151" s="37" t="str">
        <f>IF(Spec_Imports[[#This Row],[Source ID]]="","",IF(OR(Spec_Imports[[#This Row],[Meter_Data_Zero_RPS]]="No",Spec_Imports[[#This Row],[Are_You_First_Deliverer]]="No"),"Does Not Apply",""))</f>
        <v/>
      </c>
      <c r="AC151"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51" s="16"/>
      <c r="AE151" s="210" t="str">
        <f>_xlfn.IFNA(INDEX(EF_List[Total EF],MATCH(Spec_Imports[[#This Row],[Source ID]],EF_List[Source ID],0)),"")</f>
        <v/>
      </c>
      <c r="AF151" s="210" t="str">
        <f>IF(Spec_Imports[[#This Row],[Source ID]]="","",Spec_Imports[[#This Row],[EF_Combustion]]+Spec_Imports[[#This Row],[EF_CH4_Non-Geothermal]]+Spec_Imports[[#This Row],[EF_N2O]])</f>
        <v/>
      </c>
      <c r="AG151" s="210" t="str">
        <f>IF(Spec_Imports[[#This Row],[Source ID]]="","",Spec_Imports[[#This Row],[EF_Biomass_Exempt]]+Spec_Imports[[#This Row],[EF_CO2_Geothermal_Exempt]]+Spec_Imports[[#This Row],[EF_CH4_Geothermal_Exempt]])</f>
        <v/>
      </c>
      <c r="AH151" s="210" t="str">
        <f>_xlfn.IFNA(INDEX(EF_List[Fossil &amp; Process EF],MATCH(Spec_Imports[[#This Row],[Source ID]],EF_List[Source ID],0)),"")</f>
        <v/>
      </c>
      <c r="AI151" s="210" t="str">
        <f>_xlfn.IFNA(INDEX(EF_List[Biomass
Exempt EF],MATCH(Spec_Imports[[#This Row],[Source ID]],EF_List[Source ID],0)),"")</f>
        <v/>
      </c>
      <c r="AJ151" s="210" t="str">
        <f>_xlfn.IFNA(INDEX(EF_List[Geothermal CO2 Exempt EF],MATCH(Spec_Imports[[#This Row],[Source ID]],EF_List[Source ID],0)),"")</f>
        <v/>
      </c>
      <c r="AK151" s="210" t="str">
        <f>_xlfn.IFNA(INDEX(EF_List[Geothermal CH4 Exempt EF],MATCH(Spec_Imports[[#This Row],[Source ID]],EF_List[Source ID],0)),"")</f>
        <v/>
      </c>
      <c r="AL151" s="210" t="str">
        <f>_xlfn.IFNA(INDEX(EF_List[Other CH4
Covered EF],MATCH(Spec_Imports[[#This Row],[Source ID]],EF_List[Source ID],0)),"")</f>
        <v/>
      </c>
      <c r="AM151" s="210" t="str">
        <f>_xlfn.IFNA(INDEX(EF_List[N2O
Covered EF],MATCH(Spec_Imports[[#This Row],[Source ID]],EF_List[Source ID],0)),"")</f>
        <v/>
      </c>
      <c r="AN151" s="15"/>
      <c r="AO151" s="51" t="str">
        <f>IFERROR(MAX(Spec_Imports[[#This Row],[Specified_Electricity_Deliveries]],0)*Spec_Imports[[#This Row],[Transmission_Loss_Correction_Factor]],"")</f>
        <v/>
      </c>
      <c r="AP151" s="51" t="str">
        <f>IFERROR(Spec_Imports[[#This Row],[MWh_x_TLF]]*Spec_Imports[[#This Row],[EF_Published2]],"")</f>
        <v/>
      </c>
      <c r="AQ151" s="51" t="str">
        <f>IFERROR(Spec_Imports[[#This Row],[MWh_x_TLF]]*Spec_Imports[[#This Row],[EF_Total_Covered]],"")</f>
        <v/>
      </c>
      <c r="AR151" s="51" t="str">
        <f>IFERROR(Spec_Imports[[#This Row],[MWh_x_TLF]]*Spec_Imports[[#This Row],[EF_Total_Exempt]],"")</f>
        <v/>
      </c>
      <c r="AS151" s="51" t="str">
        <f>IFERROR(Spec_Imports[[#This Row],[MWh_x_TLF]]*Spec_Imports[[#This Row],[EF_Combustion]],"")</f>
        <v/>
      </c>
      <c r="AT151" s="51" t="str">
        <f>IFERROR(Spec_Imports[[#This Row],[MWh_x_TLF]]*Spec_Imports[[#This Row],[EF_Biomass_Exempt]],"")</f>
        <v/>
      </c>
      <c r="AU151" s="51" t="str">
        <f>IFERROR(Spec_Imports[[#This Row],[MWh_x_TLF]]*Spec_Imports[[#This Row],[EF_CO2_Geothermal_Exempt]],"")</f>
        <v/>
      </c>
      <c r="AV151" s="51" t="str">
        <f>IFERROR(Spec_Imports[[#This Row],[MWh_x_TLF]]*Spec_Imports[[#This Row],[EF_CH4_Geothermal_Exempt]],"")</f>
        <v/>
      </c>
      <c r="AW151" s="51" t="str">
        <f>IFERROR(Spec_Imports[[#This Row],[MWh_x_TLF]]*Spec_Imports[[#This Row],[EF_CH4_Non-Geothermal]],"")</f>
        <v/>
      </c>
      <c r="AX151" s="51" t="str">
        <f>IFERROR(Spec_Imports[[#This Row],[MWh_x_TLF]]*Spec_Imports[[#This Row],[EF_N2O]],"")</f>
        <v/>
      </c>
      <c r="AY151" s="15"/>
      <c r="AZ151" s="44" t="str">
        <f>IF(Spec_Imports[[#This Row],[Source ID]]="","","No")</f>
        <v/>
      </c>
      <c r="BA151" s="255" t="str">
        <f>IF(Spec_Imports[[#This Row],[Linked_Jurisdiction_2]]="No",0,Spec_Imports[[#This Row],[CO2e_Total_Covered]])</f>
        <v/>
      </c>
      <c r="BB151" s="139"/>
      <c r="BC151" s="257"/>
    </row>
    <row r="152" spans="1:55" ht="15.6">
      <c r="A152" s="244"/>
      <c r="B152" s="126" t="str">
        <f>IF(ISNUMBER(SEARCH("~*",Spec_Imports[[#This Row],[Facility_Unit_Name]])),"",IF(Spec_Imports[[#This Row],[Facility_Unit_Name]]="","",INDEX(EF_List[Source ID],MATCH(Spec_Imports[[#This Row],[Facility_Unit_Name]],EF_List[Facility and Unit Name],0))))</f>
        <v/>
      </c>
      <c r="C152" s="44" t="str">
        <f>_xlfn.IFNA(INDEX(EF_List[Primary Fuel],MATCH(Spec_Imports[[#This Row],[Source ID]],EF_List[Source ID],0)),"")</f>
        <v/>
      </c>
      <c r="D152" s="44" t="str">
        <f>_xlfn.IFNA(INDEX(EF_List[State/Country],MATCH(Spec_Imports[[#This Row],[Source ID]],EF_List[Source ID],0)),"")</f>
        <v/>
      </c>
      <c r="E152" s="127"/>
      <c r="F152" s="128"/>
      <c r="G152" s="131" t="str">
        <f>IF(ISBLANK(Spec_Imports[[#This Row],[Source ID]]),"",Spec_Imports[[#This Row],[EF_Published2]])</f>
        <v/>
      </c>
      <c r="H152" s="74"/>
      <c r="I152" s="37"/>
      <c r="J152" s="38"/>
      <c r="K152" s="50"/>
      <c r="L152"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52" s="13"/>
      <c r="N152" s="37"/>
      <c r="O152" s="132" t="str">
        <f>IF(Spec_Imports[[#This Row],[Are_You_First_Deliverer]]="","",IF(N152="Yes","","Verify Entry"))</f>
        <v/>
      </c>
      <c r="P152" s="13"/>
      <c r="Q152" s="37"/>
      <c r="R152" s="44" t="str">
        <f>IF(Spec_Imports[[#This Row],[Source ID]]="","",IF(OR(Spec_Imports[[#This Row],[Direct_Delivery_Method]]="1st PoR is WA Sch Pt",Spec_Imports[[#This Row],[Direct_Delivery_Method]]="Dynamic Transfer",Spec_Imports[[#This Row],[Direct_Delivery_Method]]="Spec Source to POD in WA"),"Yes","Verify Entry"))</f>
        <v/>
      </c>
      <c r="S152" s="13"/>
      <c r="T152" s="247"/>
      <c r="U152" s="13"/>
      <c r="V152" s="44" t="str">
        <f>IF(Spec_Imports[[#This Row],[Source ID]]="","",'Start Here'!$B$33)</f>
        <v/>
      </c>
      <c r="W152" s="44" t="str">
        <f>IF(Spec_Imports[[#This Row],[Source ID]]="","",IF(Spec_Imports[[#This Row],[Are_You_First_Deliverer]]="Yes","No",IF(Spec_Imports[[#This Row],[Are_You_First_Deliverer]]="No","Yes","Verify Entry")))</f>
        <v/>
      </c>
      <c r="X152" s="52" t="str">
        <f>IF(Spec_Imports[[#This Row],[RP_Power_Brought_On_Behalf]]="Yes",Spec_Imports[[#This Row],[Specified_Electricity_Deliveries]]*Spec_Imports[[#This Row],[Transmission_Loss_Correction_Factor]],"")</f>
        <v/>
      </c>
      <c r="Y152" s="39" t="str">
        <f>IF(Spec_Imports[[#This Row],[RP_Owned_Imported_Per_Thresholds]]="","",Spec_Imports[[#This Row],[RP_Owned_Imported_Per_Thresholds]]*Spec_Imports[[#This Row],[EF_Total_Covered]])</f>
        <v/>
      </c>
      <c r="Z152" s="13"/>
      <c r="AA152" s="37"/>
      <c r="AB152" s="37" t="str">
        <f>IF(Spec_Imports[[#This Row],[Source ID]]="","",IF(OR(Spec_Imports[[#This Row],[Meter_Data_Zero_RPS]]="No",Spec_Imports[[#This Row],[Are_You_First_Deliverer]]="No"),"Does Not Apply",""))</f>
        <v/>
      </c>
      <c r="AC152"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52" s="16"/>
      <c r="AE152" s="210" t="str">
        <f>_xlfn.IFNA(INDEX(EF_List[Total EF],MATCH(Spec_Imports[[#This Row],[Source ID]],EF_List[Source ID],0)),"")</f>
        <v/>
      </c>
      <c r="AF152" s="210" t="str">
        <f>IF(Spec_Imports[[#This Row],[Source ID]]="","",Spec_Imports[[#This Row],[EF_Combustion]]+Spec_Imports[[#This Row],[EF_CH4_Non-Geothermal]]+Spec_Imports[[#This Row],[EF_N2O]])</f>
        <v/>
      </c>
      <c r="AG152" s="210" t="str">
        <f>IF(Spec_Imports[[#This Row],[Source ID]]="","",Spec_Imports[[#This Row],[EF_Biomass_Exempt]]+Spec_Imports[[#This Row],[EF_CO2_Geothermal_Exempt]]+Spec_Imports[[#This Row],[EF_CH4_Geothermal_Exempt]])</f>
        <v/>
      </c>
      <c r="AH152" s="210" t="str">
        <f>_xlfn.IFNA(INDEX(EF_List[Fossil &amp; Process EF],MATCH(Spec_Imports[[#This Row],[Source ID]],EF_List[Source ID],0)),"")</f>
        <v/>
      </c>
      <c r="AI152" s="210" t="str">
        <f>_xlfn.IFNA(INDEX(EF_List[Biomass
Exempt EF],MATCH(Spec_Imports[[#This Row],[Source ID]],EF_List[Source ID],0)),"")</f>
        <v/>
      </c>
      <c r="AJ152" s="210" t="str">
        <f>_xlfn.IFNA(INDEX(EF_List[Geothermal CO2 Exempt EF],MATCH(Spec_Imports[[#This Row],[Source ID]],EF_List[Source ID],0)),"")</f>
        <v/>
      </c>
      <c r="AK152" s="210" t="str">
        <f>_xlfn.IFNA(INDEX(EF_List[Geothermal CH4 Exempt EF],MATCH(Spec_Imports[[#This Row],[Source ID]],EF_List[Source ID],0)),"")</f>
        <v/>
      </c>
      <c r="AL152" s="210" t="str">
        <f>_xlfn.IFNA(INDEX(EF_List[Other CH4
Covered EF],MATCH(Spec_Imports[[#This Row],[Source ID]],EF_List[Source ID],0)),"")</f>
        <v/>
      </c>
      <c r="AM152" s="210" t="str">
        <f>_xlfn.IFNA(INDEX(EF_List[N2O
Covered EF],MATCH(Spec_Imports[[#This Row],[Source ID]],EF_List[Source ID],0)),"")</f>
        <v/>
      </c>
      <c r="AN152" s="15"/>
      <c r="AO152" s="51" t="str">
        <f>IFERROR(MAX(Spec_Imports[[#This Row],[Specified_Electricity_Deliveries]],0)*Spec_Imports[[#This Row],[Transmission_Loss_Correction_Factor]],"")</f>
        <v/>
      </c>
      <c r="AP152" s="51" t="str">
        <f>IFERROR(Spec_Imports[[#This Row],[MWh_x_TLF]]*Spec_Imports[[#This Row],[EF_Published2]],"")</f>
        <v/>
      </c>
      <c r="AQ152" s="51" t="str">
        <f>IFERROR(Spec_Imports[[#This Row],[MWh_x_TLF]]*Spec_Imports[[#This Row],[EF_Total_Covered]],"")</f>
        <v/>
      </c>
      <c r="AR152" s="51" t="str">
        <f>IFERROR(Spec_Imports[[#This Row],[MWh_x_TLF]]*Spec_Imports[[#This Row],[EF_Total_Exempt]],"")</f>
        <v/>
      </c>
      <c r="AS152" s="51" t="str">
        <f>IFERROR(Spec_Imports[[#This Row],[MWh_x_TLF]]*Spec_Imports[[#This Row],[EF_Combustion]],"")</f>
        <v/>
      </c>
      <c r="AT152" s="51" t="str">
        <f>IFERROR(Spec_Imports[[#This Row],[MWh_x_TLF]]*Spec_Imports[[#This Row],[EF_Biomass_Exempt]],"")</f>
        <v/>
      </c>
      <c r="AU152" s="51" t="str">
        <f>IFERROR(Spec_Imports[[#This Row],[MWh_x_TLF]]*Spec_Imports[[#This Row],[EF_CO2_Geothermal_Exempt]],"")</f>
        <v/>
      </c>
      <c r="AV152" s="51" t="str">
        <f>IFERROR(Spec_Imports[[#This Row],[MWh_x_TLF]]*Spec_Imports[[#This Row],[EF_CH4_Geothermal_Exempt]],"")</f>
        <v/>
      </c>
      <c r="AW152" s="51" t="str">
        <f>IFERROR(Spec_Imports[[#This Row],[MWh_x_TLF]]*Spec_Imports[[#This Row],[EF_CH4_Non-Geothermal]],"")</f>
        <v/>
      </c>
      <c r="AX152" s="51" t="str">
        <f>IFERROR(Spec_Imports[[#This Row],[MWh_x_TLF]]*Spec_Imports[[#This Row],[EF_N2O]],"")</f>
        <v/>
      </c>
      <c r="AY152" s="15"/>
      <c r="AZ152" s="44" t="str">
        <f>IF(Spec_Imports[[#This Row],[Source ID]]="","","No")</f>
        <v/>
      </c>
      <c r="BA152" s="255" t="str">
        <f>IF(Spec_Imports[[#This Row],[Linked_Jurisdiction_2]]="No",0,Spec_Imports[[#This Row],[CO2e_Total_Covered]])</f>
        <v/>
      </c>
      <c r="BB152" s="139"/>
      <c r="BC152" s="257"/>
    </row>
    <row r="153" spans="1:55" ht="15.6">
      <c r="A153" s="244"/>
      <c r="B153" s="126" t="str">
        <f>IF(ISNUMBER(SEARCH("~*",Spec_Imports[[#This Row],[Facility_Unit_Name]])),"",IF(Spec_Imports[[#This Row],[Facility_Unit_Name]]="","",INDEX(EF_List[Source ID],MATCH(Spec_Imports[[#This Row],[Facility_Unit_Name]],EF_List[Facility and Unit Name],0))))</f>
        <v/>
      </c>
      <c r="C153" s="44" t="str">
        <f>_xlfn.IFNA(INDEX(EF_List[Primary Fuel],MATCH(Spec_Imports[[#This Row],[Source ID]],EF_List[Source ID],0)),"")</f>
        <v/>
      </c>
      <c r="D153" s="44" t="str">
        <f>_xlfn.IFNA(INDEX(EF_List[State/Country],MATCH(Spec_Imports[[#This Row],[Source ID]],EF_List[Source ID],0)),"")</f>
        <v/>
      </c>
      <c r="E153" s="127"/>
      <c r="F153" s="128"/>
      <c r="G153" s="131" t="str">
        <f>IF(ISBLANK(Spec_Imports[[#This Row],[Source ID]]),"",Spec_Imports[[#This Row],[EF_Published2]])</f>
        <v/>
      </c>
      <c r="H153" s="74"/>
      <c r="I153" s="37"/>
      <c r="J153" s="38"/>
      <c r="K153" s="50"/>
      <c r="L153"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53" s="13"/>
      <c r="N153" s="37"/>
      <c r="O153" s="132" t="str">
        <f>IF(Spec_Imports[[#This Row],[Are_You_First_Deliverer]]="","",IF(N153="Yes","","Verify Entry"))</f>
        <v/>
      </c>
      <c r="P153" s="13"/>
      <c r="Q153" s="37"/>
      <c r="R153" s="44" t="str">
        <f>IF(Spec_Imports[[#This Row],[Source ID]]="","",IF(OR(Spec_Imports[[#This Row],[Direct_Delivery_Method]]="1st PoR is WA Sch Pt",Spec_Imports[[#This Row],[Direct_Delivery_Method]]="Dynamic Transfer",Spec_Imports[[#This Row],[Direct_Delivery_Method]]="Spec Source to POD in WA"),"Yes","Verify Entry"))</f>
        <v/>
      </c>
      <c r="S153" s="13"/>
      <c r="T153" s="247"/>
      <c r="U153" s="13"/>
      <c r="V153" s="44" t="str">
        <f>IF(Spec_Imports[[#This Row],[Source ID]]="","",'Start Here'!$B$33)</f>
        <v/>
      </c>
      <c r="W153" s="44" t="str">
        <f>IF(Spec_Imports[[#This Row],[Source ID]]="","",IF(Spec_Imports[[#This Row],[Are_You_First_Deliverer]]="Yes","No",IF(Spec_Imports[[#This Row],[Are_You_First_Deliverer]]="No","Yes","Verify Entry")))</f>
        <v/>
      </c>
      <c r="X153" s="52" t="str">
        <f>IF(Spec_Imports[[#This Row],[RP_Power_Brought_On_Behalf]]="Yes",Spec_Imports[[#This Row],[Specified_Electricity_Deliveries]]*Spec_Imports[[#This Row],[Transmission_Loss_Correction_Factor]],"")</f>
        <v/>
      </c>
      <c r="Y153" s="39" t="str">
        <f>IF(Spec_Imports[[#This Row],[RP_Owned_Imported_Per_Thresholds]]="","",Spec_Imports[[#This Row],[RP_Owned_Imported_Per_Thresholds]]*Spec_Imports[[#This Row],[EF_Total_Covered]])</f>
        <v/>
      </c>
      <c r="Z153" s="13"/>
      <c r="AA153" s="37"/>
      <c r="AB153" s="37" t="str">
        <f>IF(Spec_Imports[[#This Row],[Source ID]]="","",IF(OR(Spec_Imports[[#This Row],[Meter_Data_Zero_RPS]]="No",Spec_Imports[[#This Row],[Are_You_First_Deliverer]]="No"),"Does Not Apply",""))</f>
        <v/>
      </c>
      <c r="AC153"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53" s="16"/>
      <c r="AE153" s="210" t="str">
        <f>_xlfn.IFNA(INDEX(EF_List[Total EF],MATCH(Spec_Imports[[#This Row],[Source ID]],EF_List[Source ID],0)),"")</f>
        <v/>
      </c>
      <c r="AF153" s="210" t="str">
        <f>IF(Spec_Imports[[#This Row],[Source ID]]="","",Spec_Imports[[#This Row],[EF_Combustion]]+Spec_Imports[[#This Row],[EF_CH4_Non-Geothermal]]+Spec_Imports[[#This Row],[EF_N2O]])</f>
        <v/>
      </c>
      <c r="AG153" s="210" t="str">
        <f>IF(Spec_Imports[[#This Row],[Source ID]]="","",Spec_Imports[[#This Row],[EF_Biomass_Exempt]]+Spec_Imports[[#This Row],[EF_CO2_Geothermal_Exempt]]+Spec_Imports[[#This Row],[EF_CH4_Geothermal_Exempt]])</f>
        <v/>
      </c>
      <c r="AH153" s="210" t="str">
        <f>_xlfn.IFNA(INDEX(EF_List[Fossil &amp; Process EF],MATCH(Spec_Imports[[#This Row],[Source ID]],EF_List[Source ID],0)),"")</f>
        <v/>
      </c>
      <c r="AI153" s="210" t="str">
        <f>_xlfn.IFNA(INDEX(EF_List[Biomass
Exempt EF],MATCH(Spec_Imports[[#This Row],[Source ID]],EF_List[Source ID],0)),"")</f>
        <v/>
      </c>
      <c r="AJ153" s="210" t="str">
        <f>_xlfn.IFNA(INDEX(EF_List[Geothermal CO2 Exempt EF],MATCH(Spec_Imports[[#This Row],[Source ID]],EF_List[Source ID],0)),"")</f>
        <v/>
      </c>
      <c r="AK153" s="210" t="str">
        <f>_xlfn.IFNA(INDEX(EF_List[Geothermal CH4 Exempt EF],MATCH(Spec_Imports[[#This Row],[Source ID]],EF_List[Source ID],0)),"")</f>
        <v/>
      </c>
      <c r="AL153" s="210" t="str">
        <f>_xlfn.IFNA(INDEX(EF_List[Other CH4
Covered EF],MATCH(Spec_Imports[[#This Row],[Source ID]],EF_List[Source ID],0)),"")</f>
        <v/>
      </c>
      <c r="AM153" s="210" t="str">
        <f>_xlfn.IFNA(INDEX(EF_List[N2O
Covered EF],MATCH(Spec_Imports[[#This Row],[Source ID]],EF_List[Source ID],0)),"")</f>
        <v/>
      </c>
      <c r="AN153" s="15"/>
      <c r="AO153" s="51" t="str">
        <f>IFERROR(MAX(Spec_Imports[[#This Row],[Specified_Electricity_Deliveries]],0)*Spec_Imports[[#This Row],[Transmission_Loss_Correction_Factor]],"")</f>
        <v/>
      </c>
      <c r="AP153" s="51" t="str">
        <f>IFERROR(Spec_Imports[[#This Row],[MWh_x_TLF]]*Spec_Imports[[#This Row],[EF_Published2]],"")</f>
        <v/>
      </c>
      <c r="AQ153" s="51" t="str">
        <f>IFERROR(Spec_Imports[[#This Row],[MWh_x_TLF]]*Spec_Imports[[#This Row],[EF_Total_Covered]],"")</f>
        <v/>
      </c>
      <c r="AR153" s="51" t="str">
        <f>IFERROR(Spec_Imports[[#This Row],[MWh_x_TLF]]*Spec_Imports[[#This Row],[EF_Total_Exempt]],"")</f>
        <v/>
      </c>
      <c r="AS153" s="51" t="str">
        <f>IFERROR(Spec_Imports[[#This Row],[MWh_x_TLF]]*Spec_Imports[[#This Row],[EF_Combustion]],"")</f>
        <v/>
      </c>
      <c r="AT153" s="51" t="str">
        <f>IFERROR(Spec_Imports[[#This Row],[MWh_x_TLF]]*Spec_Imports[[#This Row],[EF_Biomass_Exempt]],"")</f>
        <v/>
      </c>
      <c r="AU153" s="51" t="str">
        <f>IFERROR(Spec_Imports[[#This Row],[MWh_x_TLF]]*Spec_Imports[[#This Row],[EF_CO2_Geothermal_Exempt]],"")</f>
        <v/>
      </c>
      <c r="AV153" s="51" t="str">
        <f>IFERROR(Spec_Imports[[#This Row],[MWh_x_TLF]]*Spec_Imports[[#This Row],[EF_CH4_Geothermal_Exempt]],"")</f>
        <v/>
      </c>
      <c r="AW153" s="51" t="str">
        <f>IFERROR(Spec_Imports[[#This Row],[MWh_x_TLF]]*Spec_Imports[[#This Row],[EF_CH4_Non-Geothermal]],"")</f>
        <v/>
      </c>
      <c r="AX153" s="51" t="str">
        <f>IFERROR(Spec_Imports[[#This Row],[MWh_x_TLF]]*Spec_Imports[[#This Row],[EF_N2O]],"")</f>
        <v/>
      </c>
      <c r="AY153" s="15"/>
      <c r="AZ153" s="44" t="str">
        <f>IF(Spec_Imports[[#This Row],[Source ID]]="","","No")</f>
        <v/>
      </c>
      <c r="BA153" s="255" t="str">
        <f>IF(Spec_Imports[[#This Row],[Linked_Jurisdiction_2]]="No",0,Spec_Imports[[#This Row],[CO2e_Total_Covered]])</f>
        <v/>
      </c>
      <c r="BB153" s="139"/>
      <c r="BC153" s="257"/>
    </row>
    <row r="154" spans="1:55" ht="15.6">
      <c r="A154" s="244"/>
      <c r="B154" s="126" t="str">
        <f>IF(ISNUMBER(SEARCH("~*",Spec_Imports[[#This Row],[Facility_Unit_Name]])),"",IF(Spec_Imports[[#This Row],[Facility_Unit_Name]]="","",INDEX(EF_List[Source ID],MATCH(Spec_Imports[[#This Row],[Facility_Unit_Name]],EF_List[Facility and Unit Name],0))))</f>
        <v/>
      </c>
      <c r="C154" s="44" t="str">
        <f>_xlfn.IFNA(INDEX(EF_List[Primary Fuel],MATCH(Spec_Imports[[#This Row],[Source ID]],EF_List[Source ID],0)),"")</f>
        <v/>
      </c>
      <c r="D154" s="44" t="str">
        <f>_xlfn.IFNA(INDEX(EF_List[State/Country],MATCH(Spec_Imports[[#This Row],[Source ID]],EF_List[Source ID],0)),"")</f>
        <v/>
      </c>
      <c r="E154" s="127"/>
      <c r="F154" s="128"/>
      <c r="G154" s="131" t="str">
        <f>IF(ISBLANK(Spec_Imports[[#This Row],[Source ID]]),"",Spec_Imports[[#This Row],[EF_Published2]])</f>
        <v/>
      </c>
      <c r="H154" s="74"/>
      <c r="I154" s="37"/>
      <c r="J154" s="38"/>
      <c r="K154" s="50"/>
      <c r="L154"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54" s="13"/>
      <c r="N154" s="37"/>
      <c r="O154" s="132" t="str">
        <f>IF(Spec_Imports[[#This Row],[Are_You_First_Deliverer]]="","",IF(N154="Yes","","Verify Entry"))</f>
        <v/>
      </c>
      <c r="P154" s="13"/>
      <c r="Q154" s="37"/>
      <c r="R154" s="44" t="str">
        <f>IF(Spec_Imports[[#This Row],[Source ID]]="","",IF(OR(Spec_Imports[[#This Row],[Direct_Delivery_Method]]="1st PoR is WA Sch Pt",Spec_Imports[[#This Row],[Direct_Delivery_Method]]="Dynamic Transfer",Spec_Imports[[#This Row],[Direct_Delivery_Method]]="Spec Source to POD in WA"),"Yes","Verify Entry"))</f>
        <v/>
      </c>
      <c r="S154" s="13"/>
      <c r="T154" s="247"/>
      <c r="U154" s="13"/>
      <c r="V154" s="44" t="str">
        <f>IF(Spec_Imports[[#This Row],[Source ID]]="","",'Start Here'!$B$33)</f>
        <v/>
      </c>
      <c r="W154" s="44" t="str">
        <f>IF(Spec_Imports[[#This Row],[Source ID]]="","",IF(Spec_Imports[[#This Row],[Are_You_First_Deliverer]]="Yes","No",IF(Spec_Imports[[#This Row],[Are_You_First_Deliverer]]="No","Yes","Verify Entry")))</f>
        <v/>
      </c>
      <c r="X154" s="52" t="str">
        <f>IF(Spec_Imports[[#This Row],[RP_Power_Brought_On_Behalf]]="Yes",Spec_Imports[[#This Row],[Specified_Electricity_Deliveries]]*Spec_Imports[[#This Row],[Transmission_Loss_Correction_Factor]],"")</f>
        <v/>
      </c>
      <c r="Y154" s="39" t="str">
        <f>IF(Spec_Imports[[#This Row],[RP_Owned_Imported_Per_Thresholds]]="","",Spec_Imports[[#This Row],[RP_Owned_Imported_Per_Thresholds]]*Spec_Imports[[#This Row],[EF_Total_Covered]])</f>
        <v/>
      </c>
      <c r="Z154" s="13"/>
      <c r="AA154" s="37"/>
      <c r="AB154" s="37" t="str">
        <f>IF(Spec_Imports[[#This Row],[Source ID]]="","",IF(OR(Spec_Imports[[#This Row],[Meter_Data_Zero_RPS]]="No",Spec_Imports[[#This Row],[Are_You_First_Deliverer]]="No"),"Does Not Apply",""))</f>
        <v/>
      </c>
      <c r="AC154"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54" s="16"/>
      <c r="AE154" s="210" t="str">
        <f>_xlfn.IFNA(INDEX(EF_List[Total EF],MATCH(Spec_Imports[[#This Row],[Source ID]],EF_List[Source ID],0)),"")</f>
        <v/>
      </c>
      <c r="AF154" s="210" t="str">
        <f>IF(Spec_Imports[[#This Row],[Source ID]]="","",Spec_Imports[[#This Row],[EF_Combustion]]+Spec_Imports[[#This Row],[EF_CH4_Non-Geothermal]]+Spec_Imports[[#This Row],[EF_N2O]])</f>
        <v/>
      </c>
      <c r="AG154" s="210" t="str">
        <f>IF(Spec_Imports[[#This Row],[Source ID]]="","",Spec_Imports[[#This Row],[EF_Biomass_Exempt]]+Spec_Imports[[#This Row],[EF_CO2_Geothermal_Exempt]]+Spec_Imports[[#This Row],[EF_CH4_Geothermal_Exempt]])</f>
        <v/>
      </c>
      <c r="AH154" s="210" t="str">
        <f>_xlfn.IFNA(INDEX(EF_List[Fossil &amp; Process EF],MATCH(Spec_Imports[[#This Row],[Source ID]],EF_List[Source ID],0)),"")</f>
        <v/>
      </c>
      <c r="AI154" s="210" t="str">
        <f>_xlfn.IFNA(INDEX(EF_List[Biomass
Exempt EF],MATCH(Spec_Imports[[#This Row],[Source ID]],EF_List[Source ID],0)),"")</f>
        <v/>
      </c>
      <c r="AJ154" s="210" t="str">
        <f>_xlfn.IFNA(INDEX(EF_List[Geothermal CO2 Exempt EF],MATCH(Spec_Imports[[#This Row],[Source ID]],EF_List[Source ID],0)),"")</f>
        <v/>
      </c>
      <c r="AK154" s="210" t="str">
        <f>_xlfn.IFNA(INDEX(EF_List[Geothermal CH4 Exempt EF],MATCH(Spec_Imports[[#This Row],[Source ID]],EF_List[Source ID],0)),"")</f>
        <v/>
      </c>
      <c r="AL154" s="210" t="str">
        <f>_xlfn.IFNA(INDEX(EF_List[Other CH4
Covered EF],MATCH(Spec_Imports[[#This Row],[Source ID]],EF_List[Source ID],0)),"")</f>
        <v/>
      </c>
      <c r="AM154" s="210" t="str">
        <f>_xlfn.IFNA(INDEX(EF_List[N2O
Covered EF],MATCH(Spec_Imports[[#This Row],[Source ID]],EF_List[Source ID],0)),"")</f>
        <v/>
      </c>
      <c r="AN154" s="15"/>
      <c r="AO154" s="51" t="str">
        <f>IFERROR(MAX(Spec_Imports[[#This Row],[Specified_Electricity_Deliveries]],0)*Spec_Imports[[#This Row],[Transmission_Loss_Correction_Factor]],"")</f>
        <v/>
      </c>
      <c r="AP154" s="51" t="str">
        <f>IFERROR(Spec_Imports[[#This Row],[MWh_x_TLF]]*Spec_Imports[[#This Row],[EF_Published2]],"")</f>
        <v/>
      </c>
      <c r="AQ154" s="51" t="str">
        <f>IFERROR(Spec_Imports[[#This Row],[MWh_x_TLF]]*Spec_Imports[[#This Row],[EF_Total_Covered]],"")</f>
        <v/>
      </c>
      <c r="AR154" s="51" t="str">
        <f>IFERROR(Spec_Imports[[#This Row],[MWh_x_TLF]]*Spec_Imports[[#This Row],[EF_Total_Exempt]],"")</f>
        <v/>
      </c>
      <c r="AS154" s="51" t="str">
        <f>IFERROR(Spec_Imports[[#This Row],[MWh_x_TLF]]*Spec_Imports[[#This Row],[EF_Combustion]],"")</f>
        <v/>
      </c>
      <c r="AT154" s="51" t="str">
        <f>IFERROR(Spec_Imports[[#This Row],[MWh_x_TLF]]*Spec_Imports[[#This Row],[EF_Biomass_Exempt]],"")</f>
        <v/>
      </c>
      <c r="AU154" s="51" t="str">
        <f>IFERROR(Spec_Imports[[#This Row],[MWh_x_TLF]]*Spec_Imports[[#This Row],[EF_CO2_Geothermal_Exempt]],"")</f>
        <v/>
      </c>
      <c r="AV154" s="51" t="str">
        <f>IFERROR(Spec_Imports[[#This Row],[MWh_x_TLF]]*Spec_Imports[[#This Row],[EF_CH4_Geothermal_Exempt]],"")</f>
        <v/>
      </c>
      <c r="AW154" s="51" t="str">
        <f>IFERROR(Spec_Imports[[#This Row],[MWh_x_TLF]]*Spec_Imports[[#This Row],[EF_CH4_Non-Geothermal]],"")</f>
        <v/>
      </c>
      <c r="AX154" s="51" t="str">
        <f>IFERROR(Spec_Imports[[#This Row],[MWh_x_TLF]]*Spec_Imports[[#This Row],[EF_N2O]],"")</f>
        <v/>
      </c>
      <c r="AY154" s="15"/>
      <c r="AZ154" s="44" t="str">
        <f>IF(Spec_Imports[[#This Row],[Source ID]]="","","No")</f>
        <v/>
      </c>
      <c r="BA154" s="255" t="str">
        <f>IF(Spec_Imports[[#This Row],[Linked_Jurisdiction_2]]="No",0,Spec_Imports[[#This Row],[CO2e_Total_Covered]])</f>
        <v/>
      </c>
      <c r="BB154" s="139"/>
      <c r="BC154" s="257"/>
    </row>
    <row r="155" spans="1:55" ht="15.6">
      <c r="A155" s="244"/>
      <c r="B155" s="126" t="str">
        <f>IF(ISNUMBER(SEARCH("~*",Spec_Imports[[#This Row],[Facility_Unit_Name]])),"",IF(Spec_Imports[[#This Row],[Facility_Unit_Name]]="","",INDEX(EF_List[Source ID],MATCH(Spec_Imports[[#This Row],[Facility_Unit_Name]],EF_List[Facility and Unit Name],0))))</f>
        <v/>
      </c>
      <c r="C155" s="44" t="str">
        <f>_xlfn.IFNA(INDEX(EF_List[Primary Fuel],MATCH(Spec_Imports[[#This Row],[Source ID]],EF_List[Source ID],0)),"")</f>
        <v/>
      </c>
      <c r="D155" s="44" t="str">
        <f>_xlfn.IFNA(INDEX(EF_List[State/Country],MATCH(Spec_Imports[[#This Row],[Source ID]],EF_List[Source ID],0)),"")</f>
        <v/>
      </c>
      <c r="E155" s="127"/>
      <c r="F155" s="128"/>
      <c r="G155" s="131" t="str">
        <f>IF(ISBLANK(Spec_Imports[[#This Row],[Source ID]]),"",Spec_Imports[[#This Row],[EF_Published2]])</f>
        <v/>
      </c>
      <c r="H155" s="74"/>
      <c r="I155" s="37"/>
      <c r="J155" s="38"/>
      <c r="K155" s="50"/>
      <c r="L155"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55" s="13"/>
      <c r="N155" s="37"/>
      <c r="O155" s="132" t="str">
        <f>IF(Spec_Imports[[#This Row],[Are_You_First_Deliverer]]="","",IF(N155="Yes","","Verify Entry"))</f>
        <v/>
      </c>
      <c r="P155" s="13"/>
      <c r="Q155" s="37"/>
      <c r="R155" s="44" t="str">
        <f>IF(Spec_Imports[[#This Row],[Source ID]]="","",IF(OR(Spec_Imports[[#This Row],[Direct_Delivery_Method]]="1st PoR is WA Sch Pt",Spec_Imports[[#This Row],[Direct_Delivery_Method]]="Dynamic Transfer",Spec_Imports[[#This Row],[Direct_Delivery_Method]]="Spec Source to POD in WA"),"Yes","Verify Entry"))</f>
        <v/>
      </c>
      <c r="S155" s="13"/>
      <c r="T155" s="247"/>
      <c r="U155" s="13"/>
      <c r="V155" s="44" t="str">
        <f>IF(Spec_Imports[[#This Row],[Source ID]]="","",'Start Here'!$B$33)</f>
        <v/>
      </c>
      <c r="W155" s="44" t="str">
        <f>IF(Spec_Imports[[#This Row],[Source ID]]="","",IF(Spec_Imports[[#This Row],[Are_You_First_Deliverer]]="Yes","No",IF(Spec_Imports[[#This Row],[Are_You_First_Deliverer]]="No","Yes","Verify Entry")))</f>
        <v/>
      </c>
      <c r="X155" s="52" t="str">
        <f>IF(Spec_Imports[[#This Row],[RP_Power_Brought_On_Behalf]]="Yes",Spec_Imports[[#This Row],[Specified_Electricity_Deliveries]]*Spec_Imports[[#This Row],[Transmission_Loss_Correction_Factor]],"")</f>
        <v/>
      </c>
      <c r="Y155" s="39" t="str">
        <f>IF(Spec_Imports[[#This Row],[RP_Owned_Imported_Per_Thresholds]]="","",Spec_Imports[[#This Row],[RP_Owned_Imported_Per_Thresholds]]*Spec_Imports[[#This Row],[EF_Total_Covered]])</f>
        <v/>
      </c>
      <c r="Z155" s="13"/>
      <c r="AA155" s="37"/>
      <c r="AB155" s="37" t="str">
        <f>IF(Spec_Imports[[#This Row],[Source ID]]="","",IF(OR(Spec_Imports[[#This Row],[Meter_Data_Zero_RPS]]="No",Spec_Imports[[#This Row],[Are_You_First_Deliverer]]="No"),"Does Not Apply",""))</f>
        <v/>
      </c>
      <c r="AC155"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55" s="16"/>
      <c r="AE155" s="210" t="str">
        <f>_xlfn.IFNA(INDEX(EF_List[Total EF],MATCH(Spec_Imports[[#This Row],[Source ID]],EF_List[Source ID],0)),"")</f>
        <v/>
      </c>
      <c r="AF155" s="210" t="str">
        <f>IF(Spec_Imports[[#This Row],[Source ID]]="","",Spec_Imports[[#This Row],[EF_Combustion]]+Spec_Imports[[#This Row],[EF_CH4_Non-Geothermal]]+Spec_Imports[[#This Row],[EF_N2O]])</f>
        <v/>
      </c>
      <c r="AG155" s="210" t="str">
        <f>IF(Spec_Imports[[#This Row],[Source ID]]="","",Spec_Imports[[#This Row],[EF_Biomass_Exempt]]+Spec_Imports[[#This Row],[EF_CO2_Geothermal_Exempt]]+Spec_Imports[[#This Row],[EF_CH4_Geothermal_Exempt]])</f>
        <v/>
      </c>
      <c r="AH155" s="210" t="str">
        <f>_xlfn.IFNA(INDEX(EF_List[Fossil &amp; Process EF],MATCH(Spec_Imports[[#This Row],[Source ID]],EF_List[Source ID],0)),"")</f>
        <v/>
      </c>
      <c r="AI155" s="210" t="str">
        <f>_xlfn.IFNA(INDEX(EF_List[Biomass
Exempt EF],MATCH(Spec_Imports[[#This Row],[Source ID]],EF_List[Source ID],0)),"")</f>
        <v/>
      </c>
      <c r="AJ155" s="210" t="str">
        <f>_xlfn.IFNA(INDEX(EF_List[Geothermal CO2 Exempt EF],MATCH(Spec_Imports[[#This Row],[Source ID]],EF_List[Source ID],0)),"")</f>
        <v/>
      </c>
      <c r="AK155" s="210" t="str">
        <f>_xlfn.IFNA(INDEX(EF_List[Geothermal CH4 Exempt EF],MATCH(Spec_Imports[[#This Row],[Source ID]],EF_List[Source ID],0)),"")</f>
        <v/>
      </c>
      <c r="AL155" s="210" t="str">
        <f>_xlfn.IFNA(INDEX(EF_List[Other CH4
Covered EF],MATCH(Spec_Imports[[#This Row],[Source ID]],EF_List[Source ID],0)),"")</f>
        <v/>
      </c>
      <c r="AM155" s="210" t="str">
        <f>_xlfn.IFNA(INDEX(EF_List[N2O
Covered EF],MATCH(Spec_Imports[[#This Row],[Source ID]],EF_List[Source ID],0)),"")</f>
        <v/>
      </c>
      <c r="AN155" s="15"/>
      <c r="AO155" s="51" t="str">
        <f>IFERROR(MAX(Spec_Imports[[#This Row],[Specified_Electricity_Deliveries]],0)*Spec_Imports[[#This Row],[Transmission_Loss_Correction_Factor]],"")</f>
        <v/>
      </c>
      <c r="AP155" s="51" t="str">
        <f>IFERROR(Spec_Imports[[#This Row],[MWh_x_TLF]]*Spec_Imports[[#This Row],[EF_Published2]],"")</f>
        <v/>
      </c>
      <c r="AQ155" s="51" t="str">
        <f>IFERROR(Spec_Imports[[#This Row],[MWh_x_TLF]]*Spec_Imports[[#This Row],[EF_Total_Covered]],"")</f>
        <v/>
      </c>
      <c r="AR155" s="51" t="str">
        <f>IFERROR(Spec_Imports[[#This Row],[MWh_x_TLF]]*Spec_Imports[[#This Row],[EF_Total_Exempt]],"")</f>
        <v/>
      </c>
      <c r="AS155" s="51" t="str">
        <f>IFERROR(Spec_Imports[[#This Row],[MWh_x_TLF]]*Spec_Imports[[#This Row],[EF_Combustion]],"")</f>
        <v/>
      </c>
      <c r="AT155" s="51" t="str">
        <f>IFERROR(Spec_Imports[[#This Row],[MWh_x_TLF]]*Spec_Imports[[#This Row],[EF_Biomass_Exempt]],"")</f>
        <v/>
      </c>
      <c r="AU155" s="51" t="str">
        <f>IFERROR(Spec_Imports[[#This Row],[MWh_x_TLF]]*Spec_Imports[[#This Row],[EF_CO2_Geothermal_Exempt]],"")</f>
        <v/>
      </c>
      <c r="AV155" s="51" t="str">
        <f>IFERROR(Spec_Imports[[#This Row],[MWh_x_TLF]]*Spec_Imports[[#This Row],[EF_CH4_Geothermal_Exempt]],"")</f>
        <v/>
      </c>
      <c r="AW155" s="51" t="str">
        <f>IFERROR(Spec_Imports[[#This Row],[MWh_x_TLF]]*Spec_Imports[[#This Row],[EF_CH4_Non-Geothermal]],"")</f>
        <v/>
      </c>
      <c r="AX155" s="51" t="str">
        <f>IFERROR(Spec_Imports[[#This Row],[MWh_x_TLF]]*Spec_Imports[[#This Row],[EF_N2O]],"")</f>
        <v/>
      </c>
      <c r="AY155" s="15"/>
      <c r="AZ155" s="44" t="str">
        <f>IF(Spec_Imports[[#This Row],[Source ID]]="","","No")</f>
        <v/>
      </c>
      <c r="BA155" s="255" t="str">
        <f>IF(Spec_Imports[[#This Row],[Linked_Jurisdiction_2]]="No",0,Spec_Imports[[#This Row],[CO2e_Total_Covered]])</f>
        <v/>
      </c>
      <c r="BB155" s="139"/>
      <c r="BC155" s="257"/>
    </row>
    <row r="156" spans="1:55" ht="15.6">
      <c r="A156" s="244"/>
      <c r="B156" s="126" t="str">
        <f>IF(ISNUMBER(SEARCH("~*",Spec_Imports[[#This Row],[Facility_Unit_Name]])),"",IF(Spec_Imports[[#This Row],[Facility_Unit_Name]]="","",INDEX(EF_List[Source ID],MATCH(Spec_Imports[[#This Row],[Facility_Unit_Name]],EF_List[Facility and Unit Name],0))))</f>
        <v/>
      </c>
      <c r="C156" s="44" t="str">
        <f>_xlfn.IFNA(INDEX(EF_List[Primary Fuel],MATCH(Spec_Imports[[#This Row],[Source ID]],EF_List[Source ID],0)),"")</f>
        <v/>
      </c>
      <c r="D156" s="44" t="str">
        <f>_xlfn.IFNA(INDEX(EF_List[State/Country],MATCH(Spec_Imports[[#This Row],[Source ID]],EF_List[Source ID],0)),"")</f>
        <v/>
      </c>
      <c r="E156" s="127"/>
      <c r="F156" s="128"/>
      <c r="G156" s="131" t="str">
        <f>IF(ISBLANK(Spec_Imports[[#This Row],[Source ID]]),"",Spec_Imports[[#This Row],[EF_Published2]])</f>
        <v/>
      </c>
      <c r="H156" s="74"/>
      <c r="I156" s="37"/>
      <c r="J156" s="38"/>
      <c r="K156" s="50"/>
      <c r="L156"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56" s="13"/>
      <c r="N156" s="37"/>
      <c r="O156" s="132" t="str">
        <f>IF(Spec_Imports[[#This Row],[Are_You_First_Deliverer]]="","",IF(N156="Yes","","Verify Entry"))</f>
        <v/>
      </c>
      <c r="P156" s="13"/>
      <c r="Q156" s="37"/>
      <c r="R156" s="44" t="str">
        <f>IF(Spec_Imports[[#This Row],[Source ID]]="","",IF(OR(Spec_Imports[[#This Row],[Direct_Delivery_Method]]="1st PoR is WA Sch Pt",Spec_Imports[[#This Row],[Direct_Delivery_Method]]="Dynamic Transfer",Spec_Imports[[#This Row],[Direct_Delivery_Method]]="Spec Source to POD in WA"),"Yes","Verify Entry"))</f>
        <v/>
      </c>
      <c r="S156" s="13"/>
      <c r="T156" s="247"/>
      <c r="U156" s="13"/>
      <c r="V156" s="44" t="str">
        <f>IF(Spec_Imports[[#This Row],[Source ID]]="","",'Start Here'!$B$33)</f>
        <v/>
      </c>
      <c r="W156" s="44" t="str">
        <f>IF(Spec_Imports[[#This Row],[Source ID]]="","",IF(Spec_Imports[[#This Row],[Are_You_First_Deliverer]]="Yes","No",IF(Spec_Imports[[#This Row],[Are_You_First_Deliverer]]="No","Yes","Verify Entry")))</f>
        <v/>
      </c>
      <c r="X156" s="52" t="str">
        <f>IF(Spec_Imports[[#This Row],[RP_Power_Brought_On_Behalf]]="Yes",Spec_Imports[[#This Row],[Specified_Electricity_Deliveries]]*Spec_Imports[[#This Row],[Transmission_Loss_Correction_Factor]],"")</f>
        <v/>
      </c>
      <c r="Y156" s="39" t="str">
        <f>IF(Spec_Imports[[#This Row],[RP_Owned_Imported_Per_Thresholds]]="","",Spec_Imports[[#This Row],[RP_Owned_Imported_Per_Thresholds]]*Spec_Imports[[#This Row],[EF_Total_Covered]])</f>
        <v/>
      </c>
      <c r="Z156" s="13"/>
      <c r="AA156" s="37"/>
      <c r="AB156" s="37" t="str">
        <f>IF(Spec_Imports[[#This Row],[Source ID]]="","",IF(OR(Spec_Imports[[#This Row],[Meter_Data_Zero_RPS]]="No",Spec_Imports[[#This Row],[Are_You_First_Deliverer]]="No"),"Does Not Apply",""))</f>
        <v/>
      </c>
      <c r="AC156"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56" s="16"/>
      <c r="AE156" s="210" t="str">
        <f>_xlfn.IFNA(INDEX(EF_List[Total EF],MATCH(Spec_Imports[[#This Row],[Source ID]],EF_List[Source ID],0)),"")</f>
        <v/>
      </c>
      <c r="AF156" s="210" t="str">
        <f>IF(Spec_Imports[[#This Row],[Source ID]]="","",Spec_Imports[[#This Row],[EF_Combustion]]+Spec_Imports[[#This Row],[EF_CH4_Non-Geothermal]]+Spec_Imports[[#This Row],[EF_N2O]])</f>
        <v/>
      </c>
      <c r="AG156" s="210" t="str">
        <f>IF(Spec_Imports[[#This Row],[Source ID]]="","",Spec_Imports[[#This Row],[EF_Biomass_Exempt]]+Spec_Imports[[#This Row],[EF_CO2_Geothermal_Exempt]]+Spec_Imports[[#This Row],[EF_CH4_Geothermal_Exempt]])</f>
        <v/>
      </c>
      <c r="AH156" s="210" t="str">
        <f>_xlfn.IFNA(INDEX(EF_List[Fossil &amp; Process EF],MATCH(Spec_Imports[[#This Row],[Source ID]],EF_List[Source ID],0)),"")</f>
        <v/>
      </c>
      <c r="AI156" s="210" t="str">
        <f>_xlfn.IFNA(INDEX(EF_List[Biomass
Exempt EF],MATCH(Spec_Imports[[#This Row],[Source ID]],EF_List[Source ID],0)),"")</f>
        <v/>
      </c>
      <c r="AJ156" s="210" t="str">
        <f>_xlfn.IFNA(INDEX(EF_List[Geothermal CO2 Exempt EF],MATCH(Spec_Imports[[#This Row],[Source ID]],EF_List[Source ID],0)),"")</f>
        <v/>
      </c>
      <c r="AK156" s="210" t="str">
        <f>_xlfn.IFNA(INDEX(EF_List[Geothermal CH4 Exempt EF],MATCH(Spec_Imports[[#This Row],[Source ID]],EF_List[Source ID],0)),"")</f>
        <v/>
      </c>
      <c r="AL156" s="210" t="str">
        <f>_xlfn.IFNA(INDEX(EF_List[Other CH4
Covered EF],MATCH(Spec_Imports[[#This Row],[Source ID]],EF_List[Source ID],0)),"")</f>
        <v/>
      </c>
      <c r="AM156" s="210" t="str">
        <f>_xlfn.IFNA(INDEX(EF_List[N2O
Covered EF],MATCH(Spec_Imports[[#This Row],[Source ID]],EF_List[Source ID],0)),"")</f>
        <v/>
      </c>
      <c r="AN156" s="15"/>
      <c r="AO156" s="51" t="str">
        <f>IFERROR(MAX(Spec_Imports[[#This Row],[Specified_Electricity_Deliveries]],0)*Spec_Imports[[#This Row],[Transmission_Loss_Correction_Factor]],"")</f>
        <v/>
      </c>
      <c r="AP156" s="51" t="str">
        <f>IFERROR(Spec_Imports[[#This Row],[MWh_x_TLF]]*Spec_Imports[[#This Row],[EF_Published2]],"")</f>
        <v/>
      </c>
      <c r="AQ156" s="51" t="str">
        <f>IFERROR(Spec_Imports[[#This Row],[MWh_x_TLF]]*Spec_Imports[[#This Row],[EF_Total_Covered]],"")</f>
        <v/>
      </c>
      <c r="AR156" s="51" t="str">
        <f>IFERROR(Spec_Imports[[#This Row],[MWh_x_TLF]]*Spec_Imports[[#This Row],[EF_Total_Exempt]],"")</f>
        <v/>
      </c>
      <c r="AS156" s="51" t="str">
        <f>IFERROR(Spec_Imports[[#This Row],[MWh_x_TLF]]*Spec_Imports[[#This Row],[EF_Combustion]],"")</f>
        <v/>
      </c>
      <c r="AT156" s="51" t="str">
        <f>IFERROR(Spec_Imports[[#This Row],[MWh_x_TLF]]*Spec_Imports[[#This Row],[EF_Biomass_Exempt]],"")</f>
        <v/>
      </c>
      <c r="AU156" s="51" t="str">
        <f>IFERROR(Spec_Imports[[#This Row],[MWh_x_TLF]]*Spec_Imports[[#This Row],[EF_CO2_Geothermal_Exempt]],"")</f>
        <v/>
      </c>
      <c r="AV156" s="51" t="str">
        <f>IFERROR(Spec_Imports[[#This Row],[MWh_x_TLF]]*Spec_Imports[[#This Row],[EF_CH4_Geothermal_Exempt]],"")</f>
        <v/>
      </c>
      <c r="AW156" s="51" t="str">
        <f>IFERROR(Spec_Imports[[#This Row],[MWh_x_TLF]]*Spec_Imports[[#This Row],[EF_CH4_Non-Geothermal]],"")</f>
        <v/>
      </c>
      <c r="AX156" s="51" t="str">
        <f>IFERROR(Spec_Imports[[#This Row],[MWh_x_TLF]]*Spec_Imports[[#This Row],[EF_N2O]],"")</f>
        <v/>
      </c>
      <c r="AY156" s="15"/>
      <c r="AZ156" s="44" t="str">
        <f>IF(Spec_Imports[[#This Row],[Source ID]]="","","No")</f>
        <v/>
      </c>
      <c r="BA156" s="255" t="str">
        <f>IF(Spec_Imports[[#This Row],[Linked_Jurisdiction_2]]="No",0,Spec_Imports[[#This Row],[CO2e_Total_Covered]])</f>
        <v/>
      </c>
      <c r="BB156" s="139"/>
      <c r="BC156" s="257"/>
    </row>
    <row r="157" spans="1:55" ht="15.6">
      <c r="A157" s="244"/>
      <c r="B157" s="126" t="str">
        <f>IF(ISNUMBER(SEARCH("~*",Spec_Imports[[#This Row],[Facility_Unit_Name]])),"",IF(Spec_Imports[[#This Row],[Facility_Unit_Name]]="","",INDEX(EF_List[Source ID],MATCH(Spec_Imports[[#This Row],[Facility_Unit_Name]],EF_List[Facility and Unit Name],0))))</f>
        <v/>
      </c>
      <c r="C157" s="44" t="str">
        <f>_xlfn.IFNA(INDEX(EF_List[Primary Fuel],MATCH(Spec_Imports[[#This Row],[Source ID]],EF_List[Source ID],0)),"")</f>
        <v/>
      </c>
      <c r="D157" s="44" t="str">
        <f>_xlfn.IFNA(INDEX(EF_List[State/Country],MATCH(Spec_Imports[[#This Row],[Source ID]],EF_List[Source ID],0)),"")</f>
        <v/>
      </c>
      <c r="E157" s="127"/>
      <c r="F157" s="128"/>
      <c r="G157" s="131" t="str">
        <f>IF(ISBLANK(Spec_Imports[[#This Row],[Source ID]]),"",Spec_Imports[[#This Row],[EF_Published2]])</f>
        <v/>
      </c>
      <c r="H157" s="74"/>
      <c r="I157" s="37"/>
      <c r="J157" s="38"/>
      <c r="K157" s="50"/>
      <c r="L157"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57" s="13"/>
      <c r="N157" s="37"/>
      <c r="O157" s="132" t="str">
        <f>IF(Spec_Imports[[#This Row],[Are_You_First_Deliverer]]="","",IF(N157="Yes","","Verify Entry"))</f>
        <v/>
      </c>
      <c r="P157" s="13"/>
      <c r="Q157" s="37"/>
      <c r="R157" s="44" t="str">
        <f>IF(Spec_Imports[[#This Row],[Source ID]]="","",IF(OR(Spec_Imports[[#This Row],[Direct_Delivery_Method]]="1st PoR is WA Sch Pt",Spec_Imports[[#This Row],[Direct_Delivery_Method]]="Dynamic Transfer",Spec_Imports[[#This Row],[Direct_Delivery_Method]]="Spec Source to POD in WA"),"Yes","Verify Entry"))</f>
        <v/>
      </c>
      <c r="S157" s="13"/>
      <c r="T157" s="247"/>
      <c r="U157" s="13"/>
      <c r="V157" s="44" t="str">
        <f>IF(Spec_Imports[[#This Row],[Source ID]]="","",'Start Here'!$B$33)</f>
        <v/>
      </c>
      <c r="W157" s="44" t="str">
        <f>IF(Spec_Imports[[#This Row],[Source ID]]="","",IF(Spec_Imports[[#This Row],[Are_You_First_Deliverer]]="Yes","No",IF(Spec_Imports[[#This Row],[Are_You_First_Deliverer]]="No","Yes","Verify Entry")))</f>
        <v/>
      </c>
      <c r="X157" s="52" t="str">
        <f>IF(Spec_Imports[[#This Row],[RP_Power_Brought_On_Behalf]]="Yes",Spec_Imports[[#This Row],[Specified_Electricity_Deliveries]]*Spec_Imports[[#This Row],[Transmission_Loss_Correction_Factor]],"")</f>
        <v/>
      </c>
      <c r="Y157" s="39" t="str">
        <f>IF(Spec_Imports[[#This Row],[RP_Owned_Imported_Per_Thresholds]]="","",Spec_Imports[[#This Row],[RP_Owned_Imported_Per_Thresholds]]*Spec_Imports[[#This Row],[EF_Total_Covered]])</f>
        <v/>
      </c>
      <c r="Z157" s="13"/>
      <c r="AA157" s="37"/>
      <c r="AB157" s="37" t="str">
        <f>IF(Spec_Imports[[#This Row],[Source ID]]="","",IF(OR(Spec_Imports[[#This Row],[Meter_Data_Zero_RPS]]="No",Spec_Imports[[#This Row],[Are_You_First_Deliverer]]="No"),"Does Not Apply",""))</f>
        <v/>
      </c>
      <c r="AC157"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57" s="16"/>
      <c r="AE157" s="210" t="str">
        <f>_xlfn.IFNA(INDEX(EF_List[Total EF],MATCH(Spec_Imports[[#This Row],[Source ID]],EF_List[Source ID],0)),"")</f>
        <v/>
      </c>
      <c r="AF157" s="210" t="str">
        <f>IF(Spec_Imports[[#This Row],[Source ID]]="","",Spec_Imports[[#This Row],[EF_Combustion]]+Spec_Imports[[#This Row],[EF_CH4_Non-Geothermal]]+Spec_Imports[[#This Row],[EF_N2O]])</f>
        <v/>
      </c>
      <c r="AG157" s="210" t="str">
        <f>IF(Spec_Imports[[#This Row],[Source ID]]="","",Spec_Imports[[#This Row],[EF_Biomass_Exempt]]+Spec_Imports[[#This Row],[EF_CO2_Geothermal_Exempt]]+Spec_Imports[[#This Row],[EF_CH4_Geothermal_Exempt]])</f>
        <v/>
      </c>
      <c r="AH157" s="210" t="str">
        <f>_xlfn.IFNA(INDEX(EF_List[Fossil &amp; Process EF],MATCH(Spec_Imports[[#This Row],[Source ID]],EF_List[Source ID],0)),"")</f>
        <v/>
      </c>
      <c r="AI157" s="210" t="str">
        <f>_xlfn.IFNA(INDEX(EF_List[Biomass
Exempt EF],MATCH(Spec_Imports[[#This Row],[Source ID]],EF_List[Source ID],0)),"")</f>
        <v/>
      </c>
      <c r="AJ157" s="210" t="str">
        <f>_xlfn.IFNA(INDEX(EF_List[Geothermal CO2 Exempt EF],MATCH(Spec_Imports[[#This Row],[Source ID]],EF_List[Source ID],0)),"")</f>
        <v/>
      </c>
      <c r="AK157" s="210" t="str">
        <f>_xlfn.IFNA(INDEX(EF_List[Geothermal CH4 Exempt EF],MATCH(Spec_Imports[[#This Row],[Source ID]],EF_List[Source ID],0)),"")</f>
        <v/>
      </c>
      <c r="AL157" s="210" t="str">
        <f>_xlfn.IFNA(INDEX(EF_List[Other CH4
Covered EF],MATCH(Spec_Imports[[#This Row],[Source ID]],EF_List[Source ID],0)),"")</f>
        <v/>
      </c>
      <c r="AM157" s="210" t="str">
        <f>_xlfn.IFNA(INDEX(EF_List[N2O
Covered EF],MATCH(Spec_Imports[[#This Row],[Source ID]],EF_List[Source ID],0)),"")</f>
        <v/>
      </c>
      <c r="AN157" s="15"/>
      <c r="AO157" s="51" t="str">
        <f>IFERROR(MAX(Spec_Imports[[#This Row],[Specified_Electricity_Deliveries]],0)*Spec_Imports[[#This Row],[Transmission_Loss_Correction_Factor]],"")</f>
        <v/>
      </c>
      <c r="AP157" s="51" t="str">
        <f>IFERROR(Spec_Imports[[#This Row],[MWh_x_TLF]]*Spec_Imports[[#This Row],[EF_Published2]],"")</f>
        <v/>
      </c>
      <c r="AQ157" s="51" t="str">
        <f>IFERROR(Spec_Imports[[#This Row],[MWh_x_TLF]]*Spec_Imports[[#This Row],[EF_Total_Covered]],"")</f>
        <v/>
      </c>
      <c r="AR157" s="51" t="str">
        <f>IFERROR(Spec_Imports[[#This Row],[MWh_x_TLF]]*Spec_Imports[[#This Row],[EF_Total_Exempt]],"")</f>
        <v/>
      </c>
      <c r="AS157" s="51" t="str">
        <f>IFERROR(Spec_Imports[[#This Row],[MWh_x_TLF]]*Spec_Imports[[#This Row],[EF_Combustion]],"")</f>
        <v/>
      </c>
      <c r="AT157" s="51" t="str">
        <f>IFERROR(Spec_Imports[[#This Row],[MWh_x_TLF]]*Spec_Imports[[#This Row],[EF_Biomass_Exempt]],"")</f>
        <v/>
      </c>
      <c r="AU157" s="51" t="str">
        <f>IFERROR(Spec_Imports[[#This Row],[MWh_x_TLF]]*Spec_Imports[[#This Row],[EF_CO2_Geothermal_Exempt]],"")</f>
        <v/>
      </c>
      <c r="AV157" s="51" t="str">
        <f>IFERROR(Spec_Imports[[#This Row],[MWh_x_TLF]]*Spec_Imports[[#This Row],[EF_CH4_Geothermal_Exempt]],"")</f>
        <v/>
      </c>
      <c r="AW157" s="51" t="str">
        <f>IFERROR(Spec_Imports[[#This Row],[MWh_x_TLF]]*Spec_Imports[[#This Row],[EF_CH4_Non-Geothermal]],"")</f>
        <v/>
      </c>
      <c r="AX157" s="51" t="str">
        <f>IFERROR(Spec_Imports[[#This Row],[MWh_x_TLF]]*Spec_Imports[[#This Row],[EF_N2O]],"")</f>
        <v/>
      </c>
      <c r="AY157" s="15"/>
      <c r="AZ157" s="44" t="str">
        <f>IF(Spec_Imports[[#This Row],[Source ID]]="","","No")</f>
        <v/>
      </c>
      <c r="BA157" s="255" t="str">
        <f>IF(Spec_Imports[[#This Row],[Linked_Jurisdiction_2]]="No",0,Spec_Imports[[#This Row],[CO2e_Total_Covered]])</f>
        <v/>
      </c>
      <c r="BB157" s="139"/>
      <c r="BC157" s="257"/>
    </row>
    <row r="158" spans="1:55" ht="15.6">
      <c r="A158" s="244"/>
      <c r="B158" s="126" t="str">
        <f>IF(ISNUMBER(SEARCH("~*",Spec_Imports[[#This Row],[Facility_Unit_Name]])),"",IF(Spec_Imports[[#This Row],[Facility_Unit_Name]]="","",INDEX(EF_List[Source ID],MATCH(Spec_Imports[[#This Row],[Facility_Unit_Name]],EF_List[Facility and Unit Name],0))))</f>
        <v/>
      </c>
      <c r="C158" s="44" t="str">
        <f>_xlfn.IFNA(INDEX(EF_List[Primary Fuel],MATCH(Spec_Imports[[#This Row],[Source ID]],EF_List[Source ID],0)),"")</f>
        <v/>
      </c>
      <c r="D158" s="44" t="str">
        <f>_xlfn.IFNA(INDEX(EF_List[State/Country],MATCH(Spec_Imports[[#This Row],[Source ID]],EF_List[Source ID],0)),"")</f>
        <v/>
      </c>
      <c r="E158" s="127"/>
      <c r="F158" s="128"/>
      <c r="G158" s="131" t="str">
        <f>IF(ISBLANK(Spec_Imports[[#This Row],[Source ID]]),"",Spec_Imports[[#This Row],[EF_Published2]])</f>
        <v/>
      </c>
      <c r="H158" s="74"/>
      <c r="I158" s="37"/>
      <c r="J158" s="38"/>
      <c r="K158" s="50"/>
      <c r="L158"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58" s="13"/>
      <c r="N158" s="37"/>
      <c r="O158" s="132" t="str">
        <f>IF(Spec_Imports[[#This Row],[Are_You_First_Deliverer]]="","",IF(N158="Yes","","Verify Entry"))</f>
        <v/>
      </c>
      <c r="P158" s="13"/>
      <c r="Q158" s="37"/>
      <c r="R158" s="44" t="str">
        <f>IF(Spec_Imports[[#This Row],[Source ID]]="","",IF(OR(Spec_Imports[[#This Row],[Direct_Delivery_Method]]="1st PoR is WA Sch Pt",Spec_Imports[[#This Row],[Direct_Delivery_Method]]="Dynamic Transfer",Spec_Imports[[#This Row],[Direct_Delivery_Method]]="Spec Source to POD in WA"),"Yes","Verify Entry"))</f>
        <v/>
      </c>
      <c r="S158" s="13"/>
      <c r="T158" s="247"/>
      <c r="U158" s="13"/>
      <c r="V158" s="44" t="str">
        <f>IF(Spec_Imports[[#This Row],[Source ID]]="","",'Start Here'!$B$33)</f>
        <v/>
      </c>
      <c r="W158" s="44" t="str">
        <f>IF(Spec_Imports[[#This Row],[Source ID]]="","",IF(Spec_Imports[[#This Row],[Are_You_First_Deliverer]]="Yes","No",IF(Spec_Imports[[#This Row],[Are_You_First_Deliverer]]="No","Yes","Verify Entry")))</f>
        <v/>
      </c>
      <c r="X158" s="52" t="str">
        <f>IF(Spec_Imports[[#This Row],[RP_Power_Brought_On_Behalf]]="Yes",Spec_Imports[[#This Row],[Specified_Electricity_Deliveries]]*Spec_Imports[[#This Row],[Transmission_Loss_Correction_Factor]],"")</f>
        <v/>
      </c>
      <c r="Y158" s="39" t="str">
        <f>IF(Spec_Imports[[#This Row],[RP_Owned_Imported_Per_Thresholds]]="","",Spec_Imports[[#This Row],[RP_Owned_Imported_Per_Thresholds]]*Spec_Imports[[#This Row],[EF_Total_Covered]])</f>
        <v/>
      </c>
      <c r="Z158" s="13"/>
      <c r="AA158" s="37"/>
      <c r="AB158" s="37" t="str">
        <f>IF(Spec_Imports[[#This Row],[Source ID]]="","",IF(OR(Spec_Imports[[#This Row],[Meter_Data_Zero_RPS]]="No",Spec_Imports[[#This Row],[Are_You_First_Deliverer]]="No"),"Does Not Apply",""))</f>
        <v/>
      </c>
      <c r="AC158"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58" s="16"/>
      <c r="AE158" s="210" t="str">
        <f>_xlfn.IFNA(INDEX(EF_List[Total EF],MATCH(Spec_Imports[[#This Row],[Source ID]],EF_List[Source ID],0)),"")</f>
        <v/>
      </c>
      <c r="AF158" s="210" t="str">
        <f>IF(Spec_Imports[[#This Row],[Source ID]]="","",Spec_Imports[[#This Row],[EF_Combustion]]+Spec_Imports[[#This Row],[EF_CH4_Non-Geothermal]]+Spec_Imports[[#This Row],[EF_N2O]])</f>
        <v/>
      </c>
      <c r="AG158" s="210" t="str">
        <f>IF(Spec_Imports[[#This Row],[Source ID]]="","",Spec_Imports[[#This Row],[EF_Biomass_Exempt]]+Spec_Imports[[#This Row],[EF_CO2_Geothermal_Exempt]]+Spec_Imports[[#This Row],[EF_CH4_Geothermal_Exempt]])</f>
        <v/>
      </c>
      <c r="AH158" s="210" t="str">
        <f>_xlfn.IFNA(INDEX(EF_List[Fossil &amp; Process EF],MATCH(Spec_Imports[[#This Row],[Source ID]],EF_List[Source ID],0)),"")</f>
        <v/>
      </c>
      <c r="AI158" s="210" t="str">
        <f>_xlfn.IFNA(INDEX(EF_List[Biomass
Exempt EF],MATCH(Spec_Imports[[#This Row],[Source ID]],EF_List[Source ID],0)),"")</f>
        <v/>
      </c>
      <c r="AJ158" s="210" t="str">
        <f>_xlfn.IFNA(INDEX(EF_List[Geothermal CO2 Exempt EF],MATCH(Spec_Imports[[#This Row],[Source ID]],EF_List[Source ID],0)),"")</f>
        <v/>
      </c>
      <c r="AK158" s="210" t="str">
        <f>_xlfn.IFNA(INDEX(EF_List[Geothermal CH4 Exempt EF],MATCH(Spec_Imports[[#This Row],[Source ID]],EF_List[Source ID],0)),"")</f>
        <v/>
      </c>
      <c r="AL158" s="210" t="str">
        <f>_xlfn.IFNA(INDEX(EF_List[Other CH4
Covered EF],MATCH(Spec_Imports[[#This Row],[Source ID]],EF_List[Source ID],0)),"")</f>
        <v/>
      </c>
      <c r="AM158" s="210" t="str">
        <f>_xlfn.IFNA(INDEX(EF_List[N2O
Covered EF],MATCH(Spec_Imports[[#This Row],[Source ID]],EF_List[Source ID],0)),"")</f>
        <v/>
      </c>
      <c r="AN158" s="15"/>
      <c r="AO158" s="51" t="str">
        <f>IFERROR(MAX(Spec_Imports[[#This Row],[Specified_Electricity_Deliveries]],0)*Spec_Imports[[#This Row],[Transmission_Loss_Correction_Factor]],"")</f>
        <v/>
      </c>
      <c r="AP158" s="51" t="str">
        <f>IFERROR(Spec_Imports[[#This Row],[MWh_x_TLF]]*Spec_Imports[[#This Row],[EF_Published2]],"")</f>
        <v/>
      </c>
      <c r="AQ158" s="51" t="str">
        <f>IFERROR(Spec_Imports[[#This Row],[MWh_x_TLF]]*Spec_Imports[[#This Row],[EF_Total_Covered]],"")</f>
        <v/>
      </c>
      <c r="AR158" s="51" t="str">
        <f>IFERROR(Spec_Imports[[#This Row],[MWh_x_TLF]]*Spec_Imports[[#This Row],[EF_Total_Exempt]],"")</f>
        <v/>
      </c>
      <c r="AS158" s="51" t="str">
        <f>IFERROR(Spec_Imports[[#This Row],[MWh_x_TLF]]*Spec_Imports[[#This Row],[EF_Combustion]],"")</f>
        <v/>
      </c>
      <c r="AT158" s="51" t="str">
        <f>IFERROR(Spec_Imports[[#This Row],[MWh_x_TLF]]*Spec_Imports[[#This Row],[EF_Biomass_Exempt]],"")</f>
        <v/>
      </c>
      <c r="AU158" s="51" t="str">
        <f>IFERROR(Spec_Imports[[#This Row],[MWh_x_TLF]]*Spec_Imports[[#This Row],[EF_CO2_Geothermal_Exempt]],"")</f>
        <v/>
      </c>
      <c r="AV158" s="51" t="str">
        <f>IFERROR(Spec_Imports[[#This Row],[MWh_x_TLF]]*Spec_Imports[[#This Row],[EF_CH4_Geothermal_Exempt]],"")</f>
        <v/>
      </c>
      <c r="AW158" s="51" t="str">
        <f>IFERROR(Spec_Imports[[#This Row],[MWh_x_TLF]]*Spec_Imports[[#This Row],[EF_CH4_Non-Geothermal]],"")</f>
        <v/>
      </c>
      <c r="AX158" s="51" t="str">
        <f>IFERROR(Spec_Imports[[#This Row],[MWh_x_TLF]]*Spec_Imports[[#This Row],[EF_N2O]],"")</f>
        <v/>
      </c>
      <c r="AY158" s="15"/>
      <c r="AZ158" s="44" t="str">
        <f>IF(Spec_Imports[[#This Row],[Source ID]]="","","No")</f>
        <v/>
      </c>
      <c r="BA158" s="255" t="str">
        <f>IF(Spec_Imports[[#This Row],[Linked_Jurisdiction_2]]="No",0,Spec_Imports[[#This Row],[CO2e_Total_Covered]])</f>
        <v/>
      </c>
      <c r="BB158" s="139"/>
      <c r="BC158" s="257"/>
    </row>
    <row r="159" spans="1:55" ht="15.6">
      <c r="A159" s="244"/>
      <c r="B159" s="126" t="str">
        <f>IF(ISNUMBER(SEARCH("~*",Spec_Imports[[#This Row],[Facility_Unit_Name]])),"",IF(Spec_Imports[[#This Row],[Facility_Unit_Name]]="","",INDEX(EF_List[Source ID],MATCH(Spec_Imports[[#This Row],[Facility_Unit_Name]],EF_List[Facility and Unit Name],0))))</f>
        <v/>
      </c>
      <c r="C159" s="44" t="str">
        <f>_xlfn.IFNA(INDEX(EF_List[Primary Fuel],MATCH(Spec_Imports[[#This Row],[Source ID]],EF_List[Source ID],0)),"")</f>
        <v/>
      </c>
      <c r="D159" s="44" t="str">
        <f>_xlfn.IFNA(INDEX(EF_List[State/Country],MATCH(Spec_Imports[[#This Row],[Source ID]],EF_List[Source ID],0)),"")</f>
        <v/>
      </c>
      <c r="E159" s="127"/>
      <c r="F159" s="128"/>
      <c r="G159" s="131" t="str">
        <f>IF(ISBLANK(Spec_Imports[[#This Row],[Source ID]]),"",Spec_Imports[[#This Row],[EF_Published2]])</f>
        <v/>
      </c>
      <c r="H159" s="74"/>
      <c r="I159" s="37"/>
      <c r="J159" s="38"/>
      <c r="K159" s="50"/>
      <c r="L159"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59" s="13"/>
      <c r="N159" s="37"/>
      <c r="O159" s="132" t="str">
        <f>IF(Spec_Imports[[#This Row],[Are_You_First_Deliverer]]="","",IF(N159="Yes","","Verify Entry"))</f>
        <v/>
      </c>
      <c r="P159" s="13"/>
      <c r="Q159" s="37"/>
      <c r="R159" s="44" t="str">
        <f>IF(Spec_Imports[[#This Row],[Source ID]]="","",IF(OR(Spec_Imports[[#This Row],[Direct_Delivery_Method]]="1st PoR is WA Sch Pt",Spec_Imports[[#This Row],[Direct_Delivery_Method]]="Dynamic Transfer",Spec_Imports[[#This Row],[Direct_Delivery_Method]]="Spec Source to POD in WA"),"Yes","Verify Entry"))</f>
        <v/>
      </c>
      <c r="S159" s="13"/>
      <c r="T159" s="247"/>
      <c r="U159" s="13"/>
      <c r="V159" s="44" t="str">
        <f>IF(Spec_Imports[[#This Row],[Source ID]]="","",'Start Here'!$B$33)</f>
        <v/>
      </c>
      <c r="W159" s="44" t="str">
        <f>IF(Spec_Imports[[#This Row],[Source ID]]="","",IF(Spec_Imports[[#This Row],[Are_You_First_Deliverer]]="Yes","No",IF(Spec_Imports[[#This Row],[Are_You_First_Deliverer]]="No","Yes","Verify Entry")))</f>
        <v/>
      </c>
      <c r="X159" s="52" t="str">
        <f>IF(Spec_Imports[[#This Row],[RP_Power_Brought_On_Behalf]]="Yes",Spec_Imports[[#This Row],[Specified_Electricity_Deliveries]]*Spec_Imports[[#This Row],[Transmission_Loss_Correction_Factor]],"")</f>
        <v/>
      </c>
      <c r="Y159" s="39" t="str">
        <f>IF(Spec_Imports[[#This Row],[RP_Owned_Imported_Per_Thresholds]]="","",Spec_Imports[[#This Row],[RP_Owned_Imported_Per_Thresholds]]*Spec_Imports[[#This Row],[EF_Total_Covered]])</f>
        <v/>
      </c>
      <c r="Z159" s="13"/>
      <c r="AA159" s="37"/>
      <c r="AB159" s="37" t="str">
        <f>IF(Spec_Imports[[#This Row],[Source ID]]="","",IF(OR(Spec_Imports[[#This Row],[Meter_Data_Zero_RPS]]="No",Spec_Imports[[#This Row],[Are_You_First_Deliverer]]="No"),"Does Not Apply",""))</f>
        <v/>
      </c>
      <c r="AC159"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59" s="16"/>
      <c r="AE159" s="210" t="str">
        <f>_xlfn.IFNA(INDEX(EF_List[Total EF],MATCH(Spec_Imports[[#This Row],[Source ID]],EF_List[Source ID],0)),"")</f>
        <v/>
      </c>
      <c r="AF159" s="210" t="str">
        <f>IF(Spec_Imports[[#This Row],[Source ID]]="","",Spec_Imports[[#This Row],[EF_Combustion]]+Spec_Imports[[#This Row],[EF_CH4_Non-Geothermal]]+Spec_Imports[[#This Row],[EF_N2O]])</f>
        <v/>
      </c>
      <c r="AG159" s="210" t="str">
        <f>IF(Spec_Imports[[#This Row],[Source ID]]="","",Spec_Imports[[#This Row],[EF_Biomass_Exempt]]+Spec_Imports[[#This Row],[EF_CO2_Geothermal_Exempt]]+Spec_Imports[[#This Row],[EF_CH4_Geothermal_Exempt]])</f>
        <v/>
      </c>
      <c r="AH159" s="210" t="str">
        <f>_xlfn.IFNA(INDEX(EF_List[Fossil &amp; Process EF],MATCH(Spec_Imports[[#This Row],[Source ID]],EF_List[Source ID],0)),"")</f>
        <v/>
      </c>
      <c r="AI159" s="210" t="str">
        <f>_xlfn.IFNA(INDEX(EF_List[Biomass
Exempt EF],MATCH(Spec_Imports[[#This Row],[Source ID]],EF_List[Source ID],0)),"")</f>
        <v/>
      </c>
      <c r="AJ159" s="210" t="str">
        <f>_xlfn.IFNA(INDEX(EF_List[Geothermal CO2 Exempt EF],MATCH(Spec_Imports[[#This Row],[Source ID]],EF_List[Source ID],0)),"")</f>
        <v/>
      </c>
      <c r="AK159" s="210" t="str">
        <f>_xlfn.IFNA(INDEX(EF_List[Geothermal CH4 Exempt EF],MATCH(Spec_Imports[[#This Row],[Source ID]],EF_List[Source ID],0)),"")</f>
        <v/>
      </c>
      <c r="AL159" s="210" t="str">
        <f>_xlfn.IFNA(INDEX(EF_List[Other CH4
Covered EF],MATCH(Spec_Imports[[#This Row],[Source ID]],EF_List[Source ID],0)),"")</f>
        <v/>
      </c>
      <c r="AM159" s="210" t="str">
        <f>_xlfn.IFNA(INDEX(EF_List[N2O
Covered EF],MATCH(Spec_Imports[[#This Row],[Source ID]],EF_List[Source ID],0)),"")</f>
        <v/>
      </c>
      <c r="AN159" s="15"/>
      <c r="AO159" s="51" t="str">
        <f>IFERROR(MAX(Spec_Imports[[#This Row],[Specified_Electricity_Deliveries]],0)*Spec_Imports[[#This Row],[Transmission_Loss_Correction_Factor]],"")</f>
        <v/>
      </c>
      <c r="AP159" s="51" t="str">
        <f>IFERROR(Spec_Imports[[#This Row],[MWh_x_TLF]]*Spec_Imports[[#This Row],[EF_Published2]],"")</f>
        <v/>
      </c>
      <c r="AQ159" s="51" t="str">
        <f>IFERROR(Spec_Imports[[#This Row],[MWh_x_TLF]]*Spec_Imports[[#This Row],[EF_Total_Covered]],"")</f>
        <v/>
      </c>
      <c r="AR159" s="51" t="str">
        <f>IFERROR(Spec_Imports[[#This Row],[MWh_x_TLF]]*Spec_Imports[[#This Row],[EF_Total_Exempt]],"")</f>
        <v/>
      </c>
      <c r="AS159" s="51" t="str">
        <f>IFERROR(Spec_Imports[[#This Row],[MWh_x_TLF]]*Spec_Imports[[#This Row],[EF_Combustion]],"")</f>
        <v/>
      </c>
      <c r="AT159" s="51" t="str">
        <f>IFERROR(Spec_Imports[[#This Row],[MWh_x_TLF]]*Spec_Imports[[#This Row],[EF_Biomass_Exempt]],"")</f>
        <v/>
      </c>
      <c r="AU159" s="51" t="str">
        <f>IFERROR(Spec_Imports[[#This Row],[MWh_x_TLF]]*Spec_Imports[[#This Row],[EF_CO2_Geothermal_Exempt]],"")</f>
        <v/>
      </c>
      <c r="AV159" s="51" t="str">
        <f>IFERROR(Spec_Imports[[#This Row],[MWh_x_TLF]]*Spec_Imports[[#This Row],[EF_CH4_Geothermal_Exempt]],"")</f>
        <v/>
      </c>
      <c r="AW159" s="51" t="str">
        <f>IFERROR(Spec_Imports[[#This Row],[MWh_x_TLF]]*Spec_Imports[[#This Row],[EF_CH4_Non-Geothermal]],"")</f>
        <v/>
      </c>
      <c r="AX159" s="51" t="str">
        <f>IFERROR(Spec_Imports[[#This Row],[MWh_x_TLF]]*Spec_Imports[[#This Row],[EF_N2O]],"")</f>
        <v/>
      </c>
      <c r="AY159" s="15"/>
      <c r="AZ159" s="44" t="str">
        <f>IF(Spec_Imports[[#This Row],[Source ID]]="","","No")</f>
        <v/>
      </c>
      <c r="BA159" s="255" t="str">
        <f>IF(Spec_Imports[[#This Row],[Linked_Jurisdiction_2]]="No",0,Spec_Imports[[#This Row],[CO2e_Total_Covered]])</f>
        <v/>
      </c>
      <c r="BB159" s="139"/>
      <c r="BC159" s="257"/>
    </row>
    <row r="160" spans="1:55" ht="15.6">
      <c r="A160" s="244"/>
      <c r="B160" s="126" t="str">
        <f>IF(ISNUMBER(SEARCH("~*",Spec_Imports[[#This Row],[Facility_Unit_Name]])),"",IF(Spec_Imports[[#This Row],[Facility_Unit_Name]]="","",INDEX(EF_List[Source ID],MATCH(Spec_Imports[[#This Row],[Facility_Unit_Name]],EF_List[Facility and Unit Name],0))))</f>
        <v/>
      </c>
      <c r="C160" s="44" t="str">
        <f>_xlfn.IFNA(INDEX(EF_List[Primary Fuel],MATCH(Spec_Imports[[#This Row],[Source ID]],EF_List[Source ID],0)),"")</f>
        <v/>
      </c>
      <c r="D160" s="44" t="str">
        <f>_xlfn.IFNA(INDEX(EF_List[State/Country],MATCH(Spec_Imports[[#This Row],[Source ID]],EF_List[Source ID],0)),"")</f>
        <v/>
      </c>
      <c r="E160" s="127"/>
      <c r="F160" s="128"/>
      <c r="G160" s="131" t="str">
        <f>IF(ISBLANK(Spec_Imports[[#This Row],[Source ID]]),"",Spec_Imports[[#This Row],[EF_Published2]])</f>
        <v/>
      </c>
      <c r="H160" s="74"/>
      <c r="I160" s="37"/>
      <c r="J160" s="38"/>
      <c r="K160" s="50"/>
      <c r="L160"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60" s="13"/>
      <c r="N160" s="37"/>
      <c r="O160" s="132" t="str">
        <f>IF(Spec_Imports[[#This Row],[Are_You_First_Deliverer]]="","",IF(N160="Yes","","Verify Entry"))</f>
        <v/>
      </c>
      <c r="P160" s="13"/>
      <c r="Q160" s="37"/>
      <c r="R160" s="44" t="str">
        <f>IF(Spec_Imports[[#This Row],[Source ID]]="","",IF(OR(Spec_Imports[[#This Row],[Direct_Delivery_Method]]="1st PoR is WA Sch Pt",Spec_Imports[[#This Row],[Direct_Delivery_Method]]="Dynamic Transfer",Spec_Imports[[#This Row],[Direct_Delivery_Method]]="Spec Source to POD in WA"),"Yes","Verify Entry"))</f>
        <v/>
      </c>
      <c r="S160" s="13"/>
      <c r="T160" s="247"/>
      <c r="U160" s="13"/>
      <c r="V160" s="44" t="str">
        <f>IF(Spec_Imports[[#This Row],[Source ID]]="","",'Start Here'!$B$33)</f>
        <v/>
      </c>
      <c r="W160" s="44" t="str">
        <f>IF(Spec_Imports[[#This Row],[Source ID]]="","",IF(Spec_Imports[[#This Row],[Are_You_First_Deliverer]]="Yes","No",IF(Spec_Imports[[#This Row],[Are_You_First_Deliverer]]="No","Yes","Verify Entry")))</f>
        <v/>
      </c>
      <c r="X160" s="52" t="str">
        <f>IF(Spec_Imports[[#This Row],[RP_Power_Brought_On_Behalf]]="Yes",Spec_Imports[[#This Row],[Specified_Electricity_Deliveries]]*Spec_Imports[[#This Row],[Transmission_Loss_Correction_Factor]],"")</f>
        <v/>
      </c>
      <c r="Y160" s="39" t="str">
        <f>IF(Spec_Imports[[#This Row],[RP_Owned_Imported_Per_Thresholds]]="","",Spec_Imports[[#This Row],[RP_Owned_Imported_Per_Thresholds]]*Spec_Imports[[#This Row],[EF_Total_Covered]])</f>
        <v/>
      </c>
      <c r="Z160" s="13"/>
      <c r="AA160" s="37"/>
      <c r="AB160" s="37" t="str">
        <f>IF(Spec_Imports[[#This Row],[Source ID]]="","",IF(OR(Spec_Imports[[#This Row],[Meter_Data_Zero_RPS]]="No",Spec_Imports[[#This Row],[Are_You_First_Deliverer]]="No"),"Does Not Apply",""))</f>
        <v/>
      </c>
      <c r="AC160"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60" s="16"/>
      <c r="AE160" s="210" t="str">
        <f>_xlfn.IFNA(INDEX(EF_List[Total EF],MATCH(Spec_Imports[[#This Row],[Source ID]],EF_List[Source ID],0)),"")</f>
        <v/>
      </c>
      <c r="AF160" s="210" t="str">
        <f>IF(Spec_Imports[[#This Row],[Source ID]]="","",Spec_Imports[[#This Row],[EF_Combustion]]+Spec_Imports[[#This Row],[EF_CH4_Non-Geothermal]]+Spec_Imports[[#This Row],[EF_N2O]])</f>
        <v/>
      </c>
      <c r="AG160" s="210" t="str">
        <f>IF(Spec_Imports[[#This Row],[Source ID]]="","",Spec_Imports[[#This Row],[EF_Biomass_Exempt]]+Spec_Imports[[#This Row],[EF_CO2_Geothermal_Exempt]]+Spec_Imports[[#This Row],[EF_CH4_Geothermal_Exempt]])</f>
        <v/>
      </c>
      <c r="AH160" s="210" t="str">
        <f>_xlfn.IFNA(INDEX(EF_List[Fossil &amp; Process EF],MATCH(Spec_Imports[[#This Row],[Source ID]],EF_List[Source ID],0)),"")</f>
        <v/>
      </c>
      <c r="AI160" s="210" t="str">
        <f>_xlfn.IFNA(INDEX(EF_List[Biomass
Exempt EF],MATCH(Spec_Imports[[#This Row],[Source ID]],EF_List[Source ID],0)),"")</f>
        <v/>
      </c>
      <c r="AJ160" s="210" t="str">
        <f>_xlfn.IFNA(INDEX(EF_List[Geothermal CO2 Exempt EF],MATCH(Spec_Imports[[#This Row],[Source ID]],EF_List[Source ID],0)),"")</f>
        <v/>
      </c>
      <c r="AK160" s="210" t="str">
        <f>_xlfn.IFNA(INDEX(EF_List[Geothermal CH4 Exempt EF],MATCH(Spec_Imports[[#This Row],[Source ID]],EF_List[Source ID],0)),"")</f>
        <v/>
      </c>
      <c r="AL160" s="210" t="str">
        <f>_xlfn.IFNA(INDEX(EF_List[Other CH4
Covered EF],MATCH(Spec_Imports[[#This Row],[Source ID]],EF_List[Source ID],0)),"")</f>
        <v/>
      </c>
      <c r="AM160" s="210" t="str">
        <f>_xlfn.IFNA(INDEX(EF_List[N2O
Covered EF],MATCH(Spec_Imports[[#This Row],[Source ID]],EF_List[Source ID],0)),"")</f>
        <v/>
      </c>
      <c r="AN160" s="15"/>
      <c r="AO160" s="51" t="str">
        <f>IFERROR(MAX(Spec_Imports[[#This Row],[Specified_Electricity_Deliveries]],0)*Spec_Imports[[#This Row],[Transmission_Loss_Correction_Factor]],"")</f>
        <v/>
      </c>
      <c r="AP160" s="51" t="str">
        <f>IFERROR(Spec_Imports[[#This Row],[MWh_x_TLF]]*Spec_Imports[[#This Row],[EF_Published2]],"")</f>
        <v/>
      </c>
      <c r="AQ160" s="51" t="str">
        <f>IFERROR(Spec_Imports[[#This Row],[MWh_x_TLF]]*Spec_Imports[[#This Row],[EF_Total_Covered]],"")</f>
        <v/>
      </c>
      <c r="AR160" s="51" t="str">
        <f>IFERROR(Spec_Imports[[#This Row],[MWh_x_TLF]]*Spec_Imports[[#This Row],[EF_Total_Exempt]],"")</f>
        <v/>
      </c>
      <c r="AS160" s="51" t="str">
        <f>IFERROR(Spec_Imports[[#This Row],[MWh_x_TLF]]*Spec_Imports[[#This Row],[EF_Combustion]],"")</f>
        <v/>
      </c>
      <c r="AT160" s="51" t="str">
        <f>IFERROR(Spec_Imports[[#This Row],[MWh_x_TLF]]*Spec_Imports[[#This Row],[EF_Biomass_Exempt]],"")</f>
        <v/>
      </c>
      <c r="AU160" s="51" t="str">
        <f>IFERROR(Spec_Imports[[#This Row],[MWh_x_TLF]]*Spec_Imports[[#This Row],[EF_CO2_Geothermal_Exempt]],"")</f>
        <v/>
      </c>
      <c r="AV160" s="51" t="str">
        <f>IFERROR(Spec_Imports[[#This Row],[MWh_x_TLF]]*Spec_Imports[[#This Row],[EF_CH4_Geothermal_Exempt]],"")</f>
        <v/>
      </c>
      <c r="AW160" s="51" t="str">
        <f>IFERROR(Spec_Imports[[#This Row],[MWh_x_TLF]]*Spec_Imports[[#This Row],[EF_CH4_Non-Geothermal]],"")</f>
        <v/>
      </c>
      <c r="AX160" s="51" t="str">
        <f>IFERROR(Spec_Imports[[#This Row],[MWh_x_TLF]]*Spec_Imports[[#This Row],[EF_N2O]],"")</f>
        <v/>
      </c>
      <c r="AY160" s="15"/>
      <c r="AZ160" s="44" t="str">
        <f>IF(Spec_Imports[[#This Row],[Source ID]]="","","No")</f>
        <v/>
      </c>
      <c r="BA160" s="255" t="str">
        <f>IF(Spec_Imports[[#This Row],[Linked_Jurisdiction_2]]="No",0,Spec_Imports[[#This Row],[CO2e_Total_Covered]])</f>
        <v/>
      </c>
      <c r="BB160" s="139"/>
      <c r="BC160" s="257"/>
    </row>
    <row r="161" spans="1:55" ht="15.6">
      <c r="A161" s="244"/>
      <c r="B161" s="126" t="str">
        <f>IF(ISNUMBER(SEARCH("~*",Spec_Imports[[#This Row],[Facility_Unit_Name]])),"",IF(Spec_Imports[[#This Row],[Facility_Unit_Name]]="","",INDEX(EF_List[Source ID],MATCH(Spec_Imports[[#This Row],[Facility_Unit_Name]],EF_List[Facility and Unit Name],0))))</f>
        <v/>
      </c>
      <c r="C161" s="44" t="str">
        <f>_xlfn.IFNA(INDEX(EF_List[Primary Fuel],MATCH(Spec_Imports[[#This Row],[Source ID]],EF_List[Source ID],0)),"")</f>
        <v/>
      </c>
      <c r="D161" s="44" t="str">
        <f>_xlfn.IFNA(INDEX(EF_List[State/Country],MATCH(Spec_Imports[[#This Row],[Source ID]],EF_List[Source ID],0)),"")</f>
        <v/>
      </c>
      <c r="E161" s="127"/>
      <c r="F161" s="128"/>
      <c r="G161" s="131" t="str">
        <f>IF(ISBLANK(Spec_Imports[[#This Row],[Source ID]]),"",Spec_Imports[[#This Row],[EF_Published2]])</f>
        <v/>
      </c>
      <c r="H161" s="74"/>
      <c r="I161" s="37"/>
      <c r="J161" s="38"/>
      <c r="K161" s="50"/>
      <c r="L161"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61" s="13"/>
      <c r="N161" s="37"/>
      <c r="O161" s="132" t="str">
        <f>IF(Spec_Imports[[#This Row],[Are_You_First_Deliverer]]="","",IF(N161="Yes","","Verify Entry"))</f>
        <v/>
      </c>
      <c r="P161" s="13"/>
      <c r="Q161" s="37"/>
      <c r="R161" s="44" t="str">
        <f>IF(Spec_Imports[[#This Row],[Source ID]]="","",IF(OR(Spec_Imports[[#This Row],[Direct_Delivery_Method]]="1st PoR is WA Sch Pt",Spec_Imports[[#This Row],[Direct_Delivery_Method]]="Dynamic Transfer",Spec_Imports[[#This Row],[Direct_Delivery_Method]]="Spec Source to POD in WA"),"Yes","Verify Entry"))</f>
        <v/>
      </c>
      <c r="S161" s="13"/>
      <c r="T161" s="247"/>
      <c r="U161" s="13"/>
      <c r="V161" s="44" t="str">
        <f>IF(Spec_Imports[[#This Row],[Source ID]]="","",'Start Here'!$B$33)</f>
        <v/>
      </c>
      <c r="W161" s="44" t="str">
        <f>IF(Spec_Imports[[#This Row],[Source ID]]="","",IF(Spec_Imports[[#This Row],[Are_You_First_Deliverer]]="Yes","No",IF(Spec_Imports[[#This Row],[Are_You_First_Deliverer]]="No","Yes","Verify Entry")))</f>
        <v/>
      </c>
      <c r="X161" s="52" t="str">
        <f>IF(Spec_Imports[[#This Row],[RP_Power_Brought_On_Behalf]]="Yes",Spec_Imports[[#This Row],[Specified_Electricity_Deliveries]]*Spec_Imports[[#This Row],[Transmission_Loss_Correction_Factor]],"")</f>
        <v/>
      </c>
      <c r="Y161" s="39" t="str">
        <f>IF(Spec_Imports[[#This Row],[RP_Owned_Imported_Per_Thresholds]]="","",Spec_Imports[[#This Row],[RP_Owned_Imported_Per_Thresholds]]*Spec_Imports[[#This Row],[EF_Total_Covered]])</f>
        <v/>
      </c>
      <c r="Z161" s="13"/>
      <c r="AA161" s="37"/>
      <c r="AB161" s="37" t="str">
        <f>IF(Spec_Imports[[#This Row],[Source ID]]="","",IF(OR(Spec_Imports[[#This Row],[Meter_Data_Zero_RPS]]="No",Spec_Imports[[#This Row],[Are_You_First_Deliverer]]="No"),"Does Not Apply",""))</f>
        <v/>
      </c>
      <c r="AC161"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61" s="16"/>
      <c r="AE161" s="210" t="str">
        <f>_xlfn.IFNA(INDEX(EF_List[Total EF],MATCH(Spec_Imports[[#This Row],[Source ID]],EF_List[Source ID],0)),"")</f>
        <v/>
      </c>
      <c r="AF161" s="210" t="str">
        <f>IF(Spec_Imports[[#This Row],[Source ID]]="","",Spec_Imports[[#This Row],[EF_Combustion]]+Spec_Imports[[#This Row],[EF_CH4_Non-Geothermal]]+Spec_Imports[[#This Row],[EF_N2O]])</f>
        <v/>
      </c>
      <c r="AG161" s="210" t="str">
        <f>IF(Spec_Imports[[#This Row],[Source ID]]="","",Spec_Imports[[#This Row],[EF_Biomass_Exempt]]+Spec_Imports[[#This Row],[EF_CO2_Geothermal_Exempt]]+Spec_Imports[[#This Row],[EF_CH4_Geothermal_Exempt]])</f>
        <v/>
      </c>
      <c r="AH161" s="210" t="str">
        <f>_xlfn.IFNA(INDEX(EF_List[Fossil &amp; Process EF],MATCH(Spec_Imports[[#This Row],[Source ID]],EF_List[Source ID],0)),"")</f>
        <v/>
      </c>
      <c r="AI161" s="210" t="str">
        <f>_xlfn.IFNA(INDEX(EF_List[Biomass
Exempt EF],MATCH(Spec_Imports[[#This Row],[Source ID]],EF_List[Source ID],0)),"")</f>
        <v/>
      </c>
      <c r="AJ161" s="210" t="str">
        <f>_xlfn.IFNA(INDEX(EF_List[Geothermal CO2 Exempt EF],MATCH(Spec_Imports[[#This Row],[Source ID]],EF_List[Source ID],0)),"")</f>
        <v/>
      </c>
      <c r="AK161" s="210" t="str">
        <f>_xlfn.IFNA(INDEX(EF_List[Geothermal CH4 Exempt EF],MATCH(Spec_Imports[[#This Row],[Source ID]],EF_List[Source ID],0)),"")</f>
        <v/>
      </c>
      <c r="AL161" s="210" t="str">
        <f>_xlfn.IFNA(INDEX(EF_List[Other CH4
Covered EF],MATCH(Spec_Imports[[#This Row],[Source ID]],EF_List[Source ID],0)),"")</f>
        <v/>
      </c>
      <c r="AM161" s="210" t="str">
        <f>_xlfn.IFNA(INDEX(EF_List[N2O
Covered EF],MATCH(Spec_Imports[[#This Row],[Source ID]],EF_List[Source ID],0)),"")</f>
        <v/>
      </c>
      <c r="AN161" s="15"/>
      <c r="AO161" s="51" t="str">
        <f>IFERROR(MAX(Spec_Imports[[#This Row],[Specified_Electricity_Deliveries]],0)*Spec_Imports[[#This Row],[Transmission_Loss_Correction_Factor]],"")</f>
        <v/>
      </c>
      <c r="AP161" s="51" t="str">
        <f>IFERROR(Spec_Imports[[#This Row],[MWh_x_TLF]]*Spec_Imports[[#This Row],[EF_Published2]],"")</f>
        <v/>
      </c>
      <c r="AQ161" s="51" t="str">
        <f>IFERROR(Spec_Imports[[#This Row],[MWh_x_TLF]]*Spec_Imports[[#This Row],[EF_Total_Covered]],"")</f>
        <v/>
      </c>
      <c r="AR161" s="51" t="str">
        <f>IFERROR(Spec_Imports[[#This Row],[MWh_x_TLF]]*Spec_Imports[[#This Row],[EF_Total_Exempt]],"")</f>
        <v/>
      </c>
      <c r="AS161" s="51" t="str">
        <f>IFERROR(Spec_Imports[[#This Row],[MWh_x_TLF]]*Spec_Imports[[#This Row],[EF_Combustion]],"")</f>
        <v/>
      </c>
      <c r="AT161" s="51" t="str">
        <f>IFERROR(Spec_Imports[[#This Row],[MWh_x_TLF]]*Spec_Imports[[#This Row],[EF_Biomass_Exempt]],"")</f>
        <v/>
      </c>
      <c r="AU161" s="51" t="str">
        <f>IFERROR(Spec_Imports[[#This Row],[MWh_x_TLF]]*Spec_Imports[[#This Row],[EF_CO2_Geothermal_Exempt]],"")</f>
        <v/>
      </c>
      <c r="AV161" s="51" t="str">
        <f>IFERROR(Spec_Imports[[#This Row],[MWh_x_TLF]]*Spec_Imports[[#This Row],[EF_CH4_Geothermal_Exempt]],"")</f>
        <v/>
      </c>
      <c r="AW161" s="51" t="str">
        <f>IFERROR(Spec_Imports[[#This Row],[MWh_x_TLF]]*Spec_Imports[[#This Row],[EF_CH4_Non-Geothermal]],"")</f>
        <v/>
      </c>
      <c r="AX161" s="51" t="str">
        <f>IFERROR(Spec_Imports[[#This Row],[MWh_x_TLF]]*Spec_Imports[[#This Row],[EF_N2O]],"")</f>
        <v/>
      </c>
      <c r="AY161" s="15"/>
      <c r="AZ161" s="44" t="str">
        <f>IF(Spec_Imports[[#This Row],[Source ID]]="","","No")</f>
        <v/>
      </c>
      <c r="BA161" s="255" t="str">
        <f>IF(Spec_Imports[[#This Row],[Linked_Jurisdiction_2]]="No",0,Spec_Imports[[#This Row],[CO2e_Total_Covered]])</f>
        <v/>
      </c>
      <c r="BB161" s="139"/>
      <c r="BC161" s="257"/>
    </row>
    <row r="162" spans="1:55" ht="15.6">
      <c r="A162" s="244"/>
      <c r="B162" s="126" t="str">
        <f>IF(ISNUMBER(SEARCH("~*",Spec_Imports[[#This Row],[Facility_Unit_Name]])),"",IF(Spec_Imports[[#This Row],[Facility_Unit_Name]]="","",INDEX(EF_List[Source ID],MATCH(Spec_Imports[[#This Row],[Facility_Unit_Name]],EF_List[Facility and Unit Name],0))))</f>
        <v/>
      </c>
      <c r="C162" s="44" t="str">
        <f>_xlfn.IFNA(INDEX(EF_List[Primary Fuel],MATCH(Spec_Imports[[#This Row],[Source ID]],EF_List[Source ID],0)),"")</f>
        <v/>
      </c>
      <c r="D162" s="44" t="str">
        <f>_xlfn.IFNA(INDEX(EF_List[State/Country],MATCH(Spec_Imports[[#This Row],[Source ID]],EF_List[Source ID],0)),"")</f>
        <v/>
      </c>
      <c r="E162" s="127"/>
      <c r="F162" s="128"/>
      <c r="G162" s="131" t="str">
        <f>IF(ISBLANK(Spec_Imports[[#This Row],[Source ID]]),"",Spec_Imports[[#This Row],[EF_Published2]])</f>
        <v/>
      </c>
      <c r="H162" s="74"/>
      <c r="I162" s="37"/>
      <c r="J162" s="38"/>
      <c r="K162" s="50"/>
      <c r="L162"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62" s="13"/>
      <c r="N162" s="37"/>
      <c r="O162" s="132" t="str">
        <f>IF(Spec_Imports[[#This Row],[Are_You_First_Deliverer]]="","",IF(N162="Yes","","Verify Entry"))</f>
        <v/>
      </c>
      <c r="P162" s="13"/>
      <c r="Q162" s="37"/>
      <c r="R162" s="44" t="str">
        <f>IF(Spec_Imports[[#This Row],[Source ID]]="","",IF(OR(Spec_Imports[[#This Row],[Direct_Delivery_Method]]="1st PoR is WA Sch Pt",Spec_Imports[[#This Row],[Direct_Delivery_Method]]="Dynamic Transfer",Spec_Imports[[#This Row],[Direct_Delivery_Method]]="Spec Source to POD in WA"),"Yes","Verify Entry"))</f>
        <v/>
      </c>
      <c r="S162" s="13"/>
      <c r="T162" s="247"/>
      <c r="U162" s="13"/>
      <c r="V162" s="44" t="str">
        <f>IF(Spec_Imports[[#This Row],[Source ID]]="","",'Start Here'!$B$33)</f>
        <v/>
      </c>
      <c r="W162" s="44" t="str">
        <f>IF(Spec_Imports[[#This Row],[Source ID]]="","",IF(Spec_Imports[[#This Row],[Are_You_First_Deliverer]]="Yes","No",IF(Spec_Imports[[#This Row],[Are_You_First_Deliverer]]="No","Yes","Verify Entry")))</f>
        <v/>
      </c>
      <c r="X162" s="52" t="str">
        <f>IF(Spec_Imports[[#This Row],[RP_Power_Brought_On_Behalf]]="Yes",Spec_Imports[[#This Row],[Specified_Electricity_Deliveries]]*Spec_Imports[[#This Row],[Transmission_Loss_Correction_Factor]],"")</f>
        <v/>
      </c>
      <c r="Y162" s="39" t="str">
        <f>IF(Spec_Imports[[#This Row],[RP_Owned_Imported_Per_Thresholds]]="","",Spec_Imports[[#This Row],[RP_Owned_Imported_Per_Thresholds]]*Spec_Imports[[#This Row],[EF_Total_Covered]])</f>
        <v/>
      </c>
      <c r="Z162" s="13"/>
      <c r="AA162" s="37"/>
      <c r="AB162" s="37" t="str">
        <f>IF(Spec_Imports[[#This Row],[Source ID]]="","",IF(OR(Spec_Imports[[#This Row],[Meter_Data_Zero_RPS]]="No",Spec_Imports[[#This Row],[Are_You_First_Deliverer]]="No"),"Does Not Apply",""))</f>
        <v/>
      </c>
      <c r="AC162"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62" s="16"/>
      <c r="AE162" s="210" t="str">
        <f>_xlfn.IFNA(INDEX(EF_List[Total EF],MATCH(Spec_Imports[[#This Row],[Source ID]],EF_List[Source ID],0)),"")</f>
        <v/>
      </c>
      <c r="AF162" s="210" t="str">
        <f>IF(Spec_Imports[[#This Row],[Source ID]]="","",Spec_Imports[[#This Row],[EF_Combustion]]+Spec_Imports[[#This Row],[EF_CH4_Non-Geothermal]]+Spec_Imports[[#This Row],[EF_N2O]])</f>
        <v/>
      </c>
      <c r="AG162" s="210" t="str">
        <f>IF(Spec_Imports[[#This Row],[Source ID]]="","",Spec_Imports[[#This Row],[EF_Biomass_Exempt]]+Spec_Imports[[#This Row],[EF_CO2_Geothermal_Exempt]]+Spec_Imports[[#This Row],[EF_CH4_Geothermal_Exempt]])</f>
        <v/>
      </c>
      <c r="AH162" s="210" t="str">
        <f>_xlfn.IFNA(INDEX(EF_List[Fossil &amp; Process EF],MATCH(Spec_Imports[[#This Row],[Source ID]],EF_List[Source ID],0)),"")</f>
        <v/>
      </c>
      <c r="AI162" s="210" t="str">
        <f>_xlfn.IFNA(INDEX(EF_List[Biomass
Exempt EF],MATCH(Spec_Imports[[#This Row],[Source ID]],EF_List[Source ID],0)),"")</f>
        <v/>
      </c>
      <c r="AJ162" s="210" t="str">
        <f>_xlfn.IFNA(INDEX(EF_List[Geothermal CO2 Exempt EF],MATCH(Spec_Imports[[#This Row],[Source ID]],EF_List[Source ID],0)),"")</f>
        <v/>
      </c>
      <c r="AK162" s="210" t="str">
        <f>_xlfn.IFNA(INDEX(EF_List[Geothermal CH4 Exempt EF],MATCH(Spec_Imports[[#This Row],[Source ID]],EF_List[Source ID],0)),"")</f>
        <v/>
      </c>
      <c r="AL162" s="210" t="str">
        <f>_xlfn.IFNA(INDEX(EF_List[Other CH4
Covered EF],MATCH(Spec_Imports[[#This Row],[Source ID]],EF_List[Source ID],0)),"")</f>
        <v/>
      </c>
      <c r="AM162" s="210" t="str">
        <f>_xlfn.IFNA(INDEX(EF_List[N2O
Covered EF],MATCH(Spec_Imports[[#This Row],[Source ID]],EF_List[Source ID],0)),"")</f>
        <v/>
      </c>
      <c r="AN162" s="15"/>
      <c r="AO162" s="51" t="str">
        <f>IFERROR(MAX(Spec_Imports[[#This Row],[Specified_Electricity_Deliveries]],0)*Spec_Imports[[#This Row],[Transmission_Loss_Correction_Factor]],"")</f>
        <v/>
      </c>
      <c r="AP162" s="51" t="str">
        <f>IFERROR(Spec_Imports[[#This Row],[MWh_x_TLF]]*Spec_Imports[[#This Row],[EF_Published2]],"")</f>
        <v/>
      </c>
      <c r="AQ162" s="51" t="str">
        <f>IFERROR(Spec_Imports[[#This Row],[MWh_x_TLF]]*Spec_Imports[[#This Row],[EF_Total_Covered]],"")</f>
        <v/>
      </c>
      <c r="AR162" s="51" t="str">
        <f>IFERROR(Spec_Imports[[#This Row],[MWh_x_TLF]]*Spec_Imports[[#This Row],[EF_Total_Exempt]],"")</f>
        <v/>
      </c>
      <c r="AS162" s="51" t="str">
        <f>IFERROR(Spec_Imports[[#This Row],[MWh_x_TLF]]*Spec_Imports[[#This Row],[EF_Combustion]],"")</f>
        <v/>
      </c>
      <c r="AT162" s="51" t="str">
        <f>IFERROR(Spec_Imports[[#This Row],[MWh_x_TLF]]*Spec_Imports[[#This Row],[EF_Biomass_Exempt]],"")</f>
        <v/>
      </c>
      <c r="AU162" s="51" t="str">
        <f>IFERROR(Spec_Imports[[#This Row],[MWh_x_TLF]]*Spec_Imports[[#This Row],[EF_CO2_Geothermal_Exempt]],"")</f>
        <v/>
      </c>
      <c r="AV162" s="51" t="str">
        <f>IFERROR(Spec_Imports[[#This Row],[MWh_x_TLF]]*Spec_Imports[[#This Row],[EF_CH4_Geothermal_Exempt]],"")</f>
        <v/>
      </c>
      <c r="AW162" s="51" t="str">
        <f>IFERROR(Spec_Imports[[#This Row],[MWh_x_TLF]]*Spec_Imports[[#This Row],[EF_CH4_Non-Geothermal]],"")</f>
        <v/>
      </c>
      <c r="AX162" s="51" t="str">
        <f>IFERROR(Spec_Imports[[#This Row],[MWh_x_TLF]]*Spec_Imports[[#This Row],[EF_N2O]],"")</f>
        <v/>
      </c>
      <c r="AY162" s="15"/>
      <c r="AZ162" s="44" t="str">
        <f>IF(Spec_Imports[[#This Row],[Source ID]]="","","No")</f>
        <v/>
      </c>
      <c r="BA162" s="255" t="str">
        <f>IF(Spec_Imports[[#This Row],[Linked_Jurisdiction_2]]="No",0,Spec_Imports[[#This Row],[CO2e_Total_Covered]])</f>
        <v/>
      </c>
      <c r="BB162" s="139"/>
      <c r="BC162" s="257"/>
    </row>
    <row r="163" spans="1:55" ht="15.6">
      <c r="A163" s="244"/>
      <c r="B163" s="126" t="str">
        <f>IF(ISNUMBER(SEARCH("~*",Spec_Imports[[#This Row],[Facility_Unit_Name]])),"",IF(Spec_Imports[[#This Row],[Facility_Unit_Name]]="","",INDEX(EF_List[Source ID],MATCH(Spec_Imports[[#This Row],[Facility_Unit_Name]],EF_List[Facility and Unit Name],0))))</f>
        <v/>
      </c>
      <c r="C163" s="44" t="str">
        <f>_xlfn.IFNA(INDEX(EF_List[Primary Fuel],MATCH(Spec_Imports[[#This Row],[Source ID]],EF_List[Source ID],0)),"")</f>
        <v/>
      </c>
      <c r="D163" s="44" t="str">
        <f>_xlfn.IFNA(INDEX(EF_List[State/Country],MATCH(Spec_Imports[[#This Row],[Source ID]],EF_List[Source ID],0)),"")</f>
        <v/>
      </c>
      <c r="E163" s="127"/>
      <c r="F163" s="128"/>
      <c r="G163" s="131" t="str">
        <f>IF(ISBLANK(Spec_Imports[[#This Row],[Source ID]]),"",Spec_Imports[[#This Row],[EF_Published2]])</f>
        <v/>
      </c>
      <c r="H163" s="74"/>
      <c r="I163" s="37"/>
      <c r="J163" s="38"/>
      <c r="K163" s="50"/>
      <c r="L163"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63" s="13"/>
      <c r="N163" s="37"/>
      <c r="O163" s="132" t="str">
        <f>IF(Spec_Imports[[#This Row],[Are_You_First_Deliverer]]="","",IF(N163="Yes","","Verify Entry"))</f>
        <v/>
      </c>
      <c r="P163" s="13"/>
      <c r="Q163" s="37"/>
      <c r="R163" s="44" t="str">
        <f>IF(Spec_Imports[[#This Row],[Source ID]]="","",IF(OR(Spec_Imports[[#This Row],[Direct_Delivery_Method]]="1st PoR is WA Sch Pt",Spec_Imports[[#This Row],[Direct_Delivery_Method]]="Dynamic Transfer",Spec_Imports[[#This Row],[Direct_Delivery_Method]]="Spec Source to POD in WA"),"Yes","Verify Entry"))</f>
        <v/>
      </c>
      <c r="S163" s="13"/>
      <c r="T163" s="247"/>
      <c r="U163" s="13"/>
      <c r="V163" s="44" t="str">
        <f>IF(Spec_Imports[[#This Row],[Source ID]]="","",'Start Here'!$B$33)</f>
        <v/>
      </c>
      <c r="W163" s="44" t="str">
        <f>IF(Spec_Imports[[#This Row],[Source ID]]="","",IF(Spec_Imports[[#This Row],[Are_You_First_Deliverer]]="Yes","No",IF(Spec_Imports[[#This Row],[Are_You_First_Deliverer]]="No","Yes","Verify Entry")))</f>
        <v/>
      </c>
      <c r="X163" s="52" t="str">
        <f>IF(Spec_Imports[[#This Row],[RP_Power_Brought_On_Behalf]]="Yes",Spec_Imports[[#This Row],[Specified_Electricity_Deliveries]]*Spec_Imports[[#This Row],[Transmission_Loss_Correction_Factor]],"")</f>
        <v/>
      </c>
      <c r="Y163" s="39" t="str">
        <f>IF(Spec_Imports[[#This Row],[RP_Owned_Imported_Per_Thresholds]]="","",Spec_Imports[[#This Row],[RP_Owned_Imported_Per_Thresholds]]*Spec_Imports[[#This Row],[EF_Total_Covered]])</f>
        <v/>
      </c>
      <c r="Z163" s="13"/>
      <c r="AA163" s="37"/>
      <c r="AB163" s="37" t="str">
        <f>IF(Spec_Imports[[#This Row],[Source ID]]="","",IF(OR(Spec_Imports[[#This Row],[Meter_Data_Zero_RPS]]="No",Spec_Imports[[#This Row],[Are_You_First_Deliverer]]="No"),"Does Not Apply",""))</f>
        <v/>
      </c>
      <c r="AC163"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63" s="16"/>
      <c r="AE163" s="210" t="str">
        <f>_xlfn.IFNA(INDEX(EF_List[Total EF],MATCH(Spec_Imports[[#This Row],[Source ID]],EF_List[Source ID],0)),"")</f>
        <v/>
      </c>
      <c r="AF163" s="210" t="str">
        <f>IF(Spec_Imports[[#This Row],[Source ID]]="","",Spec_Imports[[#This Row],[EF_Combustion]]+Spec_Imports[[#This Row],[EF_CH4_Non-Geothermal]]+Spec_Imports[[#This Row],[EF_N2O]])</f>
        <v/>
      </c>
      <c r="AG163" s="210" t="str">
        <f>IF(Spec_Imports[[#This Row],[Source ID]]="","",Spec_Imports[[#This Row],[EF_Biomass_Exempt]]+Spec_Imports[[#This Row],[EF_CO2_Geothermal_Exempt]]+Spec_Imports[[#This Row],[EF_CH4_Geothermal_Exempt]])</f>
        <v/>
      </c>
      <c r="AH163" s="210" t="str">
        <f>_xlfn.IFNA(INDEX(EF_List[Fossil &amp; Process EF],MATCH(Spec_Imports[[#This Row],[Source ID]],EF_List[Source ID],0)),"")</f>
        <v/>
      </c>
      <c r="AI163" s="210" t="str">
        <f>_xlfn.IFNA(INDEX(EF_List[Biomass
Exempt EF],MATCH(Spec_Imports[[#This Row],[Source ID]],EF_List[Source ID],0)),"")</f>
        <v/>
      </c>
      <c r="AJ163" s="210" t="str">
        <f>_xlfn.IFNA(INDEX(EF_List[Geothermal CO2 Exempt EF],MATCH(Spec_Imports[[#This Row],[Source ID]],EF_List[Source ID],0)),"")</f>
        <v/>
      </c>
      <c r="AK163" s="210" t="str">
        <f>_xlfn.IFNA(INDEX(EF_List[Geothermal CH4 Exempt EF],MATCH(Spec_Imports[[#This Row],[Source ID]],EF_List[Source ID],0)),"")</f>
        <v/>
      </c>
      <c r="AL163" s="210" t="str">
        <f>_xlfn.IFNA(INDEX(EF_List[Other CH4
Covered EF],MATCH(Spec_Imports[[#This Row],[Source ID]],EF_List[Source ID],0)),"")</f>
        <v/>
      </c>
      <c r="AM163" s="210" t="str">
        <f>_xlfn.IFNA(INDEX(EF_List[N2O
Covered EF],MATCH(Spec_Imports[[#This Row],[Source ID]],EF_List[Source ID],0)),"")</f>
        <v/>
      </c>
      <c r="AN163" s="15"/>
      <c r="AO163" s="51" t="str">
        <f>IFERROR(MAX(Spec_Imports[[#This Row],[Specified_Electricity_Deliveries]],0)*Spec_Imports[[#This Row],[Transmission_Loss_Correction_Factor]],"")</f>
        <v/>
      </c>
      <c r="AP163" s="51" t="str">
        <f>IFERROR(Spec_Imports[[#This Row],[MWh_x_TLF]]*Spec_Imports[[#This Row],[EF_Published2]],"")</f>
        <v/>
      </c>
      <c r="AQ163" s="51" t="str">
        <f>IFERROR(Spec_Imports[[#This Row],[MWh_x_TLF]]*Spec_Imports[[#This Row],[EF_Total_Covered]],"")</f>
        <v/>
      </c>
      <c r="AR163" s="51" t="str">
        <f>IFERROR(Spec_Imports[[#This Row],[MWh_x_TLF]]*Spec_Imports[[#This Row],[EF_Total_Exempt]],"")</f>
        <v/>
      </c>
      <c r="AS163" s="51" t="str">
        <f>IFERROR(Spec_Imports[[#This Row],[MWh_x_TLF]]*Spec_Imports[[#This Row],[EF_Combustion]],"")</f>
        <v/>
      </c>
      <c r="AT163" s="51" t="str">
        <f>IFERROR(Spec_Imports[[#This Row],[MWh_x_TLF]]*Spec_Imports[[#This Row],[EF_Biomass_Exempt]],"")</f>
        <v/>
      </c>
      <c r="AU163" s="51" t="str">
        <f>IFERROR(Spec_Imports[[#This Row],[MWh_x_TLF]]*Spec_Imports[[#This Row],[EF_CO2_Geothermal_Exempt]],"")</f>
        <v/>
      </c>
      <c r="AV163" s="51" t="str">
        <f>IFERROR(Spec_Imports[[#This Row],[MWh_x_TLF]]*Spec_Imports[[#This Row],[EF_CH4_Geothermal_Exempt]],"")</f>
        <v/>
      </c>
      <c r="AW163" s="51" t="str">
        <f>IFERROR(Spec_Imports[[#This Row],[MWh_x_TLF]]*Spec_Imports[[#This Row],[EF_CH4_Non-Geothermal]],"")</f>
        <v/>
      </c>
      <c r="AX163" s="51" t="str">
        <f>IFERROR(Spec_Imports[[#This Row],[MWh_x_TLF]]*Spec_Imports[[#This Row],[EF_N2O]],"")</f>
        <v/>
      </c>
      <c r="AY163" s="15"/>
      <c r="AZ163" s="44" t="str">
        <f>IF(Spec_Imports[[#This Row],[Source ID]]="","","No")</f>
        <v/>
      </c>
      <c r="BA163" s="255" t="str">
        <f>IF(Spec_Imports[[#This Row],[Linked_Jurisdiction_2]]="No",0,Spec_Imports[[#This Row],[CO2e_Total_Covered]])</f>
        <v/>
      </c>
      <c r="BB163" s="139"/>
      <c r="BC163" s="257"/>
    </row>
    <row r="164" spans="1:55" ht="15.6">
      <c r="A164" s="244"/>
      <c r="B164" s="126" t="str">
        <f>IF(ISNUMBER(SEARCH("~*",Spec_Imports[[#This Row],[Facility_Unit_Name]])),"",IF(Spec_Imports[[#This Row],[Facility_Unit_Name]]="","",INDEX(EF_List[Source ID],MATCH(Spec_Imports[[#This Row],[Facility_Unit_Name]],EF_List[Facility and Unit Name],0))))</f>
        <v/>
      </c>
      <c r="C164" s="44" t="str">
        <f>_xlfn.IFNA(INDEX(EF_List[Primary Fuel],MATCH(Spec_Imports[[#This Row],[Source ID]],EF_List[Source ID],0)),"")</f>
        <v/>
      </c>
      <c r="D164" s="44" t="str">
        <f>_xlfn.IFNA(INDEX(EF_List[State/Country],MATCH(Spec_Imports[[#This Row],[Source ID]],EF_List[Source ID],0)),"")</f>
        <v/>
      </c>
      <c r="E164" s="127"/>
      <c r="F164" s="128"/>
      <c r="G164" s="131" t="str">
        <f>IF(ISBLANK(Spec_Imports[[#This Row],[Source ID]]),"",Spec_Imports[[#This Row],[EF_Published2]])</f>
        <v/>
      </c>
      <c r="H164" s="74"/>
      <c r="I164" s="37"/>
      <c r="J164" s="38"/>
      <c r="K164" s="50"/>
      <c r="L164"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64" s="13"/>
      <c r="N164" s="37"/>
      <c r="O164" s="132" t="str">
        <f>IF(Spec_Imports[[#This Row],[Are_You_First_Deliverer]]="","",IF(N164="Yes","","Verify Entry"))</f>
        <v/>
      </c>
      <c r="P164" s="13"/>
      <c r="Q164" s="37"/>
      <c r="R164" s="44" t="str">
        <f>IF(Spec_Imports[[#This Row],[Source ID]]="","",IF(OR(Spec_Imports[[#This Row],[Direct_Delivery_Method]]="1st PoR is WA Sch Pt",Spec_Imports[[#This Row],[Direct_Delivery_Method]]="Dynamic Transfer",Spec_Imports[[#This Row],[Direct_Delivery_Method]]="Spec Source to POD in WA"),"Yes","Verify Entry"))</f>
        <v/>
      </c>
      <c r="S164" s="13"/>
      <c r="T164" s="247"/>
      <c r="U164" s="13"/>
      <c r="V164" s="44" t="str">
        <f>IF(Spec_Imports[[#This Row],[Source ID]]="","",'Start Here'!$B$33)</f>
        <v/>
      </c>
      <c r="W164" s="44" t="str">
        <f>IF(Spec_Imports[[#This Row],[Source ID]]="","",IF(Spec_Imports[[#This Row],[Are_You_First_Deliverer]]="Yes","No",IF(Spec_Imports[[#This Row],[Are_You_First_Deliverer]]="No","Yes","Verify Entry")))</f>
        <v/>
      </c>
      <c r="X164" s="52" t="str">
        <f>IF(Spec_Imports[[#This Row],[RP_Power_Brought_On_Behalf]]="Yes",Spec_Imports[[#This Row],[Specified_Electricity_Deliveries]]*Spec_Imports[[#This Row],[Transmission_Loss_Correction_Factor]],"")</f>
        <v/>
      </c>
      <c r="Y164" s="39" t="str">
        <f>IF(Spec_Imports[[#This Row],[RP_Owned_Imported_Per_Thresholds]]="","",Spec_Imports[[#This Row],[RP_Owned_Imported_Per_Thresholds]]*Spec_Imports[[#This Row],[EF_Total_Covered]])</f>
        <v/>
      </c>
      <c r="Z164" s="13"/>
      <c r="AA164" s="37"/>
      <c r="AB164" s="37" t="str">
        <f>IF(Spec_Imports[[#This Row],[Source ID]]="","",IF(OR(Spec_Imports[[#This Row],[Meter_Data_Zero_RPS]]="No",Spec_Imports[[#This Row],[Are_You_First_Deliverer]]="No"),"Does Not Apply",""))</f>
        <v/>
      </c>
      <c r="AC164"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64" s="16"/>
      <c r="AE164" s="210" t="str">
        <f>_xlfn.IFNA(INDEX(EF_List[Total EF],MATCH(Spec_Imports[[#This Row],[Source ID]],EF_List[Source ID],0)),"")</f>
        <v/>
      </c>
      <c r="AF164" s="210" t="str">
        <f>IF(Spec_Imports[[#This Row],[Source ID]]="","",Spec_Imports[[#This Row],[EF_Combustion]]+Spec_Imports[[#This Row],[EF_CH4_Non-Geothermal]]+Spec_Imports[[#This Row],[EF_N2O]])</f>
        <v/>
      </c>
      <c r="AG164" s="210" t="str">
        <f>IF(Spec_Imports[[#This Row],[Source ID]]="","",Spec_Imports[[#This Row],[EF_Biomass_Exempt]]+Spec_Imports[[#This Row],[EF_CO2_Geothermal_Exempt]]+Spec_Imports[[#This Row],[EF_CH4_Geothermal_Exempt]])</f>
        <v/>
      </c>
      <c r="AH164" s="210" t="str">
        <f>_xlfn.IFNA(INDEX(EF_List[Fossil &amp; Process EF],MATCH(Spec_Imports[[#This Row],[Source ID]],EF_List[Source ID],0)),"")</f>
        <v/>
      </c>
      <c r="AI164" s="210" t="str">
        <f>_xlfn.IFNA(INDEX(EF_List[Biomass
Exempt EF],MATCH(Spec_Imports[[#This Row],[Source ID]],EF_List[Source ID],0)),"")</f>
        <v/>
      </c>
      <c r="AJ164" s="210" t="str">
        <f>_xlfn.IFNA(INDEX(EF_List[Geothermal CO2 Exempt EF],MATCH(Spec_Imports[[#This Row],[Source ID]],EF_List[Source ID],0)),"")</f>
        <v/>
      </c>
      <c r="AK164" s="210" t="str">
        <f>_xlfn.IFNA(INDEX(EF_List[Geothermal CH4 Exempt EF],MATCH(Spec_Imports[[#This Row],[Source ID]],EF_List[Source ID],0)),"")</f>
        <v/>
      </c>
      <c r="AL164" s="210" t="str">
        <f>_xlfn.IFNA(INDEX(EF_List[Other CH4
Covered EF],MATCH(Spec_Imports[[#This Row],[Source ID]],EF_List[Source ID],0)),"")</f>
        <v/>
      </c>
      <c r="AM164" s="210" t="str">
        <f>_xlfn.IFNA(INDEX(EF_List[N2O
Covered EF],MATCH(Spec_Imports[[#This Row],[Source ID]],EF_List[Source ID],0)),"")</f>
        <v/>
      </c>
      <c r="AN164" s="15"/>
      <c r="AO164" s="51" t="str">
        <f>IFERROR(MAX(Spec_Imports[[#This Row],[Specified_Electricity_Deliveries]],0)*Spec_Imports[[#This Row],[Transmission_Loss_Correction_Factor]],"")</f>
        <v/>
      </c>
      <c r="AP164" s="51" t="str">
        <f>IFERROR(Spec_Imports[[#This Row],[MWh_x_TLF]]*Spec_Imports[[#This Row],[EF_Published2]],"")</f>
        <v/>
      </c>
      <c r="AQ164" s="51" t="str">
        <f>IFERROR(Spec_Imports[[#This Row],[MWh_x_TLF]]*Spec_Imports[[#This Row],[EF_Total_Covered]],"")</f>
        <v/>
      </c>
      <c r="AR164" s="51" t="str">
        <f>IFERROR(Spec_Imports[[#This Row],[MWh_x_TLF]]*Spec_Imports[[#This Row],[EF_Total_Exempt]],"")</f>
        <v/>
      </c>
      <c r="AS164" s="51" t="str">
        <f>IFERROR(Spec_Imports[[#This Row],[MWh_x_TLF]]*Spec_Imports[[#This Row],[EF_Combustion]],"")</f>
        <v/>
      </c>
      <c r="AT164" s="51" t="str">
        <f>IFERROR(Spec_Imports[[#This Row],[MWh_x_TLF]]*Spec_Imports[[#This Row],[EF_Biomass_Exempt]],"")</f>
        <v/>
      </c>
      <c r="AU164" s="51" t="str">
        <f>IFERROR(Spec_Imports[[#This Row],[MWh_x_TLF]]*Spec_Imports[[#This Row],[EF_CO2_Geothermal_Exempt]],"")</f>
        <v/>
      </c>
      <c r="AV164" s="51" t="str">
        <f>IFERROR(Spec_Imports[[#This Row],[MWh_x_TLF]]*Spec_Imports[[#This Row],[EF_CH4_Geothermal_Exempt]],"")</f>
        <v/>
      </c>
      <c r="AW164" s="51" t="str">
        <f>IFERROR(Spec_Imports[[#This Row],[MWh_x_TLF]]*Spec_Imports[[#This Row],[EF_CH4_Non-Geothermal]],"")</f>
        <v/>
      </c>
      <c r="AX164" s="51" t="str">
        <f>IFERROR(Spec_Imports[[#This Row],[MWh_x_TLF]]*Spec_Imports[[#This Row],[EF_N2O]],"")</f>
        <v/>
      </c>
      <c r="AY164" s="15"/>
      <c r="AZ164" s="44" t="str">
        <f>IF(Spec_Imports[[#This Row],[Source ID]]="","","No")</f>
        <v/>
      </c>
      <c r="BA164" s="255" t="str">
        <f>IF(Spec_Imports[[#This Row],[Linked_Jurisdiction_2]]="No",0,Spec_Imports[[#This Row],[CO2e_Total_Covered]])</f>
        <v/>
      </c>
      <c r="BB164" s="139"/>
      <c r="BC164" s="257"/>
    </row>
    <row r="165" spans="1:55" ht="15.6">
      <c r="A165" s="244"/>
      <c r="B165" s="126" t="str">
        <f>IF(ISNUMBER(SEARCH("~*",Spec_Imports[[#This Row],[Facility_Unit_Name]])),"",IF(Spec_Imports[[#This Row],[Facility_Unit_Name]]="","",INDEX(EF_List[Source ID],MATCH(Spec_Imports[[#This Row],[Facility_Unit_Name]],EF_List[Facility and Unit Name],0))))</f>
        <v/>
      </c>
      <c r="C165" s="44" t="str">
        <f>_xlfn.IFNA(INDEX(EF_List[Primary Fuel],MATCH(Spec_Imports[[#This Row],[Source ID]],EF_List[Source ID],0)),"")</f>
        <v/>
      </c>
      <c r="D165" s="44" t="str">
        <f>_xlfn.IFNA(INDEX(EF_List[State/Country],MATCH(Spec_Imports[[#This Row],[Source ID]],EF_List[Source ID],0)),"")</f>
        <v/>
      </c>
      <c r="E165" s="127"/>
      <c r="F165" s="128"/>
      <c r="G165" s="131" t="str">
        <f>IF(ISBLANK(Spec_Imports[[#This Row],[Source ID]]),"",Spec_Imports[[#This Row],[EF_Published2]])</f>
        <v/>
      </c>
      <c r="H165" s="74"/>
      <c r="I165" s="37"/>
      <c r="J165" s="38"/>
      <c r="K165" s="50"/>
      <c r="L165"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65" s="13"/>
      <c r="N165" s="37"/>
      <c r="O165" s="132" t="str">
        <f>IF(Spec_Imports[[#This Row],[Are_You_First_Deliverer]]="","",IF(N165="Yes","","Verify Entry"))</f>
        <v/>
      </c>
      <c r="P165" s="13"/>
      <c r="Q165" s="37"/>
      <c r="R165" s="44" t="str">
        <f>IF(Spec_Imports[[#This Row],[Source ID]]="","",IF(OR(Spec_Imports[[#This Row],[Direct_Delivery_Method]]="1st PoR is WA Sch Pt",Spec_Imports[[#This Row],[Direct_Delivery_Method]]="Dynamic Transfer",Spec_Imports[[#This Row],[Direct_Delivery_Method]]="Spec Source to POD in WA"),"Yes","Verify Entry"))</f>
        <v/>
      </c>
      <c r="S165" s="13"/>
      <c r="T165" s="247"/>
      <c r="U165" s="13"/>
      <c r="V165" s="44" t="str">
        <f>IF(Spec_Imports[[#This Row],[Source ID]]="","",'Start Here'!$B$33)</f>
        <v/>
      </c>
      <c r="W165" s="44" t="str">
        <f>IF(Spec_Imports[[#This Row],[Source ID]]="","",IF(Spec_Imports[[#This Row],[Are_You_First_Deliverer]]="Yes","No",IF(Spec_Imports[[#This Row],[Are_You_First_Deliverer]]="No","Yes","Verify Entry")))</f>
        <v/>
      </c>
      <c r="X165" s="52" t="str">
        <f>IF(Spec_Imports[[#This Row],[RP_Power_Brought_On_Behalf]]="Yes",Spec_Imports[[#This Row],[Specified_Electricity_Deliveries]]*Spec_Imports[[#This Row],[Transmission_Loss_Correction_Factor]],"")</f>
        <v/>
      </c>
      <c r="Y165" s="39" t="str">
        <f>IF(Spec_Imports[[#This Row],[RP_Owned_Imported_Per_Thresholds]]="","",Spec_Imports[[#This Row],[RP_Owned_Imported_Per_Thresholds]]*Spec_Imports[[#This Row],[EF_Total_Covered]])</f>
        <v/>
      </c>
      <c r="Z165" s="13"/>
      <c r="AA165" s="37"/>
      <c r="AB165" s="37" t="str">
        <f>IF(Spec_Imports[[#This Row],[Source ID]]="","",IF(OR(Spec_Imports[[#This Row],[Meter_Data_Zero_RPS]]="No",Spec_Imports[[#This Row],[Are_You_First_Deliverer]]="No"),"Does Not Apply",""))</f>
        <v/>
      </c>
      <c r="AC165"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65" s="16"/>
      <c r="AE165" s="210" t="str">
        <f>_xlfn.IFNA(INDEX(EF_List[Total EF],MATCH(Spec_Imports[[#This Row],[Source ID]],EF_List[Source ID],0)),"")</f>
        <v/>
      </c>
      <c r="AF165" s="210" t="str">
        <f>IF(Spec_Imports[[#This Row],[Source ID]]="","",Spec_Imports[[#This Row],[EF_Combustion]]+Spec_Imports[[#This Row],[EF_CH4_Non-Geothermal]]+Spec_Imports[[#This Row],[EF_N2O]])</f>
        <v/>
      </c>
      <c r="AG165" s="210" t="str">
        <f>IF(Spec_Imports[[#This Row],[Source ID]]="","",Spec_Imports[[#This Row],[EF_Biomass_Exempt]]+Spec_Imports[[#This Row],[EF_CO2_Geothermal_Exempt]]+Spec_Imports[[#This Row],[EF_CH4_Geothermal_Exempt]])</f>
        <v/>
      </c>
      <c r="AH165" s="210" t="str">
        <f>_xlfn.IFNA(INDEX(EF_List[Fossil &amp; Process EF],MATCH(Spec_Imports[[#This Row],[Source ID]],EF_List[Source ID],0)),"")</f>
        <v/>
      </c>
      <c r="AI165" s="210" t="str">
        <f>_xlfn.IFNA(INDEX(EF_List[Biomass
Exempt EF],MATCH(Spec_Imports[[#This Row],[Source ID]],EF_List[Source ID],0)),"")</f>
        <v/>
      </c>
      <c r="AJ165" s="210" t="str">
        <f>_xlfn.IFNA(INDEX(EF_List[Geothermal CO2 Exempt EF],MATCH(Spec_Imports[[#This Row],[Source ID]],EF_List[Source ID],0)),"")</f>
        <v/>
      </c>
      <c r="AK165" s="210" t="str">
        <f>_xlfn.IFNA(INDEX(EF_List[Geothermal CH4 Exempt EF],MATCH(Spec_Imports[[#This Row],[Source ID]],EF_List[Source ID],0)),"")</f>
        <v/>
      </c>
      <c r="AL165" s="210" t="str">
        <f>_xlfn.IFNA(INDEX(EF_List[Other CH4
Covered EF],MATCH(Spec_Imports[[#This Row],[Source ID]],EF_List[Source ID],0)),"")</f>
        <v/>
      </c>
      <c r="AM165" s="210" t="str">
        <f>_xlfn.IFNA(INDEX(EF_List[N2O
Covered EF],MATCH(Spec_Imports[[#This Row],[Source ID]],EF_List[Source ID],0)),"")</f>
        <v/>
      </c>
      <c r="AN165" s="15"/>
      <c r="AO165" s="51" t="str">
        <f>IFERROR(MAX(Spec_Imports[[#This Row],[Specified_Electricity_Deliveries]],0)*Spec_Imports[[#This Row],[Transmission_Loss_Correction_Factor]],"")</f>
        <v/>
      </c>
      <c r="AP165" s="51" t="str">
        <f>IFERROR(Spec_Imports[[#This Row],[MWh_x_TLF]]*Spec_Imports[[#This Row],[EF_Published2]],"")</f>
        <v/>
      </c>
      <c r="AQ165" s="51" t="str">
        <f>IFERROR(Spec_Imports[[#This Row],[MWh_x_TLF]]*Spec_Imports[[#This Row],[EF_Total_Covered]],"")</f>
        <v/>
      </c>
      <c r="AR165" s="51" t="str">
        <f>IFERROR(Spec_Imports[[#This Row],[MWh_x_TLF]]*Spec_Imports[[#This Row],[EF_Total_Exempt]],"")</f>
        <v/>
      </c>
      <c r="AS165" s="51" t="str">
        <f>IFERROR(Spec_Imports[[#This Row],[MWh_x_TLF]]*Spec_Imports[[#This Row],[EF_Combustion]],"")</f>
        <v/>
      </c>
      <c r="AT165" s="51" t="str">
        <f>IFERROR(Spec_Imports[[#This Row],[MWh_x_TLF]]*Spec_Imports[[#This Row],[EF_Biomass_Exempt]],"")</f>
        <v/>
      </c>
      <c r="AU165" s="51" t="str">
        <f>IFERROR(Spec_Imports[[#This Row],[MWh_x_TLF]]*Spec_Imports[[#This Row],[EF_CO2_Geothermal_Exempt]],"")</f>
        <v/>
      </c>
      <c r="AV165" s="51" t="str">
        <f>IFERROR(Spec_Imports[[#This Row],[MWh_x_TLF]]*Spec_Imports[[#This Row],[EF_CH4_Geothermal_Exempt]],"")</f>
        <v/>
      </c>
      <c r="AW165" s="51" t="str">
        <f>IFERROR(Spec_Imports[[#This Row],[MWh_x_TLF]]*Spec_Imports[[#This Row],[EF_CH4_Non-Geothermal]],"")</f>
        <v/>
      </c>
      <c r="AX165" s="51" t="str">
        <f>IFERROR(Spec_Imports[[#This Row],[MWh_x_TLF]]*Spec_Imports[[#This Row],[EF_N2O]],"")</f>
        <v/>
      </c>
      <c r="AY165" s="15"/>
      <c r="AZ165" s="44" t="str">
        <f>IF(Spec_Imports[[#This Row],[Source ID]]="","","No")</f>
        <v/>
      </c>
      <c r="BA165" s="255" t="str">
        <f>IF(Spec_Imports[[#This Row],[Linked_Jurisdiction_2]]="No",0,Spec_Imports[[#This Row],[CO2e_Total_Covered]])</f>
        <v/>
      </c>
      <c r="BB165" s="139"/>
      <c r="BC165" s="257"/>
    </row>
    <row r="166" spans="1:55" ht="15.6">
      <c r="A166" s="244"/>
      <c r="B166" s="126" t="str">
        <f>IF(ISNUMBER(SEARCH("~*",Spec_Imports[[#This Row],[Facility_Unit_Name]])),"",IF(Spec_Imports[[#This Row],[Facility_Unit_Name]]="","",INDEX(EF_List[Source ID],MATCH(Spec_Imports[[#This Row],[Facility_Unit_Name]],EF_List[Facility and Unit Name],0))))</f>
        <v/>
      </c>
      <c r="C166" s="44" t="str">
        <f>_xlfn.IFNA(INDEX(EF_List[Primary Fuel],MATCH(Spec_Imports[[#This Row],[Source ID]],EF_List[Source ID],0)),"")</f>
        <v/>
      </c>
      <c r="D166" s="44" t="str">
        <f>_xlfn.IFNA(INDEX(EF_List[State/Country],MATCH(Spec_Imports[[#This Row],[Source ID]],EF_List[Source ID],0)),"")</f>
        <v/>
      </c>
      <c r="E166" s="127"/>
      <c r="F166" s="128"/>
      <c r="G166" s="131" t="str">
        <f>IF(ISBLANK(Spec_Imports[[#This Row],[Source ID]]),"",Spec_Imports[[#This Row],[EF_Published2]])</f>
        <v/>
      </c>
      <c r="H166" s="74"/>
      <c r="I166" s="37"/>
      <c r="J166" s="38"/>
      <c r="K166" s="50"/>
      <c r="L166"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66" s="13"/>
      <c r="N166" s="37"/>
      <c r="O166" s="132" t="str">
        <f>IF(Spec_Imports[[#This Row],[Are_You_First_Deliverer]]="","",IF(N166="Yes","","Verify Entry"))</f>
        <v/>
      </c>
      <c r="P166" s="13"/>
      <c r="Q166" s="37"/>
      <c r="R166" s="44" t="str">
        <f>IF(Spec_Imports[[#This Row],[Source ID]]="","",IF(OR(Spec_Imports[[#This Row],[Direct_Delivery_Method]]="1st PoR is WA Sch Pt",Spec_Imports[[#This Row],[Direct_Delivery_Method]]="Dynamic Transfer",Spec_Imports[[#This Row],[Direct_Delivery_Method]]="Spec Source to POD in WA"),"Yes","Verify Entry"))</f>
        <v/>
      </c>
      <c r="S166" s="13"/>
      <c r="T166" s="247"/>
      <c r="U166" s="13"/>
      <c r="V166" s="44" t="str">
        <f>IF(Spec_Imports[[#This Row],[Source ID]]="","",'Start Here'!$B$33)</f>
        <v/>
      </c>
      <c r="W166" s="44" t="str">
        <f>IF(Spec_Imports[[#This Row],[Source ID]]="","",IF(Spec_Imports[[#This Row],[Are_You_First_Deliverer]]="Yes","No",IF(Spec_Imports[[#This Row],[Are_You_First_Deliverer]]="No","Yes","Verify Entry")))</f>
        <v/>
      </c>
      <c r="X166" s="52" t="str">
        <f>IF(Spec_Imports[[#This Row],[RP_Power_Brought_On_Behalf]]="Yes",Spec_Imports[[#This Row],[Specified_Electricity_Deliveries]]*Spec_Imports[[#This Row],[Transmission_Loss_Correction_Factor]],"")</f>
        <v/>
      </c>
      <c r="Y166" s="39" t="str">
        <f>IF(Spec_Imports[[#This Row],[RP_Owned_Imported_Per_Thresholds]]="","",Spec_Imports[[#This Row],[RP_Owned_Imported_Per_Thresholds]]*Spec_Imports[[#This Row],[EF_Total_Covered]])</f>
        <v/>
      </c>
      <c r="Z166" s="13"/>
      <c r="AA166" s="37"/>
      <c r="AB166" s="37" t="str">
        <f>IF(Spec_Imports[[#This Row],[Source ID]]="","",IF(OR(Spec_Imports[[#This Row],[Meter_Data_Zero_RPS]]="No",Spec_Imports[[#This Row],[Are_You_First_Deliverer]]="No"),"Does Not Apply",""))</f>
        <v/>
      </c>
      <c r="AC166"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66" s="16"/>
      <c r="AE166" s="210" t="str">
        <f>_xlfn.IFNA(INDEX(EF_List[Total EF],MATCH(Spec_Imports[[#This Row],[Source ID]],EF_List[Source ID],0)),"")</f>
        <v/>
      </c>
      <c r="AF166" s="210" t="str">
        <f>IF(Spec_Imports[[#This Row],[Source ID]]="","",Spec_Imports[[#This Row],[EF_Combustion]]+Spec_Imports[[#This Row],[EF_CH4_Non-Geothermal]]+Spec_Imports[[#This Row],[EF_N2O]])</f>
        <v/>
      </c>
      <c r="AG166" s="210" t="str">
        <f>IF(Spec_Imports[[#This Row],[Source ID]]="","",Spec_Imports[[#This Row],[EF_Biomass_Exempt]]+Spec_Imports[[#This Row],[EF_CO2_Geothermal_Exempt]]+Spec_Imports[[#This Row],[EF_CH4_Geothermal_Exempt]])</f>
        <v/>
      </c>
      <c r="AH166" s="210" t="str">
        <f>_xlfn.IFNA(INDEX(EF_List[Fossil &amp; Process EF],MATCH(Spec_Imports[[#This Row],[Source ID]],EF_List[Source ID],0)),"")</f>
        <v/>
      </c>
      <c r="AI166" s="210" t="str">
        <f>_xlfn.IFNA(INDEX(EF_List[Biomass
Exempt EF],MATCH(Spec_Imports[[#This Row],[Source ID]],EF_List[Source ID],0)),"")</f>
        <v/>
      </c>
      <c r="AJ166" s="210" t="str">
        <f>_xlfn.IFNA(INDEX(EF_List[Geothermal CO2 Exempt EF],MATCH(Spec_Imports[[#This Row],[Source ID]],EF_List[Source ID],0)),"")</f>
        <v/>
      </c>
      <c r="AK166" s="210" t="str">
        <f>_xlfn.IFNA(INDEX(EF_List[Geothermal CH4 Exempt EF],MATCH(Spec_Imports[[#This Row],[Source ID]],EF_List[Source ID],0)),"")</f>
        <v/>
      </c>
      <c r="AL166" s="210" t="str">
        <f>_xlfn.IFNA(INDEX(EF_List[Other CH4
Covered EF],MATCH(Spec_Imports[[#This Row],[Source ID]],EF_List[Source ID],0)),"")</f>
        <v/>
      </c>
      <c r="AM166" s="210" t="str">
        <f>_xlfn.IFNA(INDEX(EF_List[N2O
Covered EF],MATCH(Spec_Imports[[#This Row],[Source ID]],EF_List[Source ID],0)),"")</f>
        <v/>
      </c>
      <c r="AN166" s="15"/>
      <c r="AO166" s="51" t="str">
        <f>IFERROR(MAX(Spec_Imports[[#This Row],[Specified_Electricity_Deliveries]],0)*Spec_Imports[[#This Row],[Transmission_Loss_Correction_Factor]],"")</f>
        <v/>
      </c>
      <c r="AP166" s="51" t="str">
        <f>IFERROR(Spec_Imports[[#This Row],[MWh_x_TLF]]*Spec_Imports[[#This Row],[EF_Published2]],"")</f>
        <v/>
      </c>
      <c r="AQ166" s="51" t="str">
        <f>IFERROR(Spec_Imports[[#This Row],[MWh_x_TLF]]*Spec_Imports[[#This Row],[EF_Total_Covered]],"")</f>
        <v/>
      </c>
      <c r="AR166" s="51" t="str">
        <f>IFERROR(Spec_Imports[[#This Row],[MWh_x_TLF]]*Spec_Imports[[#This Row],[EF_Total_Exempt]],"")</f>
        <v/>
      </c>
      <c r="AS166" s="51" t="str">
        <f>IFERROR(Spec_Imports[[#This Row],[MWh_x_TLF]]*Spec_Imports[[#This Row],[EF_Combustion]],"")</f>
        <v/>
      </c>
      <c r="AT166" s="51" t="str">
        <f>IFERROR(Spec_Imports[[#This Row],[MWh_x_TLF]]*Spec_Imports[[#This Row],[EF_Biomass_Exempt]],"")</f>
        <v/>
      </c>
      <c r="AU166" s="51" t="str">
        <f>IFERROR(Spec_Imports[[#This Row],[MWh_x_TLF]]*Spec_Imports[[#This Row],[EF_CO2_Geothermal_Exempt]],"")</f>
        <v/>
      </c>
      <c r="AV166" s="51" t="str">
        <f>IFERROR(Spec_Imports[[#This Row],[MWh_x_TLF]]*Spec_Imports[[#This Row],[EF_CH4_Geothermal_Exempt]],"")</f>
        <v/>
      </c>
      <c r="AW166" s="51" t="str">
        <f>IFERROR(Spec_Imports[[#This Row],[MWh_x_TLF]]*Spec_Imports[[#This Row],[EF_CH4_Non-Geothermal]],"")</f>
        <v/>
      </c>
      <c r="AX166" s="51" t="str">
        <f>IFERROR(Spec_Imports[[#This Row],[MWh_x_TLF]]*Spec_Imports[[#This Row],[EF_N2O]],"")</f>
        <v/>
      </c>
      <c r="AY166" s="15"/>
      <c r="AZ166" s="44" t="str">
        <f>IF(Spec_Imports[[#This Row],[Source ID]]="","","No")</f>
        <v/>
      </c>
      <c r="BA166" s="255" t="str">
        <f>IF(Spec_Imports[[#This Row],[Linked_Jurisdiction_2]]="No",0,Spec_Imports[[#This Row],[CO2e_Total_Covered]])</f>
        <v/>
      </c>
      <c r="BB166" s="139"/>
      <c r="BC166" s="257"/>
    </row>
    <row r="167" spans="1:55" ht="15.6">
      <c r="A167" s="244"/>
      <c r="B167" s="126" t="str">
        <f>IF(ISNUMBER(SEARCH("~*",Spec_Imports[[#This Row],[Facility_Unit_Name]])),"",IF(Spec_Imports[[#This Row],[Facility_Unit_Name]]="","",INDEX(EF_List[Source ID],MATCH(Spec_Imports[[#This Row],[Facility_Unit_Name]],EF_List[Facility and Unit Name],0))))</f>
        <v/>
      </c>
      <c r="C167" s="44" t="str">
        <f>_xlfn.IFNA(INDEX(EF_List[Primary Fuel],MATCH(Spec_Imports[[#This Row],[Source ID]],EF_List[Source ID],0)),"")</f>
        <v/>
      </c>
      <c r="D167" s="44" t="str">
        <f>_xlfn.IFNA(INDEX(EF_List[State/Country],MATCH(Spec_Imports[[#This Row],[Source ID]],EF_List[Source ID],0)),"")</f>
        <v/>
      </c>
      <c r="E167" s="127"/>
      <c r="F167" s="128"/>
      <c r="G167" s="131" t="str">
        <f>IF(ISBLANK(Spec_Imports[[#This Row],[Source ID]]),"",Spec_Imports[[#This Row],[EF_Published2]])</f>
        <v/>
      </c>
      <c r="H167" s="74"/>
      <c r="I167" s="37"/>
      <c r="J167" s="38"/>
      <c r="K167" s="50"/>
      <c r="L167"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67" s="13"/>
      <c r="N167" s="37"/>
      <c r="O167" s="132" t="str">
        <f>IF(Spec_Imports[[#This Row],[Are_You_First_Deliverer]]="","",IF(N167="Yes","","Verify Entry"))</f>
        <v/>
      </c>
      <c r="P167" s="13"/>
      <c r="Q167" s="37"/>
      <c r="R167" s="44" t="str">
        <f>IF(Spec_Imports[[#This Row],[Source ID]]="","",IF(OR(Spec_Imports[[#This Row],[Direct_Delivery_Method]]="1st PoR is WA Sch Pt",Spec_Imports[[#This Row],[Direct_Delivery_Method]]="Dynamic Transfer",Spec_Imports[[#This Row],[Direct_Delivery_Method]]="Spec Source to POD in WA"),"Yes","Verify Entry"))</f>
        <v/>
      </c>
      <c r="S167" s="13"/>
      <c r="T167" s="247"/>
      <c r="U167" s="13"/>
      <c r="V167" s="44" t="str">
        <f>IF(Spec_Imports[[#This Row],[Source ID]]="","",'Start Here'!$B$33)</f>
        <v/>
      </c>
      <c r="W167" s="44" t="str">
        <f>IF(Spec_Imports[[#This Row],[Source ID]]="","",IF(Spec_Imports[[#This Row],[Are_You_First_Deliverer]]="Yes","No",IF(Spec_Imports[[#This Row],[Are_You_First_Deliverer]]="No","Yes","Verify Entry")))</f>
        <v/>
      </c>
      <c r="X167" s="52" t="str">
        <f>IF(Spec_Imports[[#This Row],[RP_Power_Brought_On_Behalf]]="Yes",Spec_Imports[[#This Row],[Specified_Electricity_Deliveries]]*Spec_Imports[[#This Row],[Transmission_Loss_Correction_Factor]],"")</f>
        <v/>
      </c>
      <c r="Y167" s="39" t="str">
        <f>IF(Spec_Imports[[#This Row],[RP_Owned_Imported_Per_Thresholds]]="","",Spec_Imports[[#This Row],[RP_Owned_Imported_Per_Thresholds]]*Spec_Imports[[#This Row],[EF_Total_Covered]])</f>
        <v/>
      </c>
      <c r="Z167" s="13"/>
      <c r="AA167" s="37"/>
      <c r="AB167" s="37" t="str">
        <f>IF(Spec_Imports[[#This Row],[Source ID]]="","",IF(OR(Spec_Imports[[#This Row],[Meter_Data_Zero_RPS]]="No",Spec_Imports[[#This Row],[Are_You_First_Deliverer]]="No"),"Does Not Apply",""))</f>
        <v/>
      </c>
      <c r="AC167"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67" s="16"/>
      <c r="AE167" s="210" t="str">
        <f>_xlfn.IFNA(INDEX(EF_List[Total EF],MATCH(Spec_Imports[[#This Row],[Source ID]],EF_List[Source ID],0)),"")</f>
        <v/>
      </c>
      <c r="AF167" s="210" t="str">
        <f>IF(Spec_Imports[[#This Row],[Source ID]]="","",Spec_Imports[[#This Row],[EF_Combustion]]+Spec_Imports[[#This Row],[EF_CH4_Non-Geothermal]]+Spec_Imports[[#This Row],[EF_N2O]])</f>
        <v/>
      </c>
      <c r="AG167" s="210" t="str">
        <f>IF(Spec_Imports[[#This Row],[Source ID]]="","",Spec_Imports[[#This Row],[EF_Biomass_Exempt]]+Spec_Imports[[#This Row],[EF_CO2_Geothermal_Exempt]]+Spec_Imports[[#This Row],[EF_CH4_Geothermal_Exempt]])</f>
        <v/>
      </c>
      <c r="AH167" s="210" t="str">
        <f>_xlfn.IFNA(INDEX(EF_List[Fossil &amp; Process EF],MATCH(Spec_Imports[[#This Row],[Source ID]],EF_List[Source ID],0)),"")</f>
        <v/>
      </c>
      <c r="AI167" s="210" t="str">
        <f>_xlfn.IFNA(INDEX(EF_List[Biomass
Exempt EF],MATCH(Spec_Imports[[#This Row],[Source ID]],EF_List[Source ID],0)),"")</f>
        <v/>
      </c>
      <c r="AJ167" s="210" t="str">
        <f>_xlfn.IFNA(INDEX(EF_List[Geothermal CO2 Exempt EF],MATCH(Spec_Imports[[#This Row],[Source ID]],EF_List[Source ID],0)),"")</f>
        <v/>
      </c>
      <c r="AK167" s="210" t="str">
        <f>_xlfn.IFNA(INDEX(EF_List[Geothermal CH4 Exempt EF],MATCH(Spec_Imports[[#This Row],[Source ID]],EF_List[Source ID],0)),"")</f>
        <v/>
      </c>
      <c r="AL167" s="210" t="str">
        <f>_xlfn.IFNA(INDEX(EF_List[Other CH4
Covered EF],MATCH(Spec_Imports[[#This Row],[Source ID]],EF_List[Source ID],0)),"")</f>
        <v/>
      </c>
      <c r="AM167" s="210" t="str">
        <f>_xlfn.IFNA(INDEX(EF_List[N2O
Covered EF],MATCH(Spec_Imports[[#This Row],[Source ID]],EF_List[Source ID],0)),"")</f>
        <v/>
      </c>
      <c r="AN167" s="15"/>
      <c r="AO167" s="51" t="str">
        <f>IFERROR(MAX(Spec_Imports[[#This Row],[Specified_Electricity_Deliveries]],0)*Spec_Imports[[#This Row],[Transmission_Loss_Correction_Factor]],"")</f>
        <v/>
      </c>
      <c r="AP167" s="51" t="str">
        <f>IFERROR(Spec_Imports[[#This Row],[MWh_x_TLF]]*Spec_Imports[[#This Row],[EF_Published2]],"")</f>
        <v/>
      </c>
      <c r="AQ167" s="51" t="str">
        <f>IFERROR(Spec_Imports[[#This Row],[MWh_x_TLF]]*Spec_Imports[[#This Row],[EF_Total_Covered]],"")</f>
        <v/>
      </c>
      <c r="AR167" s="51" t="str">
        <f>IFERROR(Spec_Imports[[#This Row],[MWh_x_TLF]]*Spec_Imports[[#This Row],[EF_Total_Exempt]],"")</f>
        <v/>
      </c>
      <c r="AS167" s="51" t="str">
        <f>IFERROR(Spec_Imports[[#This Row],[MWh_x_TLF]]*Spec_Imports[[#This Row],[EF_Combustion]],"")</f>
        <v/>
      </c>
      <c r="AT167" s="51" t="str">
        <f>IFERROR(Spec_Imports[[#This Row],[MWh_x_TLF]]*Spec_Imports[[#This Row],[EF_Biomass_Exempt]],"")</f>
        <v/>
      </c>
      <c r="AU167" s="51" t="str">
        <f>IFERROR(Spec_Imports[[#This Row],[MWh_x_TLF]]*Spec_Imports[[#This Row],[EF_CO2_Geothermal_Exempt]],"")</f>
        <v/>
      </c>
      <c r="AV167" s="51" t="str">
        <f>IFERROR(Spec_Imports[[#This Row],[MWh_x_TLF]]*Spec_Imports[[#This Row],[EF_CH4_Geothermal_Exempt]],"")</f>
        <v/>
      </c>
      <c r="AW167" s="51" t="str">
        <f>IFERROR(Spec_Imports[[#This Row],[MWh_x_TLF]]*Spec_Imports[[#This Row],[EF_CH4_Non-Geothermal]],"")</f>
        <v/>
      </c>
      <c r="AX167" s="51" t="str">
        <f>IFERROR(Spec_Imports[[#This Row],[MWh_x_TLF]]*Spec_Imports[[#This Row],[EF_N2O]],"")</f>
        <v/>
      </c>
      <c r="AY167" s="15"/>
      <c r="AZ167" s="44" t="str">
        <f>IF(Spec_Imports[[#This Row],[Source ID]]="","","No")</f>
        <v/>
      </c>
      <c r="BA167" s="255" t="str">
        <f>IF(Spec_Imports[[#This Row],[Linked_Jurisdiction_2]]="No",0,Spec_Imports[[#This Row],[CO2e_Total_Covered]])</f>
        <v/>
      </c>
      <c r="BB167" s="139"/>
      <c r="BC167" s="257"/>
    </row>
    <row r="168" spans="1:55" ht="15.6">
      <c r="A168" s="244"/>
      <c r="B168" s="126" t="str">
        <f>IF(ISNUMBER(SEARCH("~*",Spec_Imports[[#This Row],[Facility_Unit_Name]])),"",IF(Spec_Imports[[#This Row],[Facility_Unit_Name]]="","",INDEX(EF_List[Source ID],MATCH(Spec_Imports[[#This Row],[Facility_Unit_Name]],EF_List[Facility and Unit Name],0))))</f>
        <v/>
      </c>
      <c r="C168" s="44" t="str">
        <f>_xlfn.IFNA(INDEX(EF_List[Primary Fuel],MATCH(Spec_Imports[[#This Row],[Source ID]],EF_List[Source ID],0)),"")</f>
        <v/>
      </c>
      <c r="D168" s="44" t="str">
        <f>_xlfn.IFNA(INDEX(EF_List[State/Country],MATCH(Spec_Imports[[#This Row],[Source ID]],EF_List[Source ID],0)),"")</f>
        <v/>
      </c>
      <c r="E168" s="127"/>
      <c r="F168" s="128"/>
      <c r="G168" s="131" t="str">
        <f>IF(ISBLANK(Spec_Imports[[#This Row],[Source ID]]),"",Spec_Imports[[#This Row],[EF_Published2]])</f>
        <v/>
      </c>
      <c r="H168" s="74"/>
      <c r="I168" s="37"/>
      <c r="J168" s="38"/>
      <c r="K168" s="50"/>
      <c r="L168"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68" s="13"/>
      <c r="N168" s="37"/>
      <c r="O168" s="132" t="str">
        <f>IF(Spec_Imports[[#This Row],[Are_You_First_Deliverer]]="","",IF(N168="Yes","","Verify Entry"))</f>
        <v/>
      </c>
      <c r="P168" s="13"/>
      <c r="Q168" s="37"/>
      <c r="R168" s="44" t="str">
        <f>IF(Spec_Imports[[#This Row],[Source ID]]="","",IF(OR(Spec_Imports[[#This Row],[Direct_Delivery_Method]]="1st PoR is WA Sch Pt",Spec_Imports[[#This Row],[Direct_Delivery_Method]]="Dynamic Transfer",Spec_Imports[[#This Row],[Direct_Delivery_Method]]="Spec Source to POD in WA"),"Yes","Verify Entry"))</f>
        <v/>
      </c>
      <c r="S168" s="13"/>
      <c r="T168" s="247"/>
      <c r="U168" s="13"/>
      <c r="V168" s="44" t="str">
        <f>IF(Spec_Imports[[#This Row],[Source ID]]="","",'Start Here'!$B$33)</f>
        <v/>
      </c>
      <c r="W168" s="44" t="str">
        <f>IF(Spec_Imports[[#This Row],[Source ID]]="","",IF(Spec_Imports[[#This Row],[Are_You_First_Deliverer]]="Yes","No",IF(Spec_Imports[[#This Row],[Are_You_First_Deliverer]]="No","Yes","Verify Entry")))</f>
        <v/>
      </c>
      <c r="X168" s="52" t="str">
        <f>IF(Spec_Imports[[#This Row],[RP_Power_Brought_On_Behalf]]="Yes",Spec_Imports[[#This Row],[Specified_Electricity_Deliveries]]*Spec_Imports[[#This Row],[Transmission_Loss_Correction_Factor]],"")</f>
        <v/>
      </c>
      <c r="Y168" s="39" t="str">
        <f>IF(Spec_Imports[[#This Row],[RP_Owned_Imported_Per_Thresholds]]="","",Spec_Imports[[#This Row],[RP_Owned_Imported_Per_Thresholds]]*Spec_Imports[[#This Row],[EF_Total_Covered]])</f>
        <v/>
      </c>
      <c r="Z168" s="13"/>
      <c r="AA168" s="37"/>
      <c r="AB168" s="37" t="str">
        <f>IF(Spec_Imports[[#This Row],[Source ID]]="","",IF(OR(Spec_Imports[[#This Row],[Meter_Data_Zero_RPS]]="No",Spec_Imports[[#This Row],[Are_You_First_Deliverer]]="No"),"Does Not Apply",""))</f>
        <v/>
      </c>
      <c r="AC168"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68" s="16"/>
      <c r="AE168" s="210" t="str">
        <f>_xlfn.IFNA(INDEX(EF_List[Total EF],MATCH(Spec_Imports[[#This Row],[Source ID]],EF_List[Source ID],0)),"")</f>
        <v/>
      </c>
      <c r="AF168" s="210" t="str">
        <f>IF(Spec_Imports[[#This Row],[Source ID]]="","",Spec_Imports[[#This Row],[EF_Combustion]]+Spec_Imports[[#This Row],[EF_CH4_Non-Geothermal]]+Spec_Imports[[#This Row],[EF_N2O]])</f>
        <v/>
      </c>
      <c r="AG168" s="210" t="str">
        <f>IF(Spec_Imports[[#This Row],[Source ID]]="","",Spec_Imports[[#This Row],[EF_Biomass_Exempt]]+Spec_Imports[[#This Row],[EF_CO2_Geothermal_Exempt]]+Spec_Imports[[#This Row],[EF_CH4_Geothermal_Exempt]])</f>
        <v/>
      </c>
      <c r="AH168" s="210" t="str">
        <f>_xlfn.IFNA(INDEX(EF_List[Fossil &amp; Process EF],MATCH(Spec_Imports[[#This Row],[Source ID]],EF_List[Source ID],0)),"")</f>
        <v/>
      </c>
      <c r="AI168" s="210" t="str">
        <f>_xlfn.IFNA(INDEX(EF_List[Biomass
Exempt EF],MATCH(Spec_Imports[[#This Row],[Source ID]],EF_List[Source ID],0)),"")</f>
        <v/>
      </c>
      <c r="AJ168" s="210" t="str">
        <f>_xlfn.IFNA(INDEX(EF_List[Geothermal CO2 Exempt EF],MATCH(Spec_Imports[[#This Row],[Source ID]],EF_List[Source ID],0)),"")</f>
        <v/>
      </c>
      <c r="AK168" s="210" t="str">
        <f>_xlfn.IFNA(INDEX(EF_List[Geothermal CH4 Exempt EF],MATCH(Spec_Imports[[#This Row],[Source ID]],EF_List[Source ID],0)),"")</f>
        <v/>
      </c>
      <c r="AL168" s="210" t="str">
        <f>_xlfn.IFNA(INDEX(EF_List[Other CH4
Covered EF],MATCH(Spec_Imports[[#This Row],[Source ID]],EF_List[Source ID],0)),"")</f>
        <v/>
      </c>
      <c r="AM168" s="210" t="str">
        <f>_xlfn.IFNA(INDEX(EF_List[N2O
Covered EF],MATCH(Spec_Imports[[#This Row],[Source ID]],EF_List[Source ID],0)),"")</f>
        <v/>
      </c>
      <c r="AN168" s="15"/>
      <c r="AO168" s="51" t="str">
        <f>IFERROR(MAX(Spec_Imports[[#This Row],[Specified_Electricity_Deliveries]],0)*Spec_Imports[[#This Row],[Transmission_Loss_Correction_Factor]],"")</f>
        <v/>
      </c>
      <c r="AP168" s="51" t="str">
        <f>IFERROR(Spec_Imports[[#This Row],[MWh_x_TLF]]*Spec_Imports[[#This Row],[EF_Published2]],"")</f>
        <v/>
      </c>
      <c r="AQ168" s="51" t="str">
        <f>IFERROR(Spec_Imports[[#This Row],[MWh_x_TLF]]*Spec_Imports[[#This Row],[EF_Total_Covered]],"")</f>
        <v/>
      </c>
      <c r="AR168" s="51" t="str">
        <f>IFERROR(Spec_Imports[[#This Row],[MWh_x_TLF]]*Spec_Imports[[#This Row],[EF_Total_Exempt]],"")</f>
        <v/>
      </c>
      <c r="AS168" s="51" t="str">
        <f>IFERROR(Spec_Imports[[#This Row],[MWh_x_TLF]]*Spec_Imports[[#This Row],[EF_Combustion]],"")</f>
        <v/>
      </c>
      <c r="AT168" s="51" t="str">
        <f>IFERROR(Spec_Imports[[#This Row],[MWh_x_TLF]]*Spec_Imports[[#This Row],[EF_Biomass_Exempt]],"")</f>
        <v/>
      </c>
      <c r="AU168" s="51" t="str">
        <f>IFERROR(Spec_Imports[[#This Row],[MWh_x_TLF]]*Spec_Imports[[#This Row],[EF_CO2_Geothermal_Exempt]],"")</f>
        <v/>
      </c>
      <c r="AV168" s="51" t="str">
        <f>IFERROR(Spec_Imports[[#This Row],[MWh_x_TLF]]*Spec_Imports[[#This Row],[EF_CH4_Geothermal_Exempt]],"")</f>
        <v/>
      </c>
      <c r="AW168" s="51" t="str">
        <f>IFERROR(Spec_Imports[[#This Row],[MWh_x_TLF]]*Spec_Imports[[#This Row],[EF_CH4_Non-Geothermal]],"")</f>
        <v/>
      </c>
      <c r="AX168" s="51" t="str">
        <f>IFERROR(Spec_Imports[[#This Row],[MWh_x_TLF]]*Spec_Imports[[#This Row],[EF_N2O]],"")</f>
        <v/>
      </c>
      <c r="AY168" s="15"/>
      <c r="AZ168" s="44" t="str">
        <f>IF(Spec_Imports[[#This Row],[Source ID]]="","","No")</f>
        <v/>
      </c>
      <c r="BA168" s="255" t="str">
        <f>IF(Spec_Imports[[#This Row],[Linked_Jurisdiction_2]]="No",0,Spec_Imports[[#This Row],[CO2e_Total_Covered]])</f>
        <v/>
      </c>
      <c r="BB168" s="139"/>
      <c r="BC168" s="257"/>
    </row>
    <row r="169" spans="1:55" ht="15.6">
      <c r="A169" s="244"/>
      <c r="B169" s="126" t="str">
        <f>IF(ISNUMBER(SEARCH("~*",Spec_Imports[[#This Row],[Facility_Unit_Name]])),"",IF(Spec_Imports[[#This Row],[Facility_Unit_Name]]="","",INDEX(EF_List[Source ID],MATCH(Spec_Imports[[#This Row],[Facility_Unit_Name]],EF_List[Facility and Unit Name],0))))</f>
        <v/>
      </c>
      <c r="C169" s="44" t="str">
        <f>_xlfn.IFNA(INDEX(EF_List[Primary Fuel],MATCH(Spec_Imports[[#This Row],[Source ID]],EF_List[Source ID],0)),"")</f>
        <v/>
      </c>
      <c r="D169" s="44" t="str">
        <f>_xlfn.IFNA(INDEX(EF_List[State/Country],MATCH(Spec_Imports[[#This Row],[Source ID]],EF_List[Source ID],0)),"")</f>
        <v/>
      </c>
      <c r="E169" s="127"/>
      <c r="F169" s="128"/>
      <c r="G169" s="131" t="str">
        <f>IF(ISBLANK(Spec_Imports[[#This Row],[Source ID]]),"",Spec_Imports[[#This Row],[EF_Published2]])</f>
        <v/>
      </c>
      <c r="H169" s="74"/>
      <c r="I169" s="37"/>
      <c r="J169" s="38"/>
      <c r="K169" s="50"/>
      <c r="L169"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69" s="13"/>
      <c r="N169" s="37"/>
      <c r="O169" s="132" t="str">
        <f>IF(Spec_Imports[[#This Row],[Are_You_First_Deliverer]]="","",IF(N169="Yes","","Verify Entry"))</f>
        <v/>
      </c>
      <c r="P169" s="13"/>
      <c r="Q169" s="37"/>
      <c r="R169" s="44" t="str">
        <f>IF(Spec_Imports[[#This Row],[Source ID]]="","",IF(OR(Spec_Imports[[#This Row],[Direct_Delivery_Method]]="1st PoR is WA Sch Pt",Spec_Imports[[#This Row],[Direct_Delivery_Method]]="Dynamic Transfer",Spec_Imports[[#This Row],[Direct_Delivery_Method]]="Spec Source to POD in WA"),"Yes","Verify Entry"))</f>
        <v/>
      </c>
      <c r="S169" s="13"/>
      <c r="T169" s="247"/>
      <c r="U169" s="13"/>
      <c r="V169" s="44" t="str">
        <f>IF(Spec_Imports[[#This Row],[Source ID]]="","",'Start Here'!$B$33)</f>
        <v/>
      </c>
      <c r="W169" s="44" t="str">
        <f>IF(Spec_Imports[[#This Row],[Source ID]]="","",IF(Spec_Imports[[#This Row],[Are_You_First_Deliverer]]="Yes","No",IF(Spec_Imports[[#This Row],[Are_You_First_Deliverer]]="No","Yes","Verify Entry")))</f>
        <v/>
      </c>
      <c r="X169" s="52" t="str">
        <f>IF(Spec_Imports[[#This Row],[RP_Power_Brought_On_Behalf]]="Yes",Spec_Imports[[#This Row],[Specified_Electricity_Deliveries]]*Spec_Imports[[#This Row],[Transmission_Loss_Correction_Factor]],"")</f>
        <v/>
      </c>
      <c r="Y169" s="39" t="str">
        <f>IF(Spec_Imports[[#This Row],[RP_Owned_Imported_Per_Thresholds]]="","",Spec_Imports[[#This Row],[RP_Owned_Imported_Per_Thresholds]]*Spec_Imports[[#This Row],[EF_Total_Covered]])</f>
        <v/>
      </c>
      <c r="Z169" s="13"/>
      <c r="AA169" s="37"/>
      <c r="AB169" s="37" t="str">
        <f>IF(Spec_Imports[[#This Row],[Source ID]]="","",IF(OR(Spec_Imports[[#This Row],[Meter_Data_Zero_RPS]]="No",Spec_Imports[[#This Row],[Are_You_First_Deliverer]]="No"),"Does Not Apply",""))</f>
        <v/>
      </c>
      <c r="AC169"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69" s="16"/>
      <c r="AE169" s="210" t="str">
        <f>_xlfn.IFNA(INDEX(EF_List[Total EF],MATCH(Spec_Imports[[#This Row],[Source ID]],EF_List[Source ID],0)),"")</f>
        <v/>
      </c>
      <c r="AF169" s="210" t="str">
        <f>IF(Spec_Imports[[#This Row],[Source ID]]="","",Spec_Imports[[#This Row],[EF_Combustion]]+Spec_Imports[[#This Row],[EF_CH4_Non-Geothermal]]+Spec_Imports[[#This Row],[EF_N2O]])</f>
        <v/>
      </c>
      <c r="AG169" s="210" t="str">
        <f>IF(Spec_Imports[[#This Row],[Source ID]]="","",Spec_Imports[[#This Row],[EF_Biomass_Exempt]]+Spec_Imports[[#This Row],[EF_CO2_Geothermal_Exempt]]+Spec_Imports[[#This Row],[EF_CH4_Geothermal_Exempt]])</f>
        <v/>
      </c>
      <c r="AH169" s="210" t="str">
        <f>_xlfn.IFNA(INDEX(EF_List[Fossil &amp; Process EF],MATCH(Spec_Imports[[#This Row],[Source ID]],EF_List[Source ID],0)),"")</f>
        <v/>
      </c>
      <c r="AI169" s="210" t="str">
        <f>_xlfn.IFNA(INDEX(EF_List[Biomass
Exempt EF],MATCH(Spec_Imports[[#This Row],[Source ID]],EF_List[Source ID],0)),"")</f>
        <v/>
      </c>
      <c r="AJ169" s="210" t="str">
        <f>_xlfn.IFNA(INDEX(EF_List[Geothermal CO2 Exempt EF],MATCH(Spec_Imports[[#This Row],[Source ID]],EF_List[Source ID],0)),"")</f>
        <v/>
      </c>
      <c r="AK169" s="210" t="str">
        <f>_xlfn.IFNA(INDEX(EF_List[Geothermal CH4 Exempt EF],MATCH(Spec_Imports[[#This Row],[Source ID]],EF_List[Source ID],0)),"")</f>
        <v/>
      </c>
      <c r="AL169" s="210" t="str">
        <f>_xlfn.IFNA(INDEX(EF_List[Other CH4
Covered EF],MATCH(Spec_Imports[[#This Row],[Source ID]],EF_List[Source ID],0)),"")</f>
        <v/>
      </c>
      <c r="AM169" s="210" t="str">
        <f>_xlfn.IFNA(INDEX(EF_List[N2O
Covered EF],MATCH(Spec_Imports[[#This Row],[Source ID]],EF_List[Source ID],0)),"")</f>
        <v/>
      </c>
      <c r="AN169" s="15"/>
      <c r="AO169" s="51" t="str">
        <f>IFERROR(MAX(Spec_Imports[[#This Row],[Specified_Electricity_Deliveries]],0)*Spec_Imports[[#This Row],[Transmission_Loss_Correction_Factor]],"")</f>
        <v/>
      </c>
      <c r="AP169" s="51" t="str">
        <f>IFERROR(Spec_Imports[[#This Row],[MWh_x_TLF]]*Spec_Imports[[#This Row],[EF_Published2]],"")</f>
        <v/>
      </c>
      <c r="AQ169" s="51" t="str">
        <f>IFERROR(Spec_Imports[[#This Row],[MWh_x_TLF]]*Spec_Imports[[#This Row],[EF_Total_Covered]],"")</f>
        <v/>
      </c>
      <c r="AR169" s="51" t="str">
        <f>IFERROR(Spec_Imports[[#This Row],[MWh_x_TLF]]*Spec_Imports[[#This Row],[EF_Total_Exempt]],"")</f>
        <v/>
      </c>
      <c r="AS169" s="51" t="str">
        <f>IFERROR(Spec_Imports[[#This Row],[MWh_x_TLF]]*Spec_Imports[[#This Row],[EF_Combustion]],"")</f>
        <v/>
      </c>
      <c r="AT169" s="51" t="str">
        <f>IFERROR(Spec_Imports[[#This Row],[MWh_x_TLF]]*Spec_Imports[[#This Row],[EF_Biomass_Exempt]],"")</f>
        <v/>
      </c>
      <c r="AU169" s="51" t="str">
        <f>IFERROR(Spec_Imports[[#This Row],[MWh_x_TLF]]*Spec_Imports[[#This Row],[EF_CO2_Geothermal_Exempt]],"")</f>
        <v/>
      </c>
      <c r="AV169" s="51" t="str">
        <f>IFERROR(Spec_Imports[[#This Row],[MWh_x_TLF]]*Spec_Imports[[#This Row],[EF_CH4_Geothermal_Exempt]],"")</f>
        <v/>
      </c>
      <c r="AW169" s="51" t="str">
        <f>IFERROR(Spec_Imports[[#This Row],[MWh_x_TLF]]*Spec_Imports[[#This Row],[EF_CH4_Non-Geothermal]],"")</f>
        <v/>
      </c>
      <c r="AX169" s="51" t="str">
        <f>IFERROR(Spec_Imports[[#This Row],[MWh_x_TLF]]*Spec_Imports[[#This Row],[EF_N2O]],"")</f>
        <v/>
      </c>
      <c r="AY169" s="15"/>
      <c r="AZ169" s="44" t="str">
        <f>IF(Spec_Imports[[#This Row],[Source ID]]="","","No")</f>
        <v/>
      </c>
      <c r="BA169" s="255" t="str">
        <f>IF(Spec_Imports[[#This Row],[Linked_Jurisdiction_2]]="No",0,Spec_Imports[[#This Row],[CO2e_Total_Covered]])</f>
        <v/>
      </c>
      <c r="BB169" s="139"/>
      <c r="BC169" s="257"/>
    </row>
    <row r="170" spans="1:55" ht="15.6">
      <c r="A170" s="244"/>
      <c r="B170" s="126" t="str">
        <f>IF(ISNUMBER(SEARCH("~*",Spec_Imports[[#This Row],[Facility_Unit_Name]])),"",IF(Spec_Imports[[#This Row],[Facility_Unit_Name]]="","",INDEX(EF_List[Source ID],MATCH(Spec_Imports[[#This Row],[Facility_Unit_Name]],EF_List[Facility and Unit Name],0))))</f>
        <v/>
      </c>
      <c r="C170" s="44" t="str">
        <f>_xlfn.IFNA(INDEX(EF_List[Primary Fuel],MATCH(Spec_Imports[[#This Row],[Source ID]],EF_List[Source ID],0)),"")</f>
        <v/>
      </c>
      <c r="D170" s="44" t="str">
        <f>_xlfn.IFNA(INDEX(EF_List[State/Country],MATCH(Spec_Imports[[#This Row],[Source ID]],EF_List[Source ID],0)),"")</f>
        <v/>
      </c>
      <c r="E170" s="127"/>
      <c r="F170" s="128"/>
      <c r="G170" s="131" t="str">
        <f>IF(ISBLANK(Spec_Imports[[#This Row],[Source ID]]),"",Spec_Imports[[#This Row],[EF_Published2]])</f>
        <v/>
      </c>
      <c r="H170" s="74"/>
      <c r="I170" s="37"/>
      <c r="J170" s="38"/>
      <c r="K170" s="50"/>
      <c r="L170"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70" s="13"/>
      <c r="N170" s="37"/>
      <c r="O170" s="132" t="str">
        <f>IF(Spec_Imports[[#This Row],[Are_You_First_Deliverer]]="","",IF(N170="Yes","","Verify Entry"))</f>
        <v/>
      </c>
      <c r="P170" s="13"/>
      <c r="Q170" s="37"/>
      <c r="R170" s="44" t="str">
        <f>IF(Spec_Imports[[#This Row],[Source ID]]="","",IF(OR(Spec_Imports[[#This Row],[Direct_Delivery_Method]]="1st PoR is WA Sch Pt",Spec_Imports[[#This Row],[Direct_Delivery_Method]]="Dynamic Transfer",Spec_Imports[[#This Row],[Direct_Delivery_Method]]="Spec Source to POD in WA"),"Yes","Verify Entry"))</f>
        <v/>
      </c>
      <c r="S170" s="13"/>
      <c r="T170" s="247"/>
      <c r="U170" s="13"/>
      <c r="V170" s="44" t="str">
        <f>IF(Spec_Imports[[#This Row],[Source ID]]="","",'Start Here'!$B$33)</f>
        <v/>
      </c>
      <c r="W170" s="44" t="str">
        <f>IF(Spec_Imports[[#This Row],[Source ID]]="","",IF(Spec_Imports[[#This Row],[Are_You_First_Deliverer]]="Yes","No",IF(Spec_Imports[[#This Row],[Are_You_First_Deliverer]]="No","Yes","Verify Entry")))</f>
        <v/>
      </c>
      <c r="X170" s="52" t="str">
        <f>IF(Spec_Imports[[#This Row],[RP_Power_Brought_On_Behalf]]="Yes",Spec_Imports[[#This Row],[Specified_Electricity_Deliveries]]*Spec_Imports[[#This Row],[Transmission_Loss_Correction_Factor]],"")</f>
        <v/>
      </c>
      <c r="Y170" s="39" t="str">
        <f>IF(Spec_Imports[[#This Row],[RP_Owned_Imported_Per_Thresholds]]="","",Spec_Imports[[#This Row],[RP_Owned_Imported_Per_Thresholds]]*Spec_Imports[[#This Row],[EF_Total_Covered]])</f>
        <v/>
      </c>
      <c r="Z170" s="13"/>
      <c r="AA170" s="37"/>
      <c r="AB170" s="37" t="str">
        <f>IF(Spec_Imports[[#This Row],[Source ID]]="","",IF(OR(Spec_Imports[[#This Row],[Meter_Data_Zero_RPS]]="No",Spec_Imports[[#This Row],[Are_You_First_Deliverer]]="No"),"Does Not Apply",""))</f>
        <v/>
      </c>
      <c r="AC170"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70" s="16"/>
      <c r="AE170" s="210" t="str">
        <f>_xlfn.IFNA(INDEX(EF_List[Total EF],MATCH(Spec_Imports[[#This Row],[Source ID]],EF_List[Source ID],0)),"")</f>
        <v/>
      </c>
      <c r="AF170" s="210" t="str">
        <f>IF(Spec_Imports[[#This Row],[Source ID]]="","",Spec_Imports[[#This Row],[EF_Combustion]]+Spec_Imports[[#This Row],[EF_CH4_Non-Geothermal]]+Spec_Imports[[#This Row],[EF_N2O]])</f>
        <v/>
      </c>
      <c r="AG170" s="210" t="str">
        <f>IF(Spec_Imports[[#This Row],[Source ID]]="","",Spec_Imports[[#This Row],[EF_Biomass_Exempt]]+Spec_Imports[[#This Row],[EF_CO2_Geothermal_Exempt]]+Spec_Imports[[#This Row],[EF_CH4_Geothermal_Exempt]])</f>
        <v/>
      </c>
      <c r="AH170" s="210" t="str">
        <f>_xlfn.IFNA(INDEX(EF_List[Fossil &amp; Process EF],MATCH(Spec_Imports[[#This Row],[Source ID]],EF_List[Source ID],0)),"")</f>
        <v/>
      </c>
      <c r="AI170" s="210" t="str">
        <f>_xlfn.IFNA(INDEX(EF_List[Biomass
Exempt EF],MATCH(Spec_Imports[[#This Row],[Source ID]],EF_List[Source ID],0)),"")</f>
        <v/>
      </c>
      <c r="AJ170" s="210" t="str">
        <f>_xlfn.IFNA(INDEX(EF_List[Geothermal CO2 Exempt EF],MATCH(Spec_Imports[[#This Row],[Source ID]],EF_List[Source ID],0)),"")</f>
        <v/>
      </c>
      <c r="AK170" s="210" t="str">
        <f>_xlfn.IFNA(INDEX(EF_List[Geothermal CH4 Exempt EF],MATCH(Spec_Imports[[#This Row],[Source ID]],EF_List[Source ID],0)),"")</f>
        <v/>
      </c>
      <c r="AL170" s="210" t="str">
        <f>_xlfn.IFNA(INDEX(EF_List[Other CH4
Covered EF],MATCH(Spec_Imports[[#This Row],[Source ID]],EF_List[Source ID],0)),"")</f>
        <v/>
      </c>
      <c r="AM170" s="210" t="str">
        <f>_xlfn.IFNA(INDEX(EF_List[N2O
Covered EF],MATCH(Spec_Imports[[#This Row],[Source ID]],EF_List[Source ID],0)),"")</f>
        <v/>
      </c>
      <c r="AN170" s="15"/>
      <c r="AO170" s="51" t="str">
        <f>IFERROR(MAX(Spec_Imports[[#This Row],[Specified_Electricity_Deliveries]],0)*Spec_Imports[[#This Row],[Transmission_Loss_Correction_Factor]],"")</f>
        <v/>
      </c>
      <c r="AP170" s="51" t="str">
        <f>IFERROR(Spec_Imports[[#This Row],[MWh_x_TLF]]*Spec_Imports[[#This Row],[EF_Published2]],"")</f>
        <v/>
      </c>
      <c r="AQ170" s="51" t="str">
        <f>IFERROR(Spec_Imports[[#This Row],[MWh_x_TLF]]*Spec_Imports[[#This Row],[EF_Total_Covered]],"")</f>
        <v/>
      </c>
      <c r="AR170" s="51" t="str">
        <f>IFERROR(Spec_Imports[[#This Row],[MWh_x_TLF]]*Spec_Imports[[#This Row],[EF_Total_Exempt]],"")</f>
        <v/>
      </c>
      <c r="AS170" s="51" t="str">
        <f>IFERROR(Spec_Imports[[#This Row],[MWh_x_TLF]]*Spec_Imports[[#This Row],[EF_Combustion]],"")</f>
        <v/>
      </c>
      <c r="AT170" s="51" t="str">
        <f>IFERROR(Spec_Imports[[#This Row],[MWh_x_TLF]]*Spec_Imports[[#This Row],[EF_Biomass_Exempt]],"")</f>
        <v/>
      </c>
      <c r="AU170" s="51" t="str">
        <f>IFERROR(Spec_Imports[[#This Row],[MWh_x_TLF]]*Spec_Imports[[#This Row],[EF_CO2_Geothermal_Exempt]],"")</f>
        <v/>
      </c>
      <c r="AV170" s="51" t="str">
        <f>IFERROR(Spec_Imports[[#This Row],[MWh_x_TLF]]*Spec_Imports[[#This Row],[EF_CH4_Geothermal_Exempt]],"")</f>
        <v/>
      </c>
      <c r="AW170" s="51" t="str">
        <f>IFERROR(Spec_Imports[[#This Row],[MWh_x_TLF]]*Spec_Imports[[#This Row],[EF_CH4_Non-Geothermal]],"")</f>
        <v/>
      </c>
      <c r="AX170" s="51" t="str">
        <f>IFERROR(Spec_Imports[[#This Row],[MWh_x_TLF]]*Spec_Imports[[#This Row],[EF_N2O]],"")</f>
        <v/>
      </c>
      <c r="AY170" s="15"/>
      <c r="AZ170" s="44" t="str">
        <f>IF(Spec_Imports[[#This Row],[Source ID]]="","","No")</f>
        <v/>
      </c>
      <c r="BA170" s="255" t="str">
        <f>IF(Spec_Imports[[#This Row],[Linked_Jurisdiction_2]]="No",0,Spec_Imports[[#This Row],[CO2e_Total_Covered]])</f>
        <v/>
      </c>
      <c r="BB170" s="139"/>
      <c r="BC170" s="257"/>
    </row>
    <row r="171" spans="1:55" ht="15.6">
      <c r="A171" s="244"/>
      <c r="B171" s="126" t="str">
        <f>IF(ISNUMBER(SEARCH("~*",Spec_Imports[[#This Row],[Facility_Unit_Name]])),"",IF(Spec_Imports[[#This Row],[Facility_Unit_Name]]="","",INDEX(EF_List[Source ID],MATCH(Spec_Imports[[#This Row],[Facility_Unit_Name]],EF_List[Facility and Unit Name],0))))</f>
        <v/>
      </c>
      <c r="C171" s="44" t="str">
        <f>_xlfn.IFNA(INDEX(EF_List[Primary Fuel],MATCH(Spec_Imports[[#This Row],[Source ID]],EF_List[Source ID],0)),"")</f>
        <v/>
      </c>
      <c r="D171" s="44" t="str">
        <f>_xlfn.IFNA(INDEX(EF_List[State/Country],MATCH(Spec_Imports[[#This Row],[Source ID]],EF_List[Source ID],0)),"")</f>
        <v/>
      </c>
      <c r="E171" s="127"/>
      <c r="F171" s="128"/>
      <c r="G171" s="131" t="str">
        <f>IF(ISBLANK(Spec_Imports[[#This Row],[Source ID]]),"",Spec_Imports[[#This Row],[EF_Published2]])</f>
        <v/>
      </c>
      <c r="H171" s="74"/>
      <c r="I171" s="37"/>
      <c r="J171" s="38"/>
      <c r="K171" s="50"/>
      <c r="L171"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71" s="13"/>
      <c r="N171" s="37"/>
      <c r="O171" s="132" t="str">
        <f>IF(Spec_Imports[[#This Row],[Are_You_First_Deliverer]]="","",IF(N171="Yes","","Verify Entry"))</f>
        <v/>
      </c>
      <c r="P171" s="13"/>
      <c r="Q171" s="37"/>
      <c r="R171" s="44" t="str">
        <f>IF(Spec_Imports[[#This Row],[Source ID]]="","",IF(OR(Spec_Imports[[#This Row],[Direct_Delivery_Method]]="1st PoR is WA Sch Pt",Spec_Imports[[#This Row],[Direct_Delivery_Method]]="Dynamic Transfer",Spec_Imports[[#This Row],[Direct_Delivery_Method]]="Spec Source to POD in WA"),"Yes","Verify Entry"))</f>
        <v/>
      </c>
      <c r="S171" s="13"/>
      <c r="T171" s="247"/>
      <c r="U171" s="13"/>
      <c r="V171" s="44" t="str">
        <f>IF(Spec_Imports[[#This Row],[Source ID]]="","",'Start Here'!$B$33)</f>
        <v/>
      </c>
      <c r="W171" s="44" t="str">
        <f>IF(Spec_Imports[[#This Row],[Source ID]]="","",IF(Spec_Imports[[#This Row],[Are_You_First_Deliverer]]="Yes","No",IF(Spec_Imports[[#This Row],[Are_You_First_Deliverer]]="No","Yes","Verify Entry")))</f>
        <v/>
      </c>
      <c r="X171" s="52" t="str">
        <f>IF(Spec_Imports[[#This Row],[RP_Power_Brought_On_Behalf]]="Yes",Spec_Imports[[#This Row],[Specified_Electricity_Deliveries]]*Spec_Imports[[#This Row],[Transmission_Loss_Correction_Factor]],"")</f>
        <v/>
      </c>
      <c r="Y171" s="39" t="str">
        <f>IF(Spec_Imports[[#This Row],[RP_Owned_Imported_Per_Thresholds]]="","",Spec_Imports[[#This Row],[RP_Owned_Imported_Per_Thresholds]]*Spec_Imports[[#This Row],[EF_Total_Covered]])</f>
        <v/>
      </c>
      <c r="Z171" s="13"/>
      <c r="AA171" s="37"/>
      <c r="AB171" s="37" t="str">
        <f>IF(Spec_Imports[[#This Row],[Source ID]]="","",IF(OR(Spec_Imports[[#This Row],[Meter_Data_Zero_RPS]]="No",Spec_Imports[[#This Row],[Are_You_First_Deliverer]]="No"),"Does Not Apply",""))</f>
        <v/>
      </c>
      <c r="AC171"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71" s="16"/>
      <c r="AE171" s="210" t="str">
        <f>_xlfn.IFNA(INDEX(EF_List[Total EF],MATCH(Spec_Imports[[#This Row],[Source ID]],EF_List[Source ID],0)),"")</f>
        <v/>
      </c>
      <c r="AF171" s="210" t="str">
        <f>IF(Spec_Imports[[#This Row],[Source ID]]="","",Spec_Imports[[#This Row],[EF_Combustion]]+Spec_Imports[[#This Row],[EF_CH4_Non-Geothermal]]+Spec_Imports[[#This Row],[EF_N2O]])</f>
        <v/>
      </c>
      <c r="AG171" s="210" t="str">
        <f>IF(Spec_Imports[[#This Row],[Source ID]]="","",Spec_Imports[[#This Row],[EF_Biomass_Exempt]]+Spec_Imports[[#This Row],[EF_CO2_Geothermal_Exempt]]+Spec_Imports[[#This Row],[EF_CH4_Geothermal_Exempt]])</f>
        <v/>
      </c>
      <c r="AH171" s="210" t="str">
        <f>_xlfn.IFNA(INDEX(EF_List[Fossil &amp; Process EF],MATCH(Spec_Imports[[#This Row],[Source ID]],EF_List[Source ID],0)),"")</f>
        <v/>
      </c>
      <c r="AI171" s="210" t="str">
        <f>_xlfn.IFNA(INDEX(EF_List[Biomass
Exempt EF],MATCH(Spec_Imports[[#This Row],[Source ID]],EF_List[Source ID],0)),"")</f>
        <v/>
      </c>
      <c r="AJ171" s="210" t="str">
        <f>_xlfn.IFNA(INDEX(EF_List[Geothermal CO2 Exempt EF],MATCH(Spec_Imports[[#This Row],[Source ID]],EF_List[Source ID],0)),"")</f>
        <v/>
      </c>
      <c r="AK171" s="210" t="str">
        <f>_xlfn.IFNA(INDEX(EF_List[Geothermal CH4 Exempt EF],MATCH(Spec_Imports[[#This Row],[Source ID]],EF_List[Source ID],0)),"")</f>
        <v/>
      </c>
      <c r="AL171" s="210" t="str">
        <f>_xlfn.IFNA(INDEX(EF_List[Other CH4
Covered EF],MATCH(Spec_Imports[[#This Row],[Source ID]],EF_List[Source ID],0)),"")</f>
        <v/>
      </c>
      <c r="AM171" s="210" t="str">
        <f>_xlfn.IFNA(INDEX(EF_List[N2O
Covered EF],MATCH(Spec_Imports[[#This Row],[Source ID]],EF_List[Source ID],0)),"")</f>
        <v/>
      </c>
      <c r="AN171" s="15"/>
      <c r="AO171" s="51" t="str">
        <f>IFERROR(MAX(Spec_Imports[[#This Row],[Specified_Electricity_Deliveries]],0)*Spec_Imports[[#This Row],[Transmission_Loss_Correction_Factor]],"")</f>
        <v/>
      </c>
      <c r="AP171" s="51" t="str">
        <f>IFERROR(Spec_Imports[[#This Row],[MWh_x_TLF]]*Spec_Imports[[#This Row],[EF_Published2]],"")</f>
        <v/>
      </c>
      <c r="AQ171" s="51" t="str">
        <f>IFERROR(Spec_Imports[[#This Row],[MWh_x_TLF]]*Spec_Imports[[#This Row],[EF_Total_Covered]],"")</f>
        <v/>
      </c>
      <c r="AR171" s="51" t="str">
        <f>IFERROR(Spec_Imports[[#This Row],[MWh_x_TLF]]*Spec_Imports[[#This Row],[EF_Total_Exempt]],"")</f>
        <v/>
      </c>
      <c r="AS171" s="51" t="str">
        <f>IFERROR(Spec_Imports[[#This Row],[MWh_x_TLF]]*Spec_Imports[[#This Row],[EF_Combustion]],"")</f>
        <v/>
      </c>
      <c r="AT171" s="51" t="str">
        <f>IFERROR(Spec_Imports[[#This Row],[MWh_x_TLF]]*Spec_Imports[[#This Row],[EF_Biomass_Exempt]],"")</f>
        <v/>
      </c>
      <c r="AU171" s="51" t="str">
        <f>IFERROR(Spec_Imports[[#This Row],[MWh_x_TLF]]*Spec_Imports[[#This Row],[EF_CO2_Geothermal_Exempt]],"")</f>
        <v/>
      </c>
      <c r="AV171" s="51" t="str">
        <f>IFERROR(Spec_Imports[[#This Row],[MWh_x_TLF]]*Spec_Imports[[#This Row],[EF_CH4_Geothermal_Exempt]],"")</f>
        <v/>
      </c>
      <c r="AW171" s="51" t="str">
        <f>IFERROR(Spec_Imports[[#This Row],[MWh_x_TLF]]*Spec_Imports[[#This Row],[EF_CH4_Non-Geothermal]],"")</f>
        <v/>
      </c>
      <c r="AX171" s="51" t="str">
        <f>IFERROR(Spec_Imports[[#This Row],[MWh_x_TLF]]*Spec_Imports[[#This Row],[EF_N2O]],"")</f>
        <v/>
      </c>
      <c r="AY171" s="15"/>
      <c r="AZ171" s="44" t="str">
        <f>IF(Spec_Imports[[#This Row],[Source ID]]="","","No")</f>
        <v/>
      </c>
      <c r="BA171" s="255" t="str">
        <f>IF(Spec_Imports[[#This Row],[Linked_Jurisdiction_2]]="No",0,Spec_Imports[[#This Row],[CO2e_Total_Covered]])</f>
        <v/>
      </c>
      <c r="BB171" s="139"/>
      <c r="BC171" s="257"/>
    </row>
    <row r="172" spans="1:55" ht="15.6">
      <c r="A172" s="244"/>
      <c r="B172" s="126" t="str">
        <f>IF(ISNUMBER(SEARCH("~*",Spec_Imports[[#This Row],[Facility_Unit_Name]])),"",IF(Spec_Imports[[#This Row],[Facility_Unit_Name]]="","",INDEX(EF_List[Source ID],MATCH(Spec_Imports[[#This Row],[Facility_Unit_Name]],EF_List[Facility and Unit Name],0))))</f>
        <v/>
      </c>
      <c r="C172" s="44" t="str">
        <f>_xlfn.IFNA(INDEX(EF_List[Primary Fuel],MATCH(Spec_Imports[[#This Row],[Source ID]],EF_List[Source ID],0)),"")</f>
        <v/>
      </c>
      <c r="D172" s="44" t="str">
        <f>_xlfn.IFNA(INDEX(EF_List[State/Country],MATCH(Spec_Imports[[#This Row],[Source ID]],EF_List[Source ID],0)),"")</f>
        <v/>
      </c>
      <c r="E172" s="127"/>
      <c r="F172" s="128"/>
      <c r="G172" s="131" t="str">
        <f>IF(ISBLANK(Spec_Imports[[#This Row],[Source ID]]),"",Spec_Imports[[#This Row],[EF_Published2]])</f>
        <v/>
      </c>
      <c r="H172" s="74"/>
      <c r="I172" s="37"/>
      <c r="J172" s="38"/>
      <c r="K172" s="50"/>
      <c r="L172"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72" s="13"/>
      <c r="N172" s="37"/>
      <c r="O172" s="132" t="str">
        <f>IF(Spec_Imports[[#This Row],[Are_You_First_Deliverer]]="","",IF(N172="Yes","","Verify Entry"))</f>
        <v/>
      </c>
      <c r="P172" s="13"/>
      <c r="Q172" s="37"/>
      <c r="R172" s="44" t="str">
        <f>IF(Spec_Imports[[#This Row],[Source ID]]="","",IF(OR(Spec_Imports[[#This Row],[Direct_Delivery_Method]]="1st PoR is WA Sch Pt",Spec_Imports[[#This Row],[Direct_Delivery_Method]]="Dynamic Transfer",Spec_Imports[[#This Row],[Direct_Delivery_Method]]="Spec Source to POD in WA"),"Yes","Verify Entry"))</f>
        <v/>
      </c>
      <c r="S172" s="13"/>
      <c r="T172" s="247"/>
      <c r="U172" s="13"/>
      <c r="V172" s="44" t="str">
        <f>IF(Spec_Imports[[#This Row],[Source ID]]="","",'Start Here'!$B$33)</f>
        <v/>
      </c>
      <c r="W172" s="44" t="str">
        <f>IF(Spec_Imports[[#This Row],[Source ID]]="","",IF(Spec_Imports[[#This Row],[Are_You_First_Deliverer]]="Yes","No",IF(Spec_Imports[[#This Row],[Are_You_First_Deliverer]]="No","Yes","Verify Entry")))</f>
        <v/>
      </c>
      <c r="X172" s="52" t="str">
        <f>IF(Spec_Imports[[#This Row],[RP_Power_Brought_On_Behalf]]="Yes",Spec_Imports[[#This Row],[Specified_Electricity_Deliveries]]*Spec_Imports[[#This Row],[Transmission_Loss_Correction_Factor]],"")</f>
        <v/>
      </c>
      <c r="Y172" s="39" t="str">
        <f>IF(Spec_Imports[[#This Row],[RP_Owned_Imported_Per_Thresholds]]="","",Spec_Imports[[#This Row],[RP_Owned_Imported_Per_Thresholds]]*Spec_Imports[[#This Row],[EF_Total_Covered]])</f>
        <v/>
      </c>
      <c r="Z172" s="13"/>
      <c r="AA172" s="37"/>
      <c r="AB172" s="37" t="str">
        <f>IF(Spec_Imports[[#This Row],[Source ID]]="","",IF(OR(Spec_Imports[[#This Row],[Meter_Data_Zero_RPS]]="No",Spec_Imports[[#This Row],[Are_You_First_Deliverer]]="No"),"Does Not Apply",""))</f>
        <v/>
      </c>
      <c r="AC172"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72" s="16"/>
      <c r="AE172" s="210" t="str">
        <f>_xlfn.IFNA(INDEX(EF_List[Total EF],MATCH(Spec_Imports[[#This Row],[Source ID]],EF_List[Source ID],0)),"")</f>
        <v/>
      </c>
      <c r="AF172" s="210" t="str">
        <f>IF(Spec_Imports[[#This Row],[Source ID]]="","",Spec_Imports[[#This Row],[EF_Combustion]]+Spec_Imports[[#This Row],[EF_CH4_Non-Geothermal]]+Spec_Imports[[#This Row],[EF_N2O]])</f>
        <v/>
      </c>
      <c r="AG172" s="210" t="str">
        <f>IF(Spec_Imports[[#This Row],[Source ID]]="","",Spec_Imports[[#This Row],[EF_Biomass_Exempt]]+Spec_Imports[[#This Row],[EF_CO2_Geothermal_Exempt]]+Spec_Imports[[#This Row],[EF_CH4_Geothermal_Exempt]])</f>
        <v/>
      </c>
      <c r="AH172" s="210" t="str">
        <f>_xlfn.IFNA(INDEX(EF_List[Fossil &amp; Process EF],MATCH(Spec_Imports[[#This Row],[Source ID]],EF_List[Source ID],0)),"")</f>
        <v/>
      </c>
      <c r="AI172" s="210" t="str">
        <f>_xlfn.IFNA(INDEX(EF_List[Biomass
Exempt EF],MATCH(Spec_Imports[[#This Row],[Source ID]],EF_List[Source ID],0)),"")</f>
        <v/>
      </c>
      <c r="AJ172" s="210" t="str">
        <f>_xlfn.IFNA(INDEX(EF_List[Geothermal CO2 Exempt EF],MATCH(Spec_Imports[[#This Row],[Source ID]],EF_List[Source ID],0)),"")</f>
        <v/>
      </c>
      <c r="AK172" s="210" t="str">
        <f>_xlfn.IFNA(INDEX(EF_List[Geothermal CH4 Exempt EF],MATCH(Spec_Imports[[#This Row],[Source ID]],EF_List[Source ID],0)),"")</f>
        <v/>
      </c>
      <c r="AL172" s="210" t="str">
        <f>_xlfn.IFNA(INDEX(EF_List[Other CH4
Covered EF],MATCH(Spec_Imports[[#This Row],[Source ID]],EF_List[Source ID],0)),"")</f>
        <v/>
      </c>
      <c r="AM172" s="210" t="str">
        <f>_xlfn.IFNA(INDEX(EF_List[N2O
Covered EF],MATCH(Spec_Imports[[#This Row],[Source ID]],EF_List[Source ID],0)),"")</f>
        <v/>
      </c>
      <c r="AN172" s="15"/>
      <c r="AO172" s="51" t="str">
        <f>IFERROR(MAX(Spec_Imports[[#This Row],[Specified_Electricity_Deliveries]],0)*Spec_Imports[[#This Row],[Transmission_Loss_Correction_Factor]],"")</f>
        <v/>
      </c>
      <c r="AP172" s="51" t="str">
        <f>IFERROR(Spec_Imports[[#This Row],[MWh_x_TLF]]*Spec_Imports[[#This Row],[EF_Published2]],"")</f>
        <v/>
      </c>
      <c r="AQ172" s="51" t="str">
        <f>IFERROR(Spec_Imports[[#This Row],[MWh_x_TLF]]*Spec_Imports[[#This Row],[EF_Total_Covered]],"")</f>
        <v/>
      </c>
      <c r="AR172" s="51" t="str">
        <f>IFERROR(Spec_Imports[[#This Row],[MWh_x_TLF]]*Spec_Imports[[#This Row],[EF_Total_Exempt]],"")</f>
        <v/>
      </c>
      <c r="AS172" s="51" t="str">
        <f>IFERROR(Spec_Imports[[#This Row],[MWh_x_TLF]]*Spec_Imports[[#This Row],[EF_Combustion]],"")</f>
        <v/>
      </c>
      <c r="AT172" s="51" t="str">
        <f>IFERROR(Spec_Imports[[#This Row],[MWh_x_TLF]]*Spec_Imports[[#This Row],[EF_Biomass_Exempt]],"")</f>
        <v/>
      </c>
      <c r="AU172" s="51" t="str">
        <f>IFERROR(Spec_Imports[[#This Row],[MWh_x_TLF]]*Spec_Imports[[#This Row],[EF_CO2_Geothermal_Exempt]],"")</f>
        <v/>
      </c>
      <c r="AV172" s="51" t="str">
        <f>IFERROR(Spec_Imports[[#This Row],[MWh_x_TLF]]*Spec_Imports[[#This Row],[EF_CH4_Geothermal_Exempt]],"")</f>
        <v/>
      </c>
      <c r="AW172" s="51" t="str">
        <f>IFERROR(Spec_Imports[[#This Row],[MWh_x_TLF]]*Spec_Imports[[#This Row],[EF_CH4_Non-Geothermal]],"")</f>
        <v/>
      </c>
      <c r="AX172" s="51" t="str">
        <f>IFERROR(Spec_Imports[[#This Row],[MWh_x_TLF]]*Spec_Imports[[#This Row],[EF_N2O]],"")</f>
        <v/>
      </c>
      <c r="AY172" s="15"/>
      <c r="AZ172" s="44" t="str">
        <f>IF(Spec_Imports[[#This Row],[Source ID]]="","","No")</f>
        <v/>
      </c>
      <c r="BA172" s="255" t="str">
        <f>IF(Spec_Imports[[#This Row],[Linked_Jurisdiction_2]]="No",0,Spec_Imports[[#This Row],[CO2e_Total_Covered]])</f>
        <v/>
      </c>
      <c r="BB172" s="139"/>
      <c r="BC172" s="257"/>
    </row>
    <row r="173" spans="1:55" ht="15.6">
      <c r="A173" s="244"/>
      <c r="B173" s="126" t="str">
        <f>IF(ISNUMBER(SEARCH("~*",Spec_Imports[[#This Row],[Facility_Unit_Name]])),"",IF(Spec_Imports[[#This Row],[Facility_Unit_Name]]="","",INDEX(EF_List[Source ID],MATCH(Spec_Imports[[#This Row],[Facility_Unit_Name]],EF_List[Facility and Unit Name],0))))</f>
        <v/>
      </c>
      <c r="C173" s="44" t="str">
        <f>_xlfn.IFNA(INDEX(EF_List[Primary Fuel],MATCH(Spec_Imports[[#This Row],[Source ID]],EF_List[Source ID],0)),"")</f>
        <v/>
      </c>
      <c r="D173" s="44" t="str">
        <f>_xlfn.IFNA(INDEX(EF_List[State/Country],MATCH(Spec_Imports[[#This Row],[Source ID]],EF_List[Source ID],0)),"")</f>
        <v/>
      </c>
      <c r="E173" s="127"/>
      <c r="F173" s="128"/>
      <c r="G173" s="131" t="str">
        <f>IF(ISBLANK(Spec_Imports[[#This Row],[Source ID]]),"",Spec_Imports[[#This Row],[EF_Published2]])</f>
        <v/>
      </c>
      <c r="H173" s="74"/>
      <c r="I173" s="37"/>
      <c r="J173" s="38"/>
      <c r="K173" s="50"/>
      <c r="L173"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73" s="13"/>
      <c r="N173" s="37"/>
      <c r="O173" s="132" t="str">
        <f>IF(Spec_Imports[[#This Row],[Are_You_First_Deliverer]]="","",IF(N173="Yes","","Verify Entry"))</f>
        <v/>
      </c>
      <c r="P173" s="13"/>
      <c r="Q173" s="37"/>
      <c r="R173" s="44" t="str">
        <f>IF(Spec_Imports[[#This Row],[Source ID]]="","",IF(OR(Spec_Imports[[#This Row],[Direct_Delivery_Method]]="1st PoR is WA Sch Pt",Spec_Imports[[#This Row],[Direct_Delivery_Method]]="Dynamic Transfer",Spec_Imports[[#This Row],[Direct_Delivery_Method]]="Spec Source to POD in WA"),"Yes","Verify Entry"))</f>
        <v/>
      </c>
      <c r="S173" s="13"/>
      <c r="T173" s="247"/>
      <c r="U173" s="13"/>
      <c r="V173" s="44" t="str">
        <f>IF(Spec_Imports[[#This Row],[Source ID]]="","",'Start Here'!$B$33)</f>
        <v/>
      </c>
      <c r="W173" s="44" t="str">
        <f>IF(Spec_Imports[[#This Row],[Source ID]]="","",IF(Spec_Imports[[#This Row],[Are_You_First_Deliverer]]="Yes","No",IF(Spec_Imports[[#This Row],[Are_You_First_Deliverer]]="No","Yes","Verify Entry")))</f>
        <v/>
      </c>
      <c r="X173" s="52" t="str">
        <f>IF(Spec_Imports[[#This Row],[RP_Power_Brought_On_Behalf]]="Yes",Spec_Imports[[#This Row],[Specified_Electricity_Deliveries]]*Spec_Imports[[#This Row],[Transmission_Loss_Correction_Factor]],"")</f>
        <v/>
      </c>
      <c r="Y173" s="39" t="str">
        <f>IF(Spec_Imports[[#This Row],[RP_Owned_Imported_Per_Thresholds]]="","",Spec_Imports[[#This Row],[RP_Owned_Imported_Per_Thresholds]]*Spec_Imports[[#This Row],[EF_Total_Covered]])</f>
        <v/>
      </c>
      <c r="Z173" s="13"/>
      <c r="AA173" s="37"/>
      <c r="AB173" s="37" t="str">
        <f>IF(Spec_Imports[[#This Row],[Source ID]]="","",IF(OR(Spec_Imports[[#This Row],[Meter_Data_Zero_RPS]]="No",Spec_Imports[[#This Row],[Are_You_First_Deliverer]]="No"),"Does Not Apply",""))</f>
        <v/>
      </c>
      <c r="AC173"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73" s="16"/>
      <c r="AE173" s="210" t="str">
        <f>_xlfn.IFNA(INDEX(EF_List[Total EF],MATCH(Spec_Imports[[#This Row],[Source ID]],EF_List[Source ID],0)),"")</f>
        <v/>
      </c>
      <c r="AF173" s="210" t="str">
        <f>IF(Spec_Imports[[#This Row],[Source ID]]="","",Spec_Imports[[#This Row],[EF_Combustion]]+Spec_Imports[[#This Row],[EF_CH4_Non-Geothermal]]+Spec_Imports[[#This Row],[EF_N2O]])</f>
        <v/>
      </c>
      <c r="AG173" s="210" t="str">
        <f>IF(Spec_Imports[[#This Row],[Source ID]]="","",Spec_Imports[[#This Row],[EF_Biomass_Exempt]]+Spec_Imports[[#This Row],[EF_CO2_Geothermal_Exempt]]+Spec_Imports[[#This Row],[EF_CH4_Geothermal_Exempt]])</f>
        <v/>
      </c>
      <c r="AH173" s="210" t="str">
        <f>_xlfn.IFNA(INDEX(EF_List[Fossil &amp; Process EF],MATCH(Spec_Imports[[#This Row],[Source ID]],EF_List[Source ID],0)),"")</f>
        <v/>
      </c>
      <c r="AI173" s="210" t="str">
        <f>_xlfn.IFNA(INDEX(EF_List[Biomass
Exempt EF],MATCH(Spec_Imports[[#This Row],[Source ID]],EF_List[Source ID],0)),"")</f>
        <v/>
      </c>
      <c r="AJ173" s="210" t="str">
        <f>_xlfn.IFNA(INDEX(EF_List[Geothermal CO2 Exempt EF],MATCH(Spec_Imports[[#This Row],[Source ID]],EF_List[Source ID],0)),"")</f>
        <v/>
      </c>
      <c r="AK173" s="210" t="str">
        <f>_xlfn.IFNA(INDEX(EF_List[Geothermal CH4 Exempt EF],MATCH(Spec_Imports[[#This Row],[Source ID]],EF_List[Source ID],0)),"")</f>
        <v/>
      </c>
      <c r="AL173" s="210" t="str">
        <f>_xlfn.IFNA(INDEX(EF_List[Other CH4
Covered EF],MATCH(Spec_Imports[[#This Row],[Source ID]],EF_List[Source ID],0)),"")</f>
        <v/>
      </c>
      <c r="AM173" s="210" t="str">
        <f>_xlfn.IFNA(INDEX(EF_List[N2O
Covered EF],MATCH(Spec_Imports[[#This Row],[Source ID]],EF_List[Source ID],0)),"")</f>
        <v/>
      </c>
      <c r="AN173" s="15"/>
      <c r="AO173" s="51" t="str">
        <f>IFERROR(MAX(Spec_Imports[[#This Row],[Specified_Electricity_Deliveries]],0)*Spec_Imports[[#This Row],[Transmission_Loss_Correction_Factor]],"")</f>
        <v/>
      </c>
      <c r="AP173" s="51" t="str">
        <f>IFERROR(Spec_Imports[[#This Row],[MWh_x_TLF]]*Spec_Imports[[#This Row],[EF_Published2]],"")</f>
        <v/>
      </c>
      <c r="AQ173" s="51" t="str">
        <f>IFERROR(Spec_Imports[[#This Row],[MWh_x_TLF]]*Spec_Imports[[#This Row],[EF_Total_Covered]],"")</f>
        <v/>
      </c>
      <c r="AR173" s="51" t="str">
        <f>IFERROR(Spec_Imports[[#This Row],[MWh_x_TLF]]*Spec_Imports[[#This Row],[EF_Total_Exempt]],"")</f>
        <v/>
      </c>
      <c r="AS173" s="51" t="str">
        <f>IFERROR(Spec_Imports[[#This Row],[MWh_x_TLF]]*Spec_Imports[[#This Row],[EF_Combustion]],"")</f>
        <v/>
      </c>
      <c r="AT173" s="51" t="str">
        <f>IFERROR(Spec_Imports[[#This Row],[MWh_x_TLF]]*Spec_Imports[[#This Row],[EF_Biomass_Exempt]],"")</f>
        <v/>
      </c>
      <c r="AU173" s="51" t="str">
        <f>IFERROR(Spec_Imports[[#This Row],[MWh_x_TLF]]*Spec_Imports[[#This Row],[EF_CO2_Geothermal_Exempt]],"")</f>
        <v/>
      </c>
      <c r="AV173" s="51" t="str">
        <f>IFERROR(Spec_Imports[[#This Row],[MWh_x_TLF]]*Spec_Imports[[#This Row],[EF_CH4_Geothermal_Exempt]],"")</f>
        <v/>
      </c>
      <c r="AW173" s="51" t="str">
        <f>IFERROR(Spec_Imports[[#This Row],[MWh_x_TLF]]*Spec_Imports[[#This Row],[EF_CH4_Non-Geothermal]],"")</f>
        <v/>
      </c>
      <c r="AX173" s="51" t="str">
        <f>IFERROR(Spec_Imports[[#This Row],[MWh_x_TLF]]*Spec_Imports[[#This Row],[EF_N2O]],"")</f>
        <v/>
      </c>
      <c r="AY173" s="15"/>
      <c r="AZ173" s="44" t="str">
        <f>IF(Spec_Imports[[#This Row],[Source ID]]="","","No")</f>
        <v/>
      </c>
      <c r="BA173" s="255" t="str">
        <f>IF(Spec_Imports[[#This Row],[Linked_Jurisdiction_2]]="No",0,Spec_Imports[[#This Row],[CO2e_Total_Covered]])</f>
        <v/>
      </c>
      <c r="BB173" s="139"/>
      <c r="BC173" s="257"/>
    </row>
    <row r="174" spans="1:55" ht="15.6">
      <c r="A174" s="244"/>
      <c r="B174" s="126" t="str">
        <f>IF(ISNUMBER(SEARCH("~*",Spec_Imports[[#This Row],[Facility_Unit_Name]])),"",IF(Spec_Imports[[#This Row],[Facility_Unit_Name]]="","",INDEX(EF_List[Source ID],MATCH(Spec_Imports[[#This Row],[Facility_Unit_Name]],EF_List[Facility and Unit Name],0))))</f>
        <v/>
      </c>
      <c r="C174" s="44" t="str">
        <f>_xlfn.IFNA(INDEX(EF_List[Primary Fuel],MATCH(Spec_Imports[[#This Row],[Source ID]],EF_List[Source ID],0)),"")</f>
        <v/>
      </c>
      <c r="D174" s="44" t="str">
        <f>_xlfn.IFNA(INDEX(EF_List[State/Country],MATCH(Spec_Imports[[#This Row],[Source ID]],EF_List[Source ID],0)),"")</f>
        <v/>
      </c>
      <c r="E174" s="127"/>
      <c r="F174" s="128"/>
      <c r="G174" s="131" t="str">
        <f>IF(ISBLANK(Spec_Imports[[#This Row],[Source ID]]),"",Spec_Imports[[#This Row],[EF_Published2]])</f>
        <v/>
      </c>
      <c r="H174" s="74"/>
      <c r="I174" s="37"/>
      <c r="J174" s="38"/>
      <c r="K174" s="50"/>
      <c r="L174"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74" s="13"/>
      <c r="N174" s="37"/>
      <c r="O174" s="132" t="str">
        <f>IF(Spec_Imports[[#This Row],[Are_You_First_Deliverer]]="","",IF(N174="Yes","","Verify Entry"))</f>
        <v/>
      </c>
      <c r="P174" s="13"/>
      <c r="Q174" s="37"/>
      <c r="R174" s="44" t="str">
        <f>IF(Spec_Imports[[#This Row],[Source ID]]="","",IF(OR(Spec_Imports[[#This Row],[Direct_Delivery_Method]]="1st PoR is WA Sch Pt",Spec_Imports[[#This Row],[Direct_Delivery_Method]]="Dynamic Transfer",Spec_Imports[[#This Row],[Direct_Delivery_Method]]="Spec Source to POD in WA"),"Yes","Verify Entry"))</f>
        <v/>
      </c>
      <c r="S174" s="13"/>
      <c r="T174" s="247"/>
      <c r="U174" s="13"/>
      <c r="V174" s="44" t="str">
        <f>IF(Spec_Imports[[#This Row],[Source ID]]="","",'Start Here'!$B$33)</f>
        <v/>
      </c>
      <c r="W174" s="44" t="str">
        <f>IF(Spec_Imports[[#This Row],[Source ID]]="","",IF(Spec_Imports[[#This Row],[Are_You_First_Deliverer]]="Yes","No",IF(Spec_Imports[[#This Row],[Are_You_First_Deliverer]]="No","Yes","Verify Entry")))</f>
        <v/>
      </c>
      <c r="X174" s="52" t="str">
        <f>IF(Spec_Imports[[#This Row],[RP_Power_Brought_On_Behalf]]="Yes",Spec_Imports[[#This Row],[Specified_Electricity_Deliveries]]*Spec_Imports[[#This Row],[Transmission_Loss_Correction_Factor]],"")</f>
        <v/>
      </c>
      <c r="Y174" s="39" t="str">
        <f>IF(Spec_Imports[[#This Row],[RP_Owned_Imported_Per_Thresholds]]="","",Spec_Imports[[#This Row],[RP_Owned_Imported_Per_Thresholds]]*Spec_Imports[[#This Row],[EF_Total_Covered]])</f>
        <v/>
      </c>
      <c r="Z174" s="13"/>
      <c r="AA174" s="37"/>
      <c r="AB174" s="37" t="str">
        <f>IF(Spec_Imports[[#This Row],[Source ID]]="","",IF(OR(Spec_Imports[[#This Row],[Meter_Data_Zero_RPS]]="No",Spec_Imports[[#This Row],[Are_You_First_Deliverer]]="No"),"Does Not Apply",""))</f>
        <v/>
      </c>
      <c r="AC174"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74" s="16"/>
      <c r="AE174" s="210" t="str">
        <f>_xlfn.IFNA(INDEX(EF_List[Total EF],MATCH(Spec_Imports[[#This Row],[Source ID]],EF_List[Source ID],0)),"")</f>
        <v/>
      </c>
      <c r="AF174" s="210" t="str">
        <f>IF(Spec_Imports[[#This Row],[Source ID]]="","",Spec_Imports[[#This Row],[EF_Combustion]]+Spec_Imports[[#This Row],[EF_CH4_Non-Geothermal]]+Spec_Imports[[#This Row],[EF_N2O]])</f>
        <v/>
      </c>
      <c r="AG174" s="210" t="str">
        <f>IF(Spec_Imports[[#This Row],[Source ID]]="","",Spec_Imports[[#This Row],[EF_Biomass_Exempt]]+Spec_Imports[[#This Row],[EF_CO2_Geothermal_Exempt]]+Spec_Imports[[#This Row],[EF_CH4_Geothermal_Exempt]])</f>
        <v/>
      </c>
      <c r="AH174" s="210" t="str">
        <f>_xlfn.IFNA(INDEX(EF_List[Fossil &amp; Process EF],MATCH(Spec_Imports[[#This Row],[Source ID]],EF_List[Source ID],0)),"")</f>
        <v/>
      </c>
      <c r="AI174" s="210" t="str">
        <f>_xlfn.IFNA(INDEX(EF_List[Biomass
Exempt EF],MATCH(Spec_Imports[[#This Row],[Source ID]],EF_List[Source ID],0)),"")</f>
        <v/>
      </c>
      <c r="AJ174" s="210" t="str">
        <f>_xlfn.IFNA(INDEX(EF_List[Geothermal CO2 Exempt EF],MATCH(Spec_Imports[[#This Row],[Source ID]],EF_List[Source ID],0)),"")</f>
        <v/>
      </c>
      <c r="AK174" s="210" t="str">
        <f>_xlfn.IFNA(INDEX(EF_List[Geothermal CH4 Exempt EF],MATCH(Spec_Imports[[#This Row],[Source ID]],EF_List[Source ID],0)),"")</f>
        <v/>
      </c>
      <c r="AL174" s="210" t="str">
        <f>_xlfn.IFNA(INDEX(EF_List[Other CH4
Covered EF],MATCH(Spec_Imports[[#This Row],[Source ID]],EF_List[Source ID],0)),"")</f>
        <v/>
      </c>
      <c r="AM174" s="210" t="str">
        <f>_xlfn.IFNA(INDEX(EF_List[N2O
Covered EF],MATCH(Spec_Imports[[#This Row],[Source ID]],EF_List[Source ID],0)),"")</f>
        <v/>
      </c>
      <c r="AN174" s="15"/>
      <c r="AO174" s="51" t="str">
        <f>IFERROR(MAX(Spec_Imports[[#This Row],[Specified_Electricity_Deliveries]],0)*Spec_Imports[[#This Row],[Transmission_Loss_Correction_Factor]],"")</f>
        <v/>
      </c>
      <c r="AP174" s="51" t="str">
        <f>IFERROR(Spec_Imports[[#This Row],[MWh_x_TLF]]*Spec_Imports[[#This Row],[EF_Published2]],"")</f>
        <v/>
      </c>
      <c r="AQ174" s="51" t="str">
        <f>IFERROR(Spec_Imports[[#This Row],[MWh_x_TLF]]*Spec_Imports[[#This Row],[EF_Total_Covered]],"")</f>
        <v/>
      </c>
      <c r="AR174" s="51" t="str">
        <f>IFERROR(Spec_Imports[[#This Row],[MWh_x_TLF]]*Spec_Imports[[#This Row],[EF_Total_Exempt]],"")</f>
        <v/>
      </c>
      <c r="AS174" s="51" t="str">
        <f>IFERROR(Spec_Imports[[#This Row],[MWh_x_TLF]]*Spec_Imports[[#This Row],[EF_Combustion]],"")</f>
        <v/>
      </c>
      <c r="AT174" s="51" t="str">
        <f>IFERROR(Spec_Imports[[#This Row],[MWh_x_TLF]]*Spec_Imports[[#This Row],[EF_Biomass_Exempt]],"")</f>
        <v/>
      </c>
      <c r="AU174" s="51" t="str">
        <f>IFERROR(Spec_Imports[[#This Row],[MWh_x_TLF]]*Spec_Imports[[#This Row],[EF_CO2_Geothermal_Exempt]],"")</f>
        <v/>
      </c>
      <c r="AV174" s="51" t="str">
        <f>IFERROR(Spec_Imports[[#This Row],[MWh_x_TLF]]*Spec_Imports[[#This Row],[EF_CH4_Geothermal_Exempt]],"")</f>
        <v/>
      </c>
      <c r="AW174" s="51" t="str">
        <f>IFERROR(Spec_Imports[[#This Row],[MWh_x_TLF]]*Spec_Imports[[#This Row],[EF_CH4_Non-Geothermal]],"")</f>
        <v/>
      </c>
      <c r="AX174" s="51" t="str">
        <f>IFERROR(Spec_Imports[[#This Row],[MWh_x_TLF]]*Spec_Imports[[#This Row],[EF_N2O]],"")</f>
        <v/>
      </c>
      <c r="AY174" s="15"/>
      <c r="AZ174" s="44" t="str">
        <f>IF(Spec_Imports[[#This Row],[Source ID]]="","","No")</f>
        <v/>
      </c>
      <c r="BA174" s="255" t="str">
        <f>IF(Spec_Imports[[#This Row],[Linked_Jurisdiction_2]]="No",0,Spec_Imports[[#This Row],[CO2e_Total_Covered]])</f>
        <v/>
      </c>
      <c r="BB174" s="139"/>
      <c r="BC174" s="257"/>
    </row>
    <row r="175" spans="1:55" ht="15.6">
      <c r="A175" s="244"/>
      <c r="B175" s="126" t="str">
        <f>IF(ISNUMBER(SEARCH("~*",Spec_Imports[[#This Row],[Facility_Unit_Name]])),"",IF(Spec_Imports[[#This Row],[Facility_Unit_Name]]="","",INDEX(EF_List[Source ID],MATCH(Spec_Imports[[#This Row],[Facility_Unit_Name]],EF_List[Facility and Unit Name],0))))</f>
        <v/>
      </c>
      <c r="C175" s="44" t="str">
        <f>_xlfn.IFNA(INDEX(EF_List[Primary Fuel],MATCH(Spec_Imports[[#This Row],[Source ID]],EF_List[Source ID],0)),"")</f>
        <v/>
      </c>
      <c r="D175" s="44" t="str">
        <f>_xlfn.IFNA(INDEX(EF_List[State/Country],MATCH(Spec_Imports[[#This Row],[Source ID]],EF_List[Source ID],0)),"")</f>
        <v/>
      </c>
      <c r="E175" s="127"/>
      <c r="F175" s="128"/>
      <c r="G175" s="131" t="str">
        <f>IF(ISBLANK(Spec_Imports[[#This Row],[Source ID]]),"",Spec_Imports[[#This Row],[EF_Published2]])</f>
        <v/>
      </c>
      <c r="H175" s="74"/>
      <c r="I175" s="37"/>
      <c r="J175" s="38"/>
      <c r="K175" s="50"/>
      <c r="L175"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75" s="13"/>
      <c r="N175" s="37"/>
      <c r="O175" s="132" t="str">
        <f>IF(Spec_Imports[[#This Row],[Are_You_First_Deliverer]]="","",IF(N175="Yes","","Verify Entry"))</f>
        <v/>
      </c>
      <c r="P175" s="13"/>
      <c r="Q175" s="37"/>
      <c r="R175" s="44" t="str">
        <f>IF(Spec_Imports[[#This Row],[Source ID]]="","",IF(OR(Spec_Imports[[#This Row],[Direct_Delivery_Method]]="1st PoR is WA Sch Pt",Spec_Imports[[#This Row],[Direct_Delivery_Method]]="Dynamic Transfer",Spec_Imports[[#This Row],[Direct_Delivery_Method]]="Spec Source to POD in WA"),"Yes","Verify Entry"))</f>
        <v/>
      </c>
      <c r="S175" s="13"/>
      <c r="T175" s="247"/>
      <c r="U175" s="13"/>
      <c r="V175" s="44" t="str">
        <f>IF(Spec_Imports[[#This Row],[Source ID]]="","",'Start Here'!$B$33)</f>
        <v/>
      </c>
      <c r="W175" s="44" t="str">
        <f>IF(Spec_Imports[[#This Row],[Source ID]]="","",IF(Spec_Imports[[#This Row],[Are_You_First_Deliverer]]="Yes","No",IF(Spec_Imports[[#This Row],[Are_You_First_Deliverer]]="No","Yes","Verify Entry")))</f>
        <v/>
      </c>
      <c r="X175" s="52" t="str">
        <f>IF(Spec_Imports[[#This Row],[RP_Power_Brought_On_Behalf]]="Yes",Spec_Imports[[#This Row],[Specified_Electricity_Deliveries]]*Spec_Imports[[#This Row],[Transmission_Loss_Correction_Factor]],"")</f>
        <v/>
      </c>
      <c r="Y175" s="39" t="str">
        <f>IF(Spec_Imports[[#This Row],[RP_Owned_Imported_Per_Thresholds]]="","",Spec_Imports[[#This Row],[RP_Owned_Imported_Per_Thresholds]]*Spec_Imports[[#This Row],[EF_Total_Covered]])</f>
        <v/>
      </c>
      <c r="Z175" s="13"/>
      <c r="AA175" s="37"/>
      <c r="AB175" s="37" t="str">
        <f>IF(Spec_Imports[[#This Row],[Source ID]]="","",IF(OR(Spec_Imports[[#This Row],[Meter_Data_Zero_RPS]]="No",Spec_Imports[[#This Row],[Are_You_First_Deliverer]]="No"),"Does Not Apply",""))</f>
        <v/>
      </c>
      <c r="AC175"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75" s="16"/>
      <c r="AE175" s="210" t="str">
        <f>_xlfn.IFNA(INDEX(EF_List[Total EF],MATCH(Spec_Imports[[#This Row],[Source ID]],EF_List[Source ID],0)),"")</f>
        <v/>
      </c>
      <c r="AF175" s="210" t="str">
        <f>IF(Spec_Imports[[#This Row],[Source ID]]="","",Spec_Imports[[#This Row],[EF_Combustion]]+Spec_Imports[[#This Row],[EF_CH4_Non-Geothermal]]+Spec_Imports[[#This Row],[EF_N2O]])</f>
        <v/>
      </c>
      <c r="AG175" s="210" t="str">
        <f>IF(Spec_Imports[[#This Row],[Source ID]]="","",Spec_Imports[[#This Row],[EF_Biomass_Exempt]]+Spec_Imports[[#This Row],[EF_CO2_Geothermal_Exempt]]+Spec_Imports[[#This Row],[EF_CH4_Geothermal_Exempt]])</f>
        <v/>
      </c>
      <c r="AH175" s="210" t="str">
        <f>_xlfn.IFNA(INDEX(EF_List[Fossil &amp; Process EF],MATCH(Spec_Imports[[#This Row],[Source ID]],EF_List[Source ID],0)),"")</f>
        <v/>
      </c>
      <c r="AI175" s="210" t="str">
        <f>_xlfn.IFNA(INDEX(EF_List[Biomass
Exempt EF],MATCH(Spec_Imports[[#This Row],[Source ID]],EF_List[Source ID],0)),"")</f>
        <v/>
      </c>
      <c r="AJ175" s="210" t="str">
        <f>_xlfn.IFNA(INDEX(EF_List[Geothermal CO2 Exempt EF],MATCH(Spec_Imports[[#This Row],[Source ID]],EF_List[Source ID],0)),"")</f>
        <v/>
      </c>
      <c r="AK175" s="210" t="str">
        <f>_xlfn.IFNA(INDEX(EF_List[Geothermal CH4 Exempt EF],MATCH(Spec_Imports[[#This Row],[Source ID]],EF_List[Source ID],0)),"")</f>
        <v/>
      </c>
      <c r="AL175" s="210" t="str">
        <f>_xlfn.IFNA(INDEX(EF_List[Other CH4
Covered EF],MATCH(Spec_Imports[[#This Row],[Source ID]],EF_List[Source ID],0)),"")</f>
        <v/>
      </c>
      <c r="AM175" s="210" t="str">
        <f>_xlfn.IFNA(INDEX(EF_List[N2O
Covered EF],MATCH(Spec_Imports[[#This Row],[Source ID]],EF_List[Source ID],0)),"")</f>
        <v/>
      </c>
      <c r="AN175" s="15"/>
      <c r="AO175" s="51" t="str">
        <f>IFERROR(MAX(Spec_Imports[[#This Row],[Specified_Electricity_Deliveries]],0)*Spec_Imports[[#This Row],[Transmission_Loss_Correction_Factor]],"")</f>
        <v/>
      </c>
      <c r="AP175" s="51" t="str">
        <f>IFERROR(Spec_Imports[[#This Row],[MWh_x_TLF]]*Spec_Imports[[#This Row],[EF_Published2]],"")</f>
        <v/>
      </c>
      <c r="AQ175" s="51" t="str">
        <f>IFERROR(Spec_Imports[[#This Row],[MWh_x_TLF]]*Spec_Imports[[#This Row],[EF_Total_Covered]],"")</f>
        <v/>
      </c>
      <c r="AR175" s="51" t="str">
        <f>IFERROR(Spec_Imports[[#This Row],[MWh_x_TLF]]*Spec_Imports[[#This Row],[EF_Total_Exempt]],"")</f>
        <v/>
      </c>
      <c r="AS175" s="51" t="str">
        <f>IFERROR(Spec_Imports[[#This Row],[MWh_x_TLF]]*Spec_Imports[[#This Row],[EF_Combustion]],"")</f>
        <v/>
      </c>
      <c r="AT175" s="51" t="str">
        <f>IFERROR(Spec_Imports[[#This Row],[MWh_x_TLF]]*Spec_Imports[[#This Row],[EF_Biomass_Exempt]],"")</f>
        <v/>
      </c>
      <c r="AU175" s="51" t="str">
        <f>IFERROR(Spec_Imports[[#This Row],[MWh_x_TLF]]*Spec_Imports[[#This Row],[EF_CO2_Geothermal_Exempt]],"")</f>
        <v/>
      </c>
      <c r="AV175" s="51" t="str">
        <f>IFERROR(Spec_Imports[[#This Row],[MWh_x_TLF]]*Spec_Imports[[#This Row],[EF_CH4_Geothermal_Exempt]],"")</f>
        <v/>
      </c>
      <c r="AW175" s="51" t="str">
        <f>IFERROR(Spec_Imports[[#This Row],[MWh_x_TLF]]*Spec_Imports[[#This Row],[EF_CH4_Non-Geothermal]],"")</f>
        <v/>
      </c>
      <c r="AX175" s="51" t="str">
        <f>IFERROR(Spec_Imports[[#This Row],[MWh_x_TLF]]*Spec_Imports[[#This Row],[EF_N2O]],"")</f>
        <v/>
      </c>
      <c r="AY175" s="15"/>
      <c r="AZ175" s="44" t="str">
        <f>IF(Spec_Imports[[#This Row],[Source ID]]="","","No")</f>
        <v/>
      </c>
      <c r="BA175" s="255" t="str">
        <f>IF(Spec_Imports[[#This Row],[Linked_Jurisdiction_2]]="No",0,Spec_Imports[[#This Row],[CO2e_Total_Covered]])</f>
        <v/>
      </c>
      <c r="BB175" s="139"/>
      <c r="BC175" s="257"/>
    </row>
    <row r="176" spans="1:55" ht="15.6">
      <c r="A176" s="244"/>
      <c r="B176" s="126" t="str">
        <f>IF(ISNUMBER(SEARCH("~*",Spec_Imports[[#This Row],[Facility_Unit_Name]])),"",IF(Spec_Imports[[#This Row],[Facility_Unit_Name]]="","",INDEX(EF_List[Source ID],MATCH(Spec_Imports[[#This Row],[Facility_Unit_Name]],EF_List[Facility and Unit Name],0))))</f>
        <v/>
      </c>
      <c r="C176" s="44" t="str">
        <f>_xlfn.IFNA(INDEX(EF_List[Primary Fuel],MATCH(Spec_Imports[[#This Row],[Source ID]],EF_List[Source ID],0)),"")</f>
        <v/>
      </c>
      <c r="D176" s="44" t="str">
        <f>_xlfn.IFNA(INDEX(EF_List[State/Country],MATCH(Spec_Imports[[#This Row],[Source ID]],EF_List[Source ID],0)),"")</f>
        <v/>
      </c>
      <c r="E176" s="127"/>
      <c r="F176" s="128"/>
      <c r="G176" s="131" t="str">
        <f>IF(ISBLANK(Spec_Imports[[#This Row],[Source ID]]),"",Spec_Imports[[#This Row],[EF_Published2]])</f>
        <v/>
      </c>
      <c r="H176" s="74"/>
      <c r="I176" s="37"/>
      <c r="J176" s="38"/>
      <c r="K176" s="50"/>
      <c r="L176"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76" s="13"/>
      <c r="N176" s="37"/>
      <c r="O176" s="132" t="str">
        <f>IF(Spec_Imports[[#This Row],[Are_You_First_Deliverer]]="","",IF(N176="Yes","","Verify Entry"))</f>
        <v/>
      </c>
      <c r="P176" s="13"/>
      <c r="Q176" s="37"/>
      <c r="R176" s="44" t="str">
        <f>IF(Spec_Imports[[#This Row],[Source ID]]="","",IF(OR(Spec_Imports[[#This Row],[Direct_Delivery_Method]]="1st PoR is WA Sch Pt",Spec_Imports[[#This Row],[Direct_Delivery_Method]]="Dynamic Transfer",Spec_Imports[[#This Row],[Direct_Delivery_Method]]="Spec Source to POD in WA"),"Yes","Verify Entry"))</f>
        <v/>
      </c>
      <c r="S176" s="13"/>
      <c r="T176" s="247"/>
      <c r="U176" s="13"/>
      <c r="V176" s="44" t="str">
        <f>IF(Spec_Imports[[#This Row],[Source ID]]="","",'Start Here'!$B$33)</f>
        <v/>
      </c>
      <c r="W176" s="44" t="str">
        <f>IF(Spec_Imports[[#This Row],[Source ID]]="","",IF(Spec_Imports[[#This Row],[Are_You_First_Deliverer]]="Yes","No",IF(Spec_Imports[[#This Row],[Are_You_First_Deliverer]]="No","Yes","Verify Entry")))</f>
        <v/>
      </c>
      <c r="X176" s="52" t="str">
        <f>IF(Spec_Imports[[#This Row],[RP_Power_Brought_On_Behalf]]="Yes",Spec_Imports[[#This Row],[Specified_Electricity_Deliveries]]*Spec_Imports[[#This Row],[Transmission_Loss_Correction_Factor]],"")</f>
        <v/>
      </c>
      <c r="Y176" s="39" t="str">
        <f>IF(Spec_Imports[[#This Row],[RP_Owned_Imported_Per_Thresholds]]="","",Spec_Imports[[#This Row],[RP_Owned_Imported_Per_Thresholds]]*Spec_Imports[[#This Row],[EF_Total_Covered]])</f>
        <v/>
      </c>
      <c r="Z176" s="13"/>
      <c r="AA176" s="37"/>
      <c r="AB176" s="37" t="str">
        <f>IF(Spec_Imports[[#This Row],[Source ID]]="","",IF(OR(Spec_Imports[[#This Row],[Meter_Data_Zero_RPS]]="No",Spec_Imports[[#This Row],[Are_You_First_Deliverer]]="No"),"Does Not Apply",""))</f>
        <v/>
      </c>
      <c r="AC176"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76" s="16"/>
      <c r="AE176" s="210" t="str">
        <f>_xlfn.IFNA(INDEX(EF_List[Total EF],MATCH(Spec_Imports[[#This Row],[Source ID]],EF_List[Source ID],0)),"")</f>
        <v/>
      </c>
      <c r="AF176" s="210" t="str">
        <f>IF(Spec_Imports[[#This Row],[Source ID]]="","",Spec_Imports[[#This Row],[EF_Combustion]]+Spec_Imports[[#This Row],[EF_CH4_Non-Geothermal]]+Spec_Imports[[#This Row],[EF_N2O]])</f>
        <v/>
      </c>
      <c r="AG176" s="210" t="str">
        <f>IF(Spec_Imports[[#This Row],[Source ID]]="","",Spec_Imports[[#This Row],[EF_Biomass_Exempt]]+Spec_Imports[[#This Row],[EF_CO2_Geothermal_Exempt]]+Spec_Imports[[#This Row],[EF_CH4_Geothermal_Exempt]])</f>
        <v/>
      </c>
      <c r="AH176" s="210" t="str">
        <f>_xlfn.IFNA(INDEX(EF_List[Fossil &amp; Process EF],MATCH(Spec_Imports[[#This Row],[Source ID]],EF_List[Source ID],0)),"")</f>
        <v/>
      </c>
      <c r="AI176" s="210" t="str">
        <f>_xlfn.IFNA(INDEX(EF_List[Biomass
Exempt EF],MATCH(Spec_Imports[[#This Row],[Source ID]],EF_List[Source ID],0)),"")</f>
        <v/>
      </c>
      <c r="AJ176" s="210" t="str">
        <f>_xlfn.IFNA(INDEX(EF_List[Geothermal CO2 Exempt EF],MATCH(Spec_Imports[[#This Row],[Source ID]],EF_List[Source ID],0)),"")</f>
        <v/>
      </c>
      <c r="AK176" s="210" t="str">
        <f>_xlfn.IFNA(INDEX(EF_List[Geothermal CH4 Exempt EF],MATCH(Spec_Imports[[#This Row],[Source ID]],EF_List[Source ID],0)),"")</f>
        <v/>
      </c>
      <c r="AL176" s="210" t="str">
        <f>_xlfn.IFNA(INDEX(EF_List[Other CH4
Covered EF],MATCH(Spec_Imports[[#This Row],[Source ID]],EF_List[Source ID],0)),"")</f>
        <v/>
      </c>
      <c r="AM176" s="210" t="str">
        <f>_xlfn.IFNA(INDEX(EF_List[N2O
Covered EF],MATCH(Spec_Imports[[#This Row],[Source ID]],EF_List[Source ID],0)),"")</f>
        <v/>
      </c>
      <c r="AN176" s="15"/>
      <c r="AO176" s="51" t="str">
        <f>IFERROR(MAX(Spec_Imports[[#This Row],[Specified_Electricity_Deliveries]],0)*Spec_Imports[[#This Row],[Transmission_Loss_Correction_Factor]],"")</f>
        <v/>
      </c>
      <c r="AP176" s="51" t="str">
        <f>IFERROR(Spec_Imports[[#This Row],[MWh_x_TLF]]*Spec_Imports[[#This Row],[EF_Published2]],"")</f>
        <v/>
      </c>
      <c r="AQ176" s="51" t="str">
        <f>IFERROR(Spec_Imports[[#This Row],[MWh_x_TLF]]*Spec_Imports[[#This Row],[EF_Total_Covered]],"")</f>
        <v/>
      </c>
      <c r="AR176" s="51" t="str">
        <f>IFERROR(Spec_Imports[[#This Row],[MWh_x_TLF]]*Spec_Imports[[#This Row],[EF_Total_Exempt]],"")</f>
        <v/>
      </c>
      <c r="AS176" s="51" t="str">
        <f>IFERROR(Spec_Imports[[#This Row],[MWh_x_TLF]]*Spec_Imports[[#This Row],[EF_Combustion]],"")</f>
        <v/>
      </c>
      <c r="AT176" s="51" t="str">
        <f>IFERROR(Spec_Imports[[#This Row],[MWh_x_TLF]]*Spec_Imports[[#This Row],[EF_Biomass_Exempt]],"")</f>
        <v/>
      </c>
      <c r="AU176" s="51" t="str">
        <f>IFERROR(Spec_Imports[[#This Row],[MWh_x_TLF]]*Spec_Imports[[#This Row],[EF_CO2_Geothermal_Exempt]],"")</f>
        <v/>
      </c>
      <c r="AV176" s="51" t="str">
        <f>IFERROR(Spec_Imports[[#This Row],[MWh_x_TLF]]*Spec_Imports[[#This Row],[EF_CH4_Geothermal_Exempt]],"")</f>
        <v/>
      </c>
      <c r="AW176" s="51" t="str">
        <f>IFERROR(Spec_Imports[[#This Row],[MWh_x_TLF]]*Spec_Imports[[#This Row],[EF_CH4_Non-Geothermal]],"")</f>
        <v/>
      </c>
      <c r="AX176" s="51" t="str">
        <f>IFERROR(Spec_Imports[[#This Row],[MWh_x_TLF]]*Spec_Imports[[#This Row],[EF_N2O]],"")</f>
        <v/>
      </c>
      <c r="AY176" s="15"/>
      <c r="AZ176" s="44" t="str">
        <f>IF(Spec_Imports[[#This Row],[Source ID]]="","","No")</f>
        <v/>
      </c>
      <c r="BA176" s="255" t="str">
        <f>IF(Spec_Imports[[#This Row],[Linked_Jurisdiction_2]]="No",0,Spec_Imports[[#This Row],[CO2e_Total_Covered]])</f>
        <v/>
      </c>
      <c r="BB176" s="139"/>
      <c r="BC176" s="257"/>
    </row>
    <row r="177" spans="1:55" ht="15.6">
      <c r="A177" s="244"/>
      <c r="B177" s="126" t="str">
        <f>IF(ISNUMBER(SEARCH("~*",Spec_Imports[[#This Row],[Facility_Unit_Name]])),"",IF(Spec_Imports[[#This Row],[Facility_Unit_Name]]="","",INDEX(EF_List[Source ID],MATCH(Spec_Imports[[#This Row],[Facility_Unit_Name]],EF_List[Facility and Unit Name],0))))</f>
        <v/>
      </c>
      <c r="C177" s="44" t="str">
        <f>_xlfn.IFNA(INDEX(EF_List[Primary Fuel],MATCH(Spec_Imports[[#This Row],[Source ID]],EF_List[Source ID],0)),"")</f>
        <v/>
      </c>
      <c r="D177" s="44" t="str">
        <f>_xlfn.IFNA(INDEX(EF_List[State/Country],MATCH(Spec_Imports[[#This Row],[Source ID]],EF_List[Source ID],0)),"")</f>
        <v/>
      </c>
      <c r="E177" s="127"/>
      <c r="F177" s="128"/>
      <c r="G177" s="131" t="str">
        <f>IF(ISBLANK(Spec_Imports[[#This Row],[Source ID]]),"",Spec_Imports[[#This Row],[EF_Published2]])</f>
        <v/>
      </c>
      <c r="H177" s="74"/>
      <c r="I177" s="37"/>
      <c r="J177" s="38"/>
      <c r="K177" s="50"/>
      <c r="L177"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77" s="13"/>
      <c r="N177" s="37"/>
      <c r="O177" s="132" t="str">
        <f>IF(Spec_Imports[[#This Row],[Are_You_First_Deliverer]]="","",IF(N177="Yes","","Verify Entry"))</f>
        <v/>
      </c>
      <c r="P177" s="13"/>
      <c r="Q177" s="37"/>
      <c r="R177" s="44" t="str">
        <f>IF(Spec_Imports[[#This Row],[Source ID]]="","",IF(OR(Spec_Imports[[#This Row],[Direct_Delivery_Method]]="1st PoR is WA Sch Pt",Spec_Imports[[#This Row],[Direct_Delivery_Method]]="Dynamic Transfer",Spec_Imports[[#This Row],[Direct_Delivery_Method]]="Spec Source to POD in WA"),"Yes","Verify Entry"))</f>
        <v/>
      </c>
      <c r="S177" s="13"/>
      <c r="T177" s="247"/>
      <c r="U177" s="13"/>
      <c r="V177" s="44" t="str">
        <f>IF(Spec_Imports[[#This Row],[Source ID]]="","",'Start Here'!$B$33)</f>
        <v/>
      </c>
      <c r="W177" s="44" t="str">
        <f>IF(Spec_Imports[[#This Row],[Source ID]]="","",IF(Spec_Imports[[#This Row],[Are_You_First_Deliverer]]="Yes","No",IF(Spec_Imports[[#This Row],[Are_You_First_Deliverer]]="No","Yes","Verify Entry")))</f>
        <v/>
      </c>
      <c r="X177" s="52" t="str">
        <f>IF(Spec_Imports[[#This Row],[RP_Power_Brought_On_Behalf]]="Yes",Spec_Imports[[#This Row],[Specified_Electricity_Deliveries]]*Spec_Imports[[#This Row],[Transmission_Loss_Correction_Factor]],"")</f>
        <v/>
      </c>
      <c r="Y177" s="39" t="str">
        <f>IF(Spec_Imports[[#This Row],[RP_Owned_Imported_Per_Thresholds]]="","",Spec_Imports[[#This Row],[RP_Owned_Imported_Per_Thresholds]]*Spec_Imports[[#This Row],[EF_Total_Covered]])</f>
        <v/>
      </c>
      <c r="Z177" s="13"/>
      <c r="AA177" s="37"/>
      <c r="AB177" s="37" t="str">
        <f>IF(Spec_Imports[[#This Row],[Source ID]]="","",IF(OR(Spec_Imports[[#This Row],[Meter_Data_Zero_RPS]]="No",Spec_Imports[[#This Row],[Are_You_First_Deliverer]]="No"),"Does Not Apply",""))</f>
        <v/>
      </c>
      <c r="AC177"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77" s="16"/>
      <c r="AE177" s="210" t="str">
        <f>_xlfn.IFNA(INDEX(EF_List[Total EF],MATCH(Spec_Imports[[#This Row],[Source ID]],EF_List[Source ID],0)),"")</f>
        <v/>
      </c>
      <c r="AF177" s="210" t="str">
        <f>IF(Spec_Imports[[#This Row],[Source ID]]="","",Spec_Imports[[#This Row],[EF_Combustion]]+Spec_Imports[[#This Row],[EF_CH4_Non-Geothermal]]+Spec_Imports[[#This Row],[EF_N2O]])</f>
        <v/>
      </c>
      <c r="AG177" s="210" t="str">
        <f>IF(Spec_Imports[[#This Row],[Source ID]]="","",Spec_Imports[[#This Row],[EF_Biomass_Exempt]]+Spec_Imports[[#This Row],[EF_CO2_Geothermal_Exempt]]+Spec_Imports[[#This Row],[EF_CH4_Geothermal_Exempt]])</f>
        <v/>
      </c>
      <c r="AH177" s="210" t="str">
        <f>_xlfn.IFNA(INDEX(EF_List[Fossil &amp; Process EF],MATCH(Spec_Imports[[#This Row],[Source ID]],EF_List[Source ID],0)),"")</f>
        <v/>
      </c>
      <c r="AI177" s="210" t="str">
        <f>_xlfn.IFNA(INDEX(EF_List[Biomass
Exempt EF],MATCH(Spec_Imports[[#This Row],[Source ID]],EF_List[Source ID],0)),"")</f>
        <v/>
      </c>
      <c r="AJ177" s="210" t="str">
        <f>_xlfn.IFNA(INDEX(EF_List[Geothermal CO2 Exempt EF],MATCH(Spec_Imports[[#This Row],[Source ID]],EF_List[Source ID],0)),"")</f>
        <v/>
      </c>
      <c r="AK177" s="210" t="str">
        <f>_xlfn.IFNA(INDEX(EF_List[Geothermal CH4 Exempt EF],MATCH(Spec_Imports[[#This Row],[Source ID]],EF_List[Source ID],0)),"")</f>
        <v/>
      </c>
      <c r="AL177" s="210" t="str">
        <f>_xlfn.IFNA(INDEX(EF_List[Other CH4
Covered EF],MATCH(Spec_Imports[[#This Row],[Source ID]],EF_List[Source ID],0)),"")</f>
        <v/>
      </c>
      <c r="AM177" s="210" t="str">
        <f>_xlfn.IFNA(INDEX(EF_List[N2O
Covered EF],MATCH(Spec_Imports[[#This Row],[Source ID]],EF_List[Source ID],0)),"")</f>
        <v/>
      </c>
      <c r="AN177" s="15"/>
      <c r="AO177" s="51" t="str">
        <f>IFERROR(MAX(Spec_Imports[[#This Row],[Specified_Electricity_Deliveries]],0)*Spec_Imports[[#This Row],[Transmission_Loss_Correction_Factor]],"")</f>
        <v/>
      </c>
      <c r="AP177" s="51" t="str">
        <f>IFERROR(Spec_Imports[[#This Row],[MWh_x_TLF]]*Spec_Imports[[#This Row],[EF_Published2]],"")</f>
        <v/>
      </c>
      <c r="AQ177" s="51" t="str">
        <f>IFERROR(Spec_Imports[[#This Row],[MWh_x_TLF]]*Spec_Imports[[#This Row],[EF_Total_Covered]],"")</f>
        <v/>
      </c>
      <c r="AR177" s="51" t="str">
        <f>IFERROR(Spec_Imports[[#This Row],[MWh_x_TLF]]*Spec_Imports[[#This Row],[EF_Total_Exempt]],"")</f>
        <v/>
      </c>
      <c r="AS177" s="51" t="str">
        <f>IFERROR(Spec_Imports[[#This Row],[MWh_x_TLF]]*Spec_Imports[[#This Row],[EF_Combustion]],"")</f>
        <v/>
      </c>
      <c r="AT177" s="51" t="str">
        <f>IFERROR(Spec_Imports[[#This Row],[MWh_x_TLF]]*Spec_Imports[[#This Row],[EF_Biomass_Exempt]],"")</f>
        <v/>
      </c>
      <c r="AU177" s="51" t="str">
        <f>IFERROR(Spec_Imports[[#This Row],[MWh_x_TLF]]*Spec_Imports[[#This Row],[EF_CO2_Geothermal_Exempt]],"")</f>
        <v/>
      </c>
      <c r="AV177" s="51" t="str">
        <f>IFERROR(Spec_Imports[[#This Row],[MWh_x_TLF]]*Spec_Imports[[#This Row],[EF_CH4_Geothermal_Exempt]],"")</f>
        <v/>
      </c>
      <c r="AW177" s="51" t="str">
        <f>IFERROR(Spec_Imports[[#This Row],[MWh_x_TLF]]*Spec_Imports[[#This Row],[EF_CH4_Non-Geothermal]],"")</f>
        <v/>
      </c>
      <c r="AX177" s="51" t="str">
        <f>IFERROR(Spec_Imports[[#This Row],[MWh_x_TLF]]*Spec_Imports[[#This Row],[EF_N2O]],"")</f>
        <v/>
      </c>
      <c r="AY177" s="15"/>
      <c r="AZ177" s="44" t="str">
        <f>IF(Spec_Imports[[#This Row],[Source ID]]="","","No")</f>
        <v/>
      </c>
      <c r="BA177" s="255" t="str">
        <f>IF(Spec_Imports[[#This Row],[Linked_Jurisdiction_2]]="No",0,Spec_Imports[[#This Row],[CO2e_Total_Covered]])</f>
        <v/>
      </c>
      <c r="BB177" s="139"/>
      <c r="BC177" s="257"/>
    </row>
    <row r="178" spans="1:55" ht="15.6">
      <c r="A178" s="244"/>
      <c r="B178" s="126" t="str">
        <f>IF(ISNUMBER(SEARCH("~*",Spec_Imports[[#This Row],[Facility_Unit_Name]])),"",IF(Spec_Imports[[#This Row],[Facility_Unit_Name]]="","",INDEX(EF_List[Source ID],MATCH(Spec_Imports[[#This Row],[Facility_Unit_Name]],EF_List[Facility and Unit Name],0))))</f>
        <v/>
      </c>
      <c r="C178" s="44" t="str">
        <f>_xlfn.IFNA(INDEX(EF_List[Primary Fuel],MATCH(Spec_Imports[[#This Row],[Source ID]],EF_List[Source ID],0)),"")</f>
        <v/>
      </c>
      <c r="D178" s="44" t="str">
        <f>_xlfn.IFNA(INDEX(EF_List[State/Country],MATCH(Spec_Imports[[#This Row],[Source ID]],EF_List[Source ID],0)),"")</f>
        <v/>
      </c>
      <c r="E178" s="127"/>
      <c r="F178" s="128"/>
      <c r="G178" s="131" t="str">
        <f>IF(ISBLANK(Spec_Imports[[#This Row],[Source ID]]),"",Spec_Imports[[#This Row],[EF_Published2]])</f>
        <v/>
      </c>
      <c r="H178" s="74"/>
      <c r="I178" s="37"/>
      <c r="J178" s="38"/>
      <c r="K178" s="50"/>
      <c r="L178"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78" s="13"/>
      <c r="N178" s="37"/>
      <c r="O178" s="132" t="str">
        <f>IF(Spec_Imports[[#This Row],[Are_You_First_Deliverer]]="","",IF(N178="Yes","","Verify Entry"))</f>
        <v/>
      </c>
      <c r="P178" s="13"/>
      <c r="Q178" s="37"/>
      <c r="R178" s="44" t="str">
        <f>IF(Spec_Imports[[#This Row],[Source ID]]="","",IF(OR(Spec_Imports[[#This Row],[Direct_Delivery_Method]]="1st PoR is WA Sch Pt",Spec_Imports[[#This Row],[Direct_Delivery_Method]]="Dynamic Transfer",Spec_Imports[[#This Row],[Direct_Delivery_Method]]="Spec Source to POD in WA"),"Yes","Verify Entry"))</f>
        <v/>
      </c>
      <c r="S178" s="13"/>
      <c r="T178" s="247"/>
      <c r="U178" s="13"/>
      <c r="V178" s="44" t="str">
        <f>IF(Spec_Imports[[#This Row],[Source ID]]="","",'Start Here'!$B$33)</f>
        <v/>
      </c>
      <c r="W178" s="44" t="str">
        <f>IF(Spec_Imports[[#This Row],[Source ID]]="","",IF(Spec_Imports[[#This Row],[Are_You_First_Deliverer]]="Yes","No",IF(Spec_Imports[[#This Row],[Are_You_First_Deliverer]]="No","Yes","Verify Entry")))</f>
        <v/>
      </c>
      <c r="X178" s="52" t="str">
        <f>IF(Spec_Imports[[#This Row],[RP_Power_Brought_On_Behalf]]="Yes",Spec_Imports[[#This Row],[Specified_Electricity_Deliveries]]*Spec_Imports[[#This Row],[Transmission_Loss_Correction_Factor]],"")</f>
        <v/>
      </c>
      <c r="Y178" s="39" t="str">
        <f>IF(Spec_Imports[[#This Row],[RP_Owned_Imported_Per_Thresholds]]="","",Spec_Imports[[#This Row],[RP_Owned_Imported_Per_Thresholds]]*Spec_Imports[[#This Row],[EF_Total_Covered]])</f>
        <v/>
      </c>
      <c r="Z178" s="13"/>
      <c r="AA178" s="37"/>
      <c r="AB178" s="37" t="str">
        <f>IF(Spec_Imports[[#This Row],[Source ID]]="","",IF(OR(Spec_Imports[[#This Row],[Meter_Data_Zero_RPS]]="No",Spec_Imports[[#This Row],[Are_You_First_Deliverer]]="No"),"Does Not Apply",""))</f>
        <v/>
      </c>
      <c r="AC178"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78" s="16"/>
      <c r="AE178" s="210" t="str">
        <f>_xlfn.IFNA(INDEX(EF_List[Total EF],MATCH(Spec_Imports[[#This Row],[Source ID]],EF_List[Source ID],0)),"")</f>
        <v/>
      </c>
      <c r="AF178" s="210" t="str">
        <f>IF(Spec_Imports[[#This Row],[Source ID]]="","",Spec_Imports[[#This Row],[EF_Combustion]]+Spec_Imports[[#This Row],[EF_CH4_Non-Geothermal]]+Spec_Imports[[#This Row],[EF_N2O]])</f>
        <v/>
      </c>
      <c r="AG178" s="210" t="str">
        <f>IF(Spec_Imports[[#This Row],[Source ID]]="","",Spec_Imports[[#This Row],[EF_Biomass_Exempt]]+Spec_Imports[[#This Row],[EF_CO2_Geothermal_Exempt]]+Spec_Imports[[#This Row],[EF_CH4_Geothermal_Exempt]])</f>
        <v/>
      </c>
      <c r="AH178" s="210" t="str">
        <f>_xlfn.IFNA(INDEX(EF_List[Fossil &amp; Process EF],MATCH(Spec_Imports[[#This Row],[Source ID]],EF_List[Source ID],0)),"")</f>
        <v/>
      </c>
      <c r="AI178" s="210" t="str">
        <f>_xlfn.IFNA(INDEX(EF_List[Biomass
Exempt EF],MATCH(Spec_Imports[[#This Row],[Source ID]],EF_List[Source ID],0)),"")</f>
        <v/>
      </c>
      <c r="AJ178" s="210" t="str">
        <f>_xlfn.IFNA(INDEX(EF_List[Geothermal CO2 Exempt EF],MATCH(Spec_Imports[[#This Row],[Source ID]],EF_List[Source ID],0)),"")</f>
        <v/>
      </c>
      <c r="AK178" s="210" t="str">
        <f>_xlfn.IFNA(INDEX(EF_List[Geothermal CH4 Exempt EF],MATCH(Spec_Imports[[#This Row],[Source ID]],EF_List[Source ID],0)),"")</f>
        <v/>
      </c>
      <c r="AL178" s="210" t="str">
        <f>_xlfn.IFNA(INDEX(EF_List[Other CH4
Covered EF],MATCH(Spec_Imports[[#This Row],[Source ID]],EF_List[Source ID],0)),"")</f>
        <v/>
      </c>
      <c r="AM178" s="210" t="str">
        <f>_xlfn.IFNA(INDEX(EF_List[N2O
Covered EF],MATCH(Spec_Imports[[#This Row],[Source ID]],EF_List[Source ID],0)),"")</f>
        <v/>
      </c>
      <c r="AN178" s="15"/>
      <c r="AO178" s="51" t="str">
        <f>IFERROR(MAX(Spec_Imports[[#This Row],[Specified_Electricity_Deliveries]],0)*Spec_Imports[[#This Row],[Transmission_Loss_Correction_Factor]],"")</f>
        <v/>
      </c>
      <c r="AP178" s="51" t="str">
        <f>IFERROR(Spec_Imports[[#This Row],[MWh_x_TLF]]*Spec_Imports[[#This Row],[EF_Published2]],"")</f>
        <v/>
      </c>
      <c r="AQ178" s="51" t="str">
        <f>IFERROR(Spec_Imports[[#This Row],[MWh_x_TLF]]*Spec_Imports[[#This Row],[EF_Total_Covered]],"")</f>
        <v/>
      </c>
      <c r="AR178" s="51" t="str">
        <f>IFERROR(Spec_Imports[[#This Row],[MWh_x_TLF]]*Spec_Imports[[#This Row],[EF_Total_Exempt]],"")</f>
        <v/>
      </c>
      <c r="AS178" s="51" t="str">
        <f>IFERROR(Spec_Imports[[#This Row],[MWh_x_TLF]]*Spec_Imports[[#This Row],[EF_Combustion]],"")</f>
        <v/>
      </c>
      <c r="AT178" s="51" t="str">
        <f>IFERROR(Spec_Imports[[#This Row],[MWh_x_TLF]]*Spec_Imports[[#This Row],[EF_Biomass_Exempt]],"")</f>
        <v/>
      </c>
      <c r="AU178" s="51" t="str">
        <f>IFERROR(Spec_Imports[[#This Row],[MWh_x_TLF]]*Spec_Imports[[#This Row],[EF_CO2_Geothermal_Exempt]],"")</f>
        <v/>
      </c>
      <c r="AV178" s="51" t="str">
        <f>IFERROR(Spec_Imports[[#This Row],[MWh_x_TLF]]*Spec_Imports[[#This Row],[EF_CH4_Geothermal_Exempt]],"")</f>
        <v/>
      </c>
      <c r="AW178" s="51" t="str">
        <f>IFERROR(Spec_Imports[[#This Row],[MWh_x_TLF]]*Spec_Imports[[#This Row],[EF_CH4_Non-Geothermal]],"")</f>
        <v/>
      </c>
      <c r="AX178" s="51" t="str">
        <f>IFERROR(Spec_Imports[[#This Row],[MWh_x_TLF]]*Spec_Imports[[#This Row],[EF_N2O]],"")</f>
        <v/>
      </c>
      <c r="AY178" s="15"/>
      <c r="AZ178" s="44" t="str">
        <f>IF(Spec_Imports[[#This Row],[Source ID]]="","","No")</f>
        <v/>
      </c>
      <c r="BA178" s="255" t="str">
        <f>IF(Spec_Imports[[#This Row],[Linked_Jurisdiction_2]]="No",0,Spec_Imports[[#This Row],[CO2e_Total_Covered]])</f>
        <v/>
      </c>
      <c r="BB178" s="139"/>
      <c r="BC178" s="257"/>
    </row>
    <row r="179" spans="1:55" ht="15.6">
      <c r="A179" s="244"/>
      <c r="B179" s="126" t="str">
        <f>IF(ISNUMBER(SEARCH("~*",Spec_Imports[[#This Row],[Facility_Unit_Name]])),"",IF(Spec_Imports[[#This Row],[Facility_Unit_Name]]="","",INDEX(EF_List[Source ID],MATCH(Spec_Imports[[#This Row],[Facility_Unit_Name]],EF_List[Facility and Unit Name],0))))</f>
        <v/>
      </c>
      <c r="C179" s="44" t="str">
        <f>_xlfn.IFNA(INDEX(EF_List[Primary Fuel],MATCH(Spec_Imports[[#This Row],[Source ID]],EF_List[Source ID],0)),"")</f>
        <v/>
      </c>
      <c r="D179" s="44" t="str">
        <f>_xlfn.IFNA(INDEX(EF_List[State/Country],MATCH(Spec_Imports[[#This Row],[Source ID]],EF_List[Source ID],0)),"")</f>
        <v/>
      </c>
      <c r="E179" s="127"/>
      <c r="F179" s="128"/>
      <c r="G179" s="131" t="str">
        <f>IF(ISBLANK(Spec_Imports[[#This Row],[Source ID]]),"",Spec_Imports[[#This Row],[EF_Published2]])</f>
        <v/>
      </c>
      <c r="H179" s="74"/>
      <c r="I179" s="37"/>
      <c r="J179" s="38"/>
      <c r="K179" s="50"/>
      <c r="L179"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79" s="13"/>
      <c r="N179" s="37"/>
      <c r="O179" s="132" t="str">
        <f>IF(Spec_Imports[[#This Row],[Are_You_First_Deliverer]]="","",IF(N179="Yes","","Verify Entry"))</f>
        <v/>
      </c>
      <c r="P179" s="13"/>
      <c r="Q179" s="37"/>
      <c r="R179" s="44" t="str">
        <f>IF(Spec_Imports[[#This Row],[Source ID]]="","",IF(OR(Spec_Imports[[#This Row],[Direct_Delivery_Method]]="1st PoR is WA Sch Pt",Spec_Imports[[#This Row],[Direct_Delivery_Method]]="Dynamic Transfer",Spec_Imports[[#This Row],[Direct_Delivery_Method]]="Spec Source to POD in WA"),"Yes","Verify Entry"))</f>
        <v/>
      </c>
      <c r="S179" s="13"/>
      <c r="T179" s="247"/>
      <c r="U179" s="13"/>
      <c r="V179" s="44" t="str">
        <f>IF(Spec_Imports[[#This Row],[Source ID]]="","",'Start Here'!$B$33)</f>
        <v/>
      </c>
      <c r="W179" s="44" t="str">
        <f>IF(Spec_Imports[[#This Row],[Source ID]]="","",IF(Spec_Imports[[#This Row],[Are_You_First_Deliverer]]="Yes","No",IF(Spec_Imports[[#This Row],[Are_You_First_Deliverer]]="No","Yes","Verify Entry")))</f>
        <v/>
      </c>
      <c r="X179" s="52" t="str">
        <f>IF(Spec_Imports[[#This Row],[RP_Power_Brought_On_Behalf]]="Yes",Spec_Imports[[#This Row],[Specified_Electricity_Deliveries]]*Spec_Imports[[#This Row],[Transmission_Loss_Correction_Factor]],"")</f>
        <v/>
      </c>
      <c r="Y179" s="39" t="str">
        <f>IF(Spec_Imports[[#This Row],[RP_Owned_Imported_Per_Thresholds]]="","",Spec_Imports[[#This Row],[RP_Owned_Imported_Per_Thresholds]]*Spec_Imports[[#This Row],[EF_Total_Covered]])</f>
        <v/>
      </c>
      <c r="Z179" s="13"/>
      <c r="AA179" s="37"/>
      <c r="AB179" s="37" t="str">
        <f>IF(Spec_Imports[[#This Row],[Source ID]]="","",IF(OR(Spec_Imports[[#This Row],[Meter_Data_Zero_RPS]]="No",Spec_Imports[[#This Row],[Are_You_First_Deliverer]]="No"),"Does Not Apply",""))</f>
        <v/>
      </c>
      <c r="AC179"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79" s="16"/>
      <c r="AE179" s="210" t="str">
        <f>_xlfn.IFNA(INDEX(EF_List[Total EF],MATCH(Spec_Imports[[#This Row],[Source ID]],EF_List[Source ID],0)),"")</f>
        <v/>
      </c>
      <c r="AF179" s="210" t="str">
        <f>IF(Spec_Imports[[#This Row],[Source ID]]="","",Spec_Imports[[#This Row],[EF_Combustion]]+Spec_Imports[[#This Row],[EF_CH4_Non-Geothermal]]+Spec_Imports[[#This Row],[EF_N2O]])</f>
        <v/>
      </c>
      <c r="AG179" s="210" t="str">
        <f>IF(Spec_Imports[[#This Row],[Source ID]]="","",Spec_Imports[[#This Row],[EF_Biomass_Exempt]]+Spec_Imports[[#This Row],[EF_CO2_Geothermal_Exempt]]+Spec_Imports[[#This Row],[EF_CH4_Geothermal_Exempt]])</f>
        <v/>
      </c>
      <c r="AH179" s="210" t="str">
        <f>_xlfn.IFNA(INDEX(EF_List[Fossil &amp; Process EF],MATCH(Spec_Imports[[#This Row],[Source ID]],EF_List[Source ID],0)),"")</f>
        <v/>
      </c>
      <c r="AI179" s="210" t="str">
        <f>_xlfn.IFNA(INDEX(EF_List[Biomass
Exempt EF],MATCH(Spec_Imports[[#This Row],[Source ID]],EF_List[Source ID],0)),"")</f>
        <v/>
      </c>
      <c r="AJ179" s="210" t="str">
        <f>_xlfn.IFNA(INDEX(EF_List[Geothermal CO2 Exempt EF],MATCH(Spec_Imports[[#This Row],[Source ID]],EF_List[Source ID],0)),"")</f>
        <v/>
      </c>
      <c r="AK179" s="210" t="str">
        <f>_xlfn.IFNA(INDEX(EF_List[Geothermal CH4 Exempt EF],MATCH(Spec_Imports[[#This Row],[Source ID]],EF_List[Source ID],0)),"")</f>
        <v/>
      </c>
      <c r="AL179" s="210" t="str">
        <f>_xlfn.IFNA(INDEX(EF_List[Other CH4
Covered EF],MATCH(Spec_Imports[[#This Row],[Source ID]],EF_List[Source ID],0)),"")</f>
        <v/>
      </c>
      <c r="AM179" s="210" t="str">
        <f>_xlfn.IFNA(INDEX(EF_List[N2O
Covered EF],MATCH(Spec_Imports[[#This Row],[Source ID]],EF_List[Source ID],0)),"")</f>
        <v/>
      </c>
      <c r="AN179" s="15"/>
      <c r="AO179" s="51" t="str">
        <f>IFERROR(MAX(Spec_Imports[[#This Row],[Specified_Electricity_Deliveries]],0)*Spec_Imports[[#This Row],[Transmission_Loss_Correction_Factor]],"")</f>
        <v/>
      </c>
      <c r="AP179" s="51" t="str">
        <f>IFERROR(Spec_Imports[[#This Row],[MWh_x_TLF]]*Spec_Imports[[#This Row],[EF_Published2]],"")</f>
        <v/>
      </c>
      <c r="AQ179" s="51" t="str">
        <f>IFERROR(Spec_Imports[[#This Row],[MWh_x_TLF]]*Spec_Imports[[#This Row],[EF_Total_Covered]],"")</f>
        <v/>
      </c>
      <c r="AR179" s="51" t="str">
        <f>IFERROR(Spec_Imports[[#This Row],[MWh_x_TLF]]*Spec_Imports[[#This Row],[EF_Total_Exempt]],"")</f>
        <v/>
      </c>
      <c r="AS179" s="51" t="str">
        <f>IFERROR(Spec_Imports[[#This Row],[MWh_x_TLF]]*Spec_Imports[[#This Row],[EF_Combustion]],"")</f>
        <v/>
      </c>
      <c r="AT179" s="51" t="str">
        <f>IFERROR(Spec_Imports[[#This Row],[MWh_x_TLF]]*Spec_Imports[[#This Row],[EF_Biomass_Exempt]],"")</f>
        <v/>
      </c>
      <c r="AU179" s="51" t="str">
        <f>IFERROR(Spec_Imports[[#This Row],[MWh_x_TLF]]*Spec_Imports[[#This Row],[EF_CO2_Geothermal_Exempt]],"")</f>
        <v/>
      </c>
      <c r="AV179" s="51" t="str">
        <f>IFERROR(Spec_Imports[[#This Row],[MWh_x_TLF]]*Spec_Imports[[#This Row],[EF_CH4_Geothermal_Exempt]],"")</f>
        <v/>
      </c>
      <c r="AW179" s="51" t="str">
        <f>IFERROR(Spec_Imports[[#This Row],[MWh_x_TLF]]*Spec_Imports[[#This Row],[EF_CH4_Non-Geothermal]],"")</f>
        <v/>
      </c>
      <c r="AX179" s="51" t="str">
        <f>IFERROR(Spec_Imports[[#This Row],[MWh_x_TLF]]*Spec_Imports[[#This Row],[EF_N2O]],"")</f>
        <v/>
      </c>
      <c r="AY179" s="15"/>
      <c r="AZ179" s="44" t="str">
        <f>IF(Spec_Imports[[#This Row],[Source ID]]="","","No")</f>
        <v/>
      </c>
      <c r="BA179" s="255" t="str">
        <f>IF(Spec_Imports[[#This Row],[Linked_Jurisdiction_2]]="No",0,Spec_Imports[[#This Row],[CO2e_Total_Covered]])</f>
        <v/>
      </c>
      <c r="BB179" s="139"/>
      <c r="BC179" s="257"/>
    </row>
    <row r="180" spans="1:55" ht="15.6">
      <c r="A180" s="244"/>
      <c r="B180" s="126" t="str">
        <f>IF(ISNUMBER(SEARCH("~*",Spec_Imports[[#This Row],[Facility_Unit_Name]])),"",IF(Spec_Imports[[#This Row],[Facility_Unit_Name]]="","",INDEX(EF_List[Source ID],MATCH(Spec_Imports[[#This Row],[Facility_Unit_Name]],EF_List[Facility and Unit Name],0))))</f>
        <v/>
      </c>
      <c r="C180" s="44" t="str">
        <f>_xlfn.IFNA(INDEX(EF_List[Primary Fuel],MATCH(Spec_Imports[[#This Row],[Source ID]],EF_List[Source ID],0)),"")</f>
        <v/>
      </c>
      <c r="D180" s="44" t="str">
        <f>_xlfn.IFNA(INDEX(EF_List[State/Country],MATCH(Spec_Imports[[#This Row],[Source ID]],EF_List[Source ID],0)),"")</f>
        <v/>
      </c>
      <c r="E180" s="127"/>
      <c r="F180" s="128"/>
      <c r="G180" s="131" t="str">
        <f>IF(ISBLANK(Spec_Imports[[#This Row],[Source ID]]),"",Spec_Imports[[#This Row],[EF_Published2]])</f>
        <v/>
      </c>
      <c r="H180" s="74"/>
      <c r="I180" s="37"/>
      <c r="J180" s="38"/>
      <c r="K180" s="50"/>
      <c r="L180"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80" s="13"/>
      <c r="N180" s="37"/>
      <c r="O180" s="132" t="str">
        <f>IF(Spec_Imports[[#This Row],[Are_You_First_Deliverer]]="","",IF(N180="Yes","","Verify Entry"))</f>
        <v/>
      </c>
      <c r="P180" s="13"/>
      <c r="Q180" s="37"/>
      <c r="R180" s="44" t="str">
        <f>IF(Spec_Imports[[#This Row],[Source ID]]="","",IF(OR(Spec_Imports[[#This Row],[Direct_Delivery_Method]]="1st PoR is WA Sch Pt",Spec_Imports[[#This Row],[Direct_Delivery_Method]]="Dynamic Transfer",Spec_Imports[[#This Row],[Direct_Delivery_Method]]="Spec Source to POD in WA"),"Yes","Verify Entry"))</f>
        <v/>
      </c>
      <c r="S180" s="13"/>
      <c r="T180" s="247"/>
      <c r="U180" s="13"/>
      <c r="V180" s="44" t="str">
        <f>IF(Spec_Imports[[#This Row],[Source ID]]="","",'Start Here'!$B$33)</f>
        <v/>
      </c>
      <c r="W180" s="44" t="str">
        <f>IF(Spec_Imports[[#This Row],[Source ID]]="","",IF(Spec_Imports[[#This Row],[Are_You_First_Deliverer]]="Yes","No",IF(Spec_Imports[[#This Row],[Are_You_First_Deliverer]]="No","Yes","Verify Entry")))</f>
        <v/>
      </c>
      <c r="X180" s="52" t="str">
        <f>IF(Spec_Imports[[#This Row],[RP_Power_Brought_On_Behalf]]="Yes",Spec_Imports[[#This Row],[Specified_Electricity_Deliveries]]*Spec_Imports[[#This Row],[Transmission_Loss_Correction_Factor]],"")</f>
        <v/>
      </c>
      <c r="Y180" s="39" t="str">
        <f>IF(Spec_Imports[[#This Row],[RP_Owned_Imported_Per_Thresholds]]="","",Spec_Imports[[#This Row],[RP_Owned_Imported_Per_Thresholds]]*Spec_Imports[[#This Row],[EF_Total_Covered]])</f>
        <v/>
      </c>
      <c r="Z180" s="13"/>
      <c r="AA180" s="37"/>
      <c r="AB180" s="37" t="str">
        <f>IF(Spec_Imports[[#This Row],[Source ID]]="","",IF(OR(Spec_Imports[[#This Row],[Meter_Data_Zero_RPS]]="No",Spec_Imports[[#This Row],[Are_You_First_Deliverer]]="No"),"Does Not Apply",""))</f>
        <v/>
      </c>
      <c r="AC180"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80" s="16"/>
      <c r="AE180" s="210" t="str">
        <f>_xlfn.IFNA(INDEX(EF_List[Total EF],MATCH(Spec_Imports[[#This Row],[Source ID]],EF_List[Source ID],0)),"")</f>
        <v/>
      </c>
      <c r="AF180" s="210" t="str">
        <f>IF(Spec_Imports[[#This Row],[Source ID]]="","",Spec_Imports[[#This Row],[EF_Combustion]]+Spec_Imports[[#This Row],[EF_CH4_Non-Geothermal]]+Spec_Imports[[#This Row],[EF_N2O]])</f>
        <v/>
      </c>
      <c r="AG180" s="210" t="str">
        <f>IF(Spec_Imports[[#This Row],[Source ID]]="","",Spec_Imports[[#This Row],[EF_Biomass_Exempt]]+Spec_Imports[[#This Row],[EF_CO2_Geothermal_Exempt]]+Spec_Imports[[#This Row],[EF_CH4_Geothermal_Exempt]])</f>
        <v/>
      </c>
      <c r="AH180" s="210" t="str">
        <f>_xlfn.IFNA(INDEX(EF_List[Fossil &amp; Process EF],MATCH(Spec_Imports[[#This Row],[Source ID]],EF_List[Source ID],0)),"")</f>
        <v/>
      </c>
      <c r="AI180" s="210" t="str">
        <f>_xlfn.IFNA(INDEX(EF_List[Biomass
Exempt EF],MATCH(Spec_Imports[[#This Row],[Source ID]],EF_List[Source ID],0)),"")</f>
        <v/>
      </c>
      <c r="AJ180" s="210" t="str">
        <f>_xlfn.IFNA(INDEX(EF_List[Geothermal CO2 Exempt EF],MATCH(Spec_Imports[[#This Row],[Source ID]],EF_List[Source ID],0)),"")</f>
        <v/>
      </c>
      <c r="AK180" s="210" t="str">
        <f>_xlfn.IFNA(INDEX(EF_List[Geothermal CH4 Exempt EF],MATCH(Spec_Imports[[#This Row],[Source ID]],EF_List[Source ID],0)),"")</f>
        <v/>
      </c>
      <c r="AL180" s="210" t="str">
        <f>_xlfn.IFNA(INDEX(EF_List[Other CH4
Covered EF],MATCH(Spec_Imports[[#This Row],[Source ID]],EF_List[Source ID],0)),"")</f>
        <v/>
      </c>
      <c r="AM180" s="210" t="str">
        <f>_xlfn.IFNA(INDEX(EF_List[N2O
Covered EF],MATCH(Spec_Imports[[#This Row],[Source ID]],EF_List[Source ID],0)),"")</f>
        <v/>
      </c>
      <c r="AN180" s="15"/>
      <c r="AO180" s="51" t="str">
        <f>IFERROR(MAX(Spec_Imports[[#This Row],[Specified_Electricity_Deliveries]],0)*Spec_Imports[[#This Row],[Transmission_Loss_Correction_Factor]],"")</f>
        <v/>
      </c>
      <c r="AP180" s="51" t="str">
        <f>IFERROR(Spec_Imports[[#This Row],[MWh_x_TLF]]*Spec_Imports[[#This Row],[EF_Published2]],"")</f>
        <v/>
      </c>
      <c r="AQ180" s="51" t="str">
        <f>IFERROR(Spec_Imports[[#This Row],[MWh_x_TLF]]*Spec_Imports[[#This Row],[EF_Total_Covered]],"")</f>
        <v/>
      </c>
      <c r="AR180" s="51" t="str">
        <f>IFERROR(Spec_Imports[[#This Row],[MWh_x_TLF]]*Spec_Imports[[#This Row],[EF_Total_Exempt]],"")</f>
        <v/>
      </c>
      <c r="AS180" s="51" t="str">
        <f>IFERROR(Spec_Imports[[#This Row],[MWh_x_TLF]]*Spec_Imports[[#This Row],[EF_Combustion]],"")</f>
        <v/>
      </c>
      <c r="AT180" s="51" t="str">
        <f>IFERROR(Spec_Imports[[#This Row],[MWh_x_TLF]]*Spec_Imports[[#This Row],[EF_Biomass_Exempt]],"")</f>
        <v/>
      </c>
      <c r="AU180" s="51" t="str">
        <f>IFERROR(Spec_Imports[[#This Row],[MWh_x_TLF]]*Spec_Imports[[#This Row],[EF_CO2_Geothermal_Exempt]],"")</f>
        <v/>
      </c>
      <c r="AV180" s="51" t="str">
        <f>IFERROR(Spec_Imports[[#This Row],[MWh_x_TLF]]*Spec_Imports[[#This Row],[EF_CH4_Geothermal_Exempt]],"")</f>
        <v/>
      </c>
      <c r="AW180" s="51" t="str">
        <f>IFERROR(Spec_Imports[[#This Row],[MWh_x_TLF]]*Spec_Imports[[#This Row],[EF_CH4_Non-Geothermal]],"")</f>
        <v/>
      </c>
      <c r="AX180" s="51" t="str">
        <f>IFERROR(Spec_Imports[[#This Row],[MWh_x_TLF]]*Spec_Imports[[#This Row],[EF_N2O]],"")</f>
        <v/>
      </c>
      <c r="AY180" s="15"/>
      <c r="AZ180" s="44" t="str">
        <f>IF(Spec_Imports[[#This Row],[Source ID]]="","","No")</f>
        <v/>
      </c>
      <c r="BA180" s="255" t="str">
        <f>IF(Spec_Imports[[#This Row],[Linked_Jurisdiction_2]]="No",0,Spec_Imports[[#This Row],[CO2e_Total_Covered]])</f>
        <v/>
      </c>
      <c r="BB180" s="139"/>
      <c r="BC180" s="257"/>
    </row>
    <row r="181" spans="1:55" ht="15.6">
      <c r="A181" s="244"/>
      <c r="B181" s="126" t="str">
        <f>IF(ISNUMBER(SEARCH("~*",Spec_Imports[[#This Row],[Facility_Unit_Name]])),"",IF(Spec_Imports[[#This Row],[Facility_Unit_Name]]="","",INDEX(EF_List[Source ID],MATCH(Spec_Imports[[#This Row],[Facility_Unit_Name]],EF_List[Facility and Unit Name],0))))</f>
        <v/>
      </c>
      <c r="C181" s="44" t="str">
        <f>_xlfn.IFNA(INDEX(EF_List[Primary Fuel],MATCH(Spec_Imports[[#This Row],[Source ID]],EF_List[Source ID],0)),"")</f>
        <v/>
      </c>
      <c r="D181" s="44" t="str">
        <f>_xlfn.IFNA(INDEX(EF_List[State/Country],MATCH(Spec_Imports[[#This Row],[Source ID]],EF_List[Source ID],0)),"")</f>
        <v/>
      </c>
      <c r="E181" s="127"/>
      <c r="F181" s="128"/>
      <c r="G181" s="131" t="str">
        <f>IF(ISBLANK(Spec_Imports[[#This Row],[Source ID]]),"",Spec_Imports[[#This Row],[EF_Published2]])</f>
        <v/>
      </c>
      <c r="H181" s="74"/>
      <c r="I181" s="37"/>
      <c r="J181" s="38"/>
      <c r="K181" s="50"/>
      <c r="L181"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81" s="13"/>
      <c r="N181" s="37"/>
      <c r="O181" s="132" t="str">
        <f>IF(Spec_Imports[[#This Row],[Are_You_First_Deliverer]]="","",IF(N181="Yes","","Verify Entry"))</f>
        <v/>
      </c>
      <c r="P181" s="13"/>
      <c r="Q181" s="37"/>
      <c r="R181" s="44" t="str">
        <f>IF(Spec_Imports[[#This Row],[Source ID]]="","",IF(OR(Spec_Imports[[#This Row],[Direct_Delivery_Method]]="1st PoR is WA Sch Pt",Spec_Imports[[#This Row],[Direct_Delivery_Method]]="Dynamic Transfer",Spec_Imports[[#This Row],[Direct_Delivery_Method]]="Spec Source to POD in WA"),"Yes","Verify Entry"))</f>
        <v/>
      </c>
      <c r="S181" s="13"/>
      <c r="T181" s="247"/>
      <c r="U181" s="13"/>
      <c r="V181" s="44" t="str">
        <f>IF(Spec_Imports[[#This Row],[Source ID]]="","",'Start Here'!$B$33)</f>
        <v/>
      </c>
      <c r="W181" s="44" t="str">
        <f>IF(Spec_Imports[[#This Row],[Source ID]]="","",IF(Spec_Imports[[#This Row],[Are_You_First_Deliverer]]="Yes","No",IF(Spec_Imports[[#This Row],[Are_You_First_Deliverer]]="No","Yes","Verify Entry")))</f>
        <v/>
      </c>
      <c r="X181" s="52" t="str">
        <f>IF(Spec_Imports[[#This Row],[RP_Power_Brought_On_Behalf]]="Yes",Spec_Imports[[#This Row],[Specified_Electricity_Deliveries]]*Spec_Imports[[#This Row],[Transmission_Loss_Correction_Factor]],"")</f>
        <v/>
      </c>
      <c r="Y181" s="39" t="str">
        <f>IF(Spec_Imports[[#This Row],[RP_Owned_Imported_Per_Thresholds]]="","",Spec_Imports[[#This Row],[RP_Owned_Imported_Per_Thresholds]]*Spec_Imports[[#This Row],[EF_Total_Covered]])</f>
        <v/>
      </c>
      <c r="Z181" s="13"/>
      <c r="AA181" s="37"/>
      <c r="AB181" s="37" t="str">
        <f>IF(Spec_Imports[[#This Row],[Source ID]]="","",IF(OR(Spec_Imports[[#This Row],[Meter_Data_Zero_RPS]]="No",Spec_Imports[[#This Row],[Are_You_First_Deliverer]]="No"),"Does Not Apply",""))</f>
        <v/>
      </c>
      <c r="AC181"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81" s="16"/>
      <c r="AE181" s="210" t="str">
        <f>_xlfn.IFNA(INDEX(EF_List[Total EF],MATCH(Spec_Imports[[#This Row],[Source ID]],EF_List[Source ID],0)),"")</f>
        <v/>
      </c>
      <c r="AF181" s="210" t="str">
        <f>IF(Spec_Imports[[#This Row],[Source ID]]="","",Spec_Imports[[#This Row],[EF_Combustion]]+Spec_Imports[[#This Row],[EF_CH4_Non-Geothermal]]+Spec_Imports[[#This Row],[EF_N2O]])</f>
        <v/>
      </c>
      <c r="AG181" s="210" t="str">
        <f>IF(Spec_Imports[[#This Row],[Source ID]]="","",Spec_Imports[[#This Row],[EF_Biomass_Exempt]]+Spec_Imports[[#This Row],[EF_CO2_Geothermal_Exempt]]+Spec_Imports[[#This Row],[EF_CH4_Geothermal_Exempt]])</f>
        <v/>
      </c>
      <c r="AH181" s="210" t="str">
        <f>_xlfn.IFNA(INDEX(EF_List[Fossil &amp; Process EF],MATCH(Spec_Imports[[#This Row],[Source ID]],EF_List[Source ID],0)),"")</f>
        <v/>
      </c>
      <c r="AI181" s="210" t="str">
        <f>_xlfn.IFNA(INDEX(EF_List[Biomass
Exempt EF],MATCH(Spec_Imports[[#This Row],[Source ID]],EF_List[Source ID],0)),"")</f>
        <v/>
      </c>
      <c r="AJ181" s="210" t="str">
        <f>_xlfn.IFNA(INDEX(EF_List[Geothermal CO2 Exempt EF],MATCH(Spec_Imports[[#This Row],[Source ID]],EF_List[Source ID],0)),"")</f>
        <v/>
      </c>
      <c r="AK181" s="210" t="str">
        <f>_xlfn.IFNA(INDEX(EF_List[Geothermal CH4 Exempt EF],MATCH(Spec_Imports[[#This Row],[Source ID]],EF_List[Source ID],0)),"")</f>
        <v/>
      </c>
      <c r="AL181" s="210" t="str">
        <f>_xlfn.IFNA(INDEX(EF_List[Other CH4
Covered EF],MATCH(Spec_Imports[[#This Row],[Source ID]],EF_List[Source ID],0)),"")</f>
        <v/>
      </c>
      <c r="AM181" s="210" t="str">
        <f>_xlfn.IFNA(INDEX(EF_List[N2O
Covered EF],MATCH(Spec_Imports[[#This Row],[Source ID]],EF_List[Source ID],0)),"")</f>
        <v/>
      </c>
      <c r="AN181" s="15"/>
      <c r="AO181" s="51" t="str">
        <f>IFERROR(MAX(Spec_Imports[[#This Row],[Specified_Electricity_Deliveries]],0)*Spec_Imports[[#This Row],[Transmission_Loss_Correction_Factor]],"")</f>
        <v/>
      </c>
      <c r="AP181" s="51" t="str">
        <f>IFERROR(Spec_Imports[[#This Row],[MWh_x_TLF]]*Spec_Imports[[#This Row],[EF_Published2]],"")</f>
        <v/>
      </c>
      <c r="AQ181" s="51" t="str">
        <f>IFERROR(Spec_Imports[[#This Row],[MWh_x_TLF]]*Spec_Imports[[#This Row],[EF_Total_Covered]],"")</f>
        <v/>
      </c>
      <c r="AR181" s="51" t="str">
        <f>IFERROR(Spec_Imports[[#This Row],[MWh_x_TLF]]*Spec_Imports[[#This Row],[EF_Total_Exempt]],"")</f>
        <v/>
      </c>
      <c r="AS181" s="51" t="str">
        <f>IFERROR(Spec_Imports[[#This Row],[MWh_x_TLF]]*Spec_Imports[[#This Row],[EF_Combustion]],"")</f>
        <v/>
      </c>
      <c r="AT181" s="51" t="str">
        <f>IFERROR(Spec_Imports[[#This Row],[MWh_x_TLF]]*Spec_Imports[[#This Row],[EF_Biomass_Exempt]],"")</f>
        <v/>
      </c>
      <c r="AU181" s="51" t="str">
        <f>IFERROR(Spec_Imports[[#This Row],[MWh_x_TLF]]*Spec_Imports[[#This Row],[EF_CO2_Geothermal_Exempt]],"")</f>
        <v/>
      </c>
      <c r="AV181" s="51" t="str">
        <f>IFERROR(Spec_Imports[[#This Row],[MWh_x_TLF]]*Spec_Imports[[#This Row],[EF_CH4_Geothermal_Exempt]],"")</f>
        <v/>
      </c>
      <c r="AW181" s="51" t="str">
        <f>IFERROR(Spec_Imports[[#This Row],[MWh_x_TLF]]*Spec_Imports[[#This Row],[EF_CH4_Non-Geothermal]],"")</f>
        <v/>
      </c>
      <c r="AX181" s="51" t="str">
        <f>IFERROR(Spec_Imports[[#This Row],[MWh_x_TLF]]*Spec_Imports[[#This Row],[EF_N2O]],"")</f>
        <v/>
      </c>
      <c r="AY181" s="15"/>
      <c r="AZ181" s="44" t="str">
        <f>IF(Spec_Imports[[#This Row],[Source ID]]="","","No")</f>
        <v/>
      </c>
      <c r="BA181" s="255" t="str">
        <f>IF(Spec_Imports[[#This Row],[Linked_Jurisdiction_2]]="No",0,Spec_Imports[[#This Row],[CO2e_Total_Covered]])</f>
        <v/>
      </c>
      <c r="BB181" s="139"/>
      <c r="BC181" s="257"/>
    </row>
    <row r="182" spans="1:55" ht="15.6">
      <c r="A182" s="244"/>
      <c r="B182" s="126" t="str">
        <f>IF(ISNUMBER(SEARCH("~*",Spec_Imports[[#This Row],[Facility_Unit_Name]])),"",IF(Spec_Imports[[#This Row],[Facility_Unit_Name]]="","",INDEX(EF_List[Source ID],MATCH(Spec_Imports[[#This Row],[Facility_Unit_Name]],EF_List[Facility and Unit Name],0))))</f>
        <v/>
      </c>
      <c r="C182" s="44" t="str">
        <f>_xlfn.IFNA(INDEX(EF_List[Primary Fuel],MATCH(Spec_Imports[[#This Row],[Source ID]],EF_List[Source ID],0)),"")</f>
        <v/>
      </c>
      <c r="D182" s="44" t="str">
        <f>_xlfn.IFNA(INDEX(EF_List[State/Country],MATCH(Spec_Imports[[#This Row],[Source ID]],EF_List[Source ID],0)),"")</f>
        <v/>
      </c>
      <c r="E182" s="127"/>
      <c r="F182" s="128"/>
      <c r="G182" s="131" t="str">
        <f>IF(ISBLANK(Spec_Imports[[#This Row],[Source ID]]),"",Spec_Imports[[#This Row],[EF_Published2]])</f>
        <v/>
      </c>
      <c r="H182" s="74"/>
      <c r="I182" s="37"/>
      <c r="J182" s="38"/>
      <c r="K182" s="50"/>
      <c r="L182"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82" s="13"/>
      <c r="N182" s="37"/>
      <c r="O182" s="132" t="str">
        <f>IF(Spec_Imports[[#This Row],[Are_You_First_Deliverer]]="","",IF(N182="Yes","","Verify Entry"))</f>
        <v/>
      </c>
      <c r="P182" s="13"/>
      <c r="Q182" s="37"/>
      <c r="R182" s="44" t="str">
        <f>IF(Spec_Imports[[#This Row],[Source ID]]="","",IF(OR(Spec_Imports[[#This Row],[Direct_Delivery_Method]]="1st PoR is WA Sch Pt",Spec_Imports[[#This Row],[Direct_Delivery_Method]]="Dynamic Transfer",Spec_Imports[[#This Row],[Direct_Delivery_Method]]="Spec Source to POD in WA"),"Yes","Verify Entry"))</f>
        <v/>
      </c>
      <c r="S182" s="13"/>
      <c r="T182" s="247"/>
      <c r="U182" s="13"/>
      <c r="V182" s="44" t="str">
        <f>IF(Spec_Imports[[#This Row],[Source ID]]="","",'Start Here'!$B$33)</f>
        <v/>
      </c>
      <c r="W182" s="44" t="str">
        <f>IF(Spec_Imports[[#This Row],[Source ID]]="","",IF(Spec_Imports[[#This Row],[Are_You_First_Deliverer]]="Yes","No",IF(Spec_Imports[[#This Row],[Are_You_First_Deliverer]]="No","Yes","Verify Entry")))</f>
        <v/>
      </c>
      <c r="X182" s="52" t="str">
        <f>IF(Spec_Imports[[#This Row],[RP_Power_Brought_On_Behalf]]="Yes",Spec_Imports[[#This Row],[Specified_Electricity_Deliveries]]*Spec_Imports[[#This Row],[Transmission_Loss_Correction_Factor]],"")</f>
        <v/>
      </c>
      <c r="Y182" s="39" t="str">
        <f>IF(Spec_Imports[[#This Row],[RP_Owned_Imported_Per_Thresholds]]="","",Spec_Imports[[#This Row],[RP_Owned_Imported_Per_Thresholds]]*Spec_Imports[[#This Row],[EF_Total_Covered]])</f>
        <v/>
      </c>
      <c r="Z182" s="13"/>
      <c r="AA182" s="37"/>
      <c r="AB182" s="37" t="str">
        <f>IF(Spec_Imports[[#This Row],[Source ID]]="","",IF(OR(Spec_Imports[[#This Row],[Meter_Data_Zero_RPS]]="No",Spec_Imports[[#This Row],[Are_You_First_Deliverer]]="No"),"Does Not Apply",""))</f>
        <v/>
      </c>
      <c r="AC182"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82" s="16"/>
      <c r="AE182" s="210" t="str">
        <f>_xlfn.IFNA(INDEX(EF_List[Total EF],MATCH(Spec_Imports[[#This Row],[Source ID]],EF_List[Source ID],0)),"")</f>
        <v/>
      </c>
      <c r="AF182" s="210" t="str">
        <f>IF(Spec_Imports[[#This Row],[Source ID]]="","",Spec_Imports[[#This Row],[EF_Combustion]]+Spec_Imports[[#This Row],[EF_CH4_Non-Geothermal]]+Spec_Imports[[#This Row],[EF_N2O]])</f>
        <v/>
      </c>
      <c r="AG182" s="210" t="str">
        <f>IF(Spec_Imports[[#This Row],[Source ID]]="","",Spec_Imports[[#This Row],[EF_Biomass_Exempt]]+Spec_Imports[[#This Row],[EF_CO2_Geothermal_Exempt]]+Spec_Imports[[#This Row],[EF_CH4_Geothermal_Exempt]])</f>
        <v/>
      </c>
      <c r="AH182" s="210" t="str">
        <f>_xlfn.IFNA(INDEX(EF_List[Fossil &amp; Process EF],MATCH(Spec_Imports[[#This Row],[Source ID]],EF_List[Source ID],0)),"")</f>
        <v/>
      </c>
      <c r="AI182" s="210" t="str">
        <f>_xlfn.IFNA(INDEX(EF_List[Biomass
Exempt EF],MATCH(Spec_Imports[[#This Row],[Source ID]],EF_List[Source ID],0)),"")</f>
        <v/>
      </c>
      <c r="AJ182" s="210" t="str">
        <f>_xlfn.IFNA(INDEX(EF_List[Geothermal CO2 Exempt EF],MATCH(Spec_Imports[[#This Row],[Source ID]],EF_List[Source ID],0)),"")</f>
        <v/>
      </c>
      <c r="AK182" s="210" t="str">
        <f>_xlfn.IFNA(INDEX(EF_List[Geothermal CH4 Exempt EF],MATCH(Spec_Imports[[#This Row],[Source ID]],EF_List[Source ID],0)),"")</f>
        <v/>
      </c>
      <c r="AL182" s="210" t="str">
        <f>_xlfn.IFNA(INDEX(EF_List[Other CH4
Covered EF],MATCH(Spec_Imports[[#This Row],[Source ID]],EF_List[Source ID],0)),"")</f>
        <v/>
      </c>
      <c r="AM182" s="210" t="str">
        <f>_xlfn.IFNA(INDEX(EF_List[N2O
Covered EF],MATCH(Spec_Imports[[#This Row],[Source ID]],EF_List[Source ID],0)),"")</f>
        <v/>
      </c>
      <c r="AN182" s="15"/>
      <c r="AO182" s="51" t="str">
        <f>IFERROR(MAX(Spec_Imports[[#This Row],[Specified_Electricity_Deliveries]],0)*Spec_Imports[[#This Row],[Transmission_Loss_Correction_Factor]],"")</f>
        <v/>
      </c>
      <c r="AP182" s="51" t="str">
        <f>IFERROR(Spec_Imports[[#This Row],[MWh_x_TLF]]*Spec_Imports[[#This Row],[EF_Published2]],"")</f>
        <v/>
      </c>
      <c r="AQ182" s="51" t="str">
        <f>IFERROR(Spec_Imports[[#This Row],[MWh_x_TLF]]*Spec_Imports[[#This Row],[EF_Total_Covered]],"")</f>
        <v/>
      </c>
      <c r="AR182" s="51" t="str">
        <f>IFERROR(Spec_Imports[[#This Row],[MWh_x_TLF]]*Spec_Imports[[#This Row],[EF_Total_Exempt]],"")</f>
        <v/>
      </c>
      <c r="AS182" s="51" t="str">
        <f>IFERROR(Spec_Imports[[#This Row],[MWh_x_TLF]]*Spec_Imports[[#This Row],[EF_Combustion]],"")</f>
        <v/>
      </c>
      <c r="AT182" s="51" t="str">
        <f>IFERROR(Spec_Imports[[#This Row],[MWh_x_TLF]]*Spec_Imports[[#This Row],[EF_Biomass_Exempt]],"")</f>
        <v/>
      </c>
      <c r="AU182" s="51" t="str">
        <f>IFERROR(Spec_Imports[[#This Row],[MWh_x_TLF]]*Spec_Imports[[#This Row],[EF_CO2_Geothermal_Exempt]],"")</f>
        <v/>
      </c>
      <c r="AV182" s="51" t="str">
        <f>IFERROR(Spec_Imports[[#This Row],[MWh_x_TLF]]*Spec_Imports[[#This Row],[EF_CH4_Geothermal_Exempt]],"")</f>
        <v/>
      </c>
      <c r="AW182" s="51" t="str">
        <f>IFERROR(Spec_Imports[[#This Row],[MWh_x_TLF]]*Spec_Imports[[#This Row],[EF_CH4_Non-Geothermal]],"")</f>
        <v/>
      </c>
      <c r="AX182" s="51" t="str">
        <f>IFERROR(Spec_Imports[[#This Row],[MWh_x_TLF]]*Spec_Imports[[#This Row],[EF_N2O]],"")</f>
        <v/>
      </c>
      <c r="AY182" s="15"/>
      <c r="AZ182" s="44" t="str">
        <f>IF(Spec_Imports[[#This Row],[Source ID]]="","","No")</f>
        <v/>
      </c>
      <c r="BA182" s="255" t="str">
        <f>IF(Spec_Imports[[#This Row],[Linked_Jurisdiction_2]]="No",0,Spec_Imports[[#This Row],[CO2e_Total_Covered]])</f>
        <v/>
      </c>
      <c r="BB182" s="139"/>
      <c r="BC182" s="257"/>
    </row>
    <row r="183" spans="1:55" ht="15.6">
      <c r="A183" s="244"/>
      <c r="B183" s="126" t="str">
        <f>IF(ISNUMBER(SEARCH("~*",Spec_Imports[[#This Row],[Facility_Unit_Name]])),"",IF(Spec_Imports[[#This Row],[Facility_Unit_Name]]="","",INDEX(EF_List[Source ID],MATCH(Spec_Imports[[#This Row],[Facility_Unit_Name]],EF_List[Facility and Unit Name],0))))</f>
        <v/>
      </c>
      <c r="C183" s="44" t="str">
        <f>_xlfn.IFNA(INDEX(EF_List[Primary Fuel],MATCH(Spec_Imports[[#This Row],[Source ID]],EF_List[Source ID],0)),"")</f>
        <v/>
      </c>
      <c r="D183" s="44" t="str">
        <f>_xlfn.IFNA(INDEX(EF_List[State/Country],MATCH(Spec_Imports[[#This Row],[Source ID]],EF_List[Source ID],0)),"")</f>
        <v/>
      </c>
      <c r="E183" s="127"/>
      <c r="F183" s="128"/>
      <c r="G183" s="131" t="str">
        <f>IF(ISBLANK(Spec_Imports[[#This Row],[Source ID]]),"",Spec_Imports[[#This Row],[EF_Published2]])</f>
        <v/>
      </c>
      <c r="H183" s="74"/>
      <c r="I183" s="37"/>
      <c r="J183" s="38"/>
      <c r="K183" s="50"/>
      <c r="L183"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83" s="13"/>
      <c r="N183" s="37"/>
      <c r="O183" s="132" t="str">
        <f>IF(Spec_Imports[[#This Row],[Are_You_First_Deliverer]]="","",IF(N183="Yes","","Verify Entry"))</f>
        <v/>
      </c>
      <c r="P183" s="13"/>
      <c r="Q183" s="37"/>
      <c r="R183" s="44" t="str">
        <f>IF(Spec_Imports[[#This Row],[Source ID]]="","",IF(OR(Spec_Imports[[#This Row],[Direct_Delivery_Method]]="1st PoR is WA Sch Pt",Spec_Imports[[#This Row],[Direct_Delivery_Method]]="Dynamic Transfer",Spec_Imports[[#This Row],[Direct_Delivery_Method]]="Spec Source to POD in WA"),"Yes","Verify Entry"))</f>
        <v/>
      </c>
      <c r="S183" s="13"/>
      <c r="T183" s="247"/>
      <c r="U183" s="13"/>
      <c r="V183" s="44" t="str">
        <f>IF(Spec_Imports[[#This Row],[Source ID]]="","",'Start Here'!$B$33)</f>
        <v/>
      </c>
      <c r="W183" s="44" t="str">
        <f>IF(Spec_Imports[[#This Row],[Source ID]]="","",IF(Spec_Imports[[#This Row],[Are_You_First_Deliverer]]="Yes","No",IF(Spec_Imports[[#This Row],[Are_You_First_Deliverer]]="No","Yes","Verify Entry")))</f>
        <v/>
      </c>
      <c r="X183" s="52" t="str">
        <f>IF(Spec_Imports[[#This Row],[RP_Power_Brought_On_Behalf]]="Yes",Spec_Imports[[#This Row],[Specified_Electricity_Deliveries]]*Spec_Imports[[#This Row],[Transmission_Loss_Correction_Factor]],"")</f>
        <v/>
      </c>
      <c r="Y183" s="39" t="str">
        <f>IF(Spec_Imports[[#This Row],[RP_Owned_Imported_Per_Thresholds]]="","",Spec_Imports[[#This Row],[RP_Owned_Imported_Per_Thresholds]]*Spec_Imports[[#This Row],[EF_Total_Covered]])</f>
        <v/>
      </c>
      <c r="Z183" s="13"/>
      <c r="AA183" s="37"/>
      <c r="AB183" s="37" t="str">
        <f>IF(Spec_Imports[[#This Row],[Source ID]]="","",IF(OR(Spec_Imports[[#This Row],[Meter_Data_Zero_RPS]]="No",Spec_Imports[[#This Row],[Are_You_First_Deliverer]]="No"),"Does Not Apply",""))</f>
        <v/>
      </c>
      <c r="AC183"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83" s="16"/>
      <c r="AE183" s="210" t="str">
        <f>_xlfn.IFNA(INDEX(EF_List[Total EF],MATCH(Spec_Imports[[#This Row],[Source ID]],EF_List[Source ID],0)),"")</f>
        <v/>
      </c>
      <c r="AF183" s="210" t="str">
        <f>IF(Spec_Imports[[#This Row],[Source ID]]="","",Spec_Imports[[#This Row],[EF_Combustion]]+Spec_Imports[[#This Row],[EF_CH4_Non-Geothermal]]+Spec_Imports[[#This Row],[EF_N2O]])</f>
        <v/>
      </c>
      <c r="AG183" s="210" t="str">
        <f>IF(Spec_Imports[[#This Row],[Source ID]]="","",Spec_Imports[[#This Row],[EF_Biomass_Exempt]]+Spec_Imports[[#This Row],[EF_CO2_Geothermal_Exempt]]+Spec_Imports[[#This Row],[EF_CH4_Geothermal_Exempt]])</f>
        <v/>
      </c>
      <c r="AH183" s="210" t="str">
        <f>_xlfn.IFNA(INDEX(EF_List[Fossil &amp; Process EF],MATCH(Spec_Imports[[#This Row],[Source ID]],EF_List[Source ID],0)),"")</f>
        <v/>
      </c>
      <c r="AI183" s="210" t="str">
        <f>_xlfn.IFNA(INDEX(EF_List[Biomass
Exempt EF],MATCH(Spec_Imports[[#This Row],[Source ID]],EF_List[Source ID],0)),"")</f>
        <v/>
      </c>
      <c r="AJ183" s="210" t="str">
        <f>_xlfn.IFNA(INDEX(EF_List[Geothermal CO2 Exempt EF],MATCH(Spec_Imports[[#This Row],[Source ID]],EF_List[Source ID],0)),"")</f>
        <v/>
      </c>
      <c r="AK183" s="210" t="str">
        <f>_xlfn.IFNA(INDEX(EF_List[Geothermal CH4 Exempt EF],MATCH(Spec_Imports[[#This Row],[Source ID]],EF_List[Source ID],0)),"")</f>
        <v/>
      </c>
      <c r="AL183" s="210" t="str">
        <f>_xlfn.IFNA(INDEX(EF_List[Other CH4
Covered EF],MATCH(Spec_Imports[[#This Row],[Source ID]],EF_List[Source ID],0)),"")</f>
        <v/>
      </c>
      <c r="AM183" s="210" t="str">
        <f>_xlfn.IFNA(INDEX(EF_List[N2O
Covered EF],MATCH(Spec_Imports[[#This Row],[Source ID]],EF_List[Source ID],0)),"")</f>
        <v/>
      </c>
      <c r="AN183" s="15"/>
      <c r="AO183" s="51" t="str">
        <f>IFERROR(MAX(Spec_Imports[[#This Row],[Specified_Electricity_Deliveries]],0)*Spec_Imports[[#This Row],[Transmission_Loss_Correction_Factor]],"")</f>
        <v/>
      </c>
      <c r="AP183" s="51" t="str">
        <f>IFERROR(Spec_Imports[[#This Row],[MWh_x_TLF]]*Spec_Imports[[#This Row],[EF_Published2]],"")</f>
        <v/>
      </c>
      <c r="AQ183" s="51" t="str">
        <f>IFERROR(Spec_Imports[[#This Row],[MWh_x_TLF]]*Spec_Imports[[#This Row],[EF_Total_Covered]],"")</f>
        <v/>
      </c>
      <c r="AR183" s="51" t="str">
        <f>IFERROR(Spec_Imports[[#This Row],[MWh_x_TLF]]*Spec_Imports[[#This Row],[EF_Total_Exempt]],"")</f>
        <v/>
      </c>
      <c r="AS183" s="51" t="str">
        <f>IFERROR(Spec_Imports[[#This Row],[MWh_x_TLF]]*Spec_Imports[[#This Row],[EF_Combustion]],"")</f>
        <v/>
      </c>
      <c r="AT183" s="51" t="str">
        <f>IFERROR(Spec_Imports[[#This Row],[MWh_x_TLF]]*Spec_Imports[[#This Row],[EF_Biomass_Exempt]],"")</f>
        <v/>
      </c>
      <c r="AU183" s="51" t="str">
        <f>IFERROR(Spec_Imports[[#This Row],[MWh_x_TLF]]*Spec_Imports[[#This Row],[EF_CO2_Geothermal_Exempt]],"")</f>
        <v/>
      </c>
      <c r="AV183" s="51" t="str">
        <f>IFERROR(Spec_Imports[[#This Row],[MWh_x_TLF]]*Spec_Imports[[#This Row],[EF_CH4_Geothermal_Exempt]],"")</f>
        <v/>
      </c>
      <c r="AW183" s="51" t="str">
        <f>IFERROR(Spec_Imports[[#This Row],[MWh_x_TLF]]*Spec_Imports[[#This Row],[EF_CH4_Non-Geothermal]],"")</f>
        <v/>
      </c>
      <c r="AX183" s="51" t="str">
        <f>IFERROR(Spec_Imports[[#This Row],[MWh_x_TLF]]*Spec_Imports[[#This Row],[EF_N2O]],"")</f>
        <v/>
      </c>
      <c r="AY183" s="15"/>
      <c r="AZ183" s="44" t="str">
        <f>IF(Spec_Imports[[#This Row],[Source ID]]="","","No")</f>
        <v/>
      </c>
      <c r="BA183" s="255" t="str">
        <f>IF(Spec_Imports[[#This Row],[Linked_Jurisdiction_2]]="No",0,Spec_Imports[[#This Row],[CO2e_Total_Covered]])</f>
        <v/>
      </c>
      <c r="BB183" s="139"/>
      <c r="BC183" s="257"/>
    </row>
    <row r="184" spans="1:55" ht="15.6">
      <c r="A184" s="244"/>
      <c r="B184" s="126" t="str">
        <f>IF(ISNUMBER(SEARCH("~*",Spec_Imports[[#This Row],[Facility_Unit_Name]])),"",IF(Spec_Imports[[#This Row],[Facility_Unit_Name]]="","",INDEX(EF_List[Source ID],MATCH(Spec_Imports[[#This Row],[Facility_Unit_Name]],EF_List[Facility and Unit Name],0))))</f>
        <v/>
      </c>
      <c r="C184" s="44" t="str">
        <f>_xlfn.IFNA(INDEX(EF_List[Primary Fuel],MATCH(Spec_Imports[[#This Row],[Source ID]],EF_List[Source ID],0)),"")</f>
        <v/>
      </c>
      <c r="D184" s="44" t="str">
        <f>_xlfn.IFNA(INDEX(EF_List[State/Country],MATCH(Spec_Imports[[#This Row],[Source ID]],EF_List[Source ID],0)),"")</f>
        <v/>
      </c>
      <c r="E184" s="127"/>
      <c r="F184" s="128"/>
      <c r="G184" s="131" t="str">
        <f>IF(ISBLANK(Spec_Imports[[#This Row],[Source ID]]),"",Spec_Imports[[#This Row],[EF_Published2]])</f>
        <v/>
      </c>
      <c r="H184" s="74"/>
      <c r="I184" s="37"/>
      <c r="J184" s="38"/>
      <c r="K184" s="50"/>
      <c r="L184"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84" s="13"/>
      <c r="N184" s="37"/>
      <c r="O184" s="132" t="str">
        <f>IF(Spec_Imports[[#This Row],[Are_You_First_Deliverer]]="","",IF(N184="Yes","","Verify Entry"))</f>
        <v/>
      </c>
      <c r="P184" s="13"/>
      <c r="Q184" s="37"/>
      <c r="R184" s="44" t="str">
        <f>IF(Spec_Imports[[#This Row],[Source ID]]="","",IF(OR(Spec_Imports[[#This Row],[Direct_Delivery_Method]]="1st PoR is WA Sch Pt",Spec_Imports[[#This Row],[Direct_Delivery_Method]]="Dynamic Transfer",Spec_Imports[[#This Row],[Direct_Delivery_Method]]="Spec Source to POD in WA"),"Yes","Verify Entry"))</f>
        <v/>
      </c>
      <c r="S184" s="13"/>
      <c r="T184" s="247"/>
      <c r="U184" s="13"/>
      <c r="V184" s="44" t="str">
        <f>IF(Spec_Imports[[#This Row],[Source ID]]="","",'Start Here'!$B$33)</f>
        <v/>
      </c>
      <c r="W184" s="44" t="str">
        <f>IF(Spec_Imports[[#This Row],[Source ID]]="","",IF(Spec_Imports[[#This Row],[Are_You_First_Deliverer]]="Yes","No",IF(Spec_Imports[[#This Row],[Are_You_First_Deliverer]]="No","Yes","Verify Entry")))</f>
        <v/>
      </c>
      <c r="X184" s="52" t="str">
        <f>IF(Spec_Imports[[#This Row],[RP_Power_Brought_On_Behalf]]="Yes",Spec_Imports[[#This Row],[Specified_Electricity_Deliveries]]*Spec_Imports[[#This Row],[Transmission_Loss_Correction_Factor]],"")</f>
        <v/>
      </c>
      <c r="Y184" s="39" t="str">
        <f>IF(Spec_Imports[[#This Row],[RP_Owned_Imported_Per_Thresholds]]="","",Spec_Imports[[#This Row],[RP_Owned_Imported_Per_Thresholds]]*Spec_Imports[[#This Row],[EF_Total_Covered]])</f>
        <v/>
      </c>
      <c r="Z184" s="13"/>
      <c r="AA184" s="37"/>
      <c r="AB184" s="37" t="str">
        <f>IF(Spec_Imports[[#This Row],[Source ID]]="","",IF(OR(Spec_Imports[[#This Row],[Meter_Data_Zero_RPS]]="No",Spec_Imports[[#This Row],[Are_You_First_Deliverer]]="No"),"Does Not Apply",""))</f>
        <v/>
      </c>
      <c r="AC184"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84" s="16"/>
      <c r="AE184" s="210" t="str">
        <f>_xlfn.IFNA(INDEX(EF_List[Total EF],MATCH(Spec_Imports[[#This Row],[Source ID]],EF_List[Source ID],0)),"")</f>
        <v/>
      </c>
      <c r="AF184" s="210" t="str">
        <f>IF(Spec_Imports[[#This Row],[Source ID]]="","",Spec_Imports[[#This Row],[EF_Combustion]]+Spec_Imports[[#This Row],[EF_CH4_Non-Geothermal]]+Spec_Imports[[#This Row],[EF_N2O]])</f>
        <v/>
      </c>
      <c r="AG184" s="210" t="str">
        <f>IF(Spec_Imports[[#This Row],[Source ID]]="","",Spec_Imports[[#This Row],[EF_Biomass_Exempt]]+Spec_Imports[[#This Row],[EF_CO2_Geothermal_Exempt]]+Spec_Imports[[#This Row],[EF_CH4_Geothermal_Exempt]])</f>
        <v/>
      </c>
      <c r="AH184" s="210" t="str">
        <f>_xlfn.IFNA(INDEX(EF_List[Fossil &amp; Process EF],MATCH(Spec_Imports[[#This Row],[Source ID]],EF_List[Source ID],0)),"")</f>
        <v/>
      </c>
      <c r="AI184" s="210" t="str">
        <f>_xlfn.IFNA(INDEX(EF_List[Biomass
Exempt EF],MATCH(Spec_Imports[[#This Row],[Source ID]],EF_List[Source ID],0)),"")</f>
        <v/>
      </c>
      <c r="AJ184" s="210" t="str">
        <f>_xlfn.IFNA(INDEX(EF_List[Geothermal CO2 Exempt EF],MATCH(Spec_Imports[[#This Row],[Source ID]],EF_List[Source ID],0)),"")</f>
        <v/>
      </c>
      <c r="AK184" s="210" t="str">
        <f>_xlfn.IFNA(INDEX(EF_List[Geothermal CH4 Exempt EF],MATCH(Spec_Imports[[#This Row],[Source ID]],EF_List[Source ID],0)),"")</f>
        <v/>
      </c>
      <c r="AL184" s="210" t="str">
        <f>_xlfn.IFNA(INDEX(EF_List[Other CH4
Covered EF],MATCH(Spec_Imports[[#This Row],[Source ID]],EF_List[Source ID],0)),"")</f>
        <v/>
      </c>
      <c r="AM184" s="210" t="str">
        <f>_xlfn.IFNA(INDEX(EF_List[N2O
Covered EF],MATCH(Spec_Imports[[#This Row],[Source ID]],EF_List[Source ID],0)),"")</f>
        <v/>
      </c>
      <c r="AN184" s="15"/>
      <c r="AO184" s="51" t="str">
        <f>IFERROR(MAX(Spec_Imports[[#This Row],[Specified_Electricity_Deliveries]],0)*Spec_Imports[[#This Row],[Transmission_Loss_Correction_Factor]],"")</f>
        <v/>
      </c>
      <c r="AP184" s="51" t="str">
        <f>IFERROR(Spec_Imports[[#This Row],[MWh_x_TLF]]*Spec_Imports[[#This Row],[EF_Published2]],"")</f>
        <v/>
      </c>
      <c r="AQ184" s="51" t="str">
        <f>IFERROR(Spec_Imports[[#This Row],[MWh_x_TLF]]*Spec_Imports[[#This Row],[EF_Total_Covered]],"")</f>
        <v/>
      </c>
      <c r="AR184" s="51" t="str">
        <f>IFERROR(Spec_Imports[[#This Row],[MWh_x_TLF]]*Spec_Imports[[#This Row],[EF_Total_Exempt]],"")</f>
        <v/>
      </c>
      <c r="AS184" s="51" t="str">
        <f>IFERROR(Spec_Imports[[#This Row],[MWh_x_TLF]]*Spec_Imports[[#This Row],[EF_Combustion]],"")</f>
        <v/>
      </c>
      <c r="AT184" s="51" t="str">
        <f>IFERROR(Spec_Imports[[#This Row],[MWh_x_TLF]]*Spec_Imports[[#This Row],[EF_Biomass_Exempt]],"")</f>
        <v/>
      </c>
      <c r="AU184" s="51" t="str">
        <f>IFERROR(Spec_Imports[[#This Row],[MWh_x_TLF]]*Spec_Imports[[#This Row],[EF_CO2_Geothermal_Exempt]],"")</f>
        <v/>
      </c>
      <c r="AV184" s="51" t="str">
        <f>IFERROR(Spec_Imports[[#This Row],[MWh_x_TLF]]*Spec_Imports[[#This Row],[EF_CH4_Geothermal_Exempt]],"")</f>
        <v/>
      </c>
      <c r="AW184" s="51" t="str">
        <f>IFERROR(Spec_Imports[[#This Row],[MWh_x_TLF]]*Spec_Imports[[#This Row],[EF_CH4_Non-Geothermal]],"")</f>
        <v/>
      </c>
      <c r="AX184" s="51" t="str">
        <f>IFERROR(Spec_Imports[[#This Row],[MWh_x_TLF]]*Spec_Imports[[#This Row],[EF_N2O]],"")</f>
        <v/>
      </c>
      <c r="AY184" s="15"/>
      <c r="AZ184" s="44" t="str">
        <f>IF(Spec_Imports[[#This Row],[Source ID]]="","","No")</f>
        <v/>
      </c>
      <c r="BA184" s="255" t="str">
        <f>IF(Spec_Imports[[#This Row],[Linked_Jurisdiction_2]]="No",0,Spec_Imports[[#This Row],[CO2e_Total_Covered]])</f>
        <v/>
      </c>
      <c r="BB184" s="139"/>
      <c r="BC184" s="257"/>
    </row>
    <row r="185" spans="1:55" ht="15.6">
      <c r="A185" s="244"/>
      <c r="B185" s="126" t="str">
        <f>IF(ISNUMBER(SEARCH("~*",Spec_Imports[[#This Row],[Facility_Unit_Name]])),"",IF(Spec_Imports[[#This Row],[Facility_Unit_Name]]="","",INDEX(EF_List[Source ID],MATCH(Spec_Imports[[#This Row],[Facility_Unit_Name]],EF_List[Facility and Unit Name],0))))</f>
        <v/>
      </c>
      <c r="C185" s="44" t="str">
        <f>_xlfn.IFNA(INDEX(EF_List[Primary Fuel],MATCH(Spec_Imports[[#This Row],[Source ID]],EF_List[Source ID],0)),"")</f>
        <v/>
      </c>
      <c r="D185" s="44" t="str">
        <f>_xlfn.IFNA(INDEX(EF_List[State/Country],MATCH(Spec_Imports[[#This Row],[Source ID]],EF_List[Source ID],0)),"")</f>
        <v/>
      </c>
      <c r="E185" s="127"/>
      <c r="F185" s="128"/>
      <c r="G185" s="131" t="str">
        <f>IF(ISBLANK(Spec_Imports[[#This Row],[Source ID]]),"",Spec_Imports[[#This Row],[EF_Published2]])</f>
        <v/>
      </c>
      <c r="H185" s="74"/>
      <c r="I185" s="37"/>
      <c r="J185" s="38"/>
      <c r="K185" s="50"/>
      <c r="L185"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85" s="13"/>
      <c r="N185" s="37"/>
      <c r="O185" s="132" t="str">
        <f>IF(Spec_Imports[[#This Row],[Are_You_First_Deliverer]]="","",IF(N185="Yes","","Verify Entry"))</f>
        <v/>
      </c>
      <c r="P185" s="13"/>
      <c r="Q185" s="37"/>
      <c r="R185" s="44" t="str">
        <f>IF(Spec_Imports[[#This Row],[Source ID]]="","",IF(OR(Spec_Imports[[#This Row],[Direct_Delivery_Method]]="1st PoR is WA Sch Pt",Spec_Imports[[#This Row],[Direct_Delivery_Method]]="Dynamic Transfer",Spec_Imports[[#This Row],[Direct_Delivery_Method]]="Spec Source to POD in WA"),"Yes","Verify Entry"))</f>
        <v/>
      </c>
      <c r="S185" s="13"/>
      <c r="T185" s="247"/>
      <c r="U185" s="13"/>
      <c r="V185" s="44" t="str">
        <f>IF(Spec_Imports[[#This Row],[Source ID]]="","",'Start Here'!$B$33)</f>
        <v/>
      </c>
      <c r="W185" s="44" t="str">
        <f>IF(Spec_Imports[[#This Row],[Source ID]]="","",IF(Spec_Imports[[#This Row],[Are_You_First_Deliverer]]="Yes","No",IF(Spec_Imports[[#This Row],[Are_You_First_Deliverer]]="No","Yes","Verify Entry")))</f>
        <v/>
      </c>
      <c r="X185" s="52" t="str">
        <f>IF(Spec_Imports[[#This Row],[RP_Power_Brought_On_Behalf]]="Yes",Spec_Imports[[#This Row],[Specified_Electricity_Deliveries]]*Spec_Imports[[#This Row],[Transmission_Loss_Correction_Factor]],"")</f>
        <v/>
      </c>
      <c r="Y185" s="39" t="str">
        <f>IF(Spec_Imports[[#This Row],[RP_Owned_Imported_Per_Thresholds]]="","",Spec_Imports[[#This Row],[RP_Owned_Imported_Per_Thresholds]]*Spec_Imports[[#This Row],[EF_Total_Covered]])</f>
        <v/>
      </c>
      <c r="Z185" s="13"/>
      <c r="AA185" s="37"/>
      <c r="AB185" s="37" t="str">
        <f>IF(Spec_Imports[[#This Row],[Source ID]]="","",IF(OR(Spec_Imports[[#This Row],[Meter_Data_Zero_RPS]]="No",Spec_Imports[[#This Row],[Are_You_First_Deliverer]]="No"),"Does Not Apply",""))</f>
        <v/>
      </c>
      <c r="AC185"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85" s="16"/>
      <c r="AE185" s="210" t="str">
        <f>_xlfn.IFNA(INDEX(EF_List[Total EF],MATCH(Spec_Imports[[#This Row],[Source ID]],EF_List[Source ID],0)),"")</f>
        <v/>
      </c>
      <c r="AF185" s="210" t="str">
        <f>IF(Spec_Imports[[#This Row],[Source ID]]="","",Spec_Imports[[#This Row],[EF_Combustion]]+Spec_Imports[[#This Row],[EF_CH4_Non-Geothermal]]+Spec_Imports[[#This Row],[EF_N2O]])</f>
        <v/>
      </c>
      <c r="AG185" s="210" t="str">
        <f>IF(Spec_Imports[[#This Row],[Source ID]]="","",Spec_Imports[[#This Row],[EF_Biomass_Exempt]]+Spec_Imports[[#This Row],[EF_CO2_Geothermal_Exempt]]+Spec_Imports[[#This Row],[EF_CH4_Geothermal_Exempt]])</f>
        <v/>
      </c>
      <c r="AH185" s="210" t="str">
        <f>_xlfn.IFNA(INDEX(EF_List[Fossil &amp; Process EF],MATCH(Spec_Imports[[#This Row],[Source ID]],EF_List[Source ID],0)),"")</f>
        <v/>
      </c>
      <c r="AI185" s="210" t="str">
        <f>_xlfn.IFNA(INDEX(EF_List[Biomass
Exempt EF],MATCH(Spec_Imports[[#This Row],[Source ID]],EF_List[Source ID],0)),"")</f>
        <v/>
      </c>
      <c r="AJ185" s="210" t="str">
        <f>_xlfn.IFNA(INDEX(EF_List[Geothermal CO2 Exempt EF],MATCH(Spec_Imports[[#This Row],[Source ID]],EF_List[Source ID],0)),"")</f>
        <v/>
      </c>
      <c r="AK185" s="210" t="str">
        <f>_xlfn.IFNA(INDEX(EF_List[Geothermal CH4 Exempt EF],MATCH(Spec_Imports[[#This Row],[Source ID]],EF_List[Source ID],0)),"")</f>
        <v/>
      </c>
      <c r="AL185" s="210" t="str">
        <f>_xlfn.IFNA(INDEX(EF_List[Other CH4
Covered EF],MATCH(Spec_Imports[[#This Row],[Source ID]],EF_List[Source ID],0)),"")</f>
        <v/>
      </c>
      <c r="AM185" s="210" t="str">
        <f>_xlfn.IFNA(INDEX(EF_List[N2O
Covered EF],MATCH(Spec_Imports[[#This Row],[Source ID]],EF_List[Source ID],0)),"")</f>
        <v/>
      </c>
      <c r="AN185" s="15"/>
      <c r="AO185" s="51" t="str">
        <f>IFERROR(MAX(Spec_Imports[[#This Row],[Specified_Electricity_Deliveries]],0)*Spec_Imports[[#This Row],[Transmission_Loss_Correction_Factor]],"")</f>
        <v/>
      </c>
      <c r="AP185" s="51" t="str">
        <f>IFERROR(Spec_Imports[[#This Row],[MWh_x_TLF]]*Spec_Imports[[#This Row],[EF_Published2]],"")</f>
        <v/>
      </c>
      <c r="AQ185" s="51" t="str">
        <f>IFERROR(Spec_Imports[[#This Row],[MWh_x_TLF]]*Spec_Imports[[#This Row],[EF_Total_Covered]],"")</f>
        <v/>
      </c>
      <c r="AR185" s="51" t="str">
        <f>IFERROR(Spec_Imports[[#This Row],[MWh_x_TLF]]*Spec_Imports[[#This Row],[EF_Total_Exempt]],"")</f>
        <v/>
      </c>
      <c r="AS185" s="51" t="str">
        <f>IFERROR(Spec_Imports[[#This Row],[MWh_x_TLF]]*Spec_Imports[[#This Row],[EF_Combustion]],"")</f>
        <v/>
      </c>
      <c r="AT185" s="51" t="str">
        <f>IFERROR(Spec_Imports[[#This Row],[MWh_x_TLF]]*Spec_Imports[[#This Row],[EF_Biomass_Exempt]],"")</f>
        <v/>
      </c>
      <c r="AU185" s="51" t="str">
        <f>IFERROR(Spec_Imports[[#This Row],[MWh_x_TLF]]*Spec_Imports[[#This Row],[EF_CO2_Geothermal_Exempt]],"")</f>
        <v/>
      </c>
      <c r="AV185" s="51" t="str">
        <f>IFERROR(Spec_Imports[[#This Row],[MWh_x_TLF]]*Spec_Imports[[#This Row],[EF_CH4_Geothermal_Exempt]],"")</f>
        <v/>
      </c>
      <c r="AW185" s="51" t="str">
        <f>IFERROR(Spec_Imports[[#This Row],[MWh_x_TLF]]*Spec_Imports[[#This Row],[EF_CH4_Non-Geothermal]],"")</f>
        <v/>
      </c>
      <c r="AX185" s="51" t="str">
        <f>IFERROR(Spec_Imports[[#This Row],[MWh_x_TLF]]*Spec_Imports[[#This Row],[EF_N2O]],"")</f>
        <v/>
      </c>
      <c r="AY185" s="15"/>
      <c r="AZ185" s="44" t="str">
        <f>IF(Spec_Imports[[#This Row],[Source ID]]="","","No")</f>
        <v/>
      </c>
      <c r="BA185" s="255" t="str">
        <f>IF(Spec_Imports[[#This Row],[Linked_Jurisdiction_2]]="No",0,Spec_Imports[[#This Row],[CO2e_Total_Covered]])</f>
        <v/>
      </c>
      <c r="BB185" s="139"/>
      <c r="BC185" s="257"/>
    </row>
    <row r="186" spans="1:55" ht="15.6">
      <c r="A186" s="244"/>
      <c r="B186" s="126" t="str">
        <f>IF(ISNUMBER(SEARCH("~*",Spec_Imports[[#This Row],[Facility_Unit_Name]])),"",IF(Spec_Imports[[#This Row],[Facility_Unit_Name]]="","",INDEX(EF_List[Source ID],MATCH(Spec_Imports[[#This Row],[Facility_Unit_Name]],EF_List[Facility and Unit Name],0))))</f>
        <v/>
      </c>
      <c r="C186" s="44" t="str">
        <f>_xlfn.IFNA(INDEX(EF_List[Primary Fuel],MATCH(Spec_Imports[[#This Row],[Source ID]],EF_List[Source ID],0)),"")</f>
        <v/>
      </c>
      <c r="D186" s="44" t="str">
        <f>_xlfn.IFNA(INDEX(EF_List[State/Country],MATCH(Spec_Imports[[#This Row],[Source ID]],EF_List[Source ID],0)),"")</f>
        <v/>
      </c>
      <c r="E186" s="127"/>
      <c r="F186" s="128"/>
      <c r="G186" s="131" t="str">
        <f>IF(ISBLANK(Spec_Imports[[#This Row],[Source ID]]),"",Spec_Imports[[#This Row],[EF_Published2]])</f>
        <v/>
      </c>
      <c r="H186" s="74"/>
      <c r="I186" s="37"/>
      <c r="J186" s="38"/>
      <c r="K186" s="50"/>
      <c r="L186"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86" s="13"/>
      <c r="N186" s="37"/>
      <c r="O186" s="132" t="str">
        <f>IF(Spec_Imports[[#This Row],[Are_You_First_Deliverer]]="","",IF(N186="Yes","","Verify Entry"))</f>
        <v/>
      </c>
      <c r="P186" s="13"/>
      <c r="Q186" s="37"/>
      <c r="R186" s="44" t="str">
        <f>IF(Spec_Imports[[#This Row],[Source ID]]="","",IF(OR(Spec_Imports[[#This Row],[Direct_Delivery_Method]]="1st PoR is WA Sch Pt",Spec_Imports[[#This Row],[Direct_Delivery_Method]]="Dynamic Transfer",Spec_Imports[[#This Row],[Direct_Delivery_Method]]="Spec Source to POD in WA"),"Yes","Verify Entry"))</f>
        <v/>
      </c>
      <c r="S186" s="13"/>
      <c r="T186" s="247"/>
      <c r="U186" s="13"/>
      <c r="V186" s="44" t="str">
        <f>IF(Spec_Imports[[#This Row],[Source ID]]="","",'Start Here'!$B$33)</f>
        <v/>
      </c>
      <c r="W186" s="44" t="str">
        <f>IF(Spec_Imports[[#This Row],[Source ID]]="","",IF(Spec_Imports[[#This Row],[Are_You_First_Deliverer]]="Yes","No",IF(Spec_Imports[[#This Row],[Are_You_First_Deliverer]]="No","Yes","Verify Entry")))</f>
        <v/>
      </c>
      <c r="X186" s="52" t="str">
        <f>IF(Spec_Imports[[#This Row],[RP_Power_Brought_On_Behalf]]="Yes",Spec_Imports[[#This Row],[Specified_Electricity_Deliveries]]*Spec_Imports[[#This Row],[Transmission_Loss_Correction_Factor]],"")</f>
        <v/>
      </c>
      <c r="Y186" s="39" t="str">
        <f>IF(Spec_Imports[[#This Row],[RP_Owned_Imported_Per_Thresholds]]="","",Spec_Imports[[#This Row],[RP_Owned_Imported_Per_Thresholds]]*Spec_Imports[[#This Row],[EF_Total_Covered]])</f>
        <v/>
      </c>
      <c r="Z186" s="13"/>
      <c r="AA186" s="37"/>
      <c r="AB186" s="37" t="str">
        <f>IF(Spec_Imports[[#This Row],[Source ID]]="","",IF(OR(Spec_Imports[[#This Row],[Meter_Data_Zero_RPS]]="No",Spec_Imports[[#This Row],[Are_You_First_Deliverer]]="No"),"Does Not Apply",""))</f>
        <v/>
      </c>
      <c r="AC186"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86" s="16"/>
      <c r="AE186" s="210" t="str">
        <f>_xlfn.IFNA(INDEX(EF_List[Total EF],MATCH(Spec_Imports[[#This Row],[Source ID]],EF_List[Source ID],0)),"")</f>
        <v/>
      </c>
      <c r="AF186" s="210" t="str">
        <f>IF(Spec_Imports[[#This Row],[Source ID]]="","",Spec_Imports[[#This Row],[EF_Combustion]]+Spec_Imports[[#This Row],[EF_CH4_Non-Geothermal]]+Spec_Imports[[#This Row],[EF_N2O]])</f>
        <v/>
      </c>
      <c r="AG186" s="210" t="str">
        <f>IF(Spec_Imports[[#This Row],[Source ID]]="","",Spec_Imports[[#This Row],[EF_Biomass_Exempt]]+Spec_Imports[[#This Row],[EF_CO2_Geothermal_Exempt]]+Spec_Imports[[#This Row],[EF_CH4_Geothermal_Exempt]])</f>
        <v/>
      </c>
      <c r="AH186" s="210" t="str">
        <f>_xlfn.IFNA(INDEX(EF_List[Fossil &amp; Process EF],MATCH(Spec_Imports[[#This Row],[Source ID]],EF_List[Source ID],0)),"")</f>
        <v/>
      </c>
      <c r="AI186" s="210" t="str">
        <f>_xlfn.IFNA(INDEX(EF_List[Biomass
Exempt EF],MATCH(Spec_Imports[[#This Row],[Source ID]],EF_List[Source ID],0)),"")</f>
        <v/>
      </c>
      <c r="AJ186" s="210" t="str">
        <f>_xlfn.IFNA(INDEX(EF_List[Geothermal CO2 Exempt EF],MATCH(Spec_Imports[[#This Row],[Source ID]],EF_List[Source ID],0)),"")</f>
        <v/>
      </c>
      <c r="AK186" s="210" t="str">
        <f>_xlfn.IFNA(INDEX(EF_List[Geothermal CH4 Exempt EF],MATCH(Spec_Imports[[#This Row],[Source ID]],EF_List[Source ID],0)),"")</f>
        <v/>
      </c>
      <c r="AL186" s="210" t="str">
        <f>_xlfn.IFNA(INDEX(EF_List[Other CH4
Covered EF],MATCH(Spec_Imports[[#This Row],[Source ID]],EF_List[Source ID],0)),"")</f>
        <v/>
      </c>
      <c r="AM186" s="210" t="str">
        <f>_xlfn.IFNA(INDEX(EF_List[N2O
Covered EF],MATCH(Spec_Imports[[#This Row],[Source ID]],EF_List[Source ID],0)),"")</f>
        <v/>
      </c>
      <c r="AN186" s="15"/>
      <c r="AO186" s="51" t="str">
        <f>IFERROR(MAX(Spec_Imports[[#This Row],[Specified_Electricity_Deliveries]],0)*Spec_Imports[[#This Row],[Transmission_Loss_Correction_Factor]],"")</f>
        <v/>
      </c>
      <c r="AP186" s="51" t="str">
        <f>IFERROR(Spec_Imports[[#This Row],[MWh_x_TLF]]*Spec_Imports[[#This Row],[EF_Published2]],"")</f>
        <v/>
      </c>
      <c r="AQ186" s="51" t="str">
        <f>IFERROR(Spec_Imports[[#This Row],[MWh_x_TLF]]*Spec_Imports[[#This Row],[EF_Total_Covered]],"")</f>
        <v/>
      </c>
      <c r="AR186" s="51" t="str">
        <f>IFERROR(Spec_Imports[[#This Row],[MWh_x_TLF]]*Spec_Imports[[#This Row],[EF_Total_Exempt]],"")</f>
        <v/>
      </c>
      <c r="AS186" s="51" t="str">
        <f>IFERROR(Spec_Imports[[#This Row],[MWh_x_TLF]]*Spec_Imports[[#This Row],[EF_Combustion]],"")</f>
        <v/>
      </c>
      <c r="AT186" s="51" t="str">
        <f>IFERROR(Spec_Imports[[#This Row],[MWh_x_TLF]]*Spec_Imports[[#This Row],[EF_Biomass_Exempt]],"")</f>
        <v/>
      </c>
      <c r="AU186" s="51" t="str">
        <f>IFERROR(Spec_Imports[[#This Row],[MWh_x_TLF]]*Spec_Imports[[#This Row],[EF_CO2_Geothermal_Exempt]],"")</f>
        <v/>
      </c>
      <c r="AV186" s="51" t="str">
        <f>IFERROR(Spec_Imports[[#This Row],[MWh_x_TLF]]*Spec_Imports[[#This Row],[EF_CH4_Geothermal_Exempt]],"")</f>
        <v/>
      </c>
      <c r="AW186" s="51" t="str">
        <f>IFERROR(Spec_Imports[[#This Row],[MWh_x_TLF]]*Spec_Imports[[#This Row],[EF_CH4_Non-Geothermal]],"")</f>
        <v/>
      </c>
      <c r="AX186" s="51" t="str">
        <f>IFERROR(Spec_Imports[[#This Row],[MWh_x_TLF]]*Spec_Imports[[#This Row],[EF_N2O]],"")</f>
        <v/>
      </c>
      <c r="AY186" s="15"/>
      <c r="AZ186" s="44" t="str">
        <f>IF(Spec_Imports[[#This Row],[Source ID]]="","","No")</f>
        <v/>
      </c>
      <c r="BA186" s="255" t="str">
        <f>IF(Spec_Imports[[#This Row],[Linked_Jurisdiction_2]]="No",0,Spec_Imports[[#This Row],[CO2e_Total_Covered]])</f>
        <v/>
      </c>
      <c r="BB186" s="139"/>
      <c r="BC186" s="257"/>
    </row>
    <row r="187" spans="1:55" ht="15.6">
      <c r="A187" s="244"/>
      <c r="B187" s="126" t="str">
        <f>IF(ISNUMBER(SEARCH("~*",Spec_Imports[[#This Row],[Facility_Unit_Name]])),"",IF(Spec_Imports[[#This Row],[Facility_Unit_Name]]="","",INDEX(EF_List[Source ID],MATCH(Spec_Imports[[#This Row],[Facility_Unit_Name]],EF_List[Facility and Unit Name],0))))</f>
        <v/>
      </c>
      <c r="C187" s="44" t="str">
        <f>_xlfn.IFNA(INDEX(EF_List[Primary Fuel],MATCH(Spec_Imports[[#This Row],[Source ID]],EF_List[Source ID],0)),"")</f>
        <v/>
      </c>
      <c r="D187" s="44" t="str">
        <f>_xlfn.IFNA(INDEX(EF_List[State/Country],MATCH(Spec_Imports[[#This Row],[Source ID]],EF_List[Source ID],0)),"")</f>
        <v/>
      </c>
      <c r="E187" s="127"/>
      <c r="F187" s="128"/>
      <c r="G187" s="131" t="str">
        <f>IF(ISBLANK(Spec_Imports[[#This Row],[Source ID]]),"",Spec_Imports[[#This Row],[EF_Published2]])</f>
        <v/>
      </c>
      <c r="H187" s="74"/>
      <c r="I187" s="37"/>
      <c r="J187" s="38"/>
      <c r="K187" s="50"/>
      <c r="L187"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87" s="13"/>
      <c r="N187" s="37"/>
      <c r="O187" s="132" t="str">
        <f>IF(Spec_Imports[[#This Row],[Are_You_First_Deliverer]]="","",IF(N187="Yes","","Verify Entry"))</f>
        <v/>
      </c>
      <c r="P187" s="13"/>
      <c r="Q187" s="37"/>
      <c r="R187" s="44" t="str">
        <f>IF(Spec_Imports[[#This Row],[Source ID]]="","",IF(OR(Spec_Imports[[#This Row],[Direct_Delivery_Method]]="1st PoR is WA Sch Pt",Spec_Imports[[#This Row],[Direct_Delivery_Method]]="Dynamic Transfer",Spec_Imports[[#This Row],[Direct_Delivery_Method]]="Spec Source to POD in WA"),"Yes","Verify Entry"))</f>
        <v/>
      </c>
      <c r="S187" s="13"/>
      <c r="T187" s="247"/>
      <c r="U187" s="13"/>
      <c r="V187" s="44" t="str">
        <f>IF(Spec_Imports[[#This Row],[Source ID]]="","",'Start Here'!$B$33)</f>
        <v/>
      </c>
      <c r="W187" s="44" t="str">
        <f>IF(Spec_Imports[[#This Row],[Source ID]]="","",IF(Spec_Imports[[#This Row],[Are_You_First_Deliverer]]="Yes","No",IF(Spec_Imports[[#This Row],[Are_You_First_Deliverer]]="No","Yes","Verify Entry")))</f>
        <v/>
      </c>
      <c r="X187" s="52" t="str">
        <f>IF(Spec_Imports[[#This Row],[RP_Power_Brought_On_Behalf]]="Yes",Spec_Imports[[#This Row],[Specified_Electricity_Deliveries]]*Spec_Imports[[#This Row],[Transmission_Loss_Correction_Factor]],"")</f>
        <v/>
      </c>
      <c r="Y187" s="39" t="str">
        <f>IF(Spec_Imports[[#This Row],[RP_Owned_Imported_Per_Thresholds]]="","",Spec_Imports[[#This Row],[RP_Owned_Imported_Per_Thresholds]]*Spec_Imports[[#This Row],[EF_Total_Covered]])</f>
        <v/>
      </c>
      <c r="Z187" s="13"/>
      <c r="AA187" s="37"/>
      <c r="AB187" s="37" t="str">
        <f>IF(Spec_Imports[[#This Row],[Source ID]]="","",IF(OR(Spec_Imports[[#This Row],[Meter_Data_Zero_RPS]]="No",Spec_Imports[[#This Row],[Are_You_First_Deliverer]]="No"),"Does Not Apply",""))</f>
        <v/>
      </c>
      <c r="AC187"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87" s="16"/>
      <c r="AE187" s="210" t="str">
        <f>_xlfn.IFNA(INDEX(EF_List[Total EF],MATCH(Spec_Imports[[#This Row],[Source ID]],EF_List[Source ID],0)),"")</f>
        <v/>
      </c>
      <c r="AF187" s="210" t="str">
        <f>IF(Spec_Imports[[#This Row],[Source ID]]="","",Spec_Imports[[#This Row],[EF_Combustion]]+Spec_Imports[[#This Row],[EF_CH4_Non-Geothermal]]+Spec_Imports[[#This Row],[EF_N2O]])</f>
        <v/>
      </c>
      <c r="AG187" s="210" t="str">
        <f>IF(Spec_Imports[[#This Row],[Source ID]]="","",Spec_Imports[[#This Row],[EF_Biomass_Exempt]]+Spec_Imports[[#This Row],[EF_CO2_Geothermal_Exempt]]+Spec_Imports[[#This Row],[EF_CH4_Geothermal_Exempt]])</f>
        <v/>
      </c>
      <c r="AH187" s="210" t="str">
        <f>_xlfn.IFNA(INDEX(EF_List[Fossil &amp; Process EF],MATCH(Spec_Imports[[#This Row],[Source ID]],EF_List[Source ID],0)),"")</f>
        <v/>
      </c>
      <c r="AI187" s="210" t="str">
        <f>_xlfn.IFNA(INDEX(EF_List[Biomass
Exempt EF],MATCH(Spec_Imports[[#This Row],[Source ID]],EF_List[Source ID],0)),"")</f>
        <v/>
      </c>
      <c r="AJ187" s="210" t="str">
        <f>_xlfn.IFNA(INDEX(EF_List[Geothermal CO2 Exempt EF],MATCH(Spec_Imports[[#This Row],[Source ID]],EF_List[Source ID],0)),"")</f>
        <v/>
      </c>
      <c r="AK187" s="210" t="str">
        <f>_xlfn.IFNA(INDEX(EF_List[Geothermal CH4 Exempt EF],MATCH(Spec_Imports[[#This Row],[Source ID]],EF_List[Source ID],0)),"")</f>
        <v/>
      </c>
      <c r="AL187" s="210" t="str">
        <f>_xlfn.IFNA(INDEX(EF_List[Other CH4
Covered EF],MATCH(Spec_Imports[[#This Row],[Source ID]],EF_List[Source ID],0)),"")</f>
        <v/>
      </c>
      <c r="AM187" s="210" t="str">
        <f>_xlfn.IFNA(INDEX(EF_List[N2O
Covered EF],MATCH(Spec_Imports[[#This Row],[Source ID]],EF_List[Source ID],0)),"")</f>
        <v/>
      </c>
      <c r="AN187" s="15"/>
      <c r="AO187" s="51" t="str">
        <f>IFERROR(MAX(Spec_Imports[[#This Row],[Specified_Electricity_Deliveries]],0)*Spec_Imports[[#This Row],[Transmission_Loss_Correction_Factor]],"")</f>
        <v/>
      </c>
      <c r="AP187" s="51" t="str">
        <f>IFERROR(Spec_Imports[[#This Row],[MWh_x_TLF]]*Spec_Imports[[#This Row],[EF_Published2]],"")</f>
        <v/>
      </c>
      <c r="AQ187" s="51" t="str">
        <f>IFERROR(Spec_Imports[[#This Row],[MWh_x_TLF]]*Spec_Imports[[#This Row],[EF_Total_Covered]],"")</f>
        <v/>
      </c>
      <c r="AR187" s="51" t="str">
        <f>IFERROR(Spec_Imports[[#This Row],[MWh_x_TLF]]*Spec_Imports[[#This Row],[EF_Total_Exempt]],"")</f>
        <v/>
      </c>
      <c r="AS187" s="51" t="str">
        <f>IFERROR(Spec_Imports[[#This Row],[MWh_x_TLF]]*Spec_Imports[[#This Row],[EF_Combustion]],"")</f>
        <v/>
      </c>
      <c r="AT187" s="51" t="str">
        <f>IFERROR(Spec_Imports[[#This Row],[MWh_x_TLF]]*Spec_Imports[[#This Row],[EF_Biomass_Exempt]],"")</f>
        <v/>
      </c>
      <c r="AU187" s="51" t="str">
        <f>IFERROR(Spec_Imports[[#This Row],[MWh_x_TLF]]*Spec_Imports[[#This Row],[EF_CO2_Geothermal_Exempt]],"")</f>
        <v/>
      </c>
      <c r="AV187" s="51" t="str">
        <f>IFERROR(Spec_Imports[[#This Row],[MWh_x_TLF]]*Spec_Imports[[#This Row],[EF_CH4_Geothermal_Exempt]],"")</f>
        <v/>
      </c>
      <c r="AW187" s="51" t="str">
        <f>IFERROR(Spec_Imports[[#This Row],[MWh_x_TLF]]*Spec_Imports[[#This Row],[EF_CH4_Non-Geothermal]],"")</f>
        <v/>
      </c>
      <c r="AX187" s="51" t="str">
        <f>IFERROR(Spec_Imports[[#This Row],[MWh_x_TLF]]*Spec_Imports[[#This Row],[EF_N2O]],"")</f>
        <v/>
      </c>
      <c r="AY187" s="15"/>
      <c r="AZ187" s="44" t="str">
        <f>IF(Spec_Imports[[#This Row],[Source ID]]="","","No")</f>
        <v/>
      </c>
      <c r="BA187" s="255" t="str">
        <f>IF(Spec_Imports[[#This Row],[Linked_Jurisdiction_2]]="No",0,Spec_Imports[[#This Row],[CO2e_Total_Covered]])</f>
        <v/>
      </c>
      <c r="BB187" s="139"/>
      <c r="BC187" s="257"/>
    </row>
    <row r="188" spans="1:55" ht="15.6">
      <c r="A188" s="244"/>
      <c r="B188" s="126" t="str">
        <f>IF(ISNUMBER(SEARCH("~*",Spec_Imports[[#This Row],[Facility_Unit_Name]])),"",IF(Spec_Imports[[#This Row],[Facility_Unit_Name]]="","",INDEX(EF_List[Source ID],MATCH(Spec_Imports[[#This Row],[Facility_Unit_Name]],EF_List[Facility and Unit Name],0))))</f>
        <v/>
      </c>
      <c r="C188" s="44" t="str">
        <f>_xlfn.IFNA(INDEX(EF_List[Primary Fuel],MATCH(Spec_Imports[[#This Row],[Source ID]],EF_List[Source ID],0)),"")</f>
        <v/>
      </c>
      <c r="D188" s="44" t="str">
        <f>_xlfn.IFNA(INDEX(EF_List[State/Country],MATCH(Spec_Imports[[#This Row],[Source ID]],EF_List[Source ID],0)),"")</f>
        <v/>
      </c>
      <c r="E188" s="127"/>
      <c r="F188" s="128"/>
      <c r="G188" s="131" t="str">
        <f>IF(ISBLANK(Spec_Imports[[#This Row],[Source ID]]),"",Spec_Imports[[#This Row],[EF_Published2]])</f>
        <v/>
      </c>
      <c r="H188" s="74"/>
      <c r="I188" s="37"/>
      <c r="J188" s="38"/>
      <c r="K188" s="50"/>
      <c r="L188"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88" s="13"/>
      <c r="N188" s="37"/>
      <c r="O188" s="132" t="str">
        <f>IF(Spec_Imports[[#This Row],[Are_You_First_Deliverer]]="","",IF(N188="Yes","","Verify Entry"))</f>
        <v/>
      </c>
      <c r="P188" s="13"/>
      <c r="Q188" s="37"/>
      <c r="R188" s="44" t="str">
        <f>IF(Spec_Imports[[#This Row],[Source ID]]="","",IF(OR(Spec_Imports[[#This Row],[Direct_Delivery_Method]]="1st PoR is WA Sch Pt",Spec_Imports[[#This Row],[Direct_Delivery_Method]]="Dynamic Transfer",Spec_Imports[[#This Row],[Direct_Delivery_Method]]="Spec Source to POD in WA"),"Yes","Verify Entry"))</f>
        <v/>
      </c>
      <c r="S188" s="13"/>
      <c r="T188" s="247"/>
      <c r="U188" s="13"/>
      <c r="V188" s="44" t="str">
        <f>IF(Spec_Imports[[#This Row],[Source ID]]="","",'Start Here'!$B$33)</f>
        <v/>
      </c>
      <c r="W188" s="44" t="str">
        <f>IF(Spec_Imports[[#This Row],[Source ID]]="","",IF(Spec_Imports[[#This Row],[Are_You_First_Deliverer]]="Yes","No",IF(Spec_Imports[[#This Row],[Are_You_First_Deliverer]]="No","Yes","Verify Entry")))</f>
        <v/>
      </c>
      <c r="X188" s="52" t="str">
        <f>IF(Spec_Imports[[#This Row],[RP_Power_Brought_On_Behalf]]="Yes",Spec_Imports[[#This Row],[Specified_Electricity_Deliveries]]*Spec_Imports[[#This Row],[Transmission_Loss_Correction_Factor]],"")</f>
        <v/>
      </c>
      <c r="Y188" s="39" t="str">
        <f>IF(Spec_Imports[[#This Row],[RP_Owned_Imported_Per_Thresholds]]="","",Spec_Imports[[#This Row],[RP_Owned_Imported_Per_Thresholds]]*Spec_Imports[[#This Row],[EF_Total_Covered]])</f>
        <v/>
      </c>
      <c r="Z188" s="13"/>
      <c r="AA188" s="37"/>
      <c r="AB188" s="37" t="str">
        <f>IF(Spec_Imports[[#This Row],[Source ID]]="","",IF(OR(Spec_Imports[[#This Row],[Meter_Data_Zero_RPS]]="No",Spec_Imports[[#This Row],[Are_You_First_Deliverer]]="No"),"Does Not Apply",""))</f>
        <v/>
      </c>
      <c r="AC188"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88" s="16"/>
      <c r="AE188" s="210" t="str">
        <f>_xlfn.IFNA(INDEX(EF_List[Total EF],MATCH(Spec_Imports[[#This Row],[Source ID]],EF_List[Source ID],0)),"")</f>
        <v/>
      </c>
      <c r="AF188" s="210" t="str">
        <f>IF(Spec_Imports[[#This Row],[Source ID]]="","",Spec_Imports[[#This Row],[EF_Combustion]]+Spec_Imports[[#This Row],[EF_CH4_Non-Geothermal]]+Spec_Imports[[#This Row],[EF_N2O]])</f>
        <v/>
      </c>
      <c r="AG188" s="210" t="str">
        <f>IF(Spec_Imports[[#This Row],[Source ID]]="","",Spec_Imports[[#This Row],[EF_Biomass_Exempt]]+Spec_Imports[[#This Row],[EF_CO2_Geothermal_Exempt]]+Spec_Imports[[#This Row],[EF_CH4_Geothermal_Exempt]])</f>
        <v/>
      </c>
      <c r="AH188" s="210" t="str">
        <f>_xlfn.IFNA(INDEX(EF_List[Fossil &amp; Process EF],MATCH(Spec_Imports[[#This Row],[Source ID]],EF_List[Source ID],0)),"")</f>
        <v/>
      </c>
      <c r="AI188" s="210" t="str">
        <f>_xlfn.IFNA(INDEX(EF_List[Biomass
Exempt EF],MATCH(Spec_Imports[[#This Row],[Source ID]],EF_List[Source ID],0)),"")</f>
        <v/>
      </c>
      <c r="AJ188" s="210" t="str">
        <f>_xlfn.IFNA(INDEX(EF_List[Geothermal CO2 Exempt EF],MATCH(Spec_Imports[[#This Row],[Source ID]],EF_List[Source ID],0)),"")</f>
        <v/>
      </c>
      <c r="AK188" s="210" t="str">
        <f>_xlfn.IFNA(INDEX(EF_List[Geothermal CH4 Exempt EF],MATCH(Spec_Imports[[#This Row],[Source ID]],EF_List[Source ID],0)),"")</f>
        <v/>
      </c>
      <c r="AL188" s="210" t="str">
        <f>_xlfn.IFNA(INDEX(EF_List[Other CH4
Covered EF],MATCH(Spec_Imports[[#This Row],[Source ID]],EF_List[Source ID],0)),"")</f>
        <v/>
      </c>
      <c r="AM188" s="210" t="str">
        <f>_xlfn.IFNA(INDEX(EF_List[N2O
Covered EF],MATCH(Spec_Imports[[#This Row],[Source ID]],EF_List[Source ID],0)),"")</f>
        <v/>
      </c>
      <c r="AN188" s="15"/>
      <c r="AO188" s="51" t="str">
        <f>IFERROR(MAX(Spec_Imports[[#This Row],[Specified_Electricity_Deliveries]],0)*Spec_Imports[[#This Row],[Transmission_Loss_Correction_Factor]],"")</f>
        <v/>
      </c>
      <c r="AP188" s="51" t="str">
        <f>IFERROR(Spec_Imports[[#This Row],[MWh_x_TLF]]*Spec_Imports[[#This Row],[EF_Published2]],"")</f>
        <v/>
      </c>
      <c r="AQ188" s="51" t="str">
        <f>IFERROR(Spec_Imports[[#This Row],[MWh_x_TLF]]*Spec_Imports[[#This Row],[EF_Total_Covered]],"")</f>
        <v/>
      </c>
      <c r="AR188" s="51" t="str">
        <f>IFERROR(Spec_Imports[[#This Row],[MWh_x_TLF]]*Spec_Imports[[#This Row],[EF_Total_Exempt]],"")</f>
        <v/>
      </c>
      <c r="AS188" s="51" t="str">
        <f>IFERROR(Spec_Imports[[#This Row],[MWh_x_TLF]]*Spec_Imports[[#This Row],[EF_Combustion]],"")</f>
        <v/>
      </c>
      <c r="AT188" s="51" t="str">
        <f>IFERROR(Spec_Imports[[#This Row],[MWh_x_TLF]]*Spec_Imports[[#This Row],[EF_Biomass_Exempt]],"")</f>
        <v/>
      </c>
      <c r="AU188" s="51" t="str">
        <f>IFERROR(Spec_Imports[[#This Row],[MWh_x_TLF]]*Spec_Imports[[#This Row],[EF_CO2_Geothermal_Exempt]],"")</f>
        <v/>
      </c>
      <c r="AV188" s="51" t="str">
        <f>IFERROR(Spec_Imports[[#This Row],[MWh_x_TLF]]*Spec_Imports[[#This Row],[EF_CH4_Geothermal_Exempt]],"")</f>
        <v/>
      </c>
      <c r="AW188" s="51" t="str">
        <f>IFERROR(Spec_Imports[[#This Row],[MWh_x_TLF]]*Spec_Imports[[#This Row],[EF_CH4_Non-Geothermal]],"")</f>
        <v/>
      </c>
      <c r="AX188" s="51" t="str">
        <f>IFERROR(Spec_Imports[[#This Row],[MWh_x_TLF]]*Spec_Imports[[#This Row],[EF_N2O]],"")</f>
        <v/>
      </c>
      <c r="AY188" s="15"/>
      <c r="AZ188" s="44" t="str">
        <f>IF(Spec_Imports[[#This Row],[Source ID]]="","","No")</f>
        <v/>
      </c>
      <c r="BA188" s="255" t="str">
        <f>IF(Spec_Imports[[#This Row],[Linked_Jurisdiction_2]]="No",0,Spec_Imports[[#This Row],[CO2e_Total_Covered]])</f>
        <v/>
      </c>
      <c r="BB188" s="139"/>
      <c r="BC188" s="257"/>
    </row>
    <row r="189" spans="1:55" ht="15.6">
      <c r="A189" s="244"/>
      <c r="B189" s="126" t="str">
        <f>IF(ISNUMBER(SEARCH("~*",Spec_Imports[[#This Row],[Facility_Unit_Name]])),"",IF(Spec_Imports[[#This Row],[Facility_Unit_Name]]="","",INDEX(EF_List[Source ID],MATCH(Spec_Imports[[#This Row],[Facility_Unit_Name]],EF_List[Facility and Unit Name],0))))</f>
        <v/>
      </c>
      <c r="C189" s="44" t="str">
        <f>_xlfn.IFNA(INDEX(EF_List[Primary Fuel],MATCH(Spec_Imports[[#This Row],[Source ID]],EF_List[Source ID],0)),"")</f>
        <v/>
      </c>
      <c r="D189" s="44" t="str">
        <f>_xlfn.IFNA(INDEX(EF_List[State/Country],MATCH(Spec_Imports[[#This Row],[Source ID]],EF_List[Source ID],0)),"")</f>
        <v/>
      </c>
      <c r="E189" s="127"/>
      <c r="F189" s="128"/>
      <c r="G189" s="131" t="str">
        <f>IF(ISBLANK(Spec_Imports[[#This Row],[Source ID]]),"",Spec_Imports[[#This Row],[EF_Published2]])</f>
        <v/>
      </c>
      <c r="H189" s="74"/>
      <c r="I189" s="37"/>
      <c r="J189" s="38"/>
      <c r="K189" s="50"/>
      <c r="L189"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89" s="13"/>
      <c r="N189" s="37"/>
      <c r="O189" s="132" t="str">
        <f>IF(Spec_Imports[[#This Row],[Are_You_First_Deliverer]]="","",IF(N189="Yes","","Verify Entry"))</f>
        <v/>
      </c>
      <c r="P189" s="13"/>
      <c r="Q189" s="37"/>
      <c r="R189" s="44" t="str">
        <f>IF(Spec_Imports[[#This Row],[Source ID]]="","",IF(OR(Spec_Imports[[#This Row],[Direct_Delivery_Method]]="1st PoR is WA Sch Pt",Spec_Imports[[#This Row],[Direct_Delivery_Method]]="Dynamic Transfer",Spec_Imports[[#This Row],[Direct_Delivery_Method]]="Spec Source to POD in WA"),"Yes","Verify Entry"))</f>
        <v/>
      </c>
      <c r="S189" s="13"/>
      <c r="T189" s="247"/>
      <c r="U189" s="13"/>
      <c r="V189" s="44" t="str">
        <f>IF(Spec_Imports[[#This Row],[Source ID]]="","",'Start Here'!$B$33)</f>
        <v/>
      </c>
      <c r="W189" s="44" t="str">
        <f>IF(Spec_Imports[[#This Row],[Source ID]]="","",IF(Spec_Imports[[#This Row],[Are_You_First_Deliverer]]="Yes","No",IF(Spec_Imports[[#This Row],[Are_You_First_Deliverer]]="No","Yes","Verify Entry")))</f>
        <v/>
      </c>
      <c r="X189" s="52" t="str">
        <f>IF(Spec_Imports[[#This Row],[RP_Power_Brought_On_Behalf]]="Yes",Spec_Imports[[#This Row],[Specified_Electricity_Deliveries]]*Spec_Imports[[#This Row],[Transmission_Loss_Correction_Factor]],"")</f>
        <v/>
      </c>
      <c r="Y189" s="39" t="str">
        <f>IF(Spec_Imports[[#This Row],[RP_Owned_Imported_Per_Thresholds]]="","",Spec_Imports[[#This Row],[RP_Owned_Imported_Per_Thresholds]]*Spec_Imports[[#This Row],[EF_Total_Covered]])</f>
        <v/>
      </c>
      <c r="Z189" s="13"/>
      <c r="AA189" s="37"/>
      <c r="AB189" s="37" t="str">
        <f>IF(Spec_Imports[[#This Row],[Source ID]]="","",IF(OR(Spec_Imports[[#This Row],[Meter_Data_Zero_RPS]]="No",Spec_Imports[[#This Row],[Are_You_First_Deliverer]]="No"),"Does Not Apply",""))</f>
        <v/>
      </c>
      <c r="AC189"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89" s="16"/>
      <c r="AE189" s="210" t="str">
        <f>_xlfn.IFNA(INDEX(EF_List[Total EF],MATCH(Spec_Imports[[#This Row],[Source ID]],EF_List[Source ID],0)),"")</f>
        <v/>
      </c>
      <c r="AF189" s="210" t="str">
        <f>IF(Spec_Imports[[#This Row],[Source ID]]="","",Spec_Imports[[#This Row],[EF_Combustion]]+Spec_Imports[[#This Row],[EF_CH4_Non-Geothermal]]+Spec_Imports[[#This Row],[EF_N2O]])</f>
        <v/>
      </c>
      <c r="AG189" s="210" t="str">
        <f>IF(Spec_Imports[[#This Row],[Source ID]]="","",Spec_Imports[[#This Row],[EF_Biomass_Exempt]]+Spec_Imports[[#This Row],[EF_CO2_Geothermal_Exempt]]+Spec_Imports[[#This Row],[EF_CH4_Geothermal_Exempt]])</f>
        <v/>
      </c>
      <c r="AH189" s="210" t="str">
        <f>_xlfn.IFNA(INDEX(EF_List[Fossil &amp; Process EF],MATCH(Spec_Imports[[#This Row],[Source ID]],EF_List[Source ID],0)),"")</f>
        <v/>
      </c>
      <c r="AI189" s="210" t="str">
        <f>_xlfn.IFNA(INDEX(EF_List[Biomass
Exempt EF],MATCH(Spec_Imports[[#This Row],[Source ID]],EF_List[Source ID],0)),"")</f>
        <v/>
      </c>
      <c r="AJ189" s="210" t="str">
        <f>_xlfn.IFNA(INDEX(EF_List[Geothermal CO2 Exempt EF],MATCH(Spec_Imports[[#This Row],[Source ID]],EF_List[Source ID],0)),"")</f>
        <v/>
      </c>
      <c r="AK189" s="210" t="str">
        <f>_xlfn.IFNA(INDEX(EF_List[Geothermal CH4 Exempt EF],MATCH(Spec_Imports[[#This Row],[Source ID]],EF_List[Source ID],0)),"")</f>
        <v/>
      </c>
      <c r="AL189" s="210" t="str">
        <f>_xlfn.IFNA(INDEX(EF_List[Other CH4
Covered EF],MATCH(Spec_Imports[[#This Row],[Source ID]],EF_List[Source ID],0)),"")</f>
        <v/>
      </c>
      <c r="AM189" s="210" t="str">
        <f>_xlfn.IFNA(INDEX(EF_List[N2O
Covered EF],MATCH(Spec_Imports[[#This Row],[Source ID]],EF_List[Source ID],0)),"")</f>
        <v/>
      </c>
      <c r="AN189" s="15"/>
      <c r="AO189" s="51" t="str">
        <f>IFERROR(MAX(Spec_Imports[[#This Row],[Specified_Electricity_Deliveries]],0)*Spec_Imports[[#This Row],[Transmission_Loss_Correction_Factor]],"")</f>
        <v/>
      </c>
      <c r="AP189" s="51" t="str">
        <f>IFERROR(Spec_Imports[[#This Row],[MWh_x_TLF]]*Spec_Imports[[#This Row],[EF_Published2]],"")</f>
        <v/>
      </c>
      <c r="AQ189" s="51" t="str">
        <f>IFERROR(Spec_Imports[[#This Row],[MWh_x_TLF]]*Spec_Imports[[#This Row],[EF_Total_Covered]],"")</f>
        <v/>
      </c>
      <c r="AR189" s="51" t="str">
        <f>IFERROR(Spec_Imports[[#This Row],[MWh_x_TLF]]*Spec_Imports[[#This Row],[EF_Total_Exempt]],"")</f>
        <v/>
      </c>
      <c r="AS189" s="51" t="str">
        <f>IFERROR(Spec_Imports[[#This Row],[MWh_x_TLF]]*Spec_Imports[[#This Row],[EF_Combustion]],"")</f>
        <v/>
      </c>
      <c r="AT189" s="51" t="str">
        <f>IFERROR(Spec_Imports[[#This Row],[MWh_x_TLF]]*Spec_Imports[[#This Row],[EF_Biomass_Exempt]],"")</f>
        <v/>
      </c>
      <c r="AU189" s="51" t="str">
        <f>IFERROR(Spec_Imports[[#This Row],[MWh_x_TLF]]*Spec_Imports[[#This Row],[EF_CO2_Geothermal_Exempt]],"")</f>
        <v/>
      </c>
      <c r="AV189" s="51" t="str">
        <f>IFERROR(Spec_Imports[[#This Row],[MWh_x_TLF]]*Spec_Imports[[#This Row],[EF_CH4_Geothermal_Exempt]],"")</f>
        <v/>
      </c>
      <c r="AW189" s="51" t="str">
        <f>IFERROR(Spec_Imports[[#This Row],[MWh_x_TLF]]*Spec_Imports[[#This Row],[EF_CH4_Non-Geothermal]],"")</f>
        <v/>
      </c>
      <c r="AX189" s="51" t="str">
        <f>IFERROR(Spec_Imports[[#This Row],[MWh_x_TLF]]*Spec_Imports[[#This Row],[EF_N2O]],"")</f>
        <v/>
      </c>
      <c r="AY189" s="15"/>
      <c r="AZ189" s="44" t="str">
        <f>IF(Spec_Imports[[#This Row],[Source ID]]="","","No")</f>
        <v/>
      </c>
      <c r="BA189" s="255" t="str">
        <f>IF(Spec_Imports[[#This Row],[Linked_Jurisdiction_2]]="No",0,Spec_Imports[[#This Row],[CO2e_Total_Covered]])</f>
        <v/>
      </c>
      <c r="BB189" s="139"/>
      <c r="BC189" s="257"/>
    </row>
    <row r="190" spans="1:55" ht="15.6">
      <c r="A190" s="244"/>
      <c r="B190" s="126" t="str">
        <f>IF(ISNUMBER(SEARCH("~*",Spec_Imports[[#This Row],[Facility_Unit_Name]])),"",IF(Spec_Imports[[#This Row],[Facility_Unit_Name]]="","",INDEX(EF_List[Source ID],MATCH(Spec_Imports[[#This Row],[Facility_Unit_Name]],EF_List[Facility and Unit Name],0))))</f>
        <v/>
      </c>
      <c r="C190" s="44" t="str">
        <f>_xlfn.IFNA(INDEX(EF_List[Primary Fuel],MATCH(Spec_Imports[[#This Row],[Source ID]],EF_List[Source ID],0)),"")</f>
        <v/>
      </c>
      <c r="D190" s="44" t="str">
        <f>_xlfn.IFNA(INDEX(EF_List[State/Country],MATCH(Spec_Imports[[#This Row],[Source ID]],EF_List[Source ID],0)),"")</f>
        <v/>
      </c>
      <c r="E190" s="127"/>
      <c r="F190" s="128"/>
      <c r="G190" s="131" t="str">
        <f>IF(ISBLANK(Spec_Imports[[#This Row],[Source ID]]),"",Spec_Imports[[#This Row],[EF_Published2]])</f>
        <v/>
      </c>
      <c r="H190" s="74"/>
      <c r="I190" s="37"/>
      <c r="J190" s="38"/>
      <c r="K190" s="50"/>
      <c r="L190"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90" s="13"/>
      <c r="N190" s="37"/>
      <c r="O190" s="132" t="str">
        <f>IF(Spec_Imports[[#This Row],[Are_You_First_Deliverer]]="","",IF(N190="Yes","","Verify Entry"))</f>
        <v/>
      </c>
      <c r="P190" s="13"/>
      <c r="Q190" s="37"/>
      <c r="R190" s="44" t="str">
        <f>IF(Spec_Imports[[#This Row],[Source ID]]="","",IF(OR(Spec_Imports[[#This Row],[Direct_Delivery_Method]]="1st PoR is WA Sch Pt",Spec_Imports[[#This Row],[Direct_Delivery_Method]]="Dynamic Transfer",Spec_Imports[[#This Row],[Direct_Delivery_Method]]="Spec Source to POD in WA"),"Yes","Verify Entry"))</f>
        <v/>
      </c>
      <c r="S190" s="13"/>
      <c r="T190" s="247"/>
      <c r="U190" s="13"/>
      <c r="V190" s="44" t="str">
        <f>IF(Spec_Imports[[#This Row],[Source ID]]="","",'Start Here'!$B$33)</f>
        <v/>
      </c>
      <c r="W190" s="44" t="str">
        <f>IF(Spec_Imports[[#This Row],[Source ID]]="","",IF(Spec_Imports[[#This Row],[Are_You_First_Deliverer]]="Yes","No",IF(Spec_Imports[[#This Row],[Are_You_First_Deliverer]]="No","Yes","Verify Entry")))</f>
        <v/>
      </c>
      <c r="X190" s="52" t="str">
        <f>IF(Spec_Imports[[#This Row],[RP_Power_Brought_On_Behalf]]="Yes",Spec_Imports[[#This Row],[Specified_Electricity_Deliveries]]*Spec_Imports[[#This Row],[Transmission_Loss_Correction_Factor]],"")</f>
        <v/>
      </c>
      <c r="Y190" s="39" t="str">
        <f>IF(Spec_Imports[[#This Row],[RP_Owned_Imported_Per_Thresholds]]="","",Spec_Imports[[#This Row],[RP_Owned_Imported_Per_Thresholds]]*Spec_Imports[[#This Row],[EF_Total_Covered]])</f>
        <v/>
      </c>
      <c r="Z190" s="13"/>
      <c r="AA190" s="37"/>
      <c r="AB190" s="37" t="str">
        <f>IF(Spec_Imports[[#This Row],[Source ID]]="","",IF(OR(Spec_Imports[[#This Row],[Meter_Data_Zero_RPS]]="No",Spec_Imports[[#This Row],[Are_You_First_Deliverer]]="No"),"Does Not Apply",""))</f>
        <v/>
      </c>
      <c r="AC190"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90" s="16"/>
      <c r="AE190" s="210" t="str">
        <f>_xlfn.IFNA(INDEX(EF_List[Total EF],MATCH(Spec_Imports[[#This Row],[Source ID]],EF_List[Source ID],0)),"")</f>
        <v/>
      </c>
      <c r="AF190" s="210" t="str">
        <f>IF(Spec_Imports[[#This Row],[Source ID]]="","",Spec_Imports[[#This Row],[EF_Combustion]]+Spec_Imports[[#This Row],[EF_CH4_Non-Geothermal]]+Spec_Imports[[#This Row],[EF_N2O]])</f>
        <v/>
      </c>
      <c r="AG190" s="210" t="str">
        <f>IF(Spec_Imports[[#This Row],[Source ID]]="","",Spec_Imports[[#This Row],[EF_Biomass_Exempt]]+Spec_Imports[[#This Row],[EF_CO2_Geothermal_Exempt]]+Spec_Imports[[#This Row],[EF_CH4_Geothermal_Exempt]])</f>
        <v/>
      </c>
      <c r="AH190" s="210" t="str">
        <f>_xlfn.IFNA(INDEX(EF_List[Fossil &amp; Process EF],MATCH(Spec_Imports[[#This Row],[Source ID]],EF_List[Source ID],0)),"")</f>
        <v/>
      </c>
      <c r="AI190" s="210" t="str">
        <f>_xlfn.IFNA(INDEX(EF_List[Biomass
Exempt EF],MATCH(Spec_Imports[[#This Row],[Source ID]],EF_List[Source ID],0)),"")</f>
        <v/>
      </c>
      <c r="AJ190" s="210" t="str">
        <f>_xlfn.IFNA(INDEX(EF_List[Geothermal CO2 Exempt EF],MATCH(Spec_Imports[[#This Row],[Source ID]],EF_List[Source ID],0)),"")</f>
        <v/>
      </c>
      <c r="AK190" s="210" t="str">
        <f>_xlfn.IFNA(INDEX(EF_List[Geothermal CH4 Exempt EF],MATCH(Spec_Imports[[#This Row],[Source ID]],EF_List[Source ID],0)),"")</f>
        <v/>
      </c>
      <c r="AL190" s="210" t="str">
        <f>_xlfn.IFNA(INDEX(EF_List[Other CH4
Covered EF],MATCH(Spec_Imports[[#This Row],[Source ID]],EF_List[Source ID],0)),"")</f>
        <v/>
      </c>
      <c r="AM190" s="210" t="str">
        <f>_xlfn.IFNA(INDEX(EF_List[N2O
Covered EF],MATCH(Spec_Imports[[#This Row],[Source ID]],EF_List[Source ID],0)),"")</f>
        <v/>
      </c>
      <c r="AN190" s="15"/>
      <c r="AO190" s="51" t="str">
        <f>IFERROR(MAX(Spec_Imports[[#This Row],[Specified_Electricity_Deliveries]],0)*Spec_Imports[[#This Row],[Transmission_Loss_Correction_Factor]],"")</f>
        <v/>
      </c>
      <c r="AP190" s="51" t="str">
        <f>IFERROR(Spec_Imports[[#This Row],[MWh_x_TLF]]*Spec_Imports[[#This Row],[EF_Published2]],"")</f>
        <v/>
      </c>
      <c r="AQ190" s="51" t="str">
        <f>IFERROR(Spec_Imports[[#This Row],[MWh_x_TLF]]*Spec_Imports[[#This Row],[EF_Total_Covered]],"")</f>
        <v/>
      </c>
      <c r="AR190" s="51" t="str">
        <f>IFERROR(Spec_Imports[[#This Row],[MWh_x_TLF]]*Spec_Imports[[#This Row],[EF_Total_Exempt]],"")</f>
        <v/>
      </c>
      <c r="AS190" s="51" t="str">
        <f>IFERROR(Spec_Imports[[#This Row],[MWh_x_TLF]]*Spec_Imports[[#This Row],[EF_Combustion]],"")</f>
        <v/>
      </c>
      <c r="AT190" s="51" t="str">
        <f>IFERROR(Spec_Imports[[#This Row],[MWh_x_TLF]]*Spec_Imports[[#This Row],[EF_Biomass_Exempt]],"")</f>
        <v/>
      </c>
      <c r="AU190" s="51" t="str">
        <f>IFERROR(Spec_Imports[[#This Row],[MWh_x_TLF]]*Spec_Imports[[#This Row],[EF_CO2_Geothermal_Exempt]],"")</f>
        <v/>
      </c>
      <c r="AV190" s="51" t="str">
        <f>IFERROR(Spec_Imports[[#This Row],[MWh_x_TLF]]*Spec_Imports[[#This Row],[EF_CH4_Geothermal_Exempt]],"")</f>
        <v/>
      </c>
      <c r="AW190" s="51" t="str">
        <f>IFERROR(Spec_Imports[[#This Row],[MWh_x_TLF]]*Spec_Imports[[#This Row],[EF_CH4_Non-Geothermal]],"")</f>
        <v/>
      </c>
      <c r="AX190" s="51" t="str">
        <f>IFERROR(Spec_Imports[[#This Row],[MWh_x_TLF]]*Spec_Imports[[#This Row],[EF_N2O]],"")</f>
        <v/>
      </c>
      <c r="AY190" s="15"/>
      <c r="AZ190" s="44" t="str">
        <f>IF(Spec_Imports[[#This Row],[Source ID]]="","","No")</f>
        <v/>
      </c>
      <c r="BA190" s="255" t="str">
        <f>IF(Spec_Imports[[#This Row],[Linked_Jurisdiction_2]]="No",0,Spec_Imports[[#This Row],[CO2e_Total_Covered]])</f>
        <v/>
      </c>
      <c r="BB190" s="139"/>
      <c r="BC190" s="257"/>
    </row>
    <row r="191" spans="1:55" ht="15.6">
      <c r="A191" s="244"/>
      <c r="B191" s="126" t="str">
        <f>IF(ISNUMBER(SEARCH("~*",Spec_Imports[[#This Row],[Facility_Unit_Name]])),"",IF(Spec_Imports[[#This Row],[Facility_Unit_Name]]="","",INDEX(EF_List[Source ID],MATCH(Spec_Imports[[#This Row],[Facility_Unit_Name]],EF_List[Facility and Unit Name],0))))</f>
        <v/>
      </c>
      <c r="C191" s="44" t="str">
        <f>_xlfn.IFNA(INDEX(EF_List[Primary Fuel],MATCH(Spec_Imports[[#This Row],[Source ID]],EF_List[Source ID],0)),"")</f>
        <v/>
      </c>
      <c r="D191" s="44" t="str">
        <f>_xlfn.IFNA(INDEX(EF_List[State/Country],MATCH(Spec_Imports[[#This Row],[Source ID]],EF_List[Source ID],0)),"")</f>
        <v/>
      </c>
      <c r="E191" s="127"/>
      <c r="F191" s="128"/>
      <c r="G191" s="131" t="str">
        <f>IF(ISBLANK(Spec_Imports[[#This Row],[Source ID]]),"",Spec_Imports[[#This Row],[EF_Published2]])</f>
        <v/>
      </c>
      <c r="H191" s="74"/>
      <c r="I191" s="37"/>
      <c r="J191" s="38"/>
      <c r="K191" s="50"/>
      <c r="L191"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91" s="13"/>
      <c r="N191" s="37"/>
      <c r="O191" s="132" t="str">
        <f>IF(Spec_Imports[[#This Row],[Are_You_First_Deliverer]]="","",IF(N191="Yes","","Verify Entry"))</f>
        <v/>
      </c>
      <c r="P191" s="13"/>
      <c r="Q191" s="37"/>
      <c r="R191" s="44" t="str">
        <f>IF(Spec_Imports[[#This Row],[Source ID]]="","",IF(OR(Spec_Imports[[#This Row],[Direct_Delivery_Method]]="1st PoR is WA Sch Pt",Spec_Imports[[#This Row],[Direct_Delivery_Method]]="Dynamic Transfer",Spec_Imports[[#This Row],[Direct_Delivery_Method]]="Spec Source to POD in WA"),"Yes","Verify Entry"))</f>
        <v/>
      </c>
      <c r="S191" s="13"/>
      <c r="T191" s="247"/>
      <c r="U191" s="13"/>
      <c r="V191" s="44" t="str">
        <f>IF(Spec_Imports[[#This Row],[Source ID]]="","",'Start Here'!$B$33)</f>
        <v/>
      </c>
      <c r="W191" s="44" t="str">
        <f>IF(Spec_Imports[[#This Row],[Source ID]]="","",IF(Spec_Imports[[#This Row],[Are_You_First_Deliverer]]="Yes","No",IF(Spec_Imports[[#This Row],[Are_You_First_Deliverer]]="No","Yes","Verify Entry")))</f>
        <v/>
      </c>
      <c r="X191" s="52" t="str">
        <f>IF(Spec_Imports[[#This Row],[RP_Power_Brought_On_Behalf]]="Yes",Spec_Imports[[#This Row],[Specified_Electricity_Deliveries]]*Spec_Imports[[#This Row],[Transmission_Loss_Correction_Factor]],"")</f>
        <v/>
      </c>
      <c r="Y191" s="39" t="str">
        <f>IF(Spec_Imports[[#This Row],[RP_Owned_Imported_Per_Thresholds]]="","",Spec_Imports[[#This Row],[RP_Owned_Imported_Per_Thresholds]]*Spec_Imports[[#This Row],[EF_Total_Covered]])</f>
        <v/>
      </c>
      <c r="Z191" s="13"/>
      <c r="AA191" s="37"/>
      <c r="AB191" s="37" t="str">
        <f>IF(Spec_Imports[[#This Row],[Source ID]]="","",IF(OR(Spec_Imports[[#This Row],[Meter_Data_Zero_RPS]]="No",Spec_Imports[[#This Row],[Are_You_First_Deliverer]]="No"),"Does Not Apply",""))</f>
        <v/>
      </c>
      <c r="AC191"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91" s="16"/>
      <c r="AE191" s="210" t="str">
        <f>_xlfn.IFNA(INDEX(EF_List[Total EF],MATCH(Spec_Imports[[#This Row],[Source ID]],EF_List[Source ID],0)),"")</f>
        <v/>
      </c>
      <c r="AF191" s="210" t="str">
        <f>IF(Spec_Imports[[#This Row],[Source ID]]="","",Spec_Imports[[#This Row],[EF_Combustion]]+Spec_Imports[[#This Row],[EF_CH4_Non-Geothermal]]+Spec_Imports[[#This Row],[EF_N2O]])</f>
        <v/>
      </c>
      <c r="AG191" s="210" t="str">
        <f>IF(Spec_Imports[[#This Row],[Source ID]]="","",Spec_Imports[[#This Row],[EF_Biomass_Exempt]]+Spec_Imports[[#This Row],[EF_CO2_Geothermal_Exempt]]+Spec_Imports[[#This Row],[EF_CH4_Geothermal_Exempt]])</f>
        <v/>
      </c>
      <c r="AH191" s="210" t="str">
        <f>_xlfn.IFNA(INDEX(EF_List[Fossil &amp; Process EF],MATCH(Spec_Imports[[#This Row],[Source ID]],EF_List[Source ID],0)),"")</f>
        <v/>
      </c>
      <c r="AI191" s="210" t="str">
        <f>_xlfn.IFNA(INDEX(EF_List[Biomass
Exempt EF],MATCH(Spec_Imports[[#This Row],[Source ID]],EF_List[Source ID],0)),"")</f>
        <v/>
      </c>
      <c r="AJ191" s="210" t="str">
        <f>_xlfn.IFNA(INDEX(EF_List[Geothermal CO2 Exempt EF],MATCH(Spec_Imports[[#This Row],[Source ID]],EF_List[Source ID],0)),"")</f>
        <v/>
      </c>
      <c r="AK191" s="210" t="str">
        <f>_xlfn.IFNA(INDEX(EF_List[Geothermal CH4 Exempt EF],MATCH(Spec_Imports[[#This Row],[Source ID]],EF_List[Source ID],0)),"")</f>
        <v/>
      </c>
      <c r="AL191" s="210" t="str">
        <f>_xlfn.IFNA(INDEX(EF_List[Other CH4
Covered EF],MATCH(Spec_Imports[[#This Row],[Source ID]],EF_List[Source ID],0)),"")</f>
        <v/>
      </c>
      <c r="AM191" s="210" t="str">
        <f>_xlfn.IFNA(INDEX(EF_List[N2O
Covered EF],MATCH(Spec_Imports[[#This Row],[Source ID]],EF_List[Source ID],0)),"")</f>
        <v/>
      </c>
      <c r="AN191" s="15"/>
      <c r="AO191" s="51" t="str">
        <f>IFERROR(MAX(Spec_Imports[[#This Row],[Specified_Electricity_Deliveries]],0)*Spec_Imports[[#This Row],[Transmission_Loss_Correction_Factor]],"")</f>
        <v/>
      </c>
      <c r="AP191" s="51" t="str">
        <f>IFERROR(Spec_Imports[[#This Row],[MWh_x_TLF]]*Spec_Imports[[#This Row],[EF_Published2]],"")</f>
        <v/>
      </c>
      <c r="AQ191" s="51" t="str">
        <f>IFERROR(Spec_Imports[[#This Row],[MWh_x_TLF]]*Spec_Imports[[#This Row],[EF_Total_Covered]],"")</f>
        <v/>
      </c>
      <c r="AR191" s="51" t="str">
        <f>IFERROR(Spec_Imports[[#This Row],[MWh_x_TLF]]*Spec_Imports[[#This Row],[EF_Total_Exempt]],"")</f>
        <v/>
      </c>
      <c r="AS191" s="51" t="str">
        <f>IFERROR(Spec_Imports[[#This Row],[MWh_x_TLF]]*Spec_Imports[[#This Row],[EF_Combustion]],"")</f>
        <v/>
      </c>
      <c r="AT191" s="51" t="str">
        <f>IFERROR(Spec_Imports[[#This Row],[MWh_x_TLF]]*Spec_Imports[[#This Row],[EF_Biomass_Exempt]],"")</f>
        <v/>
      </c>
      <c r="AU191" s="51" t="str">
        <f>IFERROR(Spec_Imports[[#This Row],[MWh_x_TLF]]*Spec_Imports[[#This Row],[EF_CO2_Geothermal_Exempt]],"")</f>
        <v/>
      </c>
      <c r="AV191" s="51" t="str">
        <f>IFERROR(Spec_Imports[[#This Row],[MWh_x_TLF]]*Spec_Imports[[#This Row],[EF_CH4_Geothermal_Exempt]],"")</f>
        <v/>
      </c>
      <c r="AW191" s="51" t="str">
        <f>IFERROR(Spec_Imports[[#This Row],[MWh_x_TLF]]*Spec_Imports[[#This Row],[EF_CH4_Non-Geothermal]],"")</f>
        <v/>
      </c>
      <c r="AX191" s="51" t="str">
        <f>IFERROR(Spec_Imports[[#This Row],[MWh_x_TLF]]*Spec_Imports[[#This Row],[EF_N2O]],"")</f>
        <v/>
      </c>
      <c r="AY191" s="15"/>
      <c r="AZ191" s="44" t="str">
        <f>IF(Spec_Imports[[#This Row],[Source ID]]="","","No")</f>
        <v/>
      </c>
      <c r="BA191" s="255" t="str">
        <f>IF(Spec_Imports[[#This Row],[Linked_Jurisdiction_2]]="No",0,Spec_Imports[[#This Row],[CO2e_Total_Covered]])</f>
        <v/>
      </c>
      <c r="BB191" s="139"/>
      <c r="BC191" s="257"/>
    </row>
    <row r="192" spans="1:55" ht="15.6">
      <c r="A192" s="244"/>
      <c r="B192" s="126" t="str">
        <f>IF(ISNUMBER(SEARCH("~*",Spec_Imports[[#This Row],[Facility_Unit_Name]])),"",IF(Spec_Imports[[#This Row],[Facility_Unit_Name]]="","",INDEX(EF_List[Source ID],MATCH(Spec_Imports[[#This Row],[Facility_Unit_Name]],EF_List[Facility and Unit Name],0))))</f>
        <v/>
      </c>
      <c r="C192" s="44" t="str">
        <f>_xlfn.IFNA(INDEX(EF_List[Primary Fuel],MATCH(Spec_Imports[[#This Row],[Source ID]],EF_List[Source ID],0)),"")</f>
        <v/>
      </c>
      <c r="D192" s="44" t="str">
        <f>_xlfn.IFNA(INDEX(EF_List[State/Country],MATCH(Spec_Imports[[#This Row],[Source ID]],EF_List[Source ID],0)),"")</f>
        <v/>
      </c>
      <c r="E192" s="127"/>
      <c r="F192" s="128"/>
      <c r="G192" s="131" t="str">
        <f>IF(ISBLANK(Spec_Imports[[#This Row],[Source ID]]),"",Spec_Imports[[#This Row],[EF_Published2]])</f>
        <v/>
      </c>
      <c r="H192" s="74"/>
      <c r="I192" s="37"/>
      <c r="J192" s="38"/>
      <c r="K192" s="50"/>
      <c r="L192"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92" s="13"/>
      <c r="N192" s="37"/>
      <c r="O192" s="132" t="str">
        <f>IF(Spec_Imports[[#This Row],[Are_You_First_Deliverer]]="","",IF(N192="Yes","","Verify Entry"))</f>
        <v/>
      </c>
      <c r="P192" s="13"/>
      <c r="Q192" s="37"/>
      <c r="R192" s="44" t="str">
        <f>IF(Spec_Imports[[#This Row],[Source ID]]="","",IF(OR(Spec_Imports[[#This Row],[Direct_Delivery_Method]]="1st PoR is WA Sch Pt",Spec_Imports[[#This Row],[Direct_Delivery_Method]]="Dynamic Transfer",Spec_Imports[[#This Row],[Direct_Delivery_Method]]="Spec Source to POD in WA"),"Yes","Verify Entry"))</f>
        <v/>
      </c>
      <c r="S192" s="13"/>
      <c r="T192" s="247"/>
      <c r="U192" s="13"/>
      <c r="V192" s="44" t="str">
        <f>IF(Spec_Imports[[#This Row],[Source ID]]="","",'Start Here'!$B$33)</f>
        <v/>
      </c>
      <c r="W192" s="44" t="str">
        <f>IF(Spec_Imports[[#This Row],[Source ID]]="","",IF(Spec_Imports[[#This Row],[Are_You_First_Deliverer]]="Yes","No",IF(Spec_Imports[[#This Row],[Are_You_First_Deliverer]]="No","Yes","Verify Entry")))</f>
        <v/>
      </c>
      <c r="X192" s="52" t="str">
        <f>IF(Spec_Imports[[#This Row],[RP_Power_Brought_On_Behalf]]="Yes",Spec_Imports[[#This Row],[Specified_Electricity_Deliveries]]*Spec_Imports[[#This Row],[Transmission_Loss_Correction_Factor]],"")</f>
        <v/>
      </c>
      <c r="Y192" s="39" t="str">
        <f>IF(Spec_Imports[[#This Row],[RP_Owned_Imported_Per_Thresholds]]="","",Spec_Imports[[#This Row],[RP_Owned_Imported_Per_Thresholds]]*Spec_Imports[[#This Row],[EF_Total_Covered]])</f>
        <v/>
      </c>
      <c r="Z192" s="13"/>
      <c r="AA192" s="37"/>
      <c r="AB192" s="37" t="str">
        <f>IF(Spec_Imports[[#This Row],[Source ID]]="","",IF(OR(Spec_Imports[[#This Row],[Meter_Data_Zero_RPS]]="No",Spec_Imports[[#This Row],[Are_You_First_Deliverer]]="No"),"Does Not Apply",""))</f>
        <v/>
      </c>
      <c r="AC192"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92" s="16"/>
      <c r="AE192" s="210" t="str">
        <f>_xlfn.IFNA(INDEX(EF_List[Total EF],MATCH(Spec_Imports[[#This Row],[Source ID]],EF_List[Source ID],0)),"")</f>
        <v/>
      </c>
      <c r="AF192" s="210" t="str">
        <f>IF(Spec_Imports[[#This Row],[Source ID]]="","",Spec_Imports[[#This Row],[EF_Combustion]]+Spec_Imports[[#This Row],[EF_CH4_Non-Geothermal]]+Spec_Imports[[#This Row],[EF_N2O]])</f>
        <v/>
      </c>
      <c r="AG192" s="210" t="str">
        <f>IF(Spec_Imports[[#This Row],[Source ID]]="","",Spec_Imports[[#This Row],[EF_Biomass_Exempt]]+Spec_Imports[[#This Row],[EF_CO2_Geothermal_Exempt]]+Spec_Imports[[#This Row],[EF_CH4_Geothermal_Exempt]])</f>
        <v/>
      </c>
      <c r="AH192" s="210" t="str">
        <f>_xlfn.IFNA(INDEX(EF_List[Fossil &amp; Process EF],MATCH(Spec_Imports[[#This Row],[Source ID]],EF_List[Source ID],0)),"")</f>
        <v/>
      </c>
      <c r="AI192" s="210" t="str">
        <f>_xlfn.IFNA(INDEX(EF_List[Biomass
Exempt EF],MATCH(Spec_Imports[[#This Row],[Source ID]],EF_List[Source ID],0)),"")</f>
        <v/>
      </c>
      <c r="AJ192" s="210" t="str">
        <f>_xlfn.IFNA(INDEX(EF_List[Geothermal CO2 Exempt EF],MATCH(Spec_Imports[[#This Row],[Source ID]],EF_List[Source ID],0)),"")</f>
        <v/>
      </c>
      <c r="AK192" s="210" t="str">
        <f>_xlfn.IFNA(INDEX(EF_List[Geothermal CH4 Exempt EF],MATCH(Spec_Imports[[#This Row],[Source ID]],EF_List[Source ID],0)),"")</f>
        <v/>
      </c>
      <c r="AL192" s="210" t="str">
        <f>_xlfn.IFNA(INDEX(EF_List[Other CH4
Covered EF],MATCH(Spec_Imports[[#This Row],[Source ID]],EF_List[Source ID],0)),"")</f>
        <v/>
      </c>
      <c r="AM192" s="210" t="str">
        <f>_xlfn.IFNA(INDEX(EF_List[N2O
Covered EF],MATCH(Spec_Imports[[#This Row],[Source ID]],EF_List[Source ID],0)),"")</f>
        <v/>
      </c>
      <c r="AN192" s="15"/>
      <c r="AO192" s="51" t="str">
        <f>IFERROR(MAX(Spec_Imports[[#This Row],[Specified_Electricity_Deliveries]],0)*Spec_Imports[[#This Row],[Transmission_Loss_Correction_Factor]],"")</f>
        <v/>
      </c>
      <c r="AP192" s="51" t="str">
        <f>IFERROR(Spec_Imports[[#This Row],[MWh_x_TLF]]*Spec_Imports[[#This Row],[EF_Published2]],"")</f>
        <v/>
      </c>
      <c r="AQ192" s="51" t="str">
        <f>IFERROR(Spec_Imports[[#This Row],[MWh_x_TLF]]*Spec_Imports[[#This Row],[EF_Total_Covered]],"")</f>
        <v/>
      </c>
      <c r="AR192" s="51" t="str">
        <f>IFERROR(Spec_Imports[[#This Row],[MWh_x_TLF]]*Spec_Imports[[#This Row],[EF_Total_Exempt]],"")</f>
        <v/>
      </c>
      <c r="AS192" s="51" t="str">
        <f>IFERROR(Spec_Imports[[#This Row],[MWh_x_TLF]]*Spec_Imports[[#This Row],[EF_Combustion]],"")</f>
        <v/>
      </c>
      <c r="AT192" s="51" t="str">
        <f>IFERROR(Spec_Imports[[#This Row],[MWh_x_TLF]]*Spec_Imports[[#This Row],[EF_Biomass_Exempt]],"")</f>
        <v/>
      </c>
      <c r="AU192" s="51" t="str">
        <f>IFERROR(Spec_Imports[[#This Row],[MWh_x_TLF]]*Spec_Imports[[#This Row],[EF_CO2_Geothermal_Exempt]],"")</f>
        <v/>
      </c>
      <c r="AV192" s="51" t="str">
        <f>IFERROR(Spec_Imports[[#This Row],[MWh_x_TLF]]*Spec_Imports[[#This Row],[EF_CH4_Geothermal_Exempt]],"")</f>
        <v/>
      </c>
      <c r="AW192" s="51" t="str">
        <f>IFERROR(Spec_Imports[[#This Row],[MWh_x_TLF]]*Spec_Imports[[#This Row],[EF_CH4_Non-Geothermal]],"")</f>
        <v/>
      </c>
      <c r="AX192" s="51" t="str">
        <f>IFERROR(Spec_Imports[[#This Row],[MWh_x_TLF]]*Spec_Imports[[#This Row],[EF_N2O]],"")</f>
        <v/>
      </c>
      <c r="AY192" s="15"/>
      <c r="AZ192" s="44" t="str">
        <f>IF(Spec_Imports[[#This Row],[Source ID]]="","","No")</f>
        <v/>
      </c>
      <c r="BA192" s="255" t="str">
        <f>IF(Spec_Imports[[#This Row],[Linked_Jurisdiction_2]]="No",0,Spec_Imports[[#This Row],[CO2e_Total_Covered]])</f>
        <v/>
      </c>
      <c r="BB192" s="139"/>
      <c r="BC192" s="257"/>
    </row>
    <row r="193" spans="1:55" ht="15.6">
      <c r="A193" s="244"/>
      <c r="B193" s="126" t="str">
        <f>IF(ISNUMBER(SEARCH("~*",Spec_Imports[[#This Row],[Facility_Unit_Name]])),"",IF(Spec_Imports[[#This Row],[Facility_Unit_Name]]="","",INDEX(EF_List[Source ID],MATCH(Spec_Imports[[#This Row],[Facility_Unit_Name]],EF_List[Facility and Unit Name],0))))</f>
        <v/>
      </c>
      <c r="C193" s="44" t="str">
        <f>_xlfn.IFNA(INDEX(EF_List[Primary Fuel],MATCH(Spec_Imports[[#This Row],[Source ID]],EF_List[Source ID],0)),"")</f>
        <v/>
      </c>
      <c r="D193" s="44" t="str">
        <f>_xlfn.IFNA(INDEX(EF_List[State/Country],MATCH(Spec_Imports[[#This Row],[Source ID]],EF_List[Source ID],0)),"")</f>
        <v/>
      </c>
      <c r="E193" s="127"/>
      <c r="F193" s="128"/>
      <c r="G193" s="131" t="str">
        <f>IF(ISBLANK(Spec_Imports[[#This Row],[Source ID]]),"",Spec_Imports[[#This Row],[EF_Published2]])</f>
        <v/>
      </c>
      <c r="H193" s="74"/>
      <c r="I193" s="37"/>
      <c r="J193" s="38"/>
      <c r="K193" s="50"/>
      <c r="L193"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93" s="13"/>
      <c r="N193" s="37"/>
      <c r="O193" s="132" t="str">
        <f>IF(Spec_Imports[[#This Row],[Are_You_First_Deliverer]]="","",IF(N193="Yes","","Verify Entry"))</f>
        <v/>
      </c>
      <c r="P193" s="13"/>
      <c r="Q193" s="37"/>
      <c r="R193" s="44" t="str">
        <f>IF(Spec_Imports[[#This Row],[Source ID]]="","",IF(OR(Spec_Imports[[#This Row],[Direct_Delivery_Method]]="1st PoR is WA Sch Pt",Spec_Imports[[#This Row],[Direct_Delivery_Method]]="Dynamic Transfer",Spec_Imports[[#This Row],[Direct_Delivery_Method]]="Spec Source to POD in WA"),"Yes","Verify Entry"))</f>
        <v/>
      </c>
      <c r="S193" s="13"/>
      <c r="T193" s="247"/>
      <c r="U193" s="13"/>
      <c r="V193" s="44" t="str">
        <f>IF(Spec_Imports[[#This Row],[Source ID]]="","",'Start Here'!$B$33)</f>
        <v/>
      </c>
      <c r="W193" s="44" t="str">
        <f>IF(Spec_Imports[[#This Row],[Source ID]]="","",IF(Spec_Imports[[#This Row],[Are_You_First_Deliverer]]="Yes","No",IF(Spec_Imports[[#This Row],[Are_You_First_Deliverer]]="No","Yes","Verify Entry")))</f>
        <v/>
      </c>
      <c r="X193" s="52" t="str">
        <f>IF(Spec_Imports[[#This Row],[RP_Power_Brought_On_Behalf]]="Yes",Spec_Imports[[#This Row],[Specified_Electricity_Deliveries]]*Spec_Imports[[#This Row],[Transmission_Loss_Correction_Factor]],"")</f>
        <v/>
      </c>
      <c r="Y193" s="39" t="str">
        <f>IF(Spec_Imports[[#This Row],[RP_Owned_Imported_Per_Thresholds]]="","",Spec_Imports[[#This Row],[RP_Owned_Imported_Per_Thresholds]]*Spec_Imports[[#This Row],[EF_Total_Covered]])</f>
        <v/>
      </c>
      <c r="Z193" s="13"/>
      <c r="AA193" s="37"/>
      <c r="AB193" s="37" t="str">
        <f>IF(Spec_Imports[[#This Row],[Source ID]]="","",IF(OR(Spec_Imports[[#This Row],[Meter_Data_Zero_RPS]]="No",Spec_Imports[[#This Row],[Are_You_First_Deliverer]]="No"),"Does Not Apply",""))</f>
        <v/>
      </c>
      <c r="AC193"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93" s="16"/>
      <c r="AE193" s="210" t="str">
        <f>_xlfn.IFNA(INDEX(EF_List[Total EF],MATCH(Spec_Imports[[#This Row],[Source ID]],EF_List[Source ID],0)),"")</f>
        <v/>
      </c>
      <c r="AF193" s="210" t="str">
        <f>IF(Spec_Imports[[#This Row],[Source ID]]="","",Spec_Imports[[#This Row],[EF_Combustion]]+Spec_Imports[[#This Row],[EF_CH4_Non-Geothermal]]+Spec_Imports[[#This Row],[EF_N2O]])</f>
        <v/>
      </c>
      <c r="AG193" s="210" t="str">
        <f>IF(Spec_Imports[[#This Row],[Source ID]]="","",Spec_Imports[[#This Row],[EF_Biomass_Exempt]]+Spec_Imports[[#This Row],[EF_CO2_Geothermal_Exempt]]+Spec_Imports[[#This Row],[EF_CH4_Geothermal_Exempt]])</f>
        <v/>
      </c>
      <c r="AH193" s="210" t="str">
        <f>_xlfn.IFNA(INDEX(EF_List[Fossil &amp; Process EF],MATCH(Spec_Imports[[#This Row],[Source ID]],EF_List[Source ID],0)),"")</f>
        <v/>
      </c>
      <c r="AI193" s="210" t="str">
        <f>_xlfn.IFNA(INDEX(EF_List[Biomass
Exempt EF],MATCH(Spec_Imports[[#This Row],[Source ID]],EF_List[Source ID],0)),"")</f>
        <v/>
      </c>
      <c r="AJ193" s="210" t="str">
        <f>_xlfn.IFNA(INDEX(EF_List[Geothermal CO2 Exempt EF],MATCH(Spec_Imports[[#This Row],[Source ID]],EF_List[Source ID],0)),"")</f>
        <v/>
      </c>
      <c r="AK193" s="210" t="str">
        <f>_xlfn.IFNA(INDEX(EF_List[Geothermal CH4 Exempt EF],MATCH(Spec_Imports[[#This Row],[Source ID]],EF_List[Source ID],0)),"")</f>
        <v/>
      </c>
      <c r="AL193" s="210" t="str">
        <f>_xlfn.IFNA(INDEX(EF_List[Other CH4
Covered EF],MATCH(Spec_Imports[[#This Row],[Source ID]],EF_List[Source ID],0)),"")</f>
        <v/>
      </c>
      <c r="AM193" s="210" t="str">
        <f>_xlfn.IFNA(INDEX(EF_List[N2O
Covered EF],MATCH(Spec_Imports[[#This Row],[Source ID]],EF_List[Source ID],0)),"")</f>
        <v/>
      </c>
      <c r="AN193" s="15"/>
      <c r="AO193" s="51" t="str">
        <f>IFERROR(MAX(Spec_Imports[[#This Row],[Specified_Electricity_Deliveries]],0)*Spec_Imports[[#This Row],[Transmission_Loss_Correction_Factor]],"")</f>
        <v/>
      </c>
      <c r="AP193" s="51" t="str">
        <f>IFERROR(Spec_Imports[[#This Row],[MWh_x_TLF]]*Spec_Imports[[#This Row],[EF_Published2]],"")</f>
        <v/>
      </c>
      <c r="AQ193" s="51" t="str">
        <f>IFERROR(Spec_Imports[[#This Row],[MWh_x_TLF]]*Spec_Imports[[#This Row],[EF_Total_Covered]],"")</f>
        <v/>
      </c>
      <c r="AR193" s="51" t="str">
        <f>IFERROR(Spec_Imports[[#This Row],[MWh_x_TLF]]*Spec_Imports[[#This Row],[EF_Total_Exempt]],"")</f>
        <v/>
      </c>
      <c r="AS193" s="51" t="str">
        <f>IFERROR(Spec_Imports[[#This Row],[MWh_x_TLF]]*Spec_Imports[[#This Row],[EF_Combustion]],"")</f>
        <v/>
      </c>
      <c r="AT193" s="51" t="str">
        <f>IFERROR(Spec_Imports[[#This Row],[MWh_x_TLF]]*Spec_Imports[[#This Row],[EF_Biomass_Exempt]],"")</f>
        <v/>
      </c>
      <c r="AU193" s="51" t="str">
        <f>IFERROR(Spec_Imports[[#This Row],[MWh_x_TLF]]*Spec_Imports[[#This Row],[EF_CO2_Geothermal_Exempt]],"")</f>
        <v/>
      </c>
      <c r="AV193" s="51" t="str">
        <f>IFERROR(Spec_Imports[[#This Row],[MWh_x_TLF]]*Spec_Imports[[#This Row],[EF_CH4_Geothermal_Exempt]],"")</f>
        <v/>
      </c>
      <c r="AW193" s="51" t="str">
        <f>IFERROR(Spec_Imports[[#This Row],[MWh_x_TLF]]*Spec_Imports[[#This Row],[EF_CH4_Non-Geothermal]],"")</f>
        <v/>
      </c>
      <c r="AX193" s="51" t="str">
        <f>IFERROR(Spec_Imports[[#This Row],[MWh_x_TLF]]*Spec_Imports[[#This Row],[EF_N2O]],"")</f>
        <v/>
      </c>
      <c r="AY193" s="15"/>
      <c r="AZ193" s="44" t="str">
        <f>IF(Spec_Imports[[#This Row],[Source ID]]="","","No")</f>
        <v/>
      </c>
      <c r="BA193" s="255" t="str">
        <f>IF(Spec_Imports[[#This Row],[Linked_Jurisdiction_2]]="No",0,Spec_Imports[[#This Row],[CO2e_Total_Covered]])</f>
        <v/>
      </c>
      <c r="BB193" s="139"/>
      <c r="BC193" s="257"/>
    </row>
    <row r="194" spans="1:55" ht="15.6">
      <c r="A194" s="244"/>
      <c r="B194" s="126" t="str">
        <f>IF(ISNUMBER(SEARCH("~*",Spec_Imports[[#This Row],[Facility_Unit_Name]])),"",IF(Spec_Imports[[#This Row],[Facility_Unit_Name]]="","",INDEX(EF_List[Source ID],MATCH(Spec_Imports[[#This Row],[Facility_Unit_Name]],EF_List[Facility and Unit Name],0))))</f>
        <v/>
      </c>
      <c r="C194" s="44" t="str">
        <f>_xlfn.IFNA(INDEX(EF_List[Primary Fuel],MATCH(Spec_Imports[[#This Row],[Source ID]],EF_List[Source ID],0)),"")</f>
        <v/>
      </c>
      <c r="D194" s="44" t="str">
        <f>_xlfn.IFNA(INDEX(EF_List[State/Country],MATCH(Spec_Imports[[#This Row],[Source ID]],EF_List[Source ID],0)),"")</f>
        <v/>
      </c>
      <c r="E194" s="127"/>
      <c r="F194" s="128"/>
      <c r="G194" s="131" t="str">
        <f>IF(ISBLANK(Spec_Imports[[#This Row],[Source ID]]),"",Spec_Imports[[#This Row],[EF_Published2]])</f>
        <v/>
      </c>
      <c r="H194" s="74"/>
      <c r="I194" s="37"/>
      <c r="J194" s="38"/>
      <c r="K194" s="50"/>
      <c r="L194"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94" s="13"/>
      <c r="N194" s="37"/>
      <c r="O194" s="132" t="str">
        <f>IF(Spec_Imports[[#This Row],[Are_You_First_Deliverer]]="","",IF(N194="Yes","","Verify Entry"))</f>
        <v/>
      </c>
      <c r="P194" s="13"/>
      <c r="Q194" s="37"/>
      <c r="R194" s="44" t="str">
        <f>IF(Spec_Imports[[#This Row],[Source ID]]="","",IF(OR(Spec_Imports[[#This Row],[Direct_Delivery_Method]]="1st PoR is WA Sch Pt",Spec_Imports[[#This Row],[Direct_Delivery_Method]]="Dynamic Transfer",Spec_Imports[[#This Row],[Direct_Delivery_Method]]="Spec Source to POD in WA"),"Yes","Verify Entry"))</f>
        <v/>
      </c>
      <c r="S194" s="13"/>
      <c r="T194" s="247"/>
      <c r="U194" s="13"/>
      <c r="V194" s="44" t="str">
        <f>IF(Spec_Imports[[#This Row],[Source ID]]="","",'Start Here'!$B$33)</f>
        <v/>
      </c>
      <c r="W194" s="44" t="str">
        <f>IF(Spec_Imports[[#This Row],[Source ID]]="","",IF(Spec_Imports[[#This Row],[Are_You_First_Deliverer]]="Yes","No",IF(Spec_Imports[[#This Row],[Are_You_First_Deliverer]]="No","Yes","Verify Entry")))</f>
        <v/>
      </c>
      <c r="X194" s="52" t="str">
        <f>IF(Spec_Imports[[#This Row],[RP_Power_Brought_On_Behalf]]="Yes",Spec_Imports[[#This Row],[Specified_Electricity_Deliveries]]*Spec_Imports[[#This Row],[Transmission_Loss_Correction_Factor]],"")</f>
        <v/>
      </c>
      <c r="Y194" s="39" t="str">
        <f>IF(Spec_Imports[[#This Row],[RP_Owned_Imported_Per_Thresholds]]="","",Spec_Imports[[#This Row],[RP_Owned_Imported_Per_Thresholds]]*Spec_Imports[[#This Row],[EF_Total_Covered]])</f>
        <v/>
      </c>
      <c r="Z194" s="13"/>
      <c r="AA194" s="37"/>
      <c r="AB194" s="37" t="str">
        <f>IF(Spec_Imports[[#This Row],[Source ID]]="","",IF(OR(Spec_Imports[[#This Row],[Meter_Data_Zero_RPS]]="No",Spec_Imports[[#This Row],[Are_You_First_Deliverer]]="No"),"Does Not Apply",""))</f>
        <v/>
      </c>
      <c r="AC194"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94" s="16"/>
      <c r="AE194" s="210" t="str">
        <f>_xlfn.IFNA(INDEX(EF_List[Total EF],MATCH(Spec_Imports[[#This Row],[Source ID]],EF_List[Source ID],0)),"")</f>
        <v/>
      </c>
      <c r="AF194" s="210" t="str">
        <f>IF(Spec_Imports[[#This Row],[Source ID]]="","",Spec_Imports[[#This Row],[EF_Combustion]]+Spec_Imports[[#This Row],[EF_CH4_Non-Geothermal]]+Spec_Imports[[#This Row],[EF_N2O]])</f>
        <v/>
      </c>
      <c r="AG194" s="210" t="str">
        <f>IF(Spec_Imports[[#This Row],[Source ID]]="","",Spec_Imports[[#This Row],[EF_Biomass_Exempt]]+Spec_Imports[[#This Row],[EF_CO2_Geothermal_Exempt]]+Spec_Imports[[#This Row],[EF_CH4_Geothermal_Exempt]])</f>
        <v/>
      </c>
      <c r="AH194" s="210" t="str">
        <f>_xlfn.IFNA(INDEX(EF_List[Fossil &amp; Process EF],MATCH(Spec_Imports[[#This Row],[Source ID]],EF_List[Source ID],0)),"")</f>
        <v/>
      </c>
      <c r="AI194" s="210" t="str">
        <f>_xlfn.IFNA(INDEX(EF_List[Biomass
Exempt EF],MATCH(Spec_Imports[[#This Row],[Source ID]],EF_List[Source ID],0)),"")</f>
        <v/>
      </c>
      <c r="AJ194" s="210" t="str">
        <f>_xlfn.IFNA(INDEX(EF_List[Geothermal CO2 Exempt EF],MATCH(Spec_Imports[[#This Row],[Source ID]],EF_List[Source ID],0)),"")</f>
        <v/>
      </c>
      <c r="AK194" s="210" t="str">
        <f>_xlfn.IFNA(INDEX(EF_List[Geothermal CH4 Exempt EF],MATCH(Spec_Imports[[#This Row],[Source ID]],EF_List[Source ID],0)),"")</f>
        <v/>
      </c>
      <c r="AL194" s="210" t="str">
        <f>_xlfn.IFNA(INDEX(EF_List[Other CH4
Covered EF],MATCH(Spec_Imports[[#This Row],[Source ID]],EF_List[Source ID],0)),"")</f>
        <v/>
      </c>
      <c r="AM194" s="210" t="str">
        <f>_xlfn.IFNA(INDEX(EF_List[N2O
Covered EF],MATCH(Spec_Imports[[#This Row],[Source ID]],EF_List[Source ID],0)),"")</f>
        <v/>
      </c>
      <c r="AN194" s="15"/>
      <c r="AO194" s="51" t="str">
        <f>IFERROR(MAX(Spec_Imports[[#This Row],[Specified_Electricity_Deliveries]],0)*Spec_Imports[[#This Row],[Transmission_Loss_Correction_Factor]],"")</f>
        <v/>
      </c>
      <c r="AP194" s="51" t="str">
        <f>IFERROR(Spec_Imports[[#This Row],[MWh_x_TLF]]*Spec_Imports[[#This Row],[EF_Published2]],"")</f>
        <v/>
      </c>
      <c r="AQ194" s="51" t="str">
        <f>IFERROR(Spec_Imports[[#This Row],[MWh_x_TLF]]*Spec_Imports[[#This Row],[EF_Total_Covered]],"")</f>
        <v/>
      </c>
      <c r="AR194" s="51" t="str">
        <f>IFERROR(Spec_Imports[[#This Row],[MWh_x_TLF]]*Spec_Imports[[#This Row],[EF_Total_Exempt]],"")</f>
        <v/>
      </c>
      <c r="AS194" s="51" t="str">
        <f>IFERROR(Spec_Imports[[#This Row],[MWh_x_TLF]]*Spec_Imports[[#This Row],[EF_Combustion]],"")</f>
        <v/>
      </c>
      <c r="AT194" s="51" t="str">
        <f>IFERROR(Spec_Imports[[#This Row],[MWh_x_TLF]]*Spec_Imports[[#This Row],[EF_Biomass_Exempt]],"")</f>
        <v/>
      </c>
      <c r="AU194" s="51" t="str">
        <f>IFERROR(Spec_Imports[[#This Row],[MWh_x_TLF]]*Spec_Imports[[#This Row],[EF_CO2_Geothermal_Exempt]],"")</f>
        <v/>
      </c>
      <c r="AV194" s="51" t="str">
        <f>IFERROR(Spec_Imports[[#This Row],[MWh_x_TLF]]*Spec_Imports[[#This Row],[EF_CH4_Geothermal_Exempt]],"")</f>
        <v/>
      </c>
      <c r="AW194" s="51" t="str">
        <f>IFERROR(Spec_Imports[[#This Row],[MWh_x_TLF]]*Spec_Imports[[#This Row],[EF_CH4_Non-Geothermal]],"")</f>
        <v/>
      </c>
      <c r="AX194" s="51" t="str">
        <f>IFERROR(Spec_Imports[[#This Row],[MWh_x_TLF]]*Spec_Imports[[#This Row],[EF_N2O]],"")</f>
        <v/>
      </c>
      <c r="AY194" s="15"/>
      <c r="AZ194" s="44" t="str">
        <f>IF(Spec_Imports[[#This Row],[Source ID]]="","","No")</f>
        <v/>
      </c>
      <c r="BA194" s="255" t="str">
        <f>IF(Spec_Imports[[#This Row],[Linked_Jurisdiction_2]]="No",0,Spec_Imports[[#This Row],[CO2e_Total_Covered]])</f>
        <v/>
      </c>
      <c r="BB194" s="139"/>
      <c r="BC194" s="257"/>
    </row>
    <row r="195" spans="1:55" ht="15.6">
      <c r="A195" s="244"/>
      <c r="B195" s="126" t="str">
        <f>IF(ISNUMBER(SEARCH("~*",Spec_Imports[[#This Row],[Facility_Unit_Name]])),"",IF(Spec_Imports[[#This Row],[Facility_Unit_Name]]="","",INDEX(EF_List[Source ID],MATCH(Spec_Imports[[#This Row],[Facility_Unit_Name]],EF_List[Facility and Unit Name],0))))</f>
        <v/>
      </c>
      <c r="C195" s="44" t="str">
        <f>_xlfn.IFNA(INDEX(EF_List[Primary Fuel],MATCH(Spec_Imports[[#This Row],[Source ID]],EF_List[Source ID],0)),"")</f>
        <v/>
      </c>
      <c r="D195" s="44" t="str">
        <f>_xlfn.IFNA(INDEX(EF_List[State/Country],MATCH(Spec_Imports[[#This Row],[Source ID]],EF_List[Source ID],0)),"")</f>
        <v/>
      </c>
      <c r="E195" s="127"/>
      <c r="F195" s="128"/>
      <c r="G195" s="131" t="str">
        <f>IF(ISBLANK(Spec_Imports[[#This Row],[Source ID]]),"",Spec_Imports[[#This Row],[EF_Published2]])</f>
        <v/>
      </c>
      <c r="H195" s="74"/>
      <c r="I195" s="37"/>
      <c r="J195" s="38"/>
      <c r="K195" s="50"/>
      <c r="L195"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95" s="13"/>
      <c r="N195" s="37"/>
      <c r="O195" s="132" t="str">
        <f>IF(Spec_Imports[[#This Row],[Are_You_First_Deliverer]]="","",IF(N195="Yes","","Verify Entry"))</f>
        <v/>
      </c>
      <c r="P195" s="13"/>
      <c r="Q195" s="37"/>
      <c r="R195" s="44" t="str">
        <f>IF(Spec_Imports[[#This Row],[Source ID]]="","",IF(OR(Spec_Imports[[#This Row],[Direct_Delivery_Method]]="1st PoR is WA Sch Pt",Spec_Imports[[#This Row],[Direct_Delivery_Method]]="Dynamic Transfer",Spec_Imports[[#This Row],[Direct_Delivery_Method]]="Spec Source to POD in WA"),"Yes","Verify Entry"))</f>
        <v/>
      </c>
      <c r="S195" s="13"/>
      <c r="T195" s="247"/>
      <c r="U195" s="13"/>
      <c r="V195" s="44" t="str">
        <f>IF(Spec_Imports[[#This Row],[Source ID]]="","",'Start Here'!$B$33)</f>
        <v/>
      </c>
      <c r="W195" s="44" t="str">
        <f>IF(Spec_Imports[[#This Row],[Source ID]]="","",IF(Spec_Imports[[#This Row],[Are_You_First_Deliverer]]="Yes","No",IF(Spec_Imports[[#This Row],[Are_You_First_Deliverer]]="No","Yes","Verify Entry")))</f>
        <v/>
      </c>
      <c r="X195" s="52" t="str">
        <f>IF(Spec_Imports[[#This Row],[RP_Power_Brought_On_Behalf]]="Yes",Spec_Imports[[#This Row],[Specified_Electricity_Deliveries]]*Spec_Imports[[#This Row],[Transmission_Loss_Correction_Factor]],"")</f>
        <v/>
      </c>
      <c r="Y195" s="39" t="str">
        <f>IF(Spec_Imports[[#This Row],[RP_Owned_Imported_Per_Thresholds]]="","",Spec_Imports[[#This Row],[RP_Owned_Imported_Per_Thresholds]]*Spec_Imports[[#This Row],[EF_Total_Covered]])</f>
        <v/>
      </c>
      <c r="Z195" s="13"/>
      <c r="AA195" s="37"/>
      <c r="AB195" s="37" t="str">
        <f>IF(Spec_Imports[[#This Row],[Source ID]]="","",IF(OR(Spec_Imports[[#This Row],[Meter_Data_Zero_RPS]]="No",Spec_Imports[[#This Row],[Are_You_First_Deliverer]]="No"),"Does Not Apply",""))</f>
        <v/>
      </c>
      <c r="AC195"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95" s="16"/>
      <c r="AE195" s="210" t="str">
        <f>_xlfn.IFNA(INDEX(EF_List[Total EF],MATCH(Spec_Imports[[#This Row],[Source ID]],EF_List[Source ID],0)),"")</f>
        <v/>
      </c>
      <c r="AF195" s="210" t="str">
        <f>IF(Spec_Imports[[#This Row],[Source ID]]="","",Spec_Imports[[#This Row],[EF_Combustion]]+Spec_Imports[[#This Row],[EF_CH4_Non-Geothermal]]+Spec_Imports[[#This Row],[EF_N2O]])</f>
        <v/>
      </c>
      <c r="AG195" s="210" t="str">
        <f>IF(Spec_Imports[[#This Row],[Source ID]]="","",Spec_Imports[[#This Row],[EF_Biomass_Exempt]]+Spec_Imports[[#This Row],[EF_CO2_Geothermal_Exempt]]+Spec_Imports[[#This Row],[EF_CH4_Geothermal_Exempt]])</f>
        <v/>
      </c>
      <c r="AH195" s="210" t="str">
        <f>_xlfn.IFNA(INDEX(EF_List[Fossil &amp; Process EF],MATCH(Spec_Imports[[#This Row],[Source ID]],EF_List[Source ID],0)),"")</f>
        <v/>
      </c>
      <c r="AI195" s="210" t="str">
        <f>_xlfn.IFNA(INDEX(EF_List[Biomass
Exempt EF],MATCH(Spec_Imports[[#This Row],[Source ID]],EF_List[Source ID],0)),"")</f>
        <v/>
      </c>
      <c r="AJ195" s="210" t="str">
        <f>_xlfn.IFNA(INDEX(EF_List[Geothermal CO2 Exempt EF],MATCH(Spec_Imports[[#This Row],[Source ID]],EF_List[Source ID],0)),"")</f>
        <v/>
      </c>
      <c r="AK195" s="210" t="str">
        <f>_xlfn.IFNA(INDEX(EF_List[Geothermal CH4 Exempt EF],MATCH(Spec_Imports[[#This Row],[Source ID]],EF_List[Source ID],0)),"")</f>
        <v/>
      </c>
      <c r="AL195" s="210" t="str">
        <f>_xlfn.IFNA(INDEX(EF_List[Other CH4
Covered EF],MATCH(Spec_Imports[[#This Row],[Source ID]],EF_List[Source ID],0)),"")</f>
        <v/>
      </c>
      <c r="AM195" s="210" t="str">
        <f>_xlfn.IFNA(INDEX(EF_List[N2O
Covered EF],MATCH(Spec_Imports[[#This Row],[Source ID]],EF_List[Source ID],0)),"")</f>
        <v/>
      </c>
      <c r="AN195" s="15"/>
      <c r="AO195" s="51" t="str">
        <f>IFERROR(MAX(Spec_Imports[[#This Row],[Specified_Electricity_Deliveries]],0)*Spec_Imports[[#This Row],[Transmission_Loss_Correction_Factor]],"")</f>
        <v/>
      </c>
      <c r="AP195" s="51" t="str">
        <f>IFERROR(Spec_Imports[[#This Row],[MWh_x_TLF]]*Spec_Imports[[#This Row],[EF_Published2]],"")</f>
        <v/>
      </c>
      <c r="AQ195" s="51" t="str">
        <f>IFERROR(Spec_Imports[[#This Row],[MWh_x_TLF]]*Spec_Imports[[#This Row],[EF_Total_Covered]],"")</f>
        <v/>
      </c>
      <c r="AR195" s="51" t="str">
        <f>IFERROR(Spec_Imports[[#This Row],[MWh_x_TLF]]*Spec_Imports[[#This Row],[EF_Total_Exempt]],"")</f>
        <v/>
      </c>
      <c r="AS195" s="51" t="str">
        <f>IFERROR(Spec_Imports[[#This Row],[MWh_x_TLF]]*Spec_Imports[[#This Row],[EF_Combustion]],"")</f>
        <v/>
      </c>
      <c r="AT195" s="51" t="str">
        <f>IFERROR(Spec_Imports[[#This Row],[MWh_x_TLF]]*Spec_Imports[[#This Row],[EF_Biomass_Exempt]],"")</f>
        <v/>
      </c>
      <c r="AU195" s="51" t="str">
        <f>IFERROR(Spec_Imports[[#This Row],[MWh_x_TLF]]*Spec_Imports[[#This Row],[EF_CO2_Geothermal_Exempt]],"")</f>
        <v/>
      </c>
      <c r="AV195" s="51" t="str">
        <f>IFERROR(Spec_Imports[[#This Row],[MWh_x_TLF]]*Spec_Imports[[#This Row],[EF_CH4_Geothermal_Exempt]],"")</f>
        <v/>
      </c>
      <c r="AW195" s="51" t="str">
        <f>IFERROR(Spec_Imports[[#This Row],[MWh_x_TLF]]*Spec_Imports[[#This Row],[EF_CH4_Non-Geothermal]],"")</f>
        <v/>
      </c>
      <c r="AX195" s="51" t="str">
        <f>IFERROR(Spec_Imports[[#This Row],[MWh_x_TLF]]*Spec_Imports[[#This Row],[EF_N2O]],"")</f>
        <v/>
      </c>
      <c r="AY195" s="15"/>
      <c r="AZ195" s="44" t="str">
        <f>IF(Spec_Imports[[#This Row],[Source ID]]="","","No")</f>
        <v/>
      </c>
      <c r="BA195" s="255" t="str">
        <f>IF(Spec_Imports[[#This Row],[Linked_Jurisdiction_2]]="No",0,Spec_Imports[[#This Row],[CO2e_Total_Covered]])</f>
        <v/>
      </c>
      <c r="BB195" s="139"/>
      <c r="BC195" s="257"/>
    </row>
    <row r="196" spans="1:55" ht="15.6">
      <c r="A196" s="244"/>
      <c r="B196" s="126" t="str">
        <f>IF(ISNUMBER(SEARCH("~*",Spec_Imports[[#This Row],[Facility_Unit_Name]])),"",IF(Spec_Imports[[#This Row],[Facility_Unit_Name]]="","",INDEX(EF_List[Source ID],MATCH(Spec_Imports[[#This Row],[Facility_Unit_Name]],EF_List[Facility and Unit Name],0))))</f>
        <v/>
      </c>
      <c r="C196" s="44" t="str">
        <f>_xlfn.IFNA(INDEX(EF_List[Primary Fuel],MATCH(Spec_Imports[[#This Row],[Source ID]],EF_List[Source ID],0)),"")</f>
        <v/>
      </c>
      <c r="D196" s="44" t="str">
        <f>_xlfn.IFNA(INDEX(EF_List[State/Country],MATCH(Spec_Imports[[#This Row],[Source ID]],EF_List[Source ID],0)),"")</f>
        <v/>
      </c>
      <c r="E196" s="127"/>
      <c r="F196" s="128"/>
      <c r="G196" s="131" t="str">
        <f>IF(ISBLANK(Spec_Imports[[#This Row],[Source ID]]),"",Spec_Imports[[#This Row],[EF_Published2]])</f>
        <v/>
      </c>
      <c r="H196" s="74"/>
      <c r="I196" s="37"/>
      <c r="J196" s="38"/>
      <c r="K196" s="50"/>
      <c r="L196"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96" s="13"/>
      <c r="N196" s="37"/>
      <c r="O196" s="132" t="str">
        <f>IF(Spec_Imports[[#This Row],[Are_You_First_Deliverer]]="","",IF(N196="Yes","","Verify Entry"))</f>
        <v/>
      </c>
      <c r="P196" s="13"/>
      <c r="Q196" s="37"/>
      <c r="R196" s="44" t="str">
        <f>IF(Spec_Imports[[#This Row],[Source ID]]="","",IF(OR(Spec_Imports[[#This Row],[Direct_Delivery_Method]]="1st PoR is WA Sch Pt",Spec_Imports[[#This Row],[Direct_Delivery_Method]]="Dynamic Transfer",Spec_Imports[[#This Row],[Direct_Delivery_Method]]="Spec Source to POD in WA"),"Yes","Verify Entry"))</f>
        <v/>
      </c>
      <c r="S196" s="13"/>
      <c r="T196" s="247"/>
      <c r="U196" s="13"/>
      <c r="V196" s="44" t="str">
        <f>IF(Spec_Imports[[#This Row],[Source ID]]="","",'Start Here'!$B$33)</f>
        <v/>
      </c>
      <c r="W196" s="44" t="str">
        <f>IF(Spec_Imports[[#This Row],[Source ID]]="","",IF(Spec_Imports[[#This Row],[Are_You_First_Deliverer]]="Yes","No",IF(Spec_Imports[[#This Row],[Are_You_First_Deliverer]]="No","Yes","Verify Entry")))</f>
        <v/>
      </c>
      <c r="X196" s="52" t="str">
        <f>IF(Spec_Imports[[#This Row],[RP_Power_Brought_On_Behalf]]="Yes",Spec_Imports[[#This Row],[Specified_Electricity_Deliveries]]*Spec_Imports[[#This Row],[Transmission_Loss_Correction_Factor]],"")</f>
        <v/>
      </c>
      <c r="Y196" s="39" t="str">
        <f>IF(Spec_Imports[[#This Row],[RP_Owned_Imported_Per_Thresholds]]="","",Spec_Imports[[#This Row],[RP_Owned_Imported_Per_Thresholds]]*Spec_Imports[[#This Row],[EF_Total_Covered]])</f>
        <v/>
      </c>
      <c r="Z196" s="13"/>
      <c r="AA196" s="37"/>
      <c r="AB196" s="37" t="str">
        <f>IF(Spec_Imports[[#This Row],[Source ID]]="","",IF(OR(Spec_Imports[[#This Row],[Meter_Data_Zero_RPS]]="No",Spec_Imports[[#This Row],[Are_You_First_Deliverer]]="No"),"Does Not Apply",""))</f>
        <v/>
      </c>
      <c r="AC196"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96" s="16"/>
      <c r="AE196" s="210" t="str">
        <f>_xlfn.IFNA(INDEX(EF_List[Total EF],MATCH(Spec_Imports[[#This Row],[Source ID]],EF_List[Source ID],0)),"")</f>
        <v/>
      </c>
      <c r="AF196" s="210" t="str">
        <f>IF(Spec_Imports[[#This Row],[Source ID]]="","",Spec_Imports[[#This Row],[EF_Combustion]]+Spec_Imports[[#This Row],[EF_CH4_Non-Geothermal]]+Spec_Imports[[#This Row],[EF_N2O]])</f>
        <v/>
      </c>
      <c r="AG196" s="210" t="str">
        <f>IF(Spec_Imports[[#This Row],[Source ID]]="","",Spec_Imports[[#This Row],[EF_Biomass_Exempt]]+Spec_Imports[[#This Row],[EF_CO2_Geothermal_Exempt]]+Spec_Imports[[#This Row],[EF_CH4_Geothermal_Exempt]])</f>
        <v/>
      </c>
      <c r="AH196" s="210" t="str">
        <f>_xlfn.IFNA(INDEX(EF_List[Fossil &amp; Process EF],MATCH(Spec_Imports[[#This Row],[Source ID]],EF_List[Source ID],0)),"")</f>
        <v/>
      </c>
      <c r="AI196" s="210" t="str">
        <f>_xlfn.IFNA(INDEX(EF_List[Biomass
Exempt EF],MATCH(Spec_Imports[[#This Row],[Source ID]],EF_List[Source ID],0)),"")</f>
        <v/>
      </c>
      <c r="AJ196" s="210" t="str">
        <f>_xlfn.IFNA(INDEX(EF_List[Geothermal CO2 Exempt EF],MATCH(Spec_Imports[[#This Row],[Source ID]],EF_List[Source ID],0)),"")</f>
        <v/>
      </c>
      <c r="AK196" s="210" t="str">
        <f>_xlfn.IFNA(INDEX(EF_List[Geothermal CH4 Exempt EF],MATCH(Spec_Imports[[#This Row],[Source ID]],EF_List[Source ID],0)),"")</f>
        <v/>
      </c>
      <c r="AL196" s="210" t="str">
        <f>_xlfn.IFNA(INDEX(EF_List[Other CH4
Covered EF],MATCH(Spec_Imports[[#This Row],[Source ID]],EF_List[Source ID],0)),"")</f>
        <v/>
      </c>
      <c r="AM196" s="210" t="str">
        <f>_xlfn.IFNA(INDEX(EF_List[N2O
Covered EF],MATCH(Spec_Imports[[#This Row],[Source ID]],EF_List[Source ID],0)),"")</f>
        <v/>
      </c>
      <c r="AN196" s="15"/>
      <c r="AO196" s="51" t="str">
        <f>IFERROR(MAX(Spec_Imports[[#This Row],[Specified_Electricity_Deliveries]],0)*Spec_Imports[[#This Row],[Transmission_Loss_Correction_Factor]],"")</f>
        <v/>
      </c>
      <c r="AP196" s="51" t="str">
        <f>IFERROR(Spec_Imports[[#This Row],[MWh_x_TLF]]*Spec_Imports[[#This Row],[EF_Published2]],"")</f>
        <v/>
      </c>
      <c r="AQ196" s="51" t="str">
        <f>IFERROR(Spec_Imports[[#This Row],[MWh_x_TLF]]*Spec_Imports[[#This Row],[EF_Total_Covered]],"")</f>
        <v/>
      </c>
      <c r="AR196" s="51" t="str">
        <f>IFERROR(Spec_Imports[[#This Row],[MWh_x_TLF]]*Spec_Imports[[#This Row],[EF_Total_Exempt]],"")</f>
        <v/>
      </c>
      <c r="AS196" s="51" t="str">
        <f>IFERROR(Spec_Imports[[#This Row],[MWh_x_TLF]]*Spec_Imports[[#This Row],[EF_Combustion]],"")</f>
        <v/>
      </c>
      <c r="AT196" s="51" t="str">
        <f>IFERROR(Spec_Imports[[#This Row],[MWh_x_TLF]]*Spec_Imports[[#This Row],[EF_Biomass_Exempt]],"")</f>
        <v/>
      </c>
      <c r="AU196" s="51" t="str">
        <f>IFERROR(Spec_Imports[[#This Row],[MWh_x_TLF]]*Spec_Imports[[#This Row],[EF_CO2_Geothermal_Exempt]],"")</f>
        <v/>
      </c>
      <c r="AV196" s="51" t="str">
        <f>IFERROR(Spec_Imports[[#This Row],[MWh_x_TLF]]*Spec_Imports[[#This Row],[EF_CH4_Geothermal_Exempt]],"")</f>
        <v/>
      </c>
      <c r="AW196" s="51" t="str">
        <f>IFERROR(Spec_Imports[[#This Row],[MWh_x_TLF]]*Spec_Imports[[#This Row],[EF_CH4_Non-Geothermal]],"")</f>
        <v/>
      </c>
      <c r="AX196" s="51" t="str">
        <f>IFERROR(Spec_Imports[[#This Row],[MWh_x_TLF]]*Spec_Imports[[#This Row],[EF_N2O]],"")</f>
        <v/>
      </c>
      <c r="AY196" s="15"/>
      <c r="AZ196" s="44" t="str">
        <f>IF(Spec_Imports[[#This Row],[Source ID]]="","","No")</f>
        <v/>
      </c>
      <c r="BA196" s="255" t="str">
        <f>IF(Spec_Imports[[#This Row],[Linked_Jurisdiction_2]]="No",0,Spec_Imports[[#This Row],[CO2e_Total_Covered]])</f>
        <v/>
      </c>
      <c r="BB196" s="139"/>
      <c r="BC196" s="257"/>
    </row>
    <row r="197" spans="1:55" ht="15.6">
      <c r="A197" s="244"/>
      <c r="B197" s="126" t="str">
        <f>IF(ISNUMBER(SEARCH("~*",Spec_Imports[[#This Row],[Facility_Unit_Name]])),"",IF(Spec_Imports[[#This Row],[Facility_Unit_Name]]="","",INDEX(EF_List[Source ID],MATCH(Spec_Imports[[#This Row],[Facility_Unit_Name]],EF_List[Facility and Unit Name],0))))</f>
        <v/>
      </c>
      <c r="C197" s="44" t="str">
        <f>_xlfn.IFNA(INDEX(EF_List[Primary Fuel],MATCH(Spec_Imports[[#This Row],[Source ID]],EF_List[Source ID],0)),"")</f>
        <v/>
      </c>
      <c r="D197" s="44" t="str">
        <f>_xlfn.IFNA(INDEX(EF_List[State/Country],MATCH(Spec_Imports[[#This Row],[Source ID]],EF_List[Source ID],0)),"")</f>
        <v/>
      </c>
      <c r="E197" s="127"/>
      <c r="F197" s="128"/>
      <c r="G197" s="131" t="str">
        <f>IF(ISBLANK(Spec_Imports[[#This Row],[Source ID]]),"",Spec_Imports[[#This Row],[EF_Published2]])</f>
        <v/>
      </c>
      <c r="H197" s="74"/>
      <c r="I197" s="37"/>
      <c r="J197" s="38"/>
      <c r="K197" s="50"/>
      <c r="L197"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97" s="13"/>
      <c r="N197" s="37"/>
      <c r="O197" s="132" t="str">
        <f>IF(Spec_Imports[[#This Row],[Are_You_First_Deliverer]]="","",IF(N197="Yes","","Verify Entry"))</f>
        <v/>
      </c>
      <c r="P197" s="13"/>
      <c r="Q197" s="37"/>
      <c r="R197" s="44" t="str">
        <f>IF(Spec_Imports[[#This Row],[Source ID]]="","",IF(OR(Spec_Imports[[#This Row],[Direct_Delivery_Method]]="1st PoR is WA Sch Pt",Spec_Imports[[#This Row],[Direct_Delivery_Method]]="Dynamic Transfer",Spec_Imports[[#This Row],[Direct_Delivery_Method]]="Spec Source to POD in WA"),"Yes","Verify Entry"))</f>
        <v/>
      </c>
      <c r="S197" s="13"/>
      <c r="T197" s="247"/>
      <c r="U197" s="13"/>
      <c r="V197" s="44" t="str">
        <f>IF(Spec_Imports[[#This Row],[Source ID]]="","",'Start Here'!$B$33)</f>
        <v/>
      </c>
      <c r="W197" s="44" t="str">
        <f>IF(Spec_Imports[[#This Row],[Source ID]]="","",IF(Spec_Imports[[#This Row],[Are_You_First_Deliverer]]="Yes","No",IF(Spec_Imports[[#This Row],[Are_You_First_Deliverer]]="No","Yes","Verify Entry")))</f>
        <v/>
      </c>
      <c r="X197" s="52" t="str">
        <f>IF(Spec_Imports[[#This Row],[RP_Power_Brought_On_Behalf]]="Yes",Spec_Imports[[#This Row],[Specified_Electricity_Deliveries]]*Spec_Imports[[#This Row],[Transmission_Loss_Correction_Factor]],"")</f>
        <v/>
      </c>
      <c r="Y197" s="39" t="str">
        <f>IF(Spec_Imports[[#This Row],[RP_Owned_Imported_Per_Thresholds]]="","",Spec_Imports[[#This Row],[RP_Owned_Imported_Per_Thresholds]]*Spec_Imports[[#This Row],[EF_Total_Covered]])</f>
        <v/>
      </c>
      <c r="Z197" s="13"/>
      <c r="AA197" s="37"/>
      <c r="AB197" s="37" t="str">
        <f>IF(Spec_Imports[[#This Row],[Source ID]]="","",IF(OR(Spec_Imports[[#This Row],[Meter_Data_Zero_RPS]]="No",Spec_Imports[[#This Row],[Are_You_First_Deliverer]]="No"),"Does Not Apply",""))</f>
        <v/>
      </c>
      <c r="AC197"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97" s="16"/>
      <c r="AE197" s="210" t="str">
        <f>_xlfn.IFNA(INDEX(EF_List[Total EF],MATCH(Spec_Imports[[#This Row],[Source ID]],EF_List[Source ID],0)),"")</f>
        <v/>
      </c>
      <c r="AF197" s="210" t="str">
        <f>IF(Spec_Imports[[#This Row],[Source ID]]="","",Spec_Imports[[#This Row],[EF_Combustion]]+Spec_Imports[[#This Row],[EF_CH4_Non-Geothermal]]+Spec_Imports[[#This Row],[EF_N2O]])</f>
        <v/>
      </c>
      <c r="AG197" s="210" t="str">
        <f>IF(Spec_Imports[[#This Row],[Source ID]]="","",Spec_Imports[[#This Row],[EF_Biomass_Exempt]]+Spec_Imports[[#This Row],[EF_CO2_Geothermal_Exempt]]+Spec_Imports[[#This Row],[EF_CH4_Geothermal_Exempt]])</f>
        <v/>
      </c>
      <c r="AH197" s="210" t="str">
        <f>_xlfn.IFNA(INDEX(EF_List[Fossil &amp; Process EF],MATCH(Spec_Imports[[#This Row],[Source ID]],EF_List[Source ID],0)),"")</f>
        <v/>
      </c>
      <c r="AI197" s="210" t="str">
        <f>_xlfn.IFNA(INDEX(EF_List[Biomass
Exempt EF],MATCH(Spec_Imports[[#This Row],[Source ID]],EF_List[Source ID],0)),"")</f>
        <v/>
      </c>
      <c r="AJ197" s="210" t="str">
        <f>_xlfn.IFNA(INDEX(EF_List[Geothermal CO2 Exempt EF],MATCH(Spec_Imports[[#This Row],[Source ID]],EF_List[Source ID],0)),"")</f>
        <v/>
      </c>
      <c r="AK197" s="210" t="str">
        <f>_xlfn.IFNA(INDEX(EF_List[Geothermal CH4 Exempt EF],MATCH(Spec_Imports[[#This Row],[Source ID]],EF_List[Source ID],0)),"")</f>
        <v/>
      </c>
      <c r="AL197" s="210" t="str">
        <f>_xlfn.IFNA(INDEX(EF_List[Other CH4
Covered EF],MATCH(Spec_Imports[[#This Row],[Source ID]],EF_List[Source ID],0)),"")</f>
        <v/>
      </c>
      <c r="AM197" s="210" t="str">
        <f>_xlfn.IFNA(INDEX(EF_List[N2O
Covered EF],MATCH(Spec_Imports[[#This Row],[Source ID]],EF_List[Source ID],0)),"")</f>
        <v/>
      </c>
      <c r="AN197" s="15"/>
      <c r="AO197" s="51" t="str">
        <f>IFERROR(MAX(Spec_Imports[[#This Row],[Specified_Electricity_Deliveries]],0)*Spec_Imports[[#This Row],[Transmission_Loss_Correction_Factor]],"")</f>
        <v/>
      </c>
      <c r="AP197" s="51" t="str">
        <f>IFERROR(Spec_Imports[[#This Row],[MWh_x_TLF]]*Spec_Imports[[#This Row],[EF_Published2]],"")</f>
        <v/>
      </c>
      <c r="AQ197" s="51" t="str">
        <f>IFERROR(Spec_Imports[[#This Row],[MWh_x_TLF]]*Spec_Imports[[#This Row],[EF_Total_Covered]],"")</f>
        <v/>
      </c>
      <c r="AR197" s="51" t="str">
        <f>IFERROR(Spec_Imports[[#This Row],[MWh_x_TLF]]*Spec_Imports[[#This Row],[EF_Total_Exempt]],"")</f>
        <v/>
      </c>
      <c r="AS197" s="51" t="str">
        <f>IFERROR(Spec_Imports[[#This Row],[MWh_x_TLF]]*Spec_Imports[[#This Row],[EF_Combustion]],"")</f>
        <v/>
      </c>
      <c r="AT197" s="51" t="str">
        <f>IFERROR(Spec_Imports[[#This Row],[MWh_x_TLF]]*Spec_Imports[[#This Row],[EF_Biomass_Exempt]],"")</f>
        <v/>
      </c>
      <c r="AU197" s="51" t="str">
        <f>IFERROR(Spec_Imports[[#This Row],[MWh_x_TLF]]*Spec_Imports[[#This Row],[EF_CO2_Geothermal_Exempt]],"")</f>
        <v/>
      </c>
      <c r="AV197" s="51" t="str">
        <f>IFERROR(Spec_Imports[[#This Row],[MWh_x_TLF]]*Spec_Imports[[#This Row],[EF_CH4_Geothermal_Exempt]],"")</f>
        <v/>
      </c>
      <c r="AW197" s="51" t="str">
        <f>IFERROR(Spec_Imports[[#This Row],[MWh_x_TLF]]*Spec_Imports[[#This Row],[EF_CH4_Non-Geothermal]],"")</f>
        <v/>
      </c>
      <c r="AX197" s="51" t="str">
        <f>IFERROR(Spec_Imports[[#This Row],[MWh_x_TLF]]*Spec_Imports[[#This Row],[EF_N2O]],"")</f>
        <v/>
      </c>
      <c r="AY197" s="15"/>
      <c r="AZ197" s="44" t="str">
        <f>IF(Spec_Imports[[#This Row],[Source ID]]="","","No")</f>
        <v/>
      </c>
      <c r="BA197" s="255" t="str">
        <f>IF(Spec_Imports[[#This Row],[Linked_Jurisdiction_2]]="No",0,Spec_Imports[[#This Row],[CO2e_Total_Covered]])</f>
        <v/>
      </c>
      <c r="BB197" s="139"/>
      <c r="BC197" s="257"/>
    </row>
    <row r="198" spans="1:55" ht="15.6">
      <c r="A198" s="244"/>
      <c r="B198" s="126" t="str">
        <f>IF(ISNUMBER(SEARCH("~*",Spec_Imports[[#This Row],[Facility_Unit_Name]])),"",IF(Spec_Imports[[#This Row],[Facility_Unit_Name]]="","",INDEX(EF_List[Source ID],MATCH(Spec_Imports[[#This Row],[Facility_Unit_Name]],EF_List[Facility and Unit Name],0))))</f>
        <v/>
      </c>
      <c r="C198" s="44" t="str">
        <f>_xlfn.IFNA(INDEX(EF_List[Primary Fuel],MATCH(Spec_Imports[[#This Row],[Source ID]],EF_List[Source ID],0)),"")</f>
        <v/>
      </c>
      <c r="D198" s="44" t="str">
        <f>_xlfn.IFNA(INDEX(EF_List[State/Country],MATCH(Spec_Imports[[#This Row],[Source ID]],EF_List[Source ID],0)),"")</f>
        <v/>
      </c>
      <c r="E198" s="127"/>
      <c r="F198" s="128"/>
      <c r="G198" s="131" t="str">
        <f>IF(ISBLANK(Spec_Imports[[#This Row],[Source ID]]),"",Spec_Imports[[#This Row],[EF_Published2]])</f>
        <v/>
      </c>
      <c r="H198" s="74"/>
      <c r="I198" s="37"/>
      <c r="J198" s="38"/>
      <c r="K198" s="50"/>
      <c r="L198"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98" s="13"/>
      <c r="N198" s="37"/>
      <c r="O198" s="132" t="str">
        <f>IF(Spec_Imports[[#This Row],[Are_You_First_Deliverer]]="","",IF(N198="Yes","","Verify Entry"))</f>
        <v/>
      </c>
      <c r="P198" s="13"/>
      <c r="Q198" s="37"/>
      <c r="R198" s="44" t="str">
        <f>IF(Spec_Imports[[#This Row],[Source ID]]="","",IF(OR(Spec_Imports[[#This Row],[Direct_Delivery_Method]]="1st PoR is WA Sch Pt",Spec_Imports[[#This Row],[Direct_Delivery_Method]]="Dynamic Transfer",Spec_Imports[[#This Row],[Direct_Delivery_Method]]="Spec Source to POD in WA"),"Yes","Verify Entry"))</f>
        <v/>
      </c>
      <c r="S198" s="13"/>
      <c r="T198" s="247"/>
      <c r="U198" s="13"/>
      <c r="V198" s="44" t="str">
        <f>IF(Spec_Imports[[#This Row],[Source ID]]="","",'Start Here'!$B$33)</f>
        <v/>
      </c>
      <c r="W198" s="44" t="str">
        <f>IF(Spec_Imports[[#This Row],[Source ID]]="","",IF(Spec_Imports[[#This Row],[Are_You_First_Deliverer]]="Yes","No",IF(Spec_Imports[[#This Row],[Are_You_First_Deliverer]]="No","Yes","Verify Entry")))</f>
        <v/>
      </c>
      <c r="X198" s="52" t="str">
        <f>IF(Spec_Imports[[#This Row],[RP_Power_Brought_On_Behalf]]="Yes",Spec_Imports[[#This Row],[Specified_Electricity_Deliveries]]*Spec_Imports[[#This Row],[Transmission_Loss_Correction_Factor]],"")</f>
        <v/>
      </c>
      <c r="Y198" s="39" t="str">
        <f>IF(Spec_Imports[[#This Row],[RP_Owned_Imported_Per_Thresholds]]="","",Spec_Imports[[#This Row],[RP_Owned_Imported_Per_Thresholds]]*Spec_Imports[[#This Row],[EF_Total_Covered]])</f>
        <v/>
      </c>
      <c r="Z198" s="13"/>
      <c r="AA198" s="37"/>
      <c r="AB198" s="37" t="str">
        <f>IF(Spec_Imports[[#This Row],[Source ID]]="","",IF(OR(Spec_Imports[[#This Row],[Meter_Data_Zero_RPS]]="No",Spec_Imports[[#This Row],[Are_You_First_Deliverer]]="No"),"Does Not Apply",""))</f>
        <v/>
      </c>
      <c r="AC198"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98" s="16"/>
      <c r="AE198" s="210" t="str">
        <f>_xlfn.IFNA(INDEX(EF_List[Total EF],MATCH(Spec_Imports[[#This Row],[Source ID]],EF_List[Source ID],0)),"")</f>
        <v/>
      </c>
      <c r="AF198" s="210" t="str">
        <f>IF(Spec_Imports[[#This Row],[Source ID]]="","",Spec_Imports[[#This Row],[EF_Combustion]]+Spec_Imports[[#This Row],[EF_CH4_Non-Geothermal]]+Spec_Imports[[#This Row],[EF_N2O]])</f>
        <v/>
      </c>
      <c r="AG198" s="210" t="str">
        <f>IF(Spec_Imports[[#This Row],[Source ID]]="","",Spec_Imports[[#This Row],[EF_Biomass_Exempt]]+Spec_Imports[[#This Row],[EF_CO2_Geothermal_Exempt]]+Spec_Imports[[#This Row],[EF_CH4_Geothermal_Exempt]])</f>
        <v/>
      </c>
      <c r="AH198" s="210" t="str">
        <f>_xlfn.IFNA(INDEX(EF_List[Fossil &amp; Process EF],MATCH(Spec_Imports[[#This Row],[Source ID]],EF_List[Source ID],0)),"")</f>
        <v/>
      </c>
      <c r="AI198" s="210" t="str">
        <f>_xlfn.IFNA(INDEX(EF_List[Biomass
Exempt EF],MATCH(Spec_Imports[[#This Row],[Source ID]],EF_List[Source ID],0)),"")</f>
        <v/>
      </c>
      <c r="AJ198" s="210" t="str">
        <f>_xlfn.IFNA(INDEX(EF_List[Geothermal CO2 Exempt EF],MATCH(Spec_Imports[[#This Row],[Source ID]],EF_List[Source ID],0)),"")</f>
        <v/>
      </c>
      <c r="AK198" s="210" t="str">
        <f>_xlfn.IFNA(INDEX(EF_List[Geothermal CH4 Exempt EF],MATCH(Spec_Imports[[#This Row],[Source ID]],EF_List[Source ID],0)),"")</f>
        <v/>
      </c>
      <c r="AL198" s="210" t="str">
        <f>_xlfn.IFNA(INDEX(EF_List[Other CH4
Covered EF],MATCH(Spec_Imports[[#This Row],[Source ID]],EF_List[Source ID],0)),"")</f>
        <v/>
      </c>
      <c r="AM198" s="210" t="str">
        <f>_xlfn.IFNA(INDEX(EF_List[N2O
Covered EF],MATCH(Spec_Imports[[#This Row],[Source ID]],EF_List[Source ID],0)),"")</f>
        <v/>
      </c>
      <c r="AN198" s="15"/>
      <c r="AO198" s="51" t="str">
        <f>IFERROR(MAX(Spec_Imports[[#This Row],[Specified_Electricity_Deliveries]],0)*Spec_Imports[[#This Row],[Transmission_Loss_Correction_Factor]],"")</f>
        <v/>
      </c>
      <c r="AP198" s="51" t="str">
        <f>IFERROR(Spec_Imports[[#This Row],[MWh_x_TLF]]*Spec_Imports[[#This Row],[EF_Published2]],"")</f>
        <v/>
      </c>
      <c r="AQ198" s="51" t="str">
        <f>IFERROR(Spec_Imports[[#This Row],[MWh_x_TLF]]*Spec_Imports[[#This Row],[EF_Total_Covered]],"")</f>
        <v/>
      </c>
      <c r="AR198" s="51" t="str">
        <f>IFERROR(Spec_Imports[[#This Row],[MWh_x_TLF]]*Spec_Imports[[#This Row],[EF_Total_Exempt]],"")</f>
        <v/>
      </c>
      <c r="AS198" s="51" t="str">
        <f>IFERROR(Spec_Imports[[#This Row],[MWh_x_TLF]]*Spec_Imports[[#This Row],[EF_Combustion]],"")</f>
        <v/>
      </c>
      <c r="AT198" s="51" t="str">
        <f>IFERROR(Spec_Imports[[#This Row],[MWh_x_TLF]]*Spec_Imports[[#This Row],[EF_Biomass_Exempt]],"")</f>
        <v/>
      </c>
      <c r="AU198" s="51" t="str">
        <f>IFERROR(Spec_Imports[[#This Row],[MWh_x_TLF]]*Spec_Imports[[#This Row],[EF_CO2_Geothermal_Exempt]],"")</f>
        <v/>
      </c>
      <c r="AV198" s="51" t="str">
        <f>IFERROR(Spec_Imports[[#This Row],[MWh_x_TLF]]*Spec_Imports[[#This Row],[EF_CH4_Geothermal_Exempt]],"")</f>
        <v/>
      </c>
      <c r="AW198" s="51" t="str">
        <f>IFERROR(Spec_Imports[[#This Row],[MWh_x_TLF]]*Spec_Imports[[#This Row],[EF_CH4_Non-Geothermal]],"")</f>
        <v/>
      </c>
      <c r="AX198" s="51" t="str">
        <f>IFERROR(Spec_Imports[[#This Row],[MWh_x_TLF]]*Spec_Imports[[#This Row],[EF_N2O]],"")</f>
        <v/>
      </c>
      <c r="AY198" s="15"/>
      <c r="AZ198" s="44" t="str">
        <f>IF(Spec_Imports[[#This Row],[Source ID]]="","","No")</f>
        <v/>
      </c>
      <c r="BA198" s="255" t="str">
        <f>IF(Spec_Imports[[#This Row],[Linked_Jurisdiction_2]]="No",0,Spec_Imports[[#This Row],[CO2e_Total_Covered]])</f>
        <v/>
      </c>
      <c r="BB198" s="139"/>
      <c r="BC198" s="257"/>
    </row>
    <row r="199" spans="1:55" ht="15.6">
      <c r="A199" s="244"/>
      <c r="B199" s="126" t="str">
        <f>IF(ISNUMBER(SEARCH("~*",Spec_Imports[[#This Row],[Facility_Unit_Name]])),"",IF(Spec_Imports[[#This Row],[Facility_Unit_Name]]="","",INDEX(EF_List[Source ID],MATCH(Spec_Imports[[#This Row],[Facility_Unit_Name]],EF_List[Facility and Unit Name],0))))</f>
        <v/>
      </c>
      <c r="C199" s="44" t="str">
        <f>_xlfn.IFNA(INDEX(EF_List[Primary Fuel],MATCH(Spec_Imports[[#This Row],[Source ID]],EF_List[Source ID],0)),"")</f>
        <v/>
      </c>
      <c r="D199" s="44" t="str">
        <f>_xlfn.IFNA(INDEX(EF_List[State/Country],MATCH(Spec_Imports[[#This Row],[Source ID]],EF_List[Source ID],0)),"")</f>
        <v/>
      </c>
      <c r="E199" s="127"/>
      <c r="F199" s="128"/>
      <c r="G199" s="131" t="str">
        <f>IF(ISBLANK(Spec_Imports[[#This Row],[Source ID]]),"",Spec_Imports[[#This Row],[EF_Published2]])</f>
        <v/>
      </c>
      <c r="H199" s="74"/>
      <c r="I199" s="37"/>
      <c r="J199" s="38"/>
      <c r="K199" s="50"/>
      <c r="L199"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199" s="13"/>
      <c r="N199" s="37"/>
      <c r="O199" s="132" t="str">
        <f>IF(Spec_Imports[[#This Row],[Are_You_First_Deliverer]]="","",IF(N199="Yes","","Verify Entry"))</f>
        <v/>
      </c>
      <c r="P199" s="13"/>
      <c r="Q199" s="37"/>
      <c r="R199" s="44" t="str">
        <f>IF(Spec_Imports[[#This Row],[Source ID]]="","",IF(OR(Spec_Imports[[#This Row],[Direct_Delivery_Method]]="1st PoR is WA Sch Pt",Spec_Imports[[#This Row],[Direct_Delivery_Method]]="Dynamic Transfer",Spec_Imports[[#This Row],[Direct_Delivery_Method]]="Spec Source to POD in WA"),"Yes","Verify Entry"))</f>
        <v/>
      </c>
      <c r="S199" s="13"/>
      <c r="T199" s="247"/>
      <c r="U199" s="13"/>
      <c r="V199" s="44" t="str">
        <f>IF(Spec_Imports[[#This Row],[Source ID]]="","",'Start Here'!$B$33)</f>
        <v/>
      </c>
      <c r="W199" s="44" t="str">
        <f>IF(Spec_Imports[[#This Row],[Source ID]]="","",IF(Spec_Imports[[#This Row],[Are_You_First_Deliverer]]="Yes","No",IF(Spec_Imports[[#This Row],[Are_You_First_Deliverer]]="No","Yes","Verify Entry")))</f>
        <v/>
      </c>
      <c r="X199" s="52" t="str">
        <f>IF(Spec_Imports[[#This Row],[RP_Power_Brought_On_Behalf]]="Yes",Spec_Imports[[#This Row],[Specified_Electricity_Deliveries]]*Spec_Imports[[#This Row],[Transmission_Loss_Correction_Factor]],"")</f>
        <v/>
      </c>
      <c r="Y199" s="39" t="str">
        <f>IF(Spec_Imports[[#This Row],[RP_Owned_Imported_Per_Thresholds]]="","",Spec_Imports[[#This Row],[RP_Owned_Imported_Per_Thresholds]]*Spec_Imports[[#This Row],[EF_Total_Covered]])</f>
        <v/>
      </c>
      <c r="Z199" s="13"/>
      <c r="AA199" s="37"/>
      <c r="AB199" s="37" t="str">
        <f>IF(Spec_Imports[[#This Row],[Source ID]]="","",IF(OR(Spec_Imports[[#This Row],[Meter_Data_Zero_RPS]]="No",Spec_Imports[[#This Row],[Are_You_First_Deliverer]]="No"),"Does Not Apply",""))</f>
        <v/>
      </c>
      <c r="AC199"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199" s="16"/>
      <c r="AE199" s="210" t="str">
        <f>_xlfn.IFNA(INDEX(EF_List[Total EF],MATCH(Spec_Imports[[#This Row],[Source ID]],EF_List[Source ID],0)),"")</f>
        <v/>
      </c>
      <c r="AF199" s="210" t="str">
        <f>IF(Spec_Imports[[#This Row],[Source ID]]="","",Spec_Imports[[#This Row],[EF_Combustion]]+Spec_Imports[[#This Row],[EF_CH4_Non-Geothermal]]+Spec_Imports[[#This Row],[EF_N2O]])</f>
        <v/>
      </c>
      <c r="AG199" s="210" t="str">
        <f>IF(Spec_Imports[[#This Row],[Source ID]]="","",Spec_Imports[[#This Row],[EF_Biomass_Exempt]]+Spec_Imports[[#This Row],[EF_CO2_Geothermal_Exempt]]+Spec_Imports[[#This Row],[EF_CH4_Geothermal_Exempt]])</f>
        <v/>
      </c>
      <c r="AH199" s="210" t="str">
        <f>_xlfn.IFNA(INDEX(EF_List[Fossil &amp; Process EF],MATCH(Spec_Imports[[#This Row],[Source ID]],EF_List[Source ID],0)),"")</f>
        <v/>
      </c>
      <c r="AI199" s="210" t="str">
        <f>_xlfn.IFNA(INDEX(EF_List[Biomass
Exempt EF],MATCH(Spec_Imports[[#This Row],[Source ID]],EF_List[Source ID],0)),"")</f>
        <v/>
      </c>
      <c r="AJ199" s="210" t="str">
        <f>_xlfn.IFNA(INDEX(EF_List[Geothermal CO2 Exempt EF],MATCH(Spec_Imports[[#This Row],[Source ID]],EF_List[Source ID],0)),"")</f>
        <v/>
      </c>
      <c r="AK199" s="210" t="str">
        <f>_xlfn.IFNA(INDEX(EF_List[Geothermal CH4 Exempt EF],MATCH(Spec_Imports[[#This Row],[Source ID]],EF_List[Source ID],0)),"")</f>
        <v/>
      </c>
      <c r="AL199" s="210" t="str">
        <f>_xlfn.IFNA(INDEX(EF_List[Other CH4
Covered EF],MATCH(Spec_Imports[[#This Row],[Source ID]],EF_List[Source ID],0)),"")</f>
        <v/>
      </c>
      <c r="AM199" s="210" t="str">
        <f>_xlfn.IFNA(INDEX(EF_List[N2O
Covered EF],MATCH(Spec_Imports[[#This Row],[Source ID]],EF_List[Source ID],0)),"")</f>
        <v/>
      </c>
      <c r="AN199" s="15"/>
      <c r="AO199" s="51" t="str">
        <f>IFERROR(MAX(Spec_Imports[[#This Row],[Specified_Electricity_Deliveries]],0)*Spec_Imports[[#This Row],[Transmission_Loss_Correction_Factor]],"")</f>
        <v/>
      </c>
      <c r="AP199" s="51" t="str">
        <f>IFERROR(Spec_Imports[[#This Row],[MWh_x_TLF]]*Spec_Imports[[#This Row],[EF_Published2]],"")</f>
        <v/>
      </c>
      <c r="AQ199" s="51" t="str">
        <f>IFERROR(Spec_Imports[[#This Row],[MWh_x_TLF]]*Spec_Imports[[#This Row],[EF_Total_Covered]],"")</f>
        <v/>
      </c>
      <c r="AR199" s="51" t="str">
        <f>IFERROR(Spec_Imports[[#This Row],[MWh_x_TLF]]*Spec_Imports[[#This Row],[EF_Total_Exempt]],"")</f>
        <v/>
      </c>
      <c r="AS199" s="51" t="str">
        <f>IFERROR(Spec_Imports[[#This Row],[MWh_x_TLF]]*Spec_Imports[[#This Row],[EF_Combustion]],"")</f>
        <v/>
      </c>
      <c r="AT199" s="51" t="str">
        <f>IFERROR(Spec_Imports[[#This Row],[MWh_x_TLF]]*Spec_Imports[[#This Row],[EF_Biomass_Exempt]],"")</f>
        <v/>
      </c>
      <c r="AU199" s="51" t="str">
        <f>IFERROR(Spec_Imports[[#This Row],[MWh_x_TLF]]*Spec_Imports[[#This Row],[EF_CO2_Geothermal_Exempt]],"")</f>
        <v/>
      </c>
      <c r="AV199" s="51" t="str">
        <f>IFERROR(Spec_Imports[[#This Row],[MWh_x_TLF]]*Spec_Imports[[#This Row],[EF_CH4_Geothermal_Exempt]],"")</f>
        <v/>
      </c>
      <c r="AW199" s="51" t="str">
        <f>IFERROR(Spec_Imports[[#This Row],[MWh_x_TLF]]*Spec_Imports[[#This Row],[EF_CH4_Non-Geothermal]],"")</f>
        <v/>
      </c>
      <c r="AX199" s="51" t="str">
        <f>IFERROR(Spec_Imports[[#This Row],[MWh_x_TLF]]*Spec_Imports[[#This Row],[EF_N2O]],"")</f>
        <v/>
      </c>
      <c r="AY199" s="15"/>
      <c r="AZ199" s="44" t="str">
        <f>IF(Spec_Imports[[#This Row],[Source ID]]="","","No")</f>
        <v/>
      </c>
      <c r="BA199" s="255" t="str">
        <f>IF(Spec_Imports[[#This Row],[Linked_Jurisdiction_2]]="No",0,Spec_Imports[[#This Row],[CO2e_Total_Covered]])</f>
        <v/>
      </c>
      <c r="BB199" s="139"/>
      <c r="BC199" s="257"/>
    </row>
    <row r="200" spans="1:55" ht="15.6">
      <c r="A200" s="244"/>
      <c r="B200" s="126" t="str">
        <f>IF(ISNUMBER(SEARCH("~*",Spec_Imports[[#This Row],[Facility_Unit_Name]])),"",IF(Spec_Imports[[#This Row],[Facility_Unit_Name]]="","",INDEX(EF_List[Source ID],MATCH(Spec_Imports[[#This Row],[Facility_Unit_Name]],EF_List[Facility and Unit Name],0))))</f>
        <v/>
      </c>
      <c r="C200" s="44" t="str">
        <f>_xlfn.IFNA(INDEX(EF_List[Primary Fuel],MATCH(Spec_Imports[[#This Row],[Source ID]],EF_List[Source ID],0)),"")</f>
        <v/>
      </c>
      <c r="D200" s="44" t="str">
        <f>_xlfn.IFNA(INDEX(EF_List[State/Country],MATCH(Spec_Imports[[#This Row],[Source ID]],EF_List[Source ID],0)),"")</f>
        <v/>
      </c>
      <c r="E200" s="127"/>
      <c r="F200" s="128"/>
      <c r="G200" s="131" t="str">
        <f>IF(ISBLANK(Spec_Imports[[#This Row],[Source ID]]),"",Spec_Imports[[#This Row],[EF_Published2]])</f>
        <v/>
      </c>
      <c r="H200" s="74"/>
      <c r="I200" s="37"/>
      <c r="J200" s="38"/>
      <c r="K200" s="50"/>
      <c r="L200" s="51" t="str">
        <f>IF(Spec_Imports[[#This Row],[Source ID]]="","",IF(AND(ISTEXT(Spec_Imports[[#This Row],[Aggregated_First_POR]]),OR(Spec_Imports[[#This Row],[Tagged_Metered]]="EIM",Spec_Imports[[#This Row],[Tagged_Metered]]="Tagged",Spec_Imports[[#This Row],[Tagged_Metered]]="Metered"),ISNUMBER(Spec_Imports[[#This Row],[Specified_Electricity_Deliveries]]),OR(Spec_Imports[[#This Row],[Transmission_Loss_Determination]]="Accounted For",Spec_Imports[[#This Row],[Transmission_Loss_Determination]]="Washington BAA Generation",Spec_Imports[[#This Row],[Transmission_Loss_Determination]]="Washington Sourced Generation")),1,IF(AND(ISTEXT(Spec_Imports[[#This Row],[Aggregated_First_POR]]),OR(Spec_Imports[[#This Row],[Tagged_Metered]]="EIM",Spec_Imports[[#This Row],[Tagged_Metered]]="Tagged",Spec_Imports[[#This Row],[Tagged_Metered]]="Metered"),ISNUMBER(Spec_Imports[[#This Row],[Specified_Electricity_Deliveries]]),Spec_Imports[[#This Row],[Transmission_Loss_Determination]]="Non-Washington BAA Generation"),1.02,"Verify Entry")))</f>
        <v/>
      </c>
      <c r="M200" s="13"/>
      <c r="N200" s="37"/>
      <c r="O200" s="132" t="str">
        <f>IF(Spec_Imports[[#This Row],[Are_You_First_Deliverer]]="","",IF(N200="Yes","","Verify Entry"))</f>
        <v/>
      </c>
      <c r="P200" s="13"/>
      <c r="Q200" s="37"/>
      <c r="R200" s="44" t="str">
        <f>IF(Spec_Imports[[#This Row],[Source ID]]="","",IF(OR(Spec_Imports[[#This Row],[Direct_Delivery_Method]]="1st PoR is WA Sch Pt",Spec_Imports[[#This Row],[Direct_Delivery_Method]]="Dynamic Transfer",Spec_Imports[[#This Row],[Direct_Delivery_Method]]="Spec Source to POD in WA"),"Yes","Verify Entry"))</f>
        <v/>
      </c>
      <c r="S200" s="13"/>
      <c r="T200" s="247"/>
      <c r="U200" s="13"/>
      <c r="V200" s="44" t="str">
        <f>IF(Spec_Imports[[#This Row],[Source ID]]="","",'Start Here'!$B$33)</f>
        <v/>
      </c>
      <c r="W200" s="44" t="str">
        <f>IF(Spec_Imports[[#This Row],[Source ID]]="","",IF(Spec_Imports[[#This Row],[Are_You_First_Deliverer]]="Yes","No",IF(Spec_Imports[[#This Row],[Are_You_First_Deliverer]]="No","Yes","Verify Entry")))</f>
        <v/>
      </c>
      <c r="X200" s="52" t="str">
        <f>IF(Spec_Imports[[#This Row],[RP_Power_Brought_On_Behalf]]="Yes",Spec_Imports[[#This Row],[Specified_Electricity_Deliveries]]*Spec_Imports[[#This Row],[Transmission_Loss_Correction_Factor]],"")</f>
        <v/>
      </c>
      <c r="Y200" s="39" t="str">
        <f>IF(Spec_Imports[[#This Row],[RP_Owned_Imported_Per_Thresholds]]="","",Spec_Imports[[#This Row],[RP_Owned_Imported_Per_Thresholds]]*Spec_Imports[[#This Row],[EF_Total_Covered]])</f>
        <v/>
      </c>
      <c r="Z200" s="13"/>
      <c r="AA200" s="37"/>
      <c r="AB200" s="37" t="str">
        <f>IF(Spec_Imports[[#This Row],[Source ID]]="","",IF(OR(Spec_Imports[[#This Row],[Meter_Data_Zero_RPS]]="No",Spec_Imports[[#This Row],[Are_You_First_Deliverer]]="No"),"Does Not Apply",""))</f>
        <v/>
      </c>
      <c r="AC200" s="44" t="str">
        <f>IF(Spec_Imports[[#This Row],[Source ID]]="","",IF(AND(Spec_Imports[[#This Row],[Meter_Data_Zero_RPS]]="Yes",Spec_Imports[[#This Row],[Meter_Data_Resource_Excluded]]="Not Excluded"),"Yes",IF(ISNUMBER(MATCH(Spec_Imports[[#This Row],[Meter_Data_Resource_Excluded]],Lesser_of_Exclusions_tbl[Lesser of Exclusions],0)),"No","Verify Entry")))</f>
        <v/>
      </c>
      <c r="AD200" s="16"/>
      <c r="AE200" s="210" t="str">
        <f>_xlfn.IFNA(INDEX(EF_List[Total EF],MATCH(Spec_Imports[[#This Row],[Source ID]],EF_List[Source ID],0)),"")</f>
        <v/>
      </c>
      <c r="AF200" s="210" t="str">
        <f>IF(Spec_Imports[[#This Row],[Source ID]]="","",Spec_Imports[[#This Row],[EF_Combustion]]+Spec_Imports[[#This Row],[EF_CH4_Non-Geothermal]]+Spec_Imports[[#This Row],[EF_N2O]])</f>
        <v/>
      </c>
      <c r="AG200" s="210" t="str">
        <f>IF(Spec_Imports[[#This Row],[Source ID]]="","",Spec_Imports[[#This Row],[EF_Biomass_Exempt]]+Spec_Imports[[#This Row],[EF_CO2_Geothermal_Exempt]]+Spec_Imports[[#This Row],[EF_CH4_Geothermal_Exempt]])</f>
        <v/>
      </c>
      <c r="AH200" s="210" t="str">
        <f>_xlfn.IFNA(INDEX(EF_List[Fossil &amp; Process EF],MATCH(Spec_Imports[[#This Row],[Source ID]],EF_List[Source ID],0)),"")</f>
        <v/>
      </c>
      <c r="AI200" s="210" t="str">
        <f>_xlfn.IFNA(INDEX(EF_List[Biomass
Exempt EF],MATCH(Spec_Imports[[#This Row],[Source ID]],EF_List[Source ID],0)),"")</f>
        <v/>
      </c>
      <c r="AJ200" s="210" t="str">
        <f>_xlfn.IFNA(INDEX(EF_List[Geothermal CO2 Exempt EF],MATCH(Spec_Imports[[#This Row],[Source ID]],EF_List[Source ID],0)),"")</f>
        <v/>
      </c>
      <c r="AK200" s="210" t="str">
        <f>_xlfn.IFNA(INDEX(EF_List[Geothermal CH4 Exempt EF],MATCH(Spec_Imports[[#This Row],[Source ID]],EF_List[Source ID],0)),"")</f>
        <v/>
      </c>
      <c r="AL200" s="210" t="str">
        <f>_xlfn.IFNA(INDEX(EF_List[Other CH4
Covered EF],MATCH(Spec_Imports[[#This Row],[Source ID]],EF_List[Source ID],0)),"")</f>
        <v/>
      </c>
      <c r="AM200" s="210" t="str">
        <f>_xlfn.IFNA(INDEX(EF_List[N2O
Covered EF],MATCH(Spec_Imports[[#This Row],[Source ID]],EF_List[Source ID],0)),"")</f>
        <v/>
      </c>
      <c r="AN200" s="15"/>
      <c r="AO200" s="51" t="str">
        <f>IFERROR(MAX(Spec_Imports[[#This Row],[Specified_Electricity_Deliveries]],0)*Spec_Imports[[#This Row],[Transmission_Loss_Correction_Factor]],"")</f>
        <v/>
      </c>
      <c r="AP200" s="51" t="str">
        <f>IFERROR(Spec_Imports[[#This Row],[MWh_x_TLF]]*Spec_Imports[[#This Row],[EF_Published2]],"")</f>
        <v/>
      </c>
      <c r="AQ200" s="51" t="str">
        <f>IFERROR(Spec_Imports[[#This Row],[MWh_x_TLF]]*Spec_Imports[[#This Row],[EF_Total_Covered]],"")</f>
        <v/>
      </c>
      <c r="AR200" s="51" t="str">
        <f>IFERROR(Spec_Imports[[#This Row],[MWh_x_TLF]]*Spec_Imports[[#This Row],[EF_Total_Exempt]],"")</f>
        <v/>
      </c>
      <c r="AS200" s="51" t="str">
        <f>IFERROR(Spec_Imports[[#This Row],[MWh_x_TLF]]*Spec_Imports[[#This Row],[EF_Combustion]],"")</f>
        <v/>
      </c>
      <c r="AT200" s="51" t="str">
        <f>IFERROR(Spec_Imports[[#This Row],[MWh_x_TLF]]*Spec_Imports[[#This Row],[EF_Biomass_Exempt]],"")</f>
        <v/>
      </c>
      <c r="AU200" s="51" t="str">
        <f>IFERROR(Spec_Imports[[#This Row],[MWh_x_TLF]]*Spec_Imports[[#This Row],[EF_CO2_Geothermal_Exempt]],"")</f>
        <v/>
      </c>
      <c r="AV200" s="51" t="str">
        <f>IFERROR(Spec_Imports[[#This Row],[MWh_x_TLF]]*Spec_Imports[[#This Row],[EF_CH4_Geothermal_Exempt]],"")</f>
        <v/>
      </c>
      <c r="AW200" s="51" t="str">
        <f>IFERROR(Spec_Imports[[#This Row],[MWh_x_TLF]]*Spec_Imports[[#This Row],[EF_CH4_Non-Geothermal]],"")</f>
        <v/>
      </c>
      <c r="AX200" s="51" t="str">
        <f>IFERROR(Spec_Imports[[#This Row],[MWh_x_TLF]]*Spec_Imports[[#This Row],[EF_N2O]],"")</f>
        <v/>
      </c>
      <c r="AY200" s="15"/>
      <c r="AZ200" s="44" t="str">
        <f>IF(Spec_Imports[[#This Row],[Source ID]]="","","No")</f>
        <v/>
      </c>
      <c r="BA200" s="255" t="str">
        <f>IF(Spec_Imports[[#This Row],[Linked_Jurisdiction_2]]="No",0,Spec_Imports[[#This Row],[CO2e_Total_Covered]])</f>
        <v/>
      </c>
      <c r="BB200" s="139"/>
      <c r="BC200" s="257"/>
    </row>
  </sheetData>
  <sheetProtection algorithmName="SHA-512" hashValue="PMrOaX5SUVPGxZqiA3ZPtSOUJL2RebuXAzlIcVXnmcL+ttV4duk4wH6yHyMcGZpbZyMNKfSma+i5qqnNuNFG0A==" saltValue="NymcHrE61IW2S5PHHueC6g==" spinCount="100000" sheet="1" sort="0" autoFilter="0"/>
  <conditionalFormatting sqref="O12:O200">
    <cfRule type="expression" dxfId="14" priority="1">
      <formula>N12="no"</formula>
    </cfRule>
  </conditionalFormatting>
  <dataValidations count="12">
    <dataValidation allowBlank="1" sqref="V12:W200" xr:uid="{00000000-0002-0000-0100-000000000000}"/>
    <dataValidation type="list" allowBlank="1" showErrorMessage="1" error="Select Yes or No. _x000a_Note that you can be either the FJD PSE or have power brought in on your behalf, but you cannot be both." prompt="Select Yes or No. Note that you can be either the First Deliverer PSE or have power brought in on your behalf (column AP), but you cannot be both." sqref="N12:N200" xr:uid="{00000000-0002-0000-0100-000001000000}">
      <formula1>"Yes,No"</formula1>
    </dataValidation>
    <dataValidation allowBlank="1" promptTitle="Notes" prompt="Add any relevant notes specific to each line item entry" sqref="BC12:BC200" xr:uid="{00000000-0002-0000-0100-000002000000}"/>
    <dataValidation type="list" allowBlank="1" showErrorMessage="1" error="Select Yes or No" prompt="Select Yes or No" sqref="T12:T200 AA12:AA200" xr:uid="{00000000-0002-0000-0100-000003000000}">
      <formula1>"Yes,No"</formula1>
    </dataValidation>
    <dataValidation type="list" allowBlank="1" showErrorMessage="1" error="Select method of direct delivery from the list" prompt="Select method of direct delivery from the list" sqref="Q12:Q200" xr:uid="{00000000-0002-0000-0100-000004000000}">
      <formula1>"1st PoR is WA Sch Pt,Dynamic Transfer,Spec Source to PoD in WA"</formula1>
    </dataValidation>
    <dataValidation type="list" errorStyle="warning" allowBlank="1" sqref="H12:H200" xr:uid="{00000000-0002-0000-0100-000005000000}">
      <formula1>INDIRECT("Points_tbl[Dynamic List]")</formula1>
    </dataValidation>
    <dataValidation type="decimal" allowBlank="1" showInputMessage="1" showErrorMessage="1" sqref="J12:J200" xr:uid="{00000000-0002-0000-0100-000007000000}">
      <formula1>0</formula1>
      <formula2>10000000</formula2>
    </dataValidation>
    <dataValidation type="list" allowBlank="1" showInputMessage="1" showErrorMessage="1" sqref="K12:K200" xr:uid="{00000000-0002-0000-0100-000008000000}">
      <formula1>"Accounted For,Washington BAA Generation,Washington Sourced Generation,Non-Washington BAA Generation"</formula1>
    </dataValidation>
    <dataValidation type="decimal" allowBlank="1" showErrorMessage="1" promptTitle="NOTICE" prompt="Written authorization from CARB is required in order to use the Manual Emissions Factor field." sqref="F12:F200" xr:uid="{00000000-0002-0000-0100-00000A000000}">
      <formula1>0</formula1>
      <formula2>1.5</formula2>
    </dataValidation>
    <dataValidation type="list" allowBlank="1" showErrorMessage="1" promptTitle="NOTICE" prompt="Written authorization from CARB is required in order to use the Manual Emissions Factor field." sqref="E12:E200" xr:uid="{00000000-0002-0000-0100-00000C000000}">
      <formula1>"Yes,Partial"</formula1>
    </dataValidation>
    <dataValidation type="list" errorStyle="warning" allowBlank="1" errorTitle="EPE Name Not Recognised" error="Please select name from dropdown or contact CARB to register your EPE." sqref="O12:O200" xr:uid="{00000000-0002-0000-0100-000009000000}">
      <formula1>INDIRECT("EPEs_tbl[EPE Name]")</formula1>
    </dataValidation>
    <dataValidation type="list" allowBlank="1" showInputMessage="1" showErrorMessage="1" sqref="I12:I200" xr:uid="{D4CD5AA2-C709-4E00-ABDB-8EBBB50FF375}">
      <formula1>"Tagged,Metered"</formula1>
    </dataValidation>
  </dataValidations>
  <pageMargins left="0.7" right="0.7" top="0.75" bottom="0.75" header="0.3" footer="0.3"/>
  <pageSetup orientation="portrait" r:id="rId1"/>
  <ignoredErrors>
    <ignoredError sqref="AZ11" listDataValidation="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7CC5EA97-37F6-4535-A9F2-EE9BDCDB2A19}">
          <x14:formula1>
            <xm:f>Misc.!$M$12:$M$17</xm:f>
          </x14:formula1>
          <xm:sqref>AB12:AB200</xm:sqref>
        </x14:dataValidation>
        <x14:dataValidation type="list" errorStyle="warning" allowBlank="1" showErrorMessage="1" errorTitle="Read Before Proceeding" error="Generation Source names were updated by Ecology to facilitate clarity in review and reporting. If the specified source you need to report is not listed, please contact Ecology immediately." promptTitle="Read Before Proceeding" prompt="Generation Source names were updated by Ecology for RY2020 to facilitate clarity in review and reporting. Please review the EF List tab to ensure the generation source you are registering is not already in the dropdown list." xr:uid="{7B744C90-492C-4CF8-BD6D-1259062DD545}">
          <x14:formula1>
            <xm:f>'EF List'!$A$5:$A$566</xm:f>
          </x14:formula1>
          <xm:sqref>A12:A200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T400"/>
  <sheetViews>
    <sheetView showGridLines="0" zoomScale="71" workbookViewId="0"/>
  </sheetViews>
  <sheetFormatPr defaultColWidth="15.5546875" defaultRowHeight="15.6"/>
  <cols>
    <col min="1" max="1" width="61.6640625" style="6" customWidth="1"/>
    <col min="2" max="2" width="15.5546875" style="6"/>
    <col min="3" max="3" width="25.5546875" style="32" customWidth="1"/>
    <col min="4" max="4" width="15.5546875" style="6"/>
    <col min="5" max="5" width="26" style="6" customWidth="1"/>
    <col min="6" max="6" width="18.5546875" style="6" customWidth="1"/>
    <col min="7" max="7" width="22.33203125" style="6" customWidth="1"/>
    <col min="8" max="8" width="8.109375" style="6" hidden="1" customWidth="1"/>
    <col min="9" max="9" width="5.5546875" style="6" customWidth="1"/>
    <col min="10" max="10" width="18.5546875" style="6" customWidth="1"/>
    <col min="11" max="11" width="24" style="6" customWidth="1"/>
    <col min="12" max="12" width="5.5546875" style="6" customWidth="1"/>
    <col min="13" max="16" width="15.5546875" style="6"/>
    <col min="17" max="17" width="5.5546875" style="6" customWidth="1"/>
    <col min="18" max="18" width="54.5546875" style="6" customWidth="1"/>
    <col min="19" max="19" width="5.5546875" style="6" customWidth="1"/>
    <col min="20" max="20" width="50.5546875" style="6" customWidth="1"/>
    <col min="21" max="16384" width="15.5546875" style="6"/>
  </cols>
  <sheetData>
    <row r="1" spans="1:20" ht="21">
      <c r="A1" s="2" t="s">
        <v>1156</v>
      </c>
      <c r="C1" s="6"/>
    </row>
    <row r="2" spans="1:20">
      <c r="C2" s="6"/>
    </row>
    <row r="3" spans="1:20" ht="34.950000000000003" customHeight="1">
      <c r="A3" s="24" t="s">
        <v>1787</v>
      </c>
      <c r="B3" s="211" cm="1">
        <f t="array" ref="B3">IF(OR(ISERROR(Unspec_Imports[]),COUNTIF(Unspec_Imports[],"Verify Entry")&gt;0),"Reporting Error",SUMIF(Unspec_Imports[Are_You_PSE],"Yes",Unspec_Imports[CO2e_Total_Unspec_Imports]))</f>
        <v>0</v>
      </c>
      <c r="C3" s="96" t="s">
        <v>1475</v>
      </c>
      <c r="D3" s="95"/>
    </row>
    <row r="4" spans="1:20" ht="25.2" customHeight="1">
      <c r="A4" s="24" t="s">
        <v>1793</v>
      </c>
      <c r="B4" s="212">
        <f>SUM(Unspec_Imports[Emissions_Power_Imported_Thresholds])</f>
        <v>0</v>
      </c>
      <c r="C4" s="96" t="s">
        <v>1475</v>
      </c>
    </row>
    <row r="5" spans="1:20" ht="23.7" customHeight="1">
      <c r="C5" s="6"/>
      <c r="I5" s="25"/>
      <c r="L5" s="25"/>
      <c r="Q5" s="25"/>
    </row>
    <row r="6" spans="1:20" s="61" customFormat="1" ht="64.2" customHeight="1">
      <c r="A6" s="73" t="s">
        <v>10</v>
      </c>
      <c r="B6" s="73"/>
      <c r="C6" s="73"/>
      <c r="D6" s="73"/>
      <c r="E6" s="73"/>
      <c r="F6" s="73"/>
      <c r="G6" s="73"/>
      <c r="H6" s="235"/>
      <c r="I6" s="60"/>
      <c r="J6" s="236" t="s">
        <v>1153</v>
      </c>
      <c r="K6" s="237"/>
      <c r="L6" s="60"/>
      <c r="M6" s="238" t="s">
        <v>1159</v>
      </c>
      <c r="N6" s="239"/>
      <c r="O6" s="239"/>
      <c r="P6" s="240"/>
      <c r="Q6" s="60"/>
      <c r="R6" s="63" t="s">
        <v>1385</v>
      </c>
    </row>
    <row r="7" spans="1:20" ht="172.2" customHeight="1">
      <c r="A7" s="20" t="s">
        <v>1744</v>
      </c>
      <c r="B7" s="22" t="s">
        <v>1801</v>
      </c>
      <c r="C7" s="22" t="s">
        <v>1800</v>
      </c>
      <c r="D7" s="20" t="s">
        <v>1802</v>
      </c>
      <c r="E7" s="20" t="s">
        <v>1751</v>
      </c>
      <c r="F7" s="22" t="s">
        <v>1803</v>
      </c>
      <c r="G7" s="22" t="s">
        <v>1804</v>
      </c>
      <c r="H7" s="20" t="s">
        <v>866</v>
      </c>
      <c r="I7" s="3"/>
      <c r="J7" s="22" t="s">
        <v>1805</v>
      </c>
      <c r="K7" s="21" t="s">
        <v>1349</v>
      </c>
      <c r="L7" s="3"/>
      <c r="M7" s="22" t="s">
        <v>1806</v>
      </c>
      <c r="N7" s="22" t="s">
        <v>1350</v>
      </c>
      <c r="O7" s="22" t="s">
        <v>1351</v>
      </c>
      <c r="P7" s="22" t="s">
        <v>1352</v>
      </c>
      <c r="Q7" s="3"/>
      <c r="R7" s="4" t="s">
        <v>11</v>
      </c>
      <c r="S7" s="5"/>
      <c r="T7" s="53" t="s">
        <v>2</v>
      </c>
    </row>
    <row r="8" spans="1:20">
      <c r="A8" s="45" t="s">
        <v>29</v>
      </c>
      <c r="B8" s="47" t="s">
        <v>26</v>
      </c>
      <c r="C8" s="47" t="s">
        <v>1038</v>
      </c>
      <c r="D8" s="47" t="s">
        <v>1761</v>
      </c>
      <c r="E8" s="47" t="s">
        <v>64</v>
      </c>
      <c r="F8" s="46" t="s">
        <v>65</v>
      </c>
      <c r="G8" s="46" t="s">
        <v>32</v>
      </c>
      <c r="H8" s="46" t="s">
        <v>865</v>
      </c>
      <c r="I8" s="138" t="s">
        <v>875</v>
      </c>
      <c r="J8" s="47" t="s">
        <v>66</v>
      </c>
      <c r="K8" s="47" t="s">
        <v>67</v>
      </c>
      <c r="L8" s="138" t="s">
        <v>876</v>
      </c>
      <c r="M8" s="46" t="s">
        <v>38</v>
      </c>
      <c r="N8" s="46" t="s">
        <v>68</v>
      </c>
      <c r="O8" s="46" t="s">
        <v>69</v>
      </c>
      <c r="P8" s="46" t="s">
        <v>70</v>
      </c>
      <c r="Q8" s="138" t="s">
        <v>877</v>
      </c>
      <c r="R8" s="46" t="s">
        <v>857</v>
      </c>
      <c r="S8" s="138" t="s">
        <v>878</v>
      </c>
      <c r="T8" s="47" t="s">
        <v>71</v>
      </c>
    </row>
    <row r="9" spans="1:20" s="14" customFormat="1">
      <c r="A9" s="75" t="s">
        <v>896</v>
      </c>
      <c r="B9" s="37"/>
      <c r="C9" s="55"/>
      <c r="D9" s="37"/>
      <c r="E9" s="56"/>
      <c r="F9" s="44" t="str">
        <f>IF(Unspec_Imports[[#This Row],[Aggregated_First_POR]]="","",0.437)</f>
        <v/>
      </c>
      <c r="G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9" s="43"/>
      <c r="J9" s="37"/>
      <c r="K9" s="132" t="str">
        <f>IF(Unspec_Imports[[#This Row],[Are_You_PSE]]="","",IF(J9="Yes","","Verify Entry"))</f>
        <v/>
      </c>
      <c r="L9" s="26"/>
      <c r="M9" s="44" t="str">
        <f>IF(Unspec_Imports[[#This Row],[Aggregated_First_POR]]="","",'Start Here'!$B$33)</f>
        <v/>
      </c>
      <c r="N9" s="44" t="str">
        <f>IF(Unspec_Imports[[#This Row],[Aggregated_First_POR]]="","",IF(Unspec_Imports[[#This Row],[Are_You_PSE]]="Yes","No",IF(Unspec_Imports[[#This Row],[Are_You_PSE]]="No","Yes","Verify Entry")))</f>
        <v/>
      </c>
      <c r="O9" s="52" t="str">
        <f>IF(Unspec_Imports[[#This Row],[Power_Brought_On_Behalf]]="Yes",Unspec_Imports[[#This Row],[Unspecified_Electricity_Deliveries]]*Unspec_Imports[[#This Row],[Transmission_Loss_Correction_Factor]],"")</f>
        <v/>
      </c>
      <c r="P9" s="144" t="str">
        <f>IF(Unspec_Imports[[#This Row],[Imported_Owned_Or_On_Behalf]]="","",Unspec_Imports[[#This Row],[Imported_Owned_Or_On_Behalf]]*Unspec_Imports[[#This Row],[Default_Emissions_Factor]])</f>
        <v/>
      </c>
      <c r="Q9" s="26"/>
      <c r="R9" s="39" t="str">
        <f>IFERROR(MAX(Unspec_Imports[[#This Row],[Unspecified_Electricity_Deliveries]],0)*Unspec_Imports[[#This Row],[Default_Emissions_Factor]]*Unspec_Imports[[#This Row],[Transmission_Loss_Correction_Factor]],"")</f>
        <v/>
      </c>
      <c r="S9" s="26"/>
      <c r="T9" s="57"/>
    </row>
    <row r="10" spans="1:20">
      <c r="A10" s="75"/>
      <c r="B10" s="37"/>
      <c r="C10" s="55"/>
      <c r="D10" s="37"/>
      <c r="E10" s="56"/>
      <c r="F10" s="44" t="str">
        <f>IF(Unspec_Imports[[#This Row],[Aggregated_First_POR]]="","",0.437)</f>
        <v/>
      </c>
      <c r="G1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0" s="43"/>
      <c r="I10" s="27"/>
      <c r="J10" s="37"/>
      <c r="K10" s="132" t="str">
        <f>IF(Unspec_Imports[[#This Row],[Are_You_PSE]]="","",IF(J10="Yes","","Verify Entry"))</f>
        <v/>
      </c>
      <c r="L10" s="26"/>
      <c r="M10" s="44" t="str">
        <f>IF(Unspec_Imports[[#This Row],[Aggregated_First_POR]]="","",'Start Here'!$B$33)</f>
        <v/>
      </c>
      <c r="N10" s="44" t="str">
        <f>IF(Unspec_Imports[[#This Row],[Aggregated_First_POR]]="","",IF(Unspec_Imports[[#This Row],[Are_You_PSE]]="Yes","No",IF(Unspec_Imports[[#This Row],[Are_You_PSE]]="No","Yes","Verify Entry")))</f>
        <v/>
      </c>
      <c r="O10" s="52" t="str">
        <f>IF(Unspec_Imports[[#This Row],[Power_Brought_On_Behalf]]="Yes",Unspec_Imports[[#This Row],[Unspecified_Electricity_Deliveries]]*Unspec_Imports[[#This Row],[Transmission_Loss_Correction_Factor]],"")</f>
        <v/>
      </c>
      <c r="P10" s="51" t="str">
        <f>IF(Unspec_Imports[[#This Row],[Imported_Owned_Or_On_Behalf]]="","",Unspec_Imports[[#This Row],[Imported_Owned_Or_On_Behalf]]*Unspec_Imports[[#This Row],[Default_Emissions_Factor]])</f>
        <v/>
      </c>
      <c r="Q10" s="26"/>
      <c r="R10" s="39" t="str">
        <f>IFERROR(MAX(Unspec_Imports[[#This Row],[Unspecified_Electricity_Deliveries]],0)*Unspec_Imports[[#This Row],[Default_Emissions_Factor]]*Unspec_Imports[[#This Row],[Transmission_Loss_Correction_Factor]],"")</f>
        <v/>
      </c>
      <c r="S10" s="28"/>
      <c r="T10" s="57"/>
    </row>
    <row r="11" spans="1:20">
      <c r="A11" s="75" t="s">
        <v>896</v>
      </c>
      <c r="B11" s="37"/>
      <c r="C11" s="55"/>
      <c r="D11" s="37"/>
      <c r="E11" s="56"/>
      <c r="F11" s="44" t="str">
        <f>IF(Unspec_Imports[[#This Row],[Aggregated_First_POR]]="","",0.437)</f>
        <v/>
      </c>
      <c r="G1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1" s="43"/>
      <c r="I11" s="27"/>
      <c r="J11" s="37"/>
      <c r="K11" s="132" t="str">
        <f>IF(Unspec_Imports[[#This Row],[Are_You_PSE]]="","",IF(J11="Yes","","Verify Entry"))</f>
        <v/>
      </c>
      <c r="L11" s="26"/>
      <c r="M11" s="44" t="str">
        <f>IF(Unspec_Imports[[#This Row],[Aggregated_First_POR]]="","",'Start Here'!$B$33)</f>
        <v/>
      </c>
      <c r="N11" s="44" t="str">
        <f>IF(Unspec_Imports[[#This Row],[Aggregated_First_POR]]="","",IF(Unspec_Imports[[#This Row],[Are_You_PSE]]="Yes","No",IF(Unspec_Imports[[#This Row],[Are_You_PSE]]="No","Yes","Verify Entry")))</f>
        <v/>
      </c>
      <c r="O11" s="52" t="str">
        <f>IF(Unspec_Imports[[#This Row],[Power_Brought_On_Behalf]]="Yes",Unspec_Imports[[#This Row],[Unspecified_Electricity_Deliveries]]*Unspec_Imports[[#This Row],[Transmission_Loss_Correction_Factor]],"")</f>
        <v/>
      </c>
      <c r="P11" s="51" t="str">
        <f>IF(Unspec_Imports[[#This Row],[Imported_Owned_Or_On_Behalf]]="","",Unspec_Imports[[#This Row],[Imported_Owned_Or_On_Behalf]]*Unspec_Imports[[#This Row],[Default_Emissions_Factor]])</f>
        <v/>
      </c>
      <c r="Q11" s="26"/>
      <c r="R11" s="39" t="str">
        <f>IFERROR(MAX(Unspec_Imports[[#This Row],[Unspecified_Electricity_Deliveries]],0)*Unspec_Imports[[#This Row],[Default_Emissions_Factor]]*Unspec_Imports[[#This Row],[Transmission_Loss_Correction_Factor]],"")</f>
        <v/>
      </c>
      <c r="S11" s="28"/>
      <c r="T11" s="57"/>
    </row>
    <row r="12" spans="1:20">
      <c r="A12" s="75" t="s">
        <v>896</v>
      </c>
      <c r="B12" s="37"/>
      <c r="C12" s="55"/>
      <c r="D12" s="37"/>
      <c r="E12" s="56"/>
      <c r="F12" s="44" t="str">
        <f>IF(Unspec_Imports[[#This Row],[Aggregated_First_POR]]="","",0.437)</f>
        <v/>
      </c>
      <c r="G1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2" s="43"/>
      <c r="I12" s="27"/>
      <c r="J12" s="37"/>
      <c r="K12" s="132" t="str">
        <f>IF(Unspec_Imports[[#This Row],[Are_You_PSE]]="","",IF(J12="Yes","","Verify Entry"))</f>
        <v/>
      </c>
      <c r="L12" s="26"/>
      <c r="M12" s="44" t="str">
        <f>IF(Unspec_Imports[[#This Row],[Aggregated_First_POR]]="","",'Start Here'!$B$33)</f>
        <v/>
      </c>
      <c r="N12" s="44" t="str">
        <f>IF(Unspec_Imports[[#This Row],[Aggregated_First_POR]]="","",IF(Unspec_Imports[[#This Row],[Are_You_PSE]]="Yes","No",IF(Unspec_Imports[[#This Row],[Are_You_PSE]]="No","Yes","Verify Entry")))</f>
        <v/>
      </c>
      <c r="O12" s="52" t="str">
        <f>IF(Unspec_Imports[[#This Row],[Power_Brought_On_Behalf]]="Yes",Unspec_Imports[[#This Row],[Unspecified_Electricity_Deliveries]]*Unspec_Imports[[#This Row],[Transmission_Loss_Correction_Factor]],"")</f>
        <v/>
      </c>
      <c r="P12" s="51" t="str">
        <f>IF(Unspec_Imports[[#This Row],[Imported_Owned_Or_On_Behalf]]="","",Unspec_Imports[[#This Row],[Imported_Owned_Or_On_Behalf]]*Unspec_Imports[[#This Row],[Default_Emissions_Factor]])</f>
        <v/>
      </c>
      <c r="Q12" s="26"/>
      <c r="R12" s="39" t="str">
        <f>IFERROR(MAX(Unspec_Imports[[#This Row],[Unspecified_Electricity_Deliveries]],0)*Unspec_Imports[[#This Row],[Default_Emissions_Factor]]*Unspec_Imports[[#This Row],[Transmission_Loss_Correction_Factor]],"")</f>
        <v/>
      </c>
      <c r="S12" s="28"/>
      <c r="T12" s="57"/>
    </row>
    <row r="13" spans="1:20">
      <c r="A13" s="75" t="s">
        <v>896</v>
      </c>
      <c r="B13" s="37"/>
      <c r="C13" s="55"/>
      <c r="D13" s="37"/>
      <c r="E13" s="56"/>
      <c r="F13" s="44" t="str">
        <f>IF(Unspec_Imports[[#This Row],[Aggregated_First_POR]]="","",0.437)</f>
        <v/>
      </c>
      <c r="G1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3" s="43"/>
      <c r="I13" s="27"/>
      <c r="J13" s="37"/>
      <c r="K13" s="132" t="str">
        <f>IF(Unspec_Imports[[#This Row],[Are_You_PSE]]="","",IF(J13="Yes","","Verify Entry"))</f>
        <v/>
      </c>
      <c r="L13" s="26"/>
      <c r="M13" s="44" t="str">
        <f>IF(Unspec_Imports[[#This Row],[Aggregated_First_POR]]="","",'Start Here'!$B$33)</f>
        <v/>
      </c>
      <c r="N13" s="44" t="str">
        <f>IF(Unspec_Imports[[#This Row],[Aggregated_First_POR]]="","",IF(Unspec_Imports[[#This Row],[Are_You_PSE]]="Yes","No",IF(Unspec_Imports[[#This Row],[Are_You_PSE]]="No","Yes","Verify Entry")))</f>
        <v/>
      </c>
      <c r="O13" s="52" t="str">
        <f>IF(Unspec_Imports[[#This Row],[Power_Brought_On_Behalf]]="Yes",Unspec_Imports[[#This Row],[Unspecified_Electricity_Deliveries]]*Unspec_Imports[[#This Row],[Transmission_Loss_Correction_Factor]],"")</f>
        <v/>
      </c>
      <c r="P13" s="51" t="str">
        <f>IF(Unspec_Imports[[#This Row],[Imported_Owned_Or_On_Behalf]]="","",Unspec_Imports[[#This Row],[Imported_Owned_Or_On_Behalf]]*Unspec_Imports[[#This Row],[Default_Emissions_Factor]])</f>
        <v/>
      </c>
      <c r="Q13" s="26"/>
      <c r="R13" s="39" t="str">
        <f>IFERROR(MAX(Unspec_Imports[[#This Row],[Unspecified_Electricity_Deliveries]],0)*Unspec_Imports[[#This Row],[Default_Emissions_Factor]]*Unspec_Imports[[#This Row],[Transmission_Loss_Correction_Factor]],"")</f>
        <v/>
      </c>
      <c r="S13" s="28"/>
      <c r="T13" s="57"/>
    </row>
    <row r="14" spans="1:20">
      <c r="A14" s="75" t="s">
        <v>896</v>
      </c>
      <c r="B14" s="37"/>
      <c r="C14" s="55"/>
      <c r="D14" s="37"/>
      <c r="E14" s="56"/>
      <c r="F14" s="44" t="str">
        <f>IF(Unspec_Imports[[#This Row],[Aggregated_First_POR]]="","",0.437)</f>
        <v/>
      </c>
      <c r="G1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4" s="43"/>
      <c r="I14" s="27"/>
      <c r="J14" s="37"/>
      <c r="K14" s="132" t="str">
        <f>IF(Unspec_Imports[[#This Row],[Are_You_PSE]]="","",IF(J14="Yes","","Verify Entry"))</f>
        <v/>
      </c>
      <c r="L14" s="26"/>
      <c r="M14" s="44" t="str">
        <f>IF(Unspec_Imports[[#This Row],[Aggregated_First_POR]]="","",'Start Here'!$B$33)</f>
        <v/>
      </c>
      <c r="N14" s="44" t="str">
        <f>IF(Unspec_Imports[[#This Row],[Aggregated_First_POR]]="","",IF(Unspec_Imports[[#This Row],[Are_You_PSE]]="Yes","No",IF(Unspec_Imports[[#This Row],[Are_You_PSE]]="No","Yes","Verify Entry")))</f>
        <v/>
      </c>
      <c r="O14" s="52" t="str">
        <f>IF(Unspec_Imports[[#This Row],[Power_Brought_On_Behalf]]="Yes",Unspec_Imports[[#This Row],[Unspecified_Electricity_Deliveries]]*Unspec_Imports[[#This Row],[Transmission_Loss_Correction_Factor]],"")</f>
        <v/>
      </c>
      <c r="P14" s="51" t="str">
        <f>IF(Unspec_Imports[[#This Row],[Imported_Owned_Or_On_Behalf]]="","",Unspec_Imports[[#This Row],[Imported_Owned_Or_On_Behalf]]*Unspec_Imports[[#This Row],[Default_Emissions_Factor]])</f>
        <v/>
      </c>
      <c r="Q14" s="26"/>
      <c r="R14" s="39" t="str">
        <f>IFERROR(MAX(Unspec_Imports[[#This Row],[Unspecified_Electricity_Deliveries]],0)*Unspec_Imports[[#This Row],[Default_Emissions_Factor]]*Unspec_Imports[[#This Row],[Transmission_Loss_Correction_Factor]],"")</f>
        <v/>
      </c>
      <c r="S14" s="28"/>
      <c r="T14" s="57"/>
    </row>
    <row r="15" spans="1:20">
      <c r="A15" s="75" t="s">
        <v>896</v>
      </c>
      <c r="B15" s="37"/>
      <c r="C15" s="55"/>
      <c r="D15" s="37"/>
      <c r="E15" s="56"/>
      <c r="F15" s="44" t="str">
        <f>IF(Unspec_Imports[[#This Row],[Aggregated_First_POR]]="","",0.437)</f>
        <v/>
      </c>
      <c r="G1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5" s="43"/>
      <c r="I15" s="27"/>
      <c r="J15" s="37"/>
      <c r="K15" s="132" t="str">
        <f>IF(Unspec_Imports[[#This Row],[Are_You_PSE]]="","",IF(J15="Yes","","Verify Entry"))</f>
        <v/>
      </c>
      <c r="L15" s="26"/>
      <c r="M15" s="44" t="str">
        <f>IF(Unspec_Imports[[#This Row],[Aggregated_First_POR]]="","",'Start Here'!$B$33)</f>
        <v/>
      </c>
      <c r="N15" s="44" t="str">
        <f>IF(Unspec_Imports[[#This Row],[Aggregated_First_POR]]="","",IF(Unspec_Imports[[#This Row],[Are_You_PSE]]="Yes","No",IF(Unspec_Imports[[#This Row],[Are_You_PSE]]="No","Yes","Verify Entry")))</f>
        <v/>
      </c>
      <c r="O15" s="52" t="str">
        <f>IF(Unspec_Imports[[#This Row],[Power_Brought_On_Behalf]]="Yes",Unspec_Imports[[#This Row],[Unspecified_Electricity_Deliveries]]*Unspec_Imports[[#This Row],[Transmission_Loss_Correction_Factor]],"")</f>
        <v/>
      </c>
      <c r="P15" s="51" t="str">
        <f>IF(Unspec_Imports[[#This Row],[Imported_Owned_Or_On_Behalf]]="","",Unspec_Imports[[#This Row],[Imported_Owned_Or_On_Behalf]]*Unspec_Imports[[#This Row],[Default_Emissions_Factor]])</f>
        <v/>
      </c>
      <c r="Q15" s="26"/>
      <c r="R15" s="39" t="str">
        <f>IFERROR(MAX(Unspec_Imports[[#This Row],[Unspecified_Electricity_Deliveries]],0)*Unspec_Imports[[#This Row],[Default_Emissions_Factor]]*Unspec_Imports[[#This Row],[Transmission_Loss_Correction_Factor]],"")</f>
        <v/>
      </c>
      <c r="S15" s="28"/>
      <c r="T15" s="57"/>
    </row>
    <row r="16" spans="1:20">
      <c r="A16" s="75" t="s">
        <v>896</v>
      </c>
      <c r="B16" s="37"/>
      <c r="C16" s="55"/>
      <c r="D16" s="37"/>
      <c r="E16" s="56"/>
      <c r="F16" s="44" t="str">
        <f>IF(Unspec_Imports[[#This Row],[Aggregated_First_POR]]="","",0.437)</f>
        <v/>
      </c>
      <c r="G1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6" s="43"/>
      <c r="I16" s="27"/>
      <c r="J16" s="37"/>
      <c r="K16" s="132" t="str">
        <f>IF(Unspec_Imports[[#This Row],[Are_You_PSE]]="","",IF(J16="Yes","","Verify Entry"))</f>
        <v/>
      </c>
      <c r="L16" s="26"/>
      <c r="M16" s="44" t="str">
        <f>IF(Unspec_Imports[[#This Row],[Aggregated_First_POR]]="","",'Start Here'!$B$33)</f>
        <v/>
      </c>
      <c r="N16" s="44" t="str">
        <f>IF(Unspec_Imports[[#This Row],[Aggregated_First_POR]]="","",IF(Unspec_Imports[[#This Row],[Are_You_PSE]]="Yes","No",IF(Unspec_Imports[[#This Row],[Are_You_PSE]]="No","Yes","Verify Entry")))</f>
        <v/>
      </c>
      <c r="O16" s="52" t="str">
        <f>IF(Unspec_Imports[[#This Row],[Power_Brought_On_Behalf]]="Yes",Unspec_Imports[[#This Row],[Unspecified_Electricity_Deliveries]]*Unspec_Imports[[#This Row],[Transmission_Loss_Correction_Factor]],"")</f>
        <v/>
      </c>
      <c r="P16" s="51" t="str">
        <f>IF(Unspec_Imports[[#This Row],[Imported_Owned_Or_On_Behalf]]="","",Unspec_Imports[[#This Row],[Imported_Owned_Or_On_Behalf]]*Unspec_Imports[[#This Row],[Default_Emissions_Factor]])</f>
        <v/>
      </c>
      <c r="Q16" s="26"/>
      <c r="R16" s="39" t="str">
        <f>IFERROR(MAX(Unspec_Imports[[#This Row],[Unspecified_Electricity_Deliveries]],0)*Unspec_Imports[[#This Row],[Default_Emissions_Factor]]*Unspec_Imports[[#This Row],[Transmission_Loss_Correction_Factor]],"")</f>
        <v/>
      </c>
      <c r="S16" s="28"/>
      <c r="T16" s="57"/>
    </row>
    <row r="17" spans="1:20">
      <c r="A17" s="75" t="s">
        <v>896</v>
      </c>
      <c r="B17" s="37"/>
      <c r="C17" s="55"/>
      <c r="D17" s="37"/>
      <c r="E17" s="56"/>
      <c r="F17" s="44" t="str">
        <f>IF(Unspec_Imports[[#This Row],[Aggregated_First_POR]]="","",0.437)</f>
        <v/>
      </c>
      <c r="G1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7" s="43"/>
      <c r="I17" s="27"/>
      <c r="J17" s="37"/>
      <c r="K17" s="132" t="str">
        <f>IF(Unspec_Imports[[#This Row],[Are_You_PSE]]="","",IF(J17="Yes","","Verify Entry"))</f>
        <v/>
      </c>
      <c r="L17" s="26"/>
      <c r="M17" s="44" t="str">
        <f>IF(Unspec_Imports[[#This Row],[Aggregated_First_POR]]="","",'Start Here'!$B$33)</f>
        <v/>
      </c>
      <c r="N17" s="44" t="str">
        <f>IF(Unspec_Imports[[#This Row],[Aggregated_First_POR]]="","",IF(Unspec_Imports[[#This Row],[Are_You_PSE]]="Yes","No",IF(Unspec_Imports[[#This Row],[Are_You_PSE]]="No","Yes","Verify Entry")))</f>
        <v/>
      </c>
      <c r="O17" s="52" t="str">
        <f>IF(Unspec_Imports[[#This Row],[Power_Brought_On_Behalf]]="Yes",Unspec_Imports[[#This Row],[Unspecified_Electricity_Deliveries]]*Unspec_Imports[[#This Row],[Transmission_Loss_Correction_Factor]],"")</f>
        <v/>
      </c>
      <c r="P17" s="51" t="str">
        <f>IF(Unspec_Imports[[#This Row],[Imported_Owned_Or_On_Behalf]]="","",Unspec_Imports[[#This Row],[Imported_Owned_Or_On_Behalf]]*Unspec_Imports[[#This Row],[Default_Emissions_Factor]])</f>
        <v/>
      </c>
      <c r="Q17" s="26"/>
      <c r="R17" s="39" t="str">
        <f>IFERROR(MAX(Unspec_Imports[[#This Row],[Unspecified_Electricity_Deliveries]],0)*Unspec_Imports[[#This Row],[Default_Emissions_Factor]]*Unspec_Imports[[#This Row],[Transmission_Loss_Correction_Factor]],"")</f>
        <v/>
      </c>
      <c r="S17" s="28"/>
      <c r="T17" s="57"/>
    </row>
    <row r="18" spans="1:20">
      <c r="A18" s="75" t="s">
        <v>896</v>
      </c>
      <c r="B18" s="37"/>
      <c r="C18" s="55"/>
      <c r="D18" s="37"/>
      <c r="E18" s="56"/>
      <c r="F18" s="44" t="str">
        <f>IF(Unspec_Imports[[#This Row],[Aggregated_First_POR]]="","",0.437)</f>
        <v/>
      </c>
      <c r="G1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8" s="43"/>
      <c r="I18" s="27"/>
      <c r="J18" s="37"/>
      <c r="K18" s="132" t="str">
        <f>IF(Unspec_Imports[[#This Row],[Are_You_PSE]]="","",IF(J18="Yes","","Verify Entry"))</f>
        <v/>
      </c>
      <c r="L18" s="26"/>
      <c r="M18" s="44" t="str">
        <f>IF(Unspec_Imports[[#This Row],[Aggregated_First_POR]]="","",'Start Here'!$B$33)</f>
        <v/>
      </c>
      <c r="N18" s="44" t="str">
        <f>IF(Unspec_Imports[[#This Row],[Aggregated_First_POR]]="","",IF(Unspec_Imports[[#This Row],[Are_You_PSE]]="Yes","No",IF(Unspec_Imports[[#This Row],[Are_You_PSE]]="No","Yes","Verify Entry")))</f>
        <v/>
      </c>
      <c r="O18" s="52" t="str">
        <f>IF(Unspec_Imports[[#This Row],[Power_Brought_On_Behalf]]="Yes",Unspec_Imports[[#This Row],[Unspecified_Electricity_Deliveries]]*Unspec_Imports[[#This Row],[Transmission_Loss_Correction_Factor]],"")</f>
        <v/>
      </c>
      <c r="P18" s="51" t="str">
        <f>IF(Unspec_Imports[[#This Row],[Imported_Owned_Or_On_Behalf]]="","",Unspec_Imports[[#This Row],[Imported_Owned_Or_On_Behalf]]*Unspec_Imports[[#This Row],[Default_Emissions_Factor]])</f>
        <v/>
      </c>
      <c r="Q18" s="26"/>
      <c r="R18" s="39" t="str">
        <f>IFERROR(MAX(Unspec_Imports[[#This Row],[Unspecified_Electricity_Deliveries]],0)*Unspec_Imports[[#This Row],[Default_Emissions_Factor]]*Unspec_Imports[[#This Row],[Transmission_Loss_Correction_Factor]],"")</f>
        <v/>
      </c>
      <c r="S18" s="28"/>
      <c r="T18" s="57"/>
    </row>
    <row r="19" spans="1:20">
      <c r="A19" s="75" t="s">
        <v>896</v>
      </c>
      <c r="B19" s="37"/>
      <c r="C19" s="55"/>
      <c r="D19" s="37"/>
      <c r="E19" s="56"/>
      <c r="F19" s="44" t="str">
        <f>IF(Unspec_Imports[[#This Row],[Aggregated_First_POR]]="","",0.437)</f>
        <v/>
      </c>
      <c r="G1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9" s="43"/>
      <c r="I19" s="27"/>
      <c r="J19" s="37"/>
      <c r="K19" s="132" t="str">
        <f>IF(Unspec_Imports[[#This Row],[Are_You_PSE]]="","",IF(J19="Yes","","Verify Entry"))</f>
        <v/>
      </c>
      <c r="L19" s="26"/>
      <c r="M19" s="44" t="str">
        <f>IF(Unspec_Imports[[#This Row],[Aggregated_First_POR]]="","",'Start Here'!$B$33)</f>
        <v/>
      </c>
      <c r="N19" s="44" t="str">
        <f>IF(Unspec_Imports[[#This Row],[Aggregated_First_POR]]="","",IF(Unspec_Imports[[#This Row],[Are_You_PSE]]="Yes","No",IF(Unspec_Imports[[#This Row],[Are_You_PSE]]="No","Yes","Verify Entry")))</f>
        <v/>
      </c>
      <c r="O19" s="52" t="str">
        <f>IF(Unspec_Imports[[#This Row],[Power_Brought_On_Behalf]]="Yes",Unspec_Imports[[#This Row],[Unspecified_Electricity_Deliveries]]*Unspec_Imports[[#This Row],[Transmission_Loss_Correction_Factor]],"")</f>
        <v/>
      </c>
      <c r="P19" s="51" t="str">
        <f>IF(Unspec_Imports[[#This Row],[Imported_Owned_Or_On_Behalf]]="","",Unspec_Imports[[#This Row],[Imported_Owned_Or_On_Behalf]]*Unspec_Imports[[#This Row],[Default_Emissions_Factor]])</f>
        <v/>
      </c>
      <c r="Q19" s="26"/>
      <c r="R19" s="39" t="str">
        <f>IFERROR(MAX(Unspec_Imports[[#This Row],[Unspecified_Electricity_Deliveries]],0)*Unspec_Imports[[#This Row],[Default_Emissions_Factor]]*Unspec_Imports[[#This Row],[Transmission_Loss_Correction_Factor]],"")</f>
        <v/>
      </c>
      <c r="S19" s="28"/>
      <c r="T19" s="57"/>
    </row>
    <row r="20" spans="1:20">
      <c r="A20" s="75" t="s">
        <v>896</v>
      </c>
      <c r="B20" s="37"/>
      <c r="C20" s="55"/>
      <c r="D20" s="37"/>
      <c r="E20" s="56"/>
      <c r="F20" s="44" t="str">
        <f>IF(Unspec_Imports[[#This Row],[Aggregated_First_POR]]="","",0.437)</f>
        <v/>
      </c>
      <c r="G2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0" s="43"/>
      <c r="I20" s="27"/>
      <c r="J20" s="37"/>
      <c r="K20" s="132" t="str">
        <f>IF(Unspec_Imports[[#This Row],[Are_You_PSE]]="","",IF(J20="Yes","","Verify Entry"))</f>
        <v/>
      </c>
      <c r="L20" s="26"/>
      <c r="M20" s="44" t="str">
        <f>IF(Unspec_Imports[[#This Row],[Aggregated_First_POR]]="","",'Start Here'!$B$33)</f>
        <v/>
      </c>
      <c r="N20" s="44" t="str">
        <f>IF(Unspec_Imports[[#This Row],[Aggregated_First_POR]]="","",IF(Unspec_Imports[[#This Row],[Are_You_PSE]]="Yes","No",IF(Unspec_Imports[[#This Row],[Are_You_PSE]]="No","Yes","Verify Entry")))</f>
        <v/>
      </c>
      <c r="O20" s="52" t="str">
        <f>IF(Unspec_Imports[[#This Row],[Power_Brought_On_Behalf]]="Yes",Unspec_Imports[[#This Row],[Unspecified_Electricity_Deliveries]]*Unspec_Imports[[#This Row],[Transmission_Loss_Correction_Factor]],"")</f>
        <v/>
      </c>
      <c r="P20" s="51" t="str">
        <f>IF(Unspec_Imports[[#This Row],[Imported_Owned_Or_On_Behalf]]="","",Unspec_Imports[[#This Row],[Imported_Owned_Or_On_Behalf]]*Unspec_Imports[[#This Row],[Default_Emissions_Factor]])</f>
        <v/>
      </c>
      <c r="Q20" s="26"/>
      <c r="R20" s="39" t="str">
        <f>IFERROR(MAX(Unspec_Imports[[#This Row],[Unspecified_Electricity_Deliveries]],0)*Unspec_Imports[[#This Row],[Default_Emissions_Factor]]*Unspec_Imports[[#This Row],[Transmission_Loss_Correction_Factor]],"")</f>
        <v/>
      </c>
      <c r="S20" s="28"/>
      <c r="T20" s="57"/>
    </row>
    <row r="21" spans="1:20">
      <c r="A21" s="75" t="s">
        <v>896</v>
      </c>
      <c r="B21" s="37"/>
      <c r="C21" s="55"/>
      <c r="D21" s="37"/>
      <c r="E21" s="56"/>
      <c r="F21" s="44" t="str">
        <f>IF(Unspec_Imports[[#This Row],[Aggregated_First_POR]]="","",0.437)</f>
        <v/>
      </c>
      <c r="G2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1" s="43"/>
      <c r="I21" s="27"/>
      <c r="J21" s="37"/>
      <c r="K21" s="132" t="str">
        <f>IF(Unspec_Imports[[#This Row],[Are_You_PSE]]="","",IF(J21="Yes","","Verify Entry"))</f>
        <v/>
      </c>
      <c r="L21" s="26"/>
      <c r="M21" s="44" t="str">
        <f>IF(Unspec_Imports[[#This Row],[Aggregated_First_POR]]="","",'Start Here'!$B$33)</f>
        <v/>
      </c>
      <c r="N21" s="44" t="str">
        <f>IF(Unspec_Imports[[#This Row],[Aggregated_First_POR]]="","",IF(Unspec_Imports[[#This Row],[Are_You_PSE]]="Yes","No",IF(Unspec_Imports[[#This Row],[Are_You_PSE]]="No","Yes","Verify Entry")))</f>
        <v/>
      </c>
      <c r="O21" s="52" t="str">
        <f>IF(Unspec_Imports[[#This Row],[Power_Brought_On_Behalf]]="Yes",Unspec_Imports[[#This Row],[Unspecified_Electricity_Deliveries]]*Unspec_Imports[[#This Row],[Transmission_Loss_Correction_Factor]],"")</f>
        <v/>
      </c>
      <c r="P21" s="51" t="str">
        <f>IF(Unspec_Imports[[#This Row],[Imported_Owned_Or_On_Behalf]]="","",Unspec_Imports[[#This Row],[Imported_Owned_Or_On_Behalf]]*Unspec_Imports[[#This Row],[Default_Emissions_Factor]])</f>
        <v/>
      </c>
      <c r="Q21" s="26"/>
      <c r="R21" s="39" t="str">
        <f>IFERROR(MAX(Unspec_Imports[[#This Row],[Unspecified_Electricity_Deliveries]],0)*Unspec_Imports[[#This Row],[Default_Emissions_Factor]]*Unspec_Imports[[#This Row],[Transmission_Loss_Correction_Factor]],"")</f>
        <v/>
      </c>
      <c r="S21" s="28"/>
      <c r="T21" s="57"/>
    </row>
    <row r="22" spans="1:20">
      <c r="A22" s="75" t="s">
        <v>896</v>
      </c>
      <c r="B22" s="37"/>
      <c r="C22" s="55"/>
      <c r="D22" s="37"/>
      <c r="E22" s="56"/>
      <c r="F22" s="44" t="str">
        <f>IF(Unspec_Imports[[#This Row],[Aggregated_First_POR]]="","",0.437)</f>
        <v/>
      </c>
      <c r="G2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2" s="43"/>
      <c r="I22" s="27"/>
      <c r="J22" s="37"/>
      <c r="K22" s="132" t="str">
        <f>IF(Unspec_Imports[[#This Row],[Are_You_PSE]]="","",IF(J22="Yes","","Verify Entry"))</f>
        <v/>
      </c>
      <c r="L22" s="26"/>
      <c r="M22" s="44" t="str">
        <f>IF(Unspec_Imports[[#This Row],[Aggregated_First_POR]]="","",'Start Here'!$B$33)</f>
        <v/>
      </c>
      <c r="N22" s="44" t="str">
        <f>IF(Unspec_Imports[[#This Row],[Aggregated_First_POR]]="","",IF(Unspec_Imports[[#This Row],[Are_You_PSE]]="Yes","No",IF(Unspec_Imports[[#This Row],[Are_You_PSE]]="No","Yes","Verify Entry")))</f>
        <v/>
      </c>
      <c r="O22" s="52" t="str">
        <f>IF(Unspec_Imports[[#This Row],[Power_Brought_On_Behalf]]="Yes",Unspec_Imports[[#This Row],[Unspecified_Electricity_Deliveries]]*Unspec_Imports[[#This Row],[Transmission_Loss_Correction_Factor]],"")</f>
        <v/>
      </c>
      <c r="P22" s="51" t="str">
        <f>IF(Unspec_Imports[[#This Row],[Imported_Owned_Or_On_Behalf]]="","",Unspec_Imports[[#This Row],[Imported_Owned_Or_On_Behalf]]*Unspec_Imports[[#This Row],[Default_Emissions_Factor]])</f>
        <v/>
      </c>
      <c r="Q22" s="26"/>
      <c r="R22" s="39" t="str">
        <f>IFERROR(MAX(Unspec_Imports[[#This Row],[Unspecified_Electricity_Deliveries]],0)*Unspec_Imports[[#This Row],[Default_Emissions_Factor]]*Unspec_Imports[[#This Row],[Transmission_Loss_Correction_Factor]],"")</f>
        <v/>
      </c>
      <c r="S22" s="28"/>
      <c r="T22" s="57"/>
    </row>
    <row r="23" spans="1:20">
      <c r="A23" s="75" t="s">
        <v>896</v>
      </c>
      <c r="B23" s="37"/>
      <c r="C23" s="55"/>
      <c r="D23" s="37"/>
      <c r="E23" s="56"/>
      <c r="F23" s="44" t="str">
        <f>IF(Unspec_Imports[[#This Row],[Aggregated_First_POR]]="","",0.437)</f>
        <v/>
      </c>
      <c r="G2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3" s="43"/>
      <c r="I23" s="27"/>
      <c r="J23" s="37"/>
      <c r="K23" s="132" t="str">
        <f>IF(Unspec_Imports[[#This Row],[Are_You_PSE]]="","",IF(J23="Yes","","Verify Entry"))</f>
        <v/>
      </c>
      <c r="L23" s="26"/>
      <c r="M23" s="44" t="str">
        <f>IF(Unspec_Imports[[#This Row],[Aggregated_First_POR]]="","",'Start Here'!$B$33)</f>
        <v/>
      </c>
      <c r="N23" s="44" t="str">
        <f>IF(Unspec_Imports[[#This Row],[Aggregated_First_POR]]="","",IF(Unspec_Imports[[#This Row],[Are_You_PSE]]="Yes","No",IF(Unspec_Imports[[#This Row],[Are_You_PSE]]="No","Yes","Verify Entry")))</f>
        <v/>
      </c>
      <c r="O23" s="52" t="str">
        <f>IF(Unspec_Imports[[#This Row],[Power_Brought_On_Behalf]]="Yes",Unspec_Imports[[#This Row],[Unspecified_Electricity_Deliveries]]*Unspec_Imports[[#This Row],[Transmission_Loss_Correction_Factor]],"")</f>
        <v/>
      </c>
      <c r="P23" s="51" t="str">
        <f>IF(Unspec_Imports[[#This Row],[Imported_Owned_Or_On_Behalf]]="","",Unspec_Imports[[#This Row],[Imported_Owned_Or_On_Behalf]]*Unspec_Imports[[#This Row],[Default_Emissions_Factor]])</f>
        <v/>
      </c>
      <c r="Q23" s="26"/>
      <c r="R23" s="39" t="str">
        <f>IFERROR(MAX(Unspec_Imports[[#This Row],[Unspecified_Electricity_Deliveries]],0)*Unspec_Imports[[#This Row],[Default_Emissions_Factor]]*Unspec_Imports[[#This Row],[Transmission_Loss_Correction_Factor]],"")</f>
        <v/>
      </c>
      <c r="S23" s="28"/>
      <c r="T23" s="57"/>
    </row>
    <row r="24" spans="1:20">
      <c r="A24" s="75" t="s">
        <v>896</v>
      </c>
      <c r="B24" s="37"/>
      <c r="C24" s="55"/>
      <c r="D24" s="37"/>
      <c r="E24" s="56"/>
      <c r="F24" s="44" t="str">
        <f>IF(Unspec_Imports[[#This Row],[Aggregated_First_POR]]="","",0.437)</f>
        <v/>
      </c>
      <c r="G2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4" s="43"/>
      <c r="I24" s="27"/>
      <c r="J24" s="37"/>
      <c r="K24" s="132" t="str">
        <f>IF(Unspec_Imports[[#This Row],[Are_You_PSE]]="","",IF(J24="Yes","","Verify Entry"))</f>
        <v/>
      </c>
      <c r="L24" s="26"/>
      <c r="M24" s="44" t="str">
        <f>IF(Unspec_Imports[[#This Row],[Aggregated_First_POR]]="","",'Start Here'!$B$33)</f>
        <v/>
      </c>
      <c r="N24" s="44" t="str">
        <f>IF(Unspec_Imports[[#This Row],[Aggregated_First_POR]]="","",IF(Unspec_Imports[[#This Row],[Are_You_PSE]]="Yes","No",IF(Unspec_Imports[[#This Row],[Are_You_PSE]]="No","Yes","Verify Entry")))</f>
        <v/>
      </c>
      <c r="O24" s="52" t="str">
        <f>IF(Unspec_Imports[[#This Row],[Power_Brought_On_Behalf]]="Yes",Unspec_Imports[[#This Row],[Unspecified_Electricity_Deliveries]]*Unspec_Imports[[#This Row],[Transmission_Loss_Correction_Factor]],"")</f>
        <v/>
      </c>
      <c r="P24" s="51" t="str">
        <f>IF(Unspec_Imports[[#This Row],[Imported_Owned_Or_On_Behalf]]="","",Unspec_Imports[[#This Row],[Imported_Owned_Or_On_Behalf]]*Unspec_Imports[[#This Row],[Default_Emissions_Factor]])</f>
        <v/>
      </c>
      <c r="Q24" s="26"/>
      <c r="R24" s="39" t="str">
        <f>IFERROR(MAX(Unspec_Imports[[#This Row],[Unspecified_Electricity_Deliveries]],0)*Unspec_Imports[[#This Row],[Default_Emissions_Factor]]*Unspec_Imports[[#This Row],[Transmission_Loss_Correction_Factor]],"")</f>
        <v/>
      </c>
      <c r="S24" s="28"/>
      <c r="T24" s="57"/>
    </row>
    <row r="25" spans="1:20">
      <c r="A25" s="75" t="s">
        <v>896</v>
      </c>
      <c r="B25" s="37"/>
      <c r="C25" s="55"/>
      <c r="D25" s="37"/>
      <c r="E25" s="56"/>
      <c r="F25" s="44" t="str">
        <f>IF(Unspec_Imports[[#This Row],[Aggregated_First_POR]]="","",0.437)</f>
        <v/>
      </c>
      <c r="G2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5" s="43"/>
      <c r="I25" s="27"/>
      <c r="J25" s="37"/>
      <c r="K25" s="132" t="str">
        <f>IF(Unspec_Imports[[#This Row],[Are_You_PSE]]="","",IF(J25="Yes","","Verify Entry"))</f>
        <v/>
      </c>
      <c r="L25" s="26"/>
      <c r="M25" s="44" t="str">
        <f>IF(Unspec_Imports[[#This Row],[Aggregated_First_POR]]="","",'Start Here'!$B$33)</f>
        <v/>
      </c>
      <c r="N25" s="44" t="str">
        <f>IF(Unspec_Imports[[#This Row],[Aggregated_First_POR]]="","",IF(Unspec_Imports[[#This Row],[Are_You_PSE]]="Yes","No",IF(Unspec_Imports[[#This Row],[Are_You_PSE]]="No","Yes","Verify Entry")))</f>
        <v/>
      </c>
      <c r="O25" s="52" t="str">
        <f>IF(Unspec_Imports[[#This Row],[Power_Brought_On_Behalf]]="Yes",Unspec_Imports[[#This Row],[Unspecified_Electricity_Deliveries]]*Unspec_Imports[[#This Row],[Transmission_Loss_Correction_Factor]],"")</f>
        <v/>
      </c>
      <c r="P25" s="51" t="str">
        <f>IF(Unspec_Imports[[#This Row],[Imported_Owned_Or_On_Behalf]]="","",Unspec_Imports[[#This Row],[Imported_Owned_Or_On_Behalf]]*Unspec_Imports[[#This Row],[Default_Emissions_Factor]])</f>
        <v/>
      </c>
      <c r="Q25" s="26"/>
      <c r="R25" s="39" t="str">
        <f>IFERROR(MAX(Unspec_Imports[[#This Row],[Unspecified_Electricity_Deliveries]],0)*Unspec_Imports[[#This Row],[Default_Emissions_Factor]]*Unspec_Imports[[#This Row],[Transmission_Loss_Correction_Factor]],"")</f>
        <v/>
      </c>
      <c r="S25" s="28"/>
      <c r="T25" s="57"/>
    </row>
    <row r="26" spans="1:20">
      <c r="A26" s="75" t="s">
        <v>896</v>
      </c>
      <c r="B26" s="37"/>
      <c r="C26" s="55"/>
      <c r="D26" s="37"/>
      <c r="E26" s="56"/>
      <c r="F26" s="44" t="str">
        <f>IF(Unspec_Imports[[#This Row],[Aggregated_First_POR]]="","",0.437)</f>
        <v/>
      </c>
      <c r="G2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6" s="43"/>
      <c r="I26" s="27"/>
      <c r="J26" s="37"/>
      <c r="K26" s="132" t="str">
        <f>IF(Unspec_Imports[[#This Row],[Are_You_PSE]]="","",IF(J26="Yes","","Verify Entry"))</f>
        <v/>
      </c>
      <c r="L26" s="26"/>
      <c r="M26" s="44" t="str">
        <f>IF(Unspec_Imports[[#This Row],[Aggregated_First_POR]]="","",'Start Here'!$B$33)</f>
        <v/>
      </c>
      <c r="N26" s="44" t="str">
        <f>IF(Unspec_Imports[[#This Row],[Aggregated_First_POR]]="","",IF(Unspec_Imports[[#This Row],[Are_You_PSE]]="Yes","No",IF(Unspec_Imports[[#This Row],[Are_You_PSE]]="No","Yes","Verify Entry")))</f>
        <v/>
      </c>
      <c r="O26" s="52" t="str">
        <f>IF(Unspec_Imports[[#This Row],[Power_Brought_On_Behalf]]="Yes",Unspec_Imports[[#This Row],[Unspecified_Electricity_Deliveries]]*Unspec_Imports[[#This Row],[Transmission_Loss_Correction_Factor]],"")</f>
        <v/>
      </c>
      <c r="P26" s="51" t="str">
        <f>IF(Unspec_Imports[[#This Row],[Imported_Owned_Or_On_Behalf]]="","",Unspec_Imports[[#This Row],[Imported_Owned_Or_On_Behalf]]*Unspec_Imports[[#This Row],[Default_Emissions_Factor]])</f>
        <v/>
      </c>
      <c r="Q26" s="26"/>
      <c r="R26" s="39" t="str">
        <f>IFERROR(MAX(Unspec_Imports[[#This Row],[Unspecified_Electricity_Deliveries]],0)*Unspec_Imports[[#This Row],[Default_Emissions_Factor]]*Unspec_Imports[[#This Row],[Transmission_Loss_Correction_Factor]],"")</f>
        <v/>
      </c>
      <c r="S26" s="28"/>
      <c r="T26" s="57"/>
    </row>
    <row r="27" spans="1:20">
      <c r="A27" s="75" t="s">
        <v>896</v>
      </c>
      <c r="B27" s="37"/>
      <c r="C27" s="55"/>
      <c r="D27" s="37"/>
      <c r="E27" s="56"/>
      <c r="F27" s="44" t="str">
        <f>IF(Unspec_Imports[[#This Row],[Aggregated_First_POR]]="","",0.437)</f>
        <v/>
      </c>
      <c r="G2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7" s="43"/>
      <c r="I27" s="27"/>
      <c r="J27" s="37"/>
      <c r="K27" s="132" t="str">
        <f>IF(Unspec_Imports[[#This Row],[Are_You_PSE]]="","",IF(J27="Yes","","Verify Entry"))</f>
        <v/>
      </c>
      <c r="L27" s="26"/>
      <c r="M27" s="44" t="str">
        <f>IF(Unspec_Imports[[#This Row],[Aggregated_First_POR]]="","",'Start Here'!$B$33)</f>
        <v/>
      </c>
      <c r="N27" s="44" t="str">
        <f>IF(Unspec_Imports[[#This Row],[Aggregated_First_POR]]="","",IF(Unspec_Imports[[#This Row],[Are_You_PSE]]="Yes","No",IF(Unspec_Imports[[#This Row],[Are_You_PSE]]="No","Yes","Verify Entry")))</f>
        <v/>
      </c>
      <c r="O27" s="52" t="str">
        <f>IF(Unspec_Imports[[#This Row],[Power_Brought_On_Behalf]]="Yes",Unspec_Imports[[#This Row],[Unspecified_Electricity_Deliveries]]*Unspec_Imports[[#This Row],[Transmission_Loss_Correction_Factor]],"")</f>
        <v/>
      </c>
      <c r="P27" s="51" t="str">
        <f>IF(Unspec_Imports[[#This Row],[Imported_Owned_Or_On_Behalf]]="","",Unspec_Imports[[#This Row],[Imported_Owned_Or_On_Behalf]]*Unspec_Imports[[#This Row],[Default_Emissions_Factor]])</f>
        <v/>
      </c>
      <c r="Q27" s="26"/>
      <c r="R27" s="39" t="str">
        <f>IFERROR(MAX(Unspec_Imports[[#This Row],[Unspecified_Electricity_Deliveries]],0)*Unspec_Imports[[#This Row],[Default_Emissions_Factor]]*Unspec_Imports[[#This Row],[Transmission_Loss_Correction_Factor]],"")</f>
        <v/>
      </c>
      <c r="S27" s="28"/>
      <c r="T27" s="57"/>
    </row>
    <row r="28" spans="1:20">
      <c r="A28" s="75" t="s">
        <v>896</v>
      </c>
      <c r="B28" s="37"/>
      <c r="C28" s="55"/>
      <c r="D28" s="37"/>
      <c r="E28" s="56"/>
      <c r="F28" s="44" t="str">
        <f>IF(Unspec_Imports[[#This Row],[Aggregated_First_POR]]="","",0.437)</f>
        <v/>
      </c>
      <c r="G2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8" s="43"/>
      <c r="I28" s="27"/>
      <c r="J28" s="37"/>
      <c r="K28" s="132" t="str">
        <f>IF(Unspec_Imports[[#This Row],[Are_You_PSE]]="","",IF(J28="Yes","","Verify Entry"))</f>
        <v/>
      </c>
      <c r="L28" s="26"/>
      <c r="M28" s="44" t="str">
        <f>IF(Unspec_Imports[[#This Row],[Aggregated_First_POR]]="","",'Start Here'!$B$33)</f>
        <v/>
      </c>
      <c r="N28" s="44" t="str">
        <f>IF(Unspec_Imports[[#This Row],[Aggregated_First_POR]]="","",IF(Unspec_Imports[[#This Row],[Are_You_PSE]]="Yes","No",IF(Unspec_Imports[[#This Row],[Are_You_PSE]]="No","Yes","Verify Entry")))</f>
        <v/>
      </c>
      <c r="O28" s="52" t="str">
        <f>IF(Unspec_Imports[[#This Row],[Power_Brought_On_Behalf]]="Yes",Unspec_Imports[[#This Row],[Unspecified_Electricity_Deliveries]]*Unspec_Imports[[#This Row],[Transmission_Loss_Correction_Factor]],"")</f>
        <v/>
      </c>
      <c r="P28" s="51" t="str">
        <f>IF(Unspec_Imports[[#This Row],[Imported_Owned_Or_On_Behalf]]="","",Unspec_Imports[[#This Row],[Imported_Owned_Or_On_Behalf]]*Unspec_Imports[[#This Row],[Default_Emissions_Factor]])</f>
        <v/>
      </c>
      <c r="Q28" s="26"/>
      <c r="R28" s="39" t="str">
        <f>IFERROR(MAX(Unspec_Imports[[#This Row],[Unspecified_Electricity_Deliveries]],0)*Unspec_Imports[[#This Row],[Default_Emissions_Factor]]*Unspec_Imports[[#This Row],[Transmission_Loss_Correction_Factor]],"")</f>
        <v/>
      </c>
      <c r="S28" s="28"/>
      <c r="T28" s="57"/>
    </row>
    <row r="29" spans="1:20">
      <c r="A29" s="75" t="s">
        <v>896</v>
      </c>
      <c r="B29" s="37"/>
      <c r="C29" s="55"/>
      <c r="D29" s="37"/>
      <c r="E29" s="56"/>
      <c r="F29" s="44" t="str">
        <f>IF(Unspec_Imports[[#This Row],[Aggregated_First_POR]]="","",0.437)</f>
        <v/>
      </c>
      <c r="G2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9" s="43"/>
      <c r="I29" s="27"/>
      <c r="J29" s="37"/>
      <c r="K29" s="132" t="str">
        <f>IF(Unspec_Imports[[#This Row],[Are_You_PSE]]="","",IF(J29="Yes","","Verify Entry"))</f>
        <v/>
      </c>
      <c r="L29" s="26"/>
      <c r="M29" s="44" t="str">
        <f>IF(Unspec_Imports[[#This Row],[Aggregated_First_POR]]="","",'Start Here'!$B$33)</f>
        <v/>
      </c>
      <c r="N29" s="44" t="str">
        <f>IF(Unspec_Imports[[#This Row],[Aggregated_First_POR]]="","",IF(Unspec_Imports[[#This Row],[Are_You_PSE]]="Yes","No",IF(Unspec_Imports[[#This Row],[Are_You_PSE]]="No","Yes","Verify Entry")))</f>
        <v/>
      </c>
      <c r="O29" s="52" t="str">
        <f>IF(Unspec_Imports[[#This Row],[Power_Brought_On_Behalf]]="Yes",Unspec_Imports[[#This Row],[Unspecified_Electricity_Deliveries]]*Unspec_Imports[[#This Row],[Transmission_Loss_Correction_Factor]],"")</f>
        <v/>
      </c>
      <c r="P29" s="51" t="str">
        <f>IF(Unspec_Imports[[#This Row],[Imported_Owned_Or_On_Behalf]]="","",Unspec_Imports[[#This Row],[Imported_Owned_Or_On_Behalf]]*Unspec_Imports[[#This Row],[Default_Emissions_Factor]])</f>
        <v/>
      </c>
      <c r="Q29" s="26"/>
      <c r="R29" s="39" t="str">
        <f>IFERROR(MAX(Unspec_Imports[[#This Row],[Unspecified_Electricity_Deliveries]],0)*Unspec_Imports[[#This Row],[Default_Emissions_Factor]]*Unspec_Imports[[#This Row],[Transmission_Loss_Correction_Factor]],"")</f>
        <v/>
      </c>
      <c r="S29" s="28"/>
      <c r="T29" s="57"/>
    </row>
    <row r="30" spans="1:20">
      <c r="A30" s="75" t="s">
        <v>896</v>
      </c>
      <c r="B30" s="37"/>
      <c r="C30" s="55"/>
      <c r="D30" s="37"/>
      <c r="E30" s="56"/>
      <c r="F30" s="44" t="str">
        <f>IF(Unspec_Imports[[#This Row],[Aggregated_First_POR]]="","",0.437)</f>
        <v/>
      </c>
      <c r="G3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0" s="43"/>
      <c r="I30" s="27"/>
      <c r="J30" s="37"/>
      <c r="K30" s="132" t="str">
        <f>IF(Unspec_Imports[[#This Row],[Are_You_PSE]]="","",IF(J30="Yes","","Verify Entry"))</f>
        <v/>
      </c>
      <c r="L30" s="26"/>
      <c r="M30" s="44" t="str">
        <f>IF(Unspec_Imports[[#This Row],[Aggregated_First_POR]]="","",'Start Here'!$B$33)</f>
        <v/>
      </c>
      <c r="N30" s="44" t="str">
        <f>IF(Unspec_Imports[[#This Row],[Aggregated_First_POR]]="","",IF(Unspec_Imports[[#This Row],[Are_You_PSE]]="Yes","No",IF(Unspec_Imports[[#This Row],[Are_You_PSE]]="No","Yes","Verify Entry")))</f>
        <v/>
      </c>
      <c r="O30" s="52" t="str">
        <f>IF(Unspec_Imports[[#This Row],[Power_Brought_On_Behalf]]="Yes",Unspec_Imports[[#This Row],[Unspecified_Electricity_Deliveries]]*Unspec_Imports[[#This Row],[Transmission_Loss_Correction_Factor]],"")</f>
        <v/>
      </c>
      <c r="P30" s="51" t="str">
        <f>IF(Unspec_Imports[[#This Row],[Imported_Owned_Or_On_Behalf]]="","",Unspec_Imports[[#This Row],[Imported_Owned_Or_On_Behalf]]*Unspec_Imports[[#This Row],[Default_Emissions_Factor]])</f>
        <v/>
      </c>
      <c r="Q30" s="26"/>
      <c r="R30" s="39" t="str">
        <f>IFERROR(MAX(Unspec_Imports[[#This Row],[Unspecified_Electricity_Deliveries]],0)*Unspec_Imports[[#This Row],[Default_Emissions_Factor]]*Unspec_Imports[[#This Row],[Transmission_Loss_Correction_Factor]],"")</f>
        <v/>
      </c>
      <c r="S30" s="28"/>
      <c r="T30" s="57"/>
    </row>
    <row r="31" spans="1:20">
      <c r="A31" s="75" t="s">
        <v>896</v>
      </c>
      <c r="B31" s="37"/>
      <c r="C31" s="55"/>
      <c r="D31" s="37"/>
      <c r="E31" s="56"/>
      <c r="F31" s="44" t="str">
        <f>IF(Unspec_Imports[[#This Row],[Aggregated_First_POR]]="","",0.437)</f>
        <v/>
      </c>
      <c r="G3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1" s="43"/>
      <c r="I31" s="27"/>
      <c r="J31" s="37"/>
      <c r="K31" s="132" t="str">
        <f>IF(Unspec_Imports[[#This Row],[Are_You_PSE]]="","",IF(J31="Yes","","Verify Entry"))</f>
        <v/>
      </c>
      <c r="L31" s="26"/>
      <c r="M31" s="44" t="str">
        <f>IF(Unspec_Imports[[#This Row],[Aggregated_First_POR]]="","",'Start Here'!$B$33)</f>
        <v/>
      </c>
      <c r="N31" s="44" t="str">
        <f>IF(Unspec_Imports[[#This Row],[Aggregated_First_POR]]="","",IF(Unspec_Imports[[#This Row],[Are_You_PSE]]="Yes","No",IF(Unspec_Imports[[#This Row],[Are_You_PSE]]="No","Yes","Verify Entry")))</f>
        <v/>
      </c>
      <c r="O31" s="52" t="str">
        <f>IF(Unspec_Imports[[#This Row],[Power_Brought_On_Behalf]]="Yes",Unspec_Imports[[#This Row],[Unspecified_Electricity_Deliveries]]*Unspec_Imports[[#This Row],[Transmission_Loss_Correction_Factor]],"")</f>
        <v/>
      </c>
      <c r="P31" s="51" t="str">
        <f>IF(Unspec_Imports[[#This Row],[Imported_Owned_Or_On_Behalf]]="","",Unspec_Imports[[#This Row],[Imported_Owned_Or_On_Behalf]]*Unspec_Imports[[#This Row],[Default_Emissions_Factor]])</f>
        <v/>
      </c>
      <c r="Q31" s="26"/>
      <c r="R31" s="39" t="str">
        <f>IFERROR(MAX(Unspec_Imports[[#This Row],[Unspecified_Electricity_Deliveries]],0)*Unspec_Imports[[#This Row],[Default_Emissions_Factor]]*Unspec_Imports[[#This Row],[Transmission_Loss_Correction_Factor]],"")</f>
        <v/>
      </c>
      <c r="S31" s="28"/>
      <c r="T31" s="57"/>
    </row>
    <row r="32" spans="1:20">
      <c r="A32" s="75" t="s">
        <v>896</v>
      </c>
      <c r="B32" s="37"/>
      <c r="C32" s="55"/>
      <c r="D32" s="37"/>
      <c r="E32" s="56"/>
      <c r="F32" s="44" t="str">
        <f>IF(Unspec_Imports[[#This Row],[Aggregated_First_POR]]="","",0.437)</f>
        <v/>
      </c>
      <c r="G3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2" s="43"/>
      <c r="I32" s="27"/>
      <c r="J32" s="37"/>
      <c r="K32" s="132" t="str">
        <f>IF(Unspec_Imports[[#This Row],[Are_You_PSE]]="","",IF(J32="Yes","","Verify Entry"))</f>
        <v/>
      </c>
      <c r="L32" s="26"/>
      <c r="M32" s="44" t="str">
        <f>IF(Unspec_Imports[[#This Row],[Aggregated_First_POR]]="","",'Start Here'!$B$33)</f>
        <v/>
      </c>
      <c r="N32" s="44" t="str">
        <f>IF(Unspec_Imports[[#This Row],[Aggregated_First_POR]]="","",IF(Unspec_Imports[[#This Row],[Are_You_PSE]]="Yes","No",IF(Unspec_Imports[[#This Row],[Are_You_PSE]]="No","Yes","Verify Entry")))</f>
        <v/>
      </c>
      <c r="O32" s="52" t="str">
        <f>IF(Unspec_Imports[[#This Row],[Power_Brought_On_Behalf]]="Yes",Unspec_Imports[[#This Row],[Unspecified_Electricity_Deliveries]]*Unspec_Imports[[#This Row],[Transmission_Loss_Correction_Factor]],"")</f>
        <v/>
      </c>
      <c r="P32" s="51" t="str">
        <f>IF(Unspec_Imports[[#This Row],[Imported_Owned_Or_On_Behalf]]="","",Unspec_Imports[[#This Row],[Imported_Owned_Or_On_Behalf]]*Unspec_Imports[[#This Row],[Default_Emissions_Factor]])</f>
        <v/>
      </c>
      <c r="Q32" s="26"/>
      <c r="R32" s="39" t="str">
        <f>IFERROR(MAX(Unspec_Imports[[#This Row],[Unspecified_Electricity_Deliveries]],0)*Unspec_Imports[[#This Row],[Default_Emissions_Factor]]*Unspec_Imports[[#This Row],[Transmission_Loss_Correction_Factor]],"")</f>
        <v/>
      </c>
      <c r="S32" s="28"/>
      <c r="T32" s="57"/>
    </row>
    <row r="33" spans="1:20">
      <c r="A33" s="75" t="s">
        <v>896</v>
      </c>
      <c r="B33" s="37"/>
      <c r="C33" s="55"/>
      <c r="D33" s="37"/>
      <c r="E33" s="56"/>
      <c r="F33" s="44" t="str">
        <f>IF(Unspec_Imports[[#This Row],[Aggregated_First_POR]]="","",0.437)</f>
        <v/>
      </c>
      <c r="G3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3" s="43"/>
      <c r="I33" s="27"/>
      <c r="J33" s="37"/>
      <c r="K33" s="132" t="str">
        <f>IF(Unspec_Imports[[#This Row],[Are_You_PSE]]="","",IF(J33="Yes","","Verify Entry"))</f>
        <v/>
      </c>
      <c r="L33" s="26"/>
      <c r="M33" s="44" t="str">
        <f>IF(Unspec_Imports[[#This Row],[Aggregated_First_POR]]="","",'Start Here'!$B$33)</f>
        <v/>
      </c>
      <c r="N33" s="44" t="str">
        <f>IF(Unspec_Imports[[#This Row],[Aggregated_First_POR]]="","",IF(Unspec_Imports[[#This Row],[Are_You_PSE]]="Yes","No",IF(Unspec_Imports[[#This Row],[Are_You_PSE]]="No","Yes","Verify Entry")))</f>
        <v/>
      </c>
      <c r="O33" s="52" t="str">
        <f>IF(Unspec_Imports[[#This Row],[Power_Brought_On_Behalf]]="Yes",Unspec_Imports[[#This Row],[Unspecified_Electricity_Deliveries]]*Unspec_Imports[[#This Row],[Transmission_Loss_Correction_Factor]],"")</f>
        <v/>
      </c>
      <c r="P33" s="51" t="str">
        <f>IF(Unspec_Imports[[#This Row],[Imported_Owned_Or_On_Behalf]]="","",Unspec_Imports[[#This Row],[Imported_Owned_Or_On_Behalf]]*Unspec_Imports[[#This Row],[Default_Emissions_Factor]])</f>
        <v/>
      </c>
      <c r="Q33" s="26"/>
      <c r="R33" s="39" t="str">
        <f>IFERROR(MAX(Unspec_Imports[[#This Row],[Unspecified_Electricity_Deliveries]],0)*Unspec_Imports[[#This Row],[Default_Emissions_Factor]]*Unspec_Imports[[#This Row],[Transmission_Loss_Correction_Factor]],"")</f>
        <v/>
      </c>
      <c r="S33" s="28"/>
      <c r="T33" s="57"/>
    </row>
    <row r="34" spans="1:20">
      <c r="A34" s="75" t="s">
        <v>896</v>
      </c>
      <c r="B34" s="37"/>
      <c r="C34" s="55"/>
      <c r="D34" s="37"/>
      <c r="E34" s="56"/>
      <c r="F34" s="44" t="str">
        <f>IF(Unspec_Imports[[#This Row],[Aggregated_First_POR]]="","",0.437)</f>
        <v/>
      </c>
      <c r="G3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4" s="43"/>
      <c r="I34" s="27"/>
      <c r="J34" s="37"/>
      <c r="K34" s="132" t="str">
        <f>IF(Unspec_Imports[[#This Row],[Are_You_PSE]]="","",IF(J34="Yes","","Verify Entry"))</f>
        <v/>
      </c>
      <c r="L34" s="26"/>
      <c r="M34" s="44" t="str">
        <f>IF(Unspec_Imports[[#This Row],[Aggregated_First_POR]]="","",'Start Here'!$B$33)</f>
        <v/>
      </c>
      <c r="N34" s="44" t="str">
        <f>IF(Unspec_Imports[[#This Row],[Aggregated_First_POR]]="","",IF(Unspec_Imports[[#This Row],[Are_You_PSE]]="Yes","No",IF(Unspec_Imports[[#This Row],[Are_You_PSE]]="No","Yes","Verify Entry")))</f>
        <v/>
      </c>
      <c r="O34" s="52" t="str">
        <f>IF(Unspec_Imports[[#This Row],[Power_Brought_On_Behalf]]="Yes",Unspec_Imports[[#This Row],[Unspecified_Electricity_Deliveries]]*Unspec_Imports[[#This Row],[Transmission_Loss_Correction_Factor]],"")</f>
        <v/>
      </c>
      <c r="P34" s="51" t="str">
        <f>IF(Unspec_Imports[[#This Row],[Imported_Owned_Or_On_Behalf]]="","",Unspec_Imports[[#This Row],[Imported_Owned_Or_On_Behalf]]*Unspec_Imports[[#This Row],[Default_Emissions_Factor]])</f>
        <v/>
      </c>
      <c r="Q34" s="26"/>
      <c r="R34" s="39" t="str">
        <f>IFERROR(MAX(Unspec_Imports[[#This Row],[Unspecified_Electricity_Deliveries]],0)*Unspec_Imports[[#This Row],[Default_Emissions_Factor]]*Unspec_Imports[[#This Row],[Transmission_Loss_Correction_Factor]],"")</f>
        <v/>
      </c>
      <c r="S34" s="28"/>
      <c r="T34" s="57"/>
    </row>
    <row r="35" spans="1:20">
      <c r="A35" s="75" t="s">
        <v>896</v>
      </c>
      <c r="B35" s="37"/>
      <c r="C35" s="55"/>
      <c r="D35" s="37"/>
      <c r="E35" s="56"/>
      <c r="F35" s="44" t="str">
        <f>IF(Unspec_Imports[[#This Row],[Aggregated_First_POR]]="","",0.437)</f>
        <v/>
      </c>
      <c r="G3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5" s="43"/>
      <c r="I35" s="27"/>
      <c r="J35" s="37"/>
      <c r="K35" s="132" t="str">
        <f>IF(Unspec_Imports[[#This Row],[Are_You_PSE]]="","",IF(J35="Yes","","Verify Entry"))</f>
        <v/>
      </c>
      <c r="L35" s="26"/>
      <c r="M35" s="44" t="str">
        <f>IF(Unspec_Imports[[#This Row],[Aggregated_First_POR]]="","",'Start Here'!$B$33)</f>
        <v/>
      </c>
      <c r="N35" s="44" t="str">
        <f>IF(Unspec_Imports[[#This Row],[Aggregated_First_POR]]="","",IF(Unspec_Imports[[#This Row],[Are_You_PSE]]="Yes","No",IF(Unspec_Imports[[#This Row],[Are_You_PSE]]="No","Yes","Verify Entry")))</f>
        <v/>
      </c>
      <c r="O35" s="52" t="str">
        <f>IF(Unspec_Imports[[#This Row],[Power_Brought_On_Behalf]]="Yes",Unspec_Imports[[#This Row],[Unspecified_Electricity_Deliveries]]*Unspec_Imports[[#This Row],[Transmission_Loss_Correction_Factor]],"")</f>
        <v/>
      </c>
      <c r="P35" s="51" t="str">
        <f>IF(Unspec_Imports[[#This Row],[Imported_Owned_Or_On_Behalf]]="","",Unspec_Imports[[#This Row],[Imported_Owned_Or_On_Behalf]]*Unspec_Imports[[#This Row],[Default_Emissions_Factor]])</f>
        <v/>
      </c>
      <c r="Q35" s="26"/>
      <c r="R35" s="39" t="str">
        <f>IFERROR(MAX(Unspec_Imports[[#This Row],[Unspecified_Electricity_Deliveries]],0)*Unspec_Imports[[#This Row],[Default_Emissions_Factor]]*Unspec_Imports[[#This Row],[Transmission_Loss_Correction_Factor]],"")</f>
        <v/>
      </c>
      <c r="S35" s="28"/>
      <c r="T35" s="57"/>
    </row>
    <row r="36" spans="1:20">
      <c r="A36" s="75" t="s">
        <v>896</v>
      </c>
      <c r="B36" s="37"/>
      <c r="C36" s="55"/>
      <c r="D36" s="37"/>
      <c r="E36" s="56"/>
      <c r="F36" s="44" t="str">
        <f>IF(Unspec_Imports[[#This Row],[Aggregated_First_POR]]="","",0.437)</f>
        <v/>
      </c>
      <c r="G3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6" s="43"/>
      <c r="I36" s="27"/>
      <c r="J36" s="37"/>
      <c r="K36" s="132" t="str">
        <f>IF(Unspec_Imports[[#This Row],[Are_You_PSE]]="","",IF(J36="Yes","","Verify Entry"))</f>
        <v/>
      </c>
      <c r="L36" s="26"/>
      <c r="M36" s="44" t="str">
        <f>IF(Unspec_Imports[[#This Row],[Aggregated_First_POR]]="","",'Start Here'!$B$33)</f>
        <v/>
      </c>
      <c r="N36" s="44" t="str">
        <f>IF(Unspec_Imports[[#This Row],[Aggregated_First_POR]]="","",IF(Unspec_Imports[[#This Row],[Are_You_PSE]]="Yes","No",IF(Unspec_Imports[[#This Row],[Are_You_PSE]]="No","Yes","Verify Entry")))</f>
        <v/>
      </c>
      <c r="O36" s="52" t="str">
        <f>IF(Unspec_Imports[[#This Row],[Power_Brought_On_Behalf]]="Yes",Unspec_Imports[[#This Row],[Unspecified_Electricity_Deliveries]]*Unspec_Imports[[#This Row],[Transmission_Loss_Correction_Factor]],"")</f>
        <v/>
      </c>
      <c r="P36" s="51" t="str">
        <f>IF(Unspec_Imports[[#This Row],[Imported_Owned_Or_On_Behalf]]="","",Unspec_Imports[[#This Row],[Imported_Owned_Or_On_Behalf]]*Unspec_Imports[[#This Row],[Default_Emissions_Factor]])</f>
        <v/>
      </c>
      <c r="Q36" s="26"/>
      <c r="R36" s="39" t="str">
        <f>IFERROR(MAX(Unspec_Imports[[#This Row],[Unspecified_Electricity_Deliveries]],0)*Unspec_Imports[[#This Row],[Default_Emissions_Factor]]*Unspec_Imports[[#This Row],[Transmission_Loss_Correction_Factor]],"")</f>
        <v/>
      </c>
      <c r="S36" s="28"/>
      <c r="T36" s="57"/>
    </row>
    <row r="37" spans="1:20">
      <c r="A37" s="75" t="s">
        <v>896</v>
      </c>
      <c r="B37" s="37"/>
      <c r="C37" s="55"/>
      <c r="D37" s="37"/>
      <c r="E37" s="56"/>
      <c r="F37" s="44" t="str">
        <f>IF(Unspec_Imports[[#This Row],[Aggregated_First_POR]]="","",0.437)</f>
        <v/>
      </c>
      <c r="G3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7" s="43"/>
      <c r="I37" s="27"/>
      <c r="J37" s="37"/>
      <c r="K37" s="132" t="str">
        <f>IF(Unspec_Imports[[#This Row],[Are_You_PSE]]="","",IF(J37="Yes","","Verify Entry"))</f>
        <v/>
      </c>
      <c r="L37" s="26"/>
      <c r="M37" s="44" t="str">
        <f>IF(Unspec_Imports[[#This Row],[Aggregated_First_POR]]="","",'Start Here'!$B$33)</f>
        <v/>
      </c>
      <c r="N37" s="44" t="str">
        <f>IF(Unspec_Imports[[#This Row],[Aggregated_First_POR]]="","",IF(Unspec_Imports[[#This Row],[Are_You_PSE]]="Yes","No",IF(Unspec_Imports[[#This Row],[Are_You_PSE]]="No","Yes","Verify Entry")))</f>
        <v/>
      </c>
      <c r="O37" s="52" t="str">
        <f>IF(Unspec_Imports[[#This Row],[Power_Brought_On_Behalf]]="Yes",Unspec_Imports[[#This Row],[Unspecified_Electricity_Deliveries]]*Unspec_Imports[[#This Row],[Transmission_Loss_Correction_Factor]],"")</f>
        <v/>
      </c>
      <c r="P37" s="51" t="str">
        <f>IF(Unspec_Imports[[#This Row],[Imported_Owned_Or_On_Behalf]]="","",Unspec_Imports[[#This Row],[Imported_Owned_Or_On_Behalf]]*Unspec_Imports[[#This Row],[Default_Emissions_Factor]])</f>
        <v/>
      </c>
      <c r="Q37" s="26"/>
      <c r="R37" s="39" t="str">
        <f>IFERROR(MAX(Unspec_Imports[[#This Row],[Unspecified_Electricity_Deliveries]],0)*Unspec_Imports[[#This Row],[Default_Emissions_Factor]]*Unspec_Imports[[#This Row],[Transmission_Loss_Correction_Factor]],"")</f>
        <v/>
      </c>
      <c r="S37" s="28"/>
      <c r="T37" s="57"/>
    </row>
    <row r="38" spans="1:20">
      <c r="A38" s="75" t="s">
        <v>896</v>
      </c>
      <c r="B38" s="37"/>
      <c r="C38" s="55"/>
      <c r="D38" s="37"/>
      <c r="E38" s="56"/>
      <c r="F38" s="44" t="str">
        <f>IF(Unspec_Imports[[#This Row],[Aggregated_First_POR]]="","",0.437)</f>
        <v/>
      </c>
      <c r="G3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8" s="43"/>
      <c r="I38" s="27"/>
      <c r="J38" s="37"/>
      <c r="K38" s="132" t="str">
        <f>IF(Unspec_Imports[[#This Row],[Are_You_PSE]]="","",IF(J38="Yes","","Verify Entry"))</f>
        <v/>
      </c>
      <c r="L38" s="26"/>
      <c r="M38" s="44" t="str">
        <f>IF(Unspec_Imports[[#This Row],[Aggregated_First_POR]]="","",'Start Here'!$B$33)</f>
        <v/>
      </c>
      <c r="N38" s="44" t="str">
        <f>IF(Unspec_Imports[[#This Row],[Aggregated_First_POR]]="","",IF(Unspec_Imports[[#This Row],[Are_You_PSE]]="Yes","No",IF(Unspec_Imports[[#This Row],[Are_You_PSE]]="No","Yes","Verify Entry")))</f>
        <v/>
      </c>
      <c r="O38" s="52" t="str">
        <f>IF(Unspec_Imports[[#This Row],[Power_Brought_On_Behalf]]="Yes",Unspec_Imports[[#This Row],[Unspecified_Electricity_Deliveries]]*Unspec_Imports[[#This Row],[Transmission_Loss_Correction_Factor]],"")</f>
        <v/>
      </c>
      <c r="P38" s="51" t="str">
        <f>IF(Unspec_Imports[[#This Row],[Imported_Owned_Or_On_Behalf]]="","",Unspec_Imports[[#This Row],[Imported_Owned_Or_On_Behalf]]*Unspec_Imports[[#This Row],[Default_Emissions_Factor]])</f>
        <v/>
      </c>
      <c r="Q38" s="26"/>
      <c r="R38" s="39" t="str">
        <f>IFERROR(MAX(Unspec_Imports[[#This Row],[Unspecified_Electricity_Deliveries]],0)*Unspec_Imports[[#This Row],[Default_Emissions_Factor]]*Unspec_Imports[[#This Row],[Transmission_Loss_Correction_Factor]],"")</f>
        <v/>
      </c>
      <c r="S38" s="28"/>
      <c r="T38" s="57"/>
    </row>
    <row r="39" spans="1:20">
      <c r="A39" s="75" t="s">
        <v>896</v>
      </c>
      <c r="B39" s="37"/>
      <c r="C39" s="55"/>
      <c r="D39" s="37"/>
      <c r="E39" s="56"/>
      <c r="F39" s="44" t="str">
        <f>IF(Unspec_Imports[[#This Row],[Aggregated_First_POR]]="","",0.437)</f>
        <v/>
      </c>
      <c r="G3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9" s="43"/>
      <c r="I39" s="27"/>
      <c r="J39" s="37"/>
      <c r="K39" s="132" t="str">
        <f>IF(Unspec_Imports[[#This Row],[Are_You_PSE]]="","",IF(J39="Yes","","Verify Entry"))</f>
        <v/>
      </c>
      <c r="L39" s="26"/>
      <c r="M39" s="44" t="str">
        <f>IF(Unspec_Imports[[#This Row],[Aggregated_First_POR]]="","",'Start Here'!$B$33)</f>
        <v/>
      </c>
      <c r="N39" s="44" t="str">
        <f>IF(Unspec_Imports[[#This Row],[Aggregated_First_POR]]="","",IF(Unspec_Imports[[#This Row],[Are_You_PSE]]="Yes","No",IF(Unspec_Imports[[#This Row],[Are_You_PSE]]="No","Yes","Verify Entry")))</f>
        <v/>
      </c>
      <c r="O39" s="52" t="str">
        <f>IF(Unspec_Imports[[#This Row],[Power_Brought_On_Behalf]]="Yes",Unspec_Imports[[#This Row],[Unspecified_Electricity_Deliveries]]*Unspec_Imports[[#This Row],[Transmission_Loss_Correction_Factor]],"")</f>
        <v/>
      </c>
      <c r="P39" s="51" t="str">
        <f>IF(Unspec_Imports[[#This Row],[Imported_Owned_Or_On_Behalf]]="","",Unspec_Imports[[#This Row],[Imported_Owned_Or_On_Behalf]]*Unspec_Imports[[#This Row],[Default_Emissions_Factor]])</f>
        <v/>
      </c>
      <c r="Q39" s="26"/>
      <c r="R39" s="39" t="str">
        <f>IFERROR(MAX(Unspec_Imports[[#This Row],[Unspecified_Electricity_Deliveries]],0)*Unspec_Imports[[#This Row],[Default_Emissions_Factor]]*Unspec_Imports[[#This Row],[Transmission_Loss_Correction_Factor]],"")</f>
        <v/>
      </c>
      <c r="S39" s="28"/>
      <c r="T39" s="57"/>
    </row>
    <row r="40" spans="1:20">
      <c r="A40" s="75" t="s">
        <v>896</v>
      </c>
      <c r="B40" s="37"/>
      <c r="C40" s="55"/>
      <c r="D40" s="37"/>
      <c r="E40" s="56"/>
      <c r="F40" s="44" t="str">
        <f>IF(Unspec_Imports[[#This Row],[Aggregated_First_POR]]="","",0.437)</f>
        <v/>
      </c>
      <c r="G4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40" s="43"/>
      <c r="I40" s="27"/>
      <c r="J40" s="37"/>
      <c r="K40" s="132" t="str">
        <f>IF(Unspec_Imports[[#This Row],[Are_You_PSE]]="","",IF(J40="Yes","","Verify Entry"))</f>
        <v/>
      </c>
      <c r="L40" s="26"/>
      <c r="M40" s="44" t="str">
        <f>IF(Unspec_Imports[[#This Row],[Aggregated_First_POR]]="","",'Start Here'!$B$33)</f>
        <v/>
      </c>
      <c r="N40" s="44" t="str">
        <f>IF(Unspec_Imports[[#This Row],[Aggregated_First_POR]]="","",IF(Unspec_Imports[[#This Row],[Are_You_PSE]]="Yes","No",IF(Unspec_Imports[[#This Row],[Are_You_PSE]]="No","Yes","Verify Entry")))</f>
        <v/>
      </c>
      <c r="O40" s="52" t="str">
        <f>IF(Unspec_Imports[[#This Row],[Power_Brought_On_Behalf]]="Yes",Unspec_Imports[[#This Row],[Unspecified_Electricity_Deliveries]]*Unspec_Imports[[#This Row],[Transmission_Loss_Correction_Factor]],"")</f>
        <v/>
      </c>
      <c r="P40" s="51" t="str">
        <f>IF(Unspec_Imports[[#This Row],[Imported_Owned_Or_On_Behalf]]="","",Unspec_Imports[[#This Row],[Imported_Owned_Or_On_Behalf]]*Unspec_Imports[[#This Row],[Default_Emissions_Factor]])</f>
        <v/>
      </c>
      <c r="Q40" s="26"/>
      <c r="R40" s="39" t="str">
        <f>IFERROR(MAX(Unspec_Imports[[#This Row],[Unspecified_Electricity_Deliveries]],0)*Unspec_Imports[[#This Row],[Default_Emissions_Factor]]*Unspec_Imports[[#This Row],[Transmission_Loss_Correction_Factor]],"")</f>
        <v/>
      </c>
      <c r="S40" s="28"/>
      <c r="T40" s="57"/>
    </row>
    <row r="41" spans="1:20">
      <c r="A41" s="75" t="s">
        <v>896</v>
      </c>
      <c r="B41" s="37"/>
      <c r="C41" s="55"/>
      <c r="D41" s="37"/>
      <c r="E41" s="56"/>
      <c r="F41" s="44" t="str">
        <f>IF(Unspec_Imports[[#This Row],[Aggregated_First_POR]]="","",0.437)</f>
        <v/>
      </c>
      <c r="G4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41" s="43"/>
      <c r="I41" s="27"/>
      <c r="J41" s="37"/>
      <c r="K41" s="132" t="str">
        <f>IF(Unspec_Imports[[#This Row],[Are_You_PSE]]="","",IF(J41="Yes","","Verify Entry"))</f>
        <v/>
      </c>
      <c r="L41" s="26"/>
      <c r="M41" s="44" t="str">
        <f>IF(Unspec_Imports[[#This Row],[Aggregated_First_POR]]="","",'Start Here'!$B$33)</f>
        <v/>
      </c>
      <c r="N41" s="44" t="str">
        <f>IF(Unspec_Imports[[#This Row],[Aggregated_First_POR]]="","",IF(Unspec_Imports[[#This Row],[Are_You_PSE]]="Yes","No",IF(Unspec_Imports[[#This Row],[Are_You_PSE]]="No","Yes","Verify Entry")))</f>
        <v/>
      </c>
      <c r="O41" s="52" t="str">
        <f>IF(Unspec_Imports[[#This Row],[Power_Brought_On_Behalf]]="Yes",Unspec_Imports[[#This Row],[Unspecified_Electricity_Deliveries]]*Unspec_Imports[[#This Row],[Transmission_Loss_Correction_Factor]],"")</f>
        <v/>
      </c>
      <c r="P41" s="51" t="str">
        <f>IF(Unspec_Imports[[#This Row],[Imported_Owned_Or_On_Behalf]]="","",Unspec_Imports[[#This Row],[Imported_Owned_Or_On_Behalf]]*Unspec_Imports[[#This Row],[Default_Emissions_Factor]])</f>
        <v/>
      </c>
      <c r="Q41" s="26"/>
      <c r="R41" s="39" t="str">
        <f>IFERROR(MAX(Unspec_Imports[[#This Row],[Unspecified_Electricity_Deliveries]],0)*Unspec_Imports[[#This Row],[Default_Emissions_Factor]]*Unspec_Imports[[#This Row],[Transmission_Loss_Correction_Factor]],"")</f>
        <v/>
      </c>
      <c r="S41" s="28"/>
      <c r="T41" s="57"/>
    </row>
    <row r="42" spans="1:20">
      <c r="A42" s="75" t="s">
        <v>896</v>
      </c>
      <c r="B42" s="37"/>
      <c r="C42" s="55"/>
      <c r="D42" s="37"/>
      <c r="E42" s="56"/>
      <c r="F42" s="44" t="str">
        <f>IF(Unspec_Imports[[#This Row],[Aggregated_First_POR]]="","",0.437)</f>
        <v/>
      </c>
      <c r="G4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42" s="43"/>
      <c r="I42" s="27"/>
      <c r="J42" s="37"/>
      <c r="K42" s="132" t="str">
        <f>IF(Unspec_Imports[[#This Row],[Are_You_PSE]]="","",IF(J42="Yes","","Verify Entry"))</f>
        <v/>
      </c>
      <c r="L42" s="26"/>
      <c r="M42" s="44" t="str">
        <f>IF(Unspec_Imports[[#This Row],[Aggregated_First_POR]]="","",'Start Here'!$B$33)</f>
        <v/>
      </c>
      <c r="N42" s="44" t="str">
        <f>IF(Unspec_Imports[[#This Row],[Aggregated_First_POR]]="","",IF(Unspec_Imports[[#This Row],[Are_You_PSE]]="Yes","No",IF(Unspec_Imports[[#This Row],[Are_You_PSE]]="No","Yes","Verify Entry")))</f>
        <v/>
      </c>
      <c r="O42" s="52" t="str">
        <f>IF(Unspec_Imports[[#This Row],[Power_Brought_On_Behalf]]="Yes",Unspec_Imports[[#This Row],[Unspecified_Electricity_Deliveries]]*Unspec_Imports[[#This Row],[Transmission_Loss_Correction_Factor]],"")</f>
        <v/>
      </c>
      <c r="P42" s="51" t="str">
        <f>IF(Unspec_Imports[[#This Row],[Imported_Owned_Or_On_Behalf]]="","",Unspec_Imports[[#This Row],[Imported_Owned_Or_On_Behalf]]*Unspec_Imports[[#This Row],[Default_Emissions_Factor]])</f>
        <v/>
      </c>
      <c r="Q42" s="26"/>
      <c r="R42" s="39" t="str">
        <f>IFERROR(MAX(Unspec_Imports[[#This Row],[Unspecified_Electricity_Deliveries]],0)*Unspec_Imports[[#This Row],[Default_Emissions_Factor]]*Unspec_Imports[[#This Row],[Transmission_Loss_Correction_Factor]],"")</f>
        <v/>
      </c>
      <c r="S42" s="28"/>
      <c r="T42" s="57"/>
    </row>
    <row r="43" spans="1:20">
      <c r="A43" s="75" t="s">
        <v>896</v>
      </c>
      <c r="B43" s="37"/>
      <c r="C43" s="55"/>
      <c r="D43" s="37"/>
      <c r="E43" s="56"/>
      <c r="F43" s="44" t="str">
        <f>IF(Unspec_Imports[[#This Row],[Aggregated_First_POR]]="","",0.437)</f>
        <v/>
      </c>
      <c r="G4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43" s="43"/>
      <c r="I43" s="27"/>
      <c r="J43" s="37"/>
      <c r="K43" s="132" t="str">
        <f>IF(Unspec_Imports[[#This Row],[Are_You_PSE]]="","",IF(J43="Yes","","Verify Entry"))</f>
        <v/>
      </c>
      <c r="L43" s="26"/>
      <c r="M43" s="44" t="str">
        <f>IF(Unspec_Imports[[#This Row],[Aggregated_First_POR]]="","",'Start Here'!$B$33)</f>
        <v/>
      </c>
      <c r="N43" s="44" t="str">
        <f>IF(Unspec_Imports[[#This Row],[Aggregated_First_POR]]="","",IF(Unspec_Imports[[#This Row],[Are_You_PSE]]="Yes","No",IF(Unspec_Imports[[#This Row],[Are_You_PSE]]="No","Yes","Verify Entry")))</f>
        <v/>
      </c>
      <c r="O43" s="52" t="str">
        <f>IF(Unspec_Imports[[#This Row],[Power_Brought_On_Behalf]]="Yes",Unspec_Imports[[#This Row],[Unspecified_Electricity_Deliveries]]*Unspec_Imports[[#This Row],[Transmission_Loss_Correction_Factor]],"")</f>
        <v/>
      </c>
      <c r="P43" s="51" t="str">
        <f>IF(Unspec_Imports[[#This Row],[Imported_Owned_Or_On_Behalf]]="","",Unspec_Imports[[#This Row],[Imported_Owned_Or_On_Behalf]]*Unspec_Imports[[#This Row],[Default_Emissions_Factor]])</f>
        <v/>
      </c>
      <c r="Q43" s="26"/>
      <c r="R43" s="39" t="str">
        <f>IFERROR(MAX(Unspec_Imports[[#This Row],[Unspecified_Electricity_Deliveries]],0)*Unspec_Imports[[#This Row],[Default_Emissions_Factor]]*Unspec_Imports[[#This Row],[Transmission_Loss_Correction_Factor]],"")</f>
        <v/>
      </c>
      <c r="S43" s="28"/>
      <c r="T43" s="57"/>
    </row>
    <row r="44" spans="1:20">
      <c r="A44" s="75" t="s">
        <v>896</v>
      </c>
      <c r="B44" s="37"/>
      <c r="C44" s="55"/>
      <c r="D44" s="37"/>
      <c r="E44" s="56"/>
      <c r="F44" s="44" t="str">
        <f>IF(Unspec_Imports[[#This Row],[Aggregated_First_POR]]="","",0.437)</f>
        <v/>
      </c>
      <c r="G4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44" s="43"/>
      <c r="I44" s="27"/>
      <c r="J44" s="37"/>
      <c r="K44" s="132" t="str">
        <f>IF(Unspec_Imports[[#This Row],[Are_You_PSE]]="","",IF(J44="Yes","","Verify Entry"))</f>
        <v/>
      </c>
      <c r="L44" s="26"/>
      <c r="M44" s="44" t="str">
        <f>IF(Unspec_Imports[[#This Row],[Aggregated_First_POR]]="","",'Start Here'!$B$33)</f>
        <v/>
      </c>
      <c r="N44" s="44" t="str">
        <f>IF(Unspec_Imports[[#This Row],[Aggregated_First_POR]]="","",IF(Unspec_Imports[[#This Row],[Are_You_PSE]]="Yes","No",IF(Unspec_Imports[[#This Row],[Are_You_PSE]]="No","Yes","Verify Entry")))</f>
        <v/>
      </c>
      <c r="O44" s="52" t="str">
        <f>IF(Unspec_Imports[[#This Row],[Power_Brought_On_Behalf]]="Yes",Unspec_Imports[[#This Row],[Unspecified_Electricity_Deliveries]]*Unspec_Imports[[#This Row],[Transmission_Loss_Correction_Factor]],"")</f>
        <v/>
      </c>
      <c r="P44" s="51" t="str">
        <f>IF(Unspec_Imports[[#This Row],[Imported_Owned_Or_On_Behalf]]="","",Unspec_Imports[[#This Row],[Imported_Owned_Or_On_Behalf]]*Unspec_Imports[[#This Row],[Default_Emissions_Factor]])</f>
        <v/>
      </c>
      <c r="Q44" s="26"/>
      <c r="R44" s="39" t="str">
        <f>IFERROR(MAX(Unspec_Imports[[#This Row],[Unspecified_Electricity_Deliveries]],0)*Unspec_Imports[[#This Row],[Default_Emissions_Factor]]*Unspec_Imports[[#This Row],[Transmission_Loss_Correction_Factor]],"")</f>
        <v/>
      </c>
      <c r="S44" s="28"/>
      <c r="T44" s="57"/>
    </row>
    <row r="45" spans="1:20">
      <c r="A45" s="75" t="s">
        <v>896</v>
      </c>
      <c r="B45" s="37"/>
      <c r="C45" s="55"/>
      <c r="D45" s="37"/>
      <c r="E45" s="56"/>
      <c r="F45" s="44" t="str">
        <f>IF(Unspec_Imports[[#This Row],[Aggregated_First_POR]]="","",0.437)</f>
        <v/>
      </c>
      <c r="G4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45" s="43"/>
      <c r="I45" s="27"/>
      <c r="J45" s="37"/>
      <c r="K45" s="132" t="str">
        <f>IF(Unspec_Imports[[#This Row],[Are_You_PSE]]="","",IF(J45="Yes","","Verify Entry"))</f>
        <v/>
      </c>
      <c r="L45" s="26"/>
      <c r="M45" s="44" t="str">
        <f>IF(Unspec_Imports[[#This Row],[Aggregated_First_POR]]="","",'Start Here'!$B$33)</f>
        <v/>
      </c>
      <c r="N45" s="44" t="str">
        <f>IF(Unspec_Imports[[#This Row],[Aggregated_First_POR]]="","",IF(Unspec_Imports[[#This Row],[Are_You_PSE]]="Yes","No",IF(Unspec_Imports[[#This Row],[Are_You_PSE]]="No","Yes","Verify Entry")))</f>
        <v/>
      </c>
      <c r="O45" s="52" t="str">
        <f>IF(Unspec_Imports[[#This Row],[Power_Brought_On_Behalf]]="Yes",Unspec_Imports[[#This Row],[Unspecified_Electricity_Deliveries]]*Unspec_Imports[[#This Row],[Transmission_Loss_Correction_Factor]],"")</f>
        <v/>
      </c>
      <c r="P45" s="51" t="str">
        <f>IF(Unspec_Imports[[#This Row],[Imported_Owned_Or_On_Behalf]]="","",Unspec_Imports[[#This Row],[Imported_Owned_Or_On_Behalf]]*Unspec_Imports[[#This Row],[Default_Emissions_Factor]])</f>
        <v/>
      </c>
      <c r="Q45" s="26"/>
      <c r="R45" s="39" t="str">
        <f>IFERROR(MAX(Unspec_Imports[[#This Row],[Unspecified_Electricity_Deliveries]],0)*Unspec_Imports[[#This Row],[Default_Emissions_Factor]]*Unspec_Imports[[#This Row],[Transmission_Loss_Correction_Factor]],"")</f>
        <v/>
      </c>
      <c r="S45" s="28"/>
      <c r="T45" s="57"/>
    </row>
    <row r="46" spans="1:20">
      <c r="A46" s="75" t="s">
        <v>896</v>
      </c>
      <c r="B46" s="37"/>
      <c r="C46" s="55"/>
      <c r="D46" s="37"/>
      <c r="E46" s="56"/>
      <c r="F46" s="44" t="str">
        <f>IF(Unspec_Imports[[#This Row],[Aggregated_First_POR]]="","",0.437)</f>
        <v/>
      </c>
      <c r="G4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46" s="43"/>
      <c r="I46" s="27"/>
      <c r="J46" s="37"/>
      <c r="K46" s="132" t="str">
        <f>IF(Unspec_Imports[[#This Row],[Are_You_PSE]]="","",IF(J46="Yes","","Verify Entry"))</f>
        <v/>
      </c>
      <c r="L46" s="26"/>
      <c r="M46" s="44" t="str">
        <f>IF(Unspec_Imports[[#This Row],[Aggregated_First_POR]]="","",'Start Here'!$B$33)</f>
        <v/>
      </c>
      <c r="N46" s="44" t="str">
        <f>IF(Unspec_Imports[[#This Row],[Aggregated_First_POR]]="","",IF(Unspec_Imports[[#This Row],[Are_You_PSE]]="Yes","No",IF(Unspec_Imports[[#This Row],[Are_You_PSE]]="No","Yes","Verify Entry")))</f>
        <v/>
      </c>
      <c r="O46" s="52" t="str">
        <f>IF(Unspec_Imports[[#This Row],[Power_Brought_On_Behalf]]="Yes",Unspec_Imports[[#This Row],[Unspecified_Electricity_Deliveries]]*Unspec_Imports[[#This Row],[Transmission_Loss_Correction_Factor]],"")</f>
        <v/>
      </c>
      <c r="P46" s="51" t="str">
        <f>IF(Unspec_Imports[[#This Row],[Imported_Owned_Or_On_Behalf]]="","",Unspec_Imports[[#This Row],[Imported_Owned_Or_On_Behalf]]*Unspec_Imports[[#This Row],[Default_Emissions_Factor]])</f>
        <v/>
      </c>
      <c r="Q46" s="26"/>
      <c r="R46" s="39" t="str">
        <f>IFERROR(MAX(Unspec_Imports[[#This Row],[Unspecified_Electricity_Deliveries]],0)*Unspec_Imports[[#This Row],[Default_Emissions_Factor]]*Unspec_Imports[[#This Row],[Transmission_Loss_Correction_Factor]],"")</f>
        <v/>
      </c>
      <c r="S46" s="28"/>
      <c r="T46" s="57"/>
    </row>
    <row r="47" spans="1:20">
      <c r="A47" s="75" t="s">
        <v>896</v>
      </c>
      <c r="B47" s="37"/>
      <c r="C47" s="55"/>
      <c r="D47" s="37"/>
      <c r="E47" s="56"/>
      <c r="F47" s="44" t="str">
        <f>IF(Unspec_Imports[[#This Row],[Aggregated_First_POR]]="","",0.437)</f>
        <v/>
      </c>
      <c r="G4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47" s="43"/>
      <c r="I47" s="27"/>
      <c r="J47" s="37"/>
      <c r="K47" s="132" t="str">
        <f>IF(Unspec_Imports[[#This Row],[Are_You_PSE]]="","",IF(J47="Yes","","Verify Entry"))</f>
        <v/>
      </c>
      <c r="L47" s="26"/>
      <c r="M47" s="44" t="str">
        <f>IF(Unspec_Imports[[#This Row],[Aggregated_First_POR]]="","",'Start Here'!$B$33)</f>
        <v/>
      </c>
      <c r="N47" s="44" t="str">
        <f>IF(Unspec_Imports[[#This Row],[Aggregated_First_POR]]="","",IF(Unspec_Imports[[#This Row],[Are_You_PSE]]="Yes","No",IF(Unspec_Imports[[#This Row],[Are_You_PSE]]="No","Yes","Verify Entry")))</f>
        <v/>
      </c>
      <c r="O47" s="52" t="str">
        <f>IF(Unspec_Imports[[#This Row],[Power_Brought_On_Behalf]]="Yes",Unspec_Imports[[#This Row],[Unspecified_Electricity_Deliveries]]*Unspec_Imports[[#This Row],[Transmission_Loss_Correction_Factor]],"")</f>
        <v/>
      </c>
      <c r="P47" s="51" t="str">
        <f>IF(Unspec_Imports[[#This Row],[Imported_Owned_Or_On_Behalf]]="","",Unspec_Imports[[#This Row],[Imported_Owned_Or_On_Behalf]]*Unspec_Imports[[#This Row],[Default_Emissions_Factor]])</f>
        <v/>
      </c>
      <c r="Q47" s="26"/>
      <c r="R47" s="39" t="str">
        <f>IFERROR(MAX(Unspec_Imports[[#This Row],[Unspecified_Electricity_Deliveries]],0)*Unspec_Imports[[#This Row],[Default_Emissions_Factor]]*Unspec_Imports[[#This Row],[Transmission_Loss_Correction_Factor]],"")</f>
        <v/>
      </c>
      <c r="S47" s="28"/>
      <c r="T47" s="57"/>
    </row>
    <row r="48" spans="1:20">
      <c r="A48" s="75" t="s">
        <v>896</v>
      </c>
      <c r="B48" s="37"/>
      <c r="C48" s="55"/>
      <c r="D48" s="37"/>
      <c r="E48" s="56"/>
      <c r="F48" s="44" t="str">
        <f>IF(Unspec_Imports[[#This Row],[Aggregated_First_POR]]="","",0.437)</f>
        <v/>
      </c>
      <c r="G4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48" s="43"/>
      <c r="I48" s="27"/>
      <c r="J48" s="37"/>
      <c r="K48" s="132" t="str">
        <f>IF(Unspec_Imports[[#This Row],[Are_You_PSE]]="","",IF(J48="Yes","","Verify Entry"))</f>
        <v/>
      </c>
      <c r="L48" s="26"/>
      <c r="M48" s="44" t="str">
        <f>IF(Unspec_Imports[[#This Row],[Aggregated_First_POR]]="","",'Start Here'!$B$33)</f>
        <v/>
      </c>
      <c r="N48" s="44" t="str">
        <f>IF(Unspec_Imports[[#This Row],[Aggregated_First_POR]]="","",IF(Unspec_Imports[[#This Row],[Are_You_PSE]]="Yes","No",IF(Unspec_Imports[[#This Row],[Are_You_PSE]]="No","Yes","Verify Entry")))</f>
        <v/>
      </c>
      <c r="O48" s="52" t="str">
        <f>IF(Unspec_Imports[[#This Row],[Power_Brought_On_Behalf]]="Yes",Unspec_Imports[[#This Row],[Unspecified_Electricity_Deliveries]]*Unspec_Imports[[#This Row],[Transmission_Loss_Correction_Factor]],"")</f>
        <v/>
      </c>
      <c r="P48" s="51" t="str">
        <f>IF(Unspec_Imports[[#This Row],[Imported_Owned_Or_On_Behalf]]="","",Unspec_Imports[[#This Row],[Imported_Owned_Or_On_Behalf]]*Unspec_Imports[[#This Row],[Default_Emissions_Factor]])</f>
        <v/>
      </c>
      <c r="Q48" s="26"/>
      <c r="R48" s="39" t="str">
        <f>IFERROR(MAX(Unspec_Imports[[#This Row],[Unspecified_Electricity_Deliveries]],0)*Unspec_Imports[[#This Row],[Default_Emissions_Factor]]*Unspec_Imports[[#This Row],[Transmission_Loss_Correction_Factor]],"")</f>
        <v/>
      </c>
      <c r="S48" s="28"/>
      <c r="T48" s="57"/>
    </row>
    <row r="49" spans="1:20">
      <c r="A49" s="75" t="s">
        <v>896</v>
      </c>
      <c r="B49" s="37"/>
      <c r="C49" s="55"/>
      <c r="D49" s="37"/>
      <c r="E49" s="56"/>
      <c r="F49" s="44" t="str">
        <f>IF(Unspec_Imports[[#This Row],[Aggregated_First_POR]]="","",0.437)</f>
        <v/>
      </c>
      <c r="G4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49" s="43"/>
      <c r="I49" s="27"/>
      <c r="J49" s="37"/>
      <c r="K49" s="132" t="str">
        <f>IF(Unspec_Imports[[#This Row],[Are_You_PSE]]="","",IF(J49="Yes","","Verify Entry"))</f>
        <v/>
      </c>
      <c r="L49" s="26"/>
      <c r="M49" s="44" t="str">
        <f>IF(Unspec_Imports[[#This Row],[Aggregated_First_POR]]="","",'Start Here'!$B$33)</f>
        <v/>
      </c>
      <c r="N49" s="44" t="str">
        <f>IF(Unspec_Imports[[#This Row],[Aggregated_First_POR]]="","",IF(Unspec_Imports[[#This Row],[Are_You_PSE]]="Yes","No",IF(Unspec_Imports[[#This Row],[Are_You_PSE]]="No","Yes","Verify Entry")))</f>
        <v/>
      </c>
      <c r="O49" s="52" t="str">
        <f>IF(Unspec_Imports[[#This Row],[Power_Brought_On_Behalf]]="Yes",Unspec_Imports[[#This Row],[Unspecified_Electricity_Deliveries]]*Unspec_Imports[[#This Row],[Transmission_Loss_Correction_Factor]],"")</f>
        <v/>
      </c>
      <c r="P49" s="51" t="str">
        <f>IF(Unspec_Imports[[#This Row],[Imported_Owned_Or_On_Behalf]]="","",Unspec_Imports[[#This Row],[Imported_Owned_Or_On_Behalf]]*Unspec_Imports[[#This Row],[Default_Emissions_Factor]])</f>
        <v/>
      </c>
      <c r="Q49" s="26"/>
      <c r="R49" s="39" t="str">
        <f>IFERROR(MAX(Unspec_Imports[[#This Row],[Unspecified_Electricity_Deliveries]],0)*Unspec_Imports[[#This Row],[Default_Emissions_Factor]]*Unspec_Imports[[#This Row],[Transmission_Loss_Correction_Factor]],"")</f>
        <v/>
      </c>
      <c r="S49" s="28"/>
      <c r="T49" s="57"/>
    </row>
    <row r="50" spans="1:20">
      <c r="A50" s="75" t="s">
        <v>896</v>
      </c>
      <c r="B50" s="37"/>
      <c r="C50" s="55"/>
      <c r="D50" s="37"/>
      <c r="E50" s="56"/>
      <c r="F50" s="44" t="str">
        <f>IF(Unspec_Imports[[#This Row],[Aggregated_First_POR]]="","",0.437)</f>
        <v/>
      </c>
      <c r="G5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50" s="43"/>
      <c r="I50" s="27"/>
      <c r="J50" s="37"/>
      <c r="K50" s="132" t="str">
        <f>IF(Unspec_Imports[[#This Row],[Are_You_PSE]]="","",IF(J50="Yes","","Verify Entry"))</f>
        <v/>
      </c>
      <c r="L50" s="26"/>
      <c r="M50" s="44" t="str">
        <f>IF(Unspec_Imports[[#This Row],[Aggregated_First_POR]]="","",'Start Here'!$B$33)</f>
        <v/>
      </c>
      <c r="N50" s="44" t="str">
        <f>IF(Unspec_Imports[[#This Row],[Aggregated_First_POR]]="","",IF(Unspec_Imports[[#This Row],[Are_You_PSE]]="Yes","No",IF(Unspec_Imports[[#This Row],[Are_You_PSE]]="No","Yes","Verify Entry")))</f>
        <v/>
      </c>
      <c r="O50" s="52" t="str">
        <f>IF(Unspec_Imports[[#This Row],[Power_Brought_On_Behalf]]="Yes",Unspec_Imports[[#This Row],[Unspecified_Electricity_Deliveries]]*Unspec_Imports[[#This Row],[Transmission_Loss_Correction_Factor]],"")</f>
        <v/>
      </c>
      <c r="P50" s="51" t="str">
        <f>IF(Unspec_Imports[[#This Row],[Imported_Owned_Or_On_Behalf]]="","",Unspec_Imports[[#This Row],[Imported_Owned_Or_On_Behalf]]*Unspec_Imports[[#This Row],[Default_Emissions_Factor]])</f>
        <v/>
      </c>
      <c r="Q50" s="26"/>
      <c r="R50" s="39" t="str">
        <f>IFERROR(MAX(Unspec_Imports[[#This Row],[Unspecified_Electricity_Deliveries]],0)*Unspec_Imports[[#This Row],[Default_Emissions_Factor]]*Unspec_Imports[[#This Row],[Transmission_Loss_Correction_Factor]],"")</f>
        <v/>
      </c>
      <c r="S50" s="28"/>
      <c r="T50" s="57"/>
    </row>
    <row r="51" spans="1:20">
      <c r="A51" s="75" t="s">
        <v>896</v>
      </c>
      <c r="B51" s="37"/>
      <c r="C51" s="55"/>
      <c r="D51" s="37"/>
      <c r="E51" s="56"/>
      <c r="F51" s="44" t="str">
        <f>IF(Unspec_Imports[[#This Row],[Aggregated_First_POR]]="","",0.437)</f>
        <v/>
      </c>
      <c r="G5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51" s="43"/>
      <c r="I51" s="27"/>
      <c r="J51" s="37"/>
      <c r="K51" s="132" t="str">
        <f>IF(Unspec_Imports[[#This Row],[Are_You_PSE]]="","",IF(J51="Yes","","Verify Entry"))</f>
        <v/>
      </c>
      <c r="L51" s="26"/>
      <c r="M51" s="44" t="str">
        <f>IF(Unspec_Imports[[#This Row],[Aggregated_First_POR]]="","",'Start Here'!$B$33)</f>
        <v/>
      </c>
      <c r="N51" s="44" t="str">
        <f>IF(Unspec_Imports[[#This Row],[Aggregated_First_POR]]="","",IF(Unspec_Imports[[#This Row],[Are_You_PSE]]="Yes","No",IF(Unspec_Imports[[#This Row],[Are_You_PSE]]="No","Yes","Verify Entry")))</f>
        <v/>
      </c>
      <c r="O51" s="52" t="str">
        <f>IF(Unspec_Imports[[#This Row],[Power_Brought_On_Behalf]]="Yes",Unspec_Imports[[#This Row],[Unspecified_Electricity_Deliveries]]*Unspec_Imports[[#This Row],[Transmission_Loss_Correction_Factor]],"")</f>
        <v/>
      </c>
      <c r="P51" s="51" t="str">
        <f>IF(Unspec_Imports[[#This Row],[Imported_Owned_Or_On_Behalf]]="","",Unspec_Imports[[#This Row],[Imported_Owned_Or_On_Behalf]]*Unspec_Imports[[#This Row],[Default_Emissions_Factor]])</f>
        <v/>
      </c>
      <c r="Q51" s="26"/>
      <c r="R51" s="39" t="str">
        <f>IFERROR(MAX(Unspec_Imports[[#This Row],[Unspecified_Electricity_Deliveries]],0)*Unspec_Imports[[#This Row],[Default_Emissions_Factor]]*Unspec_Imports[[#This Row],[Transmission_Loss_Correction_Factor]],"")</f>
        <v/>
      </c>
      <c r="S51" s="28"/>
      <c r="T51" s="57"/>
    </row>
    <row r="52" spans="1:20">
      <c r="A52" s="75" t="s">
        <v>896</v>
      </c>
      <c r="B52" s="37"/>
      <c r="C52" s="55"/>
      <c r="D52" s="37"/>
      <c r="E52" s="56"/>
      <c r="F52" s="44" t="str">
        <f>IF(Unspec_Imports[[#This Row],[Aggregated_First_POR]]="","",0.437)</f>
        <v/>
      </c>
      <c r="G5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52" s="43"/>
      <c r="I52" s="27"/>
      <c r="J52" s="37"/>
      <c r="K52" s="132" t="str">
        <f>IF(Unspec_Imports[[#This Row],[Are_You_PSE]]="","",IF(J52="Yes","","Verify Entry"))</f>
        <v/>
      </c>
      <c r="L52" s="26"/>
      <c r="M52" s="44" t="str">
        <f>IF(Unspec_Imports[[#This Row],[Aggregated_First_POR]]="","",'Start Here'!$B$33)</f>
        <v/>
      </c>
      <c r="N52" s="44" t="str">
        <f>IF(Unspec_Imports[[#This Row],[Aggregated_First_POR]]="","",IF(Unspec_Imports[[#This Row],[Are_You_PSE]]="Yes","No",IF(Unspec_Imports[[#This Row],[Are_You_PSE]]="No","Yes","Verify Entry")))</f>
        <v/>
      </c>
      <c r="O52" s="52" t="str">
        <f>IF(Unspec_Imports[[#This Row],[Power_Brought_On_Behalf]]="Yes",Unspec_Imports[[#This Row],[Unspecified_Electricity_Deliveries]]*Unspec_Imports[[#This Row],[Transmission_Loss_Correction_Factor]],"")</f>
        <v/>
      </c>
      <c r="P52" s="51" t="str">
        <f>IF(Unspec_Imports[[#This Row],[Imported_Owned_Or_On_Behalf]]="","",Unspec_Imports[[#This Row],[Imported_Owned_Or_On_Behalf]]*Unspec_Imports[[#This Row],[Default_Emissions_Factor]])</f>
        <v/>
      </c>
      <c r="Q52" s="26"/>
      <c r="R52" s="39" t="str">
        <f>IFERROR(MAX(Unspec_Imports[[#This Row],[Unspecified_Electricity_Deliveries]],0)*Unspec_Imports[[#This Row],[Default_Emissions_Factor]]*Unspec_Imports[[#This Row],[Transmission_Loss_Correction_Factor]],"")</f>
        <v/>
      </c>
      <c r="S52" s="28"/>
      <c r="T52" s="57"/>
    </row>
    <row r="53" spans="1:20">
      <c r="A53" s="75" t="s">
        <v>896</v>
      </c>
      <c r="B53" s="37"/>
      <c r="C53" s="55"/>
      <c r="D53" s="37"/>
      <c r="E53" s="56"/>
      <c r="F53" s="44" t="str">
        <f>IF(Unspec_Imports[[#This Row],[Aggregated_First_POR]]="","",0.437)</f>
        <v/>
      </c>
      <c r="G5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53" s="43"/>
      <c r="I53" s="27"/>
      <c r="J53" s="37"/>
      <c r="K53" s="132" t="str">
        <f>IF(Unspec_Imports[[#This Row],[Are_You_PSE]]="","",IF(J53="Yes","","Verify Entry"))</f>
        <v/>
      </c>
      <c r="L53" s="26"/>
      <c r="M53" s="44" t="str">
        <f>IF(Unspec_Imports[[#This Row],[Aggregated_First_POR]]="","",'Start Here'!$B$33)</f>
        <v/>
      </c>
      <c r="N53" s="44" t="str">
        <f>IF(Unspec_Imports[[#This Row],[Aggregated_First_POR]]="","",IF(Unspec_Imports[[#This Row],[Are_You_PSE]]="Yes","No",IF(Unspec_Imports[[#This Row],[Are_You_PSE]]="No","Yes","Verify Entry")))</f>
        <v/>
      </c>
      <c r="O53" s="52" t="str">
        <f>IF(Unspec_Imports[[#This Row],[Power_Brought_On_Behalf]]="Yes",Unspec_Imports[[#This Row],[Unspecified_Electricity_Deliveries]]*Unspec_Imports[[#This Row],[Transmission_Loss_Correction_Factor]],"")</f>
        <v/>
      </c>
      <c r="P53" s="51" t="str">
        <f>IF(Unspec_Imports[[#This Row],[Imported_Owned_Or_On_Behalf]]="","",Unspec_Imports[[#This Row],[Imported_Owned_Or_On_Behalf]]*Unspec_Imports[[#This Row],[Default_Emissions_Factor]])</f>
        <v/>
      </c>
      <c r="Q53" s="26"/>
      <c r="R53" s="39" t="str">
        <f>IFERROR(MAX(Unspec_Imports[[#This Row],[Unspecified_Electricity_Deliveries]],0)*Unspec_Imports[[#This Row],[Default_Emissions_Factor]]*Unspec_Imports[[#This Row],[Transmission_Loss_Correction_Factor]],"")</f>
        <v/>
      </c>
      <c r="S53" s="28"/>
      <c r="T53" s="57"/>
    </row>
    <row r="54" spans="1:20">
      <c r="A54" s="75" t="s">
        <v>896</v>
      </c>
      <c r="B54" s="37"/>
      <c r="C54" s="55"/>
      <c r="D54" s="37"/>
      <c r="E54" s="56"/>
      <c r="F54" s="44" t="str">
        <f>IF(Unspec_Imports[[#This Row],[Aggregated_First_POR]]="","",0.437)</f>
        <v/>
      </c>
      <c r="G5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54" s="43"/>
      <c r="I54" s="27"/>
      <c r="J54" s="37"/>
      <c r="K54" s="132" t="str">
        <f>IF(Unspec_Imports[[#This Row],[Are_You_PSE]]="","",IF(J54="Yes","","Verify Entry"))</f>
        <v/>
      </c>
      <c r="L54" s="26"/>
      <c r="M54" s="44" t="str">
        <f>IF(Unspec_Imports[[#This Row],[Aggregated_First_POR]]="","",'Start Here'!$B$33)</f>
        <v/>
      </c>
      <c r="N54" s="44" t="str">
        <f>IF(Unspec_Imports[[#This Row],[Aggregated_First_POR]]="","",IF(Unspec_Imports[[#This Row],[Are_You_PSE]]="Yes","No",IF(Unspec_Imports[[#This Row],[Are_You_PSE]]="No","Yes","Verify Entry")))</f>
        <v/>
      </c>
      <c r="O54" s="52" t="str">
        <f>IF(Unspec_Imports[[#This Row],[Power_Brought_On_Behalf]]="Yes",Unspec_Imports[[#This Row],[Unspecified_Electricity_Deliveries]]*Unspec_Imports[[#This Row],[Transmission_Loss_Correction_Factor]],"")</f>
        <v/>
      </c>
      <c r="P54" s="51" t="str">
        <f>IF(Unspec_Imports[[#This Row],[Imported_Owned_Or_On_Behalf]]="","",Unspec_Imports[[#This Row],[Imported_Owned_Or_On_Behalf]]*Unspec_Imports[[#This Row],[Default_Emissions_Factor]])</f>
        <v/>
      </c>
      <c r="Q54" s="26"/>
      <c r="R54" s="39" t="str">
        <f>IFERROR(MAX(Unspec_Imports[[#This Row],[Unspecified_Electricity_Deliveries]],0)*Unspec_Imports[[#This Row],[Default_Emissions_Factor]]*Unspec_Imports[[#This Row],[Transmission_Loss_Correction_Factor]],"")</f>
        <v/>
      </c>
      <c r="S54" s="28"/>
      <c r="T54" s="57"/>
    </row>
    <row r="55" spans="1:20">
      <c r="A55" s="75" t="s">
        <v>896</v>
      </c>
      <c r="B55" s="37"/>
      <c r="C55" s="55"/>
      <c r="D55" s="37"/>
      <c r="E55" s="56"/>
      <c r="F55" s="44" t="str">
        <f>IF(Unspec_Imports[[#This Row],[Aggregated_First_POR]]="","",0.437)</f>
        <v/>
      </c>
      <c r="G5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55" s="43"/>
      <c r="I55" s="27"/>
      <c r="J55" s="37"/>
      <c r="K55" s="132" t="str">
        <f>IF(Unspec_Imports[[#This Row],[Are_You_PSE]]="","",IF(J55="Yes","","Verify Entry"))</f>
        <v/>
      </c>
      <c r="L55" s="26"/>
      <c r="M55" s="44" t="str">
        <f>IF(Unspec_Imports[[#This Row],[Aggregated_First_POR]]="","",'Start Here'!$B$33)</f>
        <v/>
      </c>
      <c r="N55" s="44" t="str">
        <f>IF(Unspec_Imports[[#This Row],[Aggregated_First_POR]]="","",IF(Unspec_Imports[[#This Row],[Are_You_PSE]]="Yes","No",IF(Unspec_Imports[[#This Row],[Are_You_PSE]]="No","Yes","Verify Entry")))</f>
        <v/>
      </c>
      <c r="O55" s="52" t="str">
        <f>IF(Unspec_Imports[[#This Row],[Power_Brought_On_Behalf]]="Yes",Unspec_Imports[[#This Row],[Unspecified_Electricity_Deliveries]]*Unspec_Imports[[#This Row],[Transmission_Loss_Correction_Factor]],"")</f>
        <v/>
      </c>
      <c r="P55" s="51" t="str">
        <f>IF(Unspec_Imports[[#This Row],[Imported_Owned_Or_On_Behalf]]="","",Unspec_Imports[[#This Row],[Imported_Owned_Or_On_Behalf]]*Unspec_Imports[[#This Row],[Default_Emissions_Factor]])</f>
        <v/>
      </c>
      <c r="Q55" s="26"/>
      <c r="R55" s="39" t="str">
        <f>IFERROR(MAX(Unspec_Imports[[#This Row],[Unspecified_Electricity_Deliveries]],0)*Unspec_Imports[[#This Row],[Default_Emissions_Factor]]*Unspec_Imports[[#This Row],[Transmission_Loss_Correction_Factor]],"")</f>
        <v/>
      </c>
      <c r="S55" s="28"/>
      <c r="T55" s="57"/>
    </row>
    <row r="56" spans="1:20">
      <c r="A56" s="75" t="s">
        <v>896</v>
      </c>
      <c r="B56" s="37"/>
      <c r="C56" s="55"/>
      <c r="D56" s="37"/>
      <c r="E56" s="56"/>
      <c r="F56" s="44" t="str">
        <f>IF(Unspec_Imports[[#This Row],[Aggregated_First_POR]]="","",0.437)</f>
        <v/>
      </c>
      <c r="G5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56" s="43"/>
      <c r="I56" s="27"/>
      <c r="J56" s="37"/>
      <c r="K56" s="132" t="str">
        <f>IF(Unspec_Imports[[#This Row],[Are_You_PSE]]="","",IF(J56="Yes","","Verify Entry"))</f>
        <v/>
      </c>
      <c r="L56" s="26"/>
      <c r="M56" s="44" t="str">
        <f>IF(Unspec_Imports[[#This Row],[Aggregated_First_POR]]="","",'Start Here'!$B$33)</f>
        <v/>
      </c>
      <c r="N56" s="44" t="str">
        <f>IF(Unspec_Imports[[#This Row],[Aggregated_First_POR]]="","",IF(Unspec_Imports[[#This Row],[Are_You_PSE]]="Yes","No",IF(Unspec_Imports[[#This Row],[Are_You_PSE]]="No","Yes","Verify Entry")))</f>
        <v/>
      </c>
      <c r="O56" s="52" t="str">
        <f>IF(Unspec_Imports[[#This Row],[Power_Brought_On_Behalf]]="Yes",Unspec_Imports[[#This Row],[Unspecified_Electricity_Deliveries]]*Unspec_Imports[[#This Row],[Transmission_Loss_Correction_Factor]],"")</f>
        <v/>
      </c>
      <c r="P56" s="51" t="str">
        <f>IF(Unspec_Imports[[#This Row],[Imported_Owned_Or_On_Behalf]]="","",Unspec_Imports[[#This Row],[Imported_Owned_Or_On_Behalf]]*Unspec_Imports[[#This Row],[Default_Emissions_Factor]])</f>
        <v/>
      </c>
      <c r="Q56" s="26"/>
      <c r="R56" s="39" t="str">
        <f>IFERROR(MAX(Unspec_Imports[[#This Row],[Unspecified_Electricity_Deliveries]],0)*Unspec_Imports[[#This Row],[Default_Emissions_Factor]]*Unspec_Imports[[#This Row],[Transmission_Loss_Correction_Factor]],"")</f>
        <v/>
      </c>
      <c r="S56" s="28"/>
      <c r="T56" s="57"/>
    </row>
    <row r="57" spans="1:20">
      <c r="A57" s="75" t="s">
        <v>896</v>
      </c>
      <c r="B57" s="37"/>
      <c r="C57" s="55"/>
      <c r="D57" s="37"/>
      <c r="E57" s="56"/>
      <c r="F57" s="44" t="str">
        <f>IF(Unspec_Imports[[#This Row],[Aggregated_First_POR]]="","",0.437)</f>
        <v/>
      </c>
      <c r="G5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57" s="43"/>
      <c r="I57" s="27"/>
      <c r="J57" s="37"/>
      <c r="K57" s="132" t="str">
        <f>IF(Unspec_Imports[[#This Row],[Are_You_PSE]]="","",IF(J57="Yes","","Verify Entry"))</f>
        <v/>
      </c>
      <c r="L57" s="26"/>
      <c r="M57" s="44" t="str">
        <f>IF(Unspec_Imports[[#This Row],[Aggregated_First_POR]]="","",'Start Here'!$B$33)</f>
        <v/>
      </c>
      <c r="N57" s="44" t="str">
        <f>IF(Unspec_Imports[[#This Row],[Aggregated_First_POR]]="","",IF(Unspec_Imports[[#This Row],[Are_You_PSE]]="Yes","No",IF(Unspec_Imports[[#This Row],[Are_You_PSE]]="No","Yes","Verify Entry")))</f>
        <v/>
      </c>
      <c r="O57" s="52" t="str">
        <f>IF(Unspec_Imports[[#This Row],[Power_Brought_On_Behalf]]="Yes",Unspec_Imports[[#This Row],[Unspecified_Electricity_Deliveries]]*Unspec_Imports[[#This Row],[Transmission_Loss_Correction_Factor]],"")</f>
        <v/>
      </c>
      <c r="P57" s="51" t="str">
        <f>IF(Unspec_Imports[[#This Row],[Imported_Owned_Or_On_Behalf]]="","",Unspec_Imports[[#This Row],[Imported_Owned_Or_On_Behalf]]*Unspec_Imports[[#This Row],[Default_Emissions_Factor]])</f>
        <v/>
      </c>
      <c r="Q57" s="26"/>
      <c r="R57" s="39" t="str">
        <f>IFERROR(MAX(Unspec_Imports[[#This Row],[Unspecified_Electricity_Deliveries]],0)*Unspec_Imports[[#This Row],[Default_Emissions_Factor]]*Unspec_Imports[[#This Row],[Transmission_Loss_Correction_Factor]],"")</f>
        <v/>
      </c>
      <c r="S57" s="28"/>
      <c r="T57" s="57"/>
    </row>
    <row r="58" spans="1:20">
      <c r="A58" s="75" t="s">
        <v>896</v>
      </c>
      <c r="B58" s="37"/>
      <c r="C58" s="55"/>
      <c r="D58" s="37"/>
      <c r="E58" s="56"/>
      <c r="F58" s="44" t="str">
        <f>IF(Unspec_Imports[[#This Row],[Aggregated_First_POR]]="","",0.437)</f>
        <v/>
      </c>
      <c r="G5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58" s="43"/>
      <c r="I58" s="27"/>
      <c r="J58" s="37"/>
      <c r="K58" s="132" t="str">
        <f>IF(Unspec_Imports[[#This Row],[Are_You_PSE]]="","",IF(J58="Yes","","Verify Entry"))</f>
        <v/>
      </c>
      <c r="L58" s="26"/>
      <c r="M58" s="44" t="str">
        <f>IF(Unspec_Imports[[#This Row],[Aggregated_First_POR]]="","",'Start Here'!$B$33)</f>
        <v/>
      </c>
      <c r="N58" s="44" t="str">
        <f>IF(Unspec_Imports[[#This Row],[Aggregated_First_POR]]="","",IF(Unspec_Imports[[#This Row],[Are_You_PSE]]="Yes","No",IF(Unspec_Imports[[#This Row],[Are_You_PSE]]="No","Yes","Verify Entry")))</f>
        <v/>
      </c>
      <c r="O58" s="52" t="str">
        <f>IF(Unspec_Imports[[#This Row],[Power_Brought_On_Behalf]]="Yes",Unspec_Imports[[#This Row],[Unspecified_Electricity_Deliveries]]*Unspec_Imports[[#This Row],[Transmission_Loss_Correction_Factor]],"")</f>
        <v/>
      </c>
      <c r="P58" s="51" t="str">
        <f>IF(Unspec_Imports[[#This Row],[Imported_Owned_Or_On_Behalf]]="","",Unspec_Imports[[#This Row],[Imported_Owned_Or_On_Behalf]]*Unspec_Imports[[#This Row],[Default_Emissions_Factor]])</f>
        <v/>
      </c>
      <c r="Q58" s="26"/>
      <c r="R58" s="39" t="str">
        <f>IFERROR(MAX(Unspec_Imports[[#This Row],[Unspecified_Electricity_Deliveries]],0)*Unspec_Imports[[#This Row],[Default_Emissions_Factor]]*Unspec_Imports[[#This Row],[Transmission_Loss_Correction_Factor]],"")</f>
        <v/>
      </c>
      <c r="S58" s="28"/>
      <c r="T58" s="57"/>
    </row>
    <row r="59" spans="1:20">
      <c r="A59" s="75" t="s">
        <v>896</v>
      </c>
      <c r="B59" s="37"/>
      <c r="C59" s="55"/>
      <c r="D59" s="37"/>
      <c r="E59" s="56"/>
      <c r="F59" s="44" t="str">
        <f>IF(Unspec_Imports[[#This Row],[Aggregated_First_POR]]="","",0.437)</f>
        <v/>
      </c>
      <c r="G5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59" s="43"/>
      <c r="I59" s="27"/>
      <c r="J59" s="37"/>
      <c r="K59" s="132" t="str">
        <f>IF(Unspec_Imports[[#This Row],[Are_You_PSE]]="","",IF(J59="Yes","","Verify Entry"))</f>
        <v/>
      </c>
      <c r="L59" s="26"/>
      <c r="M59" s="44" t="str">
        <f>IF(Unspec_Imports[[#This Row],[Aggregated_First_POR]]="","",'Start Here'!$B$33)</f>
        <v/>
      </c>
      <c r="N59" s="44" t="str">
        <f>IF(Unspec_Imports[[#This Row],[Aggregated_First_POR]]="","",IF(Unspec_Imports[[#This Row],[Are_You_PSE]]="Yes","No",IF(Unspec_Imports[[#This Row],[Are_You_PSE]]="No","Yes","Verify Entry")))</f>
        <v/>
      </c>
      <c r="O59" s="52" t="str">
        <f>IF(Unspec_Imports[[#This Row],[Power_Brought_On_Behalf]]="Yes",Unspec_Imports[[#This Row],[Unspecified_Electricity_Deliveries]]*Unspec_Imports[[#This Row],[Transmission_Loss_Correction_Factor]],"")</f>
        <v/>
      </c>
      <c r="P59" s="51" t="str">
        <f>IF(Unspec_Imports[[#This Row],[Imported_Owned_Or_On_Behalf]]="","",Unspec_Imports[[#This Row],[Imported_Owned_Or_On_Behalf]]*Unspec_Imports[[#This Row],[Default_Emissions_Factor]])</f>
        <v/>
      </c>
      <c r="Q59" s="26"/>
      <c r="R59" s="39" t="str">
        <f>IFERROR(MAX(Unspec_Imports[[#This Row],[Unspecified_Electricity_Deliveries]],0)*Unspec_Imports[[#This Row],[Default_Emissions_Factor]]*Unspec_Imports[[#This Row],[Transmission_Loss_Correction_Factor]],"")</f>
        <v/>
      </c>
      <c r="S59" s="28"/>
      <c r="T59" s="57"/>
    </row>
    <row r="60" spans="1:20">
      <c r="A60" s="75" t="s">
        <v>896</v>
      </c>
      <c r="B60" s="37"/>
      <c r="C60" s="55"/>
      <c r="D60" s="37"/>
      <c r="E60" s="56"/>
      <c r="F60" s="44" t="str">
        <f>IF(Unspec_Imports[[#This Row],[Aggregated_First_POR]]="","",0.437)</f>
        <v/>
      </c>
      <c r="G6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60" s="43"/>
      <c r="I60" s="27"/>
      <c r="J60" s="37"/>
      <c r="K60" s="132" t="str">
        <f>IF(Unspec_Imports[[#This Row],[Are_You_PSE]]="","",IF(J60="Yes","","Verify Entry"))</f>
        <v/>
      </c>
      <c r="L60" s="26"/>
      <c r="M60" s="44" t="str">
        <f>IF(Unspec_Imports[[#This Row],[Aggregated_First_POR]]="","",'Start Here'!$B$33)</f>
        <v/>
      </c>
      <c r="N60" s="44" t="str">
        <f>IF(Unspec_Imports[[#This Row],[Aggregated_First_POR]]="","",IF(Unspec_Imports[[#This Row],[Are_You_PSE]]="Yes","No",IF(Unspec_Imports[[#This Row],[Are_You_PSE]]="No","Yes","Verify Entry")))</f>
        <v/>
      </c>
      <c r="O60" s="52" t="str">
        <f>IF(Unspec_Imports[[#This Row],[Power_Brought_On_Behalf]]="Yes",Unspec_Imports[[#This Row],[Unspecified_Electricity_Deliveries]]*Unspec_Imports[[#This Row],[Transmission_Loss_Correction_Factor]],"")</f>
        <v/>
      </c>
      <c r="P60" s="51" t="str">
        <f>IF(Unspec_Imports[[#This Row],[Imported_Owned_Or_On_Behalf]]="","",Unspec_Imports[[#This Row],[Imported_Owned_Or_On_Behalf]]*Unspec_Imports[[#This Row],[Default_Emissions_Factor]])</f>
        <v/>
      </c>
      <c r="Q60" s="26"/>
      <c r="R60" s="39" t="str">
        <f>IFERROR(MAX(Unspec_Imports[[#This Row],[Unspecified_Electricity_Deliveries]],0)*Unspec_Imports[[#This Row],[Default_Emissions_Factor]]*Unspec_Imports[[#This Row],[Transmission_Loss_Correction_Factor]],"")</f>
        <v/>
      </c>
      <c r="S60" s="28"/>
      <c r="T60" s="57"/>
    </row>
    <row r="61" spans="1:20">
      <c r="A61" s="75" t="s">
        <v>896</v>
      </c>
      <c r="B61" s="37"/>
      <c r="C61" s="55"/>
      <c r="D61" s="37"/>
      <c r="E61" s="56"/>
      <c r="F61" s="44" t="str">
        <f>IF(Unspec_Imports[[#This Row],[Aggregated_First_POR]]="","",0.437)</f>
        <v/>
      </c>
      <c r="G6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61" s="43"/>
      <c r="I61" s="27"/>
      <c r="J61" s="37"/>
      <c r="K61" s="132" t="str">
        <f>IF(Unspec_Imports[[#This Row],[Are_You_PSE]]="","",IF(J61="Yes","","Verify Entry"))</f>
        <v/>
      </c>
      <c r="L61" s="26"/>
      <c r="M61" s="44" t="str">
        <f>IF(Unspec_Imports[[#This Row],[Aggregated_First_POR]]="","",'Start Here'!$B$33)</f>
        <v/>
      </c>
      <c r="N61" s="44" t="str">
        <f>IF(Unspec_Imports[[#This Row],[Aggregated_First_POR]]="","",IF(Unspec_Imports[[#This Row],[Are_You_PSE]]="Yes","No",IF(Unspec_Imports[[#This Row],[Are_You_PSE]]="No","Yes","Verify Entry")))</f>
        <v/>
      </c>
      <c r="O61" s="52" t="str">
        <f>IF(Unspec_Imports[[#This Row],[Power_Brought_On_Behalf]]="Yes",Unspec_Imports[[#This Row],[Unspecified_Electricity_Deliveries]]*Unspec_Imports[[#This Row],[Transmission_Loss_Correction_Factor]],"")</f>
        <v/>
      </c>
      <c r="P61" s="51" t="str">
        <f>IF(Unspec_Imports[[#This Row],[Imported_Owned_Or_On_Behalf]]="","",Unspec_Imports[[#This Row],[Imported_Owned_Or_On_Behalf]]*Unspec_Imports[[#This Row],[Default_Emissions_Factor]])</f>
        <v/>
      </c>
      <c r="Q61" s="26"/>
      <c r="R61" s="39" t="str">
        <f>IFERROR(MAX(Unspec_Imports[[#This Row],[Unspecified_Electricity_Deliveries]],0)*Unspec_Imports[[#This Row],[Default_Emissions_Factor]]*Unspec_Imports[[#This Row],[Transmission_Loss_Correction_Factor]],"")</f>
        <v/>
      </c>
      <c r="S61" s="28"/>
      <c r="T61" s="57"/>
    </row>
    <row r="62" spans="1:20">
      <c r="A62" s="75" t="s">
        <v>896</v>
      </c>
      <c r="B62" s="37"/>
      <c r="C62" s="55"/>
      <c r="D62" s="37"/>
      <c r="E62" s="56"/>
      <c r="F62" s="44" t="str">
        <f>IF(Unspec_Imports[[#This Row],[Aggregated_First_POR]]="","",0.437)</f>
        <v/>
      </c>
      <c r="G6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62" s="43"/>
      <c r="I62" s="27"/>
      <c r="J62" s="37"/>
      <c r="K62" s="132" t="str">
        <f>IF(Unspec_Imports[[#This Row],[Are_You_PSE]]="","",IF(J62="Yes","","Verify Entry"))</f>
        <v/>
      </c>
      <c r="L62" s="26"/>
      <c r="M62" s="44" t="str">
        <f>IF(Unspec_Imports[[#This Row],[Aggregated_First_POR]]="","",'Start Here'!$B$33)</f>
        <v/>
      </c>
      <c r="N62" s="44" t="str">
        <f>IF(Unspec_Imports[[#This Row],[Aggregated_First_POR]]="","",IF(Unspec_Imports[[#This Row],[Are_You_PSE]]="Yes","No",IF(Unspec_Imports[[#This Row],[Are_You_PSE]]="No","Yes","Verify Entry")))</f>
        <v/>
      </c>
      <c r="O62" s="52" t="str">
        <f>IF(Unspec_Imports[[#This Row],[Power_Brought_On_Behalf]]="Yes",Unspec_Imports[[#This Row],[Unspecified_Electricity_Deliveries]]*Unspec_Imports[[#This Row],[Transmission_Loss_Correction_Factor]],"")</f>
        <v/>
      </c>
      <c r="P62" s="51" t="str">
        <f>IF(Unspec_Imports[[#This Row],[Imported_Owned_Or_On_Behalf]]="","",Unspec_Imports[[#This Row],[Imported_Owned_Or_On_Behalf]]*Unspec_Imports[[#This Row],[Default_Emissions_Factor]])</f>
        <v/>
      </c>
      <c r="Q62" s="26"/>
      <c r="R62" s="39" t="str">
        <f>IFERROR(MAX(Unspec_Imports[[#This Row],[Unspecified_Electricity_Deliveries]],0)*Unspec_Imports[[#This Row],[Default_Emissions_Factor]]*Unspec_Imports[[#This Row],[Transmission_Loss_Correction_Factor]],"")</f>
        <v/>
      </c>
      <c r="S62" s="28"/>
      <c r="T62" s="57"/>
    </row>
    <row r="63" spans="1:20">
      <c r="A63" s="75" t="s">
        <v>896</v>
      </c>
      <c r="B63" s="37"/>
      <c r="C63" s="55"/>
      <c r="D63" s="37"/>
      <c r="E63" s="56"/>
      <c r="F63" s="44" t="str">
        <f>IF(Unspec_Imports[[#This Row],[Aggregated_First_POR]]="","",0.437)</f>
        <v/>
      </c>
      <c r="G6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63" s="43"/>
      <c r="I63" s="27"/>
      <c r="J63" s="37"/>
      <c r="K63" s="132" t="str">
        <f>IF(Unspec_Imports[[#This Row],[Are_You_PSE]]="","",IF(J63="Yes","","Verify Entry"))</f>
        <v/>
      </c>
      <c r="L63" s="26"/>
      <c r="M63" s="44" t="str">
        <f>IF(Unspec_Imports[[#This Row],[Aggregated_First_POR]]="","",'Start Here'!$B$33)</f>
        <v/>
      </c>
      <c r="N63" s="44" t="str">
        <f>IF(Unspec_Imports[[#This Row],[Aggregated_First_POR]]="","",IF(Unspec_Imports[[#This Row],[Are_You_PSE]]="Yes","No",IF(Unspec_Imports[[#This Row],[Are_You_PSE]]="No","Yes","Verify Entry")))</f>
        <v/>
      </c>
      <c r="O63" s="52" t="str">
        <f>IF(Unspec_Imports[[#This Row],[Power_Brought_On_Behalf]]="Yes",Unspec_Imports[[#This Row],[Unspecified_Electricity_Deliveries]]*Unspec_Imports[[#This Row],[Transmission_Loss_Correction_Factor]],"")</f>
        <v/>
      </c>
      <c r="P63" s="51" t="str">
        <f>IF(Unspec_Imports[[#This Row],[Imported_Owned_Or_On_Behalf]]="","",Unspec_Imports[[#This Row],[Imported_Owned_Or_On_Behalf]]*Unspec_Imports[[#This Row],[Default_Emissions_Factor]])</f>
        <v/>
      </c>
      <c r="Q63" s="26"/>
      <c r="R63" s="39" t="str">
        <f>IFERROR(MAX(Unspec_Imports[[#This Row],[Unspecified_Electricity_Deliveries]],0)*Unspec_Imports[[#This Row],[Default_Emissions_Factor]]*Unspec_Imports[[#This Row],[Transmission_Loss_Correction_Factor]],"")</f>
        <v/>
      </c>
      <c r="S63" s="28"/>
      <c r="T63" s="57"/>
    </row>
    <row r="64" spans="1:20">
      <c r="A64" s="75" t="s">
        <v>896</v>
      </c>
      <c r="B64" s="37"/>
      <c r="C64" s="55"/>
      <c r="D64" s="37"/>
      <c r="E64" s="56"/>
      <c r="F64" s="44" t="str">
        <f>IF(Unspec_Imports[[#This Row],[Aggregated_First_POR]]="","",0.437)</f>
        <v/>
      </c>
      <c r="G6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64" s="43"/>
      <c r="I64" s="27"/>
      <c r="J64" s="37"/>
      <c r="K64" s="132" t="str">
        <f>IF(Unspec_Imports[[#This Row],[Are_You_PSE]]="","",IF(J64="Yes","","Verify Entry"))</f>
        <v/>
      </c>
      <c r="L64" s="26"/>
      <c r="M64" s="44" t="str">
        <f>IF(Unspec_Imports[[#This Row],[Aggregated_First_POR]]="","",'Start Here'!$B$33)</f>
        <v/>
      </c>
      <c r="N64" s="44" t="str">
        <f>IF(Unspec_Imports[[#This Row],[Aggregated_First_POR]]="","",IF(Unspec_Imports[[#This Row],[Are_You_PSE]]="Yes","No",IF(Unspec_Imports[[#This Row],[Are_You_PSE]]="No","Yes","Verify Entry")))</f>
        <v/>
      </c>
      <c r="O64" s="52" t="str">
        <f>IF(Unspec_Imports[[#This Row],[Power_Brought_On_Behalf]]="Yes",Unspec_Imports[[#This Row],[Unspecified_Electricity_Deliveries]]*Unspec_Imports[[#This Row],[Transmission_Loss_Correction_Factor]],"")</f>
        <v/>
      </c>
      <c r="P64" s="51" t="str">
        <f>IF(Unspec_Imports[[#This Row],[Imported_Owned_Or_On_Behalf]]="","",Unspec_Imports[[#This Row],[Imported_Owned_Or_On_Behalf]]*Unspec_Imports[[#This Row],[Default_Emissions_Factor]])</f>
        <v/>
      </c>
      <c r="Q64" s="26"/>
      <c r="R64" s="39" t="str">
        <f>IFERROR(MAX(Unspec_Imports[[#This Row],[Unspecified_Electricity_Deliveries]],0)*Unspec_Imports[[#This Row],[Default_Emissions_Factor]]*Unspec_Imports[[#This Row],[Transmission_Loss_Correction_Factor]],"")</f>
        <v/>
      </c>
      <c r="S64" s="28"/>
      <c r="T64" s="57"/>
    </row>
    <row r="65" spans="1:20">
      <c r="A65" s="75" t="s">
        <v>896</v>
      </c>
      <c r="B65" s="37"/>
      <c r="C65" s="55"/>
      <c r="D65" s="37"/>
      <c r="E65" s="56"/>
      <c r="F65" s="44" t="str">
        <f>IF(Unspec_Imports[[#This Row],[Aggregated_First_POR]]="","",0.437)</f>
        <v/>
      </c>
      <c r="G6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65" s="43"/>
      <c r="I65" s="27"/>
      <c r="J65" s="37"/>
      <c r="K65" s="132" t="str">
        <f>IF(Unspec_Imports[[#This Row],[Are_You_PSE]]="","",IF(J65="Yes","","Verify Entry"))</f>
        <v/>
      </c>
      <c r="L65" s="26"/>
      <c r="M65" s="44" t="str">
        <f>IF(Unspec_Imports[[#This Row],[Aggregated_First_POR]]="","",'Start Here'!$B$33)</f>
        <v/>
      </c>
      <c r="N65" s="44" t="str">
        <f>IF(Unspec_Imports[[#This Row],[Aggregated_First_POR]]="","",IF(Unspec_Imports[[#This Row],[Are_You_PSE]]="Yes","No",IF(Unspec_Imports[[#This Row],[Are_You_PSE]]="No","Yes","Verify Entry")))</f>
        <v/>
      </c>
      <c r="O65" s="52" t="str">
        <f>IF(Unspec_Imports[[#This Row],[Power_Brought_On_Behalf]]="Yes",Unspec_Imports[[#This Row],[Unspecified_Electricity_Deliveries]]*Unspec_Imports[[#This Row],[Transmission_Loss_Correction_Factor]],"")</f>
        <v/>
      </c>
      <c r="P65" s="51" t="str">
        <f>IF(Unspec_Imports[[#This Row],[Imported_Owned_Or_On_Behalf]]="","",Unspec_Imports[[#This Row],[Imported_Owned_Or_On_Behalf]]*Unspec_Imports[[#This Row],[Default_Emissions_Factor]])</f>
        <v/>
      </c>
      <c r="Q65" s="26"/>
      <c r="R65" s="39" t="str">
        <f>IFERROR(MAX(Unspec_Imports[[#This Row],[Unspecified_Electricity_Deliveries]],0)*Unspec_Imports[[#This Row],[Default_Emissions_Factor]]*Unspec_Imports[[#This Row],[Transmission_Loss_Correction_Factor]],"")</f>
        <v/>
      </c>
      <c r="S65" s="28"/>
      <c r="T65" s="57"/>
    </row>
    <row r="66" spans="1:20">
      <c r="A66" s="75" t="s">
        <v>896</v>
      </c>
      <c r="B66" s="37"/>
      <c r="C66" s="55"/>
      <c r="D66" s="37"/>
      <c r="E66" s="56"/>
      <c r="F66" s="44" t="str">
        <f>IF(Unspec_Imports[[#This Row],[Aggregated_First_POR]]="","",0.437)</f>
        <v/>
      </c>
      <c r="G6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66" s="43"/>
      <c r="I66" s="27"/>
      <c r="J66" s="37"/>
      <c r="K66" s="132" t="str">
        <f>IF(Unspec_Imports[[#This Row],[Are_You_PSE]]="","",IF(J66="Yes","","Verify Entry"))</f>
        <v/>
      </c>
      <c r="L66" s="26"/>
      <c r="M66" s="44" t="str">
        <f>IF(Unspec_Imports[[#This Row],[Aggregated_First_POR]]="","",'Start Here'!$B$33)</f>
        <v/>
      </c>
      <c r="N66" s="44" t="str">
        <f>IF(Unspec_Imports[[#This Row],[Aggregated_First_POR]]="","",IF(Unspec_Imports[[#This Row],[Are_You_PSE]]="Yes","No",IF(Unspec_Imports[[#This Row],[Are_You_PSE]]="No","Yes","Verify Entry")))</f>
        <v/>
      </c>
      <c r="O66" s="52" t="str">
        <f>IF(Unspec_Imports[[#This Row],[Power_Brought_On_Behalf]]="Yes",Unspec_Imports[[#This Row],[Unspecified_Electricity_Deliveries]]*Unspec_Imports[[#This Row],[Transmission_Loss_Correction_Factor]],"")</f>
        <v/>
      </c>
      <c r="P66" s="51" t="str">
        <f>IF(Unspec_Imports[[#This Row],[Imported_Owned_Or_On_Behalf]]="","",Unspec_Imports[[#This Row],[Imported_Owned_Or_On_Behalf]]*Unspec_Imports[[#This Row],[Default_Emissions_Factor]])</f>
        <v/>
      </c>
      <c r="Q66" s="26"/>
      <c r="R66" s="39" t="str">
        <f>IFERROR(MAX(Unspec_Imports[[#This Row],[Unspecified_Electricity_Deliveries]],0)*Unspec_Imports[[#This Row],[Default_Emissions_Factor]]*Unspec_Imports[[#This Row],[Transmission_Loss_Correction_Factor]],"")</f>
        <v/>
      </c>
      <c r="S66" s="28"/>
      <c r="T66" s="57"/>
    </row>
    <row r="67" spans="1:20">
      <c r="A67" s="75" t="s">
        <v>896</v>
      </c>
      <c r="B67" s="37"/>
      <c r="C67" s="55"/>
      <c r="D67" s="37"/>
      <c r="E67" s="56"/>
      <c r="F67" s="44" t="str">
        <f>IF(Unspec_Imports[[#This Row],[Aggregated_First_POR]]="","",0.437)</f>
        <v/>
      </c>
      <c r="G6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67" s="43"/>
      <c r="I67" s="27"/>
      <c r="J67" s="37"/>
      <c r="K67" s="132" t="str">
        <f>IF(Unspec_Imports[[#This Row],[Are_You_PSE]]="","",IF(J67="Yes","","Verify Entry"))</f>
        <v/>
      </c>
      <c r="L67" s="26"/>
      <c r="M67" s="44" t="str">
        <f>IF(Unspec_Imports[[#This Row],[Aggregated_First_POR]]="","",'Start Here'!$B$33)</f>
        <v/>
      </c>
      <c r="N67" s="44" t="str">
        <f>IF(Unspec_Imports[[#This Row],[Aggregated_First_POR]]="","",IF(Unspec_Imports[[#This Row],[Are_You_PSE]]="Yes","No",IF(Unspec_Imports[[#This Row],[Are_You_PSE]]="No","Yes","Verify Entry")))</f>
        <v/>
      </c>
      <c r="O67" s="52" t="str">
        <f>IF(Unspec_Imports[[#This Row],[Power_Brought_On_Behalf]]="Yes",Unspec_Imports[[#This Row],[Unspecified_Electricity_Deliveries]]*Unspec_Imports[[#This Row],[Transmission_Loss_Correction_Factor]],"")</f>
        <v/>
      </c>
      <c r="P67" s="51" t="str">
        <f>IF(Unspec_Imports[[#This Row],[Imported_Owned_Or_On_Behalf]]="","",Unspec_Imports[[#This Row],[Imported_Owned_Or_On_Behalf]]*Unspec_Imports[[#This Row],[Default_Emissions_Factor]])</f>
        <v/>
      </c>
      <c r="Q67" s="26"/>
      <c r="R67" s="39" t="str">
        <f>IFERROR(MAX(Unspec_Imports[[#This Row],[Unspecified_Electricity_Deliveries]],0)*Unspec_Imports[[#This Row],[Default_Emissions_Factor]]*Unspec_Imports[[#This Row],[Transmission_Loss_Correction_Factor]],"")</f>
        <v/>
      </c>
      <c r="S67" s="28"/>
      <c r="T67" s="57"/>
    </row>
    <row r="68" spans="1:20">
      <c r="A68" s="75" t="s">
        <v>896</v>
      </c>
      <c r="B68" s="37"/>
      <c r="C68" s="55"/>
      <c r="D68" s="37"/>
      <c r="E68" s="56"/>
      <c r="F68" s="44" t="str">
        <f>IF(Unspec_Imports[[#This Row],[Aggregated_First_POR]]="","",0.437)</f>
        <v/>
      </c>
      <c r="G6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68" s="43"/>
      <c r="I68" s="27"/>
      <c r="J68" s="37"/>
      <c r="K68" s="132" t="str">
        <f>IF(Unspec_Imports[[#This Row],[Are_You_PSE]]="","",IF(J68="Yes","","Verify Entry"))</f>
        <v/>
      </c>
      <c r="L68" s="26"/>
      <c r="M68" s="44" t="str">
        <f>IF(Unspec_Imports[[#This Row],[Aggregated_First_POR]]="","",'Start Here'!$B$33)</f>
        <v/>
      </c>
      <c r="N68" s="44" t="str">
        <f>IF(Unspec_Imports[[#This Row],[Aggregated_First_POR]]="","",IF(Unspec_Imports[[#This Row],[Are_You_PSE]]="Yes","No",IF(Unspec_Imports[[#This Row],[Are_You_PSE]]="No","Yes","Verify Entry")))</f>
        <v/>
      </c>
      <c r="O68" s="52" t="str">
        <f>IF(Unspec_Imports[[#This Row],[Power_Brought_On_Behalf]]="Yes",Unspec_Imports[[#This Row],[Unspecified_Electricity_Deliveries]]*Unspec_Imports[[#This Row],[Transmission_Loss_Correction_Factor]],"")</f>
        <v/>
      </c>
      <c r="P68" s="51" t="str">
        <f>IF(Unspec_Imports[[#This Row],[Imported_Owned_Or_On_Behalf]]="","",Unspec_Imports[[#This Row],[Imported_Owned_Or_On_Behalf]]*Unspec_Imports[[#This Row],[Default_Emissions_Factor]])</f>
        <v/>
      </c>
      <c r="Q68" s="26"/>
      <c r="R68" s="39" t="str">
        <f>IFERROR(MAX(Unspec_Imports[[#This Row],[Unspecified_Electricity_Deliveries]],0)*Unspec_Imports[[#This Row],[Default_Emissions_Factor]]*Unspec_Imports[[#This Row],[Transmission_Loss_Correction_Factor]],"")</f>
        <v/>
      </c>
      <c r="S68" s="28"/>
      <c r="T68" s="57"/>
    </row>
    <row r="69" spans="1:20">
      <c r="A69" s="75" t="s">
        <v>896</v>
      </c>
      <c r="B69" s="37"/>
      <c r="C69" s="55"/>
      <c r="D69" s="37"/>
      <c r="E69" s="56"/>
      <c r="F69" s="44" t="str">
        <f>IF(Unspec_Imports[[#This Row],[Aggregated_First_POR]]="","",0.437)</f>
        <v/>
      </c>
      <c r="G6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69" s="43"/>
      <c r="I69" s="27"/>
      <c r="J69" s="37"/>
      <c r="K69" s="132" t="str">
        <f>IF(Unspec_Imports[[#This Row],[Are_You_PSE]]="","",IF(J69="Yes","","Verify Entry"))</f>
        <v/>
      </c>
      <c r="L69" s="26"/>
      <c r="M69" s="44" t="str">
        <f>IF(Unspec_Imports[[#This Row],[Aggregated_First_POR]]="","",'Start Here'!$B$33)</f>
        <v/>
      </c>
      <c r="N69" s="44" t="str">
        <f>IF(Unspec_Imports[[#This Row],[Aggregated_First_POR]]="","",IF(Unspec_Imports[[#This Row],[Are_You_PSE]]="Yes","No",IF(Unspec_Imports[[#This Row],[Are_You_PSE]]="No","Yes","Verify Entry")))</f>
        <v/>
      </c>
      <c r="O69" s="52" t="str">
        <f>IF(Unspec_Imports[[#This Row],[Power_Brought_On_Behalf]]="Yes",Unspec_Imports[[#This Row],[Unspecified_Electricity_Deliveries]]*Unspec_Imports[[#This Row],[Transmission_Loss_Correction_Factor]],"")</f>
        <v/>
      </c>
      <c r="P69" s="51" t="str">
        <f>IF(Unspec_Imports[[#This Row],[Imported_Owned_Or_On_Behalf]]="","",Unspec_Imports[[#This Row],[Imported_Owned_Or_On_Behalf]]*Unspec_Imports[[#This Row],[Default_Emissions_Factor]])</f>
        <v/>
      </c>
      <c r="Q69" s="26"/>
      <c r="R69" s="39" t="str">
        <f>IFERROR(MAX(Unspec_Imports[[#This Row],[Unspecified_Electricity_Deliveries]],0)*Unspec_Imports[[#This Row],[Default_Emissions_Factor]]*Unspec_Imports[[#This Row],[Transmission_Loss_Correction_Factor]],"")</f>
        <v/>
      </c>
      <c r="S69" s="28"/>
      <c r="T69" s="57"/>
    </row>
    <row r="70" spans="1:20">
      <c r="A70" s="75" t="s">
        <v>896</v>
      </c>
      <c r="B70" s="37"/>
      <c r="C70" s="55"/>
      <c r="D70" s="37"/>
      <c r="E70" s="56"/>
      <c r="F70" s="44" t="str">
        <f>IF(Unspec_Imports[[#This Row],[Aggregated_First_POR]]="","",0.437)</f>
        <v/>
      </c>
      <c r="G7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70" s="43"/>
      <c r="I70" s="27"/>
      <c r="J70" s="37"/>
      <c r="K70" s="132" t="str">
        <f>IF(Unspec_Imports[[#This Row],[Are_You_PSE]]="","",IF(J70="Yes","","Verify Entry"))</f>
        <v/>
      </c>
      <c r="L70" s="26"/>
      <c r="M70" s="44" t="str">
        <f>IF(Unspec_Imports[[#This Row],[Aggregated_First_POR]]="","",'Start Here'!$B$33)</f>
        <v/>
      </c>
      <c r="N70" s="44" t="str">
        <f>IF(Unspec_Imports[[#This Row],[Aggregated_First_POR]]="","",IF(Unspec_Imports[[#This Row],[Are_You_PSE]]="Yes","No",IF(Unspec_Imports[[#This Row],[Are_You_PSE]]="No","Yes","Verify Entry")))</f>
        <v/>
      </c>
      <c r="O70" s="52" t="str">
        <f>IF(Unspec_Imports[[#This Row],[Power_Brought_On_Behalf]]="Yes",Unspec_Imports[[#This Row],[Unspecified_Electricity_Deliveries]]*Unspec_Imports[[#This Row],[Transmission_Loss_Correction_Factor]],"")</f>
        <v/>
      </c>
      <c r="P70" s="51" t="str">
        <f>IF(Unspec_Imports[[#This Row],[Imported_Owned_Or_On_Behalf]]="","",Unspec_Imports[[#This Row],[Imported_Owned_Or_On_Behalf]]*Unspec_Imports[[#This Row],[Default_Emissions_Factor]])</f>
        <v/>
      </c>
      <c r="Q70" s="26"/>
      <c r="R70" s="39" t="str">
        <f>IFERROR(MAX(Unspec_Imports[[#This Row],[Unspecified_Electricity_Deliveries]],0)*Unspec_Imports[[#This Row],[Default_Emissions_Factor]]*Unspec_Imports[[#This Row],[Transmission_Loss_Correction_Factor]],"")</f>
        <v/>
      </c>
      <c r="S70" s="28"/>
      <c r="T70" s="57"/>
    </row>
    <row r="71" spans="1:20">
      <c r="A71" s="75" t="s">
        <v>896</v>
      </c>
      <c r="B71" s="37"/>
      <c r="C71" s="55"/>
      <c r="D71" s="37"/>
      <c r="E71" s="56"/>
      <c r="F71" s="44" t="str">
        <f>IF(Unspec_Imports[[#This Row],[Aggregated_First_POR]]="","",0.437)</f>
        <v/>
      </c>
      <c r="G7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71" s="43"/>
      <c r="I71" s="27"/>
      <c r="J71" s="37"/>
      <c r="K71" s="132" t="str">
        <f>IF(Unspec_Imports[[#This Row],[Are_You_PSE]]="","",IF(J71="Yes","","Verify Entry"))</f>
        <v/>
      </c>
      <c r="L71" s="26"/>
      <c r="M71" s="44" t="str">
        <f>IF(Unspec_Imports[[#This Row],[Aggregated_First_POR]]="","",'Start Here'!$B$33)</f>
        <v/>
      </c>
      <c r="N71" s="44" t="str">
        <f>IF(Unspec_Imports[[#This Row],[Aggregated_First_POR]]="","",IF(Unspec_Imports[[#This Row],[Are_You_PSE]]="Yes","No",IF(Unspec_Imports[[#This Row],[Are_You_PSE]]="No","Yes","Verify Entry")))</f>
        <v/>
      </c>
      <c r="O71" s="52" t="str">
        <f>IF(Unspec_Imports[[#This Row],[Power_Brought_On_Behalf]]="Yes",Unspec_Imports[[#This Row],[Unspecified_Electricity_Deliveries]]*Unspec_Imports[[#This Row],[Transmission_Loss_Correction_Factor]],"")</f>
        <v/>
      </c>
      <c r="P71" s="51" t="str">
        <f>IF(Unspec_Imports[[#This Row],[Imported_Owned_Or_On_Behalf]]="","",Unspec_Imports[[#This Row],[Imported_Owned_Or_On_Behalf]]*Unspec_Imports[[#This Row],[Default_Emissions_Factor]])</f>
        <v/>
      </c>
      <c r="Q71" s="26"/>
      <c r="R71" s="39" t="str">
        <f>IFERROR(MAX(Unspec_Imports[[#This Row],[Unspecified_Electricity_Deliveries]],0)*Unspec_Imports[[#This Row],[Default_Emissions_Factor]]*Unspec_Imports[[#This Row],[Transmission_Loss_Correction_Factor]],"")</f>
        <v/>
      </c>
      <c r="S71" s="28"/>
      <c r="T71" s="57"/>
    </row>
    <row r="72" spans="1:20">
      <c r="A72" s="75" t="s">
        <v>896</v>
      </c>
      <c r="B72" s="37"/>
      <c r="C72" s="55"/>
      <c r="D72" s="37"/>
      <c r="E72" s="56"/>
      <c r="F72" s="44" t="str">
        <f>IF(Unspec_Imports[[#This Row],[Aggregated_First_POR]]="","",0.437)</f>
        <v/>
      </c>
      <c r="G7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72" s="43"/>
      <c r="I72" s="27"/>
      <c r="J72" s="37"/>
      <c r="K72" s="132" t="str">
        <f>IF(Unspec_Imports[[#This Row],[Are_You_PSE]]="","",IF(J72="Yes","","Verify Entry"))</f>
        <v/>
      </c>
      <c r="L72" s="26"/>
      <c r="M72" s="44" t="str">
        <f>IF(Unspec_Imports[[#This Row],[Aggregated_First_POR]]="","",'Start Here'!$B$33)</f>
        <v/>
      </c>
      <c r="N72" s="44" t="str">
        <f>IF(Unspec_Imports[[#This Row],[Aggregated_First_POR]]="","",IF(Unspec_Imports[[#This Row],[Are_You_PSE]]="Yes","No",IF(Unspec_Imports[[#This Row],[Are_You_PSE]]="No","Yes","Verify Entry")))</f>
        <v/>
      </c>
      <c r="O72" s="52" t="str">
        <f>IF(Unspec_Imports[[#This Row],[Power_Brought_On_Behalf]]="Yes",Unspec_Imports[[#This Row],[Unspecified_Electricity_Deliveries]]*Unspec_Imports[[#This Row],[Transmission_Loss_Correction_Factor]],"")</f>
        <v/>
      </c>
      <c r="P72" s="51" t="str">
        <f>IF(Unspec_Imports[[#This Row],[Imported_Owned_Or_On_Behalf]]="","",Unspec_Imports[[#This Row],[Imported_Owned_Or_On_Behalf]]*Unspec_Imports[[#This Row],[Default_Emissions_Factor]])</f>
        <v/>
      </c>
      <c r="Q72" s="26"/>
      <c r="R72" s="39" t="str">
        <f>IFERROR(MAX(Unspec_Imports[[#This Row],[Unspecified_Electricity_Deliveries]],0)*Unspec_Imports[[#This Row],[Default_Emissions_Factor]]*Unspec_Imports[[#This Row],[Transmission_Loss_Correction_Factor]],"")</f>
        <v/>
      </c>
      <c r="S72" s="28"/>
      <c r="T72" s="57"/>
    </row>
    <row r="73" spans="1:20">
      <c r="A73" s="75" t="s">
        <v>896</v>
      </c>
      <c r="B73" s="37"/>
      <c r="C73" s="55"/>
      <c r="D73" s="37"/>
      <c r="E73" s="56"/>
      <c r="F73" s="44" t="str">
        <f>IF(Unspec_Imports[[#This Row],[Aggregated_First_POR]]="","",0.437)</f>
        <v/>
      </c>
      <c r="G7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73" s="43"/>
      <c r="I73" s="27"/>
      <c r="J73" s="37"/>
      <c r="K73" s="132" t="str">
        <f>IF(Unspec_Imports[[#This Row],[Are_You_PSE]]="","",IF(J73="Yes","","Verify Entry"))</f>
        <v/>
      </c>
      <c r="L73" s="26"/>
      <c r="M73" s="44" t="str">
        <f>IF(Unspec_Imports[[#This Row],[Aggregated_First_POR]]="","",'Start Here'!$B$33)</f>
        <v/>
      </c>
      <c r="N73" s="44" t="str">
        <f>IF(Unspec_Imports[[#This Row],[Aggregated_First_POR]]="","",IF(Unspec_Imports[[#This Row],[Are_You_PSE]]="Yes","No",IF(Unspec_Imports[[#This Row],[Are_You_PSE]]="No","Yes","Verify Entry")))</f>
        <v/>
      </c>
      <c r="O73" s="52" t="str">
        <f>IF(Unspec_Imports[[#This Row],[Power_Brought_On_Behalf]]="Yes",Unspec_Imports[[#This Row],[Unspecified_Electricity_Deliveries]]*Unspec_Imports[[#This Row],[Transmission_Loss_Correction_Factor]],"")</f>
        <v/>
      </c>
      <c r="P73" s="51" t="str">
        <f>IF(Unspec_Imports[[#This Row],[Imported_Owned_Or_On_Behalf]]="","",Unspec_Imports[[#This Row],[Imported_Owned_Or_On_Behalf]]*Unspec_Imports[[#This Row],[Default_Emissions_Factor]])</f>
        <v/>
      </c>
      <c r="Q73" s="26"/>
      <c r="R73" s="39" t="str">
        <f>IFERROR(MAX(Unspec_Imports[[#This Row],[Unspecified_Electricity_Deliveries]],0)*Unspec_Imports[[#This Row],[Default_Emissions_Factor]]*Unspec_Imports[[#This Row],[Transmission_Loss_Correction_Factor]],"")</f>
        <v/>
      </c>
      <c r="S73" s="28"/>
      <c r="T73" s="57"/>
    </row>
    <row r="74" spans="1:20">
      <c r="A74" s="75" t="s">
        <v>896</v>
      </c>
      <c r="B74" s="37"/>
      <c r="C74" s="55"/>
      <c r="D74" s="37"/>
      <c r="E74" s="56"/>
      <c r="F74" s="44" t="str">
        <f>IF(Unspec_Imports[[#This Row],[Aggregated_First_POR]]="","",0.437)</f>
        <v/>
      </c>
      <c r="G7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74" s="43"/>
      <c r="I74" s="27"/>
      <c r="J74" s="37"/>
      <c r="K74" s="132" t="str">
        <f>IF(Unspec_Imports[[#This Row],[Are_You_PSE]]="","",IF(J74="Yes","","Verify Entry"))</f>
        <v/>
      </c>
      <c r="L74" s="26"/>
      <c r="M74" s="44" t="str">
        <f>IF(Unspec_Imports[[#This Row],[Aggregated_First_POR]]="","",'Start Here'!$B$33)</f>
        <v/>
      </c>
      <c r="N74" s="44" t="str">
        <f>IF(Unspec_Imports[[#This Row],[Aggregated_First_POR]]="","",IF(Unspec_Imports[[#This Row],[Are_You_PSE]]="Yes","No",IF(Unspec_Imports[[#This Row],[Are_You_PSE]]="No","Yes","Verify Entry")))</f>
        <v/>
      </c>
      <c r="O74" s="52" t="str">
        <f>IF(Unspec_Imports[[#This Row],[Power_Brought_On_Behalf]]="Yes",Unspec_Imports[[#This Row],[Unspecified_Electricity_Deliveries]]*Unspec_Imports[[#This Row],[Transmission_Loss_Correction_Factor]],"")</f>
        <v/>
      </c>
      <c r="P74" s="51" t="str">
        <f>IF(Unspec_Imports[[#This Row],[Imported_Owned_Or_On_Behalf]]="","",Unspec_Imports[[#This Row],[Imported_Owned_Or_On_Behalf]]*Unspec_Imports[[#This Row],[Default_Emissions_Factor]])</f>
        <v/>
      </c>
      <c r="Q74" s="26"/>
      <c r="R74" s="39" t="str">
        <f>IFERROR(MAX(Unspec_Imports[[#This Row],[Unspecified_Electricity_Deliveries]],0)*Unspec_Imports[[#This Row],[Default_Emissions_Factor]]*Unspec_Imports[[#This Row],[Transmission_Loss_Correction_Factor]],"")</f>
        <v/>
      </c>
      <c r="S74" s="28"/>
      <c r="T74" s="57"/>
    </row>
    <row r="75" spans="1:20">
      <c r="A75" s="75" t="s">
        <v>896</v>
      </c>
      <c r="B75" s="37"/>
      <c r="C75" s="55"/>
      <c r="D75" s="37"/>
      <c r="E75" s="56"/>
      <c r="F75" s="44" t="str">
        <f>IF(Unspec_Imports[[#This Row],[Aggregated_First_POR]]="","",0.437)</f>
        <v/>
      </c>
      <c r="G7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75" s="43"/>
      <c r="I75" s="27"/>
      <c r="J75" s="37"/>
      <c r="K75" s="132" t="str">
        <f>IF(Unspec_Imports[[#This Row],[Are_You_PSE]]="","",IF(J75="Yes","","Verify Entry"))</f>
        <v/>
      </c>
      <c r="L75" s="26"/>
      <c r="M75" s="44" t="str">
        <f>IF(Unspec_Imports[[#This Row],[Aggregated_First_POR]]="","",'Start Here'!$B$33)</f>
        <v/>
      </c>
      <c r="N75" s="44" t="str">
        <f>IF(Unspec_Imports[[#This Row],[Aggregated_First_POR]]="","",IF(Unspec_Imports[[#This Row],[Are_You_PSE]]="Yes","No",IF(Unspec_Imports[[#This Row],[Are_You_PSE]]="No","Yes","Verify Entry")))</f>
        <v/>
      </c>
      <c r="O75" s="52" t="str">
        <f>IF(Unspec_Imports[[#This Row],[Power_Brought_On_Behalf]]="Yes",Unspec_Imports[[#This Row],[Unspecified_Electricity_Deliveries]]*Unspec_Imports[[#This Row],[Transmission_Loss_Correction_Factor]],"")</f>
        <v/>
      </c>
      <c r="P75" s="51" t="str">
        <f>IF(Unspec_Imports[[#This Row],[Imported_Owned_Or_On_Behalf]]="","",Unspec_Imports[[#This Row],[Imported_Owned_Or_On_Behalf]]*Unspec_Imports[[#This Row],[Default_Emissions_Factor]])</f>
        <v/>
      </c>
      <c r="Q75" s="26"/>
      <c r="R75" s="39" t="str">
        <f>IFERROR(MAX(Unspec_Imports[[#This Row],[Unspecified_Electricity_Deliveries]],0)*Unspec_Imports[[#This Row],[Default_Emissions_Factor]]*Unspec_Imports[[#This Row],[Transmission_Loss_Correction_Factor]],"")</f>
        <v/>
      </c>
      <c r="S75" s="28"/>
      <c r="T75" s="57"/>
    </row>
    <row r="76" spans="1:20">
      <c r="A76" s="75" t="s">
        <v>896</v>
      </c>
      <c r="B76" s="37"/>
      <c r="C76" s="55"/>
      <c r="D76" s="37"/>
      <c r="E76" s="56"/>
      <c r="F76" s="44" t="str">
        <f>IF(Unspec_Imports[[#This Row],[Aggregated_First_POR]]="","",0.437)</f>
        <v/>
      </c>
      <c r="G7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76" s="43"/>
      <c r="I76" s="27"/>
      <c r="J76" s="37"/>
      <c r="K76" s="132" t="str">
        <f>IF(Unspec_Imports[[#This Row],[Are_You_PSE]]="","",IF(J76="Yes","","Verify Entry"))</f>
        <v/>
      </c>
      <c r="L76" s="26"/>
      <c r="M76" s="44" t="str">
        <f>IF(Unspec_Imports[[#This Row],[Aggregated_First_POR]]="","",'Start Here'!$B$33)</f>
        <v/>
      </c>
      <c r="N76" s="44" t="str">
        <f>IF(Unspec_Imports[[#This Row],[Aggregated_First_POR]]="","",IF(Unspec_Imports[[#This Row],[Are_You_PSE]]="Yes","No",IF(Unspec_Imports[[#This Row],[Are_You_PSE]]="No","Yes","Verify Entry")))</f>
        <v/>
      </c>
      <c r="O76" s="52" t="str">
        <f>IF(Unspec_Imports[[#This Row],[Power_Brought_On_Behalf]]="Yes",Unspec_Imports[[#This Row],[Unspecified_Electricity_Deliveries]]*Unspec_Imports[[#This Row],[Transmission_Loss_Correction_Factor]],"")</f>
        <v/>
      </c>
      <c r="P76" s="51" t="str">
        <f>IF(Unspec_Imports[[#This Row],[Imported_Owned_Or_On_Behalf]]="","",Unspec_Imports[[#This Row],[Imported_Owned_Or_On_Behalf]]*Unspec_Imports[[#This Row],[Default_Emissions_Factor]])</f>
        <v/>
      </c>
      <c r="Q76" s="26"/>
      <c r="R76" s="39" t="str">
        <f>IFERROR(MAX(Unspec_Imports[[#This Row],[Unspecified_Electricity_Deliveries]],0)*Unspec_Imports[[#This Row],[Default_Emissions_Factor]]*Unspec_Imports[[#This Row],[Transmission_Loss_Correction_Factor]],"")</f>
        <v/>
      </c>
      <c r="S76" s="28"/>
      <c r="T76" s="57"/>
    </row>
    <row r="77" spans="1:20">
      <c r="A77" s="75" t="s">
        <v>896</v>
      </c>
      <c r="B77" s="37"/>
      <c r="C77" s="55"/>
      <c r="D77" s="37"/>
      <c r="E77" s="56"/>
      <c r="F77" s="44" t="str">
        <f>IF(Unspec_Imports[[#This Row],[Aggregated_First_POR]]="","",0.437)</f>
        <v/>
      </c>
      <c r="G7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77" s="43"/>
      <c r="I77" s="27"/>
      <c r="J77" s="37"/>
      <c r="K77" s="132" t="str">
        <f>IF(Unspec_Imports[[#This Row],[Are_You_PSE]]="","",IF(J77="Yes","","Verify Entry"))</f>
        <v/>
      </c>
      <c r="L77" s="26"/>
      <c r="M77" s="44" t="str">
        <f>IF(Unspec_Imports[[#This Row],[Aggregated_First_POR]]="","",'Start Here'!$B$33)</f>
        <v/>
      </c>
      <c r="N77" s="44" t="str">
        <f>IF(Unspec_Imports[[#This Row],[Aggregated_First_POR]]="","",IF(Unspec_Imports[[#This Row],[Are_You_PSE]]="Yes","No",IF(Unspec_Imports[[#This Row],[Are_You_PSE]]="No","Yes","Verify Entry")))</f>
        <v/>
      </c>
      <c r="O77" s="52" t="str">
        <f>IF(Unspec_Imports[[#This Row],[Power_Brought_On_Behalf]]="Yes",Unspec_Imports[[#This Row],[Unspecified_Electricity_Deliveries]]*Unspec_Imports[[#This Row],[Transmission_Loss_Correction_Factor]],"")</f>
        <v/>
      </c>
      <c r="P77" s="51" t="str">
        <f>IF(Unspec_Imports[[#This Row],[Imported_Owned_Or_On_Behalf]]="","",Unspec_Imports[[#This Row],[Imported_Owned_Or_On_Behalf]]*Unspec_Imports[[#This Row],[Default_Emissions_Factor]])</f>
        <v/>
      </c>
      <c r="Q77" s="26"/>
      <c r="R77" s="39" t="str">
        <f>IFERROR(MAX(Unspec_Imports[[#This Row],[Unspecified_Electricity_Deliveries]],0)*Unspec_Imports[[#This Row],[Default_Emissions_Factor]]*Unspec_Imports[[#This Row],[Transmission_Loss_Correction_Factor]],"")</f>
        <v/>
      </c>
      <c r="S77" s="28"/>
      <c r="T77" s="57"/>
    </row>
    <row r="78" spans="1:20">
      <c r="A78" s="75" t="s">
        <v>896</v>
      </c>
      <c r="B78" s="37"/>
      <c r="C78" s="55"/>
      <c r="D78" s="37"/>
      <c r="E78" s="56"/>
      <c r="F78" s="44" t="str">
        <f>IF(Unspec_Imports[[#This Row],[Aggregated_First_POR]]="","",0.437)</f>
        <v/>
      </c>
      <c r="G7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78" s="43"/>
      <c r="I78" s="27"/>
      <c r="J78" s="37"/>
      <c r="K78" s="132" t="str">
        <f>IF(Unspec_Imports[[#This Row],[Are_You_PSE]]="","",IF(J78="Yes","","Verify Entry"))</f>
        <v/>
      </c>
      <c r="L78" s="26"/>
      <c r="M78" s="44" t="str">
        <f>IF(Unspec_Imports[[#This Row],[Aggregated_First_POR]]="","",'Start Here'!$B$33)</f>
        <v/>
      </c>
      <c r="N78" s="44" t="str">
        <f>IF(Unspec_Imports[[#This Row],[Aggregated_First_POR]]="","",IF(Unspec_Imports[[#This Row],[Are_You_PSE]]="Yes","No",IF(Unspec_Imports[[#This Row],[Are_You_PSE]]="No","Yes","Verify Entry")))</f>
        <v/>
      </c>
      <c r="O78" s="52" t="str">
        <f>IF(Unspec_Imports[[#This Row],[Power_Brought_On_Behalf]]="Yes",Unspec_Imports[[#This Row],[Unspecified_Electricity_Deliveries]]*Unspec_Imports[[#This Row],[Transmission_Loss_Correction_Factor]],"")</f>
        <v/>
      </c>
      <c r="P78" s="51" t="str">
        <f>IF(Unspec_Imports[[#This Row],[Imported_Owned_Or_On_Behalf]]="","",Unspec_Imports[[#This Row],[Imported_Owned_Or_On_Behalf]]*Unspec_Imports[[#This Row],[Default_Emissions_Factor]])</f>
        <v/>
      </c>
      <c r="Q78" s="26"/>
      <c r="R78" s="39" t="str">
        <f>IFERROR(MAX(Unspec_Imports[[#This Row],[Unspecified_Electricity_Deliveries]],0)*Unspec_Imports[[#This Row],[Default_Emissions_Factor]]*Unspec_Imports[[#This Row],[Transmission_Loss_Correction_Factor]],"")</f>
        <v/>
      </c>
      <c r="S78" s="28"/>
      <c r="T78" s="57"/>
    </row>
    <row r="79" spans="1:20">
      <c r="A79" s="75" t="s">
        <v>896</v>
      </c>
      <c r="B79" s="37"/>
      <c r="C79" s="55"/>
      <c r="D79" s="37"/>
      <c r="E79" s="56"/>
      <c r="F79" s="44" t="str">
        <f>IF(Unspec_Imports[[#This Row],[Aggregated_First_POR]]="","",0.437)</f>
        <v/>
      </c>
      <c r="G7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79" s="43"/>
      <c r="I79" s="27"/>
      <c r="J79" s="37"/>
      <c r="K79" s="132" t="str">
        <f>IF(Unspec_Imports[[#This Row],[Are_You_PSE]]="","",IF(J79="Yes","","Verify Entry"))</f>
        <v/>
      </c>
      <c r="L79" s="26"/>
      <c r="M79" s="44" t="str">
        <f>IF(Unspec_Imports[[#This Row],[Aggregated_First_POR]]="","",'Start Here'!$B$33)</f>
        <v/>
      </c>
      <c r="N79" s="44" t="str">
        <f>IF(Unspec_Imports[[#This Row],[Aggregated_First_POR]]="","",IF(Unspec_Imports[[#This Row],[Are_You_PSE]]="Yes","No",IF(Unspec_Imports[[#This Row],[Are_You_PSE]]="No","Yes","Verify Entry")))</f>
        <v/>
      </c>
      <c r="O79" s="52" t="str">
        <f>IF(Unspec_Imports[[#This Row],[Power_Brought_On_Behalf]]="Yes",Unspec_Imports[[#This Row],[Unspecified_Electricity_Deliveries]]*Unspec_Imports[[#This Row],[Transmission_Loss_Correction_Factor]],"")</f>
        <v/>
      </c>
      <c r="P79" s="51" t="str">
        <f>IF(Unspec_Imports[[#This Row],[Imported_Owned_Or_On_Behalf]]="","",Unspec_Imports[[#This Row],[Imported_Owned_Or_On_Behalf]]*Unspec_Imports[[#This Row],[Default_Emissions_Factor]])</f>
        <v/>
      </c>
      <c r="Q79" s="26"/>
      <c r="R79" s="39" t="str">
        <f>IFERROR(MAX(Unspec_Imports[[#This Row],[Unspecified_Electricity_Deliveries]],0)*Unspec_Imports[[#This Row],[Default_Emissions_Factor]]*Unspec_Imports[[#This Row],[Transmission_Loss_Correction_Factor]],"")</f>
        <v/>
      </c>
      <c r="S79" s="28"/>
      <c r="T79" s="57"/>
    </row>
    <row r="80" spans="1:20">
      <c r="A80" s="75" t="s">
        <v>896</v>
      </c>
      <c r="B80" s="37"/>
      <c r="C80" s="55"/>
      <c r="D80" s="37"/>
      <c r="E80" s="56"/>
      <c r="F80" s="44" t="str">
        <f>IF(Unspec_Imports[[#This Row],[Aggregated_First_POR]]="","",0.437)</f>
        <v/>
      </c>
      <c r="G8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80" s="43"/>
      <c r="I80" s="27"/>
      <c r="J80" s="37"/>
      <c r="K80" s="132" t="str">
        <f>IF(Unspec_Imports[[#This Row],[Are_You_PSE]]="","",IF(J80="Yes","","Verify Entry"))</f>
        <v/>
      </c>
      <c r="L80" s="26"/>
      <c r="M80" s="44" t="str">
        <f>IF(Unspec_Imports[[#This Row],[Aggregated_First_POR]]="","",'Start Here'!$B$33)</f>
        <v/>
      </c>
      <c r="N80" s="44" t="str">
        <f>IF(Unspec_Imports[[#This Row],[Aggregated_First_POR]]="","",IF(Unspec_Imports[[#This Row],[Are_You_PSE]]="Yes","No",IF(Unspec_Imports[[#This Row],[Are_You_PSE]]="No","Yes","Verify Entry")))</f>
        <v/>
      </c>
      <c r="O80" s="52" t="str">
        <f>IF(Unspec_Imports[[#This Row],[Power_Brought_On_Behalf]]="Yes",Unspec_Imports[[#This Row],[Unspecified_Electricity_Deliveries]]*Unspec_Imports[[#This Row],[Transmission_Loss_Correction_Factor]],"")</f>
        <v/>
      </c>
      <c r="P80" s="51" t="str">
        <f>IF(Unspec_Imports[[#This Row],[Imported_Owned_Or_On_Behalf]]="","",Unspec_Imports[[#This Row],[Imported_Owned_Or_On_Behalf]]*Unspec_Imports[[#This Row],[Default_Emissions_Factor]])</f>
        <v/>
      </c>
      <c r="Q80" s="26"/>
      <c r="R80" s="39" t="str">
        <f>IFERROR(MAX(Unspec_Imports[[#This Row],[Unspecified_Electricity_Deliveries]],0)*Unspec_Imports[[#This Row],[Default_Emissions_Factor]]*Unspec_Imports[[#This Row],[Transmission_Loss_Correction_Factor]],"")</f>
        <v/>
      </c>
      <c r="S80" s="28"/>
      <c r="T80" s="57"/>
    </row>
    <row r="81" spans="1:20">
      <c r="A81" s="75" t="s">
        <v>896</v>
      </c>
      <c r="B81" s="37"/>
      <c r="C81" s="55"/>
      <c r="D81" s="37"/>
      <c r="E81" s="56"/>
      <c r="F81" s="44" t="str">
        <f>IF(Unspec_Imports[[#This Row],[Aggregated_First_POR]]="","",0.437)</f>
        <v/>
      </c>
      <c r="G8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81" s="43"/>
      <c r="I81" s="27"/>
      <c r="J81" s="37"/>
      <c r="K81" s="132" t="str">
        <f>IF(Unspec_Imports[[#This Row],[Are_You_PSE]]="","",IF(J81="Yes","","Verify Entry"))</f>
        <v/>
      </c>
      <c r="L81" s="26"/>
      <c r="M81" s="44" t="str">
        <f>IF(Unspec_Imports[[#This Row],[Aggregated_First_POR]]="","",'Start Here'!$B$33)</f>
        <v/>
      </c>
      <c r="N81" s="44" t="str">
        <f>IF(Unspec_Imports[[#This Row],[Aggregated_First_POR]]="","",IF(Unspec_Imports[[#This Row],[Are_You_PSE]]="Yes","No",IF(Unspec_Imports[[#This Row],[Are_You_PSE]]="No","Yes","Verify Entry")))</f>
        <v/>
      </c>
      <c r="O81" s="52" t="str">
        <f>IF(Unspec_Imports[[#This Row],[Power_Brought_On_Behalf]]="Yes",Unspec_Imports[[#This Row],[Unspecified_Electricity_Deliveries]]*Unspec_Imports[[#This Row],[Transmission_Loss_Correction_Factor]],"")</f>
        <v/>
      </c>
      <c r="P81" s="51" t="str">
        <f>IF(Unspec_Imports[[#This Row],[Imported_Owned_Or_On_Behalf]]="","",Unspec_Imports[[#This Row],[Imported_Owned_Or_On_Behalf]]*Unspec_Imports[[#This Row],[Default_Emissions_Factor]])</f>
        <v/>
      </c>
      <c r="Q81" s="26"/>
      <c r="R81" s="39" t="str">
        <f>IFERROR(MAX(Unspec_Imports[[#This Row],[Unspecified_Electricity_Deliveries]],0)*Unspec_Imports[[#This Row],[Default_Emissions_Factor]]*Unspec_Imports[[#This Row],[Transmission_Loss_Correction_Factor]],"")</f>
        <v/>
      </c>
      <c r="S81" s="28"/>
      <c r="T81" s="57"/>
    </row>
    <row r="82" spans="1:20">
      <c r="A82" s="75" t="s">
        <v>896</v>
      </c>
      <c r="B82" s="37"/>
      <c r="C82" s="55"/>
      <c r="D82" s="37"/>
      <c r="E82" s="56"/>
      <c r="F82" s="44" t="str">
        <f>IF(Unspec_Imports[[#This Row],[Aggregated_First_POR]]="","",0.437)</f>
        <v/>
      </c>
      <c r="G8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82" s="43"/>
      <c r="I82" s="27"/>
      <c r="J82" s="37"/>
      <c r="K82" s="132" t="str">
        <f>IF(Unspec_Imports[[#This Row],[Are_You_PSE]]="","",IF(J82="Yes","","Verify Entry"))</f>
        <v/>
      </c>
      <c r="L82" s="26"/>
      <c r="M82" s="44" t="str">
        <f>IF(Unspec_Imports[[#This Row],[Aggregated_First_POR]]="","",'Start Here'!$B$33)</f>
        <v/>
      </c>
      <c r="N82" s="44" t="str">
        <f>IF(Unspec_Imports[[#This Row],[Aggregated_First_POR]]="","",IF(Unspec_Imports[[#This Row],[Are_You_PSE]]="Yes","No",IF(Unspec_Imports[[#This Row],[Are_You_PSE]]="No","Yes","Verify Entry")))</f>
        <v/>
      </c>
      <c r="O82" s="52" t="str">
        <f>IF(Unspec_Imports[[#This Row],[Power_Brought_On_Behalf]]="Yes",Unspec_Imports[[#This Row],[Unspecified_Electricity_Deliveries]]*Unspec_Imports[[#This Row],[Transmission_Loss_Correction_Factor]],"")</f>
        <v/>
      </c>
      <c r="P82" s="51" t="str">
        <f>IF(Unspec_Imports[[#This Row],[Imported_Owned_Or_On_Behalf]]="","",Unspec_Imports[[#This Row],[Imported_Owned_Or_On_Behalf]]*Unspec_Imports[[#This Row],[Default_Emissions_Factor]])</f>
        <v/>
      </c>
      <c r="Q82" s="26"/>
      <c r="R82" s="39" t="str">
        <f>IFERROR(MAX(Unspec_Imports[[#This Row],[Unspecified_Electricity_Deliveries]],0)*Unspec_Imports[[#This Row],[Default_Emissions_Factor]]*Unspec_Imports[[#This Row],[Transmission_Loss_Correction_Factor]],"")</f>
        <v/>
      </c>
      <c r="S82" s="28"/>
      <c r="T82" s="57"/>
    </row>
    <row r="83" spans="1:20">
      <c r="A83" s="75" t="s">
        <v>896</v>
      </c>
      <c r="B83" s="37"/>
      <c r="C83" s="55"/>
      <c r="D83" s="37"/>
      <c r="E83" s="56"/>
      <c r="F83" s="44" t="str">
        <f>IF(Unspec_Imports[[#This Row],[Aggregated_First_POR]]="","",0.437)</f>
        <v/>
      </c>
      <c r="G8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83" s="43"/>
      <c r="I83" s="27"/>
      <c r="J83" s="37"/>
      <c r="K83" s="132" t="str">
        <f>IF(Unspec_Imports[[#This Row],[Are_You_PSE]]="","",IF(J83="Yes","","Verify Entry"))</f>
        <v/>
      </c>
      <c r="L83" s="26"/>
      <c r="M83" s="44" t="str">
        <f>IF(Unspec_Imports[[#This Row],[Aggregated_First_POR]]="","",'Start Here'!$B$33)</f>
        <v/>
      </c>
      <c r="N83" s="44" t="str">
        <f>IF(Unspec_Imports[[#This Row],[Aggregated_First_POR]]="","",IF(Unspec_Imports[[#This Row],[Are_You_PSE]]="Yes","No",IF(Unspec_Imports[[#This Row],[Are_You_PSE]]="No","Yes","Verify Entry")))</f>
        <v/>
      </c>
      <c r="O83" s="52" t="str">
        <f>IF(Unspec_Imports[[#This Row],[Power_Brought_On_Behalf]]="Yes",Unspec_Imports[[#This Row],[Unspecified_Electricity_Deliveries]]*Unspec_Imports[[#This Row],[Transmission_Loss_Correction_Factor]],"")</f>
        <v/>
      </c>
      <c r="P83" s="51" t="str">
        <f>IF(Unspec_Imports[[#This Row],[Imported_Owned_Or_On_Behalf]]="","",Unspec_Imports[[#This Row],[Imported_Owned_Or_On_Behalf]]*Unspec_Imports[[#This Row],[Default_Emissions_Factor]])</f>
        <v/>
      </c>
      <c r="Q83" s="26"/>
      <c r="R83" s="39" t="str">
        <f>IFERROR(MAX(Unspec_Imports[[#This Row],[Unspecified_Electricity_Deliveries]],0)*Unspec_Imports[[#This Row],[Default_Emissions_Factor]]*Unspec_Imports[[#This Row],[Transmission_Loss_Correction_Factor]],"")</f>
        <v/>
      </c>
      <c r="S83" s="28"/>
      <c r="T83" s="57"/>
    </row>
    <row r="84" spans="1:20">
      <c r="A84" s="75" t="s">
        <v>896</v>
      </c>
      <c r="B84" s="37"/>
      <c r="C84" s="55"/>
      <c r="D84" s="37"/>
      <c r="E84" s="56"/>
      <c r="F84" s="44" t="str">
        <f>IF(Unspec_Imports[[#This Row],[Aggregated_First_POR]]="","",0.437)</f>
        <v/>
      </c>
      <c r="G8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84" s="43"/>
      <c r="I84" s="27"/>
      <c r="J84" s="37"/>
      <c r="K84" s="132" t="str">
        <f>IF(Unspec_Imports[[#This Row],[Are_You_PSE]]="","",IF(J84="Yes","","Verify Entry"))</f>
        <v/>
      </c>
      <c r="L84" s="26"/>
      <c r="M84" s="44" t="str">
        <f>IF(Unspec_Imports[[#This Row],[Aggregated_First_POR]]="","",'Start Here'!$B$33)</f>
        <v/>
      </c>
      <c r="N84" s="44" t="str">
        <f>IF(Unspec_Imports[[#This Row],[Aggregated_First_POR]]="","",IF(Unspec_Imports[[#This Row],[Are_You_PSE]]="Yes","No",IF(Unspec_Imports[[#This Row],[Are_You_PSE]]="No","Yes","Verify Entry")))</f>
        <v/>
      </c>
      <c r="O84" s="52" t="str">
        <f>IF(Unspec_Imports[[#This Row],[Power_Brought_On_Behalf]]="Yes",Unspec_Imports[[#This Row],[Unspecified_Electricity_Deliveries]]*Unspec_Imports[[#This Row],[Transmission_Loss_Correction_Factor]],"")</f>
        <v/>
      </c>
      <c r="P84" s="51" t="str">
        <f>IF(Unspec_Imports[[#This Row],[Imported_Owned_Or_On_Behalf]]="","",Unspec_Imports[[#This Row],[Imported_Owned_Or_On_Behalf]]*Unspec_Imports[[#This Row],[Default_Emissions_Factor]])</f>
        <v/>
      </c>
      <c r="Q84" s="26"/>
      <c r="R84" s="39" t="str">
        <f>IFERROR(MAX(Unspec_Imports[[#This Row],[Unspecified_Electricity_Deliveries]],0)*Unspec_Imports[[#This Row],[Default_Emissions_Factor]]*Unspec_Imports[[#This Row],[Transmission_Loss_Correction_Factor]],"")</f>
        <v/>
      </c>
      <c r="S84" s="28"/>
      <c r="T84" s="57"/>
    </row>
    <row r="85" spans="1:20">
      <c r="A85" s="75" t="s">
        <v>896</v>
      </c>
      <c r="B85" s="37"/>
      <c r="C85" s="55"/>
      <c r="D85" s="37"/>
      <c r="E85" s="56"/>
      <c r="F85" s="44" t="str">
        <f>IF(Unspec_Imports[[#This Row],[Aggregated_First_POR]]="","",0.437)</f>
        <v/>
      </c>
      <c r="G8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85" s="43"/>
      <c r="I85" s="27"/>
      <c r="J85" s="37"/>
      <c r="K85" s="132" t="str">
        <f>IF(Unspec_Imports[[#This Row],[Are_You_PSE]]="","",IF(J85="Yes","","Verify Entry"))</f>
        <v/>
      </c>
      <c r="L85" s="26"/>
      <c r="M85" s="44" t="str">
        <f>IF(Unspec_Imports[[#This Row],[Aggregated_First_POR]]="","",'Start Here'!$B$33)</f>
        <v/>
      </c>
      <c r="N85" s="44" t="str">
        <f>IF(Unspec_Imports[[#This Row],[Aggregated_First_POR]]="","",IF(Unspec_Imports[[#This Row],[Are_You_PSE]]="Yes","No",IF(Unspec_Imports[[#This Row],[Are_You_PSE]]="No","Yes","Verify Entry")))</f>
        <v/>
      </c>
      <c r="O85" s="52" t="str">
        <f>IF(Unspec_Imports[[#This Row],[Power_Brought_On_Behalf]]="Yes",Unspec_Imports[[#This Row],[Unspecified_Electricity_Deliveries]]*Unspec_Imports[[#This Row],[Transmission_Loss_Correction_Factor]],"")</f>
        <v/>
      </c>
      <c r="P85" s="51" t="str">
        <f>IF(Unspec_Imports[[#This Row],[Imported_Owned_Or_On_Behalf]]="","",Unspec_Imports[[#This Row],[Imported_Owned_Or_On_Behalf]]*Unspec_Imports[[#This Row],[Default_Emissions_Factor]])</f>
        <v/>
      </c>
      <c r="Q85" s="26"/>
      <c r="R85" s="39" t="str">
        <f>IFERROR(MAX(Unspec_Imports[[#This Row],[Unspecified_Electricity_Deliveries]],0)*Unspec_Imports[[#This Row],[Default_Emissions_Factor]]*Unspec_Imports[[#This Row],[Transmission_Loss_Correction_Factor]],"")</f>
        <v/>
      </c>
      <c r="S85" s="28"/>
      <c r="T85" s="57"/>
    </row>
    <row r="86" spans="1:20">
      <c r="A86" s="75" t="s">
        <v>896</v>
      </c>
      <c r="B86" s="37"/>
      <c r="C86" s="55"/>
      <c r="D86" s="37"/>
      <c r="E86" s="56"/>
      <c r="F86" s="44" t="str">
        <f>IF(Unspec_Imports[[#This Row],[Aggregated_First_POR]]="","",0.437)</f>
        <v/>
      </c>
      <c r="G8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86" s="43"/>
      <c r="I86" s="27"/>
      <c r="J86" s="37"/>
      <c r="K86" s="132" t="str">
        <f>IF(Unspec_Imports[[#This Row],[Are_You_PSE]]="","",IF(J86="Yes","","Verify Entry"))</f>
        <v/>
      </c>
      <c r="L86" s="26"/>
      <c r="M86" s="44" t="str">
        <f>IF(Unspec_Imports[[#This Row],[Aggregated_First_POR]]="","",'Start Here'!$B$33)</f>
        <v/>
      </c>
      <c r="N86" s="44" t="str">
        <f>IF(Unspec_Imports[[#This Row],[Aggregated_First_POR]]="","",IF(Unspec_Imports[[#This Row],[Are_You_PSE]]="Yes","No",IF(Unspec_Imports[[#This Row],[Are_You_PSE]]="No","Yes","Verify Entry")))</f>
        <v/>
      </c>
      <c r="O86" s="52" t="str">
        <f>IF(Unspec_Imports[[#This Row],[Power_Brought_On_Behalf]]="Yes",Unspec_Imports[[#This Row],[Unspecified_Electricity_Deliveries]]*Unspec_Imports[[#This Row],[Transmission_Loss_Correction_Factor]],"")</f>
        <v/>
      </c>
      <c r="P86" s="51" t="str">
        <f>IF(Unspec_Imports[[#This Row],[Imported_Owned_Or_On_Behalf]]="","",Unspec_Imports[[#This Row],[Imported_Owned_Or_On_Behalf]]*Unspec_Imports[[#This Row],[Default_Emissions_Factor]])</f>
        <v/>
      </c>
      <c r="Q86" s="26"/>
      <c r="R86" s="39" t="str">
        <f>IFERROR(MAX(Unspec_Imports[[#This Row],[Unspecified_Electricity_Deliveries]],0)*Unspec_Imports[[#This Row],[Default_Emissions_Factor]]*Unspec_Imports[[#This Row],[Transmission_Loss_Correction_Factor]],"")</f>
        <v/>
      </c>
      <c r="S86" s="28"/>
      <c r="T86" s="57"/>
    </row>
    <row r="87" spans="1:20">
      <c r="A87" s="75" t="s">
        <v>896</v>
      </c>
      <c r="B87" s="37"/>
      <c r="C87" s="55"/>
      <c r="D87" s="37"/>
      <c r="E87" s="56"/>
      <c r="F87" s="44" t="str">
        <f>IF(Unspec_Imports[[#This Row],[Aggregated_First_POR]]="","",0.437)</f>
        <v/>
      </c>
      <c r="G8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87" s="43"/>
      <c r="I87" s="27"/>
      <c r="J87" s="37"/>
      <c r="K87" s="132" t="str">
        <f>IF(Unspec_Imports[[#This Row],[Are_You_PSE]]="","",IF(J87="Yes","","Verify Entry"))</f>
        <v/>
      </c>
      <c r="L87" s="26"/>
      <c r="M87" s="44" t="str">
        <f>IF(Unspec_Imports[[#This Row],[Aggregated_First_POR]]="","",'Start Here'!$B$33)</f>
        <v/>
      </c>
      <c r="N87" s="44" t="str">
        <f>IF(Unspec_Imports[[#This Row],[Aggregated_First_POR]]="","",IF(Unspec_Imports[[#This Row],[Are_You_PSE]]="Yes","No",IF(Unspec_Imports[[#This Row],[Are_You_PSE]]="No","Yes","Verify Entry")))</f>
        <v/>
      </c>
      <c r="O87" s="52" t="str">
        <f>IF(Unspec_Imports[[#This Row],[Power_Brought_On_Behalf]]="Yes",Unspec_Imports[[#This Row],[Unspecified_Electricity_Deliveries]]*Unspec_Imports[[#This Row],[Transmission_Loss_Correction_Factor]],"")</f>
        <v/>
      </c>
      <c r="P87" s="51" t="str">
        <f>IF(Unspec_Imports[[#This Row],[Imported_Owned_Or_On_Behalf]]="","",Unspec_Imports[[#This Row],[Imported_Owned_Or_On_Behalf]]*Unspec_Imports[[#This Row],[Default_Emissions_Factor]])</f>
        <v/>
      </c>
      <c r="Q87" s="26"/>
      <c r="R87" s="39" t="str">
        <f>IFERROR(MAX(Unspec_Imports[[#This Row],[Unspecified_Electricity_Deliveries]],0)*Unspec_Imports[[#This Row],[Default_Emissions_Factor]]*Unspec_Imports[[#This Row],[Transmission_Loss_Correction_Factor]],"")</f>
        <v/>
      </c>
      <c r="S87" s="28"/>
      <c r="T87" s="57"/>
    </row>
    <row r="88" spans="1:20">
      <c r="A88" s="75" t="s">
        <v>896</v>
      </c>
      <c r="B88" s="37"/>
      <c r="C88" s="55"/>
      <c r="D88" s="37"/>
      <c r="E88" s="56"/>
      <c r="F88" s="44" t="str">
        <f>IF(Unspec_Imports[[#This Row],[Aggregated_First_POR]]="","",0.437)</f>
        <v/>
      </c>
      <c r="G8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88" s="43"/>
      <c r="I88" s="27"/>
      <c r="J88" s="37"/>
      <c r="K88" s="132" t="str">
        <f>IF(Unspec_Imports[[#This Row],[Are_You_PSE]]="","",IF(J88="Yes","","Verify Entry"))</f>
        <v/>
      </c>
      <c r="L88" s="26"/>
      <c r="M88" s="44" t="str">
        <f>IF(Unspec_Imports[[#This Row],[Aggregated_First_POR]]="","",'Start Here'!$B$33)</f>
        <v/>
      </c>
      <c r="N88" s="44" t="str">
        <f>IF(Unspec_Imports[[#This Row],[Aggregated_First_POR]]="","",IF(Unspec_Imports[[#This Row],[Are_You_PSE]]="Yes","No",IF(Unspec_Imports[[#This Row],[Are_You_PSE]]="No","Yes","Verify Entry")))</f>
        <v/>
      </c>
      <c r="O88" s="52" t="str">
        <f>IF(Unspec_Imports[[#This Row],[Power_Brought_On_Behalf]]="Yes",Unspec_Imports[[#This Row],[Unspecified_Electricity_Deliveries]]*Unspec_Imports[[#This Row],[Transmission_Loss_Correction_Factor]],"")</f>
        <v/>
      </c>
      <c r="P88" s="51" t="str">
        <f>IF(Unspec_Imports[[#This Row],[Imported_Owned_Or_On_Behalf]]="","",Unspec_Imports[[#This Row],[Imported_Owned_Or_On_Behalf]]*Unspec_Imports[[#This Row],[Default_Emissions_Factor]])</f>
        <v/>
      </c>
      <c r="Q88" s="26"/>
      <c r="R88" s="39" t="str">
        <f>IFERROR(MAX(Unspec_Imports[[#This Row],[Unspecified_Electricity_Deliveries]],0)*Unspec_Imports[[#This Row],[Default_Emissions_Factor]]*Unspec_Imports[[#This Row],[Transmission_Loss_Correction_Factor]],"")</f>
        <v/>
      </c>
      <c r="S88" s="28"/>
      <c r="T88" s="57"/>
    </row>
    <row r="89" spans="1:20">
      <c r="A89" s="75" t="s">
        <v>896</v>
      </c>
      <c r="B89" s="37"/>
      <c r="C89" s="55"/>
      <c r="D89" s="37"/>
      <c r="E89" s="56"/>
      <c r="F89" s="44" t="str">
        <f>IF(Unspec_Imports[[#This Row],[Aggregated_First_POR]]="","",0.437)</f>
        <v/>
      </c>
      <c r="G8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89" s="43"/>
      <c r="I89" s="27"/>
      <c r="J89" s="37"/>
      <c r="K89" s="132" t="str">
        <f>IF(Unspec_Imports[[#This Row],[Are_You_PSE]]="","",IF(J89="Yes","","Verify Entry"))</f>
        <v/>
      </c>
      <c r="L89" s="26"/>
      <c r="M89" s="44" t="str">
        <f>IF(Unspec_Imports[[#This Row],[Aggregated_First_POR]]="","",'Start Here'!$B$33)</f>
        <v/>
      </c>
      <c r="N89" s="44" t="str">
        <f>IF(Unspec_Imports[[#This Row],[Aggregated_First_POR]]="","",IF(Unspec_Imports[[#This Row],[Are_You_PSE]]="Yes","No",IF(Unspec_Imports[[#This Row],[Are_You_PSE]]="No","Yes","Verify Entry")))</f>
        <v/>
      </c>
      <c r="O89" s="52" t="str">
        <f>IF(Unspec_Imports[[#This Row],[Power_Brought_On_Behalf]]="Yes",Unspec_Imports[[#This Row],[Unspecified_Electricity_Deliveries]]*Unspec_Imports[[#This Row],[Transmission_Loss_Correction_Factor]],"")</f>
        <v/>
      </c>
      <c r="P89" s="51" t="str">
        <f>IF(Unspec_Imports[[#This Row],[Imported_Owned_Or_On_Behalf]]="","",Unspec_Imports[[#This Row],[Imported_Owned_Or_On_Behalf]]*Unspec_Imports[[#This Row],[Default_Emissions_Factor]])</f>
        <v/>
      </c>
      <c r="Q89" s="26"/>
      <c r="R89" s="39" t="str">
        <f>IFERROR(MAX(Unspec_Imports[[#This Row],[Unspecified_Electricity_Deliveries]],0)*Unspec_Imports[[#This Row],[Default_Emissions_Factor]]*Unspec_Imports[[#This Row],[Transmission_Loss_Correction_Factor]],"")</f>
        <v/>
      </c>
      <c r="S89" s="28"/>
      <c r="T89" s="57"/>
    </row>
    <row r="90" spans="1:20">
      <c r="A90" s="75" t="s">
        <v>896</v>
      </c>
      <c r="B90" s="37"/>
      <c r="C90" s="55"/>
      <c r="D90" s="37"/>
      <c r="E90" s="56"/>
      <c r="F90" s="44" t="str">
        <f>IF(Unspec_Imports[[#This Row],[Aggregated_First_POR]]="","",0.437)</f>
        <v/>
      </c>
      <c r="G9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90" s="43"/>
      <c r="I90" s="27"/>
      <c r="J90" s="37"/>
      <c r="K90" s="132" t="str">
        <f>IF(Unspec_Imports[[#This Row],[Are_You_PSE]]="","",IF(J90="Yes","","Verify Entry"))</f>
        <v/>
      </c>
      <c r="L90" s="26"/>
      <c r="M90" s="44" t="str">
        <f>IF(Unspec_Imports[[#This Row],[Aggregated_First_POR]]="","",'Start Here'!$B$33)</f>
        <v/>
      </c>
      <c r="N90" s="44" t="str">
        <f>IF(Unspec_Imports[[#This Row],[Aggregated_First_POR]]="","",IF(Unspec_Imports[[#This Row],[Are_You_PSE]]="Yes","No",IF(Unspec_Imports[[#This Row],[Are_You_PSE]]="No","Yes","Verify Entry")))</f>
        <v/>
      </c>
      <c r="O90" s="52" t="str">
        <f>IF(Unspec_Imports[[#This Row],[Power_Brought_On_Behalf]]="Yes",Unspec_Imports[[#This Row],[Unspecified_Electricity_Deliveries]]*Unspec_Imports[[#This Row],[Transmission_Loss_Correction_Factor]],"")</f>
        <v/>
      </c>
      <c r="P90" s="51" t="str">
        <f>IF(Unspec_Imports[[#This Row],[Imported_Owned_Or_On_Behalf]]="","",Unspec_Imports[[#This Row],[Imported_Owned_Or_On_Behalf]]*Unspec_Imports[[#This Row],[Default_Emissions_Factor]])</f>
        <v/>
      </c>
      <c r="Q90" s="26"/>
      <c r="R90" s="39" t="str">
        <f>IFERROR(MAX(Unspec_Imports[[#This Row],[Unspecified_Electricity_Deliveries]],0)*Unspec_Imports[[#This Row],[Default_Emissions_Factor]]*Unspec_Imports[[#This Row],[Transmission_Loss_Correction_Factor]],"")</f>
        <v/>
      </c>
      <c r="S90" s="28"/>
      <c r="T90" s="57"/>
    </row>
    <row r="91" spans="1:20">
      <c r="A91" s="75" t="s">
        <v>896</v>
      </c>
      <c r="B91" s="37"/>
      <c r="C91" s="55"/>
      <c r="D91" s="37"/>
      <c r="E91" s="56"/>
      <c r="F91" s="44" t="str">
        <f>IF(Unspec_Imports[[#This Row],[Aggregated_First_POR]]="","",0.437)</f>
        <v/>
      </c>
      <c r="G9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91" s="43"/>
      <c r="I91" s="27"/>
      <c r="J91" s="37"/>
      <c r="K91" s="132" t="str">
        <f>IF(Unspec_Imports[[#This Row],[Are_You_PSE]]="","",IF(J91="Yes","","Verify Entry"))</f>
        <v/>
      </c>
      <c r="L91" s="26"/>
      <c r="M91" s="44" t="str">
        <f>IF(Unspec_Imports[[#This Row],[Aggregated_First_POR]]="","",'Start Here'!$B$33)</f>
        <v/>
      </c>
      <c r="N91" s="44" t="str">
        <f>IF(Unspec_Imports[[#This Row],[Aggregated_First_POR]]="","",IF(Unspec_Imports[[#This Row],[Are_You_PSE]]="Yes","No",IF(Unspec_Imports[[#This Row],[Are_You_PSE]]="No","Yes","Verify Entry")))</f>
        <v/>
      </c>
      <c r="O91" s="52" t="str">
        <f>IF(Unspec_Imports[[#This Row],[Power_Brought_On_Behalf]]="Yes",Unspec_Imports[[#This Row],[Unspecified_Electricity_Deliveries]]*Unspec_Imports[[#This Row],[Transmission_Loss_Correction_Factor]],"")</f>
        <v/>
      </c>
      <c r="P91" s="51" t="str">
        <f>IF(Unspec_Imports[[#This Row],[Imported_Owned_Or_On_Behalf]]="","",Unspec_Imports[[#This Row],[Imported_Owned_Or_On_Behalf]]*Unspec_Imports[[#This Row],[Default_Emissions_Factor]])</f>
        <v/>
      </c>
      <c r="Q91" s="26"/>
      <c r="R91" s="39" t="str">
        <f>IFERROR(MAX(Unspec_Imports[[#This Row],[Unspecified_Electricity_Deliveries]],0)*Unspec_Imports[[#This Row],[Default_Emissions_Factor]]*Unspec_Imports[[#This Row],[Transmission_Loss_Correction_Factor]],"")</f>
        <v/>
      </c>
      <c r="S91" s="28"/>
      <c r="T91" s="57"/>
    </row>
    <row r="92" spans="1:20">
      <c r="A92" s="75" t="s">
        <v>896</v>
      </c>
      <c r="B92" s="37"/>
      <c r="C92" s="55"/>
      <c r="D92" s="37"/>
      <c r="E92" s="56"/>
      <c r="F92" s="44" t="str">
        <f>IF(Unspec_Imports[[#This Row],[Aggregated_First_POR]]="","",0.437)</f>
        <v/>
      </c>
      <c r="G9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92" s="43"/>
      <c r="I92" s="27"/>
      <c r="J92" s="37"/>
      <c r="K92" s="132" t="str">
        <f>IF(Unspec_Imports[[#This Row],[Are_You_PSE]]="","",IF(J92="Yes","","Verify Entry"))</f>
        <v/>
      </c>
      <c r="L92" s="26"/>
      <c r="M92" s="44" t="str">
        <f>IF(Unspec_Imports[[#This Row],[Aggregated_First_POR]]="","",'Start Here'!$B$33)</f>
        <v/>
      </c>
      <c r="N92" s="44" t="str">
        <f>IF(Unspec_Imports[[#This Row],[Aggregated_First_POR]]="","",IF(Unspec_Imports[[#This Row],[Are_You_PSE]]="Yes","No",IF(Unspec_Imports[[#This Row],[Are_You_PSE]]="No","Yes","Verify Entry")))</f>
        <v/>
      </c>
      <c r="O92" s="52" t="str">
        <f>IF(Unspec_Imports[[#This Row],[Power_Brought_On_Behalf]]="Yes",Unspec_Imports[[#This Row],[Unspecified_Electricity_Deliveries]]*Unspec_Imports[[#This Row],[Transmission_Loss_Correction_Factor]],"")</f>
        <v/>
      </c>
      <c r="P92" s="51" t="str">
        <f>IF(Unspec_Imports[[#This Row],[Imported_Owned_Or_On_Behalf]]="","",Unspec_Imports[[#This Row],[Imported_Owned_Or_On_Behalf]]*Unspec_Imports[[#This Row],[Default_Emissions_Factor]])</f>
        <v/>
      </c>
      <c r="Q92" s="26"/>
      <c r="R92" s="39" t="str">
        <f>IFERROR(MAX(Unspec_Imports[[#This Row],[Unspecified_Electricity_Deliveries]],0)*Unspec_Imports[[#This Row],[Default_Emissions_Factor]]*Unspec_Imports[[#This Row],[Transmission_Loss_Correction_Factor]],"")</f>
        <v/>
      </c>
      <c r="S92" s="28"/>
      <c r="T92" s="57"/>
    </row>
    <row r="93" spans="1:20">
      <c r="A93" s="75" t="s">
        <v>896</v>
      </c>
      <c r="B93" s="37"/>
      <c r="C93" s="55"/>
      <c r="D93" s="37"/>
      <c r="E93" s="56"/>
      <c r="F93" s="44" t="str">
        <f>IF(Unspec_Imports[[#This Row],[Aggregated_First_POR]]="","",0.437)</f>
        <v/>
      </c>
      <c r="G9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93" s="43"/>
      <c r="I93" s="27"/>
      <c r="J93" s="37"/>
      <c r="K93" s="132" t="str">
        <f>IF(Unspec_Imports[[#This Row],[Are_You_PSE]]="","",IF(J93="Yes","","Verify Entry"))</f>
        <v/>
      </c>
      <c r="L93" s="26"/>
      <c r="M93" s="44" t="str">
        <f>IF(Unspec_Imports[[#This Row],[Aggregated_First_POR]]="","",'Start Here'!$B$33)</f>
        <v/>
      </c>
      <c r="N93" s="44" t="str">
        <f>IF(Unspec_Imports[[#This Row],[Aggregated_First_POR]]="","",IF(Unspec_Imports[[#This Row],[Are_You_PSE]]="Yes","No",IF(Unspec_Imports[[#This Row],[Are_You_PSE]]="No","Yes","Verify Entry")))</f>
        <v/>
      </c>
      <c r="O93" s="52" t="str">
        <f>IF(Unspec_Imports[[#This Row],[Power_Brought_On_Behalf]]="Yes",Unspec_Imports[[#This Row],[Unspecified_Electricity_Deliveries]]*Unspec_Imports[[#This Row],[Transmission_Loss_Correction_Factor]],"")</f>
        <v/>
      </c>
      <c r="P93" s="51" t="str">
        <f>IF(Unspec_Imports[[#This Row],[Imported_Owned_Or_On_Behalf]]="","",Unspec_Imports[[#This Row],[Imported_Owned_Or_On_Behalf]]*Unspec_Imports[[#This Row],[Default_Emissions_Factor]])</f>
        <v/>
      </c>
      <c r="Q93" s="26"/>
      <c r="R93" s="39" t="str">
        <f>IFERROR(MAX(Unspec_Imports[[#This Row],[Unspecified_Electricity_Deliveries]],0)*Unspec_Imports[[#This Row],[Default_Emissions_Factor]]*Unspec_Imports[[#This Row],[Transmission_Loss_Correction_Factor]],"")</f>
        <v/>
      </c>
      <c r="S93" s="28"/>
      <c r="T93" s="57"/>
    </row>
    <row r="94" spans="1:20">
      <c r="A94" s="75" t="s">
        <v>896</v>
      </c>
      <c r="B94" s="37"/>
      <c r="C94" s="55"/>
      <c r="D94" s="37"/>
      <c r="E94" s="56"/>
      <c r="F94" s="44" t="str">
        <f>IF(Unspec_Imports[[#This Row],[Aggregated_First_POR]]="","",0.437)</f>
        <v/>
      </c>
      <c r="G9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94" s="43"/>
      <c r="I94" s="27"/>
      <c r="J94" s="37"/>
      <c r="K94" s="132" t="str">
        <f>IF(Unspec_Imports[[#This Row],[Are_You_PSE]]="","",IF(J94="Yes","","Verify Entry"))</f>
        <v/>
      </c>
      <c r="L94" s="26"/>
      <c r="M94" s="44" t="str">
        <f>IF(Unspec_Imports[[#This Row],[Aggregated_First_POR]]="","",'Start Here'!$B$33)</f>
        <v/>
      </c>
      <c r="N94" s="44" t="str">
        <f>IF(Unspec_Imports[[#This Row],[Aggregated_First_POR]]="","",IF(Unspec_Imports[[#This Row],[Are_You_PSE]]="Yes","No",IF(Unspec_Imports[[#This Row],[Are_You_PSE]]="No","Yes","Verify Entry")))</f>
        <v/>
      </c>
      <c r="O94" s="52" t="str">
        <f>IF(Unspec_Imports[[#This Row],[Power_Brought_On_Behalf]]="Yes",Unspec_Imports[[#This Row],[Unspecified_Electricity_Deliveries]]*Unspec_Imports[[#This Row],[Transmission_Loss_Correction_Factor]],"")</f>
        <v/>
      </c>
      <c r="P94" s="51" t="str">
        <f>IF(Unspec_Imports[[#This Row],[Imported_Owned_Or_On_Behalf]]="","",Unspec_Imports[[#This Row],[Imported_Owned_Or_On_Behalf]]*Unspec_Imports[[#This Row],[Default_Emissions_Factor]])</f>
        <v/>
      </c>
      <c r="Q94" s="26"/>
      <c r="R94" s="39" t="str">
        <f>IFERROR(MAX(Unspec_Imports[[#This Row],[Unspecified_Electricity_Deliveries]],0)*Unspec_Imports[[#This Row],[Default_Emissions_Factor]]*Unspec_Imports[[#This Row],[Transmission_Loss_Correction_Factor]],"")</f>
        <v/>
      </c>
      <c r="S94" s="28"/>
      <c r="T94" s="57"/>
    </row>
    <row r="95" spans="1:20">
      <c r="A95" s="75" t="s">
        <v>896</v>
      </c>
      <c r="B95" s="37"/>
      <c r="C95" s="55"/>
      <c r="D95" s="37"/>
      <c r="E95" s="56"/>
      <c r="F95" s="44" t="str">
        <f>IF(Unspec_Imports[[#This Row],[Aggregated_First_POR]]="","",0.437)</f>
        <v/>
      </c>
      <c r="G9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95" s="43"/>
      <c r="I95" s="27"/>
      <c r="J95" s="37"/>
      <c r="K95" s="132" t="str">
        <f>IF(Unspec_Imports[[#This Row],[Are_You_PSE]]="","",IF(J95="Yes","","Verify Entry"))</f>
        <v/>
      </c>
      <c r="L95" s="26"/>
      <c r="M95" s="44" t="str">
        <f>IF(Unspec_Imports[[#This Row],[Aggregated_First_POR]]="","",'Start Here'!$B$33)</f>
        <v/>
      </c>
      <c r="N95" s="44" t="str">
        <f>IF(Unspec_Imports[[#This Row],[Aggregated_First_POR]]="","",IF(Unspec_Imports[[#This Row],[Are_You_PSE]]="Yes","No",IF(Unspec_Imports[[#This Row],[Are_You_PSE]]="No","Yes","Verify Entry")))</f>
        <v/>
      </c>
      <c r="O95" s="52" t="str">
        <f>IF(Unspec_Imports[[#This Row],[Power_Brought_On_Behalf]]="Yes",Unspec_Imports[[#This Row],[Unspecified_Electricity_Deliveries]]*Unspec_Imports[[#This Row],[Transmission_Loss_Correction_Factor]],"")</f>
        <v/>
      </c>
      <c r="P95" s="51" t="str">
        <f>IF(Unspec_Imports[[#This Row],[Imported_Owned_Or_On_Behalf]]="","",Unspec_Imports[[#This Row],[Imported_Owned_Or_On_Behalf]]*Unspec_Imports[[#This Row],[Default_Emissions_Factor]])</f>
        <v/>
      </c>
      <c r="Q95" s="26"/>
      <c r="R95" s="39" t="str">
        <f>IFERROR(MAX(Unspec_Imports[[#This Row],[Unspecified_Electricity_Deliveries]],0)*Unspec_Imports[[#This Row],[Default_Emissions_Factor]]*Unspec_Imports[[#This Row],[Transmission_Loss_Correction_Factor]],"")</f>
        <v/>
      </c>
      <c r="S95" s="28"/>
      <c r="T95" s="57"/>
    </row>
    <row r="96" spans="1:20">
      <c r="A96" s="75" t="s">
        <v>896</v>
      </c>
      <c r="B96" s="37"/>
      <c r="C96" s="55"/>
      <c r="D96" s="37"/>
      <c r="E96" s="56"/>
      <c r="F96" s="44" t="str">
        <f>IF(Unspec_Imports[[#This Row],[Aggregated_First_POR]]="","",0.437)</f>
        <v/>
      </c>
      <c r="G9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96" s="43"/>
      <c r="I96" s="27"/>
      <c r="J96" s="37"/>
      <c r="K96" s="132" t="str">
        <f>IF(Unspec_Imports[[#This Row],[Are_You_PSE]]="","",IF(J96="Yes","","Verify Entry"))</f>
        <v/>
      </c>
      <c r="L96" s="26"/>
      <c r="M96" s="44" t="str">
        <f>IF(Unspec_Imports[[#This Row],[Aggregated_First_POR]]="","",'Start Here'!$B$33)</f>
        <v/>
      </c>
      <c r="N96" s="44" t="str">
        <f>IF(Unspec_Imports[[#This Row],[Aggregated_First_POR]]="","",IF(Unspec_Imports[[#This Row],[Are_You_PSE]]="Yes","No",IF(Unspec_Imports[[#This Row],[Are_You_PSE]]="No","Yes","Verify Entry")))</f>
        <v/>
      </c>
      <c r="O96" s="52" t="str">
        <f>IF(Unspec_Imports[[#This Row],[Power_Brought_On_Behalf]]="Yes",Unspec_Imports[[#This Row],[Unspecified_Electricity_Deliveries]]*Unspec_Imports[[#This Row],[Transmission_Loss_Correction_Factor]],"")</f>
        <v/>
      </c>
      <c r="P96" s="51" t="str">
        <f>IF(Unspec_Imports[[#This Row],[Imported_Owned_Or_On_Behalf]]="","",Unspec_Imports[[#This Row],[Imported_Owned_Or_On_Behalf]]*Unspec_Imports[[#This Row],[Default_Emissions_Factor]])</f>
        <v/>
      </c>
      <c r="Q96" s="26"/>
      <c r="R96" s="39" t="str">
        <f>IFERROR(MAX(Unspec_Imports[[#This Row],[Unspecified_Electricity_Deliveries]],0)*Unspec_Imports[[#This Row],[Default_Emissions_Factor]]*Unspec_Imports[[#This Row],[Transmission_Loss_Correction_Factor]],"")</f>
        <v/>
      </c>
      <c r="S96" s="28"/>
      <c r="T96" s="57"/>
    </row>
    <row r="97" spans="1:20">
      <c r="A97" s="75" t="s">
        <v>896</v>
      </c>
      <c r="B97" s="37"/>
      <c r="C97" s="55"/>
      <c r="D97" s="37"/>
      <c r="E97" s="56"/>
      <c r="F97" s="44" t="str">
        <f>IF(Unspec_Imports[[#This Row],[Aggregated_First_POR]]="","",0.437)</f>
        <v/>
      </c>
      <c r="G9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97" s="43"/>
      <c r="I97" s="27"/>
      <c r="J97" s="37"/>
      <c r="K97" s="132" t="str">
        <f>IF(Unspec_Imports[[#This Row],[Are_You_PSE]]="","",IF(J97="Yes","","Verify Entry"))</f>
        <v/>
      </c>
      <c r="L97" s="26"/>
      <c r="M97" s="44" t="str">
        <f>IF(Unspec_Imports[[#This Row],[Aggregated_First_POR]]="","",'Start Here'!$B$33)</f>
        <v/>
      </c>
      <c r="N97" s="44" t="str">
        <f>IF(Unspec_Imports[[#This Row],[Aggregated_First_POR]]="","",IF(Unspec_Imports[[#This Row],[Are_You_PSE]]="Yes","No",IF(Unspec_Imports[[#This Row],[Are_You_PSE]]="No","Yes","Verify Entry")))</f>
        <v/>
      </c>
      <c r="O97" s="52" t="str">
        <f>IF(Unspec_Imports[[#This Row],[Power_Brought_On_Behalf]]="Yes",Unspec_Imports[[#This Row],[Unspecified_Electricity_Deliveries]]*Unspec_Imports[[#This Row],[Transmission_Loss_Correction_Factor]],"")</f>
        <v/>
      </c>
      <c r="P97" s="51" t="str">
        <f>IF(Unspec_Imports[[#This Row],[Imported_Owned_Or_On_Behalf]]="","",Unspec_Imports[[#This Row],[Imported_Owned_Or_On_Behalf]]*Unspec_Imports[[#This Row],[Default_Emissions_Factor]])</f>
        <v/>
      </c>
      <c r="Q97" s="26"/>
      <c r="R97" s="39" t="str">
        <f>IFERROR(MAX(Unspec_Imports[[#This Row],[Unspecified_Electricity_Deliveries]],0)*Unspec_Imports[[#This Row],[Default_Emissions_Factor]]*Unspec_Imports[[#This Row],[Transmission_Loss_Correction_Factor]],"")</f>
        <v/>
      </c>
      <c r="S97" s="28"/>
      <c r="T97" s="57"/>
    </row>
    <row r="98" spans="1:20">
      <c r="A98" s="75" t="s">
        <v>896</v>
      </c>
      <c r="B98" s="37"/>
      <c r="C98" s="55"/>
      <c r="D98" s="37"/>
      <c r="E98" s="56"/>
      <c r="F98" s="44" t="str">
        <f>IF(Unspec_Imports[[#This Row],[Aggregated_First_POR]]="","",0.437)</f>
        <v/>
      </c>
      <c r="G9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98" s="43"/>
      <c r="I98" s="27"/>
      <c r="J98" s="37"/>
      <c r="K98" s="132" t="str">
        <f>IF(Unspec_Imports[[#This Row],[Are_You_PSE]]="","",IF(J98="Yes","","Verify Entry"))</f>
        <v/>
      </c>
      <c r="L98" s="26"/>
      <c r="M98" s="44" t="str">
        <f>IF(Unspec_Imports[[#This Row],[Aggregated_First_POR]]="","",'Start Here'!$B$33)</f>
        <v/>
      </c>
      <c r="N98" s="44" t="str">
        <f>IF(Unspec_Imports[[#This Row],[Aggregated_First_POR]]="","",IF(Unspec_Imports[[#This Row],[Are_You_PSE]]="Yes","No",IF(Unspec_Imports[[#This Row],[Are_You_PSE]]="No","Yes","Verify Entry")))</f>
        <v/>
      </c>
      <c r="O98" s="52" t="str">
        <f>IF(Unspec_Imports[[#This Row],[Power_Brought_On_Behalf]]="Yes",Unspec_Imports[[#This Row],[Unspecified_Electricity_Deliveries]]*Unspec_Imports[[#This Row],[Transmission_Loss_Correction_Factor]],"")</f>
        <v/>
      </c>
      <c r="P98" s="51" t="str">
        <f>IF(Unspec_Imports[[#This Row],[Imported_Owned_Or_On_Behalf]]="","",Unspec_Imports[[#This Row],[Imported_Owned_Or_On_Behalf]]*Unspec_Imports[[#This Row],[Default_Emissions_Factor]])</f>
        <v/>
      </c>
      <c r="Q98" s="26"/>
      <c r="R98" s="39" t="str">
        <f>IFERROR(MAX(Unspec_Imports[[#This Row],[Unspecified_Electricity_Deliveries]],0)*Unspec_Imports[[#This Row],[Default_Emissions_Factor]]*Unspec_Imports[[#This Row],[Transmission_Loss_Correction_Factor]],"")</f>
        <v/>
      </c>
      <c r="S98" s="28"/>
      <c r="T98" s="57"/>
    </row>
    <row r="99" spans="1:20">
      <c r="A99" s="75" t="s">
        <v>896</v>
      </c>
      <c r="B99" s="37"/>
      <c r="C99" s="55"/>
      <c r="D99" s="37"/>
      <c r="E99" s="56"/>
      <c r="F99" s="44" t="str">
        <f>IF(Unspec_Imports[[#This Row],[Aggregated_First_POR]]="","",0.437)</f>
        <v/>
      </c>
      <c r="G9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99" s="43"/>
      <c r="I99" s="27"/>
      <c r="J99" s="37"/>
      <c r="K99" s="132" t="str">
        <f>IF(Unspec_Imports[[#This Row],[Are_You_PSE]]="","",IF(J99="Yes","","Verify Entry"))</f>
        <v/>
      </c>
      <c r="L99" s="26"/>
      <c r="M99" s="44" t="str">
        <f>IF(Unspec_Imports[[#This Row],[Aggregated_First_POR]]="","",'Start Here'!$B$33)</f>
        <v/>
      </c>
      <c r="N99" s="44" t="str">
        <f>IF(Unspec_Imports[[#This Row],[Aggregated_First_POR]]="","",IF(Unspec_Imports[[#This Row],[Are_You_PSE]]="Yes","No",IF(Unspec_Imports[[#This Row],[Are_You_PSE]]="No","Yes","Verify Entry")))</f>
        <v/>
      </c>
      <c r="O99" s="52" t="str">
        <f>IF(Unspec_Imports[[#This Row],[Power_Brought_On_Behalf]]="Yes",Unspec_Imports[[#This Row],[Unspecified_Electricity_Deliveries]]*Unspec_Imports[[#This Row],[Transmission_Loss_Correction_Factor]],"")</f>
        <v/>
      </c>
      <c r="P99" s="51" t="str">
        <f>IF(Unspec_Imports[[#This Row],[Imported_Owned_Or_On_Behalf]]="","",Unspec_Imports[[#This Row],[Imported_Owned_Or_On_Behalf]]*Unspec_Imports[[#This Row],[Default_Emissions_Factor]])</f>
        <v/>
      </c>
      <c r="Q99" s="26"/>
      <c r="R99" s="39" t="str">
        <f>IFERROR(MAX(Unspec_Imports[[#This Row],[Unspecified_Electricity_Deliveries]],0)*Unspec_Imports[[#This Row],[Default_Emissions_Factor]]*Unspec_Imports[[#This Row],[Transmission_Loss_Correction_Factor]],"")</f>
        <v/>
      </c>
      <c r="S99" s="28"/>
      <c r="T99" s="57"/>
    </row>
    <row r="100" spans="1:20">
      <c r="A100" s="75" t="s">
        <v>896</v>
      </c>
      <c r="B100" s="37"/>
      <c r="C100" s="55"/>
      <c r="D100" s="37"/>
      <c r="E100" s="56"/>
      <c r="F100" s="44" t="str">
        <f>IF(Unspec_Imports[[#This Row],[Aggregated_First_POR]]="","",0.437)</f>
        <v/>
      </c>
      <c r="G10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00" s="43"/>
      <c r="I100" s="27"/>
      <c r="J100" s="37"/>
      <c r="K100" s="132" t="str">
        <f>IF(Unspec_Imports[[#This Row],[Are_You_PSE]]="","",IF(J100="Yes","","Verify Entry"))</f>
        <v/>
      </c>
      <c r="L100" s="26"/>
      <c r="M100" s="44" t="str">
        <f>IF(Unspec_Imports[[#This Row],[Aggregated_First_POR]]="","",'Start Here'!$B$33)</f>
        <v/>
      </c>
      <c r="N100" s="44" t="str">
        <f>IF(Unspec_Imports[[#This Row],[Aggregated_First_POR]]="","",IF(Unspec_Imports[[#This Row],[Are_You_PSE]]="Yes","No",IF(Unspec_Imports[[#This Row],[Are_You_PSE]]="No","Yes","Verify Entry")))</f>
        <v/>
      </c>
      <c r="O100" s="52" t="str">
        <f>IF(Unspec_Imports[[#This Row],[Power_Brought_On_Behalf]]="Yes",Unspec_Imports[[#This Row],[Unspecified_Electricity_Deliveries]]*Unspec_Imports[[#This Row],[Transmission_Loss_Correction_Factor]],"")</f>
        <v/>
      </c>
      <c r="P100" s="51" t="str">
        <f>IF(Unspec_Imports[[#This Row],[Imported_Owned_Or_On_Behalf]]="","",Unspec_Imports[[#This Row],[Imported_Owned_Or_On_Behalf]]*Unspec_Imports[[#This Row],[Default_Emissions_Factor]])</f>
        <v/>
      </c>
      <c r="Q100" s="26"/>
      <c r="R100" s="39" t="str">
        <f>IFERROR(MAX(Unspec_Imports[[#This Row],[Unspecified_Electricity_Deliveries]],0)*Unspec_Imports[[#This Row],[Default_Emissions_Factor]]*Unspec_Imports[[#This Row],[Transmission_Loss_Correction_Factor]],"")</f>
        <v/>
      </c>
      <c r="S100" s="28"/>
      <c r="T100" s="57"/>
    </row>
    <row r="101" spans="1:20">
      <c r="A101" s="75" t="s">
        <v>896</v>
      </c>
      <c r="B101" s="37"/>
      <c r="C101" s="55"/>
      <c r="D101" s="37"/>
      <c r="E101" s="56"/>
      <c r="F101" s="44" t="str">
        <f>IF(Unspec_Imports[[#This Row],[Aggregated_First_POR]]="","",0.437)</f>
        <v/>
      </c>
      <c r="G10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01" s="43"/>
      <c r="I101" s="27"/>
      <c r="J101" s="37"/>
      <c r="K101" s="132" t="str">
        <f>IF(Unspec_Imports[[#This Row],[Are_You_PSE]]="","",IF(J101="Yes","","Verify Entry"))</f>
        <v/>
      </c>
      <c r="L101" s="26"/>
      <c r="M101" s="44" t="str">
        <f>IF(Unspec_Imports[[#This Row],[Aggregated_First_POR]]="","",'Start Here'!$B$33)</f>
        <v/>
      </c>
      <c r="N101" s="44" t="str">
        <f>IF(Unspec_Imports[[#This Row],[Aggregated_First_POR]]="","",IF(Unspec_Imports[[#This Row],[Are_You_PSE]]="Yes","No",IF(Unspec_Imports[[#This Row],[Are_You_PSE]]="No","Yes","Verify Entry")))</f>
        <v/>
      </c>
      <c r="O101" s="52" t="str">
        <f>IF(Unspec_Imports[[#This Row],[Power_Brought_On_Behalf]]="Yes",Unspec_Imports[[#This Row],[Unspecified_Electricity_Deliveries]]*Unspec_Imports[[#This Row],[Transmission_Loss_Correction_Factor]],"")</f>
        <v/>
      </c>
      <c r="P101" s="51" t="str">
        <f>IF(Unspec_Imports[[#This Row],[Imported_Owned_Or_On_Behalf]]="","",Unspec_Imports[[#This Row],[Imported_Owned_Or_On_Behalf]]*Unspec_Imports[[#This Row],[Default_Emissions_Factor]])</f>
        <v/>
      </c>
      <c r="Q101" s="26"/>
      <c r="R101" s="39" t="str">
        <f>IFERROR(MAX(Unspec_Imports[[#This Row],[Unspecified_Electricity_Deliveries]],0)*Unspec_Imports[[#This Row],[Default_Emissions_Factor]]*Unspec_Imports[[#This Row],[Transmission_Loss_Correction_Factor]],"")</f>
        <v/>
      </c>
      <c r="S101" s="28"/>
      <c r="T101" s="57"/>
    </row>
    <row r="102" spans="1:20">
      <c r="A102" s="75" t="s">
        <v>896</v>
      </c>
      <c r="B102" s="37"/>
      <c r="C102" s="55"/>
      <c r="D102" s="37"/>
      <c r="E102" s="56"/>
      <c r="F102" s="44" t="str">
        <f>IF(Unspec_Imports[[#This Row],[Aggregated_First_POR]]="","",0.437)</f>
        <v/>
      </c>
      <c r="G10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02" s="43"/>
      <c r="I102" s="27"/>
      <c r="J102" s="37"/>
      <c r="K102" s="132" t="str">
        <f>IF(Unspec_Imports[[#This Row],[Are_You_PSE]]="","",IF(J102="Yes","","Verify Entry"))</f>
        <v/>
      </c>
      <c r="L102" s="26"/>
      <c r="M102" s="44" t="str">
        <f>IF(Unspec_Imports[[#This Row],[Aggregated_First_POR]]="","",'Start Here'!$B$33)</f>
        <v/>
      </c>
      <c r="N102" s="44" t="str">
        <f>IF(Unspec_Imports[[#This Row],[Aggregated_First_POR]]="","",IF(Unspec_Imports[[#This Row],[Are_You_PSE]]="Yes","No",IF(Unspec_Imports[[#This Row],[Are_You_PSE]]="No","Yes","Verify Entry")))</f>
        <v/>
      </c>
      <c r="O102" s="52" t="str">
        <f>IF(Unspec_Imports[[#This Row],[Power_Brought_On_Behalf]]="Yes",Unspec_Imports[[#This Row],[Unspecified_Electricity_Deliveries]]*Unspec_Imports[[#This Row],[Transmission_Loss_Correction_Factor]],"")</f>
        <v/>
      </c>
      <c r="P102" s="51" t="str">
        <f>IF(Unspec_Imports[[#This Row],[Imported_Owned_Or_On_Behalf]]="","",Unspec_Imports[[#This Row],[Imported_Owned_Or_On_Behalf]]*Unspec_Imports[[#This Row],[Default_Emissions_Factor]])</f>
        <v/>
      </c>
      <c r="Q102" s="26"/>
      <c r="R102" s="39" t="str">
        <f>IFERROR(MAX(Unspec_Imports[[#This Row],[Unspecified_Electricity_Deliveries]],0)*Unspec_Imports[[#This Row],[Default_Emissions_Factor]]*Unspec_Imports[[#This Row],[Transmission_Loss_Correction_Factor]],"")</f>
        <v/>
      </c>
      <c r="S102" s="28"/>
      <c r="T102" s="57"/>
    </row>
    <row r="103" spans="1:20">
      <c r="A103" s="75" t="s">
        <v>896</v>
      </c>
      <c r="B103" s="37"/>
      <c r="C103" s="55"/>
      <c r="D103" s="37"/>
      <c r="E103" s="56"/>
      <c r="F103" s="44" t="str">
        <f>IF(Unspec_Imports[[#This Row],[Aggregated_First_POR]]="","",0.437)</f>
        <v/>
      </c>
      <c r="G10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03" s="43"/>
      <c r="I103" s="27"/>
      <c r="J103" s="37"/>
      <c r="K103" s="132" t="str">
        <f>IF(Unspec_Imports[[#This Row],[Are_You_PSE]]="","",IF(J103="Yes","","Verify Entry"))</f>
        <v/>
      </c>
      <c r="L103" s="26"/>
      <c r="M103" s="44" t="str">
        <f>IF(Unspec_Imports[[#This Row],[Aggregated_First_POR]]="","",'Start Here'!$B$33)</f>
        <v/>
      </c>
      <c r="N103" s="44" t="str">
        <f>IF(Unspec_Imports[[#This Row],[Aggregated_First_POR]]="","",IF(Unspec_Imports[[#This Row],[Are_You_PSE]]="Yes","No",IF(Unspec_Imports[[#This Row],[Are_You_PSE]]="No","Yes","Verify Entry")))</f>
        <v/>
      </c>
      <c r="O103" s="52" t="str">
        <f>IF(Unspec_Imports[[#This Row],[Power_Brought_On_Behalf]]="Yes",Unspec_Imports[[#This Row],[Unspecified_Electricity_Deliveries]]*Unspec_Imports[[#This Row],[Transmission_Loss_Correction_Factor]],"")</f>
        <v/>
      </c>
      <c r="P103" s="51" t="str">
        <f>IF(Unspec_Imports[[#This Row],[Imported_Owned_Or_On_Behalf]]="","",Unspec_Imports[[#This Row],[Imported_Owned_Or_On_Behalf]]*Unspec_Imports[[#This Row],[Default_Emissions_Factor]])</f>
        <v/>
      </c>
      <c r="Q103" s="26"/>
      <c r="R103" s="39" t="str">
        <f>IFERROR(MAX(Unspec_Imports[[#This Row],[Unspecified_Electricity_Deliveries]],0)*Unspec_Imports[[#This Row],[Default_Emissions_Factor]]*Unspec_Imports[[#This Row],[Transmission_Loss_Correction_Factor]],"")</f>
        <v/>
      </c>
      <c r="S103" s="28"/>
      <c r="T103" s="57"/>
    </row>
    <row r="104" spans="1:20">
      <c r="A104" s="75" t="s">
        <v>896</v>
      </c>
      <c r="B104" s="37"/>
      <c r="C104" s="55"/>
      <c r="D104" s="37"/>
      <c r="E104" s="56"/>
      <c r="F104" s="44" t="str">
        <f>IF(Unspec_Imports[[#This Row],[Aggregated_First_POR]]="","",0.437)</f>
        <v/>
      </c>
      <c r="G10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04" s="43"/>
      <c r="I104" s="27"/>
      <c r="J104" s="37"/>
      <c r="K104" s="132" t="str">
        <f>IF(Unspec_Imports[[#This Row],[Are_You_PSE]]="","",IF(J104="Yes","","Verify Entry"))</f>
        <v/>
      </c>
      <c r="L104" s="26"/>
      <c r="M104" s="44" t="str">
        <f>IF(Unspec_Imports[[#This Row],[Aggregated_First_POR]]="","",'Start Here'!$B$33)</f>
        <v/>
      </c>
      <c r="N104" s="44" t="str">
        <f>IF(Unspec_Imports[[#This Row],[Aggregated_First_POR]]="","",IF(Unspec_Imports[[#This Row],[Are_You_PSE]]="Yes","No",IF(Unspec_Imports[[#This Row],[Are_You_PSE]]="No","Yes","Verify Entry")))</f>
        <v/>
      </c>
      <c r="O104" s="52" t="str">
        <f>IF(Unspec_Imports[[#This Row],[Power_Brought_On_Behalf]]="Yes",Unspec_Imports[[#This Row],[Unspecified_Electricity_Deliveries]]*Unspec_Imports[[#This Row],[Transmission_Loss_Correction_Factor]],"")</f>
        <v/>
      </c>
      <c r="P104" s="51" t="str">
        <f>IF(Unspec_Imports[[#This Row],[Imported_Owned_Or_On_Behalf]]="","",Unspec_Imports[[#This Row],[Imported_Owned_Or_On_Behalf]]*Unspec_Imports[[#This Row],[Default_Emissions_Factor]])</f>
        <v/>
      </c>
      <c r="Q104" s="26"/>
      <c r="R104" s="39" t="str">
        <f>IFERROR(MAX(Unspec_Imports[[#This Row],[Unspecified_Electricity_Deliveries]],0)*Unspec_Imports[[#This Row],[Default_Emissions_Factor]]*Unspec_Imports[[#This Row],[Transmission_Loss_Correction_Factor]],"")</f>
        <v/>
      </c>
      <c r="S104" s="28"/>
      <c r="T104" s="57"/>
    </row>
    <row r="105" spans="1:20">
      <c r="A105" s="75" t="s">
        <v>896</v>
      </c>
      <c r="B105" s="37"/>
      <c r="C105" s="55"/>
      <c r="D105" s="37"/>
      <c r="E105" s="56"/>
      <c r="F105" s="44" t="str">
        <f>IF(Unspec_Imports[[#This Row],[Aggregated_First_POR]]="","",0.437)</f>
        <v/>
      </c>
      <c r="G10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05" s="43"/>
      <c r="I105" s="27"/>
      <c r="J105" s="37"/>
      <c r="K105" s="132" t="str">
        <f>IF(Unspec_Imports[[#This Row],[Are_You_PSE]]="","",IF(J105="Yes","","Verify Entry"))</f>
        <v/>
      </c>
      <c r="L105" s="26"/>
      <c r="M105" s="44" t="str">
        <f>IF(Unspec_Imports[[#This Row],[Aggregated_First_POR]]="","",'Start Here'!$B$33)</f>
        <v/>
      </c>
      <c r="N105" s="44" t="str">
        <f>IF(Unspec_Imports[[#This Row],[Aggregated_First_POR]]="","",IF(Unspec_Imports[[#This Row],[Are_You_PSE]]="Yes","No",IF(Unspec_Imports[[#This Row],[Are_You_PSE]]="No","Yes","Verify Entry")))</f>
        <v/>
      </c>
      <c r="O105" s="52" t="str">
        <f>IF(Unspec_Imports[[#This Row],[Power_Brought_On_Behalf]]="Yes",Unspec_Imports[[#This Row],[Unspecified_Electricity_Deliveries]]*Unspec_Imports[[#This Row],[Transmission_Loss_Correction_Factor]],"")</f>
        <v/>
      </c>
      <c r="P105" s="51" t="str">
        <f>IF(Unspec_Imports[[#This Row],[Imported_Owned_Or_On_Behalf]]="","",Unspec_Imports[[#This Row],[Imported_Owned_Or_On_Behalf]]*Unspec_Imports[[#This Row],[Default_Emissions_Factor]])</f>
        <v/>
      </c>
      <c r="Q105" s="26"/>
      <c r="R105" s="39" t="str">
        <f>IFERROR(MAX(Unspec_Imports[[#This Row],[Unspecified_Electricity_Deliveries]],0)*Unspec_Imports[[#This Row],[Default_Emissions_Factor]]*Unspec_Imports[[#This Row],[Transmission_Loss_Correction_Factor]],"")</f>
        <v/>
      </c>
      <c r="S105" s="28"/>
      <c r="T105" s="57"/>
    </row>
    <row r="106" spans="1:20">
      <c r="A106" s="75" t="s">
        <v>896</v>
      </c>
      <c r="B106" s="37"/>
      <c r="C106" s="55"/>
      <c r="D106" s="37"/>
      <c r="E106" s="56"/>
      <c r="F106" s="44" t="str">
        <f>IF(Unspec_Imports[[#This Row],[Aggregated_First_POR]]="","",0.437)</f>
        <v/>
      </c>
      <c r="G10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06" s="43"/>
      <c r="I106" s="27"/>
      <c r="J106" s="37"/>
      <c r="K106" s="132" t="str">
        <f>IF(Unspec_Imports[[#This Row],[Are_You_PSE]]="","",IF(J106="Yes","","Verify Entry"))</f>
        <v/>
      </c>
      <c r="L106" s="26"/>
      <c r="M106" s="44" t="str">
        <f>IF(Unspec_Imports[[#This Row],[Aggregated_First_POR]]="","",'Start Here'!$B$33)</f>
        <v/>
      </c>
      <c r="N106" s="44" t="str">
        <f>IF(Unspec_Imports[[#This Row],[Aggregated_First_POR]]="","",IF(Unspec_Imports[[#This Row],[Are_You_PSE]]="Yes","No",IF(Unspec_Imports[[#This Row],[Are_You_PSE]]="No","Yes","Verify Entry")))</f>
        <v/>
      </c>
      <c r="O106" s="52" t="str">
        <f>IF(Unspec_Imports[[#This Row],[Power_Brought_On_Behalf]]="Yes",Unspec_Imports[[#This Row],[Unspecified_Electricity_Deliveries]]*Unspec_Imports[[#This Row],[Transmission_Loss_Correction_Factor]],"")</f>
        <v/>
      </c>
      <c r="P106" s="51" t="str">
        <f>IF(Unspec_Imports[[#This Row],[Imported_Owned_Or_On_Behalf]]="","",Unspec_Imports[[#This Row],[Imported_Owned_Or_On_Behalf]]*Unspec_Imports[[#This Row],[Default_Emissions_Factor]])</f>
        <v/>
      </c>
      <c r="Q106" s="26"/>
      <c r="R106" s="39" t="str">
        <f>IFERROR(MAX(Unspec_Imports[[#This Row],[Unspecified_Electricity_Deliveries]],0)*Unspec_Imports[[#This Row],[Default_Emissions_Factor]]*Unspec_Imports[[#This Row],[Transmission_Loss_Correction_Factor]],"")</f>
        <v/>
      </c>
      <c r="S106" s="28"/>
      <c r="T106" s="57"/>
    </row>
    <row r="107" spans="1:20">
      <c r="A107" s="75" t="s">
        <v>896</v>
      </c>
      <c r="B107" s="37"/>
      <c r="C107" s="55"/>
      <c r="D107" s="37"/>
      <c r="E107" s="56"/>
      <c r="F107" s="44" t="str">
        <f>IF(Unspec_Imports[[#This Row],[Aggregated_First_POR]]="","",0.437)</f>
        <v/>
      </c>
      <c r="G10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07" s="43"/>
      <c r="I107" s="27"/>
      <c r="J107" s="37"/>
      <c r="K107" s="132" t="str">
        <f>IF(Unspec_Imports[[#This Row],[Are_You_PSE]]="","",IF(J107="Yes","","Verify Entry"))</f>
        <v/>
      </c>
      <c r="L107" s="26"/>
      <c r="M107" s="44" t="str">
        <f>IF(Unspec_Imports[[#This Row],[Aggregated_First_POR]]="","",'Start Here'!$B$33)</f>
        <v/>
      </c>
      <c r="N107" s="44" t="str">
        <f>IF(Unspec_Imports[[#This Row],[Aggregated_First_POR]]="","",IF(Unspec_Imports[[#This Row],[Are_You_PSE]]="Yes","No",IF(Unspec_Imports[[#This Row],[Are_You_PSE]]="No","Yes","Verify Entry")))</f>
        <v/>
      </c>
      <c r="O107" s="52" t="str">
        <f>IF(Unspec_Imports[[#This Row],[Power_Brought_On_Behalf]]="Yes",Unspec_Imports[[#This Row],[Unspecified_Electricity_Deliveries]]*Unspec_Imports[[#This Row],[Transmission_Loss_Correction_Factor]],"")</f>
        <v/>
      </c>
      <c r="P107" s="51" t="str">
        <f>IF(Unspec_Imports[[#This Row],[Imported_Owned_Or_On_Behalf]]="","",Unspec_Imports[[#This Row],[Imported_Owned_Or_On_Behalf]]*Unspec_Imports[[#This Row],[Default_Emissions_Factor]])</f>
        <v/>
      </c>
      <c r="Q107" s="26"/>
      <c r="R107" s="39" t="str">
        <f>IFERROR(MAX(Unspec_Imports[[#This Row],[Unspecified_Electricity_Deliveries]],0)*Unspec_Imports[[#This Row],[Default_Emissions_Factor]]*Unspec_Imports[[#This Row],[Transmission_Loss_Correction_Factor]],"")</f>
        <v/>
      </c>
      <c r="S107" s="28"/>
      <c r="T107" s="57"/>
    </row>
    <row r="108" spans="1:20">
      <c r="A108" s="75" t="s">
        <v>896</v>
      </c>
      <c r="B108" s="37"/>
      <c r="C108" s="55"/>
      <c r="D108" s="37"/>
      <c r="E108" s="56"/>
      <c r="F108" s="44" t="str">
        <f>IF(Unspec_Imports[[#This Row],[Aggregated_First_POR]]="","",0.437)</f>
        <v/>
      </c>
      <c r="G10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08" s="43"/>
      <c r="I108" s="27"/>
      <c r="J108" s="37"/>
      <c r="K108" s="132" t="str">
        <f>IF(Unspec_Imports[[#This Row],[Are_You_PSE]]="","",IF(J108="Yes","","Verify Entry"))</f>
        <v/>
      </c>
      <c r="L108" s="26"/>
      <c r="M108" s="44" t="str">
        <f>IF(Unspec_Imports[[#This Row],[Aggregated_First_POR]]="","",'Start Here'!$B$33)</f>
        <v/>
      </c>
      <c r="N108" s="44" t="str">
        <f>IF(Unspec_Imports[[#This Row],[Aggregated_First_POR]]="","",IF(Unspec_Imports[[#This Row],[Are_You_PSE]]="Yes","No",IF(Unspec_Imports[[#This Row],[Are_You_PSE]]="No","Yes","Verify Entry")))</f>
        <v/>
      </c>
      <c r="O108" s="52" t="str">
        <f>IF(Unspec_Imports[[#This Row],[Power_Brought_On_Behalf]]="Yes",Unspec_Imports[[#This Row],[Unspecified_Electricity_Deliveries]]*Unspec_Imports[[#This Row],[Transmission_Loss_Correction_Factor]],"")</f>
        <v/>
      </c>
      <c r="P108" s="51" t="str">
        <f>IF(Unspec_Imports[[#This Row],[Imported_Owned_Or_On_Behalf]]="","",Unspec_Imports[[#This Row],[Imported_Owned_Or_On_Behalf]]*Unspec_Imports[[#This Row],[Default_Emissions_Factor]])</f>
        <v/>
      </c>
      <c r="Q108" s="26"/>
      <c r="R108" s="39" t="str">
        <f>IFERROR(MAX(Unspec_Imports[[#This Row],[Unspecified_Electricity_Deliveries]],0)*Unspec_Imports[[#This Row],[Default_Emissions_Factor]]*Unspec_Imports[[#This Row],[Transmission_Loss_Correction_Factor]],"")</f>
        <v/>
      </c>
      <c r="S108" s="28"/>
      <c r="T108" s="57"/>
    </row>
    <row r="109" spans="1:20">
      <c r="A109" s="75" t="s">
        <v>896</v>
      </c>
      <c r="B109" s="37"/>
      <c r="C109" s="55"/>
      <c r="D109" s="37"/>
      <c r="E109" s="56"/>
      <c r="F109" s="44" t="str">
        <f>IF(Unspec_Imports[[#This Row],[Aggregated_First_POR]]="","",0.437)</f>
        <v/>
      </c>
      <c r="G10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09" s="43"/>
      <c r="I109" s="27"/>
      <c r="J109" s="37"/>
      <c r="K109" s="132" t="str">
        <f>IF(Unspec_Imports[[#This Row],[Are_You_PSE]]="","",IF(J109="Yes","","Verify Entry"))</f>
        <v/>
      </c>
      <c r="L109" s="26"/>
      <c r="M109" s="44" t="str">
        <f>IF(Unspec_Imports[[#This Row],[Aggregated_First_POR]]="","",'Start Here'!$B$33)</f>
        <v/>
      </c>
      <c r="N109" s="44" t="str">
        <f>IF(Unspec_Imports[[#This Row],[Aggregated_First_POR]]="","",IF(Unspec_Imports[[#This Row],[Are_You_PSE]]="Yes","No",IF(Unspec_Imports[[#This Row],[Are_You_PSE]]="No","Yes","Verify Entry")))</f>
        <v/>
      </c>
      <c r="O109" s="52" t="str">
        <f>IF(Unspec_Imports[[#This Row],[Power_Brought_On_Behalf]]="Yes",Unspec_Imports[[#This Row],[Unspecified_Electricity_Deliveries]]*Unspec_Imports[[#This Row],[Transmission_Loss_Correction_Factor]],"")</f>
        <v/>
      </c>
      <c r="P109" s="51" t="str">
        <f>IF(Unspec_Imports[[#This Row],[Imported_Owned_Or_On_Behalf]]="","",Unspec_Imports[[#This Row],[Imported_Owned_Or_On_Behalf]]*Unspec_Imports[[#This Row],[Default_Emissions_Factor]])</f>
        <v/>
      </c>
      <c r="Q109" s="26"/>
      <c r="R109" s="39" t="str">
        <f>IFERROR(MAX(Unspec_Imports[[#This Row],[Unspecified_Electricity_Deliveries]],0)*Unspec_Imports[[#This Row],[Default_Emissions_Factor]]*Unspec_Imports[[#This Row],[Transmission_Loss_Correction_Factor]],"")</f>
        <v/>
      </c>
      <c r="S109" s="28"/>
      <c r="T109" s="57"/>
    </row>
    <row r="110" spans="1:20">
      <c r="A110" s="75" t="s">
        <v>896</v>
      </c>
      <c r="B110" s="37"/>
      <c r="C110" s="55"/>
      <c r="D110" s="37"/>
      <c r="E110" s="56"/>
      <c r="F110" s="44" t="str">
        <f>IF(Unspec_Imports[[#This Row],[Aggregated_First_POR]]="","",0.437)</f>
        <v/>
      </c>
      <c r="G11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10" s="43"/>
      <c r="I110" s="27"/>
      <c r="J110" s="37"/>
      <c r="K110" s="132" t="str">
        <f>IF(Unspec_Imports[[#This Row],[Are_You_PSE]]="","",IF(J110="Yes","","Verify Entry"))</f>
        <v/>
      </c>
      <c r="L110" s="26"/>
      <c r="M110" s="44" t="str">
        <f>IF(Unspec_Imports[[#This Row],[Aggregated_First_POR]]="","",'Start Here'!$B$33)</f>
        <v/>
      </c>
      <c r="N110" s="44" t="str">
        <f>IF(Unspec_Imports[[#This Row],[Aggregated_First_POR]]="","",IF(Unspec_Imports[[#This Row],[Are_You_PSE]]="Yes","No",IF(Unspec_Imports[[#This Row],[Are_You_PSE]]="No","Yes","Verify Entry")))</f>
        <v/>
      </c>
      <c r="O110" s="52" t="str">
        <f>IF(Unspec_Imports[[#This Row],[Power_Brought_On_Behalf]]="Yes",Unspec_Imports[[#This Row],[Unspecified_Electricity_Deliveries]]*Unspec_Imports[[#This Row],[Transmission_Loss_Correction_Factor]],"")</f>
        <v/>
      </c>
      <c r="P110" s="51" t="str">
        <f>IF(Unspec_Imports[[#This Row],[Imported_Owned_Or_On_Behalf]]="","",Unspec_Imports[[#This Row],[Imported_Owned_Or_On_Behalf]]*Unspec_Imports[[#This Row],[Default_Emissions_Factor]])</f>
        <v/>
      </c>
      <c r="Q110" s="26"/>
      <c r="R110" s="39" t="str">
        <f>IFERROR(MAX(Unspec_Imports[[#This Row],[Unspecified_Electricity_Deliveries]],0)*Unspec_Imports[[#This Row],[Default_Emissions_Factor]]*Unspec_Imports[[#This Row],[Transmission_Loss_Correction_Factor]],"")</f>
        <v/>
      </c>
      <c r="S110" s="28"/>
      <c r="T110" s="57"/>
    </row>
    <row r="111" spans="1:20">
      <c r="A111" s="75" t="s">
        <v>896</v>
      </c>
      <c r="B111" s="37"/>
      <c r="C111" s="55"/>
      <c r="D111" s="37"/>
      <c r="E111" s="56"/>
      <c r="F111" s="44" t="str">
        <f>IF(Unspec_Imports[[#This Row],[Aggregated_First_POR]]="","",0.437)</f>
        <v/>
      </c>
      <c r="G11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11" s="43"/>
      <c r="I111" s="27"/>
      <c r="J111" s="37"/>
      <c r="K111" s="132" t="str">
        <f>IF(Unspec_Imports[[#This Row],[Are_You_PSE]]="","",IF(J111="Yes","","Verify Entry"))</f>
        <v/>
      </c>
      <c r="L111" s="26"/>
      <c r="M111" s="44" t="str">
        <f>IF(Unspec_Imports[[#This Row],[Aggregated_First_POR]]="","",'Start Here'!$B$33)</f>
        <v/>
      </c>
      <c r="N111" s="44" t="str">
        <f>IF(Unspec_Imports[[#This Row],[Aggregated_First_POR]]="","",IF(Unspec_Imports[[#This Row],[Are_You_PSE]]="Yes","No",IF(Unspec_Imports[[#This Row],[Are_You_PSE]]="No","Yes","Verify Entry")))</f>
        <v/>
      </c>
      <c r="O111" s="52" t="str">
        <f>IF(Unspec_Imports[[#This Row],[Power_Brought_On_Behalf]]="Yes",Unspec_Imports[[#This Row],[Unspecified_Electricity_Deliveries]]*Unspec_Imports[[#This Row],[Transmission_Loss_Correction_Factor]],"")</f>
        <v/>
      </c>
      <c r="P111" s="51" t="str">
        <f>IF(Unspec_Imports[[#This Row],[Imported_Owned_Or_On_Behalf]]="","",Unspec_Imports[[#This Row],[Imported_Owned_Or_On_Behalf]]*Unspec_Imports[[#This Row],[Default_Emissions_Factor]])</f>
        <v/>
      </c>
      <c r="Q111" s="26"/>
      <c r="R111" s="39" t="str">
        <f>IFERROR(MAX(Unspec_Imports[[#This Row],[Unspecified_Electricity_Deliveries]],0)*Unspec_Imports[[#This Row],[Default_Emissions_Factor]]*Unspec_Imports[[#This Row],[Transmission_Loss_Correction_Factor]],"")</f>
        <v/>
      </c>
      <c r="S111" s="28"/>
      <c r="T111" s="57"/>
    </row>
    <row r="112" spans="1:20">
      <c r="A112" s="75" t="s">
        <v>896</v>
      </c>
      <c r="B112" s="37"/>
      <c r="C112" s="55"/>
      <c r="D112" s="37"/>
      <c r="E112" s="56"/>
      <c r="F112" s="44" t="str">
        <f>IF(Unspec_Imports[[#This Row],[Aggregated_First_POR]]="","",0.437)</f>
        <v/>
      </c>
      <c r="G11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12" s="43"/>
      <c r="I112" s="27"/>
      <c r="J112" s="37"/>
      <c r="K112" s="132" t="str">
        <f>IF(Unspec_Imports[[#This Row],[Are_You_PSE]]="","",IF(J112="Yes","","Verify Entry"))</f>
        <v/>
      </c>
      <c r="L112" s="26"/>
      <c r="M112" s="44" t="str">
        <f>IF(Unspec_Imports[[#This Row],[Aggregated_First_POR]]="","",'Start Here'!$B$33)</f>
        <v/>
      </c>
      <c r="N112" s="44" t="str">
        <f>IF(Unspec_Imports[[#This Row],[Aggregated_First_POR]]="","",IF(Unspec_Imports[[#This Row],[Are_You_PSE]]="Yes","No",IF(Unspec_Imports[[#This Row],[Are_You_PSE]]="No","Yes","Verify Entry")))</f>
        <v/>
      </c>
      <c r="O112" s="52" t="str">
        <f>IF(Unspec_Imports[[#This Row],[Power_Brought_On_Behalf]]="Yes",Unspec_Imports[[#This Row],[Unspecified_Electricity_Deliveries]]*Unspec_Imports[[#This Row],[Transmission_Loss_Correction_Factor]],"")</f>
        <v/>
      </c>
      <c r="P112" s="51" t="str">
        <f>IF(Unspec_Imports[[#This Row],[Imported_Owned_Or_On_Behalf]]="","",Unspec_Imports[[#This Row],[Imported_Owned_Or_On_Behalf]]*Unspec_Imports[[#This Row],[Default_Emissions_Factor]])</f>
        <v/>
      </c>
      <c r="Q112" s="26"/>
      <c r="R112" s="39" t="str">
        <f>IFERROR(MAX(Unspec_Imports[[#This Row],[Unspecified_Electricity_Deliveries]],0)*Unspec_Imports[[#This Row],[Default_Emissions_Factor]]*Unspec_Imports[[#This Row],[Transmission_Loss_Correction_Factor]],"")</f>
        <v/>
      </c>
      <c r="S112" s="28"/>
      <c r="T112" s="57"/>
    </row>
    <row r="113" spans="1:20">
      <c r="A113" s="75" t="s">
        <v>896</v>
      </c>
      <c r="B113" s="37"/>
      <c r="C113" s="55"/>
      <c r="D113" s="37"/>
      <c r="E113" s="56"/>
      <c r="F113" s="44" t="str">
        <f>IF(Unspec_Imports[[#This Row],[Aggregated_First_POR]]="","",0.437)</f>
        <v/>
      </c>
      <c r="G11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13" s="43"/>
      <c r="I113" s="27"/>
      <c r="J113" s="37"/>
      <c r="K113" s="132" t="str">
        <f>IF(Unspec_Imports[[#This Row],[Are_You_PSE]]="","",IF(J113="Yes","","Verify Entry"))</f>
        <v/>
      </c>
      <c r="L113" s="26"/>
      <c r="M113" s="44" t="str">
        <f>IF(Unspec_Imports[[#This Row],[Aggregated_First_POR]]="","",'Start Here'!$B$33)</f>
        <v/>
      </c>
      <c r="N113" s="44" t="str">
        <f>IF(Unspec_Imports[[#This Row],[Aggregated_First_POR]]="","",IF(Unspec_Imports[[#This Row],[Are_You_PSE]]="Yes","No",IF(Unspec_Imports[[#This Row],[Are_You_PSE]]="No","Yes","Verify Entry")))</f>
        <v/>
      </c>
      <c r="O113" s="52" t="str">
        <f>IF(Unspec_Imports[[#This Row],[Power_Brought_On_Behalf]]="Yes",Unspec_Imports[[#This Row],[Unspecified_Electricity_Deliveries]]*Unspec_Imports[[#This Row],[Transmission_Loss_Correction_Factor]],"")</f>
        <v/>
      </c>
      <c r="P113" s="51" t="str">
        <f>IF(Unspec_Imports[[#This Row],[Imported_Owned_Or_On_Behalf]]="","",Unspec_Imports[[#This Row],[Imported_Owned_Or_On_Behalf]]*Unspec_Imports[[#This Row],[Default_Emissions_Factor]])</f>
        <v/>
      </c>
      <c r="Q113" s="26"/>
      <c r="R113" s="39" t="str">
        <f>IFERROR(MAX(Unspec_Imports[[#This Row],[Unspecified_Electricity_Deliveries]],0)*Unspec_Imports[[#This Row],[Default_Emissions_Factor]]*Unspec_Imports[[#This Row],[Transmission_Loss_Correction_Factor]],"")</f>
        <v/>
      </c>
      <c r="S113" s="28"/>
      <c r="T113" s="57"/>
    </row>
    <row r="114" spans="1:20">
      <c r="A114" s="75" t="s">
        <v>896</v>
      </c>
      <c r="B114" s="37"/>
      <c r="C114" s="55"/>
      <c r="D114" s="37"/>
      <c r="E114" s="56"/>
      <c r="F114" s="44" t="str">
        <f>IF(Unspec_Imports[[#This Row],[Aggregated_First_POR]]="","",0.437)</f>
        <v/>
      </c>
      <c r="G11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14" s="43"/>
      <c r="I114" s="27"/>
      <c r="J114" s="37"/>
      <c r="K114" s="132" t="str">
        <f>IF(Unspec_Imports[[#This Row],[Are_You_PSE]]="","",IF(J114="Yes","","Verify Entry"))</f>
        <v/>
      </c>
      <c r="L114" s="26"/>
      <c r="M114" s="44" t="str">
        <f>IF(Unspec_Imports[[#This Row],[Aggregated_First_POR]]="","",'Start Here'!$B$33)</f>
        <v/>
      </c>
      <c r="N114" s="44" t="str">
        <f>IF(Unspec_Imports[[#This Row],[Aggregated_First_POR]]="","",IF(Unspec_Imports[[#This Row],[Are_You_PSE]]="Yes","No",IF(Unspec_Imports[[#This Row],[Are_You_PSE]]="No","Yes","Verify Entry")))</f>
        <v/>
      </c>
      <c r="O114" s="52" t="str">
        <f>IF(Unspec_Imports[[#This Row],[Power_Brought_On_Behalf]]="Yes",Unspec_Imports[[#This Row],[Unspecified_Electricity_Deliveries]]*Unspec_Imports[[#This Row],[Transmission_Loss_Correction_Factor]],"")</f>
        <v/>
      </c>
      <c r="P114" s="51" t="str">
        <f>IF(Unspec_Imports[[#This Row],[Imported_Owned_Or_On_Behalf]]="","",Unspec_Imports[[#This Row],[Imported_Owned_Or_On_Behalf]]*Unspec_Imports[[#This Row],[Default_Emissions_Factor]])</f>
        <v/>
      </c>
      <c r="Q114" s="26"/>
      <c r="R114" s="39" t="str">
        <f>IFERROR(MAX(Unspec_Imports[[#This Row],[Unspecified_Electricity_Deliveries]],0)*Unspec_Imports[[#This Row],[Default_Emissions_Factor]]*Unspec_Imports[[#This Row],[Transmission_Loss_Correction_Factor]],"")</f>
        <v/>
      </c>
      <c r="S114" s="28"/>
      <c r="T114" s="57"/>
    </row>
    <row r="115" spans="1:20">
      <c r="A115" s="75" t="s">
        <v>896</v>
      </c>
      <c r="B115" s="37"/>
      <c r="C115" s="55"/>
      <c r="D115" s="37"/>
      <c r="E115" s="56"/>
      <c r="F115" s="44" t="str">
        <f>IF(Unspec_Imports[[#This Row],[Aggregated_First_POR]]="","",0.437)</f>
        <v/>
      </c>
      <c r="G11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15" s="43"/>
      <c r="I115" s="27"/>
      <c r="J115" s="37"/>
      <c r="K115" s="132" t="str">
        <f>IF(Unspec_Imports[[#This Row],[Are_You_PSE]]="","",IF(J115="Yes","","Verify Entry"))</f>
        <v/>
      </c>
      <c r="L115" s="26"/>
      <c r="M115" s="44" t="str">
        <f>IF(Unspec_Imports[[#This Row],[Aggregated_First_POR]]="","",'Start Here'!$B$33)</f>
        <v/>
      </c>
      <c r="N115" s="44" t="str">
        <f>IF(Unspec_Imports[[#This Row],[Aggregated_First_POR]]="","",IF(Unspec_Imports[[#This Row],[Are_You_PSE]]="Yes","No",IF(Unspec_Imports[[#This Row],[Are_You_PSE]]="No","Yes","Verify Entry")))</f>
        <v/>
      </c>
      <c r="O115" s="52" t="str">
        <f>IF(Unspec_Imports[[#This Row],[Power_Brought_On_Behalf]]="Yes",Unspec_Imports[[#This Row],[Unspecified_Electricity_Deliveries]]*Unspec_Imports[[#This Row],[Transmission_Loss_Correction_Factor]],"")</f>
        <v/>
      </c>
      <c r="P115" s="51" t="str">
        <f>IF(Unspec_Imports[[#This Row],[Imported_Owned_Or_On_Behalf]]="","",Unspec_Imports[[#This Row],[Imported_Owned_Or_On_Behalf]]*Unspec_Imports[[#This Row],[Default_Emissions_Factor]])</f>
        <v/>
      </c>
      <c r="Q115" s="26"/>
      <c r="R115" s="39" t="str">
        <f>IFERROR(MAX(Unspec_Imports[[#This Row],[Unspecified_Electricity_Deliveries]],0)*Unspec_Imports[[#This Row],[Default_Emissions_Factor]]*Unspec_Imports[[#This Row],[Transmission_Loss_Correction_Factor]],"")</f>
        <v/>
      </c>
      <c r="S115" s="28"/>
      <c r="T115" s="57"/>
    </row>
    <row r="116" spans="1:20">
      <c r="A116" s="75" t="s">
        <v>896</v>
      </c>
      <c r="B116" s="37"/>
      <c r="C116" s="55"/>
      <c r="D116" s="37"/>
      <c r="E116" s="56"/>
      <c r="F116" s="44" t="str">
        <f>IF(Unspec_Imports[[#This Row],[Aggregated_First_POR]]="","",0.437)</f>
        <v/>
      </c>
      <c r="G11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16" s="43"/>
      <c r="I116" s="27"/>
      <c r="J116" s="37"/>
      <c r="K116" s="132" t="str">
        <f>IF(Unspec_Imports[[#This Row],[Are_You_PSE]]="","",IF(J116="Yes","","Verify Entry"))</f>
        <v/>
      </c>
      <c r="L116" s="26"/>
      <c r="M116" s="44" t="str">
        <f>IF(Unspec_Imports[[#This Row],[Aggregated_First_POR]]="","",'Start Here'!$B$33)</f>
        <v/>
      </c>
      <c r="N116" s="44" t="str">
        <f>IF(Unspec_Imports[[#This Row],[Aggregated_First_POR]]="","",IF(Unspec_Imports[[#This Row],[Are_You_PSE]]="Yes","No",IF(Unspec_Imports[[#This Row],[Are_You_PSE]]="No","Yes","Verify Entry")))</f>
        <v/>
      </c>
      <c r="O116" s="52" t="str">
        <f>IF(Unspec_Imports[[#This Row],[Power_Brought_On_Behalf]]="Yes",Unspec_Imports[[#This Row],[Unspecified_Electricity_Deliveries]]*Unspec_Imports[[#This Row],[Transmission_Loss_Correction_Factor]],"")</f>
        <v/>
      </c>
      <c r="P116" s="51" t="str">
        <f>IF(Unspec_Imports[[#This Row],[Imported_Owned_Or_On_Behalf]]="","",Unspec_Imports[[#This Row],[Imported_Owned_Or_On_Behalf]]*Unspec_Imports[[#This Row],[Default_Emissions_Factor]])</f>
        <v/>
      </c>
      <c r="Q116" s="26"/>
      <c r="R116" s="39" t="str">
        <f>IFERROR(MAX(Unspec_Imports[[#This Row],[Unspecified_Electricity_Deliveries]],0)*Unspec_Imports[[#This Row],[Default_Emissions_Factor]]*Unspec_Imports[[#This Row],[Transmission_Loss_Correction_Factor]],"")</f>
        <v/>
      </c>
      <c r="S116" s="28"/>
      <c r="T116" s="57"/>
    </row>
    <row r="117" spans="1:20">
      <c r="A117" s="75" t="s">
        <v>896</v>
      </c>
      <c r="B117" s="37"/>
      <c r="C117" s="55"/>
      <c r="D117" s="37"/>
      <c r="E117" s="56"/>
      <c r="F117" s="44" t="str">
        <f>IF(Unspec_Imports[[#This Row],[Aggregated_First_POR]]="","",0.437)</f>
        <v/>
      </c>
      <c r="G11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17" s="43"/>
      <c r="I117" s="27"/>
      <c r="J117" s="37"/>
      <c r="K117" s="132" t="str">
        <f>IF(Unspec_Imports[[#This Row],[Are_You_PSE]]="","",IF(J117="Yes","","Verify Entry"))</f>
        <v/>
      </c>
      <c r="L117" s="26"/>
      <c r="M117" s="44" t="str">
        <f>IF(Unspec_Imports[[#This Row],[Aggregated_First_POR]]="","",'Start Here'!$B$33)</f>
        <v/>
      </c>
      <c r="N117" s="44" t="str">
        <f>IF(Unspec_Imports[[#This Row],[Aggregated_First_POR]]="","",IF(Unspec_Imports[[#This Row],[Are_You_PSE]]="Yes","No",IF(Unspec_Imports[[#This Row],[Are_You_PSE]]="No","Yes","Verify Entry")))</f>
        <v/>
      </c>
      <c r="O117" s="52" t="str">
        <f>IF(Unspec_Imports[[#This Row],[Power_Brought_On_Behalf]]="Yes",Unspec_Imports[[#This Row],[Unspecified_Electricity_Deliveries]]*Unspec_Imports[[#This Row],[Transmission_Loss_Correction_Factor]],"")</f>
        <v/>
      </c>
      <c r="P117" s="51" t="str">
        <f>IF(Unspec_Imports[[#This Row],[Imported_Owned_Or_On_Behalf]]="","",Unspec_Imports[[#This Row],[Imported_Owned_Or_On_Behalf]]*Unspec_Imports[[#This Row],[Default_Emissions_Factor]])</f>
        <v/>
      </c>
      <c r="Q117" s="26"/>
      <c r="R117" s="39" t="str">
        <f>IFERROR(MAX(Unspec_Imports[[#This Row],[Unspecified_Electricity_Deliveries]],0)*Unspec_Imports[[#This Row],[Default_Emissions_Factor]]*Unspec_Imports[[#This Row],[Transmission_Loss_Correction_Factor]],"")</f>
        <v/>
      </c>
      <c r="S117" s="28"/>
      <c r="T117" s="57"/>
    </row>
    <row r="118" spans="1:20">
      <c r="A118" s="75" t="s">
        <v>896</v>
      </c>
      <c r="B118" s="37"/>
      <c r="C118" s="55"/>
      <c r="D118" s="37"/>
      <c r="E118" s="56"/>
      <c r="F118" s="44" t="str">
        <f>IF(Unspec_Imports[[#This Row],[Aggregated_First_POR]]="","",0.437)</f>
        <v/>
      </c>
      <c r="G11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18" s="43"/>
      <c r="I118" s="27"/>
      <c r="J118" s="37"/>
      <c r="K118" s="132" t="str">
        <f>IF(Unspec_Imports[[#This Row],[Are_You_PSE]]="","",IF(J118="Yes","","Verify Entry"))</f>
        <v/>
      </c>
      <c r="L118" s="26"/>
      <c r="M118" s="44" t="str">
        <f>IF(Unspec_Imports[[#This Row],[Aggregated_First_POR]]="","",'Start Here'!$B$33)</f>
        <v/>
      </c>
      <c r="N118" s="44" t="str">
        <f>IF(Unspec_Imports[[#This Row],[Aggregated_First_POR]]="","",IF(Unspec_Imports[[#This Row],[Are_You_PSE]]="Yes","No",IF(Unspec_Imports[[#This Row],[Are_You_PSE]]="No","Yes","Verify Entry")))</f>
        <v/>
      </c>
      <c r="O118" s="52" t="str">
        <f>IF(Unspec_Imports[[#This Row],[Power_Brought_On_Behalf]]="Yes",Unspec_Imports[[#This Row],[Unspecified_Electricity_Deliveries]]*Unspec_Imports[[#This Row],[Transmission_Loss_Correction_Factor]],"")</f>
        <v/>
      </c>
      <c r="P118" s="51" t="str">
        <f>IF(Unspec_Imports[[#This Row],[Imported_Owned_Or_On_Behalf]]="","",Unspec_Imports[[#This Row],[Imported_Owned_Or_On_Behalf]]*Unspec_Imports[[#This Row],[Default_Emissions_Factor]])</f>
        <v/>
      </c>
      <c r="Q118" s="26"/>
      <c r="R118" s="39" t="str">
        <f>IFERROR(MAX(Unspec_Imports[[#This Row],[Unspecified_Electricity_Deliveries]],0)*Unspec_Imports[[#This Row],[Default_Emissions_Factor]]*Unspec_Imports[[#This Row],[Transmission_Loss_Correction_Factor]],"")</f>
        <v/>
      </c>
      <c r="S118" s="28"/>
      <c r="T118" s="57"/>
    </row>
    <row r="119" spans="1:20">
      <c r="A119" s="75" t="s">
        <v>896</v>
      </c>
      <c r="B119" s="37"/>
      <c r="C119" s="55"/>
      <c r="D119" s="37"/>
      <c r="E119" s="56"/>
      <c r="F119" s="44" t="str">
        <f>IF(Unspec_Imports[[#This Row],[Aggregated_First_POR]]="","",0.437)</f>
        <v/>
      </c>
      <c r="G11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19" s="43"/>
      <c r="I119" s="27"/>
      <c r="J119" s="37"/>
      <c r="K119" s="132" t="str">
        <f>IF(Unspec_Imports[[#This Row],[Are_You_PSE]]="","",IF(J119="Yes","","Verify Entry"))</f>
        <v/>
      </c>
      <c r="L119" s="26"/>
      <c r="M119" s="44" t="str">
        <f>IF(Unspec_Imports[[#This Row],[Aggregated_First_POR]]="","",'Start Here'!$B$33)</f>
        <v/>
      </c>
      <c r="N119" s="44" t="str">
        <f>IF(Unspec_Imports[[#This Row],[Aggregated_First_POR]]="","",IF(Unspec_Imports[[#This Row],[Are_You_PSE]]="Yes","No",IF(Unspec_Imports[[#This Row],[Are_You_PSE]]="No","Yes","Verify Entry")))</f>
        <v/>
      </c>
      <c r="O119" s="52" t="str">
        <f>IF(Unspec_Imports[[#This Row],[Power_Brought_On_Behalf]]="Yes",Unspec_Imports[[#This Row],[Unspecified_Electricity_Deliveries]]*Unspec_Imports[[#This Row],[Transmission_Loss_Correction_Factor]],"")</f>
        <v/>
      </c>
      <c r="P119" s="51" t="str">
        <f>IF(Unspec_Imports[[#This Row],[Imported_Owned_Or_On_Behalf]]="","",Unspec_Imports[[#This Row],[Imported_Owned_Or_On_Behalf]]*Unspec_Imports[[#This Row],[Default_Emissions_Factor]])</f>
        <v/>
      </c>
      <c r="Q119" s="26"/>
      <c r="R119" s="39" t="str">
        <f>IFERROR(MAX(Unspec_Imports[[#This Row],[Unspecified_Electricity_Deliveries]],0)*Unspec_Imports[[#This Row],[Default_Emissions_Factor]]*Unspec_Imports[[#This Row],[Transmission_Loss_Correction_Factor]],"")</f>
        <v/>
      </c>
      <c r="S119" s="28"/>
      <c r="T119" s="57"/>
    </row>
    <row r="120" spans="1:20">
      <c r="A120" s="75" t="s">
        <v>896</v>
      </c>
      <c r="B120" s="37"/>
      <c r="C120" s="55"/>
      <c r="D120" s="37"/>
      <c r="E120" s="56"/>
      <c r="F120" s="44" t="str">
        <f>IF(Unspec_Imports[[#This Row],[Aggregated_First_POR]]="","",0.437)</f>
        <v/>
      </c>
      <c r="G12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20" s="43"/>
      <c r="I120" s="27"/>
      <c r="J120" s="37"/>
      <c r="K120" s="132" t="str">
        <f>IF(Unspec_Imports[[#This Row],[Are_You_PSE]]="","",IF(J120="Yes","","Verify Entry"))</f>
        <v/>
      </c>
      <c r="L120" s="26"/>
      <c r="M120" s="44" t="str">
        <f>IF(Unspec_Imports[[#This Row],[Aggregated_First_POR]]="","",'Start Here'!$B$33)</f>
        <v/>
      </c>
      <c r="N120" s="44" t="str">
        <f>IF(Unspec_Imports[[#This Row],[Aggregated_First_POR]]="","",IF(Unspec_Imports[[#This Row],[Are_You_PSE]]="Yes","No",IF(Unspec_Imports[[#This Row],[Are_You_PSE]]="No","Yes","Verify Entry")))</f>
        <v/>
      </c>
      <c r="O120" s="52" t="str">
        <f>IF(Unspec_Imports[[#This Row],[Power_Brought_On_Behalf]]="Yes",Unspec_Imports[[#This Row],[Unspecified_Electricity_Deliveries]]*Unspec_Imports[[#This Row],[Transmission_Loss_Correction_Factor]],"")</f>
        <v/>
      </c>
      <c r="P120" s="51" t="str">
        <f>IF(Unspec_Imports[[#This Row],[Imported_Owned_Or_On_Behalf]]="","",Unspec_Imports[[#This Row],[Imported_Owned_Or_On_Behalf]]*Unspec_Imports[[#This Row],[Default_Emissions_Factor]])</f>
        <v/>
      </c>
      <c r="Q120" s="26"/>
      <c r="R120" s="39" t="str">
        <f>IFERROR(MAX(Unspec_Imports[[#This Row],[Unspecified_Electricity_Deliveries]],0)*Unspec_Imports[[#This Row],[Default_Emissions_Factor]]*Unspec_Imports[[#This Row],[Transmission_Loss_Correction_Factor]],"")</f>
        <v/>
      </c>
      <c r="S120" s="28"/>
      <c r="T120" s="57"/>
    </row>
    <row r="121" spans="1:20">
      <c r="A121" s="75" t="s">
        <v>896</v>
      </c>
      <c r="B121" s="37"/>
      <c r="C121" s="55"/>
      <c r="D121" s="37"/>
      <c r="E121" s="56"/>
      <c r="F121" s="44" t="str">
        <f>IF(Unspec_Imports[[#This Row],[Aggregated_First_POR]]="","",0.437)</f>
        <v/>
      </c>
      <c r="G12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21" s="43"/>
      <c r="I121" s="27"/>
      <c r="J121" s="37"/>
      <c r="K121" s="132" t="str">
        <f>IF(Unspec_Imports[[#This Row],[Are_You_PSE]]="","",IF(J121="Yes","","Verify Entry"))</f>
        <v/>
      </c>
      <c r="L121" s="26"/>
      <c r="M121" s="44" t="str">
        <f>IF(Unspec_Imports[[#This Row],[Aggregated_First_POR]]="","",'Start Here'!$B$33)</f>
        <v/>
      </c>
      <c r="N121" s="44" t="str">
        <f>IF(Unspec_Imports[[#This Row],[Aggregated_First_POR]]="","",IF(Unspec_Imports[[#This Row],[Are_You_PSE]]="Yes","No",IF(Unspec_Imports[[#This Row],[Are_You_PSE]]="No","Yes","Verify Entry")))</f>
        <v/>
      </c>
      <c r="O121" s="52" t="str">
        <f>IF(Unspec_Imports[[#This Row],[Power_Brought_On_Behalf]]="Yes",Unspec_Imports[[#This Row],[Unspecified_Electricity_Deliveries]]*Unspec_Imports[[#This Row],[Transmission_Loss_Correction_Factor]],"")</f>
        <v/>
      </c>
      <c r="P121" s="51" t="str">
        <f>IF(Unspec_Imports[[#This Row],[Imported_Owned_Or_On_Behalf]]="","",Unspec_Imports[[#This Row],[Imported_Owned_Or_On_Behalf]]*Unspec_Imports[[#This Row],[Default_Emissions_Factor]])</f>
        <v/>
      </c>
      <c r="Q121" s="26"/>
      <c r="R121" s="39" t="str">
        <f>IFERROR(MAX(Unspec_Imports[[#This Row],[Unspecified_Electricity_Deliveries]],0)*Unspec_Imports[[#This Row],[Default_Emissions_Factor]]*Unspec_Imports[[#This Row],[Transmission_Loss_Correction_Factor]],"")</f>
        <v/>
      </c>
      <c r="S121" s="28"/>
      <c r="T121" s="57"/>
    </row>
    <row r="122" spans="1:20">
      <c r="A122" s="75" t="s">
        <v>896</v>
      </c>
      <c r="B122" s="37"/>
      <c r="C122" s="55"/>
      <c r="D122" s="37"/>
      <c r="E122" s="56"/>
      <c r="F122" s="44" t="str">
        <f>IF(Unspec_Imports[[#This Row],[Aggregated_First_POR]]="","",0.437)</f>
        <v/>
      </c>
      <c r="G12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22" s="43"/>
      <c r="I122" s="27"/>
      <c r="J122" s="37"/>
      <c r="K122" s="132" t="str">
        <f>IF(Unspec_Imports[[#This Row],[Are_You_PSE]]="","",IF(J122="Yes","","Verify Entry"))</f>
        <v/>
      </c>
      <c r="L122" s="26"/>
      <c r="M122" s="44" t="str">
        <f>IF(Unspec_Imports[[#This Row],[Aggregated_First_POR]]="","",'Start Here'!$B$33)</f>
        <v/>
      </c>
      <c r="N122" s="44" t="str">
        <f>IF(Unspec_Imports[[#This Row],[Aggregated_First_POR]]="","",IF(Unspec_Imports[[#This Row],[Are_You_PSE]]="Yes","No",IF(Unspec_Imports[[#This Row],[Are_You_PSE]]="No","Yes","Verify Entry")))</f>
        <v/>
      </c>
      <c r="O122" s="52" t="str">
        <f>IF(Unspec_Imports[[#This Row],[Power_Brought_On_Behalf]]="Yes",Unspec_Imports[[#This Row],[Unspecified_Electricity_Deliveries]]*Unspec_Imports[[#This Row],[Transmission_Loss_Correction_Factor]],"")</f>
        <v/>
      </c>
      <c r="P122" s="51" t="str">
        <f>IF(Unspec_Imports[[#This Row],[Imported_Owned_Or_On_Behalf]]="","",Unspec_Imports[[#This Row],[Imported_Owned_Or_On_Behalf]]*Unspec_Imports[[#This Row],[Default_Emissions_Factor]])</f>
        <v/>
      </c>
      <c r="Q122" s="26"/>
      <c r="R122" s="39" t="str">
        <f>IFERROR(MAX(Unspec_Imports[[#This Row],[Unspecified_Electricity_Deliveries]],0)*Unspec_Imports[[#This Row],[Default_Emissions_Factor]]*Unspec_Imports[[#This Row],[Transmission_Loss_Correction_Factor]],"")</f>
        <v/>
      </c>
      <c r="S122" s="28"/>
      <c r="T122" s="57"/>
    </row>
    <row r="123" spans="1:20">
      <c r="A123" s="75" t="s">
        <v>896</v>
      </c>
      <c r="B123" s="37"/>
      <c r="C123" s="55"/>
      <c r="D123" s="37"/>
      <c r="E123" s="56"/>
      <c r="F123" s="44" t="str">
        <f>IF(Unspec_Imports[[#This Row],[Aggregated_First_POR]]="","",0.437)</f>
        <v/>
      </c>
      <c r="G12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23" s="43"/>
      <c r="I123" s="27"/>
      <c r="J123" s="37"/>
      <c r="K123" s="132" t="str">
        <f>IF(Unspec_Imports[[#This Row],[Are_You_PSE]]="","",IF(J123="Yes","","Verify Entry"))</f>
        <v/>
      </c>
      <c r="L123" s="26"/>
      <c r="M123" s="44" t="str">
        <f>IF(Unspec_Imports[[#This Row],[Aggregated_First_POR]]="","",'Start Here'!$B$33)</f>
        <v/>
      </c>
      <c r="N123" s="44" t="str">
        <f>IF(Unspec_Imports[[#This Row],[Aggregated_First_POR]]="","",IF(Unspec_Imports[[#This Row],[Are_You_PSE]]="Yes","No",IF(Unspec_Imports[[#This Row],[Are_You_PSE]]="No","Yes","Verify Entry")))</f>
        <v/>
      </c>
      <c r="O123" s="52" t="str">
        <f>IF(Unspec_Imports[[#This Row],[Power_Brought_On_Behalf]]="Yes",Unspec_Imports[[#This Row],[Unspecified_Electricity_Deliveries]]*Unspec_Imports[[#This Row],[Transmission_Loss_Correction_Factor]],"")</f>
        <v/>
      </c>
      <c r="P123" s="51" t="str">
        <f>IF(Unspec_Imports[[#This Row],[Imported_Owned_Or_On_Behalf]]="","",Unspec_Imports[[#This Row],[Imported_Owned_Or_On_Behalf]]*Unspec_Imports[[#This Row],[Default_Emissions_Factor]])</f>
        <v/>
      </c>
      <c r="Q123" s="26"/>
      <c r="R123" s="39" t="str">
        <f>IFERROR(MAX(Unspec_Imports[[#This Row],[Unspecified_Electricity_Deliveries]],0)*Unspec_Imports[[#This Row],[Default_Emissions_Factor]]*Unspec_Imports[[#This Row],[Transmission_Loss_Correction_Factor]],"")</f>
        <v/>
      </c>
      <c r="S123" s="28"/>
      <c r="T123" s="57"/>
    </row>
    <row r="124" spans="1:20">
      <c r="A124" s="75" t="s">
        <v>896</v>
      </c>
      <c r="B124" s="37"/>
      <c r="C124" s="55"/>
      <c r="D124" s="37"/>
      <c r="E124" s="56"/>
      <c r="F124" s="44" t="str">
        <f>IF(Unspec_Imports[[#This Row],[Aggregated_First_POR]]="","",0.437)</f>
        <v/>
      </c>
      <c r="G12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24" s="43"/>
      <c r="I124" s="27"/>
      <c r="J124" s="37"/>
      <c r="K124" s="132" t="str">
        <f>IF(Unspec_Imports[[#This Row],[Are_You_PSE]]="","",IF(J124="Yes","","Verify Entry"))</f>
        <v/>
      </c>
      <c r="L124" s="26"/>
      <c r="M124" s="44" t="str">
        <f>IF(Unspec_Imports[[#This Row],[Aggregated_First_POR]]="","",'Start Here'!$B$33)</f>
        <v/>
      </c>
      <c r="N124" s="44" t="str">
        <f>IF(Unspec_Imports[[#This Row],[Aggregated_First_POR]]="","",IF(Unspec_Imports[[#This Row],[Are_You_PSE]]="Yes","No",IF(Unspec_Imports[[#This Row],[Are_You_PSE]]="No","Yes","Verify Entry")))</f>
        <v/>
      </c>
      <c r="O124" s="52" t="str">
        <f>IF(Unspec_Imports[[#This Row],[Power_Brought_On_Behalf]]="Yes",Unspec_Imports[[#This Row],[Unspecified_Electricity_Deliveries]]*Unspec_Imports[[#This Row],[Transmission_Loss_Correction_Factor]],"")</f>
        <v/>
      </c>
      <c r="P124" s="51" t="str">
        <f>IF(Unspec_Imports[[#This Row],[Imported_Owned_Or_On_Behalf]]="","",Unspec_Imports[[#This Row],[Imported_Owned_Or_On_Behalf]]*Unspec_Imports[[#This Row],[Default_Emissions_Factor]])</f>
        <v/>
      </c>
      <c r="Q124" s="26"/>
      <c r="R124" s="39" t="str">
        <f>IFERROR(MAX(Unspec_Imports[[#This Row],[Unspecified_Electricity_Deliveries]],0)*Unspec_Imports[[#This Row],[Default_Emissions_Factor]]*Unspec_Imports[[#This Row],[Transmission_Loss_Correction_Factor]],"")</f>
        <v/>
      </c>
      <c r="S124" s="28"/>
      <c r="T124" s="57"/>
    </row>
    <row r="125" spans="1:20">
      <c r="A125" s="75" t="s">
        <v>896</v>
      </c>
      <c r="B125" s="37"/>
      <c r="C125" s="55"/>
      <c r="D125" s="37"/>
      <c r="E125" s="56"/>
      <c r="F125" s="44" t="str">
        <f>IF(Unspec_Imports[[#This Row],[Aggregated_First_POR]]="","",0.437)</f>
        <v/>
      </c>
      <c r="G12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25" s="43"/>
      <c r="I125" s="27"/>
      <c r="J125" s="37"/>
      <c r="K125" s="132" t="str">
        <f>IF(Unspec_Imports[[#This Row],[Are_You_PSE]]="","",IF(J125="Yes","","Verify Entry"))</f>
        <v/>
      </c>
      <c r="L125" s="26"/>
      <c r="M125" s="44" t="str">
        <f>IF(Unspec_Imports[[#This Row],[Aggregated_First_POR]]="","",'Start Here'!$B$33)</f>
        <v/>
      </c>
      <c r="N125" s="44" t="str">
        <f>IF(Unspec_Imports[[#This Row],[Aggregated_First_POR]]="","",IF(Unspec_Imports[[#This Row],[Are_You_PSE]]="Yes","No",IF(Unspec_Imports[[#This Row],[Are_You_PSE]]="No","Yes","Verify Entry")))</f>
        <v/>
      </c>
      <c r="O125" s="52" t="str">
        <f>IF(Unspec_Imports[[#This Row],[Power_Brought_On_Behalf]]="Yes",Unspec_Imports[[#This Row],[Unspecified_Electricity_Deliveries]]*Unspec_Imports[[#This Row],[Transmission_Loss_Correction_Factor]],"")</f>
        <v/>
      </c>
      <c r="P125" s="51" t="str">
        <f>IF(Unspec_Imports[[#This Row],[Imported_Owned_Or_On_Behalf]]="","",Unspec_Imports[[#This Row],[Imported_Owned_Or_On_Behalf]]*Unspec_Imports[[#This Row],[Default_Emissions_Factor]])</f>
        <v/>
      </c>
      <c r="Q125" s="26"/>
      <c r="R125" s="39" t="str">
        <f>IFERROR(MAX(Unspec_Imports[[#This Row],[Unspecified_Electricity_Deliveries]],0)*Unspec_Imports[[#This Row],[Default_Emissions_Factor]]*Unspec_Imports[[#This Row],[Transmission_Loss_Correction_Factor]],"")</f>
        <v/>
      </c>
      <c r="S125" s="28"/>
      <c r="T125" s="57"/>
    </row>
    <row r="126" spans="1:20">
      <c r="A126" s="75" t="s">
        <v>896</v>
      </c>
      <c r="B126" s="37"/>
      <c r="C126" s="55"/>
      <c r="D126" s="37"/>
      <c r="E126" s="56"/>
      <c r="F126" s="44" t="str">
        <f>IF(Unspec_Imports[[#This Row],[Aggregated_First_POR]]="","",0.437)</f>
        <v/>
      </c>
      <c r="G12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26" s="43"/>
      <c r="I126" s="27"/>
      <c r="J126" s="37"/>
      <c r="K126" s="132" t="str">
        <f>IF(Unspec_Imports[[#This Row],[Are_You_PSE]]="","",IF(J126="Yes","","Verify Entry"))</f>
        <v/>
      </c>
      <c r="L126" s="26"/>
      <c r="M126" s="44" t="str">
        <f>IF(Unspec_Imports[[#This Row],[Aggregated_First_POR]]="","",'Start Here'!$B$33)</f>
        <v/>
      </c>
      <c r="N126" s="44" t="str">
        <f>IF(Unspec_Imports[[#This Row],[Aggregated_First_POR]]="","",IF(Unspec_Imports[[#This Row],[Are_You_PSE]]="Yes","No",IF(Unspec_Imports[[#This Row],[Are_You_PSE]]="No","Yes","Verify Entry")))</f>
        <v/>
      </c>
      <c r="O126" s="52" t="str">
        <f>IF(Unspec_Imports[[#This Row],[Power_Brought_On_Behalf]]="Yes",Unspec_Imports[[#This Row],[Unspecified_Electricity_Deliveries]]*Unspec_Imports[[#This Row],[Transmission_Loss_Correction_Factor]],"")</f>
        <v/>
      </c>
      <c r="P126" s="51" t="str">
        <f>IF(Unspec_Imports[[#This Row],[Imported_Owned_Or_On_Behalf]]="","",Unspec_Imports[[#This Row],[Imported_Owned_Or_On_Behalf]]*Unspec_Imports[[#This Row],[Default_Emissions_Factor]])</f>
        <v/>
      </c>
      <c r="Q126" s="26"/>
      <c r="R126" s="39" t="str">
        <f>IFERROR(MAX(Unspec_Imports[[#This Row],[Unspecified_Electricity_Deliveries]],0)*Unspec_Imports[[#This Row],[Default_Emissions_Factor]]*Unspec_Imports[[#This Row],[Transmission_Loss_Correction_Factor]],"")</f>
        <v/>
      </c>
      <c r="S126" s="28"/>
      <c r="T126" s="57"/>
    </row>
    <row r="127" spans="1:20">
      <c r="A127" s="75" t="s">
        <v>896</v>
      </c>
      <c r="B127" s="37"/>
      <c r="C127" s="55"/>
      <c r="D127" s="37"/>
      <c r="E127" s="56"/>
      <c r="F127" s="44" t="str">
        <f>IF(Unspec_Imports[[#This Row],[Aggregated_First_POR]]="","",0.437)</f>
        <v/>
      </c>
      <c r="G12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27" s="43"/>
      <c r="I127" s="27"/>
      <c r="J127" s="37"/>
      <c r="K127" s="132" t="str">
        <f>IF(Unspec_Imports[[#This Row],[Are_You_PSE]]="","",IF(J127="Yes","","Verify Entry"))</f>
        <v/>
      </c>
      <c r="L127" s="26"/>
      <c r="M127" s="44" t="str">
        <f>IF(Unspec_Imports[[#This Row],[Aggregated_First_POR]]="","",'Start Here'!$B$33)</f>
        <v/>
      </c>
      <c r="N127" s="44" t="str">
        <f>IF(Unspec_Imports[[#This Row],[Aggregated_First_POR]]="","",IF(Unspec_Imports[[#This Row],[Are_You_PSE]]="Yes","No",IF(Unspec_Imports[[#This Row],[Are_You_PSE]]="No","Yes","Verify Entry")))</f>
        <v/>
      </c>
      <c r="O127" s="52" t="str">
        <f>IF(Unspec_Imports[[#This Row],[Power_Brought_On_Behalf]]="Yes",Unspec_Imports[[#This Row],[Unspecified_Electricity_Deliveries]]*Unspec_Imports[[#This Row],[Transmission_Loss_Correction_Factor]],"")</f>
        <v/>
      </c>
      <c r="P127" s="51" t="str">
        <f>IF(Unspec_Imports[[#This Row],[Imported_Owned_Or_On_Behalf]]="","",Unspec_Imports[[#This Row],[Imported_Owned_Or_On_Behalf]]*Unspec_Imports[[#This Row],[Default_Emissions_Factor]])</f>
        <v/>
      </c>
      <c r="Q127" s="26"/>
      <c r="R127" s="39" t="str">
        <f>IFERROR(MAX(Unspec_Imports[[#This Row],[Unspecified_Electricity_Deliveries]],0)*Unspec_Imports[[#This Row],[Default_Emissions_Factor]]*Unspec_Imports[[#This Row],[Transmission_Loss_Correction_Factor]],"")</f>
        <v/>
      </c>
      <c r="S127" s="28"/>
      <c r="T127" s="57"/>
    </row>
    <row r="128" spans="1:20">
      <c r="A128" s="75" t="s">
        <v>896</v>
      </c>
      <c r="B128" s="37"/>
      <c r="C128" s="55"/>
      <c r="D128" s="37"/>
      <c r="E128" s="56"/>
      <c r="F128" s="44" t="str">
        <f>IF(Unspec_Imports[[#This Row],[Aggregated_First_POR]]="","",0.437)</f>
        <v/>
      </c>
      <c r="G12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28" s="43"/>
      <c r="I128" s="27"/>
      <c r="J128" s="37"/>
      <c r="K128" s="132" t="str">
        <f>IF(Unspec_Imports[[#This Row],[Are_You_PSE]]="","",IF(J128="Yes","","Verify Entry"))</f>
        <v/>
      </c>
      <c r="L128" s="26"/>
      <c r="M128" s="44" t="str">
        <f>IF(Unspec_Imports[[#This Row],[Aggregated_First_POR]]="","",'Start Here'!$B$33)</f>
        <v/>
      </c>
      <c r="N128" s="44" t="str">
        <f>IF(Unspec_Imports[[#This Row],[Aggregated_First_POR]]="","",IF(Unspec_Imports[[#This Row],[Are_You_PSE]]="Yes","No",IF(Unspec_Imports[[#This Row],[Are_You_PSE]]="No","Yes","Verify Entry")))</f>
        <v/>
      </c>
      <c r="O128" s="52" t="str">
        <f>IF(Unspec_Imports[[#This Row],[Power_Brought_On_Behalf]]="Yes",Unspec_Imports[[#This Row],[Unspecified_Electricity_Deliveries]]*Unspec_Imports[[#This Row],[Transmission_Loss_Correction_Factor]],"")</f>
        <v/>
      </c>
      <c r="P128" s="51" t="str">
        <f>IF(Unspec_Imports[[#This Row],[Imported_Owned_Or_On_Behalf]]="","",Unspec_Imports[[#This Row],[Imported_Owned_Or_On_Behalf]]*Unspec_Imports[[#This Row],[Default_Emissions_Factor]])</f>
        <v/>
      </c>
      <c r="Q128" s="26"/>
      <c r="R128" s="39" t="str">
        <f>IFERROR(MAX(Unspec_Imports[[#This Row],[Unspecified_Electricity_Deliveries]],0)*Unspec_Imports[[#This Row],[Default_Emissions_Factor]]*Unspec_Imports[[#This Row],[Transmission_Loss_Correction_Factor]],"")</f>
        <v/>
      </c>
      <c r="S128" s="28"/>
      <c r="T128" s="57"/>
    </row>
    <row r="129" spans="1:20">
      <c r="A129" s="75" t="s">
        <v>896</v>
      </c>
      <c r="B129" s="37"/>
      <c r="C129" s="55"/>
      <c r="D129" s="37"/>
      <c r="E129" s="56"/>
      <c r="F129" s="44" t="str">
        <f>IF(Unspec_Imports[[#This Row],[Aggregated_First_POR]]="","",0.437)</f>
        <v/>
      </c>
      <c r="G12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29" s="43"/>
      <c r="I129" s="27"/>
      <c r="J129" s="37"/>
      <c r="K129" s="132" t="str">
        <f>IF(Unspec_Imports[[#This Row],[Are_You_PSE]]="","",IF(J129="Yes","","Verify Entry"))</f>
        <v/>
      </c>
      <c r="L129" s="26"/>
      <c r="M129" s="44" t="str">
        <f>IF(Unspec_Imports[[#This Row],[Aggregated_First_POR]]="","",'Start Here'!$B$33)</f>
        <v/>
      </c>
      <c r="N129" s="44" t="str">
        <f>IF(Unspec_Imports[[#This Row],[Aggregated_First_POR]]="","",IF(Unspec_Imports[[#This Row],[Are_You_PSE]]="Yes","No",IF(Unspec_Imports[[#This Row],[Are_You_PSE]]="No","Yes","Verify Entry")))</f>
        <v/>
      </c>
      <c r="O129" s="52" t="str">
        <f>IF(Unspec_Imports[[#This Row],[Power_Brought_On_Behalf]]="Yes",Unspec_Imports[[#This Row],[Unspecified_Electricity_Deliveries]]*Unspec_Imports[[#This Row],[Transmission_Loss_Correction_Factor]],"")</f>
        <v/>
      </c>
      <c r="P129" s="51" t="str">
        <f>IF(Unspec_Imports[[#This Row],[Imported_Owned_Or_On_Behalf]]="","",Unspec_Imports[[#This Row],[Imported_Owned_Or_On_Behalf]]*Unspec_Imports[[#This Row],[Default_Emissions_Factor]])</f>
        <v/>
      </c>
      <c r="Q129" s="26"/>
      <c r="R129" s="39" t="str">
        <f>IFERROR(MAX(Unspec_Imports[[#This Row],[Unspecified_Electricity_Deliveries]],0)*Unspec_Imports[[#This Row],[Default_Emissions_Factor]]*Unspec_Imports[[#This Row],[Transmission_Loss_Correction_Factor]],"")</f>
        <v/>
      </c>
      <c r="S129" s="28"/>
      <c r="T129" s="57"/>
    </row>
    <row r="130" spans="1:20">
      <c r="A130" s="75" t="s">
        <v>896</v>
      </c>
      <c r="B130" s="37"/>
      <c r="C130" s="55"/>
      <c r="D130" s="37"/>
      <c r="E130" s="56"/>
      <c r="F130" s="44" t="str">
        <f>IF(Unspec_Imports[[#This Row],[Aggregated_First_POR]]="","",0.437)</f>
        <v/>
      </c>
      <c r="G13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30" s="43"/>
      <c r="I130" s="27"/>
      <c r="J130" s="37"/>
      <c r="K130" s="132" t="str">
        <f>IF(Unspec_Imports[[#This Row],[Are_You_PSE]]="","",IF(J130="Yes","","Verify Entry"))</f>
        <v/>
      </c>
      <c r="L130" s="26"/>
      <c r="M130" s="44" t="str">
        <f>IF(Unspec_Imports[[#This Row],[Aggregated_First_POR]]="","",'Start Here'!$B$33)</f>
        <v/>
      </c>
      <c r="N130" s="44" t="str">
        <f>IF(Unspec_Imports[[#This Row],[Aggregated_First_POR]]="","",IF(Unspec_Imports[[#This Row],[Are_You_PSE]]="Yes","No",IF(Unspec_Imports[[#This Row],[Are_You_PSE]]="No","Yes","Verify Entry")))</f>
        <v/>
      </c>
      <c r="O130" s="52" t="str">
        <f>IF(Unspec_Imports[[#This Row],[Power_Brought_On_Behalf]]="Yes",Unspec_Imports[[#This Row],[Unspecified_Electricity_Deliveries]]*Unspec_Imports[[#This Row],[Transmission_Loss_Correction_Factor]],"")</f>
        <v/>
      </c>
      <c r="P130" s="51" t="str">
        <f>IF(Unspec_Imports[[#This Row],[Imported_Owned_Or_On_Behalf]]="","",Unspec_Imports[[#This Row],[Imported_Owned_Or_On_Behalf]]*Unspec_Imports[[#This Row],[Default_Emissions_Factor]])</f>
        <v/>
      </c>
      <c r="Q130" s="26"/>
      <c r="R130" s="39" t="str">
        <f>IFERROR(MAX(Unspec_Imports[[#This Row],[Unspecified_Electricity_Deliveries]],0)*Unspec_Imports[[#This Row],[Default_Emissions_Factor]]*Unspec_Imports[[#This Row],[Transmission_Loss_Correction_Factor]],"")</f>
        <v/>
      </c>
      <c r="S130" s="28"/>
      <c r="T130" s="57"/>
    </row>
    <row r="131" spans="1:20">
      <c r="A131" s="75" t="s">
        <v>896</v>
      </c>
      <c r="B131" s="37"/>
      <c r="C131" s="55"/>
      <c r="D131" s="37"/>
      <c r="E131" s="56"/>
      <c r="F131" s="44" t="str">
        <f>IF(Unspec_Imports[[#This Row],[Aggregated_First_POR]]="","",0.437)</f>
        <v/>
      </c>
      <c r="G13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31" s="43"/>
      <c r="I131" s="27"/>
      <c r="J131" s="37"/>
      <c r="K131" s="132" t="str">
        <f>IF(Unspec_Imports[[#This Row],[Are_You_PSE]]="","",IF(J131="Yes","","Verify Entry"))</f>
        <v/>
      </c>
      <c r="L131" s="26"/>
      <c r="M131" s="44" t="str">
        <f>IF(Unspec_Imports[[#This Row],[Aggregated_First_POR]]="","",'Start Here'!$B$33)</f>
        <v/>
      </c>
      <c r="N131" s="44" t="str">
        <f>IF(Unspec_Imports[[#This Row],[Aggregated_First_POR]]="","",IF(Unspec_Imports[[#This Row],[Are_You_PSE]]="Yes","No",IF(Unspec_Imports[[#This Row],[Are_You_PSE]]="No","Yes","Verify Entry")))</f>
        <v/>
      </c>
      <c r="O131" s="52" t="str">
        <f>IF(Unspec_Imports[[#This Row],[Power_Brought_On_Behalf]]="Yes",Unspec_Imports[[#This Row],[Unspecified_Electricity_Deliveries]]*Unspec_Imports[[#This Row],[Transmission_Loss_Correction_Factor]],"")</f>
        <v/>
      </c>
      <c r="P131" s="51" t="str">
        <f>IF(Unspec_Imports[[#This Row],[Imported_Owned_Or_On_Behalf]]="","",Unspec_Imports[[#This Row],[Imported_Owned_Or_On_Behalf]]*Unspec_Imports[[#This Row],[Default_Emissions_Factor]])</f>
        <v/>
      </c>
      <c r="Q131" s="26"/>
      <c r="R131" s="39" t="str">
        <f>IFERROR(MAX(Unspec_Imports[[#This Row],[Unspecified_Electricity_Deliveries]],0)*Unspec_Imports[[#This Row],[Default_Emissions_Factor]]*Unspec_Imports[[#This Row],[Transmission_Loss_Correction_Factor]],"")</f>
        <v/>
      </c>
      <c r="S131" s="28"/>
      <c r="T131" s="57"/>
    </row>
    <row r="132" spans="1:20">
      <c r="A132" s="75" t="s">
        <v>896</v>
      </c>
      <c r="B132" s="37"/>
      <c r="C132" s="55"/>
      <c r="D132" s="37"/>
      <c r="E132" s="56"/>
      <c r="F132" s="44" t="str">
        <f>IF(Unspec_Imports[[#This Row],[Aggregated_First_POR]]="","",0.437)</f>
        <v/>
      </c>
      <c r="G13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32" s="43"/>
      <c r="I132" s="27"/>
      <c r="J132" s="37"/>
      <c r="K132" s="132" t="str">
        <f>IF(Unspec_Imports[[#This Row],[Are_You_PSE]]="","",IF(J132="Yes","","Verify Entry"))</f>
        <v/>
      </c>
      <c r="L132" s="26"/>
      <c r="M132" s="44" t="str">
        <f>IF(Unspec_Imports[[#This Row],[Aggregated_First_POR]]="","",'Start Here'!$B$33)</f>
        <v/>
      </c>
      <c r="N132" s="44" t="str">
        <f>IF(Unspec_Imports[[#This Row],[Aggregated_First_POR]]="","",IF(Unspec_Imports[[#This Row],[Are_You_PSE]]="Yes","No",IF(Unspec_Imports[[#This Row],[Are_You_PSE]]="No","Yes","Verify Entry")))</f>
        <v/>
      </c>
      <c r="O132" s="52" t="str">
        <f>IF(Unspec_Imports[[#This Row],[Power_Brought_On_Behalf]]="Yes",Unspec_Imports[[#This Row],[Unspecified_Electricity_Deliveries]]*Unspec_Imports[[#This Row],[Transmission_Loss_Correction_Factor]],"")</f>
        <v/>
      </c>
      <c r="P132" s="51" t="str">
        <f>IF(Unspec_Imports[[#This Row],[Imported_Owned_Or_On_Behalf]]="","",Unspec_Imports[[#This Row],[Imported_Owned_Or_On_Behalf]]*Unspec_Imports[[#This Row],[Default_Emissions_Factor]])</f>
        <v/>
      </c>
      <c r="Q132" s="26"/>
      <c r="R132" s="39" t="str">
        <f>IFERROR(MAX(Unspec_Imports[[#This Row],[Unspecified_Electricity_Deliveries]],0)*Unspec_Imports[[#This Row],[Default_Emissions_Factor]]*Unspec_Imports[[#This Row],[Transmission_Loss_Correction_Factor]],"")</f>
        <v/>
      </c>
      <c r="S132" s="28"/>
      <c r="T132" s="57"/>
    </row>
    <row r="133" spans="1:20">
      <c r="A133" s="75" t="s">
        <v>896</v>
      </c>
      <c r="B133" s="37"/>
      <c r="C133" s="55"/>
      <c r="D133" s="37"/>
      <c r="E133" s="56"/>
      <c r="F133" s="44" t="str">
        <f>IF(Unspec_Imports[[#This Row],[Aggregated_First_POR]]="","",0.437)</f>
        <v/>
      </c>
      <c r="G13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33" s="43"/>
      <c r="I133" s="27"/>
      <c r="J133" s="37"/>
      <c r="K133" s="132" t="str">
        <f>IF(Unspec_Imports[[#This Row],[Are_You_PSE]]="","",IF(J133="Yes","","Verify Entry"))</f>
        <v/>
      </c>
      <c r="L133" s="26"/>
      <c r="M133" s="44" t="str">
        <f>IF(Unspec_Imports[[#This Row],[Aggregated_First_POR]]="","",'Start Here'!$B$33)</f>
        <v/>
      </c>
      <c r="N133" s="44" t="str">
        <f>IF(Unspec_Imports[[#This Row],[Aggregated_First_POR]]="","",IF(Unspec_Imports[[#This Row],[Are_You_PSE]]="Yes","No",IF(Unspec_Imports[[#This Row],[Are_You_PSE]]="No","Yes","Verify Entry")))</f>
        <v/>
      </c>
      <c r="O133" s="52" t="str">
        <f>IF(Unspec_Imports[[#This Row],[Power_Brought_On_Behalf]]="Yes",Unspec_Imports[[#This Row],[Unspecified_Electricity_Deliveries]]*Unspec_Imports[[#This Row],[Transmission_Loss_Correction_Factor]],"")</f>
        <v/>
      </c>
      <c r="P133" s="51" t="str">
        <f>IF(Unspec_Imports[[#This Row],[Imported_Owned_Or_On_Behalf]]="","",Unspec_Imports[[#This Row],[Imported_Owned_Or_On_Behalf]]*Unspec_Imports[[#This Row],[Default_Emissions_Factor]])</f>
        <v/>
      </c>
      <c r="Q133" s="26"/>
      <c r="R133" s="39" t="str">
        <f>IFERROR(MAX(Unspec_Imports[[#This Row],[Unspecified_Electricity_Deliveries]],0)*Unspec_Imports[[#This Row],[Default_Emissions_Factor]]*Unspec_Imports[[#This Row],[Transmission_Loss_Correction_Factor]],"")</f>
        <v/>
      </c>
      <c r="S133" s="28"/>
      <c r="T133" s="57"/>
    </row>
    <row r="134" spans="1:20">
      <c r="A134" s="75" t="s">
        <v>896</v>
      </c>
      <c r="B134" s="37"/>
      <c r="C134" s="55"/>
      <c r="D134" s="37"/>
      <c r="E134" s="56"/>
      <c r="F134" s="44" t="str">
        <f>IF(Unspec_Imports[[#This Row],[Aggregated_First_POR]]="","",0.437)</f>
        <v/>
      </c>
      <c r="G13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34" s="43"/>
      <c r="I134" s="27"/>
      <c r="J134" s="37"/>
      <c r="K134" s="132" t="str">
        <f>IF(Unspec_Imports[[#This Row],[Are_You_PSE]]="","",IF(J134="Yes","","Verify Entry"))</f>
        <v/>
      </c>
      <c r="L134" s="26"/>
      <c r="M134" s="44" t="str">
        <f>IF(Unspec_Imports[[#This Row],[Aggregated_First_POR]]="","",'Start Here'!$B$33)</f>
        <v/>
      </c>
      <c r="N134" s="44" t="str">
        <f>IF(Unspec_Imports[[#This Row],[Aggregated_First_POR]]="","",IF(Unspec_Imports[[#This Row],[Are_You_PSE]]="Yes","No",IF(Unspec_Imports[[#This Row],[Are_You_PSE]]="No","Yes","Verify Entry")))</f>
        <v/>
      </c>
      <c r="O134" s="52" t="str">
        <f>IF(Unspec_Imports[[#This Row],[Power_Brought_On_Behalf]]="Yes",Unspec_Imports[[#This Row],[Unspecified_Electricity_Deliveries]]*Unspec_Imports[[#This Row],[Transmission_Loss_Correction_Factor]],"")</f>
        <v/>
      </c>
      <c r="P134" s="51" t="str">
        <f>IF(Unspec_Imports[[#This Row],[Imported_Owned_Or_On_Behalf]]="","",Unspec_Imports[[#This Row],[Imported_Owned_Or_On_Behalf]]*Unspec_Imports[[#This Row],[Default_Emissions_Factor]])</f>
        <v/>
      </c>
      <c r="Q134" s="26"/>
      <c r="R134" s="39" t="str">
        <f>IFERROR(MAX(Unspec_Imports[[#This Row],[Unspecified_Electricity_Deliveries]],0)*Unspec_Imports[[#This Row],[Default_Emissions_Factor]]*Unspec_Imports[[#This Row],[Transmission_Loss_Correction_Factor]],"")</f>
        <v/>
      </c>
      <c r="S134" s="28"/>
      <c r="T134" s="57"/>
    </row>
    <row r="135" spans="1:20">
      <c r="A135" s="75" t="s">
        <v>896</v>
      </c>
      <c r="B135" s="37"/>
      <c r="C135" s="55"/>
      <c r="D135" s="37"/>
      <c r="E135" s="56"/>
      <c r="F135" s="44" t="str">
        <f>IF(Unspec_Imports[[#This Row],[Aggregated_First_POR]]="","",0.437)</f>
        <v/>
      </c>
      <c r="G13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35" s="43"/>
      <c r="I135" s="27"/>
      <c r="J135" s="37"/>
      <c r="K135" s="132" t="str">
        <f>IF(Unspec_Imports[[#This Row],[Are_You_PSE]]="","",IF(J135="Yes","","Verify Entry"))</f>
        <v/>
      </c>
      <c r="L135" s="26"/>
      <c r="M135" s="44" t="str">
        <f>IF(Unspec_Imports[[#This Row],[Aggregated_First_POR]]="","",'Start Here'!$B$33)</f>
        <v/>
      </c>
      <c r="N135" s="44" t="str">
        <f>IF(Unspec_Imports[[#This Row],[Aggregated_First_POR]]="","",IF(Unspec_Imports[[#This Row],[Are_You_PSE]]="Yes","No",IF(Unspec_Imports[[#This Row],[Are_You_PSE]]="No","Yes","Verify Entry")))</f>
        <v/>
      </c>
      <c r="O135" s="52" t="str">
        <f>IF(Unspec_Imports[[#This Row],[Power_Brought_On_Behalf]]="Yes",Unspec_Imports[[#This Row],[Unspecified_Electricity_Deliveries]]*Unspec_Imports[[#This Row],[Transmission_Loss_Correction_Factor]],"")</f>
        <v/>
      </c>
      <c r="P135" s="51" t="str">
        <f>IF(Unspec_Imports[[#This Row],[Imported_Owned_Or_On_Behalf]]="","",Unspec_Imports[[#This Row],[Imported_Owned_Or_On_Behalf]]*Unspec_Imports[[#This Row],[Default_Emissions_Factor]])</f>
        <v/>
      </c>
      <c r="Q135" s="26"/>
      <c r="R135" s="39" t="str">
        <f>IFERROR(MAX(Unspec_Imports[[#This Row],[Unspecified_Electricity_Deliveries]],0)*Unspec_Imports[[#This Row],[Default_Emissions_Factor]]*Unspec_Imports[[#This Row],[Transmission_Loss_Correction_Factor]],"")</f>
        <v/>
      </c>
      <c r="S135" s="28"/>
      <c r="T135" s="57"/>
    </row>
    <row r="136" spans="1:20">
      <c r="A136" s="75" t="s">
        <v>896</v>
      </c>
      <c r="B136" s="37"/>
      <c r="C136" s="55"/>
      <c r="D136" s="37"/>
      <c r="E136" s="56"/>
      <c r="F136" s="44" t="str">
        <f>IF(Unspec_Imports[[#This Row],[Aggregated_First_POR]]="","",0.437)</f>
        <v/>
      </c>
      <c r="G13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36" s="43"/>
      <c r="I136" s="27"/>
      <c r="J136" s="37"/>
      <c r="K136" s="132" t="str">
        <f>IF(Unspec_Imports[[#This Row],[Are_You_PSE]]="","",IF(J136="Yes","","Verify Entry"))</f>
        <v/>
      </c>
      <c r="L136" s="26"/>
      <c r="M136" s="44" t="str">
        <f>IF(Unspec_Imports[[#This Row],[Aggregated_First_POR]]="","",'Start Here'!$B$33)</f>
        <v/>
      </c>
      <c r="N136" s="44" t="str">
        <f>IF(Unspec_Imports[[#This Row],[Aggregated_First_POR]]="","",IF(Unspec_Imports[[#This Row],[Are_You_PSE]]="Yes","No",IF(Unspec_Imports[[#This Row],[Are_You_PSE]]="No","Yes","Verify Entry")))</f>
        <v/>
      </c>
      <c r="O136" s="52" t="str">
        <f>IF(Unspec_Imports[[#This Row],[Power_Brought_On_Behalf]]="Yes",Unspec_Imports[[#This Row],[Unspecified_Electricity_Deliveries]]*Unspec_Imports[[#This Row],[Transmission_Loss_Correction_Factor]],"")</f>
        <v/>
      </c>
      <c r="P136" s="51" t="str">
        <f>IF(Unspec_Imports[[#This Row],[Imported_Owned_Or_On_Behalf]]="","",Unspec_Imports[[#This Row],[Imported_Owned_Or_On_Behalf]]*Unspec_Imports[[#This Row],[Default_Emissions_Factor]])</f>
        <v/>
      </c>
      <c r="Q136" s="26"/>
      <c r="R136" s="39" t="str">
        <f>IFERROR(MAX(Unspec_Imports[[#This Row],[Unspecified_Electricity_Deliveries]],0)*Unspec_Imports[[#This Row],[Default_Emissions_Factor]]*Unspec_Imports[[#This Row],[Transmission_Loss_Correction_Factor]],"")</f>
        <v/>
      </c>
      <c r="S136" s="28"/>
      <c r="T136" s="57"/>
    </row>
    <row r="137" spans="1:20">
      <c r="A137" s="75" t="s">
        <v>896</v>
      </c>
      <c r="B137" s="37"/>
      <c r="C137" s="55"/>
      <c r="D137" s="37"/>
      <c r="E137" s="56"/>
      <c r="F137" s="44" t="str">
        <f>IF(Unspec_Imports[[#This Row],[Aggregated_First_POR]]="","",0.437)</f>
        <v/>
      </c>
      <c r="G13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37" s="43"/>
      <c r="I137" s="27"/>
      <c r="J137" s="37"/>
      <c r="K137" s="132" t="str">
        <f>IF(Unspec_Imports[[#This Row],[Are_You_PSE]]="","",IF(J137="Yes","","Verify Entry"))</f>
        <v/>
      </c>
      <c r="L137" s="26"/>
      <c r="M137" s="44" t="str">
        <f>IF(Unspec_Imports[[#This Row],[Aggregated_First_POR]]="","",'Start Here'!$B$33)</f>
        <v/>
      </c>
      <c r="N137" s="44" t="str">
        <f>IF(Unspec_Imports[[#This Row],[Aggregated_First_POR]]="","",IF(Unspec_Imports[[#This Row],[Are_You_PSE]]="Yes","No",IF(Unspec_Imports[[#This Row],[Are_You_PSE]]="No","Yes","Verify Entry")))</f>
        <v/>
      </c>
      <c r="O137" s="52" t="str">
        <f>IF(Unspec_Imports[[#This Row],[Power_Brought_On_Behalf]]="Yes",Unspec_Imports[[#This Row],[Unspecified_Electricity_Deliveries]]*Unspec_Imports[[#This Row],[Transmission_Loss_Correction_Factor]],"")</f>
        <v/>
      </c>
      <c r="P137" s="51" t="str">
        <f>IF(Unspec_Imports[[#This Row],[Imported_Owned_Or_On_Behalf]]="","",Unspec_Imports[[#This Row],[Imported_Owned_Or_On_Behalf]]*Unspec_Imports[[#This Row],[Default_Emissions_Factor]])</f>
        <v/>
      </c>
      <c r="Q137" s="26"/>
      <c r="R137" s="39" t="str">
        <f>IFERROR(MAX(Unspec_Imports[[#This Row],[Unspecified_Electricity_Deliveries]],0)*Unspec_Imports[[#This Row],[Default_Emissions_Factor]]*Unspec_Imports[[#This Row],[Transmission_Loss_Correction_Factor]],"")</f>
        <v/>
      </c>
      <c r="S137" s="28"/>
      <c r="T137" s="57"/>
    </row>
    <row r="138" spans="1:20">
      <c r="A138" s="75" t="s">
        <v>896</v>
      </c>
      <c r="B138" s="37"/>
      <c r="C138" s="55"/>
      <c r="D138" s="37"/>
      <c r="E138" s="56"/>
      <c r="F138" s="44" t="str">
        <f>IF(Unspec_Imports[[#This Row],[Aggregated_First_POR]]="","",0.437)</f>
        <v/>
      </c>
      <c r="G13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38" s="43"/>
      <c r="I138" s="27"/>
      <c r="J138" s="37"/>
      <c r="K138" s="132" t="str">
        <f>IF(Unspec_Imports[[#This Row],[Are_You_PSE]]="","",IF(J138="Yes","","Verify Entry"))</f>
        <v/>
      </c>
      <c r="L138" s="26"/>
      <c r="M138" s="44" t="str">
        <f>IF(Unspec_Imports[[#This Row],[Aggregated_First_POR]]="","",'Start Here'!$B$33)</f>
        <v/>
      </c>
      <c r="N138" s="44" t="str">
        <f>IF(Unspec_Imports[[#This Row],[Aggregated_First_POR]]="","",IF(Unspec_Imports[[#This Row],[Are_You_PSE]]="Yes","No",IF(Unspec_Imports[[#This Row],[Are_You_PSE]]="No","Yes","Verify Entry")))</f>
        <v/>
      </c>
      <c r="O138" s="52" t="str">
        <f>IF(Unspec_Imports[[#This Row],[Power_Brought_On_Behalf]]="Yes",Unspec_Imports[[#This Row],[Unspecified_Electricity_Deliveries]]*Unspec_Imports[[#This Row],[Transmission_Loss_Correction_Factor]],"")</f>
        <v/>
      </c>
      <c r="P138" s="51" t="str">
        <f>IF(Unspec_Imports[[#This Row],[Imported_Owned_Or_On_Behalf]]="","",Unspec_Imports[[#This Row],[Imported_Owned_Or_On_Behalf]]*Unspec_Imports[[#This Row],[Default_Emissions_Factor]])</f>
        <v/>
      </c>
      <c r="Q138" s="26"/>
      <c r="R138" s="39" t="str">
        <f>IFERROR(MAX(Unspec_Imports[[#This Row],[Unspecified_Electricity_Deliveries]],0)*Unspec_Imports[[#This Row],[Default_Emissions_Factor]]*Unspec_Imports[[#This Row],[Transmission_Loss_Correction_Factor]],"")</f>
        <v/>
      </c>
      <c r="S138" s="28"/>
      <c r="T138" s="57"/>
    </row>
    <row r="139" spans="1:20">
      <c r="A139" s="75" t="s">
        <v>896</v>
      </c>
      <c r="B139" s="37"/>
      <c r="C139" s="55"/>
      <c r="D139" s="37"/>
      <c r="E139" s="56"/>
      <c r="F139" s="44" t="str">
        <f>IF(Unspec_Imports[[#This Row],[Aggregated_First_POR]]="","",0.437)</f>
        <v/>
      </c>
      <c r="G13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39" s="43"/>
      <c r="I139" s="27"/>
      <c r="J139" s="37"/>
      <c r="K139" s="132" t="str">
        <f>IF(Unspec_Imports[[#This Row],[Are_You_PSE]]="","",IF(J139="Yes","","Verify Entry"))</f>
        <v/>
      </c>
      <c r="L139" s="26"/>
      <c r="M139" s="44" t="str">
        <f>IF(Unspec_Imports[[#This Row],[Aggregated_First_POR]]="","",'Start Here'!$B$33)</f>
        <v/>
      </c>
      <c r="N139" s="44" t="str">
        <f>IF(Unspec_Imports[[#This Row],[Aggregated_First_POR]]="","",IF(Unspec_Imports[[#This Row],[Are_You_PSE]]="Yes","No",IF(Unspec_Imports[[#This Row],[Are_You_PSE]]="No","Yes","Verify Entry")))</f>
        <v/>
      </c>
      <c r="O139" s="52" t="str">
        <f>IF(Unspec_Imports[[#This Row],[Power_Brought_On_Behalf]]="Yes",Unspec_Imports[[#This Row],[Unspecified_Electricity_Deliveries]]*Unspec_Imports[[#This Row],[Transmission_Loss_Correction_Factor]],"")</f>
        <v/>
      </c>
      <c r="P139" s="51" t="str">
        <f>IF(Unspec_Imports[[#This Row],[Imported_Owned_Or_On_Behalf]]="","",Unspec_Imports[[#This Row],[Imported_Owned_Or_On_Behalf]]*Unspec_Imports[[#This Row],[Default_Emissions_Factor]])</f>
        <v/>
      </c>
      <c r="Q139" s="26"/>
      <c r="R139" s="39" t="str">
        <f>IFERROR(MAX(Unspec_Imports[[#This Row],[Unspecified_Electricity_Deliveries]],0)*Unspec_Imports[[#This Row],[Default_Emissions_Factor]]*Unspec_Imports[[#This Row],[Transmission_Loss_Correction_Factor]],"")</f>
        <v/>
      </c>
      <c r="S139" s="28"/>
      <c r="T139" s="57"/>
    </row>
    <row r="140" spans="1:20">
      <c r="A140" s="75" t="s">
        <v>896</v>
      </c>
      <c r="B140" s="37"/>
      <c r="C140" s="55"/>
      <c r="D140" s="37"/>
      <c r="E140" s="56"/>
      <c r="F140" s="44" t="str">
        <f>IF(Unspec_Imports[[#This Row],[Aggregated_First_POR]]="","",0.437)</f>
        <v/>
      </c>
      <c r="G14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40" s="43"/>
      <c r="I140" s="27"/>
      <c r="J140" s="37"/>
      <c r="K140" s="132" t="str">
        <f>IF(Unspec_Imports[[#This Row],[Are_You_PSE]]="","",IF(J140="Yes","","Verify Entry"))</f>
        <v/>
      </c>
      <c r="L140" s="26"/>
      <c r="M140" s="44" t="str">
        <f>IF(Unspec_Imports[[#This Row],[Aggregated_First_POR]]="","",'Start Here'!$B$33)</f>
        <v/>
      </c>
      <c r="N140" s="44" t="str">
        <f>IF(Unspec_Imports[[#This Row],[Aggregated_First_POR]]="","",IF(Unspec_Imports[[#This Row],[Are_You_PSE]]="Yes","No",IF(Unspec_Imports[[#This Row],[Are_You_PSE]]="No","Yes","Verify Entry")))</f>
        <v/>
      </c>
      <c r="O140" s="52" t="str">
        <f>IF(Unspec_Imports[[#This Row],[Power_Brought_On_Behalf]]="Yes",Unspec_Imports[[#This Row],[Unspecified_Electricity_Deliveries]]*Unspec_Imports[[#This Row],[Transmission_Loss_Correction_Factor]],"")</f>
        <v/>
      </c>
      <c r="P140" s="51" t="str">
        <f>IF(Unspec_Imports[[#This Row],[Imported_Owned_Or_On_Behalf]]="","",Unspec_Imports[[#This Row],[Imported_Owned_Or_On_Behalf]]*Unspec_Imports[[#This Row],[Default_Emissions_Factor]])</f>
        <v/>
      </c>
      <c r="Q140" s="26"/>
      <c r="R140" s="39" t="str">
        <f>IFERROR(MAX(Unspec_Imports[[#This Row],[Unspecified_Electricity_Deliveries]],0)*Unspec_Imports[[#This Row],[Default_Emissions_Factor]]*Unspec_Imports[[#This Row],[Transmission_Loss_Correction_Factor]],"")</f>
        <v/>
      </c>
      <c r="S140" s="28"/>
      <c r="T140" s="57"/>
    </row>
    <row r="141" spans="1:20">
      <c r="A141" s="75" t="s">
        <v>896</v>
      </c>
      <c r="B141" s="37"/>
      <c r="C141" s="55"/>
      <c r="D141" s="37"/>
      <c r="E141" s="56"/>
      <c r="F141" s="44" t="str">
        <f>IF(Unspec_Imports[[#This Row],[Aggregated_First_POR]]="","",0.437)</f>
        <v/>
      </c>
      <c r="G14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41" s="43"/>
      <c r="I141" s="27"/>
      <c r="J141" s="37"/>
      <c r="K141" s="132" t="str">
        <f>IF(Unspec_Imports[[#This Row],[Are_You_PSE]]="","",IF(J141="Yes","","Verify Entry"))</f>
        <v/>
      </c>
      <c r="L141" s="26"/>
      <c r="M141" s="44" t="str">
        <f>IF(Unspec_Imports[[#This Row],[Aggregated_First_POR]]="","",'Start Here'!$B$33)</f>
        <v/>
      </c>
      <c r="N141" s="44" t="str">
        <f>IF(Unspec_Imports[[#This Row],[Aggregated_First_POR]]="","",IF(Unspec_Imports[[#This Row],[Are_You_PSE]]="Yes","No",IF(Unspec_Imports[[#This Row],[Are_You_PSE]]="No","Yes","Verify Entry")))</f>
        <v/>
      </c>
      <c r="O141" s="52" t="str">
        <f>IF(Unspec_Imports[[#This Row],[Power_Brought_On_Behalf]]="Yes",Unspec_Imports[[#This Row],[Unspecified_Electricity_Deliveries]]*Unspec_Imports[[#This Row],[Transmission_Loss_Correction_Factor]],"")</f>
        <v/>
      </c>
      <c r="P141" s="51" t="str">
        <f>IF(Unspec_Imports[[#This Row],[Imported_Owned_Or_On_Behalf]]="","",Unspec_Imports[[#This Row],[Imported_Owned_Or_On_Behalf]]*Unspec_Imports[[#This Row],[Default_Emissions_Factor]])</f>
        <v/>
      </c>
      <c r="Q141" s="26"/>
      <c r="R141" s="39" t="str">
        <f>IFERROR(MAX(Unspec_Imports[[#This Row],[Unspecified_Electricity_Deliveries]],0)*Unspec_Imports[[#This Row],[Default_Emissions_Factor]]*Unspec_Imports[[#This Row],[Transmission_Loss_Correction_Factor]],"")</f>
        <v/>
      </c>
      <c r="S141" s="28"/>
      <c r="T141" s="57"/>
    </row>
    <row r="142" spans="1:20">
      <c r="A142" s="75" t="s">
        <v>896</v>
      </c>
      <c r="B142" s="37"/>
      <c r="C142" s="55"/>
      <c r="D142" s="37"/>
      <c r="E142" s="56"/>
      <c r="F142" s="44" t="str">
        <f>IF(Unspec_Imports[[#This Row],[Aggregated_First_POR]]="","",0.437)</f>
        <v/>
      </c>
      <c r="G14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42" s="43"/>
      <c r="I142" s="27"/>
      <c r="J142" s="37"/>
      <c r="K142" s="132" t="str">
        <f>IF(Unspec_Imports[[#This Row],[Are_You_PSE]]="","",IF(J142="Yes","","Verify Entry"))</f>
        <v/>
      </c>
      <c r="L142" s="26"/>
      <c r="M142" s="44" t="str">
        <f>IF(Unspec_Imports[[#This Row],[Aggregated_First_POR]]="","",'Start Here'!$B$33)</f>
        <v/>
      </c>
      <c r="N142" s="44" t="str">
        <f>IF(Unspec_Imports[[#This Row],[Aggregated_First_POR]]="","",IF(Unspec_Imports[[#This Row],[Are_You_PSE]]="Yes","No",IF(Unspec_Imports[[#This Row],[Are_You_PSE]]="No","Yes","Verify Entry")))</f>
        <v/>
      </c>
      <c r="O142" s="52" t="str">
        <f>IF(Unspec_Imports[[#This Row],[Power_Brought_On_Behalf]]="Yes",Unspec_Imports[[#This Row],[Unspecified_Electricity_Deliveries]]*Unspec_Imports[[#This Row],[Transmission_Loss_Correction_Factor]],"")</f>
        <v/>
      </c>
      <c r="P142" s="51" t="str">
        <f>IF(Unspec_Imports[[#This Row],[Imported_Owned_Or_On_Behalf]]="","",Unspec_Imports[[#This Row],[Imported_Owned_Or_On_Behalf]]*Unspec_Imports[[#This Row],[Default_Emissions_Factor]])</f>
        <v/>
      </c>
      <c r="Q142" s="26"/>
      <c r="R142" s="39" t="str">
        <f>IFERROR(MAX(Unspec_Imports[[#This Row],[Unspecified_Electricity_Deliveries]],0)*Unspec_Imports[[#This Row],[Default_Emissions_Factor]]*Unspec_Imports[[#This Row],[Transmission_Loss_Correction_Factor]],"")</f>
        <v/>
      </c>
      <c r="S142" s="28"/>
      <c r="T142" s="57"/>
    </row>
    <row r="143" spans="1:20">
      <c r="A143" s="75" t="s">
        <v>896</v>
      </c>
      <c r="B143" s="37"/>
      <c r="C143" s="55"/>
      <c r="D143" s="37"/>
      <c r="E143" s="56"/>
      <c r="F143" s="44" t="str">
        <f>IF(Unspec_Imports[[#This Row],[Aggregated_First_POR]]="","",0.437)</f>
        <v/>
      </c>
      <c r="G14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43" s="43"/>
      <c r="I143" s="27"/>
      <c r="J143" s="37"/>
      <c r="K143" s="132" t="str">
        <f>IF(Unspec_Imports[[#This Row],[Are_You_PSE]]="","",IF(J143="Yes","","Verify Entry"))</f>
        <v/>
      </c>
      <c r="L143" s="26"/>
      <c r="M143" s="44" t="str">
        <f>IF(Unspec_Imports[[#This Row],[Aggregated_First_POR]]="","",'Start Here'!$B$33)</f>
        <v/>
      </c>
      <c r="N143" s="44" t="str">
        <f>IF(Unspec_Imports[[#This Row],[Aggregated_First_POR]]="","",IF(Unspec_Imports[[#This Row],[Are_You_PSE]]="Yes","No",IF(Unspec_Imports[[#This Row],[Are_You_PSE]]="No","Yes","Verify Entry")))</f>
        <v/>
      </c>
      <c r="O143" s="52" t="str">
        <f>IF(Unspec_Imports[[#This Row],[Power_Brought_On_Behalf]]="Yes",Unspec_Imports[[#This Row],[Unspecified_Electricity_Deliveries]]*Unspec_Imports[[#This Row],[Transmission_Loss_Correction_Factor]],"")</f>
        <v/>
      </c>
      <c r="P143" s="51" t="str">
        <f>IF(Unspec_Imports[[#This Row],[Imported_Owned_Or_On_Behalf]]="","",Unspec_Imports[[#This Row],[Imported_Owned_Or_On_Behalf]]*Unspec_Imports[[#This Row],[Default_Emissions_Factor]])</f>
        <v/>
      </c>
      <c r="Q143" s="26"/>
      <c r="R143" s="39" t="str">
        <f>IFERROR(MAX(Unspec_Imports[[#This Row],[Unspecified_Electricity_Deliveries]],0)*Unspec_Imports[[#This Row],[Default_Emissions_Factor]]*Unspec_Imports[[#This Row],[Transmission_Loss_Correction_Factor]],"")</f>
        <v/>
      </c>
      <c r="S143" s="28"/>
      <c r="T143" s="57"/>
    </row>
    <row r="144" spans="1:20">
      <c r="A144" s="75" t="s">
        <v>896</v>
      </c>
      <c r="B144" s="37"/>
      <c r="C144" s="55"/>
      <c r="D144" s="37"/>
      <c r="E144" s="56"/>
      <c r="F144" s="44" t="str">
        <f>IF(Unspec_Imports[[#This Row],[Aggregated_First_POR]]="","",0.437)</f>
        <v/>
      </c>
      <c r="G14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44" s="43"/>
      <c r="I144" s="27"/>
      <c r="J144" s="37"/>
      <c r="K144" s="132" t="str">
        <f>IF(Unspec_Imports[[#This Row],[Are_You_PSE]]="","",IF(J144="Yes","","Verify Entry"))</f>
        <v/>
      </c>
      <c r="L144" s="26"/>
      <c r="M144" s="44" t="str">
        <f>IF(Unspec_Imports[[#This Row],[Aggregated_First_POR]]="","",'Start Here'!$B$33)</f>
        <v/>
      </c>
      <c r="N144" s="44" t="str">
        <f>IF(Unspec_Imports[[#This Row],[Aggregated_First_POR]]="","",IF(Unspec_Imports[[#This Row],[Are_You_PSE]]="Yes","No",IF(Unspec_Imports[[#This Row],[Are_You_PSE]]="No","Yes","Verify Entry")))</f>
        <v/>
      </c>
      <c r="O144" s="52" t="str">
        <f>IF(Unspec_Imports[[#This Row],[Power_Brought_On_Behalf]]="Yes",Unspec_Imports[[#This Row],[Unspecified_Electricity_Deliveries]]*Unspec_Imports[[#This Row],[Transmission_Loss_Correction_Factor]],"")</f>
        <v/>
      </c>
      <c r="P144" s="51" t="str">
        <f>IF(Unspec_Imports[[#This Row],[Imported_Owned_Or_On_Behalf]]="","",Unspec_Imports[[#This Row],[Imported_Owned_Or_On_Behalf]]*Unspec_Imports[[#This Row],[Default_Emissions_Factor]])</f>
        <v/>
      </c>
      <c r="Q144" s="26"/>
      <c r="R144" s="39" t="str">
        <f>IFERROR(MAX(Unspec_Imports[[#This Row],[Unspecified_Electricity_Deliveries]],0)*Unspec_Imports[[#This Row],[Default_Emissions_Factor]]*Unspec_Imports[[#This Row],[Transmission_Loss_Correction_Factor]],"")</f>
        <v/>
      </c>
      <c r="S144" s="28"/>
      <c r="T144" s="57"/>
    </row>
    <row r="145" spans="1:20">
      <c r="A145" s="75" t="s">
        <v>896</v>
      </c>
      <c r="B145" s="37"/>
      <c r="C145" s="55"/>
      <c r="D145" s="37"/>
      <c r="E145" s="56"/>
      <c r="F145" s="44" t="str">
        <f>IF(Unspec_Imports[[#This Row],[Aggregated_First_POR]]="","",0.437)</f>
        <v/>
      </c>
      <c r="G14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45" s="43"/>
      <c r="I145" s="27"/>
      <c r="J145" s="37"/>
      <c r="K145" s="132" t="str">
        <f>IF(Unspec_Imports[[#This Row],[Are_You_PSE]]="","",IF(J145="Yes","","Verify Entry"))</f>
        <v/>
      </c>
      <c r="L145" s="26"/>
      <c r="M145" s="44" t="str">
        <f>IF(Unspec_Imports[[#This Row],[Aggregated_First_POR]]="","",'Start Here'!$B$33)</f>
        <v/>
      </c>
      <c r="N145" s="44" t="str">
        <f>IF(Unspec_Imports[[#This Row],[Aggregated_First_POR]]="","",IF(Unspec_Imports[[#This Row],[Are_You_PSE]]="Yes","No",IF(Unspec_Imports[[#This Row],[Are_You_PSE]]="No","Yes","Verify Entry")))</f>
        <v/>
      </c>
      <c r="O145" s="52" t="str">
        <f>IF(Unspec_Imports[[#This Row],[Power_Brought_On_Behalf]]="Yes",Unspec_Imports[[#This Row],[Unspecified_Electricity_Deliveries]]*Unspec_Imports[[#This Row],[Transmission_Loss_Correction_Factor]],"")</f>
        <v/>
      </c>
      <c r="P145" s="51" t="str">
        <f>IF(Unspec_Imports[[#This Row],[Imported_Owned_Or_On_Behalf]]="","",Unspec_Imports[[#This Row],[Imported_Owned_Or_On_Behalf]]*Unspec_Imports[[#This Row],[Default_Emissions_Factor]])</f>
        <v/>
      </c>
      <c r="Q145" s="26"/>
      <c r="R145" s="39" t="str">
        <f>IFERROR(MAX(Unspec_Imports[[#This Row],[Unspecified_Electricity_Deliveries]],0)*Unspec_Imports[[#This Row],[Default_Emissions_Factor]]*Unspec_Imports[[#This Row],[Transmission_Loss_Correction_Factor]],"")</f>
        <v/>
      </c>
      <c r="S145" s="28"/>
      <c r="T145" s="57"/>
    </row>
    <row r="146" spans="1:20">
      <c r="A146" s="75" t="s">
        <v>896</v>
      </c>
      <c r="B146" s="37"/>
      <c r="C146" s="55"/>
      <c r="D146" s="37"/>
      <c r="E146" s="56"/>
      <c r="F146" s="44" t="str">
        <f>IF(Unspec_Imports[[#This Row],[Aggregated_First_POR]]="","",0.437)</f>
        <v/>
      </c>
      <c r="G14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46" s="43"/>
      <c r="I146" s="27"/>
      <c r="J146" s="37"/>
      <c r="K146" s="132" t="str">
        <f>IF(Unspec_Imports[[#This Row],[Are_You_PSE]]="","",IF(J146="Yes","","Verify Entry"))</f>
        <v/>
      </c>
      <c r="L146" s="26"/>
      <c r="M146" s="44" t="str">
        <f>IF(Unspec_Imports[[#This Row],[Aggregated_First_POR]]="","",'Start Here'!$B$33)</f>
        <v/>
      </c>
      <c r="N146" s="44" t="str">
        <f>IF(Unspec_Imports[[#This Row],[Aggregated_First_POR]]="","",IF(Unspec_Imports[[#This Row],[Are_You_PSE]]="Yes","No",IF(Unspec_Imports[[#This Row],[Are_You_PSE]]="No","Yes","Verify Entry")))</f>
        <v/>
      </c>
      <c r="O146" s="52" t="str">
        <f>IF(Unspec_Imports[[#This Row],[Power_Brought_On_Behalf]]="Yes",Unspec_Imports[[#This Row],[Unspecified_Electricity_Deliveries]]*Unspec_Imports[[#This Row],[Transmission_Loss_Correction_Factor]],"")</f>
        <v/>
      </c>
      <c r="P146" s="51" t="str">
        <f>IF(Unspec_Imports[[#This Row],[Imported_Owned_Or_On_Behalf]]="","",Unspec_Imports[[#This Row],[Imported_Owned_Or_On_Behalf]]*Unspec_Imports[[#This Row],[Default_Emissions_Factor]])</f>
        <v/>
      </c>
      <c r="Q146" s="26"/>
      <c r="R146" s="39" t="str">
        <f>IFERROR(MAX(Unspec_Imports[[#This Row],[Unspecified_Electricity_Deliveries]],0)*Unspec_Imports[[#This Row],[Default_Emissions_Factor]]*Unspec_Imports[[#This Row],[Transmission_Loss_Correction_Factor]],"")</f>
        <v/>
      </c>
      <c r="S146" s="28"/>
      <c r="T146" s="57"/>
    </row>
    <row r="147" spans="1:20">
      <c r="A147" s="75" t="s">
        <v>896</v>
      </c>
      <c r="B147" s="37"/>
      <c r="C147" s="55"/>
      <c r="D147" s="37"/>
      <c r="E147" s="56"/>
      <c r="F147" s="44" t="str">
        <f>IF(Unspec_Imports[[#This Row],[Aggregated_First_POR]]="","",0.437)</f>
        <v/>
      </c>
      <c r="G14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47" s="43"/>
      <c r="I147" s="27"/>
      <c r="J147" s="37"/>
      <c r="K147" s="132" t="str">
        <f>IF(Unspec_Imports[[#This Row],[Are_You_PSE]]="","",IF(J147="Yes","","Verify Entry"))</f>
        <v/>
      </c>
      <c r="L147" s="26"/>
      <c r="M147" s="44" t="str">
        <f>IF(Unspec_Imports[[#This Row],[Aggregated_First_POR]]="","",'Start Here'!$B$33)</f>
        <v/>
      </c>
      <c r="N147" s="44" t="str">
        <f>IF(Unspec_Imports[[#This Row],[Aggregated_First_POR]]="","",IF(Unspec_Imports[[#This Row],[Are_You_PSE]]="Yes","No",IF(Unspec_Imports[[#This Row],[Are_You_PSE]]="No","Yes","Verify Entry")))</f>
        <v/>
      </c>
      <c r="O147" s="52" t="str">
        <f>IF(Unspec_Imports[[#This Row],[Power_Brought_On_Behalf]]="Yes",Unspec_Imports[[#This Row],[Unspecified_Electricity_Deliveries]]*Unspec_Imports[[#This Row],[Transmission_Loss_Correction_Factor]],"")</f>
        <v/>
      </c>
      <c r="P147" s="51" t="str">
        <f>IF(Unspec_Imports[[#This Row],[Imported_Owned_Or_On_Behalf]]="","",Unspec_Imports[[#This Row],[Imported_Owned_Or_On_Behalf]]*Unspec_Imports[[#This Row],[Default_Emissions_Factor]])</f>
        <v/>
      </c>
      <c r="Q147" s="26"/>
      <c r="R147" s="39" t="str">
        <f>IFERROR(MAX(Unspec_Imports[[#This Row],[Unspecified_Electricity_Deliveries]],0)*Unspec_Imports[[#This Row],[Default_Emissions_Factor]]*Unspec_Imports[[#This Row],[Transmission_Loss_Correction_Factor]],"")</f>
        <v/>
      </c>
      <c r="S147" s="28"/>
      <c r="T147" s="57"/>
    </row>
    <row r="148" spans="1:20">
      <c r="A148" s="75" t="s">
        <v>896</v>
      </c>
      <c r="B148" s="37"/>
      <c r="C148" s="55"/>
      <c r="D148" s="37"/>
      <c r="E148" s="56"/>
      <c r="F148" s="44" t="str">
        <f>IF(Unspec_Imports[[#This Row],[Aggregated_First_POR]]="","",0.437)</f>
        <v/>
      </c>
      <c r="G14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48" s="43"/>
      <c r="I148" s="27"/>
      <c r="J148" s="37"/>
      <c r="K148" s="132" t="str">
        <f>IF(Unspec_Imports[[#This Row],[Are_You_PSE]]="","",IF(J148="Yes","","Verify Entry"))</f>
        <v/>
      </c>
      <c r="L148" s="26"/>
      <c r="M148" s="44" t="str">
        <f>IF(Unspec_Imports[[#This Row],[Aggregated_First_POR]]="","",'Start Here'!$B$33)</f>
        <v/>
      </c>
      <c r="N148" s="44" t="str">
        <f>IF(Unspec_Imports[[#This Row],[Aggregated_First_POR]]="","",IF(Unspec_Imports[[#This Row],[Are_You_PSE]]="Yes","No",IF(Unspec_Imports[[#This Row],[Are_You_PSE]]="No","Yes","Verify Entry")))</f>
        <v/>
      </c>
      <c r="O148" s="52" t="str">
        <f>IF(Unspec_Imports[[#This Row],[Power_Brought_On_Behalf]]="Yes",Unspec_Imports[[#This Row],[Unspecified_Electricity_Deliveries]]*Unspec_Imports[[#This Row],[Transmission_Loss_Correction_Factor]],"")</f>
        <v/>
      </c>
      <c r="P148" s="51" t="str">
        <f>IF(Unspec_Imports[[#This Row],[Imported_Owned_Or_On_Behalf]]="","",Unspec_Imports[[#This Row],[Imported_Owned_Or_On_Behalf]]*Unspec_Imports[[#This Row],[Default_Emissions_Factor]])</f>
        <v/>
      </c>
      <c r="Q148" s="26"/>
      <c r="R148" s="39" t="str">
        <f>IFERROR(MAX(Unspec_Imports[[#This Row],[Unspecified_Electricity_Deliveries]],0)*Unspec_Imports[[#This Row],[Default_Emissions_Factor]]*Unspec_Imports[[#This Row],[Transmission_Loss_Correction_Factor]],"")</f>
        <v/>
      </c>
      <c r="S148" s="28"/>
      <c r="T148" s="57"/>
    </row>
    <row r="149" spans="1:20">
      <c r="A149" s="75" t="s">
        <v>896</v>
      </c>
      <c r="B149" s="37"/>
      <c r="C149" s="55"/>
      <c r="D149" s="37"/>
      <c r="E149" s="56"/>
      <c r="F149" s="44" t="str">
        <f>IF(Unspec_Imports[[#This Row],[Aggregated_First_POR]]="","",0.437)</f>
        <v/>
      </c>
      <c r="G14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49" s="43"/>
      <c r="I149" s="27"/>
      <c r="J149" s="37"/>
      <c r="K149" s="132" t="str">
        <f>IF(Unspec_Imports[[#This Row],[Are_You_PSE]]="","",IF(J149="Yes","","Verify Entry"))</f>
        <v/>
      </c>
      <c r="L149" s="26"/>
      <c r="M149" s="44" t="str">
        <f>IF(Unspec_Imports[[#This Row],[Aggregated_First_POR]]="","",'Start Here'!$B$33)</f>
        <v/>
      </c>
      <c r="N149" s="44" t="str">
        <f>IF(Unspec_Imports[[#This Row],[Aggregated_First_POR]]="","",IF(Unspec_Imports[[#This Row],[Are_You_PSE]]="Yes","No",IF(Unspec_Imports[[#This Row],[Are_You_PSE]]="No","Yes","Verify Entry")))</f>
        <v/>
      </c>
      <c r="O149" s="52" t="str">
        <f>IF(Unspec_Imports[[#This Row],[Power_Brought_On_Behalf]]="Yes",Unspec_Imports[[#This Row],[Unspecified_Electricity_Deliveries]]*Unspec_Imports[[#This Row],[Transmission_Loss_Correction_Factor]],"")</f>
        <v/>
      </c>
      <c r="P149" s="51" t="str">
        <f>IF(Unspec_Imports[[#This Row],[Imported_Owned_Or_On_Behalf]]="","",Unspec_Imports[[#This Row],[Imported_Owned_Or_On_Behalf]]*Unspec_Imports[[#This Row],[Default_Emissions_Factor]])</f>
        <v/>
      </c>
      <c r="Q149" s="26"/>
      <c r="R149" s="39" t="str">
        <f>IFERROR(MAX(Unspec_Imports[[#This Row],[Unspecified_Electricity_Deliveries]],0)*Unspec_Imports[[#This Row],[Default_Emissions_Factor]]*Unspec_Imports[[#This Row],[Transmission_Loss_Correction_Factor]],"")</f>
        <v/>
      </c>
      <c r="S149" s="28"/>
      <c r="T149" s="57"/>
    </row>
    <row r="150" spans="1:20">
      <c r="A150" s="75" t="s">
        <v>896</v>
      </c>
      <c r="B150" s="37"/>
      <c r="C150" s="55"/>
      <c r="D150" s="37"/>
      <c r="E150" s="56"/>
      <c r="F150" s="44" t="str">
        <f>IF(Unspec_Imports[[#This Row],[Aggregated_First_POR]]="","",0.437)</f>
        <v/>
      </c>
      <c r="G15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50" s="43"/>
      <c r="I150" s="27"/>
      <c r="J150" s="37"/>
      <c r="K150" s="132" t="str">
        <f>IF(Unspec_Imports[[#This Row],[Are_You_PSE]]="","",IF(J150="Yes","","Verify Entry"))</f>
        <v/>
      </c>
      <c r="L150" s="26"/>
      <c r="M150" s="44" t="str">
        <f>IF(Unspec_Imports[[#This Row],[Aggregated_First_POR]]="","",'Start Here'!$B$33)</f>
        <v/>
      </c>
      <c r="N150" s="44" t="str">
        <f>IF(Unspec_Imports[[#This Row],[Aggregated_First_POR]]="","",IF(Unspec_Imports[[#This Row],[Are_You_PSE]]="Yes","No",IF(Unspec_Imports[[#This Row],[Are_You_PSE]]="No","Yes","Verify Entry")))</f>
        <v/>
      </c>
      <c r="O150" s="52" t="str">
        <f>IF(Unspec_Imports[[#This Row],[Power_Brought_On_Behalf]]="Yes",Unspec_Imports[[#This Row],[Unspecified_Electricity_Deliveries]]*Unspec_Imports[[#This Row],[Transmission_Loss_Correction_Factor]],"")</f>
        <v/>
      </c>
      <c r="P150" s="51" t="str">
        <f>IF(Unspec_Imports[[#This Row],[Imported_Owned_Or_On_Behalf]]="","",Unspec_Imports[[#This Row],[Imported_Owned_Or_On_Behalf]]*Unspec_Imports[[#This Row],[Default_Emissions_Factor]])</f>
        <v/>
      </c>
      <c r="Q150" s="26"/>
      <c r="R150" s="39" t="str">
        <f>IFERROR(MAX(Unspec_Imports[[#This Row],[Unspecified_Electricity_Deliveries]],0)*Unspec_Imports[[#This Row],[Default_Emissions_Factor]]*Unspec_Imports[[#This Row],[Transmission_Loss_Correction_Factor]],"")</f>
        <v/>
      </c>
      <c r="S150" s="28"/>
      <c r="T150" s="57"/>
    </row>
    <row r="151" spans="1:20">
      <c r="A151" s="75" t="s">
        <v>896</v>
      </c>
      <c r="B151" s="37"/>
      <c r="C151" s="55"/>
      <c r="D151" s="37"/>
      <c r="E151" s="56"/>
      <c r="F151" s="44" t="str">
        <f>IF(Unspec_Imports[[#This Row],[Aggregated_First_POR]]="","",0.437)</f>
        <v/>
      </c>
      <c r="G15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51" s="43"/>
      <c r="I151" s="27"/>
      <c r="J151" s="37"/>
      <c r="K151" s="132" t="str">
        <f>IF(Unspec_Imports[[#This Row],[Are_You_PSE]]="","",IF(J151="Yes","","Verify Entry"))</f>
        <v/>
      </c>
      <c r="L151" s="26"/>
      <c r="M151" s="44" t="str">
        <f>IF(Unspec_Imports[[#This Row],[Aggregated_First_POR]]="","",'Start Here'!$B$33)</f>
        <v/>
      </c>
      <c r="N151" s="44" t="str">
        <f>IF(Unspec_Imports[[#This Row],[Aggregated_First_POR]]="","",IF(Unspec_Imports[[#This Row],[Are_You_PSE]]="Yes","No",IF(Unspec_Imports[[#This Row],[Are_You_PSE]]="No","Yes","Verify Entry")))</f>
        <v/>
      </c>
      <c r="O151" s="52" t="str">
        <f>IF(Unspec_Imports[[#This Row],[Power_Brought_On_Behalf]]="Yes",Unspec_Imports[[#This Row],[Unspecified_Electricity_Deliveries]]*Unspec_Imports[[#This Row],[Transmission_Loss_Correction_Factor]],"")</f>
        <v/>
      </c>
      <c r="P151" s="51" t="str">
        <f>IF(Unspec_Imports[[#This Row],[Imported_Owned_Or_On_Behalf]]="","",Unspec_Imports[[#This Row],[Imported_Owned_Or_On_Behalf]]*Unspec_Imports[[#This Row],[Default_Emissions_Factor]])</f>
        <v/>
      </c>
      <c r="Q151" s="26"/>
      <c r="R151" s="39" t="str">
        <f>IFERROR(MAX(Unspec_Imports[[#This Row],[Unspecified_Electricity_Deliveries]],0)*Unspec_Imports[[#This Row],[Default_Emissions_Factor]]*Unspec_Imports[[#This Row],[Transmission_Loss_Correction_Factor]],"")</f>
        <v/>
      </c>
      <c r="S151" s="28"/>
      <c r="T151" s="57"/>
    </row>
    <row r="152" spans="1:20">
      <c r="A152" s="75" t="s">
        <v>896</v>
      </c>
      <c r="B152" s="37"/>
      <c r="C152" s="55"/>
      <c r="D152" s="37"/>
      <c r="E152" s="56"/>
      <c r="F152" s="44" t="str">
        <f>IF(Unspec_Imports[[#This Row],[Aggregated_First_POR]]="","",0.437)</f>
        <v/>
      </c>
      <c r="G15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52" s="43"/>
      <c r="I152" s="27"/>
      <c r="J152" s="37"/>
      <c r="K152" s="132" t="str">
        <f>IF(Unspec_Imports[[#This Row],[Are_You_PSE]]="","",IF(J152="Yes","","Verify Entry"))</f>
        <v/>
      </c>
      <c r="L152" s="26"/>
      <c r="M152" s="44" t="str">
        <f>IF(Unspec_Imports[[#This Row],[Aggregated_First_POR]]="","",'Start Here'!$B$33)</f>
        <v/>
      </c>
      <c r="N152" s="44" t="str">
        <f>IF(Unspec_Imports[[#This Row],[Aggregated_First_POR]]="","",IF(Unspec_Imports[[#This Row],[Are_You_PSE]]="Yes","No",IF(Unspec_Imports[[#This Row],[Are_You_PSE]]="No","Yes","Verify Entry")))</f>
        <v/>
      </c>
      <c r="O152" s="52" t="str">
        <f>IF(Unspec_Imports[[#This Row],[Power_Brought_On_Behalf]]="Yes",Unspec_Imports[[#This Row],[Unspecified_Electricity_Deliveries]]*Unspec_Imports[[#This Row],[Transmission_Loss_Correction_Factor]],"")</f>
        <v/>
      </c>
      <c r="P152" s="51" t="str">
        <f>IF(Unspec_Imports[[#This Row],[Imported_Owned_Or_On_Behalf]]="","",Unspec_Imports[[#This Row],[Imported_Owned_Or_On_Behalf]]*Unspec_Imports[[#This Row],[Default_Emissions_Factor]])</f>
        <v/>
      </c>
      <c r="Q152" s="26"/>
      <c r="R152" s="39" t="str">
        <f>IFERROR(MAX(Unspec_Imports[[#This Row],[Unspecified_Electricity_Deliveries]],0)*Unspec_Imports[[#This Row],[Default_Emissions_Factor]]*Unspec_Imports[[#This Row],[Transmission_Loss_Correction_Factor]],"")</f>
        <v/>
      </c>
      <c r="S152" s="28"/>
      <c r="T152" s="57"/>
    </row>
    <row r="153" spans="1:20">
      <c r="A153" s="75" t="s">
        <v>896</v>
      </c>
      <c r="B153" s="37"/>
      <c r="C153" s="55"/>
      <c r="D153" s="37"/>
      <c r="E153" s="56"/>
      <c r="F153" s="44" t="str">
        <f>IF(Unspec_Imports[[#This Row],[Aggregated_First_POR]]="","",0.437)</f>
        <v/>
      </c>
      <c r="G15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53" s="43"/>
      <c r="I153" s="27"/>
      <c r="J153" s="37"/>
      <c r="K153" s="132" t="str">
        <f>IF(Unspec_Imports[[#This Row],[Are_You_PSE]]="","",IF(J153="Yes","","Verify Entry"))</f>
        <v/>
      </c>
      <c r="L153" s="26"/>
      <c r="M153" s="44" t="str">
        <f>IF(Unspec_Imports[[#This Row],[Aggregated_First_POR]]="","",'Start Here'!$B$33)</f>
        <v/>
      </c>
      <c r="N153" s="44" t="str">
        <f>IF(Unspec_Imports[[#This Row],[Aggregated_First_POR]]="","",IF(Unspec_Imports[[#This Row],[Are_You_PSE]]="Yes","No",IF(Unspec_Imports[[#This Row],[Are_You_PSE]]="No","Yes","Verify Entry")))</f>
        <v/>
      </c>
      <c r="O153" s="52" t="str">
        <f>IF(Unspec_Imports[[#This Row],[Power_Brought_On_Behalf]]="Yes",Unspec_Imports[[#This Row],[Unspecified_Electricity_Deliveries]]*Unspec_Imports[[#This Row],[Transmission_Loss_Correction_Factor]],"")</f>
        <v/>
      </c>
      <c r="P153" s="51" t="str">
        <f>IF(Unspec_Imports[[#This Row],[Imported_Owned_Or_On_Behalf]]="","",Unspec_Imports[[#This Row],[Imported_Owned_Or_On_Behalf]]*Unspec_Imports[[#This Row],[Default_Emissions_Factor]])</f>
        <v/>
      </c>
      <c r="Q153" s="26"/>
      <c r="R153" s="39" t="str">
        <f>IFERROR(MAX(Unspec_Imports[[#This Row],[Unspecified_Electricity_Deliveries]],0)*Unspec_Imports[[#This Row],[Default_Emissions_Factor]]*Unspec_Imports[[#This Row],[Transmission_Loss_Correction_Factor]],"")</f>
        <v/>
      </c>
      <c r="S153" s="28"/>
      <c r="T153" s="57"/>
    </row>
    <row r="154" spans="1:20">
      <c r="A154" s="75" t="s">
        <v>896</v>
      </c>
      <c r="B154" s="37"/>
      <c r="C154" s="55"/>
      <c r="D154" s="37"/>
      <c r="E154" s="56"/>
      <c r="F154" s="44" t="str">
        <f>IF(Unspec_Imports[[#This Row],[Aggregated_First_POR]]="","",0.437)</f>
        <v/>
      </c>
      <c r="G15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54" s="43"/>
      <c r="I154" s="27"/>
      <c r="J154" s="37"/>
      <c r="K154" s="132" t="str">
        <f>IF(Unspec_Imports[[#This Row],[Are_You_PSE]]="","",IF(J154="Yes","","Verify Entry"))</f>
        <v/>
      </c>
      <c r="L154" s="26"/>
      <c r="M154" s="44" t="str">
        <f>IF(Unspec_Imports[[#This Row],[Aggregated_First_POR]]="","",'Start Here'!$B$33)</f>
        <v/>
      </c>
      <c r="N154" s="44" t="str">
        <f>IF(Unspec_Imports[[#This Row],[Aggregated_First_POR]]="","",IF(Unspec_Imports[[#This Row],[Are_You_PSE]]="Yes","No",IF(Unspec_Imports[[#This Row],[Are_You_PSE]]="No","Yes","Verify Entry")))</f>
        <v/>
      </c>
      <c r="O154" s="52" t="str">
        <f>IF(Unspec_Imports[[#This Row],[Power_Brought_On_Behalf]]="Yes",Unspec_Imports[[#This Row],[Unspecified_Electricity_Deliveries]]*Unspec_Imports[[#This Row],[Transmission_Loss_Correction_Factor]],"")</f>
        <v/>
      </c>
      <c r="P154" s="51" t="str">
        <f>IF(Unspec_Imports[[#This Row],[Imported_Owned_Or_On_Behalf]]="","",Unspec_Imports[[#This Row],[Imported_Owned_Or_On_Behalf]]*Unspec_Imports[[#This Row],[Default_Emissions_Factor]])</f>
        <v/>
      </c>
      <c r="Q154" s="26"/>
      <c r="R154" s="39" t="str">
        <f>IFERROR(MAX(Unspec_Imports[[#This Row],[Unspecified_Electricity_Deliveries]],0)*Unspec_Imports[[#This Row],[Default_Emissions_Factor]]*Unspec_Imports[[#This Row],[Transmission_Loss_Correction_Factor]],"")</f>
        <v/>
      </c>
      <c r="S154" s="28"/>
      <c r="T154" s="57"/>
    </row>
    <row r="155" spans="1:20">
      <c r="A155" s="75" t="s">
        <v>896</v>
      </c>
      <c r="B155" s="37"/>
      <c r="C155" s="55"/>
      <c r="D155" s="37"/>
      <c r="E155" s="56"/>
      <c r="F155" s="44" t="str">
        <f>IF(Unspec_Imports[[#This Row],[Aggregated_First_POR]]="","",0.437)</f>
        <v/>
      </c>
      <c r="G15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55" s="43"/>
      <c r="I155" s="27"/>
      <c r="J155" s="37"/>
      <c r="K155" s="132" t="str">
        <f>IF(Unspec_Imports[[#This Row],[Are_You_PSE]]="","",IF(J155="Yes","","Verify Entry"))</f>
        <v/>
      </c>
      <c r="L155" s="26"/>
      <c r="M155" s="44" t="str">
        <f>IF(Unspec_Imports[[#This Row],[Aggregated_First_POR]]="","",'Start Here'!$B$33)</f>
        <v/>
      </c>
      <c r="N155" s="44" t="str">
        <f>IF(Unspec_Imports[[#This Row],[Aggregated_First_POR]]="","",IF(Unspec_Imports[[#This Row],[Are_You_PSE]]="Yes","No",IF(Unspec_Imports[[#This Row],[Are_You_PSE]]="No","Yes","Verify Entry")))</f>
        <v/>
      </c>
      <c r="O155" s="52" t="str">
        <f>IF(Unspec_Imports[[#This Row],[Power_Brought_On_Behalf]]="Yes",Unspec_Imports[[#This Row],[Unspecified_Electricity_Deliveries]]*Unspec_Imports[[#This Row],[Transmission_Loss_Correction_Factor]],"")</f>
        <v/>
      </c>
      <c r="P155" s="51" t="str">
        <f>IF(Unspec_Imports[[#This Row],[Imported_Owned_Or_On_Behalf]]="","",Unspec_Imports[[#This Row],[Imported_Owned_Or_On_Behalf]]*Unspec_Imports[[#This Row],[Default_Emissions_Factor]])</f>
        <v/>
      </c>
      <c r="Q155" s="26"/>
      <c r="R155" s="39" t="str">
        <f>IFERROR(MAX(Unspec_Imports[[#This Row],[Unspecified_Electricity_Deliveries]],0)*Unspec_Imports[[#This Row],[Default_Emissions_Factor]]*Unspec_Imports[[#This Row],[Transmission_Loss_Correction_Factor]],"")</f>
        <v/>
      </c>
      <c r="S155" s="28"/>
      <c r="T155" s="57"/>
    </row>
    <row r="156" spans="1:20">
      <c r="A156" s="75" t="s">
        <v>896</v>
      </c>
      <c r="B156" s="37"/>
      <c r="C156" s="55"/>
      <c r="D156" s="37"/>
      <c r="E156" s="56"/>
      <c r="F156" s="44" t="str">
        <f>IF(Unspec_Imports[[#This Row],[Aggregated_First_POR]]="","",0.437)</f>
        <v/>
      </c>
      <c r="G15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56" s="43"/>
      <c r="I156" s="27"/>
      <c r="J156" s="37"/>
      <c r="K156" s="132" t="str">
        <f>IF(Unspec_Imports[[#This Row],[Are_You_PSE]]="","",IF(J156="Yes","","Verify Entry"))</f>
        <v/>
      </c>
      <c r="L156" s="26"/>
      <c r="M156" s="44" t="str">
        <f>IF(Unspec_Imports[[#This Row],[Aggregated_First_POR]]="","",'Start Here'!$B$33)</f>
        <v/>
      </c>
      <c r="N156" s="44" t="str">
        <f>IF(Unspec_Imports[[#This Row],[Aggregated_First_POR]]="","",IF(Unspec_Imports[[#This Row],[Are_You_PSE]]="Yes","No",IF(Unspec_Imports[[#This Row],[Are_You_PSE]]="No","Yes","Verify Entry")))</f>
        <v/>
      </c>
      <c r="O156" s="52" t="str">
        <f>IF(Unspec_Imports[[#This Row],[Power_Brought_On_Behalf]]="Yes",Unspec_Imports[[#This Row],[Unspecified_Electricity_Deliveries]]*Unspec_Imports[[#This Row],[Transmission_Loss_Correction_Factor]],"")</f>
        <v/>
      </c>
      <c r="P156" s="51" t="str">
        <f>IF(Unspec_Imports[[#This Row],[Imported_Owned_Or_On_Behalf]]="","",Unspec_Imports[[#This Row],[Imported_Owned_Or_On_Behalf]]*Unspec_Imports[[#This Row],[Default_Emissions_Factor]])</f>
        <v/>
      </c>
      <c r="Q156" s="26"/>
      <c r="R156" s="39" t="str">
        <f>IFERROR(MAX(Unspec_Imports[[#This Row],[Unspecified_Electricity_Deliveries]],0)*Unspec_Imports[[#This Row],[Default_Emissions_Factor]]*Unspec_Imports[[#This Row],[Transmission_Loss_Correction_Factor]],"")</f>
        <v/>
      </c>
      <c r="S156" s="28"/>
      <c r="T156" s="57"/>
    </row>
    <row r="157" spans="1:20">
      <c r="A157" s="75" t="s">
        <v>896</v>
      </c>
      <c r="B157" s="37"/>
      <c r="C157" s="55"/>
      <c r="D157" s="37"/>
      <c r="E157" s="56"/>
      <c r="F157" s="44" t="str">
        <f>IF(Unspec_Imports[[#This Row],[Aggregated_First_POR]]="","",0.437)</f>
        <v/>
      </c>
      <c r="G15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57" s="43"/>
      <c r="I157" s="27"/>
      <c r="J157" s="37"/>
      <c r="K157" s="132" t="str">
        <f>IF(Unspec_Imports[[#This Row],[Are_You_PSE]]="","",IF(J157="Yes","","Verify Entry"))</f>
        <v/>
      </c>
      <c r="L157" s="26"/>
      <c r="M157" s="44" t="str">
        <f>IF(Unspec_Imports[[#This Row],[Aggregated_First_POR]]="","",'Start Here'!$B$33)</f>
        <v/>
      </c>
      <c r="N157" s="44" t="str">
        <f>IF(Unspec_Imports[[#This Row],[Aggregated_First_POR]]="","",IF(Unspec_Imports[[#This Row],[Are_You_PSE]]="Yes","No",IF(Unspec_Imports[[#This Row],[Are_You_PSE]]="No","Yes","Verify Entry")))</f>
        <v/>
      </c>
      <c r="O157" s="52" t="str">
        <f>IF(Unspec_Imports[[#This Row],[Power_Brought_On_Behalf]]="Yes",Unspec_Imports[[#This Row],[Unspecified_Electricity_Deliveries]]*Unspec_Imports[[#This Row],[Transmission_Loss_Correction_Factor]],"")</f>
        <v/>
      </c>
      <c r="P157" s="51" t="str">
        <f>IF(Unspec_Imports[[#This Row],[Imported_Owned_Or_On_Behalf]]="","",Unspec_Imports[[#This Row],[Imported_Owned_Or_On_Behalf]]*Unspec_Imports[[#This Row],[Default_Emissions_Factor]])</f>
        <v/>
      </c>
      <c r="Q157" s="26"/>
      <c r="R157" s="39" t="str">
        <f>IFERROR(MAX(Unspec_Imports[[#This Row],[Unspecified_Electricity_Deliveries]],0)*Unspec_Imports[[#This Row],[Default_Emissions_Factor]]*Unspec_Imports[[#This Row],[Transmission_Loss_Correction_Factor]],"")</f>
        <v/>
      </c>
      <c r="S157" s="28"/>
      <c r="T157" s="57"/>
    </row>
    <row r="158" spans="1:20">
      <c r="A158" s="75" t="s">
        <v>896</v>
      </c>
      <c r="B158" s="37"/>
      <c r="C158" s="55"/>
      <c r="D158" s="37"/>
      <c r="E158" s="56"/>
      <c r="F158" s="44" t="str">
        <f>IF(Unspec_Imports[[#This Row],[Aggregated_First_POR]]="","",0.437)</f>
        <v/>
      </c>
      <c r="G15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58" s="43"/>
      <c r="I158" s="27"/>
      <c r="J158" s="37"/>
      <c r="K158" s="132" t="str">
        <f>IF(Unspec_Imports[[#This Row],[Are_You_PSE]]="","",IF(J158="Yes","","Verify Entry"))</f>
        <v/>
      </c>
      <c r="L158" s="26"/>
      <c r="M158" s="44" t="str">
        <f>IF(Unspec_Imports[[#This Row],[Aggregated_First_POR]]="","",'Start Here'!$B$33)</f>
        <v/>
      </c>
      <c r="N158" s="44" t="str">
        <f>IF(Unspec_Imports[[#This Row],[Aggregated_First_POR]]="","",IF(Unspec_Imports[[#This Row],[Are_You_PSE]]="Yes","No",IF(Unspec_Imports[[#This Row],[Are_You_PSE]]="No","Yes","Verify Entry")))</f>
        <v/>
      </c>
      <c r="O158" s="52" t="str">
        <f>IF(Unspec_Imports[[#This Row],[Power_Brought_On_Behalf]]="Yes",Unspec_Imports[[#This Row],[Unspecified_Electricity_Deliveries]]*Unspec_Imports[[#This Row],[Transmission_Loss_Correction_Factor]],"")</f>
        <v/>
      </c>
      <c r="P158" s="51" t="str">
        <f>IF(Unspec_Imports[[#This Row],[Imported_Owned_Or_On_Behalf]]="","",Unspec_Imports[[#This Row],[Imported_Owned_Or_On_Behalf]]*Unspec_Imports[[#This Row],[Default_Emissions_Factor]])</f>
        <v/>
      </c>
      <c r="Q158" s="26"/>
      <c r="R158" s="39" t="str">
        <f>IFERROR(MAX(Unspec_Imports[[#This Row],[Unspecified_Electricity_Deliveries]],0)*Unspec_Imports[[#This Row],[Default_Emissions_Factor]]*Unspec_Imports[[#This Row],[Transmission_Loss_Correction_Factor]],"")</f>
        <v/>
      </c>
      <c r="S158" s="28"/>
      <c r="T158" s="57"/>
    </row>
    <row r="159" spans="1:20">
      <c r="A159" s="75" t="s">
        <v>896</v>
      </c>
      <c r="B159" s="37"/>
      <c r="C159" s="55"/>
      <c r="D159" s="37"/>
      <c r="E159" s="56"/>
      <c r="F159" s="44" t="str">
        <f>IF(Unspec_Imports[[#This Row],[Aggregated_First_POR]]="","",0.437)</f>
        <v/>
      </c>
      <c r="G15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59" s="43"/>
      <c r="I159" s="27"/>
      <c r="J159" s="37"/>
      <c r="K159" s="132" t="str">
        <f>IF(Unspec_Imports[[#This Row],[Are_You_PSE]]="","",IF(J159="Yes","","Verify Entry"))</f>
        <v/>
      </c>
      <c r="L159" s="26"/>
      <c r="M159" s="44" t="str">
        <f>IF(Unspec_Imports[[#This Row],[Aggregated_First_POR]]="","",'Start Here'!$B$33)</f>
        <v/>
      </c>
      <c r="N159" s="44" t="str">
        <f>IF(Unspec_Imports[[#This Row],[Aggregated_First_POR]]="","",IF(Unspec_Imports[[#This Row],[Are_You_PSE]]="Yes","No",IF(Unspec_Imports[[#This Row],[Are_You_PSE]]="No","Yes","Verify Entry")))</f>
        <v/>
      </c>
      <c r="O159" s="52" t="str">
        <f>IF(Unspec_Imports[[#This Row],[Power_Brought_On_Behalf]]="Yes",Unspec_Imports[[#This Row],[Unspecified_Electricity_Deliveries]]*Unspec_Imports[[#This Row],[Transmission_Loss_Correction_Factor]],"")</f>
        <v/>
      </c>
      <c r="P159" s="51" t="str">
        <f>IF(Unspec_Imports[[#This Row],[Imported_Owned_Or_On_Behalf]]="","",Unspec_Imports[[#This Row],[Imported_Owned_Or_On_Behalf]]*Unspec_Imports[[#This Row],[Default_Emissions_Factor]])</f>
        <v/>
      </c>
      <c r="Q159" s="26"/>
      <c r="R159" s="39" t="str">
        <f>IFERROR(MAX(Unspec_Imports[[#This Row],[Unspecified_Electricity_Deliveries]],0)*Unspec_Imports[[#This Row],[Default_Emissions_Factor]]*Unspec_Imports[[#This Row],[Transmission_Loss_Correction_Factor]],"")</f>
        <v/>
      </c>
      <c r="S159" s="28"/>
      <c r="T159" s="57"/>
    </row>
    <row r="160" spans="1:20">
      <c r="A160" s="75" t="s">
        <v>896</v>
      </c>
      <c r="B160" s="37"/>
      <c r="C160" s="55"/>
      <c r="D160" s="37"/>
      <c r="E160" s="56"/>
      <c r="F160" s="44" t="str">
        <f>IF(Unspec_Imports[[#This Row],[Aggregated_First_POR]]="","",0.437)</f>
        <v/>
      </c>
      <c r="G16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60" s="43"/>
      <c r="I160" s="27"/>
      <c r="J160" s="37"/>
      <c r="K160" s="132" t="str">
        <f>IF(Unspec_Imports[[#This Row],[Are_You_PSE]]="","",IF(J160="Yes","","Verify Entry"))</f>
        <v/>
      </c>
      <c r="L160" s="26"/>
      <c r="M160" s="44" t="str">
        <f>IF(Unspec_Imports[[#This Row],[Aggregated_First_POR]]="","",'Start Here'!$B$33)</f>
        <v/>
      </c>
      <c r="N160" s="44" t="str">
        <f>IF(Unspec_Imports[[#This Row],[Aggregated_First_POR]]="","",IF(Unspec_Imports[[#This Row],[Are_You_PSE]]="Yes","No",IF(Unspec_Imports[[#This Row],[Are_You_PSE]]="No","Yes","Verify Entry")))</f>
        <v/>
      </c>
      <c r="O160" s="52" t="str">
        <f>IF(Unspec_Imports[[#This Row],[Power_Brought_On_Behalf]]="Yes",Unspec_Imports[[#This Row],[Unspecified_Electricity_Deliveries]]*Unspec_Imports[[#This Row],[Transmission_Loss_Correction_Factor]],"")</f>
        <v/>
      </c>
      <c r="P160" s="51" t="str">
        <f>IF(Unspec_Imports[[#This Row],[Imported_Owned_Or_On_Behalf]]="","",Unspec_Imports[[#This Row],[Imported_Owned_Or_On_Behalf]]*Unspec_Imports[[#This Row],[Default_Emissions_Factor]])</f>
        <v/>
      </c>
      <c r="Q160" s="26"/>
      <c r="R160" s="39" t="str">
        <f>IFERROR(MAX(Unspec_Imports[[#This Row],[Unspecified_Electricity_Deliveries]],0)*Unspec_Imports[[#This Row],[Default_Emissions_Factor]]*Unspec_Imports[[#This Row],[Transmission_Loss_Correction_Factor]],"")</f>
        <v/>
      </c>
      <c r="S160" s="28"/>
      <c r="T160" s="57"/>
    </row>
    <row r="161" spans="1:20">
      <c r="A161" s="75" t="s">
        <v>896</v>
      </c>
      <c r="B161" s="37"/>
      <c r="C161" s="55"/>
      <c r="D161" s="37"/>
      <c r="E161" s="56"/>
      <c r="F161" s="44" t="str">
        <f>IF(Unspec_Imports[[#This Row],[Aggregated_First_POR]]="","",0.437)</f>
        <v/>
      </c>
      <c r="G16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61" s="43"/>
      <c r="I161" s="27"/>
      <c r="J161" s="37"/>
      <c r="K161" s="132" t="str">
        <f>IF(Unspec_Imports[[#This Row],[Are_You_PSE]]="","",IF(J161="Yes","","Verify Entry"))</f>
        <v/>
      </c>
      <c r="L161" s="26"/>
      <c r="M161" s="44" t="str">
        <f>IF(Unspec_Imports[[#This Row],[Aggregated_First_POR]]="","",'Start Here'!$B$33)</f>
        <v/>
      </c>
      <c r="N161" s="44" t="str">
        <f>IF(Unspec_Imports[[#This Row],[Aggregated_First_POR]]="","",IF(Unspec_Imports[[#This Row],[Are_You_PSE]]="Yes","No",IF(Unspec_Imports[[#This Row],[Are_You_PSE]]="No","Yes","Verify Entry")))</f>
        <v/>
      </c>
      <c r="O161" s="52" t="str">
        <f>IF(Unspec_Imports[[#This Row],[Power_Brought_On_Behalf]]="Yes",Unspec_Imports[[#This Row],[Unspecified_Electricity_Deliveries]]*Unspec_Imports[[#This Row],[Transmission_Loss_Correction_Factor]],"")</f>
        <v/>
      </c>
      <c r="P161" s="51" t="str">
        <f>IF(Unspec_Imports[[#This Row],[Imported_Owned_Or_On_Behalf]]="","",Unspec_Imports[[#This Row],[Imported_Owned_Or_On_Behalf]]*Unspec_Imports[[#This Row],[Default_Emissions_Factor]])</f>
        <v/>
      </c>
      <c r="Q161" s="26"/>
      <c r="R161" s="39" t="str">
        <f>IFERROR(MAX(Unspec_Imports[[#This Row],[Unspecified_Electricity_Deliveries]],0)*Unspec_Imports[[#This Row],[Default_Emissions_Factor]]*Unspec_Imports[[#This Row],[Transmission_Loss_Correction_Factor]],"")</f>
        <v/>
      </c>
      <c r="S161" s="28"/>
      <c r="T161" s="57"/>
    </row>
    <row r="162" spans="1:20">
      <c r="A162" s="75" t="s">
        <v>896</v>
      </c>
      <c r="B162" s="37"/>
      <c r="C162" s="55"/>
      <c r="D162" s="37"/>
      <c r="E162" s="56"/>
      <c r="F162" s="44" t="str">
        <f>IF(Unspec_Imports[[#This Row],[Aggregated_First_POR]]="","",0.437)</f>
        <v/>
      </c>
      <c r="G16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62" s="43"/>
      <c r="I162" s="27"/>
      <c r="J162" s="37"/>
      <c r="K162" s="132" t="str">
        <f>IF(Unspec_Imports[[#This Row],[Are_You_PSE]]="","",IF(J162="Yes","","Verify Entry"))</f>
        <v/>
      </c>
      <c r="L162" s="26"/>
      <c r="M162" s="44" t="str">
        <f>IF(Unspec_Imports[[#This Row],[Aggregated_First_POR]]="","",'Start Here'!$B$33)</f>
        <v/>
      </c>
      <c r="N162" s="44" t="str">
        <f>IF(Unspec_Imports[[#This Row],[Aggregated_First_POR]]="","",IF(Unspec_Imports[[#This Row],[Are_You_PSE]]="Yes","No",IF(Unspec_Imports[[#This Row],[Are_You_PSE]]="No","Yes","Verify Entry")))</f>
        <v/>
      </c>
      <c r="O162" s="52" t="str">
        <f>IF(Unspec_Imports[[#This Row],[Power_Brought_On_Behalf]]="Yes",Unspec_Imports[[#This Row],[Unspecified_Electricity_Deliveries]]*Unspec_Imports[[#This Row],[Transmission_Loss_Correction_Factor]],"")</f>
        <v/>
      </c>
      <c r="P162" s="51" t="str">
        <f>IF(Unspec_Imports[[#This Row],[Imported_Owned_Or_On_Behalf]]="","",Unspec_Imports[[#This Row],[Imported_Owned_Or_On_Behalf]]*Unspec_Imports[[#This Row],[Default_Emissions_Factor]])</f>
        <v/>
      </c>
      <c r="Q162" s="26"/>
      <c r="R162" s="39" t="str">
        <f>IFERROR(MAX(Unspec_Imports[[#This Row],[Unspecified_Electricity_Deliveries]],0)*Unspec_Imports[[#This Row],[Default_Emissions_Factor]]*Unspec_Imports[[#This Row],[Transmission_Loss_Correction_Factor]],"")</f>
        <v/>
      </c>
      <c r="S162" s="28"/>
      <c r="T162" s="57"/>
    </row>
    <row r="163" spans="1:20">
      <c r="A163" s="75" t="s">
        <v>896</v>
      </c>
      <c r="B163" s="37"/>
      <c r="C163" s="55"/>
      <c r="D163" s="37"/>
      <c r="E163" s="56"/>
      <c r="F163" s="44" t="str">
        <f>IF(Unspec_Imports[[#This Row],[Aggregated_First_POR]]="","",0.437)</f>
        <v/>
      </c>
      <c r="G16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63" s="43"/>
      <c r="I163" s="27"/>
      <c r="J163" s="37"/>
      <c r="K163" s="132" t="str">
        <f>IF(Unspec_Imports[[#This Row],[Are_You_PSE]]="","",IF(J163="Yes","","Verify Entry"))</f>
        <v/>
      </c>
      <c r="L163" s="26"/>
      <c r="M163" s="44" t="str">
        <f>IF(Unspec_Imports[[#This Row],[Aggregated_First_POR]]="","",'Start Here'!$B$33)</f>
        <v/>
      </c>
      <c r="N163" s="44" t="str">
        <f>IF(Unspec_Imports[[#This Row],[Aggregated_First_POR]]="","",IF(Unspec_Imports[[#This Row],[Are_You_PSE]]="Yes","No",IF(Unspec_Imports[[#This Row],[Are_You_PSE]]="No","Yes","Verify Entry")))</f>
        <v/>
      </c>
      <c r="O163" s="52" t="str">
        <f>IF(Unspec_Imports[[#This Row],[Power_Brought_On_Behalf]]="Yes",Unspec_Imports[[#This Row],[Unspecified_Electricity_Deliveries]]*Unspec_Imports[[#This Row],[Transmission_Loss_Correction_Factor]],"")</f>
        <v/>
      </c>
      <c r="P163" s="51" t="str">
        <f>IF(Unspec_Imports[[#This Row],[Imported_Owned_Or_On_Behalf]]="","",Unspec_Imports[[#This Row],[Imported_Owned_Or_On_Behalf]]*Unspec_Imports[[#This Row],[Default_Emissions_Factor]])</f>
        <v/>
      </c>
      <c r="Q163" s="26"/>
      <c r="R163" s="39" t="str">
        <f>IFERROR(MAX(Unspec_Imports[[#This Row],[Unspecified_Electricity_Deliveries]],0)*Unspec_Imports[[#This Row],[Default_Emissions_Factor]]*Unspec_Imports[[#This Row],[Transmission_Loss_Correction_Factor]],"")</f>
        <v/>
      </c>
      <c r="S163" s="28"/>
      <c r="T163" s="57"/>
    </row>
    <row r="164" spans="1:20">
      <c r="A164" s="75" t="s">
        <v>896</v>
      </c>
      <c r="B164" s="37"/>
      <c r="C164" s="55"/>
      <c r="D164" s="37"/>
      <c r="E164" s="56"/>
      <c r="F164" s="44" t="str">
        <f>IF(Unspec_Imports[[#This Row],[Aggregated_First_POR]]="","",0.437)</f>
        <v/>
      </c>
      <c r="G16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64" s="43"/>
      <c r="I164" s="27"/>
      <c r="J164" s="37"/>
      <c r="K164" s="132" t="str">
        <f>IF(Unspec_Imports[[#This Row],[Are_You_PSE]]="","",IF(J164="Yes","","Verify Entry"))</f>
        <v/>
      </c>
      <c r="L164" s="26"/>
      <c r="M164" s="44" t="str">
        <f>IF(Unspec_Imports[[#This Row],[Aggregated_First_POR]]="","",'Start Here'!$B$33)</f>
        <v/>
      </c>
      <c r="N164" s="44" t="str">
        <f>IF(Unspec_Imports[[#This Row],[Aggregated_First_POR]]="","",IF(Unspec_Imports[[#This Row],[Are_You_PSE]]="Yes","No",IF(Unspec_Imports[[#This Row],[Are_You_PSE]]="No","Yes","Verify Entry")))</f>
        <v/>
      </c>
      <c r="O164" s="52" t="str">
        <f>IF(Unspec_Imports[[#This Row],[Power_Brought_On_Behalf]]="Yes",Unspec_Imports[[#This Row],[Unspecified_Electricity_Deliveries]]*Unspec_Imports[[#This Row],[Transmission_Loss_Correction_Factor]],"")</f>
        <v/>
      </c>
      <c r="P164" s="51" t="str">
        <f>IF(Unspec_Imports[[#This Row],[Imported_Owned_Or_On_Behalf]]="","",Unspec_Imports[[#This Row],[Imported_Owned_Or_On_Behalf]]*Unspec_Imports[[#This Row],[Default_Emissions_Factor]])</f>
        <v/>
      </c>
      <c r="Q164" s="26"/>
      <c r="R164" s="39" t="str">
        <f>IFERROR(MAX(Unspec_Imports[[#This Row],[Unspecified_Electricity_Deliveries]],0)*Unspec_Imports[[#This Row],[Default_Emissions_Factor]]*Unspec_Imports[[#This Row],[Transmission_Loss_Correction_Factor]],"")</f>
        <v/>
      </c>
      <c r="S164" s="28"/>
      <c r="T164" s="57"/>
    </row>
    <row r="165" spans="1:20">
      <c r="A165" s="75" t="s">
        <v>896</v>
      </c>
      <c r="B165" s="37"/>
      <c r="C165" s="55"/>
      <c r="D165" s="37"/>
      <c r="E165" s="56"/>
      <c r="F165" s="44" t="str">
        <f>IF(Unspec_Imports[[#This Row],[Aggregated_First_POR]]="","",0.437)</f>
        <v/>
      </c>
      <c r="G16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65" s="43"/>
      <c r="I165" s="27"/>
      <c r="J165" s="37"/>
      <c r="K165" s="132" t="str">
        <f>IF(Unspec_Imports[[#This Row],[Are_You_PSE]]="","",IF(J165="Yes","","Verify Entry"))</f>
        <v/>
      </c>
      <c r="L165" s="26"/>
      <c r="M165" s="44" t="str">
        <f>IF(Unspec_Imports[[#This Row],[Aggregated_First_POR]]="","",'Start Here'!$B$33)</f>
        <v/>
      </c>
      <c r="N165" s="44" t="str">
        <f>IF(Unspec_Imports[[#This Row],[Aggregated_First_POR]]="","",IF(Unspec_Imports[[#This Row],[Are_You_PSE]]="Yes","No",IF(Unspec_Imports[[#This Row],[Are_You_PSE]]="No","Yes","Verify Entry")))</f>
        <v/>
      </c>
      <c r="O165" s="52" t="str">
        <f>IF(Unspec_Imports[[#This Row],[Power_Brought_On_Behalf]]="Yes",Unspec_Imports[[#This Row],[Unspecified_Electricity_Deliveries]]*Unspec_Imports[[#This Row],[Transmission_Loss_Correction_Factor]],"")</f>
        <v/>
      </c>
      <c r="P165" s="51" t="str">
        <f>IF(Unspec_Imports[[#This Row],[Imported_Owned_Or_On_Behalf]]="","",Unspec_Imports[[#This Row],[Imported_Owned_Or_On_Behalf]]*Unspec_Imports[[#This Row],[Default_Emissions_Factor]])</f>
        <v/>
      </c>
      <c r="Q165" s="26"/>
      <c r="R165" s="39" t="str">
        <f>IFERROR(MAX(Unspec_Imports[[#This Row],[Unspecified_Electricity_Deliveries]],0)*Unspec_Imports[[#This Row],[Default_Emissions_Factor]]*Unspec_Imports[[#This Row],[Transmission_Loss_Correction_Factor]],"")</f>
        <v/>
      </c>
      <c r="S165" s="28"/>
      <c r="T165" s="57"/>
    </row>
    <row r="166" spans="1:20">
      <c r="A166" s="75" t="s">
        <v>896</v>
      </c>
      <c r="B166" s="37"/>
      <c r="C166" s="55"/>
      <c r="D166" s="37"/>
      <c r="E166" s="56"/>
      <c r="F166" s="44" t="str">
        <f>IF(Unspec_Imports[[#This Row],[Aggregated_First_POR]]="","",0.437)</f>
        <v/>
      </c>
      <c r="G16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66" s="43"/>
      <c r="I166" s="27"/>
      <c r="J166" s="37"/>
      <c r="K166" s="132" t="str">
        <f>IF(Unspec_Imports[[#This Row],[Are_You_PSE]]="","",IF(J166="Yes","","Verify Entry"))</f>
        <v/>
      </c>
      <c r="L166" s="26"/>
      <c r="M166" s="44" t="str">
        <f>IF(Unspec_Imports[[#This Row],[Aggregated_First_POR]]="","",'Start Here'!$B$33)</f>
        <v/>
      </c>
      <c r="N166" s="44" t="str">
        <f>IF(Unspec_Imports[[#This Row],[Aggregated_First_POR]]="","",IF(Unspec_Imports[[#This Row],[Are_You_PSE]]="Yes","No",IF(Unspec_Imports[[#This Row],[Are_You_PSE]]="No","Yes","Verify Entry")))</f>
        <v/>
      </c>
      <c r="O166" s="52" t="str">
        <f>IF(Unspec_Imports[[#This Row],[Power_Brought_On_Behalf]]="Yes",Unspec_Imports[[#This Row],[Unspecified_Electricity_Deliveries]]*Unspec_Imports[[#This Row],[Transmission_Loss_Correction_Factor]],"")</f>
        <v/>
      </c>
      <c r="P166" s="51" t="str">
        <f>IF(Unspec_Imports[[#This Row],[Imported_Owned_Or_On_Behalf]]="","",Unspec_Imports[[#This Row],[Imported_Owned_Or_On_Behalf]]*Unspec_Imports[[#This Row],[Default_Emissions_Factor]])</f>
        <v/>
      </c>
      <c r="Q166" s="26"/>
      <c r="R166" s="39" t="str">
        <f>IFERROR(MAX(Unspec_Imports[[#This Row],[Unspecified_Electricity_Deliveries]],0)*Unspec_Imports[[#This Row],[Default_Emissions_Factor]]*Unspec_Imports[[#This Row],[Transmission_Loss_Correction_Factor]],"")</f>
        <v/>
      </c>
      <c r="S166" s="28"/>
      <c r="T166" s="57"/>
    </row>
    <row r="167" spans="1:20">
      <c r="A167" s="75" t="s">
        <v>896</v>
      </c>
      <c r="B167" s="37"/>
      <c r="C167" s="55"/>
      <c r="D167" s="37"/>
      <c r="E167" s="56"/>
      <c r="F167" s="44" t="str">
        <f>IF(Unspec_Imports[[#This Row],[Aggregated_First_POR]]="","",0.437)</f>
        <v/>
      </c>
      <c r="G16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67" s="43"/>
      <c r="I167" s="27"/>
      <c r="J167" s="37"/>
      <c r="K167" s="132" t="str">
        <f>IF(Unspec_Imports[[#This Row],[Are_You_PSE]]="","",IF(J167="Yes","","Verify Entry"))</f>
        <v/>
      </c>
      <c r="L167" s="26"/>
      <c r="M167" s="44" t="str">
        <f>IF(Unspec_Imports[[#This Row],[Aggregated_First_POR]]="","",'Start Here'!$B$33)</f>
        <v/>
      </c>
      <c r="N167" s="44" t="str">
        <f>IF(Unspec_Imports[[#This Row],[Aggregated_First_POR]]="","",IF(Unspec_Imports[[#This Row],[Are_You_PSE]]="Yes","No",IF(Unspec_Imports[[#This Row],[Are_You_PSE]]="No","Yes","Verify Entry")))</f>
        <v/>
      </c>
      <c r="O167" s="52" t="str">
        <f>IF(Unspec_Imports[[#This Row],[Power_Brought_On_Behalf]]="Yes",Unspec_Imports[[#This Row],[Unspecified_Electricity_Deliveries]]*Unspec_Imports[[#This Row],[Transmission_Loss_Correction_Factor]],"")</f>
        <v/>
      </c>
      <c r="P167" s="51" t="str">
        <f>IF(Unspec_Imports[[#This Row],[Imported_Owned_Or_On_Behalf]]="","",Unspec_Imports[[#This Row],[Imported_Owned_Or_On_Behalf]]*Unspec_Imports[[#This Row],[Default_Emissions_Factor]])</f>
        <v/>
      </c>
      <c r="Q167" s="26"/>
      <c r="R167" s="39" t="str">
        <f>IFERROR(MAX(Unspec_Imports[[#This Row],[Unspecified_Electricity_Deliveries]],0)*Unspec_Imports[[#This Row],[Default_Emissions_Factor]]*Unspec_Imports[[#This Row],[Transmission_Loss_Correction_Factor]],"")</f>
        <v/>
      </c>
      <c r="S167" s="28"/>
      <c r="T167" s="57"/>
    </row>
    <row r="168" spans="1:20">
      <c r="A168" s="75" t="s">
        <v>896</v>
      </c>
      <c r="B168" s="37"/>
      <c r="C168" s="55"/>
      <c r="D168" s="37"/>
      <c r="E168" s="56"/>
      <c r="F168" s="44" t="str">
        <f>IF(Unspec_Imports[[#This Row],[Aggregated_First_POR]]="","",0.437)</f>
        <v/>
      </c>
      <c r="G16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68" s="43"/>
      <c r="I168" s="27"/>
      <c r="J168" s="37"/>
      <c r="K168" s="132" t="str">
        <f>IF(Unspec_Imports[[#This Row],[Are_You_PSE]]="","",IF(J168="Yes","","Verify Entry"))</f>
        <v/>
      </c>
      <c r="L168" s="26"/>
      <c r="M168" s="44" t="str">
        <f>IF(Unspec_Imports[[#This Row],[Aggregated_First_POR]]="","",'Start Here'!$B$33)</f>
        <v/>
      </c>
      <c r="N168" s="44" t="str">
        <f>IF(Unspec_Imports[[#This Row],[Aggregated_First_POR]]="","",IF(Unspec_Imports[[#This Row],[Are_You_PSE]]="Yes","No",IF(Unspec_Imports[[#This Row],[Are_You_PSE]]="No","Yes","Verify Entry")))</f>
        <v/>
      </c>
      <c r="O168" s="52" t="str">
        <f>IF(Unspec_Imports[[#This Row],[Power_Brought_On_Behalf]]="Yes",Unspec_Imports[[#This Row],[Unspecified_Electricity_Deliveries]]*Unspec_Imports[[#This Row],[Transmission_Loss_Correction_Factor]],"")</f>
        <v/>
      </c>
      <c r="P168" s="51" t="str">
        <f>IF(Unspec_Imports[[#This Row],[Imported_Owned_Or_On_Behalf]]="","",Unspec_Imports[[#This Row],[Imported_Owned_Or_On_Behalf]]*Unspec_Imports[[#This Row],[Default_Emissions_Factor]])</f>
        <v/>
      </c>
      <c r="Q168" s="26"/>
      <c r="R168" s="39" t="str">
        <f>IFERROR(MAX(Unspec_Imports[[#This Row],[Unspecified_Electricity_Deliveries]],0)*Unspec_Imports[[#This Row],[Default_Emissions_Factor]]*Unspec_Imports[[#This Row],[Transmission_Loss_Correction_Factor]],"")</f>
        <v/>
      </c>
      <c r="S168" s="28"/>
      <c r="T168" s="57"/>
    </row>
    <row r="169" spans="1:20">
      <c r="A169" s="75" t="s">
        <v>896</v>
      </c>
      <c r="B169" s="37"/>
      <c r="C169" s="55"/>
      <c r="D169" s="37"/>
      <c r="E169" s="56"/>
      <c r="F169" s="44" t="str">
        <f>IF(Unspec_Imports[[#This Row],[Aggregated_First_POR]]="","",0.437)</f>
        <v/>
      </c>
      <c r="G16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69" s="43"/>
      <c r="I169" s="27"/>
      <c r="J169" s="37"/>
      <c r="K169" s="132" t="str">
        <f>IF(Unspec_Imports[[#This Row],[Are_You_PSE]]="","",IF(J169="Yes","","Verify Entry"))</f>
        <v/>
      </c>
      <c r="L169" s="26"/>
      <c r="M169" s="44" t="str">
        <f>IF(Unspec_Imports[[#This Row],[Aggregated_First_POR]]="","",'Start Here'!$B$33)</f>
        <v/>
      </c>
      <c r="N169" s="44" t="str">
        <f>IF(Unspec_Imports[[#This Row],[Aggregated_First_POR]]="","",IF(Unspec_Imports[[#This Row],[Are_You_PSE]]="Yes","No",IF(Unspec_Imports[[#This Row],[Are_You_PSE]]="No","Yes","Verify Entry")))</f>
        <v/>
      </c>
      <c r="O169" s="52" t="str">
        <f>IF(Unspec_Imports[[#This Row],[Power_Brought_On_Behalf]]="Yes",Unspec_Imports[[#This Row],[Unspecified_Electricity_Deliveries]]*Unspec_Imports[[#This Row],[Transmission_Loss_Correction_Factor]],"")</f>
        <v/>
      </c>
      <c r="P169" s="51" t="str">
        <f>IF(Unspec_Imports[[#This Row],[Imported_Owned_Or_On_Behalf]]="","",Unspec_Imports[[#This Row],[Imported_Owned_Or_On_Behalf]]*Unspec_Imports[[#This Row],[Default_Emissions_Factor]])</f>
        <v/>
      </c>
      <c r="Q169" s="26"/>
      <c r="R169" s="39" t="str">
        <f>IFERROR(MAX(Unspec_Imports[[#This Row],[Unspecified_Electricity_Deliveries]],0)*Unspec_Imports[[#This Row],[Default_Emissions_Factor]]*Unspec_Imports[[#This Row],[Transmission_Loss_Correction_Factor]],"")</f>
        <v/>
      </c>
      <c r="S169" s="28"/>
      <c r="T169" s="57"/>
    </row>
    <row r="170" spans="1:20">
      <c r="A170" s="75" t="s">
        <v>896</v>
      </c>
      <c r="B170" s="37"/>
      <c r="C170" s="55"/>
      <c r="D170" s="37"/>
      <c r="E170" s="56"/>
      <c r="F170" s="44" t="str">
        <f>IF(Unspec_Imports[[#This Row],[Aggregated_First_POR]]="","",0.437)</f>
        <v/>
      </c>
      <c r="G17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70" s="43"/>
      <c r="I170" s="27"/>
      <c r="J170" s="37"/>
      <c r="K170" s="132" t="str">
        <f>IF(Unspec_Imports[[#This Row],[Are_You_PSE]]="","",IF(J170="Yes","","Verify Entry"))</f>
        <v/>
      </c>
      <c r="L170" s="26"/>
      <c r="M170" s="44" t="str">
        <f>IF(Unspec_Imports[[#This Row],[Aggregated_First_POR]]="","",'Start Here'!$B$33)</f>
        <v/>
      </c>
      <c r="N170" s="44" t="str">
        <f>IF(Unspec_Imports[[#This Row],[Aggregated_First_POR]]="","",IF(Unspec_Imports[[#This Row],[Are_You_PSE]]="Yes","No",IF(Unspec_Imports[[#This Row],[Are_You_PSE]]="No","Yes","Verify Entry")))</f>
        <v/>
      </c>
      <c r="O170" s="52" t="str">
        <f>IF(Unspec_Imports[[#This Row],[Power_Brought_On_Behalf]]="Yes",Unspec_Imports[[#This Row],[Unspecified_Electricity_Deliveries]]*Unspec_Imports[[#This Row],[Transmission_Loss_Correction_Factor]],"")</f>
        <v/>
      </c>
      <c r="P170" s="51" t="str">
        <f>IF(Unspec_Imports[[#This Row],[Imported_Owned_Or_On_Behalf]]="","",Unspec_Imports[[#This Row],[Imported_Owned_Or_On_Behalf]]*Unspec_Imports[[#This Row],[Default_Emissions_Factor]])</f>
        <v/>
      </c>
      <c r="Q170" s="26"/>
      <c r="R170" s="39" t="str">
        <f>IFERROR(MAX(Unspec_Imports[[#This Row],[Unspecified_Electricity_Deliveries]],0)*Unspec_Imports[[#This Row],[Default_Emissions_Factor]]*Unspec_Imports[[#This Row],[Transmission_Loss_Correction_Factor]],"")</f>
        <v/>
      </c>
      <c r="S170" s="28"/>
      <c r="T170" s="57"/>
    </row>
    <row r="171" spans="1:20">
      <c r="A171" s="75" t="s">
        <v>896</v>
      </c>
      <c r="B171" s="37"/>
      <c r="C171" s="55"/>
      <c r="D171" s="37"/>
      <c r="E171" s="56"/>
      <c r="F171" s="44" t="str">
        <f>IF(Unspec_Imports[[#This Row],[Aggregated_First_POR]]="","",0.437)</f>
        <v/>
      </c>
      <c r="G17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71" s="43"/>
      <c r="I171" s="27"/>
      <c r="J171" s="37"/>
      <c r="K171" s="132" t="str">
        <f>IF(Unspec_Imports[[#This Row],[Are_You_PSE]]="","",IF(J171="Yes","","Verify Entry"))</f>
        <v/>
      </c>
      <c r="L171" s="26"/>
      <c r="M171" s="44" t="str">
        <f>IF(Unspec_Imports[[#This Row],[Aggregated_First_POR]]="","",'Start Here'!$B$33)</f>
        <v/>
      </c>
      <c r="N171" s="44" t="str">
        <f>IF(Unspec_Imports[[#This Row],[Aggregated_First_POR]]="","",IF(Unspec_Imports[[#This Row],[Are_You_PSE]]="Yes","No",IF(Unspec_Imports[[#This Row],[Are_You_PSE]]="No","Yes","Verify Entry")))</f>
        <v/>
      </c>
      <c r="O171" s="52" t="str">
        <f>IF(Unspec_Imports[[#This Row],[Power_Brought_On_Behalf]]="Yes",Unspec_Imports[[#This Row],[Unspecified_Electricity_Deliveries]]*Unspec_Imports[[#This Row],[Transmission_Loss_Correction_Factor]],"")</f>
        <v/>
      </c>
      <c r="P171" s="51" t="str">
        <f>IF(Unspec_Imports[[#This Row],[Imported_Owned_Or_On_Behalf]]="","",Unspec_Imports[[#This Row],[Imported_Owned_Or_On_Behalf]]*Unspec_Imports[[#This Row],[Default_Emissions_Factor]])</f>
        <v/>
      </c>
      <c r="Q171" s="26"/>
      <c r="R171" s="39" t="str">
        <f>IFERROR(MAX(Unspec_Imports[[#This Row],[Unspecified_Electricity_Deliveries]],0)*Unspec_Imports[[#This Row],[Default_Emissions_Factor]]*Unspec_Imports[[#This Row],[Transmission_Loss_Correction_Factor]],"")</f>
        <v/>
      </c>
      <c r="S171" s="28"/>
      <c r="T171" s="57"/>
    </row>
    <row r="172" spans="1:20">
      <c r="A172" s="75" t="s">
        <v>896</v>
      </c>
      <c r="B172" s="37"/>
      <c r="C172" s="55"/>
      <c r="D172" s="37"/>
      <c r="E172" s="56"/>
      <c r="F172" s="44" t="str">
        <f>IF(Unspec_Imports[[#This Row],[Aggregated_First_POR]]="","",0.437)</f>
        <v/>
      </c>
      <c r="G17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72" s="43"/>
      <c r="I172" s="27"/>
      <c r="J172" s="37"/>
      <c r="K172" s="132" t="str">
        <f>IF(Unspec_Imports[[#This Row],[Are_You_PSE]]="","",IF(J172="Yes","","Verify Entry"))</f>
        <v/>
      </c>
      <c r="L172" s="26"/>
      <c r="M172" s="44" t="str">
        <f>IF(Unspec_Imports[[#This Row],[Aggregated_First_POR]]="","",'Start Here'!$B$33)</f>
        <v/>
      </c>
      <c r="N172" s="44" t="str">
        <f>IF(Unspec_Imports[[#This Row],[Aggregated_First_POR]]="","",IF(Unspec_Imports[[#This Row],[Are_You_PSE]]="Yes","No",IF(Unspec_Imports[[#This Row],[Are_You_PSE]]="No","Yes","Verify Entry")))</f>
        <v/>
      </c>
      <c r="O172" s="52" t="str">
        <f>IF(Unspec_Imports[[#This Row],[Power_Brought_On_Behalf]]="Yes",Unspec_Imports[[#This Row],[Unspecified_Electricity_Deliveries]]*Unspec_Imports[[#This Row],[Transmission_Loss_Correction_Factor]],"")</f>
        <v/>
      </c>
      <c r="P172" s="51" t="str">
        <f>IF(Unspec_Imports[[#This Row],[Imported_Owned_Or_On_Behalf]]="","",Unspec_Imports[[#This Row],[Imported_Owned_Or_On_Behalf]]*Unspec_Imports[[#This Row],[Default_Emissions_Factor]])</f>
        <v/>
      </c>
      <c r="Q172" s="26"/>
      <c r="R172" s="39" t="str">
        <f>IFERROR(MAX(Unspec_Imports[[#This Row],[Unspecified_Electricity_Deliveries]],0)*Unspec_Imports[[#This Row],[Default_Emissions_Factor]]*Unspec_Imports[[#This Row],[Transmission_Loss_Correction_Factor]],"")</f>
        <v/>
      </c>
      <c r="S172" s="28"/>
      <c r="T172" s="57"/>
    </row>
    <row r="173" spans="1:20">
      <c r="A173" s="75" t="s">
        <v>896</v>
      </c>
      <c r="B173" s="37"/>
      <c r="C173" s="55"/>
      <c r="D173" s="37"/>
      <c r="E173" s="56"/>
      <c r="F173" s="44" t="str">
        <f>IF(Unspec_Imports[[#This Row],[Aggregated_First_POR]]="","",0.437)</f>
        <v/>
      </c>
      <c r="G17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73" s="43"/>
      <c r="I173" s="27"/>
      <c r="J173" s="37"/>
      <c r="K173" s="132" t="str">
        <f>IF(Unspec_Imports[[#This Row],[Are_You_PSE]]="","",IF(J173="Yes","","Verify Entry"))</f>
        <v/>
      </c>
      <c r="L173" s="26"/>
      <c r="M173" s="44" t="str">
        <f>IF(Unspec_Imports[[#This Row],[Aggregated_First_POR]]="","",'Start Here'!$B$33)</f>
        <v/>
      </c>
      <c r="N173" s="44" t="str">
        <f>IF(Unspec_Imports[[#This Row],[Aggregated_First_POR]]="","",IF(Unspec_Imports[[#This Row],[Are_You_PSE]]="Yes","No",IF(Unspec_Imports[[#This Row],[Are_You_PSE]]="No","Yes","Verify Entry")))</f>
        <v/>
      </c>
      <c r="O173" s="52" t="str">
        <f>IF(Unspec_Imports[[#This Row],[Power_Brought_On_Behalf]]="Yes",Unspec_Imports[[#This Row],[Unspecified_Electricity_Deliveries]]*Unspec_Imports[[#This Row],[Transmission_Loss_Correction_Factor]],"")</f>
        <v/>
      </c>
      <c r="P173" s="51" t="str">
        <f>IF(Unspec_Imports[[#This Row],[Imported_Owned_Or_On_Behalf]]="","",Unspec_Imports[[#This Row],[Imported_Owned_Or_On_Behalf]]*Unspec_Imports[[#This Row],[Default_Emissions_Factor]])</f>
        <v/>
      </c>
      <c r="Q173" s="26"/>
      <c r="R173" s="39" t="str">
        <f>IFERROR(MAX(Unspec_Imports[[#This Row],[Unspecified_Electricity_Deliveries]],0)*Unspec_Imports[[#This Row],[Default_Emissions_Factor]]*Unspec_Imports[[#This Row],[Transmission_Loss_Correction_Factor]],"")</f>
        <v/>
      </c>
      <c r="S173" s="28"/>
      <c r="T173" s="57"/>
    </row>
    <row r="174" spans="1:20">
      <c r="A174" s="75" t="s">
        <v>896</v>
      </c>
      <c r="B174" s="37"/>
      <c r="C174" s="55"/>
      <c r="D174" s="37"/>
      <c r="E174" s="56"/>
      <c r="F174" s="44" t="str">
        <f>IF(Unspec_Imports[[#This Row],[Aggregated_First_POR]]="","",0.437)</f>
        <v/>
      </c>
      <c r="G17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74" s="43"/>
      <c r="I174" s="27"/>
      <c r="J174" s="37"/>
      <c r="K174" s="132" t="str">
        <f>IF(Unspec_Imports[[#This Row],[Are_You_PSE]]="","",IF(J174="Yes","","Verify Entry"))</f>
        <v/>
      </c>
      <c r="L174" s="26"/>
      <c r="M174" s="44" t="str">
        <f>IF(Unspec_Imports[[#This Row],[Aggregated_First_POR]]="","",'Start Here'!$B$33)</f>
        <v/>
      </c>
      <c r="N174" s="44" t="str">
        <f>IF(Unspec_Imports[[#This Row],[Aggregated_First_POR]]="","",IF(Unspec_Imports[[#This Row],[Are_You_PSE]]="Yes","No",IF(Unspec_Imports[[#This Row],[Are_You_PSE]]="No","Yes","Verify Entry")))</f>
        <v/>
      </c>
      <c r="O174" s="52" t="str">
        <f>IF(Unspec_Imports[[#This Row],[Power_Brought_On_Behalf]]="Yes",Unspec_Imports[[#This Row],[Unspecified_Electricity_Deliveries]]*Unspec_Imports[[#This Row],[Transmission_Loss_Correction_Factor]],"")</f>
        <v/>
      </c>
      <c r="P174" s="51" t="str">
        <f>IF(Unspec_Imports[[#This Row],[Imported_Owned_Or_On_Behalf]]="","",Unspec_Imports[[#This Row],[Imported_Owned_Or_On_Behalf]]*Unspec_Imports[[#This Row],[Default_Emissions_Factor]])</f>
        <v/>
      </c>
      <c r="Q174" s="26"/>
      <c r="R174" s="39" t="str">
        <f>IFERROR(MAX(Unspec_Imports[[#This Row],[Unspecified_Electricity_Deliveries]],0)*Unspec_Imports[[#This Row],[Default_Emissions_Factor]]*Unspec_Imports[[#This Row],[Transmission_Loss_Correction_Factor]],"")</f>
        <v/>
      </c>
      <c r="S174" s="28"/>
      <c r="T174" s="57"/>
    </row>
    <row r="175" spans="1:20">
      <c r="A175" s="75" t="s">
        <v>896</v>
      </c>
      <c r="B175" s="37"/>
      <c r="C175" s="55"/>
      <c r="D175" s="37"/>
      <c r="E175" s="56"/>
      <c r="F175" s="44" t="str">
        <f>IF(Unspec_Imports[[#This Row],[Aggregated_First_POR]]="","",0.437)</f>
        <v/>
      </c>
      <c r="G17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75" s="43"/>
      <c r="I175" s="27"/>
      <c r="J175" s="37"/>
      <c r="K175" s="132" t="str">
        <f>IF(Unspec_Imports[[#This Row],[Are_You_PSE]]="","",IF(J175="Yes","","Verify Entry"))</f>
        <v/>
      </c>
      <c r="L175" s="26"/>
      <c r="M175" s="44" t="str">
        <f>IF(Unspec_Imports[[#This Row],[Aggregated_First_POR]]="","",'Start Here'!$B$33)</f>
        <v/>
      </c>
      <c r="N175" s="44" t="str">
        <f>IF(Unspec_Imports[[#This Row],[Aggregated_First_POR]]="","",IF(Unspec_Imports[[#This Row],[Are_You_PSE]]="Yes","No",IF(Unspec_Imports[[#This Row],[Are_You_PSE]]="No","Yes","Verify Entry")))</f>
        <v/>
      </c>
      <c r="O175" s="52" t="str">
        <f>IF(Unspec_Imports[[#This Row],[Power_Brought_On_Behalf]]="Yes",Unspec_Imports[[#This Row],[Unspecified_Electricity_Deliveries]]*Unspec_Imports[[#This Row],[Transmission_Loss_Correction_Factor]],"")</f>
        <v/>
      </c>
      <c r="P175" s="51" t="str">
        <f>IF(Unspec_Imports[[#This Row],[Imported_Owned_Or_On_Behalf]]="","",Unspec_Imports[[#This Row],[Imported_Owned_Or_On_Behalf]]*Unspec_Imports[[#This Row],[Default_Emissions_Factor]])</f>
        <v/>
      </c>
      <c r="Q175" s="26"/>
      <c r="R175" s="39" t="str">
        <f>IFERROR(MAX(Unspec_Imports[[#This Row],[Unspecified_Electricity_Deliveries]],0)*Unspec_Imports[[#This Row],[Default_Emissions_Factor]]*Unspec_Imports[[#This Row],[Transmission_Loss_Correction_Factor]],"")</f>
        <v/>
      </c>
      <c r="S175" s="28"/>
      <c r="T175" s="57"/>
    </row>
    <row r="176" spans="1:20">
      <c r="A176" s="75" t="s">
        <v>896</v>
      </c>
      <c r="B176" s="37"/>
      <c r="C176" s="55"/>
      <c r="D176" s="37"/>
      <c r="E176" s="56"/>
      <c r="F176" s="44" t="str">
        <f>IF(Unspec_Imports[[#This Row],[Aggregated_First_POR]]="","",0.437)</f>
        <v/>
      </c>
      <c r="G17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76" s="43"/>
      <c r="I176" s="27"/>
      <c r="J176" s="37"/>
      <c r="K176" s="132" t="str">
        <f>IF(Unspec_Imports[[#This Row],[Are_You_PSE]]="","",IF(J176="Yes","","Verify Entry"))</f>
        <v/>
      </c>
      <c r="L176" s="26"/>
      <c r="M176" s="44" t="str">
        <f>IF(Unspec_Imports[[#This Row],[Aggregated_First_POR]]="","",'Start Here'!$B$33)</f>
        <v/>
      </c>
      <c r="N176" s="44" t="str">
        <f>IF(Unspec_Imports[[#This Row],[Aggregated_First_POR]]="","",IF(Unspec_Imports[[#This Row],[Are_You_PSE]]="Yes","No",IF(Unspec_Imports[[#This Row],[Are_You_PSE]]="No","Yes","Verify Entry")))</f>
        <v/>
      </c>
      <c r="O176" s="52" t="str">
        <f>IF(Unspec_Imports[[#This Row],[Power_Brought_On_Behalf]]="Yes",Unspec_Imports[[#This Row],[Unspecified_Electricity_Deliveries]]*Unspec_Imports[[#This Row],[Transmission_Loss_Correction_Factor]],"")</f>
        <v/>
      </c>
      <c r="P176" s="51" t="str">
        <f>IF(Unspec_Imports[[#This Row],[Imported_Owned_Or_On_Behalf]]="","",Unspec_Imports[[#This Row],[Imported_Owned_Or_On_Behalf]]*Unspec_Imports[[#This Row],[Default_Emissions_Factor]])</f>
        <v/>
      </c>
      <c r="Q176" s="26"/>
      <c r="R176" s="39" t="str">
        <f>IFERROR(MAX(Unspec_Imports[[#This Row],[Unspecified_Electricity_Deliveries]],0)*Unspec_Imports[[#This Row],[Default_Emissions_Factor]]*Unspec_Imports[[#This Row],[Transmission_Loss_Correction_Factor]],"")</f>
        <v/>
      </c>
      <c r="S176" s="28"/>
      <c r="T176" s="57"/>
    </row>
    <row r="177" spans="1:20">
      <c r="A177" s="75" t="s">
        <v>896</v>
      </c>
      <c r="B177" s="37"/>
      <c r="C177" s="55"/>
      <c r="D177" s="37"/>
      <c r="E177" s="56"/>
      <c r="F177" s="44" t="str">
        <f>IF(Unspec_Imports[[#This Row],[Aggregated_First_POR]]="","",0.437)</f>
        <v/>
      </c>
      <c r="G17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77" s="43"/>
      <c r="I177" s="27"/>
      <c r="J177" s="37"/>
      <c r="K177" s="132" t="str">
        <f>IF(Unspec_Imports[[#This Row],[Are_You_PSE]]="","",IF(J177="Yes","","Verify Entry"))</f>
        <v/>
      </c>
      <c r="L177" s="26"/>
      <c r="M177" s="44" t="str">
        <f>IF(Unspec_Imports[[#This Row],[Aggregated_First_POR]]="","",'Start Here'!$B$33)</f>
        <v/>
      </c>
      <c r="N177" s="44" t="str">
        <f>IF(Unspec_Imports[[#This Row],[Aggregated_First_POR]]="","",IF(Unspec_Imports[[#This Row],[Are_You_PSE]]="Yes","No",IF(Unspec_Imports[[#This Row],[Are_You_PSE]]="No","Yes","Verify Entry")))</f>
        <v/>
      </c>
      <c r="O177" s="52" t="str">
        <f>IF(Unspec_Imports[[#This Row],[Power_Brought_On_Behalf]]="Yes",Unspec_Imports[[#This Row],[Unspecified_Electricity_Deliveries]]*Unspec_Imports[[#This Row],[Transmission_Loss_Correction_Factor]],"")</f>
        <v/>
      </c>
      <c r="P177" s="51" t="str">
        <f>IF(Unspec_Imports[[#This Row],[Imported_Owned_Or_On_Behalf]]="","",Unspec_Imports[[#This Row],[Imported_Owned_Or_On_Behalf]]*Unspec_Imports[[#This Row],[Default_Emissions_Factor]])</f>
        <v/>
      </c>
      <c r="Q177" s="26"/>
      <c r="R177" s="39" t="str">
        <f>IFERROR(MAX(Unspec_Imports[[#This Row],[Unspecified_Electricity_Deliveries]],0)*Unspec_Imports[[#This Row],[Default_Emissions_Factor]]*Unspec_Imports[[#This Row],[Transmission_Loss_Correction_Factor]],"")</f>
        <v/>
      </c>
      <c r="S177" s="28"/>
      <c r="T177" s="57"/>
    </row>
    <row r="178" spans="1:20">
      <c r="A178" s="75" t="s">
        <v>896</v>
      </c>
      <c r="B178" s="37"/>
      <c r="C178" s="55"/>
      <c r="D178" s="37"/>
      <c r="E178" s="56"/>
      <c r="F178" s="44" t="str">
        <f>IF(Unspec_Imports[[#This Row],[Aggregated_First_POR]]="","",0.437)</f>
        <v/>
      </c>
      <c r="G17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78" s="43"/>
      <c r="I178" s="27"/>
      <c r="J178" s="37"/>
      <c r="K178" s="132" t="str">
        <f>IF(Unspec_Imports[[#This Row],[Are_You_PSE]]="","",IF(J178="Yes","","Verify Entry"))</f>
        <v/>
      </c>
      <c r="L178" s="26"/>
      <c r="M178" s="44" t="str">
        <f>IF(Unspec_Imports[[#This Row],[Aggregated_First_POR]]="","",'Start Here'!$B$33)</f>
        <v/>
      </c>
      <c r="N178" s="44" t="str">
        <f>IF(Unspec_Imports[[#This Row],[Aggregated_First_POR]]="","",IF(Unspec_Imports[[#This Row],[Are_You_PSE]]="Yes","No",IF(Unspec_Imports[[#This Row],[Are_You_PSE]]="No","Yes","Verify Entry")))</f>
        <v/>
      </c>
      <c r="O178" s="52" t="str">
        <f>IF(Unspec_Imports[[#This Row],[Power_Brought_On_Behalf]]="Yes",Unspec_Imports[[#This Row],[Unspecified_Electricity_Deliveries]]*Unspec_Imports[[#This Row],[Transmission_Loss_Correction_Factor]],"")</f>
        <v/>
      </c>
      <c r="P178" s="51" t="str">
        <f>IF(Unspec_Imports[[#This Row],[Imported_Owned_Or_On_Behalf]]="","",Unspec_Imports[[#This Row],[Imported_Owned_Or_On_Behalf]]*Unspec_Imports[[#This Row],[Default_Emissions_Factor]])</f>
        <v/>
      </c>
      <c r="Q178" s="26"/>
      <c r="R178" s="39" t="str">
        <f>IFERROR(MAX(Unspec_Imports[[#This Row],[Unspecified_Electricity_Deliveries]],0)*Unspec_Imports[[#This Row],[Default_Emissions_Factor]]*Unspec_Imports[[#This Row],[Transmission_Loss_Correction_Factor]],"")</f>
        <v/>
      </c>
      <c r="S178" s="28"/>
      <c r="T178" s="57"/>
    </row>
    <row r="179" spans="1:20">
      <c r="A179" s="75" t="s">
        <v>896</v>
      </c>
      <c r="B179" s="37"/>
      <c r="C179" s="55"/>
      <c r="D179" s="37"/>
      <c r="E179" s="56"/>
      <c r="F179" s="44" t="str">
        <f>IF(Unspec_Imports[[#This Row],[Aggregated_First_POR]]="","",0.437)</f>
        <v/>
      </c>
      <c r="G17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79" s="43"/>
      <c r="I179" s="27"/>
      <c r="J179" s="37"/>
      <c r="K179" s="132" t="str">
        <f>IF(Unspec_Imports[[#This Row],[Are_You_PSE]]="","",IF(J179="Yes","","Verify Entry"))</f>
        <v/>
      </c>
      <c r="L179" s="26"/>
      <c r="M179" s="44" t="str">
        <f>IF(Unspec_Imports[[#This Row],[Aggregated_First_POR]]="","",'Start Here'!$B$33)</f>
        <v/>
      </c>
      <c r="N179" s="44" t="str">
        <f>IF(Unspec_Imports[[#This Row],[Aggregated_First_POR]]="","",IF(Unspec_Imports[[#This Row],[Are_You_PSE]]="Yes","No",IF(Unspec_Imports[[#This Row],[Are_You_PSE]]="No","Yes","Verify Entry")))</f>
        <v/>
      </c>
      <c r="O179" s="52" t="str">
        <f>IF(Unspec_Imports[[#This Row],[Power_Brought_On_Behalf]]="Yes",Unspec_Imports[[#This Row],[Unspecified_Electricity_Deliveries]]*Unspec_Imports[[#This Row],[Transmission_Loss_Correction_Factor]],"")</f>
        <v/>
      </c>
      <c r="P179" s="51" t="str">
        <f>IF(Unspec_Imports[[#This Row],[Imported_Owned_Or_On_Behalf]]="","",Unspec_Imports[[#This Row],[Imported_Owned_Or_On_Behalf]]*Unspec_Imports[[#This Row],[Default_Emissions_Factor]])</f>
        <v/>
      </c>
      <c r="Q179" s="26"/>
      <c r="R179" s="39" t="str">
        <f>IFERROR(MAX(Unspec_Imports[[#This Row],[Unspecified_Electricity_Deliveries]],0)*Unspec_Imports[[#This Row],[Default_Emissions_Factor]]*Unspec_Imports[[#This Row],[Transmission_Loss_Correction_Factor]],"")</f>
        <v/>
      </c>
      <c r="S179" s="28"/>
      <c r="T179" s="57"/>
    </row>
    <row r="180" spans="1:20">
      <c r="A180" s="75" t="s">
        <v>896</v>
      </c>
      <c r="B180" s="37"/>
      <c r="C180" s="55"/>
      <c r="D180" s="37"/>
      <c r="E180" s="56"/>
      <c r="F180" s="44" t="str">
        <f>IF(Unspec_Imports[[#This Row],[Aggregated_First_POR]]="","",0.437)</f>
        <v/>
      </c>
      <c r="G18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80" s="43"/>
      <c r="I180" s="27"/>
      <c r="J180" s="37"/>
      <c r="K180" s="132" t="str">
        <f>IF(Unspec_Imports[[#This Row],[Are_You_PSE]]="","",IF(J180="Yes","","Verify Entry"))</f>
        <v/>
      </c>
      <c r="L180" s="26"/>
      <c r="M180" s="44" t="str">
        <f>IF(Unspec_Imports[[#This Row],[Aggregated_First_POR]]="","",'Start Here'!$B$33)</f>
        <v/>
      </c>
      <c r="N180" s="44" t="str">
        <f>IF(Unspec_Imports[[#This Row],[Aggregated_First_POR]]="","",IF(Unspec_Imports[[#This Row],[Are_You_PSE]]="Yes","No",IF(Unspec_Imports[[#This Row],[Are_You_PSE]]="No","Yes","Verify Entry")))</f>
        <v/>
      </c>
      <c r="O180" s="52" t="str">
        <f>IF(Unspec_Imports[[#This Row],[Power_Brought_On_Behalf]]="Yes",Unspec_Imports[[#This Row],[Unspecified_Electricity_Deliveries]]*Unspec_Imports[[#This Row],[Transmission_Loss_Correction_Factor]],"")</f>
        <v/>
      </c>
      <c r="P180" s="51" t="str">
        <f>IF(Unspec_Imports[[#This Row],[Imported_Owned_Or_On_Behalf]]="","",Unspec_Imports[[#This Row],[Imported_Owned_Or_On_Behalf]]*Unspec_Imports[[#This Row],[Default_Emissions_Factor]])</f>
        <v/>
      </c>
      <c r="Q180" s="26"/>
      <c r="R180" s="39" t="str">
        <f>IFERROR(MAX(Unspec_Imports[[#This Row],[Unspecified_Electricity_Deliveries]],0)*Unspec_Imports[[#This Row],[Default_Emissions_Factor]]*Unspec_Imports[[#This Row],[Transmission_Loss_Correction_Factor]],"")</f>
        <v/>
      </c>
      <c r="S180" s="28"/>
      <c r="T180" s="57"/>
    </row>
    <row r="181" spans="1:20">
      <c r="A181" s="75" t="s">
        <v>896</v>
      </c>
      <c r="B181" s="37"/>
      <c r="C181" s="55"/>
      <c r="D181" s="37"/>
      <c r="E181" s="56"/>
      <c r="F181" s="44" t="str">
        <f>IF(Unspec_Imports[[#This Row],[Aggregated_First_POR]]="","",0.437)</f>
        <v/>
      </c>
      <c r="G18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81" s="43"/>
      <c r="I181" s="27"/>
      <c r="J181" s="37"/>
      <c r="K181" s="132" t="str">
        <f>IF(Unspec_Imports[[#This Row],[Are_You_PSE]]="","",IF(J181="Yes","","Verify Entry"))</f>
        <v/>
      </c>
      <c r="L181" s="26"/>
      <c r="M181" s="44" t="str">
        <f>IF(Unspec_Imports[[#This Row],[Aggregated_First_POR]]="","",'Start Here'!$B$33)</f>
        <v/>
      </c>
      <c r="N181" s="44" t="str">
        <f>IF(Unspec_Imports[[#This Row],[Aggregated_First_POR]]="","",IF(Unspec_Imports[[#This Row],[Are_You_PSE]]="Yes","No",IF(Unspec_Imports[[#This Row],[Are_You_PSE]]="No","Yes","Verify Entry")))</f>
        <v/>
      </c>
      <c r="O181" s="52" t="str">
        <f>IF(Unspec_Imports[[#This Row],[Power_Brought_On_Behalf]]="Yes",Unspec_Imports[[#This Row],[Unspecified_Electricity_Deliveries]]*Unspec_Imports[[#This Row],[Transmission_Loss_Correction_Factor]],"")</f>
        <v/>
      </c>
      <c r="P181" s="51" t="str">
        <f>IF(Unspec_Imports[[#This Row],[Imported_Owned_Or_On_Behalf]]="","",Unspec_Imports[[#This Row],[Imported_Owned_Or_On_Behalf]]*Unspec_Imports[[#This Row],[Default_Emissions_Factor]])</f>
        <v/>
      </c>
      <c r="Q181" s="26"/>
      <c r="R181" s="39" t="str">
        <f>IFERROR(MAX(Unspec_Imports[[#This Row],[Unspecified_Electricity_Deliveries]],0)*Unspec_Imports[[#This Row],[Default_Emissions_Factor]]*Unspec_Imports[[#This Row],[Transmission_Loss_Correction_Factor]],"")</f>
        <v/>
      </c>
      <c r="S181" s="28"/>
      <c r="T181" s="57"/>
    </row>
    <row r="182" spans="1:20">
      <c r="A182" s="75" t="s">
        <v>896</v>
      </c>
      <c r="B182" s="37"/>
      <c r="C182" s="55"/>
      <c r="D182" s="37"/>
      <c r="E182" s="56"/>
      <c r="F182" s="44" t="str">
        <f>IF(Unspec_Imports[[#This Row],[Aggregated_First_POR]]="","",0.437)</f>
        <v/>
      </c>
      <c r="G18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82" s="43"/>
      <c r="I182" s="27"/>
      <c r="J182" s="37"/>
      <c r="K182" s="132" t="str">
        <f>IF(Unspec_Imports[[#This Row],[Are_You_PSE]]="","",IF(J182="Yes","","Verify Entry"))</f>
        <v/>
      </c>
      <c r="L182" s="26"/>
      <c r="M182" s="44" t="str">
        <f>IF(Unspec_Imports[[#This Row],[Aggregated_First_POR]]="","",'Start Here'!$B$33)</f>
        <v/>
      </c>
      <c r="N182" s="44" t="str">
        <f>IF(Unspec_Imports[[#This Row],[Aggregated_First_POR]]="","",IF(Unspec_Imports[[#This Row],[Are_You_PSE]]="Yes","No",IF(Unspec_Imports[[#This Row],[Are_You_PSE]]="No","Yes","Verify Entry")))</f>
        <v/>
      </c>
      <c r="O182" s="52" t="str">
        <f>IF(Unspec_Imports[[#This Row],[Power_Brought_On_Behalf]]="Yes",Unspec_Imports[[#This Row],[Unspecified_Electricity_Deliveries]]*Unspec_Imports[[#This Row],[Transmission_Loss_Correction_Factor]],"")</f>
        <v/>
      </c>
      <c r="P182" s="51" t="str">
        <f>IF(Unspec_Imports[[#This Row],[Imported_Owned_Or_On_Behalf]]="","",Unspec_Imports[[#This Row],[Imported_Owned_Or_On_Behalf]]*Unspec_Imports[[#This Row],[Default_Emissions_Factor]])</f>
        <v/>
      </c>
      <c r="Q182" s="26"/>
      <c r="R182" s="39" t="str">
        <f>IFERROR(MAX(Unspec_Imports[[#This Row],[Unspecified_Electricity_Deliveries]],0)*Unspec_Imports[[#This Row],[Default_Emissions_Factor]]*Unspec_Imports[[#This Row],[Transmission_Loss_Correction_Factor]],"")</f>
        <v/>
      </c>
      <c r="S182" s="28"/>
      <c r="T182" s="57"/>
    </row>
    <row r="183" spans="1:20">
      <c r="A183" s="75" t="s">
        <v>896</v>
      </c>
      <c r="B183" s="37"/>
      <c r="C183" s="55"/>
      <c r="D183" s="37"/>
      <c r="E183" s="56"/>
      <c r="F183" s="44" t="str">
        <f>IF(Unspec_Imports[[#This Row],[Aggregated_First_POR]]="","",0.437)</f>
        <v/>
      </c>
      <c r="G18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83" s="43"/>
      <c r="I183" s="27"/>
      <c r="J183" s="37"/>
      <c r="K183" s="132" t="str">
        <f>IF(Unspec_Imports[[#This Row],[Are_You_PSE]]="","",IF(J183="Yes","","Verify Entry"))</f>
        <v/>
      </c>
      <c r="L183" s="26"/>
      <c r="M183" s="44" t="str">
        <f>IF(Unspec_Imports[[#This Row],[Aggregated_First_POR]]="","",'Start Here'!$B$33)</f>
        <v/>
      </c>
      <c r="N183" s="44" t="str">
        <f>IF(Unspec_Imports[[#This Row],[Aggregated_First_POR]]="","",IF(Unspec_Imports[[#This Row],[Are_You_PSE]]="Yes","No",IF(Unspec_Imports[[#This Row],[Are_You_PSE]]="No","Yes","Verify Entry")))</f>
        <v/>
      </c>
      <c r="O183" s="52" t="str">
        <f>IF(Unspec_Imports[[#This Row],[Power_Brought_On_Behalf]]="Yes",Unspec_Imports[[#This Row],[Unspecified_Electricity_Deliveries]]*Unspec_Imports[[#This Row],[Transmission_Loss_Correction_Factor]],"")</f>
        <v/>
      </c>
      <c r="P183" s="51" t="str">
        <f>IF(Unspec_Imports[[#This Row],[Imported_Owned_Or_On_Behalf]]="","",Unspec_Imports[[#This Row],[Imported_Owned_Or_On_Behalf]]*Unspec_Imports[[#This Row],[Default_Emissions_Factor]])</f>
        <v/>
      </c>
      <c r="Q183" s="26"/>
      <c r="R183" s="39" t="str">
        <f>IFERROR(MAX(Unspec_Imports[[#This Row],[Unspecified_Electricity_Deliveries]],0)*Unspec_Imports[[#This Row],[Default_Emissions_Factor]]*Unspec_Imports[[#This Row],[Transmission_Loss_Correction_Factor]],"")</f>
        <v/>
      </c>
      <c r="S183" s="28"/>
      <c r="T183" s="57"/>
    </row>
    <row r="184" spans="1:20">
      <c r="A184" s="75" t="s">
        <v>896</v>
      </c>
      <c r="B184" s="37"/>
      <c r="C184" s="55"/>
      <c r="D184" s="37"/>
      <c r="E184" s="56"/>
      <c r="F184" s="44" t="str">
        <f>IF(Unspec_Imports[[#This Row],[Aggregated_First_POR]]="","",0.437)</f>
        <v/>
      </c>
      <c r="G18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84" s="43"/>
      <c r="I184" s="27"/>
      <c r="J184" s="37"/>
      <c r="K184" s="132" t="str">
        <f>IF(Unspec_Imports[[#This Row],[Are_You_PSE]]="","",IF(J184="Yes","","Verify Entry"))</f>
        <v/>
      </c>
      <c r="L184" s="26"/>
      <c r="M184" s="44" t="str">
        <f>IF(Unspec_Imports[[#This Row],[Aggregated_First_POR]]="","",'Start Here'!$B$33)</f>
        <v/>
      </c>
      <c r="N184" s="44" t="str">
        <f>IF(Unspec_Imports[[#This Row],[Aggregated_First_POR]]="","",IF(Unspec_Imports[[#This Row],[Are_You_PSE]]="Yes","No",IF(Unspec_Imports[[#This Row],[Are_You_PSE]]="No","Yes","Verify Entry")))</f>
        <v/>
      </c>
      <c r="O184" s="52" t="str">
        <f>IF(Unspec_Imports[[#This Row],[Power_Brought_On_Behalf]]="Yes",Unspec_Imports[[#This Row],[Unspecified_Electricity_Deliveries]]*Unspec_Imports[[#This Row],[Transmission_Loss_Correction_Factor]],"")</f>
        <v/>
      </c>
      <c r="P184" s="51" t="str">
        <f>IF(Unspec_Imports[[#This Row],[Imported_Owned_Or_On_Behalf]]="","",Unspec_Imports[[#This Row],[Imported_Owned_Or_On_Behalf]]*Unspec_Imports[[#This Row],[Default_Emissions_Factor]])</f>
        <v/>
      </c>
      <c r="Q184" s="26"/>
      <c r="R184" s="39" t="str">
        <f>IFERROR(MAX(Unspec_Imports[[#This Row],[Unspecified_Electricity_Deliveries]],0)*Unspec_Imports[[#This Row],[Default_Emissions_Factor]]*Unspec_Imports[[#This Row],[Transmission_Loss_Correction_Factor]],"")</f>
        <v/>
      </c>
      <c r="S184" s="28"/>
      <c r="T184" s="57"/>
    </row>
    <row r="185" spans="1:20">
      <c r="A185" s="75" t="s">
        <v>896</v>
      </c>
      <c r="B185" s="37"/>
      <c r="C185" s="55"/>
      <c r="D185" s="37"/>
      <c r="E185" s="56"/>
      <c r="F185" s="44" t="str">
        <f>IF(Unspec_Imports[[#This Row],[Aggregated_First_POR]]="","",0.437)</f>
        <v/>
      </c>
      <c r="G18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85" s="43"/>
      <c r="I185" s="27"/>
      <c r="J185" s="37"/>
      <c r="K185" s="132" t="str">
        <f>IF(Unspec_Imports[[#This Row],[Are_You_PSE]]="","",IF(J185="Yes","","Verify Entry"))</f>
        <v/>
      </c>
      <c r="L185" s="26"/>
      <c r="M185" s="44" t="str">
        <f>IF(Unspec_Imports[[#This Row],[Aggregated_First_POR]]="","",'Start Here'!$B$33)</f>
        <v/>
      </c>
      <c r="N185" s="44" t="str">
        <f>IF(Unspec_Imports[[#This Row],[Aggregated_First_POR]]="","",IF(Unspec_Imports[[#This Row],[Are_You_PSE]]="Yes","No",IF(Unspec_Imports[[#This Row],[Are_You_PSE]]="No","Yes","Verify Entry")))</f>
        <v/>
      </c>
      <c r="O185" s="52" t="str">
        <f>IF(Unspec_Imports[[#This Row],[Power_Brought_On_Behalf]]="Yes",Unspec_Imports[[#This Row],[Unspecified_Electricity_Deliveries]]*Unspec_Imports[[#This Row],[Transmission_Loss_Correction_Factor]],"")</f>
        <v/>
      </c>
      <c r="P185" s="51" t="str">
        <f>IF(Unspec_Imports[[#This Row],[Imported_Owned_Or_On_Behalf]]="","",Unspec_Imports[[#This Row],[Imported_Owned_Or_On_Behalf]]*Unspec_Imports[[#This Row],[Default_Emissions_Factor]])</f>
        <v/>
      </c>
      <c r="Q185" s="26"/>
      <c r="R185" s="39" t="str">
        <f>IFERROR(MAX(Unspec_Imports[[#This Row],[Unspecified_Electricity_Deliveries]],0)*Unspec_Imports[[#This Row],[Default_Emissions_Factor]]*Unspec_Imports[[#This Row],[Transmission_Loss_Correction_Factor]],"")</f>
        <v/>
      </c>
      <c r="S185" s="28"/>
      <c r="T185" s="57"/>
    </row>
    <row r="186" spans="1:20">
      <c r="A186" s="75" t="s">
        <v>896</v>
      </c>
      <c r="B186" s="37"/>
      <c r="C186" s="55"/>
      <c r="D186" s="37"/>
      <c r="E186" s="56"/>
      <c r="F186" s="44" t="str">
        <f>IF(Unspec_Imports[[#This Row],[Aggregated_First_POR]]="","",0.437)</f>
        <v/>
      </c>
      <c r="G18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86" s="43"/>
      <c r="I186" s="27"/>
      <c r="J186" s="37"/>
      <c r="K186" s="132" t="str">
        <f>IF(Unspec_Imports[[#This Row],[Are_You_PSE]]="","",IF(J186="Yes","","Verify Entry"))</f>
        <v/>
      </c>
      <c r="L186" s="26"/>
      <c r="M186" s="44" t="str">
        <f>IF(Unspec_Imports[[#This Row],[Aggregated_First_POR]]="","",'Start Here'!$B$33)</f>
        <v/>
      </c>
      <c r="N186" s="44" t="str">
        <f>IF(Unspec_Imports[[#This Row],[Aggregated_First_POR]]="","",IF(Unspec_Imports[[#This Row],[Are_You_PSE]]="Yes","No",IF(Unspec_Imports[[#This Row],[Are_You_PSE]]="No","Yes","Verify Entry")))</f>
        <v/>
      </c>
      <c r="O186" s="52" t="str">
        <f>IF(Unspec_Imports[[#This Row],[Power_Brought_On_Behalf]]="Yes",Unspec_Imports[[#This Row],[Unspecified_Electricity_Deliveries]]*Unspec_Imports[[#This Row],[Transmission_Loss_Correction_Factor]],"")</f>
        <v/>
      </c>
      <c r="P186" s="51" t="str">
        <f>IF(Unspec_Imports[[#This Row],[Imported_Owned_Or_On_Behalf]]="","",Unspec_Imports[[#This Row],[Imported_Owned_Or_On_Behalf]]*Unspec_Imports[[#This Row],[Default_Emissions_Factor]])</f>
        <v/>
      </c>
      <c r="Q186" s="26"/>
      <c r="R186" s="39" t="str">
        <f>IFERROR(MAX(Unspec_Imports[[#This Row],[Unspecified_Electricity_Deliveries]],0)*Unspec_Imports[[#This Row],[Default_Emissions_Factor]]*Unspec_Imports[[#This Row],[Transmission_Loss_Correction_Factor]],"")</f>
        <v/>
      </c>
      <c r="S186" s="28"/>
      <c r="T186" s="57"/>
    </row>
    <row r="187" spans="1:20">
      <c r="A187" s="75" t="s">
        <v>896</v>
      </c>
      <c r="B187" s="37"/>
      <c r="C187" s="55"/>
      <c r="D187" s="37"/>
      <c r="E187" s="56"/>
      <c r="F187" s="44" t="str">
        <f>IF(Unspec_Imports[[#This Row],[Aggregated_First_POR]]="","",0.437)</f>
        <v/>
      </c>
      <c r="G18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87" s="43"/>
      <c r="I187" s="27"/>
      <c r="J187" s="37"/>
      <c r="K187" s="132" t="str">
        <f>IF(Unspec_Imports[[#This Row],[Are_You_PSE]]="","",IF(J187="Yes","","Verify Entry"))</f>
        <v/>
      </c>
      <c r="L187" s="26"/>
      <c r="M187" s="44" t="str">
        <f>IF(Unspec_Imports[[#This Row],[Aggregated_First_POR]]="","",'Start Here'!$B$33)</f>
        <v/>
      </c>
      <c r="N187" s="44" t="str">
        <f>IF(Unspec_Imports[[#This Row],[Aggregated_First_POR]]="","",IF(Unspec_Imports[[#This Row],[Are_You_PSE]]="Yes","No",IF(Unspec_Imports[[#This Row],[Are_You_PSE]]="No","Yes","Verify Entry")))</f>
        <v/>
      </c>
      <c r="O187" s="52" t="str">
        <f>IF(Unspec_Imports[[#This Row],[Power_Brought_On_Behalf]]="Yes",Unspec_Imports[[#This Row],[Unspecified_Electricity_Deliveries]]*Unspec_Imports[[#This Row],[Transmission_Loss_Correction_Factor]],"")</f>
        <v/>
      </c>
      <c r="P187" s="51" t="str">
        <f>IF(Unspec_Imports[[#This Row],[Imported_Owned_Or_On_Behalf]]="","",Unspec_Imports[[#This Row],[Imported_Owned_Or_On_Behalf]]*Unspec_Imports[[#This Row],[Default_Emissions_Factor]])</f>
        <v/>
      </c>
      <c r="Q187" s="26"/>
      <c r="R187" s="39" t="str">
        <f>IFERROR(MAX(Unspec_Imports[[#This Row],[Unspecified_Electricity_Deliveries]],0)*Unspec_Imports[[#This Row],[Default_Emissions_Factor]]*Unspec_Imports[[#This Row],[Transmission_Loss_Correction_Factor]],"")</f>
        <v/>
      </c>
      <c r="S187" s="28"/>
      <c r="T187" s="57"/>
    </row>
    <row r="188" spans="1:20">
      <c r="A188" s="75" t="s">
        <v>896</v>
      </c>
      <c r="B188" s="37"/>
      <c r="C188" s="55"/>
      <c r="D188" s="37"/>
      <c r="E188" s="56"/>
      <c r="F188" s="44" t="str">
        <f>IF(Unspec_Imports[[#This Row],[Aggregated_First_POR]]="","",0.437)</f>
        <v/>
      </c>
      <c r="G18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88" s="43"/>
      <c r="I188" s="27"/>
      <c r="J188" s="37"/>
      <c r="K188" s="132" t="str">
        <f>IF(Unspec_Imports[[#This Row],[Are_You_PSE]]="","",IF(J188="Yes","","Verify Entry"))</f>
        <v/>
      </c>
      <c r="L188" s="26"/>
      <c r="M188" s="44" t="str">
        <f>IF(Unspec_Imports[[#This Row],[Aggregated_First_POR]]="","",'Start Here'!$B$33)</f>
        <v/>
      </c>
      <c r="N188" s="44" t="str">
        <f>IF(Unspec_Imports[[#This Row],[Aggregated_First_POR]]="","",IF(Unspec_Imports[[#This Row],[Are_You_PSE]]="Yes","No",IF(Unspec_Imports[[#This Row],[Are_You_PSE]]="No","Yes","Verify Entry")))</f>
        <v/>
      </c>
      <c r="O188" s="52" t="str">
        <f>IF(Unspec_Imports[[#This Row],[Power_Brought_On_Behalf]]="Yes",Unspec_Imports[[#This Row],[Unspecified_Electricity_Deliveries]]*Unspec_Imports[[#This Row],[Transmission_Loss_Correction_Factor]],"")</f>
        <v/>
      </c>
      <c r="P188" s="51" t="str">
        <f>IF(Unspec_Imports[[#This Row],[Imported_Owned_Or_On_Behalf]]="","",Unspec_Imports[[#This Row],[Imported_Owned_Or_On_Behalf]]*Unspec_Imports[[#This Row],[Default_Emissions_Factor]])</f>
        <v/>
      </c>
      <c r="Q188" s="26"/>
      <c r="R188" s="39" t="str">
        <f>IFERROR(MAX(Unspec_Imports[[#This Row],[Unspecified_Electricity_Deliveries]],0)*Unspec_Imports[[#This Row],[Default_Emissions_Factor]]*Unspec_Imports[[#This Row],[Transmission_Loss_Correction_Factor]],"")</f>
        <v/>
      </c>
      <c r="S188" s="28"/>
      <c r="T188" s="57"/>
    </row>
    <row r="189" spans="1:20">
      <c r="A189" s="75" t="s">
        <v>896</v>
      </c>
      <c r="B189" s="37"/>
      <c r="C189" s="55"/>
      <c r="D189" s="37"/>
      <c r="E189" s="56"/>
      <c r="F189" s="44" t="str">
        <f>IF(Unspec_Imports[[#This Row],[Aggregated_First_POR]]="","",0.437)</f>
        <v/>
      </c>
      <c r="G18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89" s="43"/>
      <c r="I189" s="27"/>
      <c r="J189" s="37"/>
      <c r="K189" s="132" t="str">
        <f>IF(Unspec_Imports[[#This Row],[Are_You_PSE]]="","",IF(J189="Yes","","Verify Entry"))</f>
        <v/>
      </c>
      <c r="L189" s="26"/>
      <c r="M189" s="44" t="str">
        <f>IF(Unspec_Imports[[#This Row],[Aggregated_First_POR]]="","",'Start Here'!$B$33)</f>
        <v/>
      </c>
      <c r="N189" s="44" t="str">
        <f>IF(Unspec_Imports[[#This Row],[Aggregated_First_POR]]="","",IF(Unspec_Imports[[#This Row],[Are_You_PSE]]="Yes","No",IF(Unspec_Imports[[#This Row],[Are_You_PSE]]="No","Yes","Verify Entry")))</f>
        <v/>
      </c>
      <c r="O189" s="52" t="str">
        <f>IF(Unspec_Imports[[#This Row],[Power_Brought_On_Behalf]]="Yes",Unspec_Imports[[#This Row],[Unspecified_Electricity_Deliveries]]*Unspec_Imports[[#This Row],[Transmission_Loss_Correction_Factor]],"")</f>
        <v/>
      </c>
      <c r="P189" s="51" t="str">
        <f>IF(Unspec_Imports[[#This Row],[Imported_Owned_Or_On_Behalf]]="","",Unspec_Imports[[#This Row],[Imported_Owned_Or_On_Behalf]]*Unspec_Imports[[#This Row],[Default_Emissions_Factor]])</f>
        <v/>
      </c>
      <c r="Q189" s="26"/>
      <c r="R189" s="39" t="str">
        <f>IFERROR(MAX(Unspec_Imports[[#This Row],[Unspecified_Electricity_Deliveries]],0)*Unspec_Imports[[#This Row],[Default_Emissions_Factor]]*Unspec_Imports[[#This Row],[Transmission_Loss_Correction_Factor]],"")</f>
        <v/>
      </c>
      <c r="S189" s="28"/>
      <c r="T189" s="57"/>
    </row>
    <row r="190" spans="1:20">
      <c r="A190" s="75" t="s">
        <v>896</v>
      </c>
      <c r="B190" s="37"/>
      <c r="C190" s="55"/>
      <c r="D190" s="37"/>
      <c r="E190" s="56"/>
      <c r="F190" s="44" t="str">
        <f>IF(Unspec_Imports[[#This Row],[Aggregated_First_POR]]="","",0.437)</f>
        <v/>
      </c>
      <c r="G19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90" s="43"/>
      <c r="I190" s="27"/>
      <c r="J190" s="37"/>
      <c r="K190" s="132" t="str">
        <f>IF(Unspec_Imports[[#This Row],[Are_You_PSE]]="","",IF(J190="Yes","","Verify Entry"))</f>
        <v/>
      </c>
      <c r="L190" s="26"/>
      <c r="M190" s="44" t="str">
        <f>IF(Unspec_Imports[[#This Row],[Aggregated_First_POR]]="","",'Start Here'!$B$33)</f>
        <v/>
      </c>
      <c r="N190" s="44" t="str">
        <f>IF(Unspec_Imports[[#This Row],[Aggregated_First_POR]]="","",IF(Unspec_Imports[[#This Row],[Are_You_PSE]]="Yes","No",IF(Unspec_Imports[[#This Row],[Are_You_PSE]]="No","Yes","Verify Entry")))</f>
        <v/>
      </c>
      <c r="O190" s="52" t="str">
        <f>IF(Unspec_Imports[[#This Row],[Power_Brought_On_Behalf]]="Yes",Unspec_Imports[[#This Row],[Unspecified_Electricity_Deliveries]]*Unspec_Imports[[#This Row],[Transmission_Loss_Correction_Factor]],"")</f>
        <v/>
      </c>
      <c r="P190" s="51" t="str">
        <f>IF(Unspec_Imports[[#This Row],[Imported_Owned_Or_On_Behalf]]="","",Unspec_Imports[[#This Row],[Imported_Owned_Or_On_Behalf]]*Unspec_Imports[[#This Row],[Default_Emissions_Factor]])</f>
        <v/>
      </c>
      <c r="Q190" s="26"/>
      <c r="R190" s="39" t="str">
        <f>IFERROR(MAX(Unspec_Imports[[#This Row],[Unspecified_Electricity_Deliveries]],0)*Unspec_Imports[[#This Row],[Default_Emissions_Factor]]*Unspec_Imports[[#This Row],[Transmission_Loss_Correction_Factor]],"")</f>
        <v/>
      </c>
      <c r="S190" s="28"/>
      <c r="T190" s="57"/>
    </row>
    <row r="191" spans="1:20">
      <c r="A191" s="75" t="s">
        <v>896</v>
      </c>
      <c r="B191" s="37"/>
      <c r="C191" s="55"/>
      <c r="D191" s="37"/>
      <c r="E191" s="56"/>
      <c r="F191" s="44" t="str">
        <f>IF(Unspec_Imports[[#This Row],[Aggregated_First_POR]]="","",0.437)</f>
        <v/>
      </c>
      <c r="G19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91" s="43"/>
      <c r="I191" s="27"/>
      <c r="J191" s="37"/>
      <c r="K191" s="132" t="str">
        <f>IF(Unspec_Imports[[#This Row],[Are_You_PSE]]="","",IF(J191="Yes","","Verify Entry"))</f>
        <v/>
      </c>
      <c r="L191" s="26"/>
      <c r="M191" s="44" t="str">
        <f>IF(Unspec_Imports[[#This Row],[Aggregated_First_POR]]="","",'Start Here'!$B$33)</f>
        <v/>
      </c>
      <c r="N191" s="44" t="str">
        <f>IF(Unspec_Imports[[#This Row],[Aggregated_First_POR]]="","",IF(Unspec_Imports[[#This Row],[Are_You_PSE]]="Yes","No",IF(Unspec_Imports[[#This Row],[Are_You_PSE]]="No","Yes","Verify Entry")))</f>
        <v/>
      </c>
      <c r="O191" s="52" t="str">
        <f>IF(Unspec_Imports[[#This Row],[Power_Brought_On_Behalf]]="Yes",Unspec_Imports[[#This Row],[Unspecified_Electricity_Deliveries]]*Unspec_Imports[[#This Row],[Transmission_Loss_Correction_Factor]],"")</f>
        <v/>
      </c>
      <c r="P191" s="51" t="str">
        <f>IF(Unspec_Imports[[#This Row],[Imported_Owned_Or_On_Behalf]]="","",Unspec_Imports[[#This Row],[Imported_Owned_Or_On_Behalf]]*Unspec_Imports[[#This Row],[Default_Emissions_Factor]])</f>
        <v/>
      </c>
      <c r="Q191" s="26"/>
      <c r="R191" s="39" t="str">
        <f>IFERROR(MAX(Unspec_Imports[[#This Row],[Unspecified_Electricity_Deliveries]],0)*Unspec_Imports[[#This Row],[Default_Emissions_Factor]]*Unspec_Imports[[#This Row],[Transmission_Loss_Correction_Factor]],"")</f>
        <v/>
      </c>
      <c r="S191" s="28"/>
      <c r="T191" s="57"/>
    </row>
    <row r="192" spans="1:20">
      <c r="A192" s="75" t="s">
        <v>896</v>
      </c>
      <c r="B192" s="37"/>
      <c r="C192" s="55"/>
      <c r="D192" s="37"/>
      <c r="E192" s="56"/>
      <c r="F192" s="44" t="str">
        <f>IF(Unspec_Imports[[#This Row],[Aggregated_First_POR]]="","",0.437)</f>
        <v/>
      </c>
      <c r="G19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92" s="43"/>
      <c r="I192" s="27"/>
      <c r="J192" s="37"/>
      <c r="K192" s="132" t="str">
        <f>IF(Unspec_Imports[[#This Row],[Are_You_PSE]]="","",IF(J192="Yes","","Verify Entry"))</f>
        <v/>
      </c>
      <c r="L192" s="26"/>
      <c r="M192" s="44" t="str">
        <f>IF(Unspec_Imports[[#This Row],[Aggregated_First_POR]]="","",'Start Here'!$B$33)</f>
        <v/>
      </c>
      <c r="N192" s="44" t="str">
        <f>IF(Unspec_Imports[[#This Row],[Aggregated_First_POR]]="","",IF(Unspec_Imports[[#This Row],[Are_You_PSE]]="Yes","No",IF(Unspec_Imports[[#This Row],[Are_You_PSE]]="No","Yes","Verify Entry")))</f>
        <v/>
      </c>
      <c r="O192" s="52" t="str">
        <f>IF(Unspec_Imports[[#This Row],[Power_Brought_On_Behalf]]="Yes",Unspec_Imports[[#This Row],[Unspecified_Electricity_Deliveries]]*Unspec_Imports[[#This Row],[Transmission_Loss_Correction_Factor]],"")</f>
        <v/>
      </c>
      <c r="P192" s="51" t="str">
        <f>IF(Unspec_Imports[[#This Row],[Imported_Owned_Or_On_Behalf]]="","",Unspec_Imports[[#This Row],[Imported_Owned_Or_On_Behalf]]*Unspec_Imports[[#This Row],[Default_Emissions_Factor]])</f>
        <v/>
      </c>
      <c r="Q192" s="26"/>
      <c r="R192" s="39" t="str">
        <f>IFERROR(MAX(Unspec_Imports[[#This Row],[Unspecified_Electricity_Deliveries]],0)*Unspec_Imports[[#This Row],[Default_Emissions_Factor]]*Unspec_Imports[[#This Row],[Transmission_Loss_Correction_Factor]],"")</f>
        <v/>
      </c>
      <c r="S192" s="28"/>
      <c r="T192" s="57"/>
    </row>
    <row r="193" spans="1:20">
      <c r="A193" s="75" t="s">
        <v>896</v>
      </c>
      <c r="B193" s="37"/>
      <c r="C193" s="55"/>
      <c r="D193" s="37"/>
      <c r="E193" s="56"/>
      <c r="F193" s="44" t="str">
        <f>IF(Unspec_Imports[[#This Row],[Aggregated_First_POR]]="","",0.437)</f>
        <v/>
      </c>
      <c r="G19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93" s="43"/>
      <c r="I193" s="27"/>
      <c r="J193" s="37"/>
      <c r="K193" s="132" t="str">
        <f>IF(Unspec_Imports[[#This Row],[Are_You_PSE]]="","",IF(J193="Yes","","Verify Entry"))</f>
        <v/>
      </c>
      <c r="L193" s="26"/>
      <c r="M193" s="44" t="str">
        <f>IF(Unspec_Imports[[#This Row],[Aggregated_First_POR]]="","",'Start Here'!$B$33)</f>
        <v/>
      </c>
      <c r="N193" s="44" t="str">
        <f>IF(Unspec_Imports[[#This Row],[Aggregated_First_POR]]="","",IF(Unspec_Imports[[#This Row],[Are_You_PSE]]="Yes","No",IF(Unspec_Imports[[#This Row],[Are_You_PSE]]="No","Yes","Verify Entry")))</f>
        <v/>
      </c>
      <c r="O193" s="52" t="str">
        <f>IF(Unspec_Imports[[#This Row],[Power_Brought_On_Behalf]]="Yes",Unspec_Imports[[#This Row],[Unspecified_Electricity_Deliveries]]*Unspec_Imports[[#This Row],[Transmission_Loss_Correction_Factor]],"")</f>
        <v/>
      </c>
      <c r="P193" s="51" t="str">
        <f>IF(Unspec_Imports[[#This Row],[Imported_Owned_Or_On_Behalf]]="","",Unspec_Imports[[#This Row],[Imported_Owned_Or_On_Behalf]]*Unspec_Imports[[#This Row],[Default_Emissions_Factor]])</f>
        <v/>
      </c>
      <c r="Q193" s="26"/>
      <c r="R193" s="39" t="str">
        <f>IFERROR(MAX(Unspec_Imports[[#This Row],[Unspecified_Electricity_Deliveries]],0)*Unspec_Imports[[#This Row],[Default_Emissions_Factor]]*Unspec_Imports[[#This Row],[Transmission_Loss_Correction_Factor]],"")</f>
        <v/>
      </c>
      <c r="S193" s="28"/>
      <c r="T193" s="57"/>
    </row>
    <row r="194" spans="1:20">
      <c r="A194" s="75" t="s">
        <v>896</v>
      </c>
      <c r="B194" s="37"/>
      <c r="C194" s="55"/>
      <c r="D194" s="37"/>
      <c r="E194" s="56"/>
      <c r="F194" s="44" t="str">
        <f>IF(Unspec_Imports[[#This Row],[Aggregated_First_POR]]="","",0.437)</f>
        <v/>
      </c>
      <c r="G19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94" s="43"/>
      <c r="I194" s="27"/>
      <c r="J194" s="37"/>
      <c r="K194" s="132" t="str">
        <f>IF(Unspec_Imports[[#This Row],[Are_You_PSE]]="","",IF(J194="Yes","","Verify Entry"))</f>
        <v/>
      </c>
      <c r="L194" s="26"/>
      <c r="M194" s="44" t="str">
        <f>IF(Unspec_Imports[[#This Row],[Aggregated_First_POR]]="","",'Start Here'!$B$33)</f>
        <v/>
      </c>
      <c r="N194" s="44" t="str">
        <f>IF(Unspec_Imports[[#This Row],[Aggregated_First_POR]]="","",IF(Unspec_Imports[[#This Row],[Are_You_PSE]]="Yes","No",IF(Unspec_Imports[[#This Row],[Are_You_PSE]]="No","Yes","Verify Entry")))</f>
        <v/>
      </c>
      <c r="O194" s="52" t="str">
        <f>IF(Unspec_Imports[[#This Row],[Power_Brought_On_Behalf]]="Yes",Unspec_Imports[[#This Row],[Unspecified_Electricity_Deliveries]]*Unspec_Imports[[#This Row],[Transmission_Loss_Correction_Factor]],"")</f>
        <v/>
      </c>
      <c r="P194" s="51" t="str">
        <f>IF(Unspec_Imports[[#This Row],[Imported_Owned_Or_On_Behalf]]="","",Unspec_Imports[[#This Row],[Imported_Owned_Or_On_Behalf]]*Unspec_Imports[[#This Row],[Default_Emissions_Factor]])</f>
        <v/>
      </c>
      <c r="Q194" s="26"/>
      <c r="R194" s="39" t="str">
        <f>IFERROR(MAX(Unspec_Imports[[#This Row],[Unspecified_Electricity_Deliveries]],0)*Unspec_Imports[[#This Row],[Default_Emissions_Factor]]*Unspec_Imports[[#This Row],[Transmission_Loss_Correction_Factor]],"")</f>
        <v/>
      </c>
      <c r="S194" s="28"/>
      <c r="T194" s="57"/>
    </row>
    <row r="195" spans="1:20">
      <c r="A195" s="75" t="s">
        <v>896</v>
      </c>
      <c r="B195" s="37"/>
      <c r="C195" s="55"/>
      <c r="D195" s="37"/>
      <c r="E195" s="56"/>
      <c r="F195" s="44" t="str">
        <f>IF(Unspec_Imports[[#This Row],[Aggregated_First_POR]]="","",0.437)</f>
        <v/>
      </c>
      <c r="G19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95" s="43"/>
      <c r="I195" s="27"/>
      <c r="J195" s="37"/>
      <c r="K195" s="132" t="str">
        <f>IF(Unspec_Imports[[#This Row],[Are_You_PSE]]="","",IF(J195="Yes","","Verify Entry"))</f>
        <v/>
      </c>
      <c r="L195" s="26"/>
      <c r="M195" s="44" t="str">
        <f>IF(Unspec_Imports[[#This Row],[Aggregated_First_POR]]="","",'Start Here'!$B$33)</f>
        <v/>
      </c>
      <c r="N195" s="44" t="str">
        <f>IF(Unspec_Imports[[#This Row],[Aggregated_First_POR]]="","",IF(Unspec_Imports[[#This Row],[Are_You_PSE]]="Yes","No",IF(Unspec_Imports[[#This Row],[Are_You_PSE]]="No","Yes","Verify Entry")))</f>
        <v/>
      </c>
      <c r="O195" s="52" t="str">
        <f>IF(Unspec_Imports[[#This Row],[Power_Brought_On_Behalf]]="Yes",Unspec_Imports[[#This Row],[Unspecified_Electricity_Deliveries]]*Unspec_Imports[[#This Row],[Transmission_Loss_Correction_Factor]],"")</f>
        <v/>
      </c>
      <c r="P195" s="51" t="str">
        <f>IF(Unspec_Imports[[#This Row],[Imported_Owned_Or_On_Behalf]]="","",Unspec_Imports[[#This Row],[Imported_Owned_Or_On_Behalf]]*Unspec_Imports[[#This Row],[Default_Emissions_Factor]])</f>
        <v/>
      </c>
      <c r="Q195" s="26"/>
      <c r="R195" s="39" t="str">
        <f>IFERROR(MAX(Unspec_Imports[[#This Row],[Unspecified_Electricity_Deliveries]],0)*Unspec_Imports[[#This Row],[Default_Emissions_Factor]]*Unspec_Imports[[#This Row],[Transmission_Loss_Correction_Factor]],"")</f>
        <v/>
      </c>
      <c r="S195" s="28"/>
      <c r="T195" s="57"/>
    </row>
    <row r="196" spans="1:20">
      <c r="A196" s="75" t="s">
        <v>896</v>
      </c>
      <c r="B196" s="37"/>
      <c r="C196" s="55"/>
      <c r="D196" s="37"/>
      <c r="E196" s="56"/>
      <c r="F196" s="44" t="str">
        <f>IF(Unspec_Imports[[#This Row],[Aggregated_First_POR]]="","",0.437)</f>
        <v/>
      </c>
      <c r="G19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96" s="43"/>
      <c r="I196" s="27"/>
      <c r="J196" s="37"/>
      <c r="K196" s="132" t="str">
        <f>IF(Unspec_Imports[[#This Row],[Are_You_PSE]]="","",IF(J196="Yes","","Verify Entry"))</f>
        <v/>
      </c>
      <c r="L196" s="26"/>
      <c r="M196" s="44" t="str">
        <f>IF(Unspec_Imports[[#This Row],[Aggregated_First_POR]]="","",'Start Here'!$B$33)</f>
        <v/>
      </c>
      <c r="N196" s="44" t="str">
        <f>IF(Unspec_Imports[[#This Row],[Aggregated_First_POR]]="","",IF(Unspec_Imports[[#This Row],[Are_You_PSE]]="Yes","No",IF(Unspec_Imports[[#This Row],[Are_You_PSE]]="No","Yes","Verify Entry")))</f>
        <v/>
      </c>
      <c r="O196" s="52" t="str">
        <f>IF(Unspec_Imports[[#This Row],[Power_Brought_On_Behalf]]="Yes",Unspec_Imports[[#This Row],[Unspecified_Electricity_Deliveries]]*Unspec_Imports[[#This Row],[Transmission_Loss_Correction_Factor]],"")</f>
        <v/>
      </c>
      <c r="P196" s="51" t="str">
        <f>IF(Unspec_Imports[[#This Row],[Imported_Owned_Or_On_Behalf]]="","",Unspec_Imports[[#This Row],[Imported_Owned_Or_On_Behalf]]*Unspec_Imports[[#This Row],[Default_Emissions_Factor]])</f>
        <v/>
      </c>
      <c r="Q196" s="26"/>
      <c r="R196" s="39" t="str">
        <f>IFERROR(MAX(Unspec_Imports[[#This Row],[Unspecified_Electricity_Deliveries]],0)*Unspec_Imports[[#This Row],[Default_Emissions_Factor]]*Unspec_Imports[[#This Row],[Transmission_Loss_Correction_Factor]],"")</f>
        <v/>
      </c>
      <c r="S196" s="28"/>
      <c r="T196" s="57"/>
    </row>
    <row r="197" spans="1:20">
      <c r="A197" s="75" t="s">
        <v>896</v>
      </c>
      <c r="B197" s="37"/>
      <c r="C197" s="55"/>
      <c r="D197" s="37"/>
      <c r="E197" s="56"/>
      <c r="F197" s="44" t="str">
        <f>IF(Unspec_Imports[[#This Row],[Aggregated_First_POR]]="","",0.437)</f>
        <v/>
      </c>
      <c r="G19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97" s="43"/>
      <c r="I197" s="27"/>
      <c r="J197" s="37"/>
      <c r="K197" s="132" t="str">
        <f>IF(Unspec_Imports[[#This Row],[Are_You_PSE]]="","",IF(J197="Yes","","Verify Entry"))</f>
        <v/>
      </c>
      <c r="L197" s="26"/>
      <c r="M197" s="44" t="str">
        <f>IF(Unspec_Imports[[#This Row],[Aggregated_First_POR]]="","",'Start Here'!$B$33)</f>
        <v/>
      </c>
      <c r="N197" s="44" t="str">
        <f>IF(Unspec_Imports[[#This Row],[Aggregated_First_POR]]="","",IF(Unspec_Imports[[#This Row],[Are_You_PSE]]="Yes","No",IF(Unspec_Imports[[#This Row],[Are_You_PSE]]="No","Yes","Verify Entry")))</f>
        <v/>
      </c>
      <c r="O197" s="52" t="str">
        <f>IF(Unspec_Imports[[#This Row],[Power_Brought_On_Behalf]]="Yes",Unspec_Imports[[#This Row],[Unspecified_Electricity_Deliveries]]*Unspec_Imports[[#This Row],[Transmission_Loss_Correction_Factor]],"")</f>
        <v/>
      </c>
      <c r="P197" s="51" t="str">
        <f>IF(Unspec_Imports[[#This Row],[Imported_Owned_Or_On_Behalf]]="","",Unspec_Imports[[#This Row],[Imported_Owned_Or_On_Behalf]]*Unspec_Imports[[#This Row],[Default_Emissions_Factor]])</f>
        <v/>
      </c>
      <c r="Q197" s="26"/>
      <c r="R197" s="39" t="str">
        <f>IFERROR(MAX(Unspec_Imports[[#This Row],[Unspecified_Electricity_Deliveries]],0)*Unspec_Imports[[#This Row],[Default_Emissions_Factor]]*Unspec_Imports[[#This Row],[Transmission_Loss_Correction_Factor]],"")</f>
        <v/>
      </c>
      <c r="S197" s="28"/>
      <c r="T197" s="57"/>
    </row>
    <row r="198" spans="1:20">
      <c r="A198" s="75" t="s">
        <v>896</v>
      </c>
      <c r="B198" s="37"/>
      <c r="C198" s="55"/>
      <c r="D198" s="37"/>
      <c r="E198" s="56"/>
      <c r="F198" s="44" t="str">
        <f>IF(Unspec_Imports[[#This Row],[Aggregated_First_POR]]="","",0.437)</f>
        <v/>
      </c>
      <c r="G19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98" s="43"/>
      <c r="I198" s="27"/>
      <c r="J198" s="37"/>
      <c r="K198" s="132" t="str">
        <f>IF(Unspec_Imports[[#This Row],[Are_You_PSE]]="","",IF(J198="Yes","","Verify Entry"))</f>
        <v/>
      </c>
      <c r="L198" s="26"/>
      <c r="M198" s="44" t="str">
        <f>IF(Unspec_Imports[[#This Row],[Aggregated_First_POR]]="","",'Start Here'!$B$33)</f>
        <v/>
      </c>
      <c r="N198" s="44" t="str">
        <f>IF(Unspec_Imports[[#This Row],[Aggregated_First_POR]]="","",IF(Unspec_Imports[[#This Row],[Are_You_PSE]]="Yes","No",IF(Unspec_Imports[[#This Row],[Are_You_PSE]]="No","Yes","Verify Entry")))</f>
        <v/>
      </c>
      <c r="O198" s="52" t="str">
        <f>IF(Unspec_Imports[[#This Row],[Power_Brought_On_Behalf]]="Yes",Unspec_Imports[[#This Row],[Unspecified_Electricity_Deliveries]]*Unspec_Imports[[#This Row],[Transmission_Loss_Correction_Factor]],"")</f>
        <v/>
      </c>
      <c r="P198" s="51" t="str">
        <f>IF(Unspec_Imports[[#This Row],[Imported_Owned_Or_On_Behalf]]="","",Unspec_Imports[[#This Row],[Imported_Owned_Or_On_Behalf]]*Unspec_Imports[[#This Row],[Default_Emissions_Factor]])</f>
        <v/>
      </c>
      <c r="Q198" s="26"/>
      <c r="R198" s="39" t="str">
        <f>IFERROR(MAX(Unspec_Imports[[#This Row],[Unspecified_Electricity_Deliveries]],0)*Unspec_Imports[[#This Row],[Default_Emissions_Factor]]*Unspec_Imports[[#This Row],[Transmission_Loss_Correction_Factor]],"")</f>
        <v/>
      </c>
      <c r="S198" s="28"/>
      <c r="T198" s="57"/>
    </row>
    <row r="199" spans="1:20">
      <c r="A199" s="75" t="s">
        <v>896</v>
      </c>
      <c r="B199" s="37"/>
      <c r="C199" s="55"/>
      <c r="D199" s="37"/>
      <c r="E199" s="56"/>
      <c r="F199" s="44" t="str">
        <f>IF(Unspec_Imports[[#This Row],[Aggregated_First_POR]]="","",0.437)</f>
        <v/>
      </c>
      <c r="G19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199" s="43"/>
      <c r="I199" s="27"/>
      <c r="J199" s="37"/>
      <c r="K199" s="132" t="str">
        <f>IF(Unspec_Imports[[#This Row],[Are_You_PSE]]="","",IF(J199="Yes","","Verify Entry"))</f>
        <v/>
      </c>
      <c r="L199" s="26"/>
      <c r="M199" s="44" t="str">
        <f>IF(Unspec_Imports[[#This Row],[Aggregated_First_POR]]="","",'Start Here'!$B$33)</f>
        <v/>
      </c>
      <c r="N199" s="44" t="str">
        <f>IF(Unspec_Imports[[#This Row],[Aggregated_First_POR]]="","",IF(Unspec_Imports[[#This Row],[Are_You_PSE]]="Yes","No",IF(Unspec_Imports[[#This Row],[Are_You_PSE]]="No","Yes","Verify Entry")))</f>
        <v/>
      </c>
      <c r="O199" s="52" t="str">
        <f>IF(Unspec_Imports[[#This Row],[Power_Brought_On_Behalf]]="Yes",Unspec_Imports[[#This Row],[Unspecified_Electricity_Deliveries]]*Unspec_Imports[[#This Row],[Transmission_Loss_Correction_Factor]],"")</f>
        <v/>
      </c>
      <c r="P199" s="51" t="str">
        <f>IF(Unspec_Imports[[#This Row],[Imported_Owned_Or_On_Behalf]]="","",Unspec_Imports[[#This Row],[Imported_Owned_Or_On_Behalf]]*Unspec_Imports[[#This Row],[Default_Emissions_Factor]])</f>
        <v/>
      </c>
      <c r="Q199" s="26"/>
      <c r="R199" s="39" t="str">
        <f>IFERROR(MAX(Unspec_Imports[[#This Row],[Unspecified_Electricity_Deliveries]],0)*Unspec_Imports[[#This Row],[Default_Emissions_Factor]]*Unspec_Imports[[#This Row],[Transmission_Loss_Correction_Factor]],"")</f>
        <v/>
      </c>
      <c r="S199" s="28"/>
      <c r="T199" s="57"/>
    </row>
    <row r="200" spans="1:20">
      <c r="A200" s="75" t="s">
        <v>896</v>
      </c>
      <c r="B200" s="37"/>
      <c r="C200" s="55"/>
      <c r="D200" s="37"/>
      <c r="E200" s="56"/>
      <c r="F200" s="44" t="str">
        <f>IF(Unspec_Imports[[#This Row],[Aggregated_First_POR]]="","",0.437)</f>
        <v/>
      </c>
      <c r="G20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00" s="43"/>
      <c r="I200" s="27"/>
      <c r="J200" s="37"/>
      <c r="K200" s="132" t="str">
        <f>IF(Unspec_Imports[[#This Row],[Are_You_PSE]]="","",IF(J200="Yes","","Verify Entry"))</f>
        <v/>
      </c>
      <c r="L200" s="26"/>
      <c r="M200" s="44" t="str">
        <f>IF(Unspec_Imports[[#This Row],[Aggregated_First_POR]]="","",'Start Here'!$B$33)</f>
        <v/>
      </c>
      <c r="N200" s="44" t="str">
        <f>IF(Unspec_Imports[[#This Row],[Aggregated_First_POR]]="","",IF(Unspec_Imports[[#This Row],[Are_You_PSE]]="Yes","No",IF(Unspec_Imports[[#This Row],[Are_You_PSE]]="No","Yes","Verify Entry")))</f>
        <v/>
      </c>
      <c r="O200" s="52" t="str">
        <f>IF(Unspec_Imports[[#This Row],[Power_Brought_On_Behalf]]="Yes",Unspec_Imports[[#This Row],[Unspecified_Electricity_Deliveries]]*Unspec_Imports[[#This Row],[Transmission_Loss_Correction_Factor]],"")</f>
        <v/>
      </c>
      <c r="P200" s="51" t="str">
        <f>IF(Unspec_Imports[[#This Row],[Imported_Owned_Or_On_Behalf]]="","",Unspec_Imports[[#This Row],[Imported_Owned_Or_On_Behalf]]*Unspec_Imports[[#This Row],[Default_Emissions_Factor]])</f>
        <v/>
      </c>
      <c r="Q200" s="26"/>
      <c r="R200" s="39" t="str">
        <f>IFERROR(MAX(Unspec_Imports[[#This Row],[Unspecified_Electricity_Deliveries]],0)*Unspec_Imports[[#This Row],[Default_Emissions_Factor]]*Unspec_Imports[[#This Row],[Transmission_Loss_Correction_Factor]],"")</f>
        <v/>
      </c>
      <c r="S200" s="28"/>
      <c r="T200" s="57"/>
    </row>
    <row r="201" spans="1:20">
      <c r="A201" s="75" t="s">
        <v>896</v>
      </c>
      <c r="B201" s="37"/>
      <c r="C201" s="55"/>
      <c r="D201" s="37"/>
      <c r="E201" s="56"/>
      <c r="F201" s="44" t="str">
        <f>IF(Unspec_Imports[[#This Row],[Aggregated_First_POR]]="","",0.437)</f>
        <v/>
      </c>
      <c r="G20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01" s="43"/>
      <c r="I201" s="27"/>
      <c r="J201" s="37"/>
      <c r="K201" s="132" t="str">
        <f>IF(Unspec_Imports[[#This Row],[Are_You_PSE]]="","",IF(J201="Yes","","Verify Entry"))</f>
        <v/>
      </c>
      <c r="L201" s="26"/>
      <c r="M201" s="44" t="str">
        <f>IF(Unspec_Imports[[#This Row],[Aggregated_First_POR]]="","",'Start Here'!$B$33)</f>
        <v/>
      </c>
      <c r="N201" s="44" t="str">
        <f>IF(Unspec_Imports[[#This Row],[Aggregated_First_POR]]="","",IF(Unspec_Imports[[#This Row],[Are_You_PSE]]="Yes","No",IF(Unspec_Imports[[#This Row],[Are_You_PSE]]="No","Yes","Verify Entry")))</f>
        <v/>
      </c>
      <c r="O201" s="52" t="str">
        <f>IF(Unspec_Imports[[#This Row],[Power_Brought_On_Behalf]]="Yes",Unspec_Imports[[#This Row],[Unspecified_Electricity_Deliveries]]*Unspec_Imports[[#This Row],[Transmission_Loss_Correction_Factor]],"")</f>
        <v/>
      </c>
      <c r="P201" s="51" t="str">
        <f>IF(Unspec_Imports[[#This Row],[Imported_Owned_Or_On_Behalf]]="","",Unspec_Imports[[#This Row],[Imported_Owned_Or_On_Behalf]]*Unspec_Imports[[#This Row],[Default_Emissions_Factor]])</f>
        <v/>
      </c>
      <c r="Q201" s="26"/>
      <c r="R201" s="39" t="str">
        <f>IFERROR(MAX(Unspec_Imports[[#This Row],[Unspecified_Electricity_Deliveries]],0)*Unspec_Imports[[#This Row],[Default_Emissions_Factor]]*Unspec_Imports[[#This Row],[Transmission_Loss_Correction_Factor]],"")</f>
        <v/>
      </c>
      <c r="S201" s="28"/>
      <c r="T201" s="57"/>
    </row>
    <row r="202" spans="1:20">
      <c r="A202" s="75" t="s">
        <v>896</v>
      </c>
      <c r="B202" s="37"/>
      <c r="C202" s="55"/>
      <c r="D202" s="37"/>
      <c r="E202" s="56"/>
      <c r="F202" s="44" t="str">
        <f>IF(Unspec_Imports[[#This Row],[Aggregated_First_POR]]="","",0.437)</f>
        <v/>
      </c>
      <c r="G20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02" s="43"/>
      <c r="I202" s="27"/>
      <c r="J202" s="37"/>
      <c r="K202" s="132" t="str">
        <f>IF(Unspec_Imports[[#This Row],[Are_You_PSE]]="","",IF(J202="Yes","","Verify Entry"))</f>
        <v/>
      </c>
      <c r="L202" s="26"/>
      <c r="M202" s="44" t="str">
        <f>IF(Unspec_Imports[[#This Row],[Aggregated_First_POR]]="","",'Start Here'!$B$33)</f>
        <v/>
      </c>
      <c r="N202" s="44" t="str">
        <f>IF(Unspec_Imports[[#This Row],[Aggregated_First_POR]]="","",IF(Unspec_Imports[[#This Row],[Are_You_PSE]]="Yes","No",IF(Unspec_Imports[[#This Row],[Are_You_PSE]]="No","Yes","Verify Entry")))</f>
        <v/>
      </c>
      <c r="O202" s="52" t="str">
        <f>IF(Unspec_Imports[[#This Row],[Power_Brought_On_Behalf]]="Yes",Unspec_Imports[[#This Row],[Unspecified_Electricity_Deliveries]]*Unspec_Imports[[#This Row],[Transmission_Loss_Correction_Factor]],"")</f>
        <v/>
      </c>
      <c r="P202" s="51" t="str">
        <f>IF(Unspec_Imports[[#This Row],[Imported_Owned_Or_On_Behalf]]="","",Unspec_Imports[[#This Row],[Imported_Owned_Or_On_Behalf]]*Unspec_Imports[[#This Row],[Default_Emissions_Factor]])</f>
        <v/>
      </c>
      <c r="Q202" s="26"/>
      <c r="R202" s="39" t="str">
        <f>IFERROR(MAX(Unspec_Imports[[#This Row],[Unspecified_Electricity_Deliveries]],0)*Unspec_Imports[[#This Row],[Default_Emissions_Factor]]*Unspec_Imports[[#This Row],[Transmission_Loss_Correction_Factor]],"")</f>
        <v/>
      </c>
      <c r="S202" s="28"/>
      <c r="T202" s="57"/>
    </row>
    <row r="203" spans="1:20">
      <c r="A203" s="75" t="s">
        <v>896</v>
      </c>
      <c r="B203" s="37"/>
      <c r="C203" s="55"/>
      <c r="D203" s="37"/>
      <c r="E203" s="56"/>
      <c r="F203" s="44" t="str">
        <f>IF(Unspec_Imports[[#This Row],[Aggregated_First_POR]]="","",0.437)</f>
        <v/>
      </c>
      <c r="G20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03" s="43"/>
      <c r="I203" s="27"/>
      <c r="J203" s="37"/>
      <c r="K203" s="132" t="str">
        <f>IF(Unspec_Imports[[#This Row],[Are_You_PSE]]="","",IF(J203="Yes","","Verify Entry"))</f>
        <v/>
      </c>
      <c r="L203" s="26"/>
      <c r="M203" s="44" t="str">
        <f>IF(Unspec_Imports[[#This Row],[Aggregated_First_POR]]="","",'Start Here'!$B$33)</f>
        <v/>
      </c>
      <c r="N203" s="44" t="str">
        <f>IF(Unspec_Imports[[#This Row],[Aggregated_First_POR]]="","",IF(Unspec_Imports[[#This Row],[Are_You_PSE]]="Yes","No",IF(Unspec_Imports[[#This Row],[Are_You_PSE]]="No","Yes","Verify Entry")))</f>
        <v/>
      </c>
      <c r="O203" s="52" t="str">
        <f>IF(Unspec_Imports[[#This Row],[Power_Brought_On_Behalf]]="Yes",Unspec_Imports[[#This Row],[Unspecified_Electricity_Deliveries]]*Unspec_Imports[[#This Row],[Transmission_Loss_Correction_Factor]],"")</f>
        <v/>
      </c>
      <c r="P203" s="51" t="str">
        <f>IF(Unspec_Imports[[#This Row],[Imported_Owned_Or_On_Behalf]]="","",Unspec_Imports[[#This Row],[Imported_Owned_Or_On_Behalf]]*Unspec_Imports[[#This Row],[Default_Emissions_Factor]])</f>
        <v/>
      </c>
      <c r="Q203" s="26"/>
      <c r="R203" s="39" t="str">
        <f>IFERROR(MAX(Unspec_Imports[[#This Row],[Unspecified_Electricity_Deliveries]],0)*Unspec_Imports[[#This Row],[Default_Emissions_Factor]]*Unspec_Imports[[#This Row],[Transmission_Loss_Correction_Factor]],"")</f>
        <v/>
      </c>
      <c r="S203" s="28"/>
      <c r="T203" s="57"/>
    </row>
    <row r="204" spans="1:20">
      <c r="A204" s="75" t="s">
        <v>896</v>
      </c>
      <c r="B204" s="37"/>
      <c r="C204" s="55"/>
      <c r="D204" s="37"/>
      <c r="E204" s="56"/>
      <c r="F204" s="44" t="str">
        <f>IF(Unspec_Imports[[#This Row],[Aggregated_First_POR]]="","",0.437)</f>
        <v/>
      </c>
      <c r="G20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04" s="43"/>
      <c r="I204" s="27"/>
      <c r="J204" s="37"/>
      <c r="K204" s="132" t="str">
        <f>IF(Unspec_Imports[[#This Row],[Are_You_PSE]]="","",IF(J204="Yes","","Verify Entry"))</f>
        <v/>
      </c>
      <c r="L204" s="26"/>
      <c r="M204" s="44" t="str">
        <f>IF(Unspec_Imports[[#This Row],[Aggregated_First_POR]]="","",'Start Here'!$B$33)</f>
        <v/>
      </c>
      <c r="N204" s="44" t="str">
        <f>IF(Unspec_Imports[[#This Row],[Aggregated_First_POR]]="","",IF(Unspec_Imports[[#This Row],[Are_You_PSE]]="Yes","No",IF(Unspec_Imports[[#This Row],[Are_You_PSE]]="No","Yes","Verify Entry")))</f>
        <v/>
      </c>
      <c r="O204" s="52" t="str">
        <f>IF(Unspec_Imports[[#This Row],[Power_Brought_On_Behalf]]="Yes",Unspec_Imports[[#This Row],[Unspecified_Electricity_Deliveries]]*Unspec_Imports[[#This Row],[Transmission_Loss_Correction_Factor]],"")</f>
        <v/>
      </c>
      <c r="P204" s="51" t="str">
        <f>IF(Unspec_Imports[[#This Row],[Imported_Owned_Or_On_Behalf]]="","",Unspec_Imports[[#This Row],[Imported_Owned_Or_On_Behalf]]*Unspec_Imports[[#This Row],[Default_Emissions_Factor]])</f>
        <v/>
      </c>
      <c r="Q204" s="26"/>
      <c r="R204" s="39" t="str">
        <f>IFERROR(MAX(Unspec_Imports[[#This Row],[Unspecified_Electricity_Deliveries]],0)*Unspec_Imports[[#This Row],[Default_Emissions_Factor]]*Unspec_Imports[[#This Row],[Transmission_Loss_Correction_Factor]],"")</f>
        <v/>
      </c>
      <c r="S204" s="28"/>
      <c r="T204" s="57"/>
    </row>
    <row r="205" spans="1:20">
      <c r="A205" s="75" t="s">
        <v>896</v>
      </c>
      <c r="B205" s="37"/>
      <c r="C205" s="55"/>
      <c r="D205" s="37"/>
      <c r="E205" s="56"/>
      <c r="F205" s="44" t="str">
        <f>IF(Unspec_Imports[[#This Row],[Aggregated_First_POR]]="","",0.437)</f>
        <v/>
      </c>
      <c r="G20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05" s="43"/>
      <c r="I205" s="27"/>
      <c r="J205" s="37"/>
      <c r="K205" s="132" t="str">
        <f>IF(Unspec_Imports[[#This Row],[Are_You_PSE]]="","",IF(J205="Yes","","Verify Entry"))</f>
        <v/>
      </c>
      <c r="L205" s="26"/>
      <c r="M205" s="44" t="str">
        <f>IF(Unspec_Imports[[#This Row],[Aggregated_First_POR]]="","",'Start Here'!$B$33)</f>
        <v/>
      </c>
      <c r="N205" s="44" t="str">
        <f>IF(Unspec_Imports[[#This Row],[Aggregated_First_POR]]="","",IF(Unspec_Imports[[#This Row],[Are_You_PSE]]="Yes","No",IF(Unspec_Imports[[#This Row],[Are_You_PSE]]="No","Yes","Verify Entry")))</f>
        <v/>
      </c>
      <c r="O205" s="52" t="str">
        <f>IF(Unspec_Imports[[#This Row],[Power_Brought_On_Behalf]]="Yes",Unspec_Imports[[#This Row],[Unspecified_Electricity_Deliveries]]*Unspec_Imports[[#This Row],[Transmission_Loss_Correction_Factor]],"")</f>
        <v/>
      </c>
      <c r="P205" s="51" t="str">
        <f>IF(Unspec_Imports[[#This Row],[Imported_Owned_Or_On_Behalf]]="","",Unspec_Imports[[#This Row],[Imported_Owned_Or_On_Behalf]]*Unspec_Imports[[#This Row],[Default_Emissions_Factor]])</f>
        <v/>
      </c>
      <c r="Q205" s="26"/>
      <c r="R205" s="39" t="str">
        <f>IFERROR(MAX(Unspec_Imports[[#This Row],[Unspecified_Electricity_Deliveries]],0)*Unspec_Imports[[#This Row],[Default_Emissions_Factor]]*Unspec_Imports[[#This Row],[Transmission_Loss_Correction_Factor]],"")</f>
        <v/>
      </c>
      <c r="S205" s="28"/>
      <c r="T205" s="57"/>
    </row>
    <row r="206" spans="1:20">
      <c r="A206" s="75" t="s">
        <v>896</v>
      </c>
      <c r="B206" s="37"/>
      <c r="C206" s="55"/>
      <c r="D206" s="37"/>
      <c r="E206" s="56"/>
      <c r="F206" s="44" t="str">
        <f>IF(Unspec_Imports[[#This Row],[Aggregated_First_POR]]="","",0.437)</f>
        <v/>
      </c>
      <c r="G20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06" s="43"/>
      <c r="I206" s="27"/>
      <c r="J206" s="37"/>
      <c r="K206" s="132" t="str">
        <f>IF(Unspec_Imports[[#This Row],[Are_You_PSE]]="","",IF(J206="Yes","","Verify Entry"))</f>
        <v/>
      </c>
      <c r="L206" s="26"/>
      <c r="M206" s="44" t="str">
        <f>IF(Unspec_Imports[[#This Row],[Aggregated_First_POR]]="","",'Start Here'!$B$33)</f>
        <v/>
      </c>
      <c r="N206" s="44" t="str">
        <f>IF(Unspec_Imports[[#This Row],[Aggregated_First_POR]]="","",IF(Unspec_Imports[[#This Row],[Are_You_PSE]]="Yes","No",IF(Unspec_Imports[[#This Row],[Are_You_PSE]]="No","Yes","Verify Entry")))</f>
        <v/>
      </c>
      <c r="O206" s="52" t="str">
        <f>IF(Unspec_Imports[[#This Row],[Power_Brought_On_Behalf]]="Yes",Unspec_Imports[[#This Row],[Unspecified_Electricity_Deliveries]]*Unspec_Imports[[#This Row],[Transmission_Loss_Correction_Factor]],"")</f>
        <v/>
      </c>
      <c r="P206" s="51" t="str">
        <f>IF(Unspec_Imports[[#This Row],[Imported_Owned_Or_On_Behalf]]="","",Unspec_Imports[[#This Row],[Imported_Owned_Or_On_Behalf]]*Unspec_Imports[[#This Row],[Default_Emissions_Factor]])</f>
        <v/>
      </c>
      <c r="Q206" s="26"/>
      <c r="R206" s="39" t="str">
        <f>IFERROR(MAX(Unspec_Imports[[#This Row],[Unspecified_Electricity_Deliveries]],0)*Unspec_Imports[[#This Row],[Default_Emissions_Factor]]*Unspec_Imports[[#This Row],[Transmission_Loss_Correction_Factor]],"")</f>
        <v/>
      </c>
      <c r="S206" s="28"/>
      <c r="T206" s="57"/>
    </row>
    <row r="207" spans="1:20">
      <c r="A207" s="75" t="s">
        <v>896</v>
      </c>
      <c r="B207" s="37"/>
      <c r="C207" s="55"/>
      <c r="D207" s="37"/>
      <c r="E207" s="56"/>
      <c r="F207" s="44" t="str">
        <f>IF(Unspec_Imports[[#This Row],[Aggregated_First_POR]]="","",0.437)</f>
        <v/>
      </c>
      <c r="G20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07" s="43"/>
      <c r="I207" s="27"/>
      <c r="J207" s="37"/>
      <c r="K207" s="132" t="str">
        <f>IF(Unspec_Imports[[#This Row],[Are_You_PSE]]="","",IF(J207="Yes","","Verify Entry"))</f>
        <v/>
      </c>
      <c r="L207" s="26"/>
      <c r="M207" s="44" t="str">
        <f>IF(Unspec_Imports[[#This Row],[Aggregated_First_POR]]="","",'Start Here'!$B$33)</f>
        <v/>
      </c>
      <c r="N207" s="44" t="str">
        <f>IF(Unspec_Imports[[#This Row],[Aggregated_First_POR]]="","",IF(Unspec_Imports[[#This Row],[Are_You_PSE]]="Yes","No",IF(Unspec_Imports[[#This Row],[Are_You_PSE]]="No","Yes","Verify Entry")))</f>
        <v/>
      </c>
      <c r="O207" s="52" t="str">
        <f>IF(Unspec_Imports[[#This Row],[Power_Brought_On_Behalf]]="Yes",Unspec_Imports[[#This Row],[Unspecified_Electricity_Deliveries]]*Unspec_Imports[[#This Row],[Transmission_Loss_Correction_Factor]],"")</f>
        <v/>
      </c>
      <c r="P207" s="51" t="str">
        <f>IF(Unspec_Imports[[#This Row],[Imported_Owned_Or_On_Behalf]]="","",Unspec_Imports[[#This Row],[Imported_Owned_Or_On_Behalf]]*Unspec_Imports[[#This Row],[Default_Emissions_Factor]])</f>
        <v/>
      </c>
      <c r="Q207" s="26"/>
      <c r="R207" s="39" t="str">
        <f>IFERROR(MAX(Unspec_Imports[[#This Row],[Unspecified_Electricity_Deliveries]],0)*Unspec_Imports[[#This Row],[Default_Emissions_Factor]]*Unspec_Imports[[#This Row],[Transmission_Loss_Correction_Factor]],"")</f>
        <v/>
      </c>
      <c r="S207" s="28"/>
      <c r="T207" s="57"/>
    </row>
    <row r="208" spans="1:20">
      <c r="A208" s="75" t="s">
        <v>896</v>
      </c>
      <c r="B208" s="37"/>
      <c r="C208" s="55"/>
      <c r="D208" s="37"/>
      <c r="E208" s="56"/>
      <c r="F208" s="44" t="str">
        <f>IF(Unspec_Imports[[#This Row],[Aggregated_First_POR]]="","",0.437)</f>
        <v/>
      </c>
      <c r="G20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08" s="43"/>
      <c r="I208" s="27"/>
      <c r="J208" s="37"/>
      <c r="K208" s="132" t="str">
        <f>IF(Unspec_Imports[[#This Row],[Are_You_PSE]]="","",IF(J208="Yes","","Verify Entry"))</f>
        <v/>
      </c>
      <c r="L208" s="26"/>
      <c r="M208" s="44" t="str">
        <f>IF(Unspec_Imports[[#This Row],[Aggregated_First_POR]]="","",'Start Here'!$B$33)</f>
        <v/>
      </c>
      <c r="N208" s="44" t="str">
        <f>IF(Unspec_Imports[[#This Row],[Aggregated_First_POR]]="","",IF(Unspec_Imports[[#This Row],[Are_You_PSE]]="Yes","No",IF(Unspec_Imports[[#This Row],[Are_You_PSE]]="No","Yes","Verify Entry")))</f>
        <v/>
      </c>
      <c r="O208" s="52" t="str">
        <f>IF(Unspec_Imports[[#This Row],[Power_Brought_On_Behalf]]="Yes",Unspec_Imports[[#This Row],[Unspecified_Electricity_Deliveries]]*Unspec_Imports[[#This Row],[Transmission_Loss_Correction_Factor]],"")</f>
        <v/>
      </c>
      <c r="P208" s="51" t="str">
        <f>IF(Unspec_Imports[[#This Row],[Imported_Owned_Or_On_Behalf]]="","",Unspec_Imports[[#This Row],[Imported_Owned_Or_On_Behalf]]*Unspec_Imports[[#This Row],[Default_Emissions_Factor]])</f>
        <v/>
      </c>
      <c r="Q208" s="26"/>
      <c r="R208" s="39" t="str">
        <f>IFERROR(MAX(Unspec_Imports[[#This Row],[Unspecified_Electricity_Deliveries]],0)*Unspec_Imports[[#This Row],[Default_Emissions_Factor]]*Unspec_Imports[[#This Row],[Transmission_Loss_Correction_Factor]],"")</f>
        <v/>
      </c>
      <c r="S208" s="28"/>
      <c r="T208" s="57"/>
    </row>
    <row r="209" spans="1:20">
      <c r="A209" s="75" t="s">
        <v>896</v>
      </c>
      <c r="B209" s="37"/>
      <c r="C209" s="55"/>
      <c r="D209" s="37"/>
      <c r="E209" s="56"/>
      <c r="F209" s="44" t="str">
        <f>IF(Unspec_Imports[[#This Row],[Aggregated_First_POR]]="","",0.437)</f>
        <v/>
      </c>
      <c r="G20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09" s="43"/>
      <c r="I209" s="27"/>
      <c r="J209" s="37"/>
      <c r="K209" s="132" t="str">
        <f>IF(Unspec_Imports[[#This Row],[Are_You_PSE]]="","",IF(J209="Yes","","Verify Entry"))</f>
        <v/>
      </c>
      <c r="L209" s="26"/>
      <c r="M209" s="44" t="str">
        <f>IF(Unspec_Imports[[#This Row],[Aggregated_First_POR]]="","",'Start Here'!$B$33)</f>
        <v/>
      </c>
      <c r="N209" s="44" t="str">
        <f>IF(Unspec_Imports[[#This Row],[Aggregated_First_POR]]="","",IF(Unspec_Imports[[#This Row],[Are_You_PSE]]="Yes","No",IF(Unspec_Imports[[#This Row],[Are_You_PSE]]="No","Yes","Verify Entry")))</f>
        <v/>
      </c>
      <c r="O209" s="52" t="str">
        <f>IF(Unspec_Imports[[#This Row],[Power_Brought_On_Behalf]]="Yes",Unspec_Imports[[#This Row],[Unspecified_Electricity_Deliveries]]*Unspec_Imports[[#This Row],[Transmission_Loss_Correction_Factor]],"")</f>
        <v/>
      </c>
      <c r="P209" s="51" t="str">
        <f>IF(Unspec_Imports[[#This Row],[Imported_Owned_Or_On_Behalf]]="","",Unspec_Imports[[#This Row],[Imported_Owned_Or_On_Behalf]]*Unspec_Imports[[#This Row],[Default_Emissions_Factor]])</f>
        <v/>
      </c>
      <c r="Q209" s="26"/>
      <c r="R209" s="39" t="str">
        <f>IFERROR(MAX(Unspec_Imports[[#This Row],[Unspecified_Electricity_Deliveries]],0)*Unspec_Imports[[#This Row],[Default_Emissions_Factor]]*Unspec_Imports[[#This Row],[Transmission_Loss_Correction_Factor]],"")</f>
        <v/>
      </c>
      <c r="S209" s="28"/>
      <c r="T209" s="57"/>
    </row>
    <row r="210" spans="1:20">
      <c r="A210" s="75" t="s">
        <v>896</v>
      </c>
      <c r="B210" s="37"/>
      <c r="C210" s="55"/>
      <c r="D210" s="37"/>
      <c r="E210" s="56"/>
      <c r="F210" s="44" t="str">
        <f>IF(Unspec_Imports[[#This Row],[Aggregated_First_POR]]="","",0.437)</f>
        <v/>
      </c>
      <c r="G21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10" s="43"/>
      <c r="I210" s="27"/>
      <c r="J210" s="37"/>
      <c r="K210" s="132" t="str">
        <f>IF(Unspec_Imports[[#This Row],[Are_You_PSE]]="","",IF(J210="Yes","","Verify Entry"))</f>
        <v/>
      </c>
      <c r="L210" s="26"/>
      <c r="M210" s="44" t="str">
        <f>IF(Unspec_Imports[[#This Row],[Aggregated_First_POR]]="","",'Start Here'!$B$33)</f>
        <v/>
      </c>
      <c r="N210" s="44" t="str">
        <f>IF(Unspec_Imports[[#This Row],[Aggregated_First_POR]]="","",IF(Unspec_Imports[[#This Row],[Are_You_PSE]]="Yes","No",IF(Unspec_Imports[[#This Row],[Are_You_PSE]]="No","Yes","Verify Entry")))</f>
        <v/>
      </c>
      <c r="O210" s="52" t="str">
        <f>IF(Unspec_Imports[[#This Row],[Power_Brought_On_Behalf]]="Yes",Unspec_Imports[[#This Row],[Unspecified_Electricity_Deliveries]]*Unspec_Imports[[#This Row],[Transmission_Loss_Correction_Factor]],"")</f>
        <v/>
      </c>
      <c r="P210" s="51" t="str">
        <f>IF(Unspec_Imports[[#This Row],[Imported_Owned_Or_On_Behalf]]="","",Unspec_Imports[[#This Row],[Imported_Owned_Or_On_Behalf]]*Unspec_Imports[[#This Row],[Default_Emissions_Factor]])</f>
        <v/>
      </c>
      <c r="Q210" s="26"/>
      <c r="R210" s="39" t="str">
        <f>IFERROR(MAX(Unspec_Imports[[#This Row],[Unspecified_Electricity_Deliveries]],0)*Unspec_Imports[[#This Row],[Default_Emissions_Factor]]*Unspec_Imports[[#This Row],[Transmission_Loss_Correction_Factor]],"")</f>
        <v/>
      </c>
      <c r="S210" s="28"/>
      <c r="T210" s="57"/>
    </row>
    <row r="211" spans="1:20">
      <c r="A211" s="75" t="s">
        <v>896</v>
      </c>
      <c r="B211" s="37"/>
      <c r="C211" s="55"/>
      <c r="D211" s="37"/>
      <c r="E211" s="56"/>
      <c r="F211" s="44" t="str">
        <f>IF(Unspec_Imports[[#This Row],[Aggregated_First_POR]]="","",0.437)</f>
        <v/>
      </c>
      <c r="G21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11" s="43"/>
      <c r="I211" s="27"/>
      <c r="J211" s="37"/>
      <c r="K211" s="132" t="str">
        <f>IF(Unspec_Imports[[#This Row],[Are_You_PSE]]="","",IF(J211="Yes","","Verify Entry"))</f>
        <v/>
      </c>
      <c r="L211" s="26"/>
      <c r="M211" s="44" t="str">
        <f>IF(Unspec_Imports[[#This Row],[Aggregated_First_POR]]="","",'Start Here'!$B$33)</f>
        <v/>
      </c>
      <c r="N211" s="44" t="str">
        <f>IF(Unspec_Imports[[#This Row],[Aggregated_First_POR]]="","",IF(Unspec_Imports[[#This Row],[Are_You_PSE]]="Yes","No",IF(Unspec_Imports[[#This Row],[Are_You_PSE]]="No","Yes","Verify Entry")))</f>
        <v/>
      </c>
      <c r="O211" s="52" t="str">
        <f>IF(Unspec_Imports[[#This Row],[Power_Brought_On_Behalf]]="Yes",Unspec_Imports[[#This Row],[Unspecified_Electricity_Deliveries]]*Unspec_Imports[[#This Row],[Transmission_Loss_Correction_Factor]],"")</f>
        <v/>
      </c>
      <c r="P211" s="51" t="str">
        <f>IF(Unspec_Imports[[#This Row],[Imported_Owned_Or_On_Behalf]]="","",Unspec_Imports[[#This Row],[Imported_Owned_Or_On_Behalf]]*Unspec_Imports[[#This Row],[Default_Emissions_Factor]])</f>
        <v/>
      </c>
      <c r="Q211" s="26"/>
      <c r="R211" s="39" t="str">
        <f>IFERROR(MAX(Unspec_Imports[[#This Row],[Unspecified_Electricity_Deliveries]],0)*Unspec_Imports[[#This Row],[Default_Emissions_Factor]]*Unspec_Imports[[#This Row],[Transmission_Loss_Correction_Factor]],"")</f>
        <v/>
      </c>
      <c r="S211" s="28"/>
      <c r="T211" s="57"/>
    </row>
    <row r="212" spans="1:20">
      <c r="A212" s="75" t="s">
        <v>896</v>
      </c>
      <c r="B212" s="37"/>
      <c r="C212" s="55"/>
      <c r="D212" s="37"/>
      <c r="E212" s="56"/>
      <c r="F212" s="44" t="str">
        <f>IF(Unspec_Imports[[#This Row],[Aggregated_First_POR]]="","",0.437)</f>
        <v/>
      </c>
      <c r="G21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12" s="43"/>
      <c r="I212" s="27"/>
      <c r="J212" s="37"/>
      <c r="K212" s="132" t="str">
        <f>IF(Unspec_Imports[[#This Row],[Are_You_PSE]]="","",IF(J212="Yes","","Verify Entry"))</f>
        <v/>
      </c>
      <c r="L212" s="26"/>
      <c r="M212" s="44" t="str">
        <f>IF(Unspec_Imports[[#This Row],[Aggregated_First_POR]]="","",'Start Here'!$B$33)</f>
        <v/>
      </c>
      <c r="N212" s="44" t="str">
        <f>IF(Unspec_Imports[[#This Row],[Aggregated_First_POR]]="","",IF(Unspec_Imports[[#This Row],[Are_You_PSE]]="Yes","No",IF(Unspec_Imports[[#This Row],[Are_You_PSE]]="No","Yes","Verify Entry")))</f>
        <v/>
      </c>
      <c r="O212" s="52" t="str">
        <f>IF(Unspec_Imports[[#This Row],[Power_Brought_On_Behalf]]="Yes",Unspec_Imports[[#This Row],[Unspecified_Electricity_Deliveries]]*Unspec_Imports[[#This Row],[Transmission_Loss_Correction_Factor]],"")</f>
        <v/>
      </c>
      <c r="P212" s="51" t="str">
        <f>IF(Unspec_Imports[[#This Row],[Imported_Owned_Or_On_Behalf]]="","",Unspec_Imports[[#This Row],[Imported_Owned_Or_On_Behalf]]*Unspec_Imports[[#This Row],[Default_Emissions_Factor]])</f>
        <v/>
      </c>
      <c r="Q212" s="26"/>
      <c r="R212" s="39" t="str">
        <f>IFERROR(MAX(Unspec_Imports[[#This Row],[Unspecified_Electricity_Deliveries]],0)*Unspec_Imports[[#This Row],[Default_Emissions_Factor]]*Unspec_Imports[[#This Row],[Transmission_Loss_Correction_Factor]],"")</f>
        <v/>
      </c>
      <c r="S212" s="28"/>
      <c r="T212" s="57"/>
    </row>
    <row r="213" spans="1:20">
      <c r="A213" s="75" t="s">
        <v>896</v>
      </c>
      <c r="B213" s="37"/>
      <c r="C213" s="55"/>
      <c r="D213" s="37"/>
      <c r="E213" s="56"/>
      <c r="F213" s="44" t="str">
        <f>IF(Unspec_Imports[[#This Row],[Aggregated_First_POR]]="","",0.437)</f>
        <v/>
      </c>
      <c r="G21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13" s="43"/>
      <c r="I213" s="27"/>
      <c r="J213" s="37"/>
      <c r="K213" s="132" t="str">
        <f>IF(Unspec_Imports[[#This Row],[Are_You_PSE]]="","",IF(J213="Yes","","Verify Entry"))</f>
        <v/>
      </c>
      <c r="L213" s="26"/>
      <c r="M213" s="44" t="str">
        <f>IF(Unspec_Imports[[#This Row],[Aggregated_First_POR]]="","",'Start Here'!$B$33)</f>
        <v/>
      </c>
      <c r="N213" s="44" t="str">
        <f>IF(Unspec_Imports[[#This Row],[Aggregated_First_POR]]="","",IF(Unspec_Imports[[#This Row],[Are_You_PSE]]="Yes","No",IF(Unspec_Imports[[#This Row],[Are_You_PSE]]="No","Yes","Verify Entry")))</f>
        <v/>
      </c>
      <c r="O213" s="52" t="str">
        <f>IF(Unspec_Imports[[#This Row],[Power_Brought_On_Behalf]]="Yes",Unspec_Imports[[#This Row],[Unspecified_Electricity_Deliveries]]*Unspec_Imports[[#This Row],[Transmission_Loss_Correction_Factor]],"")</f>
        <v/>
      </c>
      <c r="P213" s="51" t="str">
        <f>IF(Unspec_Imports[[#This Row],[Imported_Owned_Or_On_Behalf]]="","",Unspec_Imports[[#This Row],[Imported_Owned_Or_On_Behalf]]*Unspec_Imports[[#This Row],[Default_Emissions_Factor]])</f>
        <v/>
      </c>
      <c r="Q213" s="26"/>
      <c r="R213" s="39" t="str">
        <f>IFERROR(MAX(Unspec_Imports[[#This Row],[Unspecified_Electricity_Deliveries]],0)*Unspec_Imports[[#This Row],[Default_Emissions_Factor]]*Unspec_Imports[[#This Row],[Transmission_Loss_Correction_Factor]],"")</f>
        <v/>
      </c>
      <c r="S213" s="28"/>
      <c r="T213" s="57"/>
    </row>
    <row r="214" spans="1:20">
      <c r="A214" s="75" t="s">
        <v>896</v>
      </c>
      <c r="B214" s="37"/>
      <c r="C214" s="55"/>
      <c r="D214" s="37"/>
      <c r="E214" s="56"/>
      <c r="F214" s="44" t="str">
        <f>IF(Unspec_Imports[[#This Row],[Aggregated_First_POR]]="","",0.437)</f>
        <v/>
      </c>
      <c r="G21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14" s="43"/>
      <c r="I214" s="27"/>
      <c r="J214" s="37"/>
      <c r="K214" s="132" t="str">
        <f>IF(Unspec_Imports[[#This Row],[Are_You_PSE]]="","",IF(J214="Yes","","Verify Entry"))</f>
        <v/>
      </c>
      <c r="L214" s="26"/>
      <c r="M214" s="44" t="str">
        <f>IF(Unspec_Imports[[#This Row],[Aggregated_First_POR]]="","",'Start Here'!$B$33)</f>
        <v/>
      </c>
      <c r="N214" s="44" t="str">
        <f>IF(Unspec_Imports[[#This Row],[Aggregated_First_POR]]="","",IF(Unspec_Imports[[#This Row],[Are_You_PSE]]="Yes","No",IF(Unspec_Imports[[#This Row],[Are_You_PSE]]="No","Yes","Verify Entry")))</f>
        <v/>
      </c>
      <c r="O214" s="52" t="str">
        <f>IF(Unspec_Imports[[#This Row],[Power_Brought_On_Behalf]]="Yes",Unspec_Imports[[#This Row],[Unspecified_Electricity_Deliveries]]*Unspec_Imports[[#This Row],[Transmission_Loss_Correction_Factor]],"")</f>
        <v/>
      </c>
      <c r="P214" s="51" t="str">
        <f>IF(Unspec_Imports[[#This Row],[Imported_Owned_Or_On_Behalf]]="","",Unspec_Imports[[#This Row],[Imported_Owned_Or_On_Behalf]]*Unspec_Imports[[#This Row],[Default_Emissions_Factor]])</f>
        <v/>
      </c>
      <c r="Q214" s="26"/>
      <c r="R214" s="39" t="str">
        <f>IFERROR(MAX(Unspec_Imports[[#This Row],[Unspecified_Electricity_Deliveries]],0)*Unspec_Imports[[#This Row],[Default_Emissions_Factor]]*Unspec_Imports[[#This Row],[Transmission_Loss_Correction_Factor]],"")</f>
        <v/>
      </c>
      <c r="S214" s="28"/>
      <c r="T214" s="57"/>
    </row>
    <row r="215" spans="1:20">
      <c r="A215" s="75" t="s">
        <v>896</v>
      </c>
      <c r="B215" s="37"/>
      <c r="C215" s="55"/>
      <c r="D215" s="37"/>
      <c r="E215" s="56"/>
      <c r="F215" s="44" t="str">
        <f>IF(Unspec_Imports[[#This Row],[Aggregated_First_POR]]="","",0.437)</f>
        <v/>
      </c>
      <c r="G21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15" s="43"/>
      <c r="I215" s="27"/>
      <c r="J215" s="37"/>
      <c r="K215" s="132" t="str">
        <f>IF(Unspec_Imports[[#This Row],[Are_You_PSE]]="","",IF(J215="Yes","","Verify Entry"))</f>
        <v/>
      </c>
      <c r="L215" s="26"/>
      <c r="M215" s="44" t="str">
        <f>IF(Unspec_Imports[[#This Row],[Aggregated_First_POR]]="","",'Start Here'!$B$33)</f>
        <v/>
      </c>
      <c r="N215" s="44" t="str">
        <f>IF(Unspec_Imports[[#This Row],[Aggregated_First_POR]]="","",IF(Unspec_Imports[[#This Row],[Are_You_PSE]]="Yes","No",IF(Unspec_Imports[[#This Row],[Are_You_PSE]]="No","Yes","Verify Entry")))</f>
        <v/>
      </c>
      <c r="O215" s="52" t="str">
        <f>IF(Unspec_Imports[[#This Row],[Power_Brought_On_Behalf]]="Yes",Unspec_Imports[[#This Row],[Unspecified_Electricity_Deliveries]]*Unspec_Imports[[#This Row],[Transmission_Loss_Correction_Factor]],"")</f>
        <v/>
      </c>
      <c r="P215" s="51" t="str">
        <f>IF(Unspec_Imports[[#This Row],[Imported_Owned_Or_On_Behalf]]="","",Unspec_Imports[[#This Row],[Imported_Owned_Or_On_Behalf]]*Unspec_Imports[[#This Row],[Default_Emissions_Factor]])</f>
        <v/>
      </c>
      <c r="Q215" s="26"/>
      <c r="R215" s="39" t="str">
        <f>IFERROR(MAX(Unspec_Imports[[#This Row],[Unspecified_Electricity_Deliveries]],0)*Unspec_Imports[[#This Row],[Default_Emissions_Factor]]*Unspec_Imports[[#This Row],[Transmission_Loss_Correction_Factor]],"")</f>
        <v/>
      </c>
      <c r="S215" s="28"/>
      <c r="T215" s="57"/>
    </row>
    <row r="216" spans="1:20">
      <c r="A216" s="75" t="s">
        <v>896</v>
      </c>
      <c r="B216" s="37"/>
      <c r="C216" s="55"/>
      <c r="D216" s="37"/>
      <c r="E216" s="56"/>
      <c r="F216" s="44" t="str">
        <f>IF(Unspec_Imports[[#This Row],[Aggregated_First_POR]]="","",0.437)</f>
        <v/>
      </c>
      <c r="G21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16" s="43"/>
      <c r="I216" s="27"/>
      <c r="J216" s="37"/>
      <c r="K216" s="132" t="str">
        <f>IF(Unspec_Imports[[#This Row],[Are_You_PSE]]="","",IF(J216="Yes","","Verify Entry"))</f>
        <v/>
      </c>
      <c r="L216" s="26"/>
      <c r="M216" s="44" t="str">
        <f>IF(Unspec_Imports[[#This Row],[Aggregated_First_POR]]="","",'Start Here'!$B$33)</f>
        <v/>
      </c>
      <c r="N216" s="44" t="str">
        <f>IF(Unspec_Imports[[#This Row],[Aggregated_First_POR]]="","",IF(Unspec_Imports[[#This Row],[Are_You_PSE]]="Yes","No",IF(Unspec_Imports[[#This Row],[Are_You_PSE]]="No","Yes","Verify Entry")))</f>
        <v/>
      </c>
      <c r="O216" s="52" t="str">
        <f>IF(Unspec_Imports[[#This Row],[Power_Brought_On_Behalf]]="Yes",Unspec_Imports[[#This Row],[Unspecified_Electricity_Deliveries]]*Unspec_Imports[[#This Row],[Transmission_Loss_Correction_Factor]],"")</f>
        <v/>
      </c>
      <c r="P216" s="51" t="str">
        <f>IF(Unspec_Imports[[#This Row],[Imported_Owned_Or_On_Behalf]]="","",Unspec_Imports[[#This Row],[Imported_Owned_Or_On_Behalf]]*Unspec_Imports[[#This Row],[Default_Emissions_Factor]])</f>
        <v/>
      </c>
      <c r="Q216" s="26"/>
      <c r="R216" s="39" t="str">
        <f>IFERROR(MAX(Unspec_Imports[[#This Row],[Unspecified_Electricity_Deliveries]],0)*Unspec_Imports[[#This Row],[Default_Emissions_Factor]]*Unspec_Imports[[#This Row],[Transmission_Loss_Correction_Factor]],"")</f>
        <v/>
      </c>
      <c r="S216" s="28"/>
      <c r="T216" s="57"/>
    </row>
    <row r="217" spans="1:20">
      <c r="A217" s="75" t="s">
        <v>896</v>
      </c>
      <c r="B217" s="37"/>
      <c r="C217" s="55"/>
      <c r="D217" s="37"/>
      <c r="E217" s="56"/>
      <c r="F217" s="44" t="str">
        <f>IF(Unspec_Imports[[#This Row],[Aggregated_First_POR]]="","",0.437)</f>
        <v/>
      </c>
      <c r="G21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17" s="43"/>
      <c r="I217" s="27"/>
      <c r="J217" s="37"/>
      <c r="K217" s="132" t="str">
        <f>IF(Unspec_Imports[[#This Row],[Are_You_PSE]]="","",IF(J217="Yes","","Verify Entry"))</f>
        <v/>
      </c>
      <c r="L217" s="26"/>
      <c r="M217" s="44" t="str">
        <f>IF(Unspec_Imports[[#This Row],[Aggregated_First_POR]]="","",'Start Here'!$B$33)</f>
        <v/>
      </c>
      <c r="N217" s="44" t="str">
        <f>IF(Unspec_Imports[[#This Row],[Aggregated_First_POR]]="","",IF(Unspec_Imports[[#This Row],[Are_You_PSE]]="Yes","No",IF(Unspec_Imports[[#This Row],[Are_You_PSE]]="No","Yes","Verify Entry")))</f>
        <v/>
      </c>
      <c r="O217" s="52" t="str">
        <f>IF(Unspec_Imports[[#This Row],[Power_Brought_On_Behalf]]="Yes",Unspec_Imports[[#This Row],[Unspecified_Electricity_Deliveries]]*Unspec_Imports[[#This Row],[Transmission_Loss_Correction_Factor]],"")</f>
        <v/>
      </c>
      <c r="P217" s="51" t="str">
        <f>IF(Unspec_Imports[[#This Row],[Imported_Owned_Or_On_Behalf]]="","",Unspec_Imports[[#This Row],[Imported_Owned_Or_On_Behalf]]*Unspec_Imports[[#This Row],[Default_Emissions_Factor]])</f>
        <v/>
      </c>
      <c r="Q217" s="26"/>
      <c r="R217" s="39" t="str">
        <f>IFERROR(MAX(Unspec_Imports[[#This Row],[Unspecified_Electricity_Deliveries]],0)*Unspec_Imports[[#This Row],[Default_Emissions_Factor]]*Unspec_Imports[[#This Row],[Transmission_Loss_Correction_Factor]],"")</f>
        <v/>
      </c>
      <c r="S217" s="28"/>
      <c r="T217" s="57"/>
    </row>
    <row r="218" spans="1:20">
      <c r="A218" s="75" t="s">
        <v>896</v>
      </c>
      <c r="B218" s="37"/>
      <c r="C218" s="55"/>
      <c r="D218" s="37"/>
      <c r="E218" s="56"/>
      <c r="F218" s="44" t="str">
        <f>IF(Unspec_Imports[[#This Row],[Aggregated_First_POR]]="","",0.437)</f>
        <v/>
      </c>
      <c r="G21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18" s="43"/>
      <c r="I218" s="27"/>
      <c r="J218" s="37"/>
      <c r="K218" s="132" t="str">
        <f>IF(Unspec_Imports[[#This Row],[Are_You_PSE]]="","",IF(J218="Yes","","Verify Entry"))</f>
        <v/>
      </c>
      <c r="L218" s="26"/>
      <c r="M218" s="44" t="str">
        <f>IF(Unspec_Imports[[#This Row],[Aggregated_First_POR]]="","",'Start Here'!$B$33)</f>
        <v/>
      </c>
      <c r="N218" s="44" t="str">
        <f>IF(Unspec_Imports[[#This Row],[Aggregated_First_POR]]="","",IF(Unspec_Imports[[#This Row],[Are_You_PSE]]="Yes","No",IF(Unspec_Imports[[#This Row],[Are_You_PSE]]="No","Yes","Verify Entry")))</f>
        <v/>
      </c>
      <c r="O218" s="52" t="str">
        <f>IF(Unspec_Imports[[#This Row],[Power_Brought_On_Behalf]]="Yes",Unspec_Imports[[#This Row],[Unspecified_Electricity_Deliveries]]*Unspec_Imports[[#This Row],[Transmission_Loss_Correction_Factor]],"")</f>
        <v/>
      </c>
      <c r="P218" s="51" t="str">
        <f>IF(Unspec_Imports[[#This Row],[Imported_Owned_Or_On_Behalf]]="","",Unspec_Imports[[#This Row],[Imported_Owned_Or_On_Behalf]]*Unspec_Imports[[#This Row],[Default_Emissions_Factor]])</f>
        <v/>
      </c>
      <c r="Q218" s="26"/>
      <c r="R218" s="39" t="str">
        <f>IFERROR(MAX(Unspec_Imports[[#This Row],[Unspecified_Electricity_Deliveries]],0)*Unspec_Imports[[#This Row],[Default_Emissions_Factor]]*Unspec_Imports[[#This Row],[Transmission_Loss_Correction_Factor]],"")</f>
        <v/>
      </c>
      <c r="S218" s="28"/>
      <c r="T218" s="57"/>
    </row>
    <row r="219" spans="1:20">
      <c r="A219" s="75" t="s">
        <v>896</v>
      </c>
      <c r="B219" s="37"/>
      <c r="C219" s="55"/>
      <c r="D219" s="37"/>
      <c r="E219" s="56"/>
      <c r="F219" s="44" t="str">
        <f>IF(Unspec_Imports[[#This Row],[Aggregated_First_POR]]="","",0.437)</f>
        <v/>
      </c>
      <c r="G21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19" s="43"/>
      <c r="I219" s="27"/>
      <c r="J219" s="37"/>
      <c r="K219" s="132" t="str">
        <f>IF(Unspec_Imports[[#This Row],[Are_You_PSE]]="","",IF(J219="Yes","","Verify Entry"))</f>
        <v/>
      </c>
      <c r="L219" s="26"/>
      <c r="M219" s="44" t="str">
        <f>IF(Unspec_Imports[[#This Row],[Aggregated_First_POR]]="","",'Start Here'!$B$33)</f>
        <v/>
      </c>
      <c r="N219" s="44" t="str">
        <f>IF(Unspec_Imports[[#This Row],[Aggregated_First_POR]]="","",IF(Unspec_Imports[[#This Row],[Are_You_PSE]]="Yes","No",IF(Unspec_Imports[[#This Row],[Are_You_PSE]]="No","Yes","Verify Entry")))</f>
        <v/>
      </c>
      <c r="O219" s="52" t="str">
        <f>IF(Unspec_Imports[[#This Row],[Power_Brought_On_Behalf]]="Yes",Unspec_Imports[[#This Row],[Unspecified_Electricity_Deliveries]]*Unspec_Imports[[#This Row],[Transmission_Loss_Correction_Factor]],"")</f>
        <v/>
      </c>
      <c r="P219" s="51" t="str">
        <f>IF(Unspec_Imports[[#This Row],[Imported_Owned_Or_On_Behalf]]="","",Unspec_Imports[[#This Row],[Imported_Owned_Or_On_Behalf]]*Unspec_Imports[[#This Row],[Default_Emissions_Factor]])</f>
        <v/>
      </c>
      <c r="Q219" s="26"/>
      <c r="R219" s="39" t="str">
        <f>IFERROR(MAX(Unspec_Imports[[#This Row],[Unspecified_Electricity_Deliveries]],0)*Unspec_Imports[[#This Row],[Default_Emissions_Factor]]*Unspec_Imports[[#This Row],[Transmission_Loss_Correction_Factor]],"")</f>
        <v/>
      </c>
      <c r="S219" s="28"/>
      <c r="T219" s="57"/>
    </row>
    <row r="220" spans="1:20">
      <c r="A220" s="75" t="s">
        <v>896</v>
      </c>
      <c r="B220" s="37"/>
      <c r="C220" s="55"/>
      <c r="D220" s="37"/>
      <c r="E220" s="56"/>
      <c r="F220" s="44" t="str">
        <f>IF(Unspec_Imports[[#This Row],[Aggregated_First_POR]]="","",0.437)</f>
        <v/>
      </c>
      <c r="G22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20" s="43"/>
      <c r="I220" s="27"/>
      <c r="J220" s="37"/>
      <c r="K220" s="132" t="str">
        <f>IF(Unspec_Imports[[#This Row],[Are_You_PSE]]="","",IF(J220="Yes","","Verify Entry"))</f>
        <v/>
      </c>
      <c r="L220" s="26"/>
      <c r="M220" s="44" t="str">
        <f>IF(Unspec_Imports[[#This Row],[Aggregated_First_POR]]="","",'Start Here'!$B$33)</f>
        <v/>
      </c>
      <c r="N220" s="44" t="str">
        <f>IF(Unspec_Imports[[#This Row],[Aggregated_First_POR]]="","",IF(Unspec_Imports[[#This Row],[Are_You_PSE]]="Yes","No",IF(Unspec_Imports[[#This Row],[Are_You_PSE]]="No","Yes","Verify Entry")))</f>
        <v/>
      </c>
      <c r="O220" s="52" t="str">
        <f>IF(Unspec_Imports[[#This Row],[Power_Brought_On_Behalf]]="Yes",Unspec_Imports[[#This Row],[Unspecified_Electricity_Deliveries]]*Unspec_Imports[[#This Row],[Transmission_Loss_Correction_Factor]],"")</f>
        <v/>
      </c>
      <c r="P220" s="51" t="str">
        <f>IF(Unspec_Imports[[#This Row],[Imported_Owned_Or_On_Behalf]]="","",Unspec_Imports[[#This Row],[Imported_Owned_Or_On_Behalf]]*Unspec_Imports[[#This Row],[Default_Emissions_Factor]])</f>
        <v/>
      </c>
      <c r="Q220" s="26"/>
      <c r="R220" s="39" t="str">
        <f>IFERROR(MAX(Unspec_Imports[[#This Row],[Unspecified_Electricity_Deliveries]],0)*Unspec_Imports[[#This Row],[Default_Emissions_Factor]]*Unspec_Imports[[#This Row],[Transmission_Loss_Correction_Factor]],"")</f>
        <v/>
      </c>
      <c r="S220" s="28"/>
      <c r="T220" s="57"/>
    </row>
    <row r="221" spans="1:20">
      <c r="A221" s="75" t="s">
        <v>896</v>
      </c>
      <c r="B221" s="37"/>
      <c r="C221" s="55"/>
      <c r="D221" s="37"/>
      <c r="E221" s="56"/>
      <c r="F221" s="44" t="str">
        <f>IF(Unspec_Imports[[#This Row],[Aggregated_First_POR]]="","",0.437)</f>
        <v/>
      </c>
      <c r="G22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21" s="43"/>
      <c r="I221" s="27"/>
      <c r="J221" s="37"/>
      <c r="K221" s="132" t="str">
        <f>IF(Unspec_Imports[[#This Row],[Are_You_PSE]]="","",IF(J221="Yes","","Verify Entry"))</f>
        <v/>
      </c>
      <c r="L221" s="26"/>
      <c r="M221" s="44" t="str">
        <f>IF(Unspec_Imports[[#This Row],[Aggregated_First_POR]]="","",'Start Here'!$B$33)</f>
        <v/>
      </c>
      <c r="N221" s="44" t="str">
        <f>IF(Unspec_Imports[[#This Row],[Aggregated_First_POR]]="","",IF(Unspec_Imports[[#This Row],[Are_You_PSE]]="Yes","No",IF(Unspec_Imports[[#This Row],[Are_You_PSE]]="No","Yes","Verify Entry")))</f>
        <v/>
      </c>
      <c r="O221" s="52" t="str">
        <f>IF(Unspec_Imports[[#This Row],[Power_Brought_On_Behalf]]="Yes",Unspec_Imports[[#This Row],[Unspecified_Electricity_Deliveries]]*Unspec_Imports[[#This Row],[Transmission_Loss_Correction_Factor]],"")</f>
        <v/>
      </c>
      <c r="P221" s="51" t="str">
        <f>IF(Unspec_Imports[[#This Row],[Imported_Owned_Or_On_Behalf]]="","",Unspec_Imports[[#This Row],[Imported_Owned_Or_On_Behalf]]*Unspec_Imports[[#This Row],[Default_Emissions_Factor]])</f>
        <v/>
      </c>
      <c r="Q221" s="26"/>
      <c r="R221" s="39" t="str">
        <f>IFERROR(MAX(Unspec_Imports[[#This Row],[Unspecified_Electricity_Deliveries]],0)*Unspec_Imports[[#This Row],[Default_Emissions_Factor]]*Unspec_Imports[[#This Row],[Transmission_Loss_Correction_Factor]],"")</f>
        <v/>
      </c>
      <c r="S221" s="28"/>
      <c r="T221" s="57"/>
    </row>
    <row r="222" spans="1:20">
      <c r="A222" s="75" t="s">
        <v>896</v>
      </c>
      <c r="B222" s="37"/>
      <c r="C222" s="55"/>
      <c r="D222" s="37"/>
      <c r="E222" s="56"/>
      <c r="F222" s="44" t="str">
        <f>IF(Unspec_Imports[[#This Row],[Aggregated_First_POR]]="","",0.437)</f>
        <v/>
      </c>
      <c r="G22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22" s="43"/>
      <c r="I222" s="27"/>
      <c r="J222" s="37"/>
      <c r="K222" s="132" t="str">
        <f>IF(Unspec_Imports[[#This Row],[Are_You_PSE]]="","",IF(J222="Yes","","Verify Entry"))</f>
        <v/>
      </c>
      <c r="L222" s="26"/>
      <c r="M222" s="44" t="str">
        <f>IF(Unspec_Imports[[#This Row],[Aggregated_First_POR]]="","",'Start Here'!$B$33)</f>
        <v/>
      </c>
      <c r="N222" s="44" t="str">
        <f>IF(Unspec_Imports[[#This Row],[Aggregated_First_POR]]="","",IF(Unspec_Imports[[#This Row],[Are_You_PSE]]="Yes","No",IF(Unspec_Imports[[#This Row],[Are_You_PSE]]="No","Yes","Verify Entry")))</f>
        <v/>
      </c>
      <c r="O222" s="52" t="str">
        <f>IF(Unspec_Imports[[#This Row],[Power_Brought_On_Behalf]]="Yes",Unspec_Imports[[#This Row],[Unspecified_Electricity_Deliveries]]*Unspec_Imports[[#This Row],[Transmission_Loss_Correction_Factor]],"")</f>
        <v/>
      </c>
      <c r="P222" s="51" t="str">
        <f>IF(Unspec_Imports[[#This Row],[Imported_Owned_Or_On_Behalf]]="","",Unspec_Imports[[#This Row],[Imported_Owned_Or_On_Behalf]]*Unspec_Imports[[#This Row],[Default_Emissions_Factor]])</f>
        <v/>
      </c>
      <c r="Q222" s="26"/>
      <c r="R222" s="39" t="str">
        <f>IFERROR(MAX(Unspec_Imports[[#This Row],[Unspecified_Electricity_Deliveries]],0)*Unspec_Imports[[#This Row],[Default_Emissions_Factor]]*Unspec_Imports[[#This Row],[Transmission_Loss_Correction_Factor]],"")</f>
        <v/>
      </c>
      <c r="S222" s="28"/>
      <c r="T222" s="57"/>
    </row>
    <row r="223" spans="1:20">
      <c r="A223" s="75" t="s">
        <v>896</v>
      </c>
      <c r="B223" s="37"/>
      <c r="C223" s="55"/>
      <c r="D223" s="37"/>
      <c r="E223" s="56"/>
      <c r="F223" s="44" t="str">
        <f>IF(Unspec_Imports[[#This Row],[Aggregated_First_POR]]="","",0.437)</f>
        <v/>
      </c>
      <c r="G22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23" s="43"/>
      <c r="I223" s="27"/>
      <c r="J223" s="37"/>
      <c r="K223" s="132" t="str">
        <f>IF(Unspec_Imports[[#This Row],[Are_You_PSE]]="","",IF(J223="Yes","","Verify Entry"))</f>
        <v/>
      </c>
      <c r="L223" s="26"/>
      <c r="M223" s="44" t="str">
        <f>IF(Unspec_Imports[[#This Row],[Aggregated_First_POR]]="","",'Start Here'!$B$33)</f>
        <v/>
      </c>
      <c r="N223" s="44" t="str">
        <f>IF(Unspec_Imports[[#This Row],[Aggregated_First_POR]]="","",IF(Unspec_Imports[[#This Row],[Are_You_PSE]]="Yes","No",IF(Unspec_Imports[[#This Row],[Are_You_PSE]]="No","Yes","Verify Entry")))</f>
        <v/>
      </c>
      <c r="O223" s="52" t="str">
        <f>IF(Unspec_Imports[[#This Row],[Power_Brought_On_Behalf]]="Yes",Unspec_Imports[[#This Row],[Unspecified_Electricity_Deliveries]]*Unspec_Imports[[#This Row],[Transmission_Loss_Correction_Factor]],"")</f>
        <v/>
      </c>
      <c r="P223" s="51" t="str">
        <f>IF(Unspec_Imports[[#This Row],[Imported_Owned_Or_On_Behalf]]="","",Unspec_Imports[[#This Row],[Imported_Owned_Or_On_Behalf]]*Unspec_Imports[[#This Row],[Default_Emissions_Factor]])</f>
        <v/>
      </c>
      <c r="Q223" s="26"/>
      <c r="R223" s="39" t="str">
        <f>IFERROR(MAX(Unspec_Imports[[#This Row],[Unspecified_Electricity_Deliveries]],0)*Unspec_Imports[[#This Row],[Default_Emissions_Factor]]*Unspec_Imports[[#This Row],[Transmission_Loss_Correction_Factor]],"")</f>
        <v/>
      </c>
      <c r="S223" s="28"/>
      <c r="T223" s="57"/>
    </row>
    <row r="224" spans="1:20">
      <c r="A224" s="75" t="s">
        <v>896</v>
      </c>
      <c r="B224" s="37"/>
      <c r="C224" s="55"/>
      <c r="D224" s="37"/>
      <c r="E224" s="56"/>
      <c r="F224" s="44" t="str">
        <f>IF(Unspec_Imports[[#This Row],[Aggregated_First_POR]]="","",0.437)</f>
        <v/>
      </c>
      <c r="G22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24" s="43"/>
      <c r="I224" s="27"/>
      <c r="J224" s="37"/>
      <c r="K224" s="132" t="str">
        <f>IF(Unspec_Imports[[#This Row],[Are_You_PSE]]="","",IF(J224="Yes","","Verify Entry"))</f>
        <v/>
      </c>
      <c r="L224" s="26"/>
      <c r="M224" s="44" t="str">
        <f>IF(Unspec_Imports[[#This Row],[Aggregated_First_POR]]="","",'Start Here'!$B$33)</f>
        <v/>
      </c>
      <c r="N224" s="44" t="str">
        <f>IF(Unspec_Imports[[#This Row],[Aggregated_First_POR]]="","",IF(Unspec_Imports[[#This Row],[Are_You_PSE]]="Yes","No",IF(Unspec_Imports[[#This Row],[Are_You_PSE]]="No","Yes","Verify Entry")))</f>
        <v/>
      </c>
      <c r="O224" s="52" t="str">
        <f>IF(Unspec_Imports[[#This Row],[Power_Brought_On_Behalf]]="Yes",Unspec_Imports[[#This Row],[Unspecified_Electricity_Deliveries]]*Unspec_Imports[[#This Row],[Transmission_Loss_Correction_Factor]],"")</f>
        <v/>
      </c>
      <c r="P224" s="51" t="str">
        <f>IF(Unspec_Imports[[#This Row],[Imported_Owned_Or_On_Behalf]]="","",Unspec_Imports[[#This Row],[Imported_Owned_Or_On_Behalf]]*Unspec_Imports[[#This Row],[Default_Emissions_Factor]])</f>
        <v/>
      </c>
      <c r="Q224" s="26"/>
      <c r="R224" s="39" t="str">
        <f>IFERROR(MAX(Unspec_Imports[[#This Row],[Unspecified_Electricity_Deliveries]],0)*Unspec_Imports[[#This Row],[Default_Emissions_Factor]]*Unspec_Imports[[#This Row],[Transmission_Loss_Correction_Factor]],"")</f>
        <v/>
      </c>
      <c r="S224" s="28"/>
      <c r="T224" s="57"/>
    </row>
    <row r="225" spans="1:20">
      <c r="A225" s="75" t="s">
        <v>896</v>
      </c>
      <c r="B225" s="37"/>
      <c r="C225" s="55"/>
      <c r="D225" s="37"/>
      <c r="E225" s="56"/>
      <c r="F225" s="44" t="str">
        <f>IF(Unspec_Imports[[#This Row],[Aggregated_First_POR]]="","",0.437)</f>
        <v/>
      </c>
      <c r="G22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25" s="43"/>
      <c r="I225" s="27"/>
      <c r="J225" s="37"/>
      <c r="K225" s="132" t="str">
        <f>IF(Unspec_Imports[[#This Row],[Are_You_PSE]]="","",IF(J225="Yes","","Verify Entry"))</f>
        <v/>
      </c>
      <c r="L225" s="26"/>
      <c r="M225" s="44" t="str">
        <f>IF(Unspec_Imports[[#This Row],[Aggregated_First_POR]]="","",'Start Here'!$B$33)</f>
        <v/>
      </c>
      <c r="N225" s="44" t="str">
        <f>IF(Unspec_Imports[[#This Row],[Aggregated_First_POR]]="","",IF(Unspec_Imports[[#This Row],[Are_You_PSE]]="Yes","No",IF(Unspec_Imports[[#This Row],[Are_You_PSE]]="No","Yes","Verify Entry")))</f>
        <v/>
      </c>
      <c r="O225" s="52" t="str">
        <f>IF(Unspec_Imports[[#This Row],[Power_Brought_On_Behalf]]="Yes",Unspec_Imports[[#This Row],[Unspecified_Electricity_Deliveries]]*Unspec_Imports[[#This Row],[Transmission_Loss_Correction_Factor]],"")</f>
        <v/>
      </c>
      <c r="P225" s="51" t="str">
        <f>IF(Unspec_Imports[[#This Row],[Imported_Owned_Or_On_Behalf]]="","",Unspec_Imports[[#This Row],[Imported_Owned_Or_On_Behalf]]*Unspec_Imports[[#This Row],[Default_Emissions_Factor]])</f>
        <v/>
      </c>
      <c r="Q225" s="26"/>
      <c r="R225" s="39" t="str">
        <f>IFERROR(MAX(Unspec_Imports[[#This Row],[Unspecified_Electricity_Deliveries]],0)*Unspec_Imports[[#This Row],[Default_Emissions_Factor]]*Unspec_Imports[[#This Row],[Transmission_Loss_Correction_Factor]],"")</f>
        <v/>
      </c>
      <c r="S225" s="28"/>
      <c r="T225" s="57"/>
    </row>
    <row r="226" spans="1:20">
      <c r="A226" s="75" t="s">
        <v>896</v>
      </c>
      <c r="B226" s="37"/>
      <c r="C226" s="55"/>
      <c r="D226" s="37"/>
      <c r="E226" s="56"/>
      <c r="F226" s="44" t="str">
        <f>IF(Unspec_Imports[[#This Row],[Aggregated_First_POR]]="","",0.437)</f>
        <v/>
      </c>
      <c r="G22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26" s="43"/>
      <c r="I226" s="27"/>
      <c r="J226" s="37"/>
      <c r="K226" s="132" t="str">
        <f>IF(Unspec_Imports[[#This Row],[Are_You_PSE]]="","",IF(J226="Yes","","Verify Entry"))</f>
        <v/>
      </c>
      <c r="L226" s="26"/>
      <c r="M226" s="44" t="str">
        <f>IF(Unspec_Imports[[#This Row],[Aggregated_First_POR]]="","",'Start Here'!$B$33)</f>
        <v/>
      </c>
      <c r="N226" s="44" t="str">
        <f>IF(Unspec_Imports[[#This Row],[Aggregated_First_POR]]="","",IF(Unspec_Imports[[#This Row],[Are_You_PSE]]="Yes","No",IF(Unspec_Imports[[#This Row],[Are_You_PSE]]="No","Yes","Verify Entry")))</f>
        <v/>
      </c>
      <c r="O226" s="52" t="str">
        <f>IF(Unspec_Imports[[#This Row],[Power_Brought_On_Behalf]]="Yes",Unspec_Imports[[#This Row],[Unspecified_Electricity_Deliveries]]*Unspec_Imports[[#This Row],[Transmission_Loss_Correction_Factor]],"")</f>
        <v/>
      </c>
      <c r="P226" s="51" t="str">
        <f>IF(Unspec_Imports[[#This Row],[Imported_Owned_Or_On_Behalf]]="","",Unspec_Imports[[#This Row],[Imported_Owned_Or_On_Behalf]]*Unspec_Imports[[#This Row],[Default_Emissions_Factor]])</f>
        <v/>
      </c>
      <c r="Q226" s="26"/>
      <c r="R226" s="39" t="str">
        <f>IFERROR(MAX(Unspec_Imports[[#This Row],[Unspecified_Electricity_Deliveries]],0)*Unspec_Imports[[#This Row],[Default_Emissions_Factor]]*Unspec_Imports[[#This Row],[Transmission_Loss_Correction_Factor]],"")</f>
        <v/>
      </c>
      <c r="S226" s="28"/>
      <c r="T226" s="57"/>
    </row>
    <row r="227" spans="1:20">
      <c r="A227" s="75" t="s">
        <v>896</v>
      </c>
      <c r="B227" s="37"/>
      <c r="C227" s="55"/>
      <c r="D227" s="37"/>
      <c r="E227" s="56"/>
      <c r="F227" s="44" t="str">
        <f>IF(Unspec_Imports[[#This Row],[Aggregated_First_POR]]="","",0.437)</f>
        <v/>
      </c>
      <c r="G22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27" s="43"/>
      <c r="I227" s="27"/>
      <c r="J227" s="37"/>
      <c r="K227" s="132" t="str">
        <f>IF(Unspec_Imports[[#This Row],[Are_You_PSE]]="","",IF(J227="Yes","","Verify Entry"))</f>
        <v/>
      </c>
      <c r="L227" s="26"/>
      <c r="M227" s="44" t="str">
        <f>IF(Unspec_Imports[[#This Row],[Aggregated_First_POR]]="","",'Start Here'!$B$33)</f>
        <v/>
      </c>
      <c r="N227" s="44" t="str">
        <f>IF(Unspec_Imports[[#This Row],[Aggregated_First_POR]]="","",IF(Unspec_Imports[[#This Row],[Are_You_PSE]]="Yes","No",IF(Unspec_Imports[[#This Row],[Are_You_PSE]]="No","Yes","Verify Entry")))</f>
        <v/>
      </c>
      <c r="O227" s="52" t="str">
        <f>IF(Unspec_Imports[[#This Row],[Power_Brought_On_Behalf]]="Yes",Unspec_Imports[[#This Row],[Unspecified_Electricity_Deliveries]]*Unspec_Imports[[#This Row],[Transmission_Loss_Correction_Factor]],"")</f>
        <v/>
      </c>
      <c r="P227" s="51" t="str">
        <f>IF(Unspec_Imports[[#This Row],[Imported_Owned_Or_On_Behalf]]="","",Unspec_Imports[[#This Row],[Imported_Owned_Or_On_Behalf]]*Unspec_Imports[[#This Row],[Default_Emissions_Factor]])</f>
        <v/>
      </c>
      <c r="Q227" s="26"/>
      <c r="R227" s="39" t="str">
        <f>IFERROR(MAX(Unspec_Imports[[#This Row],[Unspecified_Electricity_Deliveries]],0)*Unspec_Imports[[#This Row],[Default_Emissions_Factor]]*Unspec_Imports[[#This Row],[Transmission_Loss_Correction_Factor]],"")</f>
        <v/>
      </c>
      <c r="S227" s="28"/>
      <c r="T227" s="57"/>
    </row>
    <row r="228" spans="1:20">
      <c r="A228" s="75" t="s">
        <v>896</v>
      </c>
      <c r="B228" s="37"/>
      <c r="C228" s="55"/>
      <c r="D228" s="37"/>
      <c r="E228" s="56"/>
      <c r="F228" s="44" t="str">
        <f>IF(Unspec_Imports[[#This Row],[Aggregated_First_POR]]="","",0.437)</f>
        <v/>
      </c>
      <c r="G22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28" s="43"/>
      <c r="I228" s="27"/>
      <c r="J228" s="37"/>
      <c r="K228" s="132" t="str">
        <f>IF(Unspec_Imports[[#This Row],[Are_You_PSE]]="","",IF(J228="Yes","","Verify Entry"))</f>
        <v/>
      </c>
      <c r="L228" s="26"/>
      <c r="M228" s="44" t="str">
        <f>IF(Unspec_Imports[[#This Row],[Aggregated_First_POR]]="","",'Start Here'!$B$33)</f>
        <v/>
      </c>
      <c r="N228" s="44" t="str">
        <f>IF(Unspec_Imports[[#This Row],[Aggregated_First_POR]]="","",IF(Unspec_Imports[[#This Row],[Are_You_PSE]]="Yes","No",IF(Unspec_Imports[[#This Row],[Are_You_PSE]]="No","Yes","Verify Entry")))</f>
        <v/>
      </c>
      <c r="O228" s="52" t="str">
        <f>IF(Unspec_Imports[[#This Row],[Power_Brought_On_Behalf]]="Yes",Unspec_Imports[[#This Row],[Unspecified_Electricity_Deliveries]]*Unspec_Imports[[#This Row],[Transmission_Loss_Correction_Factor]],"")</f>
        <v/>
      </c>
      <c r="P228" s="51" t="str">
        <f>IF(Unspec_Imports[[#This Row],[Imported_Owned_Or_On_Behalf]]="","",Unspec_Imports[[#This Row],[Imported_Owned_Or_On_Behalf]]*Unspec_Imports[[#This Row],[Default_Emissions_Factor]])</f>
        <v/>
      </c>
      <c r="Q228" s="26"/>
      <c r="R228" s="39" t="str">
        <f>IFERROR(MAX(Unspec_Imports[[#This Row],[Unspecified_Electricity_Deliveries]],0)*Unspec_Imports[[#This Row],[Default_Emissions_Factor]]*Unspec_Imports[[#This Row],[Transmission_Loss_Correction_Factor]],"")</f>
        <v/>
      </c>
      <c r="S228" s="28"/>
      <c r="T228" s="57"/>
    </row>
    <row r="229" spans="1:20">
      <c r="A229" s="75" t="s">
        <v>896</v>
      </c>
      <c r="B229" s="37"/>
      <c r="C229" s="55"/>
      <c r="D229" s="37"/>
      <c r="E229" s="56"/>
      <c r="F229" s="44" t="str">
        <f>IF(Unspec_Imports[[#This Row],[Aggregated_First_POR]]="","",0.437)</f>
        <v/>
      </c>
      <c r="G22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29" s="43"/>
      <c r="I229" s="27"/>
      <c r="J229" s="37"/>
      <c r="K229" s="132" t="str">
        <f>IF(Unspec_Imports[[#This Row],[Are_You_PSE]]="","",IF(J229="Yes","","Verify Entry"))</f>
        <v/>
      </c>
      <c r="L229" s="26"/>
      <c r="M229" s="44" t="str">
        <f>IF(Unspec_Imports[[#This Row],[Aggregated_First_POR]]="","",'Start Here'!$B$33)</f>
        <v/>
      </c>
      <c r="N229" s="44" t="str">
        <f>IF(Unspec_Imports[[#This Row],[Aggregated_First_POR]]="","",IF(Unspec_Imports[[#This Row],[Are_You_PSE]]="Yes","No",IF(Unspec_Imports[[#This Row],[Are_You_PSE]]="No","Yes","Verify Entry")))</f>
        <v/>
      </c>
      <c r="O229" s="52" t="str">
        <f>IF(Unspec_Imports[[#This Row],[Power_Brought_On_Behalf]]="Yes",Unspec_Imports[[#This Row],[Unspecified_Electricity_Deliveries]]*Unspec_Imports[[#This Row],[Transmission_Loss_Correction_Factor]],"")</f>
        <v/>
      </c>
      <c r="P229" s="51" t="str">
        <f>IF(Unspec_Imports[[#This Row],[Imported_Owned_Or_On_Behalf]]="","",Unspec_Imports[[#This Row],[Imported_Owned_Or_On_Behalf]]*Unspec_Imports[[#This Row],[Default_Emissions_Factor]])</f>
        <v/>
      </c>
      <c r="Q229" s="26"/>
      <c r="R229" s="39" t="str">
        <f>IFERROR(MAX(Unspec_Imports[[#This Row],[Unspecified_Electricity_Deliveries]],0)*Unspec_Imports[[#This Row],[Default_Emissions_Factor]]*Unspec_Imports[[#This Row],[Transmission_Loss_Correction_Factor]],"")</f>
        <v/>
      </c>
      <c r="S229" s="28"/>
      <c r="T229" s="57"/>
    </row>
    <row r="230" spans="1:20">
      <c r="A230" s="75" t="s">
        <v>896</v>
      </c>
      <c r="B230" s="37"/>
      <c r="C230" s="55"/>
      <c r="D230" s="37"/>
      <c r="E230" s="56"/>
      <c r="F230" s="44" t="str">
        <f>IF(Unspec_Imports[[#This Row],[Aggregated_First_POR]]="","",0.437)</f>
        <v/>
      </c>
      <c r="G23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30" s="43"/>
      <c r="I230" s="27"/>
      <c r="J230" s="37"/>
      <c r="K230" s="132" t="str">
        <f>IF(Unspec_Imports[[#This Row],[Are_You_PSE]]="","",IF(J230="Yes","","Verify Entry"))</f>
        <v/>
      </c>
      <c r="L230" s="26"/>
      <c r="M230" s="44" t="str">
        <f>IF(Unspec_Imports[[#This Row],[Aggregated_First_POR]]="","",'Start Here'!$B$33)</f>
        <v/>
      </c>
      <c r="N230" s="44" t="str">
        <f>IF(Unspec_Imports[[#This Row],[Aggregated_First_POR]]="","",IF(Unspec_Imports[[#This Row],[Are_You_PSE]]="Yes","No",IF(Unspec_Imports[[#This Row],[Are_You_PSE]]="No","Yes","Verify Entry")))</f>
        <v/>
      </c>
      <c r="O230" s="52" t="str">
        <f>IF(Unspec_Imports[[#This Row],[Power_Brought_On_Behalf]]="Yes",Unspec_Imports[[#This Row],[Unspecified_Electricity_Deliveries]]*Unspec_Imports[[#This Row],[Transmission_Loss_Correction_Factor]],"")</f>
        <v/>
      </c>
      <c r="P230" s="51" t="str">
        <f>IF(Unspec_Imports[[#This Row],[Imported_Owned_Or_On_Behalf]]="","",Unspec_Imports[[#This Row],[Imported_Owned_Or_On_Behalf]]*Unspec_Imports[[#This Row],[Default_Emissions_Factor]])</f>
        <v/>
      </c>
      <c r="Q230" s="26"/>
      <c r="R230" s="39" t="str">
        <f>IFERROR(MAX(Unspec_Imports[[#This Row],[Unspecified_Electricity_Deliveries]],0)*Unspec_Imports[[#This Row],[Default_Emissions_Factor]]*Unspec_Imports[[#This Row],[Transmission_Loss_Correction_Factor]],"")</f>
        <v/>
      </c>
      <c r="S230" s="28"/>
      <c r="T230" s="57"/>
    </row>
    <row r="231" spans="1:20">
      <c r="A231" s="75" t="s">
        <v>896</v>
      </c>
      <c r="B231" s="37"/>
      <c r="C231" s="55"/>
      <c r="D231" s="37"/>
      <c r="E231" s="56"/>
      <c r="F231" s="44" t="str">
        <f>IF(Unspec_Imports[[#This Row],[Aggregated_First_POR]]="","",0.437)</f>
        <v/>
      </c>
      <c r="G23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31" s="43"/>
      <c r="I231" s="27"/>
      <c r="J231" s="37"/>
      <c r="K231" s="132" t="str">
        <f>IF(Unspec_Imports[[#This Row],[Are_You_PSE]]="","",IF(J231="Yes","","Verify Entry"))</f>
        <v/>
      </c>
      <c r="L231" s="26"/>
      <c r="M231" s="44" t="str">
        <f>IF(Unspec_Imports[[#This Row],[Aggregated_First_POR]]="","",'Start Here'!$B$33)</f>
        <v/>
      </c>
      <c r="N231" s="44" t="str">
        <f>IF(Unspec_Imports[[#This Row],[Aggregated_First_POR]]="","",IF(Unspec_Imports[[#This Row],[Are_You_PSE]]="Yes","No",IF(Unspec_Imports[[#This Row],[Are_You_PSE]]="No","Yes","Verify Entry")))</f>
        <v/>
      </c>
      <c r="O231" s="52" t="str">
        <f>IF(Unspec_Imports[[#This Row],[Power_Brought_On_Behalf]]="Yes",Unspec_Imports[[#This Row],[Unspecified_Electricity_Deliveries]]*Unspec_Imports[[#This Row],[Transmission_Loss_Correction_Factor]],"")</f>
        <v/>
      </c>
      <c r="P231" s="51" t="str">
        <f>IF(Unspec_Imports[[#This Row],[Imported_Owned_Or_On_Behalf]]="","",Unspec_Imports[[#This Row],[Imported_Owned_Or_On_Behalf]]*Unspec_Imports[[#This Row],[Default_Emissions_Factor]])</f>
        <v/>
      </c>
      <c r="Q231" s="26"/>
      <c r="R231" s="39" t="str">
        <f>IFERROR(MAX(Unspec_Imports[[#This Row],[Unspecified_Electricity_Deliveries]],0)*Unspec_Imports[[#This Row],[Default_Emissions_Factor]]*Unspec_Imports[[#This Row],[Transmission_Loss_Correction_Factor]],"")</f>
        <v/>
      </c>
      <c r="S231" s="28"/>
      <c r="T231" s="57"/>
    </row>
    <row r="232" spans="1:20">
      <c r="A232" s="75" t="s">
        <v>896</v>
      </c>
      <c r="B232" s="37"/>
      <c r="C232" s="55"/>
      <c r="D232" s="37"/>
      <c r="E232" s="56"/>
      <c r="F232" s="44" t="str">
        <f>IF(Unspec_Imports[[#This Row],[Aggregated_First_POR]]="","",0.437)</f>
        <v/>
      </c>
      <c r="G23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32" s="43"/>
      <c r="I232" s="27"/>
      <c r="J232" s="37"/>
      <c r="K232" s="132" t="str">
        <f>IF(Unspec_Imports[[#This Row],[Are_You_PSE]]="","",IF(J232="Yes","","Verify Entry"))</f>
        <v/>
      </c>
      <c r="L232" s="26"/>
      <c r="M232" s="44" t="str">
        <f>IF(Unspec_Imports[[#This Row],[Aggregated_First_POR]]="","",'Start Here'!$B$33)</f>
        <v/>
      </c>
      <c r="N232" s="44" t="str">
        <f>IF(Unspec_Imports[[#This Row],[Aggregated_First_POR]]="","",IF(Unspec_Imports[[#This Row],[Are_You_PSE]]="Yes","No",IF(Unspec_Imports[[#This Row],[Are_You_PSE]]="No","Yes","Verify Entry")))</f>
        <v/>
      </c>
      <c r="O232" s="52" t="str">
        <f>IF(Unspec_Imports[[#This Row],[Power_Brought_On_Behalf]]="Yes",Unspec_Imports[[#This Row],[Unspecified_Electricity_Deliveries]]*Unspec_Imports[[#This Row],[Transmission_Loss_Correction_Factor]],"")</f>
        <v/>
      </c>
      <c r="P232" s="51" t="str">
        <f>IF(Unspec_Imports[[#This Row],[Imported_Owned_Or_On_Behalf]]="","",Unspec_Imports[[#This Row],[Imported_Owned_Or_On_Behalf]]*Unspec_Imports[[#This Row],[Default_Emissions_Factor]])</f>
        <v/>
      </c>
      <c r="Q232" s="26"/>
      <c r="R232" s="39" t="str">
        <f>IFERROR(MAX(Unspec_Imports[[#This Row],[Unspecified_Electricity_Deliveries]],0)*Unspec_Imports[[#This Row],[Default_Emissions_Factor]]*Unspec_Imports[[#This Row],[Transmission_Loss_Correction_Factor]],"")</f>
        <v/>
      </c>
      <c r="S232" s="28"/>
      <c r="T232" s="57"/>
    </row>
    <row r="233" spans="1:20">
      <c r="A233" s="75" t="s">
        <v>896</v>
      </c>
      <c r="B233" s="37"/>
      <c r="C233" s="55"/>
      <c r="D233" s="37"/>
      <c r="E233" s="56"/>
      <c r="F233" s="44" t="str">
        <f>IF(Unspec_Imports[[#This Row],[Aggregated_First_POR]]="","",0.437)</f>
        <v/>
      </c>
      <c r="G23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33" s="43"/>
      <c r="I233" s="27"/>
      <c r="J233" s="37"/>
      <c r="K233" s="132" t="str">
        <f>IF(Unspec_Imports[[#This Row],[Are_You_PSE]]="","",IF(J233="Yes","","Verify Entry"))</f>
        <v/>
      </c>
      <c r="L233" s="26"/>
      <c r="M233" s="44" t="str">
        <f>IF(Unspec_Imports[[#This Row],[Aggregated_First_POR]]="","",'Start Here'!$B$33)</f>
        <v/>
      </c>
      <c r="N233" s="44" t="str">
        <f>IF(Unspec_Imports[[#This Row],[Aggregated_First_POR]]="","",IF(Unspec_Imports[[#This Row],[Are_You_PSE]]="Yes","No",IF(Unspec_Imports[[#This Row],[Are_You_PSE]]="No","Yes","Verify Entry")))</f>
        <v/>
      </c>
      <c r="O233" s="52" t="str">
        <f>IF(Unspec_Imports[[#This Row],[Power_Brought_On_Behalf]]="Yes",Unspec_Imports[[#This Row],[Unspecified_Electricity_Deliveries]]*Unspec_Imports[[#This Row],[Transmission_Loss_Correction_Factor]],"")</f>
        <v/>
      </c>
      <c r="P233" s="51" t="str">
        <f>IF(Unspec_Imports[[#This Row],[Imported_Owned_Or_On_Behalf]]="","",Unspec_Imports[[#This Row],[Imported_Owned_Or_On_Behalf]]*Unspec_Imports[[#This Row],[Default_Emissions_Factor]])</f>
        <v/>
      </c>
      <c r="Q233" s="26"/>
      <c r="R233" s="39" t="str">
        <f>IFERROR(MAX(Unspec_Imports[[#This Row],[Unspecified_Electricity_Deliveries]],0)*Unspec_Imports[[#This Row],[Default_Emissions_Factor]]*Unspec_Imports[[#This Row],[Transmission_Loss_Correction_Factor]],"")</f>
        <v/>
      </c>
      <c r="S233" s="28"/>
      <c r="T233" s="57"/>
    </row>
    <row r="234" spans="1:20">
      <c r="A234" s="75" t="s">
        <v>896</v>
      </c>
      <c r="B234" s="37"/>
      <c r="C234" s="55"/>
      <c r="D234" s="37"/>
      <c r="E234" s="56"/>
      <c r="F234" s="44" t="str">
        <f>IF(Unspec_Imports[[#This Row],[Aggregated_First_POR]]="","",0.437)</f>
        <v/>
      </c>
      <c r="G23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34" s="43"/>
      <c r="I234" s="27"/>
      <c r="J234" s="37"/>
      <c r="K234" s="132" t="str">
        <f>IF(Unspec_Imports[[#This Row],[Are_You_PSE]]="","",IF(J234="Yes","","Verify Entry"))</f>
        <v/>
      </c>
      <c r="L234" s="26"/>
      <c r="M234" s="44" t="str">
        <f>IF(Unspec_Imports[[#This Row],[Aggregated_First_POR]]="","",'Start Here'!$B$33)</f>
        <v/>
      </c>
      <c r="N234" s="44" t="str">
        <f>IF(Unspec_Imports[[#This Row],[Aggregated_First_POR]]="","",IF(Unspec_Imports[[#This Row],[Are_You_PSE]]="Yes","No",IF(Unspec_Imports[[#This Row],[Are_You_PSE]]="No","Yes","Verify Entry")))</f>
        <v/>
      </c>
      <c r="O234" s="52" t="str">
        <f>IF(Unspec_Imports[[#This Row],[Power_Brought_On_Behalf]]="Yes",Unspec_Imports[[#This Row],[Unspecified_Electricity_Deliveries]]*Unspec_Imports[[#This Row],[Transmission_Loss_Correction_Factor]],"")</f>
        <v/>
      </c>
      <c r="P234" s="51" t="str">
        <f>IF(Unspec_Imports[[#This Row],[Imported_Owned_Or_On_Behalf]]="","",Unspec_Imports[[#This Row],[Imported_Owned_Or_On_Behalf]]*Unspec_Imports[[#This Row],[Default_Emissions_Factor]])</f>
        <v/>
      </c>
      <c r="Q234" s="26"/>
      <c r="R234" s="39" t="str">
        <f>IFERROR(MAX(Unspec_Imports[[#This Row],[Unspecified_Electricity_Deliveries]],0)*Unspec_Imports[[#This Row],[Default_Emissions_Factor]]*Unspec_Imports[[#This Row],[Transmission_Loss_Correction_Factor]],"")</f>
        <v/>
      </c>
      <c r="S234" s="28"/>
      <c r="T234" s="57"/>
    </row>
    <row r="235" spans="1:20">
      <c r="A235" s="75" t="s">
        <v>896</v>
      </c>
      <c r="B235" s="37"/>
      <c r="C235" s="55"/>
      <c r="D235" s="37"/>
      <c r="E235" s="56"/>
      <c r="F235" s="44" t="str">
        <f>IF(Unspec_Imports[[#This Row],[Aggregated_First_POR]]="","",0.437)</f>
        <v/>
      </c>
      <c r="G23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35" s="43"/>
      <c r="I235" s="27"/>
      <c r="J235" s="37"/>
      <c r="K235" s="132" t="str">
        <f>IF(Unspec_Imports[[#This Row],[Are_You_PSE]]="","",IF(J235="Yes","","Verify Entry"))</f>
        <v/>
      </c>
      <c r="L235" s="26"/>
      <c r="M235" s="44" t="str">
        <f>IF(Unspec_Imports[[#This Row],[Aggregated_First_POR]]="","",'Start Here'!$B$33)</f>
        <v/>
      </c>
      <c r="N235" s="44" t="str">
        <f>IF(Unspec_Imports[[#This Row],[Aggregated_First_POR]]="","",IF(Unspec_Imports[[#This Row],[Are_You_PSE]]="Yes","No",IF(Unspec_Imports[[#This Row],[Are_You_PSE]]="No","Yes","Verify Entry")))</f>
        <v/>
      </c>
      <c r="O235" s="52" t="str">
        <f>IF(Unspec_Imports[[#This Row],[Power_Brought_On_Behalf]]="Yes",Unspec_Imports[[#This Row],[Unspecified_Electricity_Deliveries]]*Unspec_Imports[[#This Row],[Transmission_Loss_Correction_Factor]],"")</f>
        <v/>
      </c>
      <c r="P235" s="51" t="str">
        <f>IF(Unspec_Imports[[#This Row],[Imported_Owned_Or_On_Behalf]]="","",Unspec_Imports[[#This Row],[Imported_Owned_Or_On_Behalf]]*Unspec_Imports[[#This Row],[Default_Emissions_Factor]])</f>
        <v/>
      </c>
      <c r="Q235" s="26"/>
      <c r="R235" s="39" t="str">
        <f>IFERROR(MAX(Unspec_Imports[[#This Row],[Unspecified_Electricity_Deliveries]],0)*Unspec_Imports[[#This Row],[Default_Emissions_Factor]]*Unspec_Imports[[#This Row],[Transmission_Loss_Correction_Factor]],"")</f>
        <v/>
      </c>
      <c r="S235" s="28"/>
      <c r="T235" s="57"/>
    </row>
    <row r="236" spans="1:20">
      <c r="A236" s="75" t="s">
        <v>896</v>
      </c>
      <c r="B236" s="37"/>
      <c r="C236" s="55"/>
      <c r="D236" s="37"/>
      <c r="E236" s="56"/>
      <c r="F236" s="44" t="str">
        <f>IF(Unspec_Imports[[#This Row],[Aggregated_First_POR]]="","",0.437)</f>
        <v/>
      </c>
      <c r="G23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36" s="43"/>
      <c r="I236" s="27"/>
      <c r="J236" s="37"/>
      <c r="K236" s="132" t="str">
        <f>IF(Unspec_Imports[[#This Row],[Are_You_PSE]]="","",IF(J236="Yes","","Verify Entry"))</f>
        <v/>
      </c>
      <c r="L236" s="26"/>
      <c r="M236" s="44" t="str">
        <f>IF(Unspec_Imports[[#This Row],[Aggregated_First_POR]]="","",'Start Here'!$B$33)</f>
        <v/>
      </c>
      <c r="N236" s="44" t="str">
        <f>IF(Unspec_Imports[[#This Row],[Aggregated_First_POR]]="","",IF(Unspec_Imports[[#This Row],[Are_You_PSE]]="Yes","No",IF(Unspec_Imports[[#This Row],[Are_You_PSE]]="No","Yes","Verify Entry")))</f>
        <v/>
      </c>
      <c r="O236" s="52" t="str">
        <f>IF(Unspec_Imports[[#This Row],[Power_Brought_On_Behalf]]="Yes",Unspec_Imports[[#This Row],[Unspecified_Electricity_Deliveries]]*Unspec_Imports[[#This Row],[Transmission_Loss_Correction_Factor]],"")</f>
        <v/>
      </c>
      <c r="P236" s="51" t="str">
        <f>IF(Unspec_Imports[[#This Row],[Imported_Owned_Or_On_Behalf]]="","",Unspec_Imports[[#This Row],[Imported_Owned_Or_On_Behalf]]*Unspec_Imports[[#This Row],[Default_Emissions_Factor]])</f>
        <v/>
      </c>
      <c r="Q236" s="26"/>
      <c r="R236" s="39" t="str">
        <f>IFERROR(MAX(Unspec_Imports[[#This Row],[Unspecified_Electricity_Deliveries]],0)*Unspec_Imports[[#This Row],[Default_Emissions_Factor]]*Unspec_Imports[[#This Row],[Transmission_Loss_Correction_Factor]],"")</f>
        <v/>
      </c>
      <c r="S236" s="28"/>
      <c r="T236" s="57"/>
    </row>
    <row r="237" spans="1:20">
      <c r="A237" s="75" t="s">
        <v>896</v>
      </c>
      <c r="B237" s="37"/>
      <c r="C237" s="55"/>
      <c r="D237" s="37"/>
      <c r="E237" s="56"/>
      <c r="F237" s="44" t="str">
        <f>IF(Unspec_Imports[[#This Row],[Aggregated_First_POR]]="","",0.437)</f>
        <v/>
      </c>
      <c r="G23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37" s="43"/>
      <c r="I237" s="27"/>
      <c r="J237" s="37"/>
      <c r="K237" s="132" t="str">
        <f>IF(Unspec_Imports[[#This Row],[Are_You_PSE]]="","",IF(J237="Yes","","Verify Entry"))</f>
        <v/>
      </c>
      <c r="L237" s="26"/>
      <c r="M237" s="44" t="str">
        <f>IF(Unspec_Imports[[#This Row],[Aggregated_First_POR]]="","",'Start Here'!$B$33)</f>
        <v/>
      </c>
      <c r="N237" s="44" t="str">
        <f>IF(Unspec_Imports[[#This Row],[Aggregated_First_POR]]="","",IF(Unspec_Imports[[#This Row],[Are_You_PSE]]="Yes","No",IF(Unspec_Imports[[#This Row],[Are_You_PSE]]="No","Yes","Verify Entry")))</f>
        <v/>
      </c>
      <c r="O237" s="52" t="str">
        <f>IF(Unspec_Imports[[#This Row],[Power_Brought_On_Behalf]]="Yes",Unspec_Imports[[#This Row],[Unspecified_Electricity_Deliveries]]*Unspec_Imports[[#This Row],[Transmission_Loss_Correction_Factor]],"")</f>
        <v/>
      </c>
      <c r="P237" s="51" t="str">
        <f>IF(Unspec_Imports[[#This Row],[Imported_Owned_Or_On_Behalf]]="","",Unspec_Imports[[#This Row],[Imported_Owned_Or_On_Behalf]]*Unspec_Imports[[#This Row],[Default_Emissions_Factor]])</f>
        <v/>
      </c>
      <c r="Q237" s="26"/>
      <c r="R237" s="39" t="str">
        <f>IFERROR(MAX(Unspec_Imports[[#This Row],[Unspecified_Electricity_Deliveries]],0)*Unspec_Imports[[#This Row],[Default_Emissions_Factor]]*Unspec_Imports[[#This Row],[Transmission_Loss_Correction_Factor]],"")</f>
        <v/>
      </c>
      <c r="S237" s="28"/>
      <c r="T237" s="57"/>
    </row>
    <row r="238" spans="1:20">
      <c r="A238" s="75" t="s">
        <v>896</v>
      </c>
      <c r="B238" s="37"/>
      <c r="C238" s="55"/>
      <c r="D238" s="37"/>
      <c r="E238" s="56"/>
      <c r="F238" s="44" t="str">
        <f>IF(Unspec_Imports[[#This Row],[Aggregated_First_POR]]="","",0.437)</f>
        <v/>
      </c>
      <c r="G23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38" s="43"/>
      <c r="I238" s="27"/>
      <c r="J238" s="37"/>
      <c r="K238" s="132" t="str">
        <f>IF(Unspec_Imports[[#This Row],[Are_You_PSE]]="","",IF(J238="Yes","","Verify Entry"))</f>
        <v/>
      </c>
      <c r="L238" s="26"/>
      <c r="M238" s="44" t="str">
        <f>IF(Unspec_Imports[[#This Row],[Aggregated_First_POR]]="","",'Start Here'!$B$33)</f>
        <v/>
      </c>
      <c r="N238" s="44" t="str">
        <f>IF(Unspec_Imports[[#This Row],[Aggregated_First_POR]]="","",IF(Unspec_Imports[[#This Row],[Are_You_PSE]]="Yes","No",IF(Unspec_Imports[[#This Row],[Are_You_PSE]]="No","Yes","Verify Entry")))</f>
        <v/>
      </c>
      <c r="O238" s="52" t="str">
        <f>IF(Unspec_Imports[[#This Row],[Power_Brought_On_Behalf]]="Yes",Unspec_Imports[[#This Row],[Unspecified_Electricity_Deliveries]]*Unspec_Imports[[#This Row],[Transmission_Loss_Correction_Factor]],"")</f>
        <v/>
      </c>
      <c r="P238" s="51" t="str">
        <f>IF(Unspec_Imports[[#This Row],[Imported_Owned_Or_On_Behalf]]="","",Unspec_Imports[[#This Row],[Imported_Owned_Or_On_Behalf]]*Unspec_Imports[[#This Row],[Default_Emissions_Factor]])</f>
        <v/>
      </c>
      <c r="Q238" s="26"/>
      <c r="R238" s="39" t="str">
        <f>IFERROR(MAX(Unspec_Imports[[#This Row],[Unspecified_Electricity_Deliveries]],0)*Unspec_Imports[[#This Row],[Default_Emissions_Factor]]*Unspec_Imports[[#This Row],[Transmission_Loss_Correction_Factor]],"")</f>
        <v/>
      </c>
      <c r="S238" s="28"/>
      <c r="T238" s="57"/>
    </row>
    <row r="239" spans="1:20">
      <c r="A239" s="75" t="s">
        <v>896</v>
      </c>
      <c r="B239" s="37"/>
      <c r="C239" s="55"/>
      <c r="D239" s="37"/>
      <c r="E239" s="56"/>
      <c r="F239" s="44" t="str">
        <f>IF(Unspec_Imports[[#This Row],[Aggregated_First_POR]]="","",0.437)</f>
        <v/>
      </c>
      <c r="G23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39" s="43"/>
      <c r="I239" s="27"/>
      <c r="J239" s="37"/>
      <c r="K239" s="132" t="str">
        <f>IF(Unspec_Imports[[#This Row],[Are_You_PSE]]="","",IF(J239="Yes","","Verify Entry"))</f>
        <v/>
      </c>
      <c r="L239" s="26"/>
      <c r="M239" s="44" t="str">
        <f>IF(Unspec_Imports[[#This Row],[Aggregated_First_POR]]="","",'Start Here'!$B$33)</f>
        <v/>
      </c>
      <c r="N239" s="44" t="str">
        <f>IF(Unspec_Imports[[#This Row],[Aggregated_First_POR]]="","",IF(Unspec_Imports[[#This Row],[Are_You_PSE]]="Yes","No",IF(Unspec_Imports[[#This Row],[Are_You_PSE]]="No","Yes","Verify Entry")))</f>
        <v/>
      </c>
      <c r="O239" s="52" t="str">
        <f>IF(Unspec_Imports[[#This Row],[Power_Brought_On_Behalf]]="Yes",Unspec_Imports[[#This Row],[Unspecified_Electricity_Deliveries]]*Unspec_Imports[[#This Row],[Transmission_Loss_Correction_Factor]],"")</f>
        <v/>
      </c>
      <c r="P239" s="51" t="str">
        <f>IF(Unspec_Imports[[#This Row],[Imported_Owned_Or_On_Behalf]]="","",Unspec_Imports[[#This Row],[Imported_Owned_Or_On_Behalf]]*Unspec_Imports[[#This Row],[Default_Emissions_Factor]])</f>
        <v/>
      </c>
      <c r="Q239" s="26"/>
      <c r="R239" s="39" t="str">
        <f>IFERROR(MAX(Unspec_Imports[[#This Row],[Unspecified_Electricity_Deliveries]],0)*Unspec_Imports[[#This Row],[Default_Emissions_Factor]]*Unspec_Imports[[#This Row],[Transmission_Loss_Correction_Factor]],"")</f>
        <v/>
      </c>
      <c r="S239" s="28"/>
      <c r="T239" s="57"/>
    </row>
    <row r="240" spans="1:20">
      <c r="A240" s="75" t="s">
        <v>896</v>
      </c>
      <c r="B240" s="37"/>
      <c r="C240" s="55"/>
      <c r="D240" s="37"/>
      <c r="E240" s="56"/>
      <c r="F240" s="44" t="str">
        <f>IF(Unspec_Imports[[#This Row],[Aggregated_First_POR]]="","",0.437)</f>
        <v/>
      </c>
      <c r="G24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40" s="43"/>
      <c r="I240" s="27"/>
      <c r="J240" s="37"/>
      <c r="K240" s="132" t="str">
        <f>IF(Unspec_Imports[[#This Row],[Are_You_PSE]]="","",IF(J240="Yes","","Verify Entry"))</f>
        <v/>
      </c>
      <c r="L240" s="26"/>
      <c r="M240" s="44" t="str">
        <f>IF(Unspec_Imports[[#This Row],[Aggregated_First_POR]]="","",'Start Here'!$B$33)</f>
        <v/>
      </c>
      <c r="N240" s="44" t="str">
        <f>IF(Unspec_Imports[[#This Row],[Aggregated_First_POR]]="","",IF(Unspec_Imports[[#This Row],[Are_You_PSE]]="Yes","No",IF(Unspec_Imports[[#This Row],[Are_You_PSE]]="No","Yes","Verify Entry")))</f>
        <v/>
      </c>
      <c r="O240" s="52" t="str">
        <f>IF(Unspec_Imports[[#This Row],[Power_Brought_On_Behalf]]="Yes",Unspec_Imports[[#This Row],[Unspecified_Electricity_Deliveries]]*Unspec_Imports[[#This Row],[Transmission_Loss_Correction_Factor]],"")</f>
        <v/>
      </c>
      <c r="P240" s="51" t="str">
        <f>IF(Unspec_Imports[[#This Row],[Imported_Owned_Or_On_Behalf]]="","",Unspec_Imports[[#This Row],[Imported_Owned_Or_On_Behalf]]*Unspec_Imports[[#This Row],[Default_Emissions_Factor]])</f>
        <v/>
      </c>
      <c r="Q240" s="26"/>
      <c r="R240" s="39" t="str">
        <f>IFERROR(MAX(Unspec_Imports[[#This Row],[Unspecified_Electricity_Deliveries]],0)*Unspec_Imports[[#This Row],[Default_Emissions_Factor]]*Unspec_Imports[[#This Row],[Transmission_Loss_Correction_Factor]],"")</f>
        <v/>
      </c>
      <c r="S240" s="28"/>
      <c r="T240" s="57"/>
    </row>
    <row r="241" spans="1:20">
      <c r="A241" s="75" t="s">
        <v>896</v>
      </c>
      <c r="B241" s="37"/>
      <c r="C241" s="55"/>
      <c r="D241" s="37"/>
      <c r="E241" s="56"/>
      <c r="F241" s="44" t="str">
        <f>IF(Unspec_Imports[[#This Row],[Aggregated_First_POR]]="","",0.437)</f>
        <v/>
      </c>
      <c r="G24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41" s="43"/>
      <c r="I241" s="27"/>
      <c r="J241" s="37"/>
      <c r="K241" s="132" t="str">
        <f>IF(Unspec_Imports[[#This Row],[Are_You_PSE]]="","",IF(J241="Yes","","Verify Entry"))</f>
        <v/>
      </c>
      <c r="L241" s="26"/>
      <c r="M241" s="44" t="str">
        <f>IF(Unspec_Imports[[#This Row],[Aggregated_First_POR]]="","",'Start Here'!$B$33)</f>
        <v/>
      </c>
      <c r="N241" s="44" t="str">
        <f>IF(Unspec_Imports[[#This Row],[Aggregated_First_POR]]="","",IF(Unspec_Imports[[#This Row],[Are_You_PSE]]="Yes","No",IF(Unspec_Imports[[#This Row],[Are_You_PSE]]="No","Yes","Verify Entry")))</f>
        <v/>
      </c>
      <c r="O241" s="52" t="str">
        <f>IF(Unspec_Imports[[#This Row],[Power_Brought_On_Behalf]]="Yes",Unspec_Imports[[#This Row],[Unspecified_Electricity_Deliveries]]*Unspec_Imports[[#This Row],[Transmission_Loss_Correction_Factor]],"")</f>
        <v/>
      </c>
      <c r="P241" s="51" t="str">
        <f>IF(Unspec_Imports[[#This Row],[Imported_Owned_Or_On_Behalf]]="","",Unspec_Imports[[#This Row],[Imported_Owned_Or_On_Behalf]]*Unspec_Imports[[#This Row],[Default_Emissions_Factor]])</f>
        <v/>
      </c>
      <c r="Q241" s="26"/>
      <c r="R241" s="39" t="str">
        <f>IFERROR(MAX(Unspec_Imports[[#This Row],[Unspecified_Electricity_Deliveries]],0)*Unspec_Imports[[#This Row],[Default_Emissions_Factor]]*Unspec_Imports[[#This Row],[Transmission_Loss_Correction_Factor]],"")</f>
        <v/>
      </c>
      <c r="S241" s="28"/>
      <c r="T241" s="57"/>
    </row>
    <row r="242" spans="1:20">
      <c r="A242" s="75" t="s">
        <v>896</v>
      </c>
      <c r="B242" s="37"/>
      <c r="C242" s="55"/>
      <c r="D242" s="37"/>
      <c r="E242" s="56"/>
      <c r="F242" s="44" t="str">
        <f>IF(Unspec_Imports[[#This Row],[Aggregated_First_POR]]="","",0.437)</f>
        <v/>
      </c>
      <c r="G24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42" s="43"/>
      <c r="I242" s="27"/>
      <c r="J242" s="37"/>
      <c r="K242" s="132" t="str">
        <f>IF(Unspec_Imports[[#This Row],[Are_You_PSE]]="","",IF(J242="Yes","","Verify Entry"))</f>
        <v/>
      </c>
      <c r="L242" s="26"/>
      <c r="M242" s="44" t="str">
        <f>IF(Unspec_Imports[[#This Row],[Aggregated_First_POR]]="","",'Start Here'!$B$33)</f>
        <v/>
      </c>
      <c r="N242" s="44" t="str">
        <f>IF(Unspec_Imports[[#This Row],[Aggregated_First_POR]]="","",IF(Unspec_Imports[[#This Row],[Are_You_PSE]]="Yes","No",IF(Unspec_Imports[[#This Row],[Are_You_PSE]]="No","Yes","Verify Entry")))</f>
        <v/>
      </c>
      <c r="O242" s="52" t="str">
        <f>IF(Unspec_Imports[[#This Row],[Power_Brought_On_Behalf]]="Yes",Unspec_Imports[[#This Row],[Unspecified_Electricity_Deliveries]]*Unspec_Imports[[#This Row],[Transmission_Loss_Correction_Factor]],"")</f>
        <v/>
      </c>
      <c r="P242" s="51" t="str">
        <f>IF(Unspec_Imports[[#This Row],[Imported_Owned_Or_On_Behalf]]="","",Unspec_Imports[[#This Row],[Imported_Owned_Or_On_Behalf]]*Unspec_Imports[[#This Row],[Default_Emissions_Factor]])</f>
        <v/>
      </c>
      <c r="Q242" s="26"/>
      <c r="R242" s="39" t="str">
        <f>IFERROR(MAX(Unspec_Imports[[#This Row],[Unspecified_Electricity_Deliveries]],0)*Unspec_Imports[[#This Row],[Default_Emissions_Factor]]*Unspec_Imports[[#This Row],[Transmission_Loss_Correction_Factor]],"")</f>
        <v/>
      </c>
      <c r="S242" s="28"/>
      <c r="T242" s="57"/>
    </row>
    <row r="243" spans="1:20">
      <c r="A243" s="75" t="s">
        <v>896</v>
      </c>
      <c r="B243" s="37"/>
      <c r="C243" s="55"/>
      <c r="D243" s="37"/>
      <c r="E243" s="56"/>
      <c r="F243" s="44" t="str">
        <f>IF(Unspec_Imports[[#This Row],[Aggregated_First_POR]]="","",0.437)</f>
        <v/>
      </c>
      <c r="G24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43" s="43"/>
      <c r="I243" s="27"/>
      <c r="J243" s="37"/>
      <c r="K243" s="132" t="str">
        <f>IF(Unspec_Imports[[#This Row],[Are_You_PSE]]="","",IF(J243="Yes","","Verify Entry"))</f>
        <v/>
      </c>
      <c r="L243" s="26"/>
      <c r="M243" s="44" t="str">
        <f>IF(Unspec_Imports[[#This Row],[Aggregated_First_POR]]="","",'Start Here'!$B$33)</f>
        <v/>
      </c>
      <c r="N243" s="44" t="str">
        <f>IF(Unspec_Imports[[#This Row],[Aggregated_First_POR]]="","",IF(Unspec_Imports[[#This Row],[Are_You_PSE]]="Yes","No",IF(Unspec_Imports[[#This Row],[Are_You_PSE]]="No","Yes","Verify Entry")))</f>
        <v/>
      </c>
      <c r="O243" s="52" t="str">
        <f>IF(Unspec_Imports[[#This Row],[Power_Brought_On_Behalf]]="Yes",Unspec_Imports[[#This Row],[Unspecified_Electricity_Deliveries]]*Unspec_Imports[[#This Row],[Transmission_Loss_Correction_Factor]],"")</f>
        <v/>
      </c>
      <c r="P243" s="51" t="str">
        <f>IF(Unspec_Imports[[#This Row],[Imported_Owned_Or_On_Behalf]]="","",Unspec_Imports[[#This Row],[Imported_Owned_Or_On_Behalf]]*Unspec_Imports[[#This Row],[Default_Emissions_Factor]])</f>
        <v/>
      </c>
      <c r="Q243" s="26"/>
      <c r="R243" s="39" t="str">
        <f>IFERROR(MAX(Unspec_Imports[[#This Row],[Unspecified_Electricity_Deliveries]],0)*Unspec_Imports[[#This Row],[Default_Emissions_Factor]]*Unspec_Imports[[#This Row],[Transmission_Loss_Correction_Factor]],"")</f>
        <v/>
      </c>
      <c r="S243" s="28"/>
      <c r="T243" s="57"/>
    </row>
    <row r="244" spans="1:20">
      <c r="A244" s="75" t="s">
        <v>896</v>
      </c>
      <c r="B244" s="37"/>
      <c r="C244" s="55"/>
      <c r="D244" s="37"/>
      <c r="E244" s="56"/>
      <c r="F244" s="44" t="str">
        <f>IF(Unspec_Imports[[#This Row],[Aggregated_First_POR]]="","",0.437)</f>
        <v/>
      </c>
      <c r="G24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44" s="43"/>
      <c r="I244" s="27"/>
      <c r="J244" s="37"/>
      <c r="K244" s="132" t="str">
        <f>IF(Unspec_Imports[[#This Row],[Are_You_PSE]]="","",IF(J244="Yes","","Verify Entry"))</f>
        <v/>
      </c>
      <c r="L244" s="26"/>
      <c r="M244" s="44" t="str">
        <f>IF(Unspec_Imports[[#This Row],[Aggregated_First_POR]]="","",'Start Here'!$B$33)</f>
        <v/>
      </c>
      <c r="N244" s="44" t="str">
        <f>IF(Unspec_Imports[[#This Row],[Aggregated_First_POR]]="","",IF(Unspec_Imports[[#This Row],[Are_You_PSE]]="Yes","No",IF(Unspec_Imports[[#This Row],[Are_You_PSE]]="No","Yes","Verify Entry")))</f>
        <v/>
      </c>
      <c r="O244" s="52" t="str">
        <f>IF(Unspec_Imports[[#This Row],[Power_Brought_On_Behalf]]="Yes",Unspec_Imports[[#This Row],[Unspecified_Electricity_Deliveries]]*Unspec_Imports[[#This Row],[Transmission_Loss_Correction_Factor]],"")</f>
        <v/>
      </c>
      <c r="P244" s="51" t="str">
        <f>IF(Unspec_Imports[[#This Row],[Imported_Owned_Or_On_Behalf]]="","",Unspec_Imports[[#This Row],[Imported_Owned_Or_On_Behalf]]*Unspec_Imports[[#This Row],[Default_Emissions_Factor]])</f>
        <v/>
      </c>
      <c r="Q244" s="26"/>
      <c r="R244" s="39" t="str">
        <f>IFERROR(MAX(Unspec_Imports[[#This Row],[Unspecified_Electricity_Deliveries]],0)*Unspec_Imports[[#This Row],[Default_Emissions_Factor]]*Unspec_Imports[[#This Row],[Transmission_Loss_Correction_Factor]],"")</f>
        <v/>
      </c>
      <c r="S244" s="28"/>
      <c r="T244" s="57"/>
    </row>
    <row r="245" spans="1:20">
      <c r="A245" s="75" t="s">
        <v>896</v>
      </c>
      <c r="B245" s="37"/>
      <c r="C245" s="55"/>
      <c r="D245" s="37"/>
      <c r="E245" s="56"/>
      <c r="F245" s="44" t="str">
        <f>IF(Unspec_Imports[[#This Row],[Aggregated_First_POR]]="","",0.437)</f>
        <v/>
      </c>
      <c r="G24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45" s="43"/>
      <c r="I245" s="27"/>
      <c r="J245" s="37"/>
      <c r="K245" s="132" t="str">
        <f>IF(Unspec_Imports[[#This Row],[Are_You_PSE]]="","",IF(J245="Yes","","Verify Entry"))</f>
        <v/>
      </c>
      <c r="L245" s="26"/>
      <c r="M245" s="44" t="str">
        <f>IF(Unspec_Imports[[#This Row],[Aggregated_First_POR]]="","",'Start Here'!$B$33)</f>
        <v/>
      </c>
      <c r="N245" s="44" t="str">
        <f>IF(Unspec_Imports[[#This Row],[Aggregated_First_POR]]="","",IF(Unspec_Imports[[#This Row],[Are_You_PSE]]="Yes","No",IF(Unspec_Imports[[#This Row],[Are_You_PSE]]="No","Yes","Verify Entry")))</f>
        <v/>
      </c>
      <c r="O245" s="52" t="str">
        <f>IF(Unspec_Imports[[#This Row],[Power_Brought_On_Behalf]]="Yes",Unspec_Imports[[#This Row],[Unspecified_Electricity_Deliveries]]*Unspec_Imports[[#This Row],[Transmission_Loss_Correction_Factor]],"")</f>
        <v/>
      </c>
      <c r="P245" s="51" t="str">
        <f>IF(Unspec_Imports[[#This Row],[Imported_Owned_Or_On_Behalf]]="","",Unspec_Imports[[#This Row],[Imported_Owned_Or_On_Behalf]]*Unspec_Imports[[#This Row],[Default_Emissions_Factor]])</f>
        <v/>
      </c>
      <c r="Q245" s="26"/>
      <c r="R245" s="39" t="str">
        <f>IFERROR(MAX(Unspec_Imports[[#This Row],[Unspecified_Electricity_Deliveries]],0)*Unspec_Imports[[#This Row],[Default_Emissions_Factor]]*Unspec_Imports[[#This Row],[Transmission_Loss_Correction_Factor]],"")</f>
        <v/>
      </c>
      <c r="S245" s="28"/>
      <c r="T245" s="57"/>
    </row>
    <row r="246" spans="1:20">
      <c r="A246" s="75" t="s">
        <v>896</v>
      </c>
      <c r="B246" s="37"/>
      <c r="C246" s="55"/>
      <c r="D246" s="37"/>
      <c r="E246" s="56"/>
      <c r="F246" s="44" t="str">
        <f>IF(Unspec_Imports[[#This Row],[Aggregated_First_POR]]="","",0.437)</f>
        <v/>
      </c>
      <c r="G24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46" s="43"/>
      <c r="I246" s="27"/>
      <c r="J246" s="37"/>
      <c r="K246" s="132" t="str">
        <f>IF(Unspec_Imports[[#This Row],[Are_You_PSE]]="","",IF(J246="Yes","","Verify Entry"))</f>
        <v/>
      </c>
      <c r="L246" s="26"/>
      <c r="M246" s="44" t="str">
        <f>IF(Unspec_Imports[[#This Row],[Aggregated_First_POR]]="","",'Start Here'!$B$33)</f>
        <v/>
      </c>
      <c r="N246" s="44" t="str">
        <f>IF(Unspec_Imports[[#This Row],[Aggregated_First_POR]]="","",IF(Unspec_Imports[[#This Row],[Are_You_PSE]]="Yes","No",IF(Unspec_Imports[[#This Row],[Are_You_PSE]]="No","Yes","Verify Entry")))</f>
        <v/>
      </c>
      <c r="O246" s="52" t="str">
        <f>IF(Unspec_Imports[[#This Row],[Power_Brought_On_Behalf]]="Yes",Unspec_Imports[[#This Row],[Unspecified_Electricity_Deliveries]]*Unspec_Imports[[#This Row],[Transmission_Loss_Correction_Factor]],"")</f>
        <v/>
      </c>
      <c r="P246" s="51" t="str">
        <f>IF(Unspec_Imports[[#This Row],[Imported_Owned_Or_On_Behalf]]="","",Unspec_Imports[[#This Row],[Imported_Owned_Or_On_Behalf]]*Unspec_Imports[[#This Row],[Default_Emissions_Factor]])</f>
        <v/>
      </c>
      <c r="Q246" s="26"/>
      <c r="R246" s="39" t="str">
        <f>IFERROR(MAX(Unspec_Imports[[#This Row],[Unspecified_Electricity_Deliveries]],0)*Unspec_Imports[[#This Row],[Default_Emissions_Factor]]*Unspec_Imports[[#This Row],[Transmission_Loss_Correction_Factor]],"")</f>
        <v/>
      </c>
      <c r="S246" s="28"/>
      <c r="T246" s="57"/>
    </row>
    <row r="247" spans="1:20">
      <c r="A247" s="75" t="s">
        <v>896</v>
      </c>
      <c r="B247" s="37"/>
      <c r="C247" s="55"/>
      <c r="D247" s="37"/>
      <c r="E247" s="56"/>
      <c r="F247" s="44" t="str">
        <f>IF(Unspec_Imports[[#This Row],[Aggregated_First_POR]]="","",0.437)</f>
        <v/>
      </c>
      <c r="G24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47" s="43"/>
      <c r="I247" s="27"/>
      <c r="J247" s="37"/>
      <c r="K247" s="132" t="str">
        <f>IF(Unspec_Imports[[#This Row],[Are_You_PSE]]="","",IF(J247="Yes","","Verify Entry"))</f>
        <v/>
      </c>
      <c r="L247" s="26"/>
      <c r="M247" s="44" t="str">
        <f>IF(Unspec_Imports[[#This Row],[Aggregated_First_POR]]="","",'Start Here'!$B$33)</f>
        <v/>
      </c>
      <c r="N247" s="44" t="str">
        <f>IF(Unspec_Imports[[#This Row],[Aggregated_First_POR]]="","",IF(Unspec_Imports[[#This Row],[Are_You_PSE]]="Yes","No",IF(Unspec_Imports[[#This Row],[Are_You_PSE]]="No","Yes","Verify Entry")))</f>
        <v/>
      </c>
      <c r="O247" s="52" t="str">
        <f>IF(Unspec_Imports[[#This Row],[Power_Brought_On_Behalf]]="Yes",Unspec_Imports[[#This Row],[Unspecified_Electricity_Deliveries]]*Unspec_Imports[[#This Row],[Transmission_Loss_Correction_Factor]],"")</f>
        <v/>
      </c>
      <c r="P247" s="51" t="str">
        <f>IF(Unspec_Imports[[#This Row],[Imported_Owned_Or_On_Behalf]]="","",Unspec_Imports[[#This Row],[Imported_Owned_Or_On_Behalf]]*Unspec_Imports[[#This Row],[Default_Emissions_Factor]])</f>
        <v/>
      </c>
      <c r="Q247" s="26"/>
      <c r="R247" s="39" t="str">
        <f>IFERROR(MAX(Unspec_Imports[[#This Row],[Unspecified_Electricity_Deliveries]],0)*Unspec_Imports[[#This Row],[Default_Emissions_Factor]]*Unspec_Imports[[#This Row],[Transmission_Loss_Correction_Factor]],"")</f>
        <v/>
      </c>
      <c r="S247" s="28"/>
      <c r="T247" s="57"/>
    </row>
    <row r="248" spans="1:20">
      <c r="A248" s="75" t="s">
        <v>896</v>
      </c>
      <c r="B248" s="37"/>
      <c r="C248" s="55"/>
      <c r="D248" s="37"/>
      <c r="E248" s="56"/>
      <c r="F248" s="44" t="str">
        <f>IF(Unspec_Imports[[#This Row],[Aggregated_First_POR]]="","",0.437)</f>
        <v/>
      </c>
      <c r="G24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48" s="43"/>
      <c r="I248" s="27"/>
      <c r="J248" s="37"/>
      <c r="K248" s="132" t="str">
        <f>IF(Unspec_Imports[[#This Row],[Are_You_PSE]]="","",IF(J248="Yes","","Verify Entry"))</f>
        <v/>
      </c>
      <c r="L248" s="26"/>
      <c r="M248" s="44" t="str">
        <f>IF(Unspec_Imports[[#This Row],[Aggregated_First_POR]]="","",'Start Here'!$B$33)</f>
        <v/>
      </c>
      <c r="N248" s="44" t="str">
        <f>IF(Unspec_Imports[[#This Row],[Aggregated_First_POR]]="","",IF(Unspec_Imports[[#This Row],[Are_You_PSE]]="Yes","No",IF(Unspec_Imports[[#This Row],[Are_You_PSE]]="No","Yes","Verify Entry")))</f>
        <v/>
      </c>
      <c r="O248" s="52" t="str">
        <f>IF(Unspec_Imports[[#This Row],[Power_Brought_On_Behalf]]="Yes",Unspec_Imports[[#This Row],[Unspecified_Electricity_Deliveries]]*Unspec_Imports[[#This Row],[Transmission_Loss_Correction_Factor]],"")</f>
        <v/>
      </c>
      <c r="P248" s="51" t="str">
        <f>IF(Unspec_Imports[[#This Row],[Imported_Owned_Or_On_Behalf]]="","",Unspec_Imports[[#This Row],[Imported_Owned_Or_On_Behalf]]*Unspec_Imports[[#This Row],[Default_Emissions_Factor]])</f>
        <v/>
      </c>
      <c r="Q248" s="26"/>
      <c r="R248" s="39" t="str">
        <f>IFERROR(MAX(Unspec_Imports[[#This Row],[Unspecified_Electricity_Deliveries]],0)*Unspec_Imports[[#This Row],[Default_Emissions_Factor]]*Unspec_Imports[[#This Row],[Transmission_Loss_Correction_Factor]],"")</f>
        <v/>
      </c>
      <c r="S248" s="28"/>
      <c r="T248" s="57"/>
    </row>
    <row r="249" spans="1:20">
      <c r="A249" s="75" t="s">
        <v>896</v>
      </c>
      <c r="B249" s="37"/>
      <c r="C249" s="55"/>
      <c r="D249" s="37"/>
      <c r="E249" s="56"/>
      <c r="F249" s="44" t="str">
        <f>IF(Unspec_Imports[[#This Row],[Aggregated_First_POR]]="","",0.437)</f>
        <v/>
      </c>
      <c r="G24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49" s="43"/>
      <c r="I249" s="27"/>
      <c r="J249" s="37"/>
      <c r="K249" s="132" t="str">
        <f>IF(Unspec_Imports[[#This Row],[Are_You_PSE]]="","",IF(J249="Yes","","Verify Entry"))</f>
        <v/>
      </c>
      <c r="L249" s="26"/>
      <c r="M249" s="44" t="str">
        <f>IF(Unspec_Imports[[#This Row],[Aggregated_First_POR]]="","",'Start Here'!$B$33)</f>
        <v/>
      </c>
      <c r="N249" s="44" t="str">
        <f>IF(Unspec_Imports[[#This Row],[Aggregated_First_POR]]="","",IF(Unspec_Imports[[#This Row],[Are_You_PSE]]="Yes","No",IF(Unspec_Imports[[#This Row],[Are_You_PSE]]="No","Yes","Verify Entry")))</f>
        <v/>
      </c>
      <c r="O249" s="52" t="str">
        <f>IF(Unspec_Imports[[#This Row],[Power_Brought_On_Behalf]]="Yes",Unspec_Imports[[#This Row],[Unspecified_Electricity_Deliveries]]*Unspec_Imports[[#This Row],[Transmission_Loss_Correction_Factor]],"")</f>
        <v/>
      </c>
      <c r="P249" s="51" t="str">
        <f>IF(Unspec_Imports[[#This Row],[Imported_Owned_Or_On_Behalf]]="","",Unspec_Imports[[#This Row],[Imported_Owned_Or_On_Behalf]]*Unspec_Imports[[#This Row],[Default_Emissions_Factor]])</f>
        <v/>
      </c>
      <c r="Q249" s="26"/>
      <c r="R249" s="39" t="str">
        <f>IFERROR(MAX(Unspec_Imports[[#This Row],[Unspecified_Electricity_Deliveries]],0)*Unspec_Imports[[#This Row],[Default_Emissions_Factor]]*Unspec_Imports[[#This Row],[Transmission_Loss_Correction_Factor]],"")</f>
        <v/>
      </c>
      <c r="S249" s="28"/>
      <c r="T249" s="57"/>
    </row>
    <row r="250" spans="1:20">
      <c r="A250" s="75" t="s">
        <v>896</v>
      </c>
      <c r="B250" s="37"/>
      <c r="C250" s="55"/>
      <c r="D250" s="37"/>
      <c r="E250" s="56"/>
      <c r="F250" s="44" t="str">
        <f>IF(Unspec_Imports[[#This Row],[Aggregated_First_POR]]="","",0.437)</f>
        <v/>
      </c>
      <c r="G25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50" s="43"/>
      <c r="I250" s="27"/>
      <c r="J250" s="37"/>
      <c r="K250" s="132" t="str">
        <f>IF(Unspec_Imports[[#This Row],[Are_You_PSE]]="","",IF(J250="Yes","","Verify Entry"))</f>
        <v/>
      </c>
      <c r="L250" s="26"/>
      <c r="M250" s="44" t="str">
        <f>IF(Unspec_Imports[[#This Row],[Aggregated_First_POR]]="","",'Start Here'!$B$33)</f>
        <v/>
      </c>
      <c r="N250" s="44" t="str">
        <f>IF(Unspec_Imports[[#This Row],[Aggregated_First_POR]]="","",IF(Unspec_Imports[[#This Row],[Are_You_PSE]]="Yes","No",IF(Unspec_Imports[[#This Row],[Are_You_PSE]]="No","Yes","Verify Entry")))</f>
        <v/>
      </c>
      <c r="O250" s="52" t="str">
        <f>IF(Unspec_Imports[[#This Row],[Power_Brought_On_Behalf]]="Yes",Unspec_Imports[[#This Row],[Unspecified_Electricity_Deliveries]]*Unspec_Imports[[#This Row],[Transmission_Loss_Correction_Factor]],"")</f>
        <v/>
      </c>
      <c r="P250" s="51" t="str">
        <f>IF(Unspec_Imports[[#This Row],[Imported_Owned_Or_On_Behalf]]="","",Unspec_Imports[[#This Row],[Imported_Owned_Or_On_Behalf]]*Unspec_Imports[[#This Row],[Default_Emissions_Factor]])</f>
        <v/>
      </c>
      <c r="Q250" s="26"/>
      <c r="R250" s="39" t="str">
        <f>IFERROR(MAX(Unspec_Imports[[#This Row],[Unspecified_Electricity_Deliveries]],0)*Unspec_Imports[[#This Row],[Default_Emissions_Factor]]*Unspec_Imports[[#This Row],[Transmission_Loss_Correction_Factor]],"")</f>
        <v/>
      </c>
      <c r="S250" s="28"/>
      <c r="T250" s="57"/>
    </row>
    <row r="251" spans="1:20">
      <c r="A251" s="75" t="s">
        <v>896</v>
      </c>
      <c r="B251" s="37"/>
      <c r="C251" s="55"/>
      <c r="D251" s="37"/>
      <c r="E251" s="56"/>
      <c r="F251" s="44" t="str">
        <f>IF(Unspec_Imports[[#This Row],[Aggregated_First_POR]]="","",0.437)</f>
        <v/>
      </c>
      <c r="G25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51" s="43"/>
      <c r="I251" s="27"/>
      <c r="J251" s="37"/>
      <c r="K251" s="132" t="str">
        <f>IF(Unspec_Imports[[#This Row],[Are_You_PSE]]="","",IF(J251="Yes","","Verify Entry"))</f>
        <v/>
      </c>
      <c r="L251" s="26"/>
      <c r="M251" s="44" t="str">
        <f>IF(Unspec_Imports[[#This Row],[Aggregated_First_POR]]="","",'Start Here'!$B$33)</f>
        <v/>
      </c>
      <c r="N251" s="44" t="str">
        <f>IF(Unspec_Imports[[#This Row],[Aggregated_First_POR]]="","",IF(Unspec_Imports[[#This Row],[Are_You_PSE]]="Yes","No",IF(Unspec_Imports[[#This Row],[Are_You_PSE]]="No","Yes","Verify Entry")))</f>
        <v/>
      </c>
      <c r="O251" s="52" t="str">
        <f>IF(Unspec_Imports[[#This Row],[Power_Brought_On_Behalf]]="Yes",Unspec_Imports[[#This Row],[Unspecified_Electricity_Deliveries]]*Unspec_Imports[[#This Row],[Transmission_Loss_Correction_Factor]],"")</f>
        <v/>
      </c>
      <c r="P251" s="51" t="str">
        <f>IF(Unspec_Imports[[#This Row],[Imported_Owned_Or_On_Behalf]]="","",Unspec_Imports[[#This Row],[Imported_Owned_Or_On_Behalf]]*Unspec_Imports[[#This Row],[Default_Emissions_Factor]])</f>
        <v/>
      </c>
      <c r="Q251" s="26"/>
      <c r="R251" s="39" t="str">
        <f>IFERROR(MAX(Unspec_Imports[[#This Row],[Unspecified_Electricity_Deliveries]],0)*Unspec_Imports[[#This Row],[Default_Emissions_Factor]]*Unspec_Imports[[#This Row],[Transmission_Loss_Correction_Factor]],"")</f>
        <v/>
      </c>
      <c r="S251" s="28"/>
      <c r="T251" s="57"/>
    </row>
    <row r="252" spans="1:20">
      <c r="A252" s="75" t="s">
        <v>896</v>
      </c>
      <c r="B252" s="37"/>
      <c r="C252" s="55"/>
      <c r="D252" s="37"/>
      <c r="E252" s="56"/>
      <c r="F252" s="44" t="str">
        <f>IF(Unspec_Imports[[#This Row],[Aggregated_First_POR]]="","",0.437)</f>
        <v/>
      </c>
      <c r="G25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52" s="43"/>
      <c r="I252" s="27"/>
      <c r="J252" s="37"/>
      <c r="K252" s="132" t="str">
        <f>IF(Unspec_Imports[[#This Row],[Are_You_PSE]]="","",IF(J252="Yes","","Verify Entry"))</f>
        <v/>
      </c>
      <c r="L252" s="26"/>
      <c r="M252" s="44" t="str">
        <f>IF(Unspec_Imports[[#This Row],[Aggregated_First_POR]]="","",'Start Here'!$B$33)</f>
        <v/>
      </c>
      <c r="N252" s="44" t="str">
        <f>IF(Unspec_Imports[[#This Row],[Aggregated_First_POR]]="","",IF(Unspec_Imports[[#This Row],[Are_You_PSE]]="Yes","No",IF(Unspec_Imports[[#This Row],[Are_You_PSE]]="No","Yes","Verify Entry")))</f>
        <v/>
      </c>
      <c r="O252" s="52" t="str">
        <f>IF(Unspec_Imports[[#This Row],[Power_Brought_On_Behalf]]="Yes",Unspec_Imports[[#This Row],[Unspecified_Electricity_Deliveries]]*Unspec_Imports[[#This Row],[Transmission_Loss_Correction_Factor]],"")</f>
        <v/>
      </c>
      <c r="P252" s="51" t="str">
        <f>IF(Unspec_Imports[[#This Row],[Imported_Owned_Or_On_Behalf]]="","",Unspec_Imports[[#This Row],[Imported_Owned_Or_On_Behalf]]*Unspec_Imports[[#This Row],[Default_Emissions_Factor]])</f>
        <v/>
      </c>
      <c r="Q252" s="26"/>
      <c r="R252" s="39" t="str">
        <f>IFERROR(MAX(Unspec_Imports[[#This Row],[Unspecified_Electricity_Deliveries]],0)*Unspec_Imports[[#This Row],[Default_Emissions_Factor]]*Unspec_Imports[[#This Row],[Transmission_Loss_Correction_Factor]],"")</f>
        <v/>
      </c>
      <c r="S252" s="28"/>
      <c r="T252" s="57"/>
    </row>
    <row r="253" spans="1:20">
      <c r="A253" s="75" t="s">
        <v>896</v>
      </c>
      <c r="B253" s="37"/>
      <c r="C253" s="55"/>
      <c r="D253" s="37"/>
      <c r="E253" s="56"/>
      <c r="F253" s="44" t="str">
        <f>IF(Unspec_Imports[[#This Row],[Aggregated_First_POR]]="","",0.437)</f>
        <v/>
      </c>
      <c r="G25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53" s="43"/>
      <c r="I253" s="27"/>
      <c r="J253" s="37"/>
      <c r="K253" s="132" t="str">
        <f>IF(Unspec_Imports[[#This Row],[Are_You_PSE]]="","",IF(J253="Yes","","Verify Entry"))</f>
        <v/>
      </c>
      <c r="L253" s="26"/>
      <c r="M253" s="44" t="str">
        <f>IF(Unspec_Imports[[#This Row],[Aggregated_First_POR]]="","",'Start Here'!$B$33)</f>
        <v/>
      </c>
      <c r="N253" s="44" t="str">
        <f>IF(Unspec_Imports[[#This Row],[Aggregated_First_POR]]="","",IF(Unspec_Imports[[#This Row],[Are_You_PSE]]="Yes","No",IF(Unspec_Imports[[#This Row],[Are_You_PSE]]="No","Yes","Verify Entry")))</f>
        <v/>
      </c>
      <c r="O253" s="52" t="str">
        <f>IF(Unspec_Imports[[#This Row],[Power_Brought_On_Behalf]]="Yes",Unspec_Imports[[#This Row],[Unspecified_Electricity_Deliveries]]*Unspec_Imports[[#This Row],[Transmission_Loss_Correction_Factor]],"")</f>
        <v/>
      </c>
      <c r="P253" s="51" t="str">
        <f>IF(Unspec_Imports[[#This Row],[Imported_Owned_Or_On_Behalf]]="","",Unspec_Imports[[#This Row],[Imported_Owned_Or_On_Behalf]]*Unspec_Imports[[#This Row],[Default_Emissions_Factor]])</f>
        <v/>
      </c>
      <c r="Q253" s="26"/>
      <c r="R253" s="39" t="str">
        <f>IFERROR(MAX(Unspec_Imports[[#This Row],[Unspecified_Electricity_Deliveries]],0)*Unspec_Imports[[#This Row],[Default_Emissions_Factor]]*Unspec_Imports[[#This Row],[Transmission_Loss_Correction_Factor]],"")</f>
        <v/>
      </c>
      <c r="S253" s="28"/>
      <c r="T253" s="57"/>
    </row>
    <row r="254" spans="1:20">
      <c r="A254" s="75" t="s">
        <v>896</v>
      </c>
      <c r="B254" s="37"/>
      <c r="C254" s="55"/>
      <c r="D254" s="37"/>
      <c r="E254" s="56"/>
      <c r="F254" s="44" t="str">
        <f>IF(Unspec_Imports[[#This Row],[Aggregated_First_POR]]="","",0.437)</f>
        <v/>
      </c>
      <c r="G25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54" s="43"/>
      <c r="I254" s="27"/>
      <c r="J254" s="37"/>
      <c r="K254" s="132" t="str">
        <f>IF(Unspec_Imports[[#This Row],[Are_You_PSE]]="","",IF(J254="Yes","","Verify Entry"))</f>
        <v/>
      </c>
      <c r="L254" s="26"/>
      <c r="M254" s="44" t="str">
        <f>IF(Unspec_Imports[[#This Row],[Aggregated_First_POR]]="","",'Start Here'!$B$33)</f>
        <v/>
      </c>
      <c r="N254" s="44" t="str">
        <f>IF(Unspec_Imports[[#This Row],[Aggregated_First_POR]]="","",IF(Unspec_Imports[[#This Row],[Are_You_PSE]]="Yes","No",IF(Unspec_Imports[[#This Row],[Are_You_PSE]]="No","Yes","Verify Entry")))</f>
        <v/>
      </c>
      <c r="O254" s="52" t="str">
        <f>IF(Unspec_Imports[[#This Row],[Power_Brought_On_Behalf]]="Yes",Unspec_Imports[[#This Row],[Unspecified_Electricity_Deliveries]]*Unspec_Imports[[#This Row],[Transmission_Loss_Correction_Factor]],"")</f>
        <v/>
      </c>
      <c r="P254" s="51" t="str">
        <f>IF(Unspec_Imports[[#This Row],[Imported_Owned_Or_On_Behalf]]="","",Unspec_Imports[[#This Row],[Imported_Owned_Or_On_Behalf]]*Unspec_Imports[[#This Row],[Default_Emissions_Factor]])</f>
        <v/>
      </c>
      <c r="Q254" s="26"/>
      <c r="R254" s="39" t="str">
        <f>IFERROR(MAX(Unspec_Imports[[#This Row],[Unspecified_Electricity_Deliveries]],0)*Unspec_Imports[[#This Row],[Default_Emissions_Factor]]*Unspec_Imports[[#This Row],[Transmission_Loss_Correction_Factor]],"")</f>
        <v/>
      </c>
      <c r="S254" s="28"/>
      <c r="T254" s="57"/>
    </row>
    <row r="255" spans="1:20">
      <c r="A255" s="75" t="s">
        <v>896</v>
      </c>
      <c r="B255" s="37"/>
      <c r="C255" s="55"/>
      <c r="D255" s="37"/>
      <c r="E255" s="56"/>
      <c r="F255" s="44" t="str">
        <f>IF(Unspec_Imports[[#This Row],[Aggregated_First_POR]]="","",0.437)</f>
        <v/>
      </c>
      <c r="G25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55" s="43"/>
      <c r="I255" s="27"/>
      <c r="J255" s="37"/>
      <c r="K255" s="132" t="str">
        <f>IF(Unspec_Imports[[#This Row],[Are_You_PSE]]="","",IF(J255="Yes","","Verify Entry"))</f>
        <v/>
      </c>
      <c r="L255" s="26"/>
      <c r="M255" s="44" t="str">
        <f>IF(Unspec_Imports[[#This Row],[Aggregated_First_POR]]="","",'Start Here'!$B$33)</f>
        <v/>
      </c>
      <c r="N255" s="44" t="str">
        <f>IF(Unspec_Imports[[#This Row],[Aggregated_First_POR]]="","",IF(Unspec_Imports[[#This Row],[Are_You_PSE]]="Yes","No",IF(Unspec_Imports[[#This Row],[Are_You_PSE]]="No","Yes","Verify Entry")))</f>
        <v/>
      </c>
      <c r="O255" s="52" t="str">
        <f>IF(Unspec_Imports[[#This Row],[Power_Brought_On_Behalf]]="Yes",Unspec_Imports[[#This Row],[Unspecified_Electricity_Deliveries]]*Unspec_Imports[[#This Row],[Transmission_Loss_Correction_Factor]],"")</f>
        <v/>
      </c>
      <c r="P255" s="51" t="str">
        <f>IF(Unspec_Imports[[#This Row],[Imported_Owned_Or_On_Behalf]]="","",Unspec_Imports[[#This Row],[Imported_Owned_Or_On_Behalf]]*Unspec_Imports[[#This Row],[Default_Emissions_Factor]])</f>
        <v/>
      </c>
      <c r="Q255" s="26"/>
      <c r="R255" s="39" t="str">
        <f>IFERROR(MAX(Unspec_Imports[[#This Row],[Unspecified_Electricity_Deliveries]],0)*Unspec_Imports[[#This Row],[Default_Emissions_Factor]]*Unspec_Imports[[#This Row],[Transmission_Loss_Correction_Factor]],"")</f>
        <v/>
      </c>
      <c r="S255" s="28"/>
      <c r="T255" s="57"/>
    </row>
    <row r="256" spans="1:20">
      <c r="A256" s="75" t="s">
        <v>896</v>
      </c>
      <c r="B256" s="37"/>
      <c r="C256" s="55"/>
      <c r="D256" s="37"/>
      <c r="E256" s="56"/>
      <c r="F256" s="44" t="str">
        <f>IF(Unspec_Imports[[#This Row],[Aggregated_First_POR]]="","",0.437)</f>
        <v/>
      </c>
      <c r="G25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56" s="43"/>
      <c r="I256" s="27"/>
      <c r="J256" s="37"/>
      <c r="K256" s="132" t="str">
        <f>IF(Unspec_Imports[[#This Row],[Are_You_PSE]]="","",IF(J256="Yes","","Verify Entry"))</f>
        <v/>
      </c>
      <c r="L256" s="26"/>
      <c r="M256" s="44" t="str">
        <f>IF(Unspec_Imports[[#This Row],[Aggregated_First_POR]]="","",'Start Here'!$B$33)</f>
        <v/>
      </c>
      <c r="N256" s="44" t="str">
        <f>IF(Unspec_Imports[[#This Row],[Aggregated_First_POR]]="","",IF(Unspec_Imports[[#This Row],[Are_You_PSE]]="Yes","No",IF(Unspec_Imports[[#This Row],[Are_You_PSE]]="No","Yes","Verify Entry")))</f>
        <v/>
      </c>
      <c r="O256" s="52" t="str">
        <f>IF(Unspec_Imports[[#This Row],[Power_Brought_On_Behalf]]="Yes",Unspec_Imports[[#This Row],[Unspecified_Electricity_Deliveries]]*Unspec_Imports[[#This Row],[Transmission_Loss_Correction_Factor]],"")</f>
        <v/>
      </c>
      <c r="P256" s="51" t="str">
        <f>IF(Unspec_Imports[[#This Row],[Imported_Owned_Or_On_Behalf]]="","",Unspec_Imports[[#This Row],[Imported_Owned_Or_On_Behalf]]*Unspec_Imports[[#This Row],[Default_Emissions_Factor]])</f>
        <v/>
      </c>
      <c r="Q256" s="26"/>
      <c r="R256" s="39" t="str">
        <f>IFERROR(MAX(Unspec_Imports[[#This Row],[Unspecified_Electricity_Deliveries]],0)*Unspec_Imports[[#This Row],[Default_Emissions_Factor]]*Unspec_Imports[[#This Row],[Transmission_Loss_Correction_Factor]],"")</f>
        <v/>
      </c>
      <c r="S256" s="28"/>
      <c r="T256" s="57"/>
    </row>
    <row r="257" spans="1:20">
      <c r="A257" s="75" t="s">
        <v>896</v>
      </c>
      <c r="B257" s="37"/>
      <c r="C257" s="55"/>
      <c r="D257" s="37"/>
      <c r="E257" s="56"/>
      <c r="F257" s="44" t="str">
        <f>IF(Unspec_Imports[[#This Row],[Aggregated_First_POR]]="","",0.437)</f>
        <v/>
      </c>
      <c r="G25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57" s="43"/>
      <c r="I257" s="27"/>
      <c r="J257" s="37"/>
      <c r="K257" s="132" t="str">
        <f>IF(Unspec_Imports[[#This Row],[Are_You_PSE]]="","",IF(J257="Yes","","Verify Entry"))</f>
        <v/>
      </c>
      <c r="L257" s="26"/>
      <c r="M257" s="44" t="str">
        <f>IF(Unspec_Imports[[#This Row],[Aggregated_First_POR]]="","",'Start Here'!$B$33)</f>
        <v/>
      </c>
      <c r="N257" s="44" t="str">
        <f>IF(Unspec_Imports[[#This Row],[Aggregated_First_POR]]="","",IF(Unspec_Imports[[#This Row],[Are_You_PSE]]="Yes","No",IF(Unspec_Imports[[#This Row],[Are_You_PSE]]="No","Yes","Verify Entry")))</f>
        <v/>
      </c>
      <c r="O257" s="52" t="str">
        <f>IF(Unspec_Imports[[#This Row],[Power_Brought_On_Behalf]]="Yes",Unspec_Imports[[#This Row],[Unspecified_Electricity_Deliveries]]*Unspec_Imports[[#This Row],[Transmission_Loss_Correction_Factor]],"")</f>
        <v/>
      </c>
      <c r="P257" s="51" t="str">
        <f>IF(Unspec_Imports[[#This Row],[Imported_Owned_Or_On_Behalf]]="","",Unspec_Imports[[#This Row],[Imported_Owned_Or_On_Behalf]]*Unspec_Imports[[#This Row],[Default_Emissions_Factor]])</f>
        <v/>
      </c>
      <c r="Q257" s="26"/>
      <c r="R257" s="39" t="str">
        <f>IFERROR(MAX(Unspec_Imports[[#This Row],[Unspecified_Electricity_Deliveries]],0)*Unspec_Imports[[#This Row],[Default_Emissions_Factor]]*Unspec_Imports[[#This Row],[Transmission_Loss_Correction_Factor]],"")</f>
        <v/>
      </c>
      <c r="S257" s="28"/>
      <c r="T257" s="57"/>
    </row>
    <row r="258" spans="1:20">
      <c r="A258" s="75" t="s">
        <v>896</v>
      </c>
      <c r="B258" s="37"/>
      <c r="C258" s="55"/>
      <c r="D258" s="37"/>
      <c r="E258" s="56"/>
      <c r="F258" s="44" t="str">
        <f>IF(Unspec_Imports[[#This Row],[Aggregated_First_POR]]="","",0.437)</f>
        <v/>
      </c>
      <c r="G25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58" s="43"/>
      <c r="I258" s="27"/>
      <c r="J258" s="37"/>
      <c r="K258" s="132" t="str">
        <f>IF(Unspec_Imports[[#This Row],[Are_You_PSE]]="","",IF(J258="Yes","","Verify Entry"))</f>
        <v/>
      </c>
      <c r="L258" s="26"/>
      <c r="M258" s="44" t="str">
        <f>IF(Unspec_Imports[[#This Row],[Aggregated_First_POR]]="","",'Start Here'!$B$33)</f>
        <v/>
      </c>
      <c r="N258" s="44" t="str">
        <f>IF(Unspec_Imports[[#This Row],[Aggregated_First_POR]]="","",IF(Unspec_Imports[[#This Row],[Are_You_PSE]]="Yes","No",IF(Unspec_Imports[[#This Row],[Are_You_PSE]]="No","Yes","Verify Entry")))</f>
        <v/>
      </c>
      <c r="O258" s="52" t="str">
        <f>IF(Unspec_Imports[[#This Row],[Power_Brought_On_Behalf]]="Yes",Unspec_Imports[[#This Row],[Unspecified_Electricity_Deliveries]]*Unspec_Imports[[#This Row],[Transmission_Loss_Correction_Factor]],"")</f>
        <v/>
      </c>
      <c r="P258" s="51" t="str">
        <f>IF(Unspec_Imports[[#This Row],[Imported_Owned_Or_On_Behalf]]="","",Unspec_Imports[[#This Row],[Imported_Owned_Or_On_Behalf]]*Unspec_Imports[[#This Row],[Default_Emissions_Factor]])</f>
        <v/>
      </c>
      <c r="Q258" s="26"/>
      <c r="R258" s="39" t="str">
        <f>IFERROR(MAX(Unspec_Imports[[#This Row],[Unspecified_Electricity_Deliveries]],0)*Unspec_Imports[[#This Row],[Default_Emissions_Factor]]*Unspec_Imports[[#This Row],[Transmission_Loss_Correction_Factor]],"")</f>
        <v/>
      </c>
      <c r="S258" s="28"/>
      <c r="T258" s="57"/>
    </row>
    <row r="259" spans="1:20">
      <c r="A259" s="75" t="s">
        <v>896</v>
      </c>
      <c r="B259" s="37"/>
      <c r="C259" s="55"/>
      <c r="D259" s="37"/>
      <c r="E259" s="56"/>
      <c r="F259" s="44" t="str">
        <f>IF(Unspec_Imports[[#This Row],[Aggregated_First_POR]]="","",0.437)</f>
        <v/>
      </c>
      <c r="G25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59" s="43"/>
      <c r="I259" s="27"/>
      <c r="J259" s="37"/>
      <c r="K259" s="132" t="str">
        <f>IF(Unspec_Imports[[#This Row],[Are_You_PSE]]="","",IF(J259="Yes","","Verify Entry"))</f>
        <v/>
      </c>
      <c r="L259" s="26"/>
      <c r="M259" s="44" t="str">
        <f>IF(Unspec_Imports[[#This Row],[Aggregated_First_POR]]="","",'Start Here'!$B$33)</f>
        <v/>
      </c>
      <c r="N259" s="44" t="str">
        <f>IF(Unspec_Imports[[#This Row],[Aggregated_First_POR]]="","",IF(Unspec_Imports[[#This Row],[Are_You_PSE]]="Yes","No",IF(Unspec_Imports[[#This Row],[Are_You_PSE]]="No","Yes","Verify Entry")))</f>
        <v/>
      </c>
      <c r="O259" s="52" t="str">
        <f>IF(Unspec_Imports[[#This Row],[Power_Brought_On_Behalf]]="Yes",Unspec_Imports[[#This Row],[Unspecified_Electricity_Deliveries]]*Unspec_Imports[[#This Row],[Transmission_Loss_Correction_Factor]],"")</f>
        <v/>
      </c>
      <c r="P259" s="51" t="str">
        <f>IF(Unspec_Imports[[#This Row],[Imported_Owned_Or_On_Behalf]]="","",Unspec_Imports[[#This Row],[Imported_Owned_Or_On_Behalf]]*Unspec_Imports[[#This Row],[Default_Emissions_Factor]])</f>
        <v/>
      </c>
      <c r="Q259" s="26"/>
      <c r="R259" s="39" t="str">
        <f>IFERROR(MAX(Unspec_Imports[[#This Row],[Unspecified_Electricity_Deliveries]],0)*Unspec_Imports[[#This Row],[Default_Emissions_Factor]]*Unspec_Imports[[#This Row],[Transmission_Loss_Correction_Factor]],"")</f>
        <v/>
      </c>
      <c r="S259" s="28"/>
      <c r="T259" s="57"/>
    </row>
    <row r="260" spans="1:20">
      <c r="A260" s="75" t="s">
        <v>896</v>
      </c>
      <c r="B260" s="37"/>
      <c r="C260" s="55"/>
      <c r="D260" s="37"/>
      <c r="E260" s="56"/>
      <c r="F260" s="44" t="str">
        <f>IF(Unspec_Imports[[#This Row],[Aggregated_First_POR]]="","",0.437)</f>
        <v/>
      </c>
      <c r="G26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60" s="43"/>
      <c r="I260" s="27"/>
      <c r="J260" s="37"/>
      <c r="K260" s="132" t="str">
        <f>IF(Unspec_Imports[[#This Row],[Are_You_PSE]]="","",IF(J260="Yes","","Verify Entry"))</f>
        <v/>
      </c>
      <c r="L260" s="26"/>
      <c r="M260" s="44" t="str">
        <f>IF(Unspec_Imports[[#This Row],[Aggregated_First_POR]]="","",'Start Here'!$B$33)</f>
        <v/>
      </c>
      <c r="N260" s="44" t="str">
        <f>IF(Unspec_Imports[[#This Row],[Aggregated_First_POR]]="","",IF(Unspec_Imports[[#This Row],[Are_You_PSE]]="Yes","No",IF(Unspec_Imports[[#This Row],[Are_You_PSE]]="No","Yes","Verify Entry")))</f>
        <v/>
      </c>
      <c r="O260" s="52" t="str">
        <f>IF(Unspec_Imports[[#This Row],[Power_Brought_On_Behalf]]="Yes",Unspec_Imports[[#This Row],[Unspecified_Electricity_Deliveries]]*Unspec_Imports[[#This Row],[Transmission_Loss_Correction_Factor]],"")</f>
        <v/>
      </c>
      <c r="P260" s="51" t="str">
        <f>IF(Unspec_Imports[[#This Row],[Imported_Owned_Or_On_Behalf]]="","",Unspec_Imports[[#This Row],[Imported_Owned_Or_On_Behalf]]*Unspec_Imports[[#This Row],[Default_Emissions_Factor]])</f>
        <v/>
      </c>
      <c r="Q260" s="26"/>
      <c r="R260" s="39" t="str">
        <f>IFERROR(MAX(Unspec_Imports[[#This Row],[Unspecified_Electricity_Deliveries]],0)*Unspec_Imports[[#This Row],[Default_Emissions_Factor]]*Unspec_Imports[[#This Row],[Transmission_Loss_Correction_Factor]],"")</f>
        <v/>
      </c>
      <c r="S260" s="28"/>
      <c r="T260" s="57"/>
    </row>
    <row r="261" spans="1:20">
      <c r="A261" s="75" t="s">
        <v>896</v>
      </c>
      <c r="B261" s="37"/>
      <c r="C261" s="55"/>
      <c r="D261" s="37"/>
      <c r="E261" s="56"/>
      <c r="F261" s="44" t="str">
        <f>IF(Unspec_Imports[[#This Row],[Aggregated_First_POR]]="","",0.437)</f>
        <v/>
      </c>
      <c r="G26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61" s="43"/>
      <c r="I261" s="27"/>
      <c r="J261" s="37"/>
      <c r="K261" s="132" t="str">
        <f>IF(Unspec_Imports[[#This Row],[Are_You_PSE]]="","",IF(J261="Yes","","Verify Entry"))</f>
        <v/>
      </c>
      <c r="L261" s="26"/>
      <c r="M261" s="44" t="str">
        <f>IF(Unspec_Imports[[#This Row],[Aggregated_First_POR]]="","",'Start Here'!$B$33)</f>
        <v/>
      </c>
      <c r="N261" s="44" t="str">
        <f>IF(Unspec_Imports[[#This Row],[Aggregated_First_POR]]="","",IF(Unspec_Imports[[#This Row],[Are_You_PSE]]="Yes","No",IF(Unspec_Imports[[#This Row],[Are_You_PSE]]="No","Yes","Verify Entry")))</f>
        <v/>
      </c>
      <c r="O261" s="52" t="str">
        <f>IF(Unspec_Imports[[#This Row],[Power_Brought_On_Behalf]]="Yes",Unspec_Imports[[#This Row],[Unspecified_Electricity_Deliveries]]*Unspec_Imports[[#This Row],[Transmission_Loss_Correction_Factor]],"")</f>
        <v/>
      </c>
      <c r="P261" s="51" t="str">
        <f>IF(Unspec_Imports[[#This Row],[Imported_Owned_Or_On_Behalf]]="","",Unspec_Imports[[#This Row],[Imported_Owned_Or_On_Behalf]]*Unspec_Imports[[#This Row],[Default_Emissions_Factor]])</f>
        <v/>
      </c>
      <c r="Q261" s="26"/>
      <c r="R261" s="39" t="str">
        <f>IFERROR(MAX(Unspec_Imports[[#This Row],[Unspecified_Electricity_Deliveries]],0)*Unspec_Imports[[#This Row],[Default_Emissions_Factor]]*Unspec_Imports[[#This Row],[Transmission_Loss_Correction_Factor]],"")</f>
        <v/>
      </c>
      <c r="S261" s="28"/>
      <c r="T261" s="57"/>
    </row>
    <row r="262" spans="1:20">
      <c r="A262" s="75" t="s">
        <v>896</v>
      </c>
      <c r="B262" s="37"/>
      <c r="C262" s="55"/>
      <c r="D262" s="37"/>
      <c r="E262" s="56"/>
      <c r="F262" s="44" t="str">
        <f>IF(Unspec_Imports[[#This Row],[Aggregated_First_POR]]="","",0.437)</f>
        <v/>
      </c>
      <c r="G26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62" s="43"/>
      <c r="I262" s="27"/>
      <c r="J262" s="37"/>
      <c r="K262" s="132" t="str">
        <f>IF(Unspec_Imports[[#This Row],[Are_You_PSE]]="","",IF(J262="Yes","","Verify Entry"))</f>
        <v/>
      </c>
      <c r="L262" s="26"/>
      <c r="M262" s="44" t="str">
        <f>IF(Unspec_Imports[[#This Row],[Aggregated_First_POR]]="","",'Start Here'!$B$33)</f>
        <v/>
      </c>
      <c r="N262" s="44" t="str">
        <f>IF(Unspec_Imports[[#This Row],[Aggregated_First_POR]]="","",IF(Unspec_Imports[[#This Row],[Are_You_PSE]]="Yes","No",IF(Unspec_Imports[[#This Row],[Are_You_PSE]]="No","Yes","Verify Entry")))</f>
        <v/>
      </c>
      <c r="O262" s="52" t="str">
        <f>IF(Unspec_Imports[[#This Row],[Power_Brought_On_Behalf]]="Yes",Unspec_Imports[[#This Row],[Unspecified_Electricity_Deliveries]]*Unspec_Imports[[#This Row],[Transmission_Loss_Correction_Factor]],"")</f>
        <v/>
      </c>
      <c r="P262" s="51" t="str">
        <f>IF(Unspec_Imports[[#This Row],[Imported_Owned_Or_On_Behalf]]="","",Unspec_Imports[[#This Row],[Imported_Owned_Or_On_Behalf]]*Unspec_Imports[[#This Row],[Default_Emissions_Factor]])</f>
        <v/>
      </c>
      <c r="Q262" s="26"/>
      <c r="R262" s="39" t="str">
        <f>IFERROR(MAX(Unspec_Imports[[#This Row],[Unspecified_Electricity_Deliveries]],0)*Unspec_Imports[[#This Row],[Default_Emissions_Factor]]*Unspec_Imports[[#This Row],[Transmission_Loss_Correction_Factor]],"")</f>
        <v/>
      </c>
      <c r="S262" s="28"/>
      <c r="T262" s="57"/>
    </row>
    <row r="263" spans="1:20">
      <c r="A263" s="75" t="s">
        <v>896</v>
      </c>
      <c r="B263" s="37"/>
      <c r="C263" s="55"/>
      <c r="D263" s="37"/>
      <c r="E263" s="56"/>
      <c r="F263" s="44" t="str">
        <f>IF(Unspec_Imports[[#This Row],[Aggregated_First_POR]]="","",0.437)</f>
        <v/>
      </c>
      <c r="G26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63" s="43"/>
      <c r="I263" s="27"/>
      <c r="J263" s="37"/>
      <c r="K263" s="132" t="str">
        <f>IF(Unspec_Imports[[#This Row],[Are_You_PSE]]="","",IF(J263="Yes","","Verify Entry"))</f>
        <v/>
      </c>
      <c r="L263" s="26"/>
      <c r="M263" s="44" t="str">
        <f>IF(Unspec_Imports[[#This Row],[Aggregated_First_POR]]="","",'Start Here'!$B$33)</f>
        <v/>
      </c>
      <c r="N263" s="44" t="str">
        <f>IF(Unspec_Imports[[#This Row],[Aggregated_First_POR]]="","",IF(Unspec_Imports[[#This Row],[Are_You_PSE]]="Yes","No",IF(Unspec_Imports[[#This Row],[Are_You_PSE]]="No","Yes","Verify Entry")))</f>
        <v/>
      </c>
      <c r="O263" s="52" t="str">
        <f>IF(Unspec_Imports[[#This Row],[Power_Brought_On_Behalf]]="Yes",Unspec_Imports[[#This Row],[Unspecified_Electricity_Deliveries]]*Unspec_Imports[[#This Row],[Transmission_Loss_Correction_Factor]],"")</f>
        <v/>
      </c>
      <c r="P263" s="51" t="str">
        <f>IF(Unspec_Imports[[#This Row],[Imported_Owned_Or_On_Behalf]]="","",Unspec_Imports[[#This Row],[Imported_Owned_Or_On_Behalf]]*Unspec_Imports[[#This Row],[Default_Emissions_Factor]])</f>
        <v/>
      </c>
      <c r="Q263" s="26"/>
      <c r="R263" s="39" t="str">
        <f>IFERROR(MAX(Unspec_Imports[[#This Row],[Unspecified_Electricity_Deliveries]],0)*Unspec_Imports[[#This Row],[Default_Emissions_Factor]]*Unspec_Imports[[#This Row],[Transmission_Loss_Correction_Factor]],"")</f>
        <v/>
      </c>
      <c r="S263" s="28"/>
      <c r="T263" s="57"/>
    </row>
    <row r="264" spans="1:20">
      <c r="A264" s="75" t="s">
        <v>896</v>
      </c>
      <c r="B264" s="37"/>
      <c r="C264" s="55"/>
      <c r="D264" s="37"/>
      <c r="E264" s="56"/>
      <c r="F264" s="44" t="str">
        <f>IF(Unspec_Imports[[#This Row],[Aggregated_First_POR]]="","",0.437)</f>
        <v/>
      </c>
      <c r="G26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64" s="43"/>
      <c r="I264" s="27"/>
      <c r="J264" s="37"/>
      <c r="K264" s="132" t="str">
        <f>IF(Unspec_Imports[[#This Row],[Are_You_PSE]]="","",IF(J264="Yes","","Verify Entry"))</f>
        <v/>
      </c>
      <c r="L264" s="26"/>
      <c r="M264" s="44" t="str">
        <f>IF(Unspec_Imports[[#This Row],[Aggregated_First_POR]]="","",'Start Here'!$B$33)</f>
        <v/>
      </c>
      <c r="N264" s="44" t="str">
        <f>IF(Unspec_Imports[[#This Row],[Aggregated_First_POR]]="","",IF(Unspec_Imports[[#This Row],[Are_You_PSE]]="Yes","No",IF(Unspec_Imports[[#This Row],[Are_You_PSE]]="No","Yes","Verify Entry")))</f>
        <v/>
      </c>
      <c r="O264" s="52" t="str">
        <f>IF(Unspec_Imports[[#This Row],[Power_Brought_On_Behalf]]="Yes",Unspec_Imports[[#This Row],[Unspecified_Electricity_Deliveries]]*Unspec_Imports[[#This Row],[Transmission_Loss_Correction_Factor]],"")</f>
        <v/>
      </c>
      <c r="P264" s="51" t="str">
        <f>IF(Unspec_Imports[[#This Row],[Imported_Owned_Or_On_Behalf]]="","",Unspec_Imports[[#This Row],[Imported_Owned_Or_On_Behalf]]*Unspec_Imports[[#This Row],[Default_Emissions_Factor]])</f>
        <v/>
      </c>
      <c r="Q264" s="26"/>
      <c r="R264" s="39" t="str">
        <f>IFERROR(MAX(Unspec_Imports[[#This Row],[Unspecified_Electricity_Deliveries]],0)*Unspec_Imports[[#This Row],[Default_Emissions_Factor]]*Unspec_Imports[[#This Row],[Transmission_Loss_Correction_Factor]],"")</f>
        <v/>
      </c>
      <c r="S264" s="28"/>
      <c r="T264" s="57"/>
    </row>
    <row r="265" spans="1:20">
      <c r="A265" s="75" t="s">
        <v>896</v>
      </c>
      <c r="B265" s="37"/>
      <c r="C265" s="55"/>
      <c r="D265" s="37"/>
      <c r="E265" s="56"/>
      <c r="F265" s="44" t="str">
        <f>IF(Unspec_Imports[[#This Row],[Aggregated_First_POR]]="","",0.437)</f>
        <v/>
      </c>
      <c r="G26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65" s="43"/>
      <c r="I265" s="27"/>
      <c r="J265" s="37"/>
      <c r="K265" s="132" t="str">
        <f>IF(Unspec_Imports[[#This Row],[Are_You_PSE]]="","",IF(J265="Yes","","Verify Entry"))</f>
        <v/>
      </c>
      <c r="L265" s="26"/>
      <c r="M265" s="44" t="str">
        <f>IF(Unspec_Imports[[#This Row],[Aggregated_First_POR]]="","",'Start Here'!$B$33)</f>
        <v/>
      </c>
      <c r="N265" s="44" t="str">
        <f>IF(Unspec_Imports[[#This Row],[Aggregated_First_POR]]="","",IF(Unspec_Imports[[#This Row],[Are_You_PSE]]="Yes","No",IF(Unspec_Imports[[#This Row],[Are_You_PSE]]="No","Yes","Verify Entry")))</f>
        <v/>
      </c>
      <c r="O265" s="52" t="str">
        <f>IF(Unspec_Imports[[#This Row],[Power_Brought_On_Behalf]]="Yes",Unspec_Imports[[#This Row],[Unspecified_Electricity_Deliveries]]*Unspec_Imports[[#This Row],[Transmission_Loss_Correction_Factor]],"")</f>
        <v/>
      </c>
      <c r="P265" s="51" t="str">
        <f>IF(Unspec_Imports[[#This Row],[Imported_Owned_Or_On_Behalf]]="","",Unspec_Imports[[#This Row],[Imported_Owned_Or_On_Behalf]]*Unspec_Imports[[#This Row],[Default_Emissions_Factor]])</f>
        <v/>
      </c>
      <c r="Q265" s="26"/>
      <c r="R265" s="39" t="str">
        <f>IFERROR(MAX(Unspec_Imports[[#This Row],[Unspecified_Electricity_Deliveries]],0)*Unspec_Imports[[#This Row],[Default_Emissions_Factor]]*Unspec_Imports[[#This Row],[Transmission_Loss_Correction_Factor]],"")</f>
        <v/>
      </c>
      <c r="S265" s="28"/>
      <c r="T265" s="57"/>
    </row>
    <row r="266" spans="1:20">
      <c r="A266" s="75" t="s">
        <v>896</v>
      </c>
      <c r="B266" s="37"/>
      <c r="C266" s="55"/>
      <c r="D266" s="37"/>
      <c r="E266" s="56"/>
      <c r="F266" s="44" t="str">
        <f>IF(Unspec_Imports[[#This Row],[Aggregated_First_POR]]="","",0.437)</f>
        <v/>
      </c>
      <c r="G26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66" s="43"/>
      <c r="I266" s="27"/>
      <c r="J266" s="37"/>
      <c r="K266" s="132" t="str">
        <f>IF(Unspec_Imports[[#This Row],[Are_You_PSE]]="","",IF(J266="Yes","","Verify Entry"))</f>
        <v/>
      </c>
      <c r="L266" s="26"/>
      <c r="M266" s="44" t="str">
        <f>IF(Unspec_Imports[[#This Row],[Aggregated_First_POR]]="","",'Start Here'!$B$33)</f>
        <v/>
      </c>
      <c r="N266" s="44" t="str">
        <f>IF(Unspec_Imports[[#This Row],[Aggregated_First_POR]]="","",IF(Unspec_Imports[[#This Row],[Are_You_PSE]]="Yes","No",IF(Unspec_Imports[[#This Row],[Are_You_PSE]]="No","Yes","Verify Entry")))</f>
        <v/>
      </c>
      <c r="O266" s="52" t="str">
        <f>IF(Unspec_Imports[[#This Row],[Power_Brought_On_Behalf]]="Yes",Unspec_Imports[[#This Row],[Unspecified_Electricity_Deliveries]]*Unspec_Imports[[#This Row],[Transmission_Loss_Correction_Factor]],"")</f>
        <v/>
      </c>
      <c r="P266" s="51" t="str">
        <f>IF(Unspec_Imports[[#This Row],[Imported_Owned_Or_On_Behalf]]="","",Unspec_Imports[[#This Row],[Imported_Owned_Or_On_Behalf]]*Unspec_Imports[[#This Row],[Default_Emissions_Factor]])</f>
        <v/>
      </c>
      <c r="Q266" s="26"/>
      <c r="R266" s="39" t="str">
        <f>IFERROR(MAX(Unspec_Imports[[#This Row],[Unspecified_Electricity_Deliveries]],0)*Unspec_Imports[[#This Row],[Default_Emissions_Factor]]*Unspec_Imports[[#This Row],[Transmission_Loss_Correction_Factor]],"")</f>
        <v/>
      </c>
      <c r="S266" s="28"/>
      <c r="T266" s="57"/>
    </row>
    <row r="267" spans="1:20">
      <c r="A267" s="75" t="s">
        <v>896</v>
      </c>
      <c r="B267" s="37"/>
      <c r="C267" s="55"/>
      <c r="D267" s="37"/>
      <c r="E267" s="56"/>
      <c r="F267" s="44" t="str">
        <f>IF(Unspec_Imports[[#This Row],[Aggregated_First_POR]]="","",0.437)</f>
        <v/>
      </c>
      <c r="G26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67" s="43"/>
      <c r="I267" s="27"/>
      <c r="J267" s="37"/>
      <c r="K267" s="132" t="str">
        <f>IF(Unspec_Imports[[#This Row],[Are_You_PSE]]="","",IF(J267="Yes","","Verify Entry"))</f>
        <v/>
      </c>
      <c r="L267" s="26"/>
      <c r="M267" s="44" t="str">
        <f>IF(Unspec_Imports[[#This Row],[Aggregated_First_POR]]="","",'Start Here'!$B$33)</f>
        <v/>
      </c>
      <c r="N267" s="44" t="str">
        <f>IF(Unspec_Imports[[#This Row],[Aggregated_First_POR]]="","",IF(Unspec_Imports[[#This Row],[Are_You_PSE]]="Yes","No",IF(Unspec_Imports[[#This Row],[Are_You_PSE]]="No","Yes","Verify Entry")))</f>
        <v/>
      </c>
      <c r="O267" s="52" t="str">
        <f>IF(Unspec_Imports[[#This Row],[Power_Brought_On_Behalf]]="Yes",Unspec_Imports[[#This Row],[Unspecified_Electricity_Deliveries]]*Unspec_Imports[[#This Row],[Transmission_Loss_Correction_Factor]],"")</f>
        <v/>
      </c>
      <c r="P267" s="51" t="str">
        <f>IF(Unspec_Imports[[#This Row],[Imported_Owned_Or_On_Behalf]]="","",Unspec_Imports[[#This Row],[Imported_Owned_Or_On_Behalf]]*Unspec_Imports[[#This Row],[Default_Emissions_Factor]])</f>
        <v/>
      </c>
      <c r="Q267" s="26"/>
      <c r="R267" s="39" t="str">
        <f>IFERROR(MAX(Unspec_Imports[[#This Row],[Unspecified_Electricity_Deliveries]],0)*Unspec_Imports[[#This Row],[Default_Emissions_Factor]]*Unspec_Imports[[#This Row],[Transmission_Loss_Correction_Factor]],"")</f>
        <v/>
      </c>
      <c r="S267" s="28"/>
      <c r="T267" s="57"/>
    </row>
    <row r="268" spans="1:20">
      <c r="A268" s="75" t="s">
        <v>896</v>
      </c>
      <c r="B268" s="37"/>
      <c r="C268" s="55"/>
      <c r="D268" s="37"/>
      <c r="E268" s="56"/>
      <c r="F268" s="44" t="str">
        <f>IF(Unspec_Imports[[#This Row],[Aggregated_First_POR]]="","",0.437)</f>
        <v/>
      </c>
      <c r="G26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68" s="43"/>
      <c r="I268" s="27"/>
      <c r="J268" s="37"/>
      <c r="K268" s="132" t="str">
        <f>IF(Unspec_Imports[[#This Row],[Are_You_PSE]]="","",IF(J268="Yes","","Verify Entry"))</f>
        <v/>
      </c>
      <c r="L268" s="26"/>
      <c r="M268" s="44" t="str">
        <f>IF(Unspec_Imports[[#This Row],[Aggregated_First_POR]]="","",'Start Here'!$B$33)</f>
        <v/>
      </c>
      <c r="N268" s="44" t="str">
        <f>IF(Unspec_Imports[[#This Row],[Aggregated_First_POR]]="","",IF(Unspec_Imports[[#This Row],[Are_You_PSE]]="Yes","No",IF(Unspec_Imports[[#This Row],[Are_You_PSE]]="No","Yes","Verify Entry")))</f>
        <v/>
      </c>
      <c r="O268" s="52" t="str">
        <f>IF(Unspec_Imports[[#This Row],[Power_Brought_On_Behalf]]="Yes",Unspec_Imports[[#This Row],[Unspecified_Electricity_Deliveries]]*Unspec_Imports[[#This Row],[Transmission_Loss_Correction_Factor]],"")</f>
        <v/>
      </c>
      <c r="P268" s="51" t="str">
        <f>IF(Unspec_Imports[[#This Row],[Imported_Owned_Or_On_Behalf]]="","",Unspec_Imports[[#This Row],[Imported_Owned_Or_On_Behalf]]*Unspec_Imports[[#This Row],[Default_Emissions_Factor]])</f>
        <v/>
      </c>
      <c r="Q268" s="26"/>
      <c r="R268" s="39" t="str">
        <f>IFERROR(MAX(Unspec_Imports[[#This Row],[Unspecified_Electricity_Deliveries]],0)*Unspec_Imports[[#This Row],[Default_Emissions_Factor]]*Unspec_Imports[[#This Row],[Transmission_Loss_Correction_Factor]],"")</f>
        <v/>
      </c>
      <c r="S268" s="28"/>
      <c r="T268" s="57"/>
    </row>
    <row r="269" spans="1:20">
      <c r="A269" s="75" t="s">
        <v>896</v>
      </c>
      <c r="B269" s="37"/>
      <c r="C269" s="55"/>
      <c r="D269" s="37"/>
      <c r="E269" s="56"/>
      <c r="F269" s="44" t="str">
        <f>IF(Unspec_Imports[[#This Row],[Aggregated_First_POR]]="","",0.437)</f>
        <v/>
      </c>
      <c r="G26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69" s="43"/>
      <c r="I269" s="27"/>
      <c r="J269" s="37"/>
      <c r="K269" s="132" t="str">
        <f>IF(Unspec_Imports[[#This Row],[Are_You_PSE]]="","",IF(J269="Yes","","Verify Entry"))</f>
        <v/>
      </c>
      <c r="L269" s="26"/>
      <c r="M269" s="44" t="str">
        <f>IF(Unspec_Imports[[#This Row],[Aggregated_First_POR]]="","",'Start Here'!$B$33)</f>
        <v/>
      </c>
      <c r="N269" s="44" t="str">
        <f>IF(Unspec_Imports[[#This Row],[Aggregated_First_POR]]="","",IF(Unspec_Imports[[#This Row],[Are_You_PSE]]="Yes","No",IF(Unspec_Imports[[#This Row],[Are_You_PSE]]="No","Yes","Verify Entry")))</f>
        <v/>
      </c>
      <c r="O269" s="52" t="str">
        <f>IF(Unspec_Imports[[#This Row],[Power_Brought_On_Behalf]]="Yes",Unspec_Imports[[#This Row],[Unspecified_Electricity_Deliveries]]*Unspec_Imports[[#This Row],[Transmission_Loss_Correction_Factor]],"")</f>
        <v/>
      </c>
      <c r="P269" s="51" t="str">
        <f>IF(Unspec_Imports[[#This Row],[Imported_Owned_Or_On_Behalf]]="","",Unspec_Imports[[#This Row],[Imported_Owned_Or_On_Behalf]]*Unspec_Imports[[#This Row],[Default_Emissions_Factor]])</f>
        <v/>
      </c>
      <c r="Q269" s="26"/>
      <c r="R269" s="39" t="str">
        <f>IFERROR(MAX(Unspec_Imports[[#This Row],[Unspecified_Electricity_Deliveries]],0)*Unspec_Imports[[#This Row],[Default_Emissions_Factor]]*Unspec_Imports[[#This Row],[Transmission_Loss_Correction_Factor]],"")</f>
        <v/>
      </c>
      <c r="S269" s="28"/>
      <c r="T269" s="57"/>
    </row>
    <row r="270" spans="1:20">
      <c r="A270" s="75" t="s">
        <v>896</v>
      </c>
      <c r="B270" s="37"/>
      <c r="C270" s="55"/>
      <c r="D270" s="37"/>
      <c r="E270" s="56"/>
      <c r="F270" s="44" t="str">
        <f>IF(Unspec_Imports[[#This Row],[Aggregated_First_POR]]="","",0.437)</f>
        <v/>
      </c>
      <c r="G27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70" s="43"/>
      <c r="I270" s="27"/>
      <c r="J270" s="37"/>
      <c r="K270" s="132" t="str">
        <f>IF(Unspec_Imports[[#This Row],[Are_You_PSE]]="","",IF(J270="Yes","","Verify Entry"))</f>
        <v/>
      </c>
      <c r="L270" s="26"/>
      <c r="M270" s="44" t="str">
        <f>IF(Unspec_Imports[[#This Row],[Aggregated_First_POR]]="","",'Start Here'!$B$33)</f>
        <v/>
      </c>
      <c r="N270" s="44" t="str">
        <f>IF(Unspec_Imports[[#This Row],[Aggregated_First_POR]]="","",IF(Unspec_Imports[[#This Row],[Are_You_PSE]]="Yes","No",IF(Unspec_Imports[[#This Row],[Are_You_PSE]]="No","Yes","Verify Entry")))</f>
        <v/>
      </c>
      <c r="O270" s="52" t="str">
        <f>IF(Unspec_Imports[[#This Row],[Power_Brought_On_Behalf]]="Yes",Unspec_Imports[[#This Row],[Unspecified_Electricity_Deliveries]]*Unspec_Imports[[#This Row],[Transmission_Loss_Correction_Factor]],"")</f>
        <v/>
      </c>
      <c r="P270" s="51" t="str">
        <f>IF(Unspec_Imports[[#This Row],[Imported_Owned_Or_On_Behalf]]="","",Unspec_Imports[[#This Row],[Imported_Owned_Or_On_Behalf]]*Unspec_Imports[[#This Row],[Default_Emissions_Factor]])</f>
        <v/>
      </c>
      <c r="Q270" s="26"/>
      <c r="R270" s="39" t="str">
        <f>IFERROR(MAX(Unspec_Imports[[#This Row],[Unspecified_Electricity_Deliveries]],0)*Unspec_Imports[[#This Row],[Default_Emissions_Factor]]*Unspec_Imports[[#This Row],[Transmission_Loss_Correction_Factor]],"")</f>
        <v/>
      </c>
      <c r="S270" s="28"/>
      <c r="T270" s="57"/>
    </row>
    <row r="271" spans="1:20">
      <c r="A271" s="75" t="s">
        <v>896</v>
      </c>
      <c r="B271" s="37"/>
      <c r="C271" s="55"/>
      <c r="D271" s="37"/>
      <c r="E271" s="56"/>
      <c r="F271" s="44" t="str">
        <f>IF(Unspec_Imports[[#This Row],[Aggregated_First_POR]]="","",0.437)</f>
        <v/>
      </c>
      <c r="G27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71" s="43"/>
      <c r="I271" s="27"/>
      <c r="J271" s="37"/>
      <c r="K271" s="132" t="str">
        <f>IF(Unspec_Imports[[#This Row],[Are_You_PSE]]="","",IF(J271="Yes","","Verify Entry"))</f>
        <v/>
      </c>
      <c r="L271" s="26"/>
      <c r="M271" s="44" t="str">
        <f>IF(Unspec_Imports[[#This Row],[Aggregated_First_POR]]="","",'Start Here'!$B$33)</f>
        <v/>
      </c>
      <c r="N271" s="44" t="str">
        <f>IF(Unspec_Imports[[#This Row],[Aggregated_First_POR]]="","",IF(Unspec_Imports[[#This Row],[Are_You_PSE]]="Yes","No",IF(Unspec_Imports[[#This Row],[Are_You_PSE]]="No","Yes","Verify Entry")))</f>
        <v/>
      </c>
      <c r="O271" s="52" t="str">
        <f>IF(Unspec_Imports[[#This Row],[Power_Brought_On_Behalf]]="Yes",Unspec_Imports[[#This Row],[Unspecified_Electricity_Deliveries]]*Unspec_Imports[[#This Row],[Transmission_Loss_Correction_Factor]],"")</f>
        <v/>
      </c>
      <c r="P271" s="51" t="str">
        <f>IF(Unspec_Imports[[#This Row],[Imported_Owned_Or_On_Behalf]]="","",Unspec_Imports[[#This Row],[Imported_Owned_Or_On_Behalf]]*Unspec_Imports[[#This Row],[Default_Emissions_Factor]])</f>
        <v/>
      </c>
      <c r="Q271" s="26"/>
      <c r="R271" s="39" t="str">
        <f>IFERROR(MAX(Unspec_Imports[[#This Row],[Unspecified_Electricity_Deliveries]],0)*Unspec_Imports[[#This Row],[Default_Emissions_Factor]]*Unspec_Imports[[#This Row],[Transmission_Loss_Correction_Factor]],"")</f>
        <v/>
      </c>
      <c r="S271" s="28"/>
      <c r="T271" s="57"/>
    </row>
    <row r="272" spans="1:20">
      <c r="A272" s="75" t="s">
        <v>896</v>
      </c>
      <c r="B272" s="37"/>
      <c r="C272" s="55"/>
      <c r="D272" s="37"/>
      <c r="E272" s="56"/>
      <c r="F272" s="44" t="str">
        <f>IF(Unspec_Imports[[#This Row],[Aggregated_First_POR]]="","",0.437)</f>
        <v/>
      </c>
      <c r="G27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72" s="43"/>
      <c r="I272" s="27"/>
      <c r="J272" s="37"/>
      <c r="K272" s="132" t="str">
        <f>IF(Unspec_Imports[[#This Row],[Are_You_PSE]]="","",IF(J272="Yes","","Verify Entry"))</f>
        <v/>
      </c>
      <c r="L272" s="26"/>
      <c r="M272" s="44" t="str">
        <f>IF(Unspec_Imports[[#This Row],[Aggregated_First_POR]]="","",'Start Here'!$B$33)</f>
        <v/>
      </c>
      <c r="N272" s="44" t="str">
        <f>IF(Unspec_Imports[[#This Row],[Aggregated_First_POR]]="","",IF(Unspec_Imports[[#This Row],[Are_You_PSE]]="Yes","No",IF(Unspec_Imports[[#This Row],[Are_You_PSE]]="No","Yes","Verify Entry")))</f>
        <v/>
      </c>
      <c r="O272" s="52" t="str">
        <f>IF(Unspec_Imports[[#This Row],[Power_Brought_On_Behalf]]="Yes",Unspec_Imports[[#This Row],[Unspecified_Electricity_Deliveries]]*Unspec_Imports[[#This Row],[Transmission_Loss_Correction_Factor]],"")</f>
        <v/>
      </c>
      <c r="P272" s="51" t="str">
        <f>IF(Unspec_Imports[[#This Row],[Imported_Owned_Or_On_Behalf]]="","",Unspec_Imports[[#This Row],[Imported_Owned_Or_On_Behalf]]*Unspec_Imports[[#This Row],[Default_Emissions_Factor]])</f>
        <v/>
      </c>
      <c r="Q272" s="26"/>
      <c r="R272" s="39" t="str">
        <f>IFERROR(MAX(Unspec_Imports[[#This Row],[Unspecified_Electricity_Deliveries]],0)*Unspec_Imports[[#This Row],[Default_Emissions_Factor]]*Unspec_Imports[[#This Row],[Transmission_Loss_Correction_Factor]],"")</f>
        <v/>
      </c>
      <c r="S272" s="28"/>
      <c r="T272" s="57"/>
    </row>
    <row r="273" spans="1:20">
      <c r="A273" s="75" t="s">
        <v>896</v>
      </c>
      <c r="B273" s="37"/>
      <c r="C273" s="55"/>
      <c r="D273" s="37"/>
      <c r="E273" s="56"/>
      <c r="F273" s="44" t="str">
        <f>IF(Unspec_Imports[[#This Row],[Aggregated_First_POR]]="","",0.437)</f>
        <v/>
      </c>
      <c r="G27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73" s="43"/>
      <c r="I273" s="27"/>
      <c r="J273" s="37"/>
      <c r="K273" s="132" t="str">
        <f>IF(Unspec_Imports[[#This Row],[Are_You_PSE]]="","",IF(J273="Yes","","Verify Entry"))</f>
        <v/>
      </c>
      <c r="L273" s="26"/>
      <c r="M273" s="44" t="str">
        <f>IF(Unspec_Imports[[#This Row],[Aggregated_First_POR]]="","",'Start Here'!$B$33)</f>
        <v/>
      </c>
      <c r="N273" s="44" t="str">
        <f>IF(Unspec_Imports[[#This Row],[Aggregated_First_POR]]="","",IF(Unspec_Imports[[#This Row],[Are_You_PSE]]="Yes","No",IF(Unspec_Imports[[#This Row],[Are_You_PSE]]="No","Yes","Verify Entry")))</f>
        <v/>
      </c>
      <c r="O273" s="52" t="str">
        <f>IF(Unspec_Imports[[#This Row],[Power_Brought_On_Behalf]]="Yes",Unspec_Imports[[#This Row],[Unspecified_Electricity_Deliveries]]*Unspec_Imports[[#This Row],[Transmission_Loss_Correction_Factor]],"")</f>
        <v/>
      </c>
      <c r="P273" s="51" t="str">
        <f>IF(Unspec_Imports[[#This Row],[Imported_Owned_Or_On_Behalf]]="","",Unspec_Imports[[#This Row],[Imported_Owned_Or_On_Behalf]]*Unspec_Imports[[#This Row],[Default_Emissions_Factor]])</f>
        <v/>
      </c>
      <c r="Q273" s="26"/>
      <c r="R273" s="39" t="str">
        <f>IFERROR(MAX(Unspec_Imports[[#This Row],[Unspecified_Electricity_Deliveries]],0)*Unspec_Imports[[#This Row],[Default_Emissions_Factor]]*Unspec_Imports[[#This Row],[Transmission_Loss_Correction_Factor]],"")</f>
        <v/>
      </c>
      <c r="S273" s="28"/>
      <c r="T273" s="57"/>
    </row>
    <row r="274" spans="1:20">
      <c r="A274" s="75" t="s">
        <v>896</v>
      </c>
      <c r="B274" s="37"/>
      <c r="C274" s="55"/>
      <c r="D274" s="37"/>
      <c r="E274" s="56"/>
      <c r="F274" s="44" t="str">
        <f>IF(Unspec_Imports[[#This Row],[Aggregated_First_POR]]="","",0.437)</f>
        <v/>
      </c>
      <c r="G27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74" s="43"/>
      <c r="I274" s="27"/>
      <c r="J274" s="37"/>
      <c r="K274" s="132" t="str">
        <f>IF(Unspec_Imports[[#This Row],[Are_You_PSE]]="","",IF(J274="Yes","","Verify Entry"))</f>
        <v/>
      </c>
      <c r="L274" s="26"/>
      <c r="M274" s="44" t="str">
        <f>IF(Unspec_Imports[[#This Row],[Aggregated_First_POR]]="","",'Start Here'!$B$33)</f>
        <v/>
      </c>
      <c r="N274" s="44" t="str">
        <f>IF(Unspec_Imports[[#This Row],[Aggregated_First_POR]]="","",IF(Unspec_Imports[[#This Row],[Are_You_PSE]]="Yes","No",IF(Unspec_Imports[[#This Row],[Are_You_PSE]]="No","Yes","Verify Entry")))</f>
        <v/>
      </c>
      <c r="O274" s="52" t="str">
        <f>IF(Unspec_Imports[[#This Row],[Power_Brought_On_Behalf]]="Yes",Unspec_Imports[[#This Row],[Unspecified_Electricity_Deliveries]]*Unspec_Imports[[#This Row],[Transmission_Loss_Correction_Factor]],"")</f>
        <v/>
      </c>
      <c r="P274" s="51" t="str">
        <f>IF(Unspec_Imports[[#This Row],[Imported_Owned_Or_On_Behalf]]="","",Unspec_Imports[[#This Row],[Imported_Owned_Or_On_Behalf]]*Unspec_Imports[[#This Row],[Default_Emissions_Factor]])</f>
        <v/>
      </c>
      <c r="Q274" s="26"/>
      <c r="R274" s="39" t="str">
        <f>IFERROR(MAX(Unspec_Imports[[#This Row],[Unspecified_Electricity_Deliveries]],0)*Unspec_Imports[[#This Row],[Default_Emissions_Factor]]*Unspec_Imports[[#This Row],[Transmission_Loss_Correction_Factor]],"")</f>
        <v/>
      </c>
      <c r="S274" s="28"/>
      <c r="T274" s="57"/>
    </row>
    <row r="275" spans="1:20">
      <c r="A275" s="75" t="s">
        <v>896</v>
      </c>
      <c r="B275" s="37"/>
      <c r="C275" s="55"/>
      <c r="D275" s="37"/>
      <c r="E275" s="56"/>
      <c r="F275" s="44" t="str">
        <f>IF(Unspec_Imports[[#This Row],[Aggregated_First_POR]]="","",0.437)</f>
        <v/>
      </c>
      <c r="G27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75" s="43"/>
      <c r="I275" s="27"/>
      <c r="J275" s="37"/>
      <c r="K275" s="132" t="str">
        <f>IF(Unspec_Imports[[#This Row],[Are_You_PSE]]="","",IF(J275="Yes","","Verify Entry"))</f>
        <v/>
      </c>
      <c r="L275" s="26"/>
      <c r="M275" s="44" t="str">
        <f>IF(Unspec_Imports[[#This Row],[Aggregated_First_POR]]="","",'Start Here'!$B$33)</f>
        <v/>
      </c>
      <c r="N275" s="44" t="str">
        <f>IF(Unspec_Imports[[#This Row],[Aggregated_First_POR]]="","",IF(Unspec_Imports[[#This Row],[Are_You_PSE]]="Yes","No",IF(Unspec_Imports[[#This Row],[Are_You_PSE]]="No","Yes","Verify Entry")))</f>
        <v/>
      </c>
      <c r="O275" s="52" t="str">
        <f>IF(Unspec_Imports[[#This Row],[Power_Brought_On_Behalf]]="Yes",Unspec_Imports[[#This Row],[Unspecified_Electricity_Deliveries]]*Unspec_Imports[[#This Row],[Transmission_Loss_Correction_Factor]],"")</f>
        <v/>
      </c>
      <c r="P275" s="51" t="str">
        <f>IF(Unspec_Imports[[#This Row],[Imported_Owned_Or_On_Behalf]]="","",Unspec_Imports[[#This Row],[Imported_Owned_Or_On_Behalf]]*Unspec_Imports[[#This Row],[Default_Emissions_Factor]])</f>
        <v/>
      </c>
      <c r="Q275" s="26"/>
      <c r="R275" s="39" t="str">
        <f>IFERROR(MAX(Unspec_Imports[[#This Row],[Unspecified_Electricity_Deliveries]],0)*Unspec_Imports[[#This Row],[Default_Emissions_Factor]]*Unspec_Imports[[#This Row],[Transmission_Loss_Correction_Factor]],"")</f>
        <v/>
      </c>
      <c r="S275" s="28"/>
      <c r="T275" s="57"/>
    </row>
    <row r="276" spans="1:20">
      <c r="A276" s="75" t="s">
        <v>896</v>
      </c>
      <c r="B276" s="37"/>
      <c r="C276" s="55"/>
      <c r="D276" s="37"/>
      <c r="E276" s="56"/>
      <c r="F276" s="44" t="str">
        <f>IF(Unspec_Imports[[#This Row],[Aggregated_First_POR]]="","",0.437)</f>
        <v/>
      </c>
      <c r="G27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76" s="43"/>
      <c r="I276" s="27"/>
      <c r="J276" s="37"/>
      <c r="K276" s="132" t="str">
        <f>IF(Unspec_Imports[[#This Row],[Are_You_PSE]]="","",IF(J276="Yes","","Verify Entry"))</f>
        <v/>
      </c>
      <c r="L276" s="26"/>
      <c r="M276" s="44" t="str">
        <f>IF(Unspec_Imports[[#This Row],[Aggregated_First_POR]]="","",'Start Here'!$B$33)</f>
        <v/>
      </c>
      <c r="N276" s="44" t="str">
        <f>IF(Unspec_Imports[[#This Row],[Aggregated_First_POR]]="","",IF(Unspec_Imports[[#This Row],[Are_You_PSE]]="Yes","No",IF(Unspec_Imports[[#This Row],[Are_You_PSE]]="No","Yes","Verify Entry")))</f>
        <v/>
      </c>
      <c r="O276" s="52" t="str">
        <f>IF(Unspec_Imports[[#This Row],[Power_Brought_On_Behalf]]="Yes",Unspec_Imports[[#This Row],[Unspecified_Electricity_Deliveries]]*Unspec_Imports[[#This Row],[Transmission_Loss_Correction_Factor]],"")</f>
        <v/>
      </c>
      <c r="P276" s="51" t="str">
        <f>IF(Unspec_Imports[[#This Row],[Imported_Owned_Or_On_Behalf]]="","",Unspec_Imports[[#This Row],[Imported_Owned_Or_On_Behalf]]*Unspec_Imports[[#This Row],[Default_Emissions_Factor]])</f>
        <v/>
      </c>
      <c r="Q276" s="26"/>
      <c r="R276" s="39" t="str">
        <f>IFERROR(MAX(Unspec_Imports[[#This Row],[Unspecified_Electricity_Deliveries]],0)*Unspec_Imports[[#This Row],[Default_Emissions_Factor]]*Unspec_Imports[[#This Row],[Transmission_Loss_Correction_Factor]],"")</f>
        <v/>
      </c>
      <c r="S276" s="28"/>
      <c r="T276" s="57"/>
    </row>
    <row r="277" spans="1:20">
      <c r="A277" s="75" t="s">
        <v>896</v>
      </c>
      <c r="B277" s="37"/>
      <c r="C277" s="55"/>
      <c r="D277" s="37"/>
      <c r="E277" s="56"/>
      <c r="F277" s="44" t="str">
        <f>IF(Unspec_Imports[[#This Row],[Aggregated_First_POR]]="","",0.437)</f>
        <v/>
      </c>
      <c r="G27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77" s="43"/>
      <c r="I277" s="27"/>
      <c r="J277" s="37"/>
      <c r="K277" s="132" t="str">
        <f>IF(Unspec_Imports[[#This Row],[Are_You_PSE]]="","",IF(J277="Yes","","Verify Entry"))</f>
        <v/>
      </c>
      <c r="L277" s="26"/>
      <c r="M277" s="44" t="str">
        <f>IF(Unspec_Imports[[#This Row],[Aggregated_First_POR]]="","",'Start Here'!$B$33)</f>
        <v/>
      </c>
      <c r="N277" s="44" t="str">
        <f>IF(Unspec_Imports[[#This Row],[Aggregated_First_POR]]="","",IF(Unspec_Imports[[#This Row],[Are_You_PSE]]="Yes","No",IF(Unspec_Imports[[#This Row],[Are_You_PSE]]="No","Yes","Verify Entry")))</f>
        <v/>
      </c>
      <c r="O277" s="52" t="str">
        <f>IF(Unspec_Imports[[#This Row],[Power_Brought_On_Behalf]]="Yes",Unspec_Imports[[#This Row],[Unspecified_Electricity_Deliveries]]*Unspec_Imports[[#This Row],[Transmission_Loss_Correction_Factor]],"")</f>
        <v/>
      </c>
      <c r="P277" s="51" t="str">
        <f>IF(Unspec_Imports[[#This Row],[Imported_Owned_Or_On_Behalf]]="","",Unspec_Imports[[#This Row],[Imported_Owned_Or_On_Behalf]]*Unspec_Imports[[#This Row],[Default_Emissions_Factor]])</f>
        <v/>
      </c>
      <c r="Q277" s="26"/>
      <c r="R277" s="39" t="str">
        <f>IFERROR(MAX(Unspec_Imports[[#This Row],[Unspecified_Electricity_Deliveries]],0)*Unspec_Imports[[#This Row],[Default_Emissions_Factor]]*Unspec_Imports[[#This Row],[Transmission_Loss_Correction_Factor]],"")</f>
        <v/>
      </c>
      <c r="S277" s="28"/>
      <c r="T277" s="57"/>
    </row>
    <row r="278" spans="1:20">
      <c r="A278" s="75" t="s">
        <v>896</v>
      </c>
      <c r="B278" s="37"/>
      <c r="C278" s="55"/>
      <c r="D278" s="37"/>
      <c r="E278" s="56"/>
      <c r="F278" s="44" t="str">
        <f>IF(Unspec_Imports[[#This Row],[Aggregated_First_POR]]="","",0.437)</f>
        <v/>
      </c>
      <c r="G27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78" s="43"/>
      <c r="I278" s="27"/>
      <c r="J278" s="37"/>
      <c r="K278" s="132" t="str">
        <f>IF(Unspec_Imports[[#This Row],[Are_You_PSE]]="","",IF(J278="Yes","","Verify Entry"))</f>
        <v/>
      </c>
      <c r="L278" s="26"/>
      <c r="M278" s="44" t="str">
        <f>IF(Unspec_Imports[[#This Row],[Aggregated_First_POR]]="","",'Start Here'!$B$33)</f>
        <v/>
      </c>
      <c r="N278" s="44" t="str">
        <f>IF(Unspec_Imports[[#This Row],[Aggregated_First_POR]]="","",IF(Unspec_Imports[[#This Row],[Are_You_PSE]]="Yes","No",IF(Unspec_Imports[[#This Row],[Are_You_PSE]]="No","Yes","Verify Entry")))</f>
        <v/>
      </c>
      <c r="O278" s="52" t="str">
        <f>IF(Unspec_Imports[[#This Row],[Power_Brought_On_Behalf]]="Yes",Unspec_Imports[[#This Row],[Unspecified_Electricity_Deliveries]]*Unspec_Imports[[#This Row],[Transmission_Loss_Correction_Factor]],"")</f>
        <v/>
      </c>
      <c r="P278" s="51" t="str">
        <f>IF(Unspec_Imports[[#This Row],[Imported_Owned_Or_On_Behalf]]="","",Unspec_Imports[[#This Row],[Imported_Owned_Or_On_Behalf]]*Unspec_Imports[[#This Row],[Default_Emissions_Factor]])</f>
        <v/>
      </c>
      <c r="Q278" s="26"/>
      <c r="R278" s="39" t="str">
        <f>IFERROR(MAX(Unspec_Imports[[#This Row],[Unspecified_Electricity_Deliveries]],0)*Unspec_Imports[[#This Row],[Default_Emissions_Factor]]*Unspec_Imports[[#This Row],[Transmission_Loss_Correction_Factor]],"")</f>
        <v/>
      </c>
      <c r="S278" s="28"/>
      <c r="T278" s="57"/>
    </row>
    <row r="279" spans="1:20">
      <c r="A279" s="75" t="s">
        <v>896</v>
      </c>
      <c r="B279" s="37"/>
      <c r="C279" s="55"/>
      <c r="D279" s="37"/>
      <c r="E279" s="56"/>
      <c r="F279" s="44" t="str">
        <f>IF(Unspec_Imports[[#This Row],[Aggregated_First_POR]]="","",0.437)</f>
        <v/>
      </c>
      <c r="G27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79" s="43"/>
      <c r="I279" s="27"/>
      <c r="J279" s="37"/>
      <c r="K279" s="132" t="str">
        <f>IF(Unspec_Imports[[#This Row],[Are_You_PSE]]="","",IF(J279="Yes","","Verify Entry"))</f>
        <v/>
      </c>
      <c r="L279" s="26"/>
      <c r="M279" s="44" t="str">
        <f>IF(Unspec_Imports[[#This Row],[Aggregated_First_POR]]="","",'Start Here'!$B$33)</f>
        <v/>
      </c>
      <c r="N279" s="44" t="str">
        <f>IF(Unspec_Imports[[#This Row],[Aggregated_First_POR]]="","",IF(Unspec_Imports[[#This Row],[Are_You_PSE]]="Yes","No",IF(Unspec_Imports[[#This Row],[Are_You_PSE]]="No","Yes","Verify Entry")))</f>
        <v/>
      </c>
      <c r="O279" s="52" t="str">
        <f>IF(Unspec_Imports[[#This Row],[Power_Brought_On_Behalf]]="Yes",Unspec_Imports[[#This Row],[Unspecified_Electricity_Deliveries]]*Unspec_Imports[[#This Row],[Transmission_Loss_Correction_Factor]],"")</f>
        <v/>
      </c>
      <c r="P279" s="51" t="str">
        <f>IF(Unspec_Imports[[#This Row],[Imported_Owned_Or_On_Behalf]]="","",Unspec_Imports[[#This Row],[Imported_Owned_Or_On_Behalf]]*Unspec_Imports[[#This Row],[Default_Emissions_Factor]])</f>
        <v/>
      </c>
      <c r="Q279" s="26"/>
      <c r="R279" s="39" t="str">
        <f>IFERROR(MAX(Unspec_Imports[[#This Row],[Unspecified_Electricity_Deliveries]],0)*Unspec_Imports[[#This Row],[Default_Emissions_Factor]]*Unspec_Imports[[#This Row],[Transmission_Loss_Correction_Factor]],"")</f>
        <v/>
      </c>
      <c r="S279" s="28"/>
      <c r="T279" s="57"/>
    </row>
    <row r="280" spans="1:20">
      <c r="A280" s="75" t="s">
        <v>896</v>
      </c>
      <c r="B280" s="37"/>
      <c r="C280" s="55"/>
      <c r="D280" s="37"/>
      <c r="E280" s="56"/>
      <c r="F280" s="44" t="str">
        <f>IF(Unspec_Imports[[#This Row],[Aggregated_First_POR]]="","",0.437)</f>
        <v/>
      </c>
      <c r="G28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80" s="43"/>
      <c r="I280" s="27"/>
      <c r="J280" s="37"/>
      <c r="K280" s="132" t="str">
        <f>IF(Unspec_Imports[[#This Row],[Are_You_PSE]]="","",IF(J280="Yes","","Verify Entry"))</f>
        <v/>
      </c>
      <c r="L280" s="26"/>
      <c r="M280" s="44" t="str">
        <f>IF(Unspec_Imports[[#This Row],[Aggregated_First_POR]]="","",'Start Here'!$B$33)</f>
        <v/>
      </c>
      <c r="N280" s="44" t="str">
        <f>IF(Unspec_Imports[[#This Row],[Aggregated_First_POR]]="","",IF(Unspec_Imports[[#This Row],[Are_You_PSE]]="Yes","No",IF(Unspec_Imports[[#This Row],[Are_You_PSE]]="No","Yes","Verify Entry")))</f>
        <v/>
      </c>
      <c r="O280" s="52" t="str">
        <f>IF(Unspec_Imports[[#This Row],[Power_Brought_On_Behalf]]="Yes",Unspec_Imports[[#This Row],[Unspecified_Electricity_Deliveries]]*Unspec_Imports[[#This Row],[Transmission_Loss_Correction_Factor]],"")</f>
        <v/>
      </c>
      <c r="P280" s="51" t="str">
        <f>IF(Unspec_Imports[[#This Row],[Imported_Owned_Or_On_Behalf]]="","",Unspec_Imports[[#This Row],[Imported_Owned_Or_On_Behalf]]*Unspec_Imports[[#This Row],[Default_Emissions_Factor]])</f>
        <v/>
      </c>
      <c r="Q280" s="26"/>
      <c r="R280" s="39" t="str">
        <f>IFERROR(MAX(Unspec_Imports[[#This Row],[Unspecified_Electricity_Deliveries]],0)*Unspec_Imports[[#This Row],[Default_Emissions_Factor]]*Unspec_Imports[[#This Row],[Transmission_Loss_Correction_Factor]],"")</f>
        <v/>
      </c>
      <c r="S280" s="28"/>
      <c r="T280" s="57"/>
    </row>
    <row r="281" spans="1:20">
      <c r="A281" s="75" t="s">
        <v>896</v>
      </c>
      <c r="B281" s="37"/>
      <c r="C281" s="55"/>
      <c r="D281" s="37"/>
      <c r="E281" s="56"/>
      <c r="F281" s="44" t="str">
        <f>IF(Unspec_Imports[[#This Row],[Aggregated_First_POR]]="","",0.437)</f>
        <v/>
      </c>
      <c r="G28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81" s="43"/>
      <c r="I281" s="27"/>
      <c r="J281" s="37"/>
      <c r="K281" s="132" t="str">
        <f>IF(Unspec_Imports[[#This Row],[Are_You_PSE]]="","",IF(J281="Yes","","Verify Entry"))</f>
        <v/>
      </c>
      <c r="L281" s="26"/>
      <c r="M281" s="44" t="str">
        <f>IF(Unspec_Imports[[#This Row],[Aggregated_First_POR]]="","",'Start Here'!$B$33)</f>
        <v/>
      </c>
      <c r="N281" s="44" t="str">
        <f>IF(Unspec_Imports[[#This Row],[Aggregated_First_POR]]="","",IF(Unspec_Imports[[#This Row],[Are_You_PSE]]="Yes","No",IF(Unspec_Imports[[#This Row],[Are_You_PSE]]="No","Yes","Verify Entry")))</f>
        <v/>
      </c>
      <c r="O281" s="52" t="str">
        <f>IF(Unspec_Imports[[#This Row],[Power_Brought_On_Behalf]]="Yes",Unspec_Imports[[#This Row],[Unspecified_Electricity_Deliveries]]*Unspec_Imports[[#This Row],[Transmission_Loss_Correction_Factor]],"")</f>
        <v/>
      </c>
      <c r="P281" s="51" t="str">
        <f>IF(Unspec_Imports[[#This Row],[Imported_Owned_Or_On_Behalf]]="","",Unspec_Imports[[#This Row],[Imported_Owned_Or_On_Behalf]]*Unspec_Imports[[#This Row],[Default_Emissions_Factor]])</f>
        <v/>
      </c>
      <c r="Q281" s="26"/>
      <c r="R281" s="39" t="str">
        <f>IFERROR(MAX(Unspec_Imports[[#This Row],[Unspecified_Electricity_Deliveries]],0)*Unspec_Imports[[#This Row],[Default_Emissions_Factor]]*Unspec_Imports[[#This Row],[Transmission_Loss_Correction_Factor]],"")</f>
        <v/>
      </c>
      <c r="S281" s="28"/>
      <c r="T281" s="57"/>
    </row>
    <row r="282" spans="1:20">
      <c r="A282" s="75" t="s">
        <v>896</v>
      </c>
      <c r="B282" s="37"/>
      <c r="C282" s="55"/>
      <c r="D282" s="37"/>
      <c r="E282" s="56"/>
      <c r="F282" s="44" t="str">
        <f>IF(Unspec_Imports[[#This Row],[Aggregated_First_POR]]="","",0.437)</f>
        <v/>
      </c>
      <c r="G28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82" s="43"/>
      <c r="I282" s="27"/>
      <c r="J282" s="37"/>
      <c r="K282" s="132" t="str">
        <f>IF(Unspec_Imports[[#This Row],[Are_You_PSE]]="","",IF(J282="Yes","","Verify Entry"))</f>
        <v/>
      </c>
      <c r="L282" s="26"/>
      <c r="M282" s="44" t="str">
        <f>IF(Unspec_Imports[[#This Row],[Aggregated_First_POR]]="","",'Start Here'!$B$33)</f>
        <v/>
      </c>
      <c r="N282" s="44" t="str">
        <f>IF(Unspec_Imports[[#This Row],[Aggregated_First_POR]]="","",IF(Unspec_Imports[[#This Row],[Are_You_PSE]]="Yes","No",IF(Unspec_Imports[[#This Row],[Are_You_PSE]]="No","Yes","Verify Entry")))</f>
        <v/>
      </c>
      <c r="O282" s="52" t="str">
        <f>IF(Unspec_Imports[[#This Row],[Power_Brought_On_Behalf]]="Yes",Unspec_Imports[[#This Row],[Unspecified_Electricity_Deliveries]]*Unspec_Imports[[#This Row],[Transmission_Loss_Correction_Factor]],"")</f>
        <v/>
      </c>
      <c r="P282" s="51" t="str">
        <f>IF(Unspec_Imports[[#This Row],[Imported_Owned_Or_On_Behalf]]="","",Unspec_Imports[[#This Row],[Imported_Owned_Or_On_Behalf]]*Unspec_Imports[[#This Row],[Default_Emissions_Factor]])</f>
        <v/>
      </c>
      <c r="Q282" s="26"/>
      <c r="R282" s="39" t="str">
        <f>IFERROR(MAX(Unspec_Imports[[#This Row],[Unspecified_Electricity_Deliveries]],0)*Unspec_Imports[[#This Row],[Default_Emissions_Factor]]*Unspec_Imports[[#This Row],[Transmission_Loss_Correction_Factor]],"")</f>
        <v/>
      </c>
      <c r="S282" s="28"/>
      <c r="T282" s="57"/>
    </row>
    <row r="283" spans="1:20">
      <c r="A283" s="75" t="s">
        <v>896</v>
      </c>
      <c r="B283" s="37"/>
      <c r="C283" s="55"/>
      <c r="D283" s="37"/>
      <c r="E283" s="56"/>
      <c r="F283" s="44" t="str">
        <f>IF(Unspec_Imports[[#This Row],[Aggregated_First_POR]]="","",0.437)</f>
        <v/>
      </c>
      <c r="G28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83" s="43"/>
      <c r="I283" s="27"/>
      <c r="J283" s="37"/>
      <c r="K283" s="132" t="str">
        <f>IF(Unspec_Imports[[#This Row],[Are_You_PSE]]="","",IF(J283="Yes","","Verify Entry"))</f>
        <v/>
      </c>
      <c r="L283" s="26"/>
      <c r="M283" s="44" t="str">
        <f>IF(Unspec_Imports[[#This Row],[Aggregated_First_POR]]="","",'Start Here'!$B$33)</f>
        <v/>
      </c>
      <c r="N283" s="44" t="str">
        <f>IF(Unspec_Imports[[#This Row],[Aggregated_First_POR]]="","",IF(Unspec_Imports[[#This Row],[Are_You_PSE]]="Yes","No",IF(Unspec_Imports[[#This Row],[Are_You_PSE]]="No","Yes","Verify Entry")))</f>
        <v/>
      </c>
      <c r="O283" s="52" t="str">
        <f>IF(Unspec_Imports[[#This Row],[Power_Brought_On_Behalf]]="Yes",Unspec_Imports[[#This Row],[Unspecified_Electricity_Deliveries]]*Unspec_Imports[[#This Row],[Transmission_Loss_Correction_Factor]],"")</f>
        <v/>
      </c>
      <c r="P283" s="51" t="str">
        <f>IF(Unspec_Imports[[#This Row],[Imported_Owned_Or_On_Behalf]]="","",Unspec_Imports[[#This Row],[Imported_Owned_Or_On_Behalf]]*Unspec_Imports[[#This Row],[Default_Emissions_Factor]])</f>
        <v/>
      </c>
      <c r="Q283" s="26"/>
      <c r="R283" s="39" t="str">
        <f>IFERROR(MAX(Unspec_Imports[[#This Row],[Unspecified_Electricity_Deliveries]],0)*Unspec_Imports[[#This Row],[Default_Emissions_Factor]]*Unspec_Imports[[#This Row],[Transmission_Loss_Correction_Factor]],"")</f>
        <v/>
      </c>
      <c r="S283" s="28"/>
      <c r="T283" s="57"/>
    </row>
    <row r="284" spans="1:20">
      <c r="A284" s="75" t="s">
        <v>896</v>
      </c>
      <c r="B284" s="37"/>
      <c r="C284" s="55"/>
      <c r="D284" s="37"/>
      <c r="E284" s="56"/>
      <c r="F284" s="44" t="str">
        <f>IF(Unspec_Imports[[#This Row],[Aggregated_First_POR]]="","",0.437)</f>
        <v/>
      </c>
      <c r="G28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84" s="43"/>
      <c r="I284" s="27"/>
      <c r="J284" s="37"/>
      <c r="K284" s="132" t="str">
        <f>IF(Unspec_Imports[[#This Row],[Are_You_PSE]]="","",IF(J284="Yes","","Verify Entry"))</f>
        <v/>
      </c>
      <c r="L284" s="26"/>
      <c r="M284" s="44" t="str">
        <f>IF(Unspec_Imports[[#This Row],[Aggregated_First_POR]]="","",'Start Here'!$B$33)</f>
        <v/>
      </c>
      <c r="N284" s="44" t="str">
        <f>IF(Unspec_Imports[[#This Row],[Aggregated_First_POR]]="","",IF(Unspec_Imports[[#This Row],[Are_You_PSE]]="Yes","No",IF(Unspec_Imports[[#This Row],[Are_You_PSE]]="No","Yes","Verify Entry")))</f>
        <v/>
      </c>
      <c r="O284" s="52" t="str">
        <f>IF(Unspec_Imports[[#This Row],[Power_Brought_On_Behalf]]="Yes",Unspec_Imports[[#This Row],[Unspecified_Electricity_Deliveries]]*Unspec_Imports[[#This Row],[Transmission_Loss_Correction_Factor]],"")</f>
        <v/>
      </c>
      <c r="P284" s="51" t="str">
        <f>IF(Unspec_Imports[[#This Row],[Imported_Owned_Or_On_Behalf]]="","",Unspec_Imports[[#This Row],[Imported_Owned_Or_On_Behalf]]*Unspec_Imports[[#This Row],[Default_Emissions_Factor]])</f>
        <v/>
      </c>
      <c r="Q284" s="26"/>
      <c r="R284" s="39" t="str">
        <f>IFERROR(MAX(Unspec_Imports[[#This Row],[Unspecified_Electricity_Deliveries]],0)*Unspec_Imports[[#This Row],[Default_Emissions_Factor]]*Unspec_Imports[[#This Row],[Transmission_Loss_Correction_Factor]],"")</f>
        <v/>
      </c>
      <c r="S284" s="28"/>
      <c r="T284" s="57"/>
    </row>
    <row r="285" spans="1:20">
      <c r="A285" s="75" t="s">
        <v>896</v>
      </c>
      <c r="B285" s="37"/>
      <c r="C285" s="55"/>
      <c r="D285" s="37"/>
      <c r="E285" s="56"/>
      <c r="F285" s="44" t="str">
        <f>IF(Unspec_Imports[[#This Row],[Aggregated_First_POR]]="","",0.437)</f>
        <v/>
      </c>
      <c r="G28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85" s="43"/>
      <c r="I285" s="27"/>
      <c r="J285" s="37"/>
      <c r="K285" s="132" t="str">
        <f>IF(Unspec_Imports[[#This Row],[Are_You_PSE]]="","",IF(J285="Yes","","Verify Entry"))</f>
        <v/>
      </c>
      <c r="L285" s="26"/>
      <c r="M285" s="44" t="str">
        <f>IF(Unspec_Imports[[#This Row],[Aggregated_First_POR]]="","",'Start Here'!$B$33)</f>
        <v/>
      </c>
      <c r="N285" s="44" t="str">
        <f>IF(Unspec_Imports[[#This Row],[Aggregated_First_POR]]="","",IF(Unspec_Imports[[#This Row],[Are_You_PSE]]="Yes","No",IF(Unspec_Imports[[#This Row],[Are_You_PSE]]="No","Yes","Verify Entry")))</f>
        <v/>
      </c>
      <c r="O285" s="52" t="str">
        <f>IF(Unspec_Imports[[#This Row],[Power_Brought_On_Behalf]]="Yes",Unspec_Imports[[#This Row],[Unspecified_Electricity_Deliveries]]*Unspec_Imports[[#This Row],[Transmission_Loss_Correction_Factor]],"")</f>
        <v/>
      </c>
      <c r="P285" s="51" t="str">
        <f>IF(Unspec_Imports[[#This Row],[Imported_Owned_Or_On_Behalf]]="","",Unspec_Imports[[#This Row],[Imported_Owned_Or_On_Behalf]]*Unspec_Imports[[#This Row],[Default_Emissions_Factor]])</f>
        <v/>
      </c>
      <c r="Q285" s="26"/>
      <c r="R285" s="39" t="str">
        <f>IFERROR(MAX(Unspec_Imports[[#This Row],[Unspecified_Electricity_Deliveries]],0)*Unspec_Imports[[#This Row],[Default_Emissions_Factor]]*Unspec_Imports[[#This Row],[Transmission_Loss_Correction_Factor]],"")</f>
        <v/>
      </c>
      <c r="S285" s="28"/>
      <c r="T285" s="57"/>
    </row>
    <row r="286" spans="1:20">
      <c r="A286" s="75" t="s">
        <v>896</v>
      </c>
      <c r="B286" s="37"/>
      <c r="C286" s="55"/>
      <c r="D286" s="37"/>
      <c r="E286" s="56"/>
      <c r="F286" s="44" t="str">
        <f>IF(Unspec_Imports[[#This Row],[Aggregated_First_POR]]="","",0.437)</f>
        <v/>
      </c>
      <c r="G28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86" s="43"/>
      <c r="I286" s="27"/>
      <c r="J286" s="37"/>
      <c r="K286" s="132" t="str">
        <f>IF(Unspec_Imports[[#This Row],[Are_You_PSE]]="","",IF(J286="Yes","","Verify Entry"))</f>
        <v/>
      </c>
      <c r="L286" s="26"/>
      <c r="M286" s="44" t="str">
        <f>IF(Unspec_Imports[[#This Row],[Aggregated_First_POR]]="","",'Start Here'!$B$33)</f>
        <v/>
      </c>
      <c r="N286" s="44" t="str">
        <f>IF(Unspec_Imports[[#This Row],[Aggregated_First_POR]]="","",IF(Unspec_Imports[[#This Row],[Are_You_PSE]]="Yes","No",IF(Unspec_Imports[[#This Row],[Are_You_PSE]]="No","Yes","Verify Entry")))</f>
        <v/>
      </c>
      <c r="O286" s="52" t="str">
        <f>IF(Unspec_Imports[[#This Row],[Power_Brought_On_Behalf]]="Yes",Unspec_Imports[[#This Row],[Unspecified_Electricity_Deliveries]]*Unspec_Imports[[#This Row],[Transmission_Loss_Correction_Factor]],"")</f>
        <v/>
      </c>
      <c r="P286" s="51" t="str">
        <f>IF(Unspec_Imports[[#This Row],[Imported_Owned_Or_On_Behalf]]="","",Unspec_Imports[[#This Row],[Imported_Owned_Or_On_Behalf]]*Unspec_Imports[[#This Row],[Default_Emissions_Factor]])</f>
        <v/>
      </c>
      <c r="Q286" s="26"/>
      <c r="R286" s="39" t="str">
        <f>IFERROR(MAX(Unspec_Imports[[#This Row],[Unspecified_Electricity_Deliveries]],0)*Unspec_Imports[[#This Row],[Default_Emissions_Factor]]*Unspec_Imports[[#This Row],[Transmission_Loss_Correction_Factor]],"")</f>
        <v/>
      </c>
      <c r="S286" s="28"/>
      <c r="T286" s="57"/>
    </row>
    <row r="287" spans="1:20">
      <c r="A287" s="75" t="s">
        <v>896</v>
      </c>
      <c r="B287" s="37"/>
      <c r="C287" s="55"/>
      <c r="D287" s="37"/>
      <c r="E287" s="56"/>
      <c r="F287" s="44" t="str">
        <f>IF(Unspec_Imports[[#This Row],[Aggregated_First_POR]]="","",0.437)</f>
        <v/>
      </c>
      <c r="G28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87" s="43"/>
      <c r="I287" s="27"/>
      <c r="J287" s="37"/>
      <c r="K287" s="132" t="str">
        <f>IF(Unspec_Imports[[#This Row],[Are_You_PSE]]="","",IF(J287="Yes","","Verify Entry"))</f>
        <v/>
      </c>
      <c r="L287" s="26"/>
      <c r="M287" s="44" t="str">
        <f>IF(Unspec_Imports[[#This Row],[Aggregated_First_POR]]="","",'Start Here'!$B$33)</f>
        <v/>
      </c>
      <c r="N287" s="44" t="str">
        <f>IF(Unspec_Imports[[#This Row],[Aggregated_First_POR]]="","",IF(Unspec_Imports[[#This Row],[Are_You_PSE]]="Yes","No",IF(Unspec_Imports[[#This Row],[Are_You_PSE]]="No","Yes","Verify Entry")))</f>
        <v/>
      </c>
      <c r="O287" s="52" t="str">
        <f>IF(Unspec_Imports[[#This Row],[Power_Brought_On_Behalf]]="Yes",Unspec_Imports[[#This Row],[Unspecified_Electricity_Deliveries]]*Unspec_Imports[[#This Row],[Transmission_Loss_Correction_Factor]],"")</f>
        <v/>
      </c>
      <c r="P287" s="51" t="str">
        <f>IF(Unspec_Imports[[#This Row],[Imported_Owned_Or_On_Behalf]]="","",Unspec_Imports[[#This Row],[Imported_Owned_Or_On_Behalf]]*Unspec_Imports[[#This Row],[Default_Emissions_Factor]])</f>
        <v/>
      </c>
      <c r="Q287" s="26"/>
      <c r="R287" s="39" t="str">
        <f>IFERROR(MAX(Unspec_Imports[[#This Row],[Unspecified_Electricity_Deliveries]],0)*Unspec_Imports[[#This Row],[Default_Emissions_Factor]]*Unspec_Imports[[#This Row],[Transmission_Loss_Correction_Factor]],"")</f>
        <v/>
      </c>
      <c r="S287" s="28"/>
      <c r="T287" s="57"/>
    </row>
    <row r="288" spans="1:20">
      <c r="A288" s="75" t="s">
        <v>896</v>
      </c>
      <c r="B288" s="37"/>
      <c r="C288" s="55"/>
      <c r="D288" s="37"/>
      <c r="E288" s="56"/>
      <c r="F288" s="44" t="str">
        <f>IF(Unspec_Imports[[#This Row],[Aggregated_First_POR]]="","",0.437)</f>
        <v/>
      </c>
      <c r="G28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88" s="43"/>
      <c r="I288" s="27"/>
      <c r="J288" s="37"/>
      <c r="K288" s="132" t="str">
        <f>IF(Unspec_Imports[[#This Row],[Are_You_PSE]]="","",IF(J288="Yes","","Verify Entry"))</f>
        <v/>
      </c>
      <c r="L288" s="26"/>
      <c r="M288" s="44" t="str">
        <f>IF(Unspec_Imports[[#This Row],[Aggregated_First_POR]]="","",'Start Here'!$B$33)</f>
        <v/>
      </c>
      <c r="N288" s="44" t="str">
        <f>IF(Unspec_Imports[[#This Row],[Aggregated_First_POR]]="","",IF(Unspec_Imports[[#This Row],[Are_You_PSE]]="Yes","No",IF(Unspec_Imports[[#This Row],[Are_You_PSE]]="No","Yes","Verify Entry")))</f>
        <v/>
      </c>
      <c r="O288" s="52" t="str">
        <f>IF(Unspec_Imports[[#This Row],[Power_Brought_On_Behalf]]="Yes",Unspec_Imports[[#This Row],[Unspecified_Electricity_Deliveries]]*Unspec_Imports[[#This Row],[Transmission_Loss_Correction_Factor]],"")</f>
        <v/>
      </c>
      <c r="P288" s="51" t="str">
        <f>IF(Unspec_Imports[[#This Row],[Imported_Owned_Or_On_Behalf]]="","",Unspec_Imports[[#This Row],[Imported_Owned_Or_On_Behalf]]*Unspec_Imports[[#This Row],[Default_Emissions_Factor]])</f>
        <v/>
      </c>
      <c r="Q288" s="26"/>
      <c r="R288" s="39" t="str">
        <f>IFERROR(MAX(Unspec_Imports[[#This Row],[Unspecified_Electricity_Deliveries]],0)*Unspec_Imports[[#This Row],[Default_Emissions_Factor]]*Unspec_Imports[[#This Row],[Transmission_Loss_Correction_Factor]],"")</f>
        <v/>
      </c>
      <c r="S288" s="28"/>
      <c r="T288" s="57"/>
    </row>
    <row r="289" spans="1:20">
      <c r="A289" s="75" t="s">
        <v>896</v>
      </c>
      <c r="B289" s="37"/>
      <c r="C289" s="55"/>
      <c r="D289" s="37"/>
      <c r="E289" s="56"/>
      <c r="F289" s="44" t="str">
        <f>IF(Unspec_Imports[[#This Row],[Aggregated_First_POR]]="","",0.437)</f>
        <v/>
      </c>
      <c r="G28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89" s="43"/>
      <c r="I289" s="27"/>
      <c r="J289" s="37"/>
      <c r="K289" s="132" t="str">
        <f>IF(Unspec_Imports[[#This Row],[Are_You_PSE]]="","",IF(J289="Yes","","Verify Entry"))</f>
        <v/>
      </c>
      <c r="L289" s="26"/>
      <c r="M289" s="44" t="str">
        <f>IF(Unspec_Imports[[#This Row],[Aggregated_First_POR]]="","",'Start Here'!$B$33)</f>
        <v/>
      </c>
      <c r="N289" s="44" t="str">
        <f>IF(Unspec_Imports[[#This Row],[Aggregated_First_POR]]="","",IF(Unspec_Imports[[#This Row],[Are_You_PSE]]="Yes","No",IF(Unspec_Imports[[#This Row],[Are_You_PSE]]="No","Yes","Verify Entry")))</f>
        <v/>
      </c>
      <c r="O289" s="52" t="str">
        <f>IF(Unspec_Imports[[#This Row],[Power_Brought_On_Behalf]]="Yes",Unspec_Imports[[#This Row],[Unspecified_Electricity_Deliveries]]*Unspec_Imports[[#This Row],[Transmission_Loss_Correction_Factor]],"")</f>
        <v/>
      </c>
      <c r="P289" s="51" t="str">
        <f>IF(Unspec_Imports[[#This Row],[Imported_Owned_Or_On_Behalf]]="","",Unspec_Imports[[#This Row],[Imported_Owned_Or_On_Behalf]]*Unspec_Imports[[#This Row],[Default_Emissions_Factor]])</f>
        <v/>
      </c>
      <c r="Q289" s="26"/>
      <c r="R289" s="39" t="str">
        <f>IFERROR(MAX(Unspec_Imports[[#This Row],[Unspecified_Electricity_Deliveries]],0)*Unspec_Imports[[#This Row],[Default_Emissions_Factor]]*Unspec_Imports[[#This Row],[Transmission_Loss_Correction_Factor]],"")</f>
        <v/>
      </c>
      <c r="S289" s="28"/>
      <c r="T289" s="57"/>
    </row>
    <row r="290" spans="1:20">
      <c r="A290" s="75" t="s">
        <v>896</v>
      </c>
      <c r="B290" s="37"/>
      <c r="C290" s="55"/>
      <c r="D290" s="37"/>
      <c r="E290" s="56"/>
      <c r="F290" s="44" t="str">
        <f>IF(Unspec_Imports[[#This Row],[Aggregated_First_POR]]="","",0.437)</f>
        <v/>
      </c>
      <c r="G29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90" s="43"/>
      <c r="I290" s="27"/>
      <c r="J290" s="37"/>
      <c r="K290" s="132" t="str">
        <f>IF(Unspec_Imports[[#This Row],[Are_You_PSE]]="","",IF(J290="Yes","","Verify Entry"))</f>
        <v/>
      </c>
      <c r="L290" s="26"/>
      <c r="M290" s="44" t="str">
        <f>IF(Unspec_Imports[[#This Row],[Aggregated_First_POR]]="","",'Start Here'!$B$33)</f>
        <v/>
      </c>
      <c r="N290" s="44" t="str">
        <f>IF(Unspec_Imports[[#This Row],[Aggregated_First_POR]]="","",IF(Unspec_Imports[[#This Row],[Are_You_PSE]]="Yes","No",IF(Unspec_Imports[[#This Row],[Are_You_PSE]]="No","Yes","Verify Entry")))</f>
        <v/>
      </c>
      <c r="O290" s="52" t="str">
        <f>IF(Unspec_Imports[[#This Row],[Power_Brought_On_Behalf]]="Yes",Unspec_Imports[[#This Row],[Unspecified_Electricity_Deliveries]]*Unspec_Imports[[#This Row],[Transmission_Loss_Correction_Factor]],"")</f>
        <v/>
      </c>
      <c r="P290" s="51" t="str">
        <f>IF(Unspec_Imports[[#This Row],[Imported_Owned_Or_On_Behalf]]="","",Unspec_Imports[[#This Row],[Imported_Owned_Or_On_Behalf]]*Unspec_Imports[[#This Row],[Default_Emissions_Factor]])</f>
        <v/>
      </c>
      <c r="Q290" s="26"/>
      <c r="R290" s="39" t="str">
        <f>IFERROR(MAX(Unspec_Imports[[#This Row],[Unspecified_Electricity_Deliveries]],0)*Unspec_Imports[[#This Row],[Default_Emissions_Factor]]*Unspec_Imports[[#This Row],[Transmission_Loss_Correction_Factor]],"")</f>
        <v/>
      </c>
      <c r="S290" s="28"/>
      <c r="T290" s="57"/>
    </row>
    <row r="291" spans="1:20">
      <c r="A291" s="75" t="s">
        <v>896</v>
      </c>
      <c r="B291" s="37"/>
      <c r="C291" s="55"/>
      <c r="D291" s="37"/>
      <c r="E291" s="56"/>
      <c r="F291" s="44" t="str">
        <f>IF(Unspec_Imports[[#This Row],[Aggregated_First_POR]]="","",0.437)</f>
        <v/>
      </c>
      <c r="G29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91" s="43"/>
      <c r="I291" s="27"/>
      <c r="J291" s="37"/>
      <c r="K291" s="132" t="str">
        <f>IF(Unspec_Imports[[#This Row],[Are_You_PSE]]="","",IF(J291="Yes","","Verify Entry"))</f>
        <v/>
      </c>
      <c r="L291" s="26"/>
      <c r="M291" s="44" t="str">
        <f>IF(Unspec_Imports[[#This Row],[Aggregated_First_POR]]="","",'Start Here'!$B$33)</f>
        <v/>
      </c>
      <c r="N291" s="44" t="str">
        <f>IF(Unspec_Imports[[#This Row],[Aggregated_First_POR]]="","",IF(Unspec_Imports[[#This Row],[Are_You_PSE]]="Yes","No",IF(Unspec_Imports[[#This Row],[Are_You_PSE]]="No","Yes","Verify Entry")))</f>
        <v/>
      </c>
      <c r="O291" s="52" t="str">
        <f>IF(Unspec_Imports[[#This Row],[Power_Brought_On_Behalf]]="Yes",Unspec_Imports[[#This Row],[Unspecified_Electricity_Deliveries]]*Unspec_Imports[[#This Row],[Transmission_Loss_Correction_Factor]],"")</f>
        <v/>
      </c>
      <c r="P291" s="51" t="str">
        <f>IF(Unspec_Imports[[#This Row],[Imported_Owned_Or_On_Behalf]]="","",Unspec_Imports[[#This Row],[Imported_Owned_Or_On_Behalf]]*Unspec_Imports[[#This Row],[Default_Emissions_Factor]])</f>
        <v/>
      </c>
      <c r="Q291" s="26"/>
      <c r="R291" s="39" t="str">
        <f>IFERROR(MAX(Unspec_Imports[[#This Row],[Unspecified_Electricity_Deliveries]],0)*Unspec_Imports[[#This Row],[Default_Emissions_Factor]]*Unspec_Imports[[#This Row],[Transmission_Loss_Correction_Factor]],"")</f>
        <v/>
      </c>
      <c r="S291" s="28"/>
      <c r="T291" s="57"/>
    </row>
    <row r="292" spans="1:20">
      <c r="A292" s="75" t="s">
        <v>896</v>
      </c>
      <c r="B292" s="37"/>
      <c r="C292" s="55"/>
      <c r="D292" s="37"/>
      <c r="E292" s="56"/>
      <c r="F292" s="44" t="str">
        <f>IF(Unspec_Imports[[#This Row],[Aggregated_First_POR]]="","",0.437)</f>
        <v/>
      </c>
      <c r="G29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92" s="43"/>
      <c r="I292" s="27"/>
      <c r="J292" s="37"/>
      <c r="K292" s="132" t="str">
        <f>IF(Unspec_Imports[[#This Row],[Are_You_PSE]]="","",IF(J292="Yes","","Verify Entry"))</f>
        <v/>
      </c>
      <c r="L292" s="26"/>
      <c r="M292" s="44" t="str">
        <f>IF(Unspec_Imports[[#This Row],[Aggregated_First_POR]]="","",'Start Here'!$B$33)</f>
        <v/>
      </c>
      <c r="N292" s="44" t="str">
        <f>IF(Unspec_Imports[[#This Row],[Aggregated_First_POR]]="","",IF(Unspec_Imports[[#This Row],[Are_You_PSE]]="Yes","No",IF(Unspec_Imports[[#This Row],[Are_You_PSE]]="No","Yes","Verify Entry")))</f>
        <v/>
      </c>
      <c r="O292" s="52" t="str">
        <f>IF(Unspec_Imports[[#This Row],[Power_Brought_On_Behalf]]="Yes",Unspec_Imports[[#This Row],[Unspecified_Electricity_Deliveries]]*Unspec_Imports[[#This Row],[Transmission_Loss_Correction_Factor]],"")</f>
        <v/>
      </c>
      <c r="P292" s="51" t="str">
        <f>IF(Unspec_Imports[[#This Row],[Imported_Owned_Or_On_Behalf]]="","",Unspec_Imports[[#This Row],[Imported_Owned_Or_On_Behalf]]*Unspec_Imports[[#This Row],[Default_Emissions_Factor]])</f>
        <v/>
      </c>
      <c r="Q292" s="26"/>
      <c r="R292" s="39" t="str">
        <f>IFERROR(MAX(Unspec_Imports[[#This Row],[Unspecified_Electricity_Deliveries]],0)*Unspec_Imports[[#This Row],[Default_Emissions_Factor]]*Unspec_Imports[[#This Row],[Transmission_Loss_Correction_Factor]],"")</f>
        <v/>
      </c>
      <c r="S292" s="28"/>
      <c r="T292" s="57"/>
    </row>
    <row r="293" spans="1:20">
      <c r="A293" s="75" t="s">
        <v>896</v>
      </c>
      <c r="B293" s="37"/>
      <c r="C293" s="55"/>
      <c r="D293" s="37"/>
      <c r="E293" s="56"/>
      <c r="F293" s="44" t="str">
        <f>IF(Unspec_Imports[[#This Row],[Aggregated_First_POR]]="","",0.437)</f>
        <v/>
      </c>
      <c r="G29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93" s="43"/>
      <c r="I293" s="27"/>
      <c r="J293" s="37"/>
      <c r="K293" s="132" t="str">
        <f>IF(Unspec_Imports[[#This Row],[Are_You_PSE]]="","",IF(J293="Yes","","Verify Entry"))</f>
        <v/>
      </c>
      <c r="L293" s="26"/>
      <c r="M293" s="44" t="str">
        <f>IF(Unspec_Imports[[#This Row],[Aggregated_First_POR]]="","",'Start Here'!$B$33)</f>
        <v/>
      </c>
      <c r="N293" s="44" t="str">
        <f>IF(Unspec_Imports[[#This Row],[Aggregated_First_POR]]="","",IF(Unspec_Imports[[#This Row],[Are_You_PSE]]="Yes","No",IF(Unspec_Imports[[#This Row],[Are_You_PSE]]="No","Yes","Verify Entry")))</f>
        <v/>
      </c>
      <c r="O293" s="52" t="str">
        <f>IF(Unspec_Imports[[#This Row],[Power_Brought_On_Behalf]]="Yes",Unspec_Imports[[#This Row],[Unspecified_Electricity_Deliveries]]*Unspec_Imports[[#This Row],[Transmission_Loss_Correction_Factor]],"")</f>
        <v/>
      </c>
      <c r="P293" s="51" t="str">
        <f>IF(Unspec_Imports[[#This Row],[Imported_Owned_Or_On_Behalf]]="","",Unspec_Imports[[#This Row],[Imported_Owned_Or_On_Behalf]]*Unspec_Imports[[#This Row],[Default_Emissions_Factor]])</f>
        <v/>
      </c>
      <c r="Q293" s="26"/>
      <c r="R293" s="39" t="str">
        <f>IFERROR(MAX(Unspec_Imports[[#This Row],[Unspecified_Electricity_Deliveries]],0)*Unspec_Imports[[#This Row],[Default_Emissions_Factor]]*Unspec_Imports[[#This Row],[Transmission_Loss_Correction_Factor]],"")</f>
        <v/>
      </c>
      <c r="S293" s="28"/>
      <c r="T293" s="57"/>
    </row>
    <row r="294" spans="1:20">
      <c r="A294" s="75" t="s">
        <v>896</v>
      </c>
      <c r="B294" s="37"/>
      <c r="C294" s="55"/>
      <c r="D294" s="37"/>
      <c r="E294" s="56"/>
      <c r="F294" s="44" t="str">
        <f>IF(Unspec_Imports[[#This Row],[Aggregated_First_POR]]="","",0.437)</f>
        <v/>
      </c>
      <c r="G29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94" s="43"/>
      <c r="I294" s="27"/>
      <c r="J294" s="37"/>
      <c r="K294" s="132" t="str">
        <f>IF(Unspec_Imports[[#This Row],[Are_You_PSE]]="","",IF(J294="Yes","","Verify Entry"))</f>
        <v/>
      </c>
      <c r="L294" s="26"/>
      <c r="M294" s="44" t="str">
        <f>IF(Unspec_Imports[[#This Row],[Aggregated_First_POR]]="","",'Start Here'!$B$33)</f>
        <v/>
      </c>
      <c r="N294" s="44" t="str">
        <f>IF(Unspec_Imports[[#This Row],[Aggregated_First_POR]]="","",IF(Unspec_Imports[[#This Row],[Are_You_PSE]]="Yes","No",IF(Unspec_Imports[[#This Row],[Are_You_PSE]]="No","Yes","Verify Entry")))</f>
        <v/>
      </c>
      <c r="O294" s="52" t="str">
        <f>IF(Unspec_Imports[[#This Row],[Power_Brought_On_Behalf]]="Yes",Unspec_Imports[[#This Row],[Unspecified_Electricity_Deliveries]]*Unspec_Imports[[#This Row],[Transmission_Loss_Correction_Factor]],"")</f>
        <v/>
      </c>
      <c r="P294" s="51" t="str">
        <f>IF(Unspec_Imports[[#This Row],[Imported_Owned_Or_On_Behalf]]="","",Unspec_Imports[[#This Row],[Imported_Owned_Or_On_Behalf]]*Unspec_Imports[[#This Row],[Default_Emissions_Factor]])</f>
        <v/>
      </c>
      <c r="Q294" s="26"/>
      <c r="R294" s="39" t="str">
        <f>IFERROR(MAX(Unspec_Imports[[#This Row],[Unspecified_Electricity_Deliveries]],0)*Unspec_Imports[[#This Row],[Default_Emissions_Factor]]*Unspec_Imports[[#This Row],[Transmission_Loss_Correction_Factor]],"")</f>
        <v/>
      </c>
      <c r="S294" s="28"/>
      <c r="T294" s="57"/>
    </row>
    <row r="295" spans="1:20">
      <c r="A295" s="75" t="s">
        <v>896</v>
      </c>
      <c r="B295" s="37"/>
      <c r="C295" s="55"/>
      <c r="D295" s="37"/>
      <c r="E295" s="56"/>
      <c r="F295" s="44" t="str">
        <f>IF(Unspec_Imports[[#This Row],[Aggregated_First_POR]]="","",0.437)</f>
        <v/>
      </c>
      <c r="G29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95" s="43"/>
      <c r="I295" s="27"/>
      <c r="J295" s="37"/>
      <c r="K295" s="132" t="str">
        <f>IF(Unspec_Imports[[#This Row],[Are_You_PSE]]="","",IF(J295="Yes","","Verify Entry"))</f>
        <v/>
      </c>
      <c r="L295" s="26"/>
      <c r="M295" s="44" t="str">
        <f>IF(Unspec_Imports[[#This Row],[Aggregated_First_POR]]="","",'Start Here'!$B$33)</f>
        <v/>
      </c>
      <c r="N295" s="44" t="str">
        <f>IF(Unspec_Imports[[#This Row],[Aggregated_First_POR]]="","",IF(Unspec_Imports[[#This Row],[Are_You_PSE]]="Yes","No",IF(Unspec_Imports[[#This Row],[Are_You_PSE]]="No","Yes","Verify Entry")))</f>
        <v/>
      </c>
      <c r="O295" s="52" t="str">
        <f>IF(Unspec_Imports[[#This Row],[Power_Brought_On_Behalf]]="Yes",Unspec_Imports[[#This Row],[Unspecified_Electricity_Deliveries]]*Unspec_Imports[[#This Row],[Transmission_Loss_Correction_Factor]],"")</f>
        <v/>
      </c>
      <c r="P295" s="51" t="str">
        <f>IF(Unspec_Imports[[#This Row],[Imported_Owned_Or_On_Behalf]]="","",Unspec_Imports[[#This Row],[Imported_Owned_Or_On_Behalf]]*Unspec_Imports[[#This Row],[Default_Emissions_Factor]])</f>
        <v/>
      </c>
      <c r="Q295" s="26"/>
      <c r="R295" s="39" t="str">
        <f>IFERROR(MAX(Unspec_Imports[[#This Row],[Unspecified_Electricity_Deliveries]],0)*Unspec_Imports[[#This Row],[Default_Emissions_Factor]]*Unspec_Imports[[#This Row],[Transmission_Loss_Correction_Factor]],"")</f>
        <v/>
      </c>
      <c r="S295" s="28"/>
      <c r="T295" s="57"/>
    </row>
    <row r="296" spans="1:20">
      <c r="A296" s="75" t="s">
        <v>896</v>
      </c>
      <c r="B296" s="37"/>
      <c r="C296" s="55"/>
      <c r="D296" s="37"/>
      <c r="E296" s="56"/>
      <c r="F296" s="44" t="str">
        <f>IF(Unspec_Imports[[#This Row],[Aggregated_First_POR]]="","",0.437)</f>
        <v/>
      </c>
      <c r="G29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96" s="43"/>
      <c r="I296" s="27"/>
      <c r="J296" s="37"/>
      <c r="K296" s="132" t="str">
        <f>IF(Unspec_Imports[[#This Row],[Are_You_PSE]]="","",IF(J296="Yes","","Verify Entry"))</f>
        <v/>
      </c>
      <c r="L296" s="26"/>
      <c r="M296" s="44" t="str">
        <f>IF(Unspec_Imports[[#This Row],[Aggregated_First_POR]]="","",'Start Here'!$B$33)</f>
        <v/>
      </c>
      <c r="N296" s="44" t="str">
        <f>IF(Unspec_Imports[[#This Row],[Aggregated_First_POR]]="","",IF(Unspec_Imports[[#This Row],[Are_You_PSE]]="Yes","No",IF(Unspec_Imports[[#This Row],[Are_You_PSE]]="No","Yes","Verify Entry")))</f>
        <v/>
      </c>
      <c r="O296" s="52" t="str">
        <f>IF(Unspec_Imports[[#This Row],[Power_Brought_On_Behalf]]="Yes",Unspec_Imports[[#This Row],[Unspecified_Electricity_Deliveries]]*Unspec_Imports[[#This Row],[Transmission_Loss_Correction_Factor]],"")</f>
        <v/>
      </c>
      <c r="P296" s="51" t="str">
        <f>IF(Unspec_Imports[[#This Row],[Imported_Owned_Or_On_Behalf]]="","",Unspec_Imports[[#This Row],[Imported_Owned_Or_On_Behalf]]*Unspec_Imports[[#This Row],[Default_Emissions_Factor]])</f>
        <v/>
      </c>
      <c r="Q296" s="26"/>
      <c r="R296" s="39" t="str">
        <f>IFERROR(MAX(Unspec_Imports[[#This Row],[Unspecified_Electricity_Deliveries]],0)*Unspec_Imports[[#This Row],[Default_Emissions_Factor]]*Unspec_Imports[[#This Row],[Transmission_Loss_Correction_Factor]],"")</f>
        <v/>
      </c>
      <c r="S296" s="28"/>
      <c r="T296" s="57"/>
    </row>
    <row r="297" spans="1:20">
      <c r="A297" s="75" t="s">
        <v>896</v>
      </c>
      <c r="B297" s="37"/>
      <c r="C297" s="55"/>
      <c r="D297" s="37"/>
      <c r="E297" s="56"/>
      <c r="F297" s="44" t="str">
        <f>IF(Unspec_Imports[[#This Row],[Aggregated_First_POR]]="","",0.437)</f>
        <v/>
      </c>
      <c r="G29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97" s="43"/>
      <c r="I297" s="27"/>
      <c r="J297" s="37"/>
      <c r="K297" s="132" t="str">
        <f>IF(Unspec_Imports[[#This Row],[Are_You_PSE]]="","",IF(J297="Yes","","Verify Entry"))</f>
        <v/>
      </c>
      <c r="L297" s="26"/>
      <c r="M297" s="44" t="str">
        <f>IF(Unspec_Imports[[#This Row],[Aggregated_First_POR]]="","",'Start Here'!$B$33)</f>
        <v/>
      </c>
      <c r="N297" s="44" t="str">
        <f>IF(Unspec_Imports[[#This Row],[Aggregated_First_POR]]="","",IF(Unspec_Imports[[#This Row],[Are_You_PSE]]="Yes","No",IF(Unspec_Imports[[#This Row],[Are_You_PSE]]="No","Yes","Verify Entry")))</f>
        <v/>
      </c>
      <c r="O297" s="52" t="str">
        <f>IF(Unspec_Imports[[#This Row],[Power_Brought_On_Behalf]]="Yes",Unspec_Imports[[#This Row],[Unspecified_Electricity_Deliveries]]*Unspec_Imports[[#This Row],[Transmission_Loss_Correction_Factor]],"")</f>
        <v/>
      </c>
      <c r="P297" s="51" t="str">
        <f>IF(Unspec_Imports[[#This Row],[Imported_Owned_Or_On_Behalf]]="","",Unspec_Imports[[#This Row],[Imported_Owned_Or_On_Behalf]]*Unspec_Imports[[#This Row],[Default_Emissions_Factor]])</f>
        <v/>
      </c>
      <c r="Q297" s="26"/>
      <c r="R297" s="39" t="str">
        <f>IFERROR(MAX(Unspec_Imports[[#This Row],[Unspecified_Electricity_Deliveries]],0)*Unspec_Imports[[#This Row],[Default_Emissions_Factor]]*Unspec_Imports[[#This Row],[Transmission_Loss_Correction_Factor]],"")</f>
        <v/>
      </c>
      <c r="S297" s="28"/>
      <c r="T297" s="57"/>
    </row>
    <row r="298" spans="1:20">
      <c r="A298" s="75" t="s">
        <v>896</v>
      </c>
      <c r="B298" s="37"/>
      <c r="C298" s="55"/>
      <c r="D298" s="37"/>
      <c r="E298" s="56"/>
      <c r="F298" s="44" t="str">
        <f>IF(Unspec_Imports[[#This Row],[Aggregated_First_POR]]="","",0.437)</f>
        <v/>
      </c>
      <c r="G29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98" s="43"/>
      <c r="I298" s="27"/>
      <c r="J298" s="37"/>
      <c r="K298" s="132" t="str">
        <f>IF(Unspec_Imports[[#This Row],[Are_You_PSE]]="","",IF(J298="Yes","","Verify Entry"))</f>
        <v/>
      </c>
      <c r="L298" s="26"/>
      <c r="M298" s="44" t="str">
        <f>IF(Unspec_Imports[[#This Row],[Aggregated_First_POR]]="","",'Start Here'!$B$33)</f>
        <v/>
      </c>
      <c r="N298" s="44" t="str">
        <f>IF(Unspec_Imports[[#This Row],[Aggregated_First_POR]]="","",IF(Unspec_Imports[[#This Row],[Are_You_PSE]]="Yes","No",IF(Unspec_Imports[[#This Row],[Are_You_PSE]]="No","Yes","Verify Entry")))</f>
        <v/>
      </c>
      <c r="O298" s="52" t="str">
        <f>IF(Unspec_Imports[[#This Row],[Power_Brought_On_Behalf]]="Yes",Unspec_Imports[[#This Row],[Unspecified_Electricity_Deliveries]]*Unspec_Imports[[#This Row],[Transmission_Loss_Correction_Factor]],"")</f>
        <v/>
      </c>
      <c r="P298" s="51" t="str">
        <f>IF(Unspec_Imports[[#This Row],[Imported_Owned_Or_On_Behalf]]="","",Unspec_Imports[[#This Row],[Imported_Owned_Or_On_Behalf]]*Unspec_Imports[[#This Row],[Default_Emissions_Factor]])</f>
        <v/>
      </c>
      <c r="Q298" s="26"/>
      <c r="R298" s="39" t="str">
        <f>IFERROR(MAX(Unspec_Imports[[#This Row],[Unspecified_Electricity_Deliveries]],0)*Unspec_Imports[[#This Row],[Default_Emissions_Factor]]*Unspec_Imports[[#This Row],[Transmission_Loss_Correction_Factor]],"")</f>
        <v/>
      </c>
      <c r="S298" s="28"/>
      <c r="T298" s="57"/>
    </row>
    <row r="299" spans="1:20">
      <c r="A299" s="75" t="s">
        <v>896</v>
      </c>
      <c r="B299" s="37"/>
      <c r="C299" s="55"/>
      <c r="D299" s="37"/>
      <c r="E299" s="56"/>
      <c r="F299" s="44" t="str">
        <f>IF(Unspec_Imports[[#This Row],[Aggregated_First_POR]]="","",0.437)</f>
        <v/>
      </c>
      <c r="G29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299" s="43"/>
      <c r="I299" s="27"/>
      <c r="J299" s="37"/>
      <c r="K299" s="132" t="str">
        <f>IF(Unspec_Imports[[#This Row],[Are_You_PSE]]="","",IF(J299="Yes","","Verify Entry"))</f>
        <v/>
      </c>
      <c r="L299" s="26"/>
      <c r="M299" s="44" t="str">
        <f>IF(Unspec_Imports[[#This Row],[Aggregated_First_POR]]="","",'Start Here'!$B$33)</f>
        <v/>
      </c>
      <c r="N299" s="44" t="str">
        <f>IF(Unspec_Imports[[#This Row],[Aggregated_First_POR]]="","",IF(Unspec_Imports[[#This Row],[Are_You_PSE]]="Yes","No",IF(Unspec_Imports[[#This Row],[Are_You_PSE]]="No","Yes","Verify Entry")))</f>
        <v/>
      </c>
      <c r="O299" s="52" t="str">
        <f>IF(Unspec_Imports[[#This Row],[Power_Brought_On_Behalf]]="Yes",Unspec_Imports[[#This Row],[Unspecified_Electricity_Deliveries]]*Unspec_Imports[[#This Row],[Transmission_Loss_Correction_Factor]],"")</f>
        <v/>
      </c>
      <c r="P299" s="51" t="str">
        <f>IF(Unspec_Imports[[#This Row],[Imported_Owned_Or_On_Behalf]]="","",Unspec_Imports[[#This Row],[Imported_Owned_Or_On_Behalf]]*Unspec_Imports[[#This Row],[Default_Emissions_Factor]])</f>
        <v/>
      </c>
      <c r="Q299" s="26"/>
      <c r="R299" s="39" t="str">
        <f>IFERROR(MAX(Unspec_Imports[[#This Row],[Unspecified_Electricity_Deliveries]],0)*Unspec_Imports[[#This Row],[Default_Emissions_Factor]]*Unspec_Imports[[#This Row],[Transmission_Loss_Correction_Factor]],"")</f>
        <v/>
      </c>
      <c r="S299" s="28"/>
      <c r="T299" s="57"/>
    </row>
    <row r="300" spans="1:20">
      <c r="A300" s="75" t="s">
        <v>896</v>
      </c>
      <c r="B300" s="37"/>
      <c r="C300" s="55"/>
      <c r="D300" s="37"/>
      <c r="E300" s="56"/>
      <c r="F300" s="44" t="str">
        <f>IF(Unspec_Imports[[#This Row],[Aggregated_First_POR]]="","",0.437)</f>
        <v/>
      </c>
      <c r="G30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00" s="43"/>
      <c r="I300" s="27"/>
      <c r="J300" s="37"/>
      <c r="K300" s="132" t="str">
        <f>IF(Unspec_Imports[[#This Row],[Are_You_PSE]]="","",IF(J300="Yes","","Verify Entry"))</f>
        <v/>
      </c>
      <c r="L300" s="26"/>
      <c r="M300" s="44" t="str">
        <f>IF(Unspec_Imports[[#This Row],[Aggregated_First_POR]]="","",'Start Here'!$B$33)</f>
        <v/>
      </c>
      <c r="N300" s="44" t="str">
        <f>IF(Unspec_Imports[[#This Row],[Aggregated_First_POR]]="","",IF(Unspec_Imports[[#This Row],[Are_You_PSE]]="Yes","No",IF(Unspec_Imports[[#This Row],[Are_You_PSE]]="No","Yes","Verify Entry")))</f>
        <v/>
      </c>
      <c r="O300" s="52" t="str">
        <f>IF(Unspec_Imports[[#This Row],[Power_Brought_On_Behalf]]="Yes",Unspec_Imports[[#This Row],[Unspecified_Electricity_Deliveries]]*Unspec_Imports[[#This Row],[Transmission_Loss_Correction_Factor]],"")</f>
        <v/>
      </c>
      <c r="P300" s="51" t="str">
        <f>IF(Unspec_Imports[[#This Row],[Imported_Owned_Or_On_Behalf]]="","",Unspec_Imports[[#This Row],[Imported_Owned_Or_On_Behalf]]*Unspec_Imports[[#This Row],[Default_Emissions_Factor]])</f>
        <v/>
      </c>
      <c r="Q300" s="26"/>
      <c r="R300" s="39" t="str">
        <f>IFERROR(MAX(Unspec_Imports[[#This Row],[Unspecified_Electricity_Deliveries]],0)*Unspec_Imports[[#This Row],[Default_Emissions_Factor]]*Unspec_Imports[[#This Row],[Transmission_Loss_Correction_Factor]],"")</f>
        <v/>
      </c>
      <c r="S300" s="28"/>
      <c r="T300" s="57"/>
    </row>
    <row r="301" spans="1:20">
      <c r="A301" s="75" t="s">
        <v>896</v>
      </c>
      <c r="B301" s="37"/>
      <c r="C301" s="55"/>
      <c r="D301" s="37"/>
      <c r="E301" s="56"/>
      <c r="F301" s="44" t="str">
        <f>IF(Unspec_Imports[[#This Row],[Aggregated_First_POR]]="","",0.437)</f>
        <v/>
      </c>
      <c r="G30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01" s="43"/>
      <c r="I301" s="27"/>
      <c r="J301" s="37"/>
      <c r="K301" s="132" t="str">
        <f>IF(Unspec_Imports[[#This Row],[Are_You_PSE]]="","",IF(J301="Yes","","Verify Entry"))</f>
        <v/>
      </c>
      <c r="L301" s="26"/>
      <c r="M301" s="44" t="str">
        <f>IF(Unspec_Imports[[#This Row],[Aggregated_First_POR]]="","",'Start Here'!$B$33)</f>
        <v/>
      </c>
      <c r="N301" s="44" t="str">
        <f>IF(Unspec_Imports[[#This Row],[Aggregated_First_POR]]="","",IF(Unspec_Imports[[#This Row],[Are_You_PSE]]="Yes","No",IF(Unspec_Imports[[#This Row],[Are_You_PSE]]="No","Yes","Verify Entry")))</f>
        <v/>
      </c>
      <c r="O301" s="52" t="str">
        <f>IF(Unspec_Imports[[#This Row],[Power_Brought_On_Behalf]]="Yes",Unspec_Imports[[#This Row],[Unspecified_Electricity_Deliveries]]*Unspec_Imports[[#This Row],[Transmission_Loss_Correction_Factor]],"")</f>
        <v/>
      </c>
      <c r="P301" s="51" t="str">
        <f>IF(Unspec_Imports[[#This Row],[Imported_Owned_Or_On_Behalf]]="","",Unspec_Imports[[#This Row],[Imported_Owned_Or_On_Behalf]]*Unspec_Imports[[#This Row],[Default_Emissions_Factor]])</f>
        <v/>
      </c>
      <c r="Q301" s="26"/>
      <c r="R301" s="39" t="str">
        <f>IFERROR(MAX(Unspec_Imports[[#This Row],[Unspecified_Electricity_Deliveries]],0)*Unspec_Imports[[#This Row],[Default_Emissions_Factor]]*Unspec_Imports[[#This Row],[Transmission_Loss_Correction_Factor]],"")</f>
        <v/>
      </c>
      <c r="S301" s="28"/>
      <c r="T301" s="57"/>
    </row>
    <row r="302" spans="1:20">
      <c r="A302" s="75" t="s">
        <v>896</v>
      </c>
      <c r="B302" s="37"/>
      <c r="C302" s="55"/>
      <c r="D302" s="37"/>
      <c r="E302" s="56"/>
      <c r="F302" s="44" t="str">
        <f>IF(Unspec_Imports[[#This Row],[Aggregated_First_POR]]="","",0.437)</f>
        <v/>
      </c>
      <c r="G30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02" s="43"/>
      <c r="I302" s="27"/>
      <c r="J302" s="37"/>
      <c r="K302" s="132" t="str">
        <f>IF(Unspec_Imports[[#This Row],[Are_You_PSE]]="","",IF(J302="Yes","","Verify Entry"))</f>
        <v/>
      </c>
      <c r="L302" s="26"/>
      <c r="M302" s="44" t="str">
        <f>IF(Unspec_Imports[[#This Row],[Aggregated_First_POR]]="","",'Start Here'!$B$33)</f>
        <v/>
      </c>
      <c r="N302" s="44" t="str">
        <f>IF(Unspec_Imports[[#This Row],[Aggregated_First_POR]]="","",IF(Unspec_Imports[[#This Row],[Are_You_PSE]]="Yes","No",IF(Unspec_Imports[[#This Row],[Are_You_PSE]]="No","Yes","Verify Entry")))</f>
        <v/>
      </c>
      <c r="O302" s="52" t="str">
        <f>IF(Unspec_Imports[[#This Row],[Power_Brought_On_Behalf]]="Yes",Unspec_Imports[[#This Row],[Unspecified_Electricity_Deliveries]]*Unspec_Imports[[#This Row],[Transmission_Loss_Correction_Factor]],"")</f>
        <v/>
      </c>
      <c r="P302" s="51" t="str">
        <f>IF(Unspec_Imports[[#This Row],[Imported_Owned_Or_On_Behalf]]="","",Unspec_Imports[[#This Row],[Imported_Owned_Or_On_Behalf]]*Unspec_Imports[[#This Row],[Default_Emissions_Factor]])</f>
        <v/>
      </c>
      <c r="Q302" s="26"/>
      <c r="R302" s="39" t="str">
        <f>IFERROR(MAX(Unspec_Imports[[#This Row],[Unspecified_Electricity_Deliveries]],0)*Unspec_Imports[[#This Row],[Default_Emissions_Factor]]*Unspec_Imports[[#This Row],[Transmission_Loss_Correction_Factor]],"")</f>
        <v/>
      </c>
      <c r="S302" s="28"/>
      <c r="T302" s="57"/>
    </row>
    <row r="303" spans="1:20">
      <c r="A303" s="75" t="s">
        <v>896</v>
      </c>
      <c r="B303" s="37"/>
      <c r="C303" s="55"/>
      <c r="D303" s="37"/>
      <c r="E303" s="56"/>
      <c r="F303" s="44" t="str">
        <f>IF(Unspec_Imports[[#This Row],[Aggregated_First_POR]]="","",0.437)</f>
        <v/>
      </c>
      <c r="G30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03" s="43"/>
      <c r="I303" s="27"/>
      <c r="J303" s="37"/>
      <c r="K303" s="132" t="str">
        <f>IF(Unspec_Imports[[#This Row],[Are_You_PSE]]="","",IF(J303="Yes","","Verify Entry"))</f>
        <v/>
      </c>
      <c r="L303" s="26"/>
      <c r="M303" s="44" t="str">
        <f>IF(Unspec_Imports[[#This Row],[Aggregated_First_POR]]="","",'Start Here'!$B$33)</f>
        <v/>
      </c>
      <c r="N303" s="44" t="str">
        <f>IF(Unspec_Imports[[#This Row],[Aggregated_First_POR]]="","",IF(Unspec_Imports[[#This Row],[Are_You_PSE]]="Yes","No",IF(Unspec_Imports[[#This Row],[Are_You_PSE]]="No","Yes","Verify Entry")))</f>
        <v/>
      </c>
      <c r="O303" s="52" t="str">
        <f>IF(Unspec_Imports[[#This Row],[Power_Brought_On_Behalf]]="Yes",Unspec_Imports[[#This Row],[Unspecified_Electricity_Deliveries]]*Unspec_Imports[[#This Row],[Transmission_Loss_Correction_Factor]],"")</f>
        <v/>
      </c>
      <c r="P303" s="51" t="str">
        <f>IF(Unspec_Imports[[#This Row],[Imported_Owned_Or_On_Behalf]]="","",Unspec_Imports[[#This Row],[Imported_Owned_Or_On_Behalf]]*Unspec_Imports[[#This Row],[Default_Emissions_Factor]])</f>
        <v/>
      </c>
      <c r="Q303" s="26"/>
      <c r="R303" s="39" t="str">
        <f>IFERROR(MAX(Unspec_Imports[[#This Row],[Unspecified_Electricity_Deliveries]],0)*Unspec_Imports[[#This Row],[Default_Emissions_Factor]]*Unspec_Imports[[#This Row],[Transmission_Loss_Correction_Factor]],"")</f>
        <v/>
      </c>
      <c r="S303" s="28"/>
      <c r="T303" s="57"/>
    </row>
    <row r="304" spans="1:20">
      <c r="A304" s="75" t="s">
        <v>896</v>
      </c>
      <c r="B304" s="37"/>
      <c r="C304" s="55"/>
      <c r="D304" s="37"/>
      <c r="E304" s="56"/>
      <c r="F304" s="44" t="str">
        <f>IF(Unspec_Imports[[#This Row],[Aggregated_First_POR]]="","",0.437)</f>
        <v/>
      </c>
      <c r="G30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04" s="43"/>
      <c r="I304" s="27"/>
      <c r="J304" s="37"/>
      <c r="K304" s="132" t="str">
        <f>IF(Unspec_Imports[[#This Row],[Are_You_PSE]]="","",IF(J304="Yes","","Verify Entry"))</f>
        <v/>
      </c>
      <c r="L304" s="26"/>
      <c r="M304" s="44" t="str">
        <f>IF(Unspec_Imports[[#This Row],[Aggregated_First_POR]]="","",'Start Here'!$B$33)</f>
        <v/>
      </c>
      <c r="N304" s="44" t="str">
        <f>IF(Unspec_Imports[[#This Row],[Aggregated_First_POR]]="","",IF(Unspec_Imports[[#This Row],[Are_You_PSE]]="Yes","No",IF(Unspec_Imports[[#This Row],[Are_You_PSE]]="No","Yes","Verify Entry")))</f>
        <v/>
      </c>
      <c r="O304" s="52" t="str">
        <f>IF(Unspec_Imports[[#This Row],[Power_Brought_On_Behalf]]="Yes",Unspec_Imports[[#This Row],[Unspecified_Electricity_Deliveries]]*Unspec_Imports[[#This Row],[Transmission_Loss_Correction_Factor]],"")</f>
        <v/>
      </c>
      <c r="P304" s="51" t="str">
        <f>IF(Unspec_Imports[[#This Row],[Imported_Owned_Or_On_Behalf]]="","",Unspec_Imports[[#This Row],[Imported_Owned_Or_On_Behalf]]*Unspec_Imports[[#This Row],[Default_Emissions_Factor]])</f>
        <v/>
      </c>
      <c r="Q304" s="26"/>
      <c r="R304" s="39" t="str">
        <f>IFERROR(MAX(Unspec_Imports[[#This Row],[Unspecified_Electricity_Deliveries]],0)*Unspec_Imports[[#This Row],[Default_Emissions_Factor]]*Unspec_Imports[[#This Row],[Transmission_Loss_Correction_Factor]],"")</f>
        <v/>
      </c>
      <c r="S304" s="28"/>
      <c r="T304" s="57"/>
    </row>
    <row r="305" spans="1:20">
      <c r="A305" s="75" t="s">
        <v>896</v>
      </c>
      <c r="B305" s="37"/>
      <c r="C305" s="55"/>
      <c r="D305" s="37"/>
      <c r="E305" s="56"/>
      <c r="F305" s="44" t="str">
        <f>IF(Unspec_Imports[[#This Row],[Aggregated_First_POR]]="","",0.437)</f>
        <v/>
      </c>
      <c r="G30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05" s="43"/>
      <c r="I305" s="27"/>
      <c r="J305" s="37"/>
      <c r="K305" s="132" t="str">
        <f>IF(Unspec_Imports[[#This Row],[Are_You_PSE]]="","",IF(J305="Yes","","Verify Entry"))</f>
        <v/>
      </c>
      <c r="L305" s="26"/>
      <c r="M305" s="44" t="str">
        <f>IF(Unspec_Imports[[#This Row],[Aggregated_First_POR]]="","",'Start Here'!$B$33)</f>
        <v/>
      </c>
      <c r="N305" s="44" t="str">
        <f>IF(Unspec_Imports[[#This Row],[Aggregated_First_POR]]="","",IF(Unspec_Imports[[#This Row],[Are_You_PSE]]="Yes","No",IF(Unspec_Imports[[#This Row],[Are_You_PSE]]="No","Yes","Verify Entry")))</f>
        <v/>
      </c>
      <c r="O305" s="52" t="str">
        <f>IF(Unspec_Imports[[#This Row],[Power_Brought_On_Behalf]]="Yes",Unspec_Imports[[#This Row],[Unspecified_Electricity_Deliveries]]*Unspec_Imports[[#This Row],[Transmission_Loss_Correction_Factor]],"")</f>
        <v/>
      </c>
      <c r="P305" s="51" t="str">
        <f>IF(Unspec_Imports[[#This Row],[Imported_Owned_Or_On_Behalf]]="","",Unspec_Imports[[#This Row],[Imported_Owned_Or_On_Behalf]]*Unspec_Imports[[#This Row],[Default_Emissions_Factor]])</f>
        <v/>
      </c>
      <c r="Q305" s="26"/>
      <c r="R305" s="39" t="str">
        <f>IFERROR(MAX(Unspec_Imports[[#This Row],[Unspecified_Electricity_Deliveries]],0)*Unspec_Imports[[#This Row],[Default_Emissions_Factor]]*Unspec_Imports[[#This Row],[Transmission_Loss_Correction_Factor]],"")</f>
        <v/>
      </c>
      <c r="S305" s="28"/>
      <c r="T305" s="57"/>
    </row>
    <row r="306" spans="1:20">
      <c r="A306" s="75" t="s">
        <v>896</v>
      </c>
      <c r="B306" s="37"/>
      <c r="C306" s="55"/>
      <c r="D306" s="37"/>
      <c r="E306" s="56"/>
      <c r="F306" s="44" t="str">
        <f>IF(Unspec_Imports[[#This Row],[Aggregated_First_POR]]="","",0.437)</f>
        <v/>
      </c>
      <c r="G30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06" s="43"/>
      <c r="I306" s="27"/>
      <c r="J306" s="37"/>
      <c r="K306" s="132" t="str">
        <f>IF(Unspec_Imports[[#This Row],[Are_You_PSE]]="","",IF(J306="Yes","","Verify Entry"))</f>
        <v/>
      </c>
      <c r="L306" s="26"/>
      <c r="M306" s="44" t="str">
        <f>IF(Unspec_Imports[[#This Row],[Aggregated_First_POR]]="","",'Start Here'!$B$33)</f>
        <v/>
      </c>
      <c r="N306" s="44" t="str">
        <f>IF(Unspec_Imports[[#This Row],[Aggregated_First_POR]]="","",IF(Unspec_Imports[[#This Row],[Are_You_PSE]]="Yes","No",IF(Unspec_Imports[[#This Row],[Are_You_PSE]]="No","Yes","Verify Entry")))</f>
        <v/>
      </c>
      <c r="O306" s="52" t="str">
        <f>IF(Unspec_Imports[[#This Row],[Power_Brought_On_Behalf]]="Yes",Unspec_Imports[[#This Row],[Unspecified_Electricity_Deliveries]]*Unspec_Imports[[#This Row],[Transmission_Loss_Correction_Factor]],"")</f>
        <v/>
      </c>
      <c r="P306" s="51" t="str">
        <f>IF(Unspec_Imports[[#This Row],[Imported_Owned_Or_On_Behalf]]="","",Unspec_Imports[[#This Row],[Imported_Owned_Or_On_Behalf]]*Unspec_Imports[[#This Row],[Default_Emissions_Factor]])</f>
        <v/>
      </c>
      <c r="Q306" s="26"/>
      <c r="R306" s="39" t="str">
        <f>IFERROR(MAX(Unspec_Imports[[#This Row],[Unspecified_Electricity_Deliveries]],0)*Unspec_Imports[[#This Row],[Default_Emissions_Factor]]*Unspec_Imports[[#This Row],[Transmission_Loss_Correction_Factor]],"")</f>
        <v/>
      </c>
      <c r="S306" s="28"/>
      <c r="T306" s="57"/>
    </row>
    <row r="307" spans="1:20">
      <c r="A307" s="75" t="s">
        <v>896</v>
      </c>
      <c r="B307" s="37"/>
      <c r="C307" s="55"/>
      <c r="D307" s="37"/>
      <c r="E307" s="56"/>
      <c r="F307" s="44" t="str">
        <f>IF(Unspec_Imports[[#This Row],[Aggregated_First_POR]]="","",0.437)</f>
        <v/>
      </c>
      <c r="G30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07" s="43"/>
      <c r="I307" s="27"/>
      <c r="J307" s="37"/>
      <c r="K307" s="132" t="str">
        <f>IF(Unspec_Imports[[#This Row],[Are_You_PSE]]="","",IF(J307="Yes","","Verify Entry"))</f>
        <v/>
      </c>
      <c r="L307" s="26"/>
      <c r="M307" s="44" t="str">
        <f>IF(Unspec_Imports[[#This Row],[Aggregated_First_POR]]="","",'Start Here'!$B$33)</f>
        <v/>
      </c>
      <c r="N307" s="44" t="str">
        <f>IF(Unspec_Imports[[#This Row],[Aggregated_First_POR]]="","",IF(Unspec_Imports[[#This Row],[Are_You_PSE]]="Yes","No",IF(Unspec_Imports[[#This Row],[Are_You_PSE]]="No","Yes","Verify Entry")))</f>
        <v/>
      </c>
      <c r="O307" s="52" t="str">
        <f>IF(Unspec_Imports[[#This Row],[Power_Brought_On_Behalf]]="Yes",Unspec_Imports[[#This Row],[Unspecified_Electricity_Deliveries]]*Unspec_Imports[[#This Row],[Transmission_Loss_Correction_Factor]],"")</f>
        <v/>
      </c>
      <c r="P307" s="51" t="str">
        <f>IF(Unspec_Imports[[#This Row],[Imported_Owned_Or_On_Behalf]]="","",Unspec_Imports[[#This Row],[Imported_Owned_Or_On_Behalf]]*Unspec_Imports[[#This Row],[Default_Emissions_Factor]])</f>
        <v/>
      </c>
      <c r="Q307" s="26"/>
      <c r="R307" s="39" t="str">
        <f>IFERROR(MAX(Unspec_Imports[[#This Row],[Unspecified_Electricity_Deliveries]],0)*Unspec_Imports[[#This Row],[Default_Emissions_Factor]]*Unspec_Imports[[#This Row],[Transmission_Loss_Correction_Factor]],"")</f>
        <v/>
      </c>
      <c r="S307" s="28"/>
      <c r="T307" s="57"/>
    </row>
    <row r="308" spans="1:20">
      <c r="A308" s="75" t="s">
        <v>896</v>
      </c>
      <c r="B308" s="37"/>
      <c r="C308" s="55"/>
      <c r="D308" s="37"/>
      <c r="E308" s="56"/>
      <c r="F308" s="44" t="str">
        <f>IF(Unspec_Imports[[#This Row],[Aggregated_First_POR]]="","",0.437)</f>
        <v/>
      </c>
      <c r="G30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08" s="43"/>
      <c r="I308" s="27"/>
      <c r="J308" s="37"/>
      <c r="K308" s="132" t="str">
        <f>IF(Unspec_Imports[[#This Row],[Are_You_PSE]]="","",IF(J308="Yes","","Verify Entry"))</f>
        <v/>
      </c>
      <c r="L308" s="26"/>
      <c r="M308" s="44" t="str">
        <f>IF(Unspec_Imports[[#This Row],[Aggregated_First_POR]]="","",'Start Here'!$B$33)</f>
        <v/>
      </c>
      <c r="N308" s="44" t="str">
        <f>IF(Unspec_Imports[[#This Row],[Aggregated_First_POR]]="","",IF(Unspec_Imports[[#This Row],[Are_You_PSE]]="Yes","No",IF(Unspec_Imports[[#This Row],[Are_You_PSE]]="No","Yes","Verify Entry")))</f>
        <v/>
      </c>
      <c r="O308" s="52" t="str">
        <f>IF(Unspec_Imports[[#This Row],[Power_Brought_On_Behalf]]="Yes",Unspec_Imports[[#This Row],[Unspecified_Electricity_Deliveries]]*Unspec_Imports[[#This Row],[Transmission_Loss_Correction_Factor]],"")</f>
        <v/>
      </c>
      <c r="P308" s="51" t="str">
        <f>IF(Unspec_Imports[[#This Row],[Imported_Owned_Or_On_Behalf]]="","",Unspec_Imports[[#This Row],[Imported_Owned_Or_On_Behalf]]*Unspec_Imports[[#This Row],[Default_Emissions_Factor]])</f>
        <v/>
      </c>
      <c r="Q308" s="26"/>
      <c r="R308" s="39" t="str">
        <f>IFERROR(MAX(Unspec_Imports[[#This Row],[Unspecified_Electricity_Deliveries]],0)*Unspec_Imports[[#This Row],[Default_Emissions_Factor]]*Unspec_Imports[[#This Row],[Transmission_Loss_Correction_Factor]],"")</f>
        <v/>
      </c>
      <c r="S308" s="28"/>
      <c r="T308" s="57"/>
    </row>
    <row r="309" spans="1:20">
      <c r="A309" s="75" t="s">
        <v>896</v>
      </c>
      <c r="B309" s="37"/>
      <c r="C309" s="55"/>
      <c r="D309" s="37"/>
      <c r="E309" s="56"/>
      <c r="F309" s="44" t="str">
        <f>IF(Unspec_Imports[[#This Row],[Aggregated_First_POR]]="","",0.437)</f>
        <v/>
      </c>
      <c r="G30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09" s="43"/>
      <c r="I309" s="27"/>
      <c r="J309" s="37"/>
      <c r="K309" s="132" t="str">
        <f>IF(Unspec_Imports[[#This Row],[Are_You_PSE]]="","",IF(J309="Yes","","Verify Entry"))</f>
        <v/>
      </c>
      <c r="L309" s="26"/>
      <c r="M309" s="44" t="str">
        <f>IF(Unspec_Imports[[#This Row],[Aggregated_First_POR]]="","",'Start Here'!$B$33)</f>
        <v/>
      </c>
      <c r="N309" s="44" t="str">
        <f>IF(Unspec_Imports[[#This Row],[Aggregated_First_POR]]="","",IF(Unspec_Imports[[#This Row],[Are_You_PSE]]="Yes","No",IF(Unspec_Imports[[#This Row],[Are_You_PSE]]="No","Yes","Verify Entry")))</f>
        <v/>
      </c>
      <c r="O309" s="52" t="str">
        <f>IF(Unspec_Imports[[#This Row],[Power_Brought_On_Behalf]]="Yes",Unspec_Imports[[#This Row],[Unspecified_Electricity_Deliveries]]*Unspec_Imports[[#This Row],[Transmission_Loss_Correction_Factor]],"")</f>
        <v/>
      </c>
      <c r="P309" s="51" t="str">
        <f>IF(Unspec_Imports[[#This Row],[Imported_Owned_Or_On_Behalf]]="","",Unspec_Imports[[#This Row],[Imported_Owned_Or_On_Behalf]]*Unspec_Imports[[#This Row],[Default_Emissions_Factor]])</f>
        <v/>
      </c>
      <c r="Q309" s="26"/>
      <c r="R309" s="39" t="str">
        <f>IFERROR(MAX(Unspec_Imports[[#This Row],[Unspecified_Electricity_Deliveries]],0)*Unspec_Imports[[#This Row],[Default_Emissions_Factor]]*Unspec_Imports[[#This Row],[Transmission_Loss_Correction_Factor]],"")</f>
        <v/>
      </c>
      <c r="S309" s="28"/>
      <c r="T309" s="57"/>
    </row>
    <row r="310" spans="1:20">
      <c r="A310" s="75" t="s">
        <v>896</v>
      </c>
      <c r="B310" s="37"/>
      <c r="C310" s="55"/>
      <c r="D310" s="37"/>
      <c r="E310" s="56"/>
      <c r="F310" s="44" t="str">
        <f>IF(Unspec_Imports[[#This Row],[Aggregated_First_POR]]="","",0.437)</f>
        <v/>
      </c>
      <c r="G31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10" s="43"/>
      <c r="I310" s="27"/>
      <c r="J310" s="37"/>
      <c r="K310" s="132" t="str">
        <f>IF(Unspec_Imports[[#This Row],[Are_You_PSE]]="","",IF(J310="Yes","","Verify Entry"))</f>
        <v/>
      </c>
      <c r="L310" s="26"/>
      <c r="M310" s="44" t="str">
        <f>IF(Unspec_Imports[[#This Row],[Aggregated_First_POR]]="","",'Start Here'!$B$33)</f>
        <v/>
      </c>
      <c r="N310" s="44" t="str">
        <f>IF(Unspec_Imports[[#This Row],[Aggregated_First_POR]]="","",IF(Unspec_Imports[[#This Row],[Are_You_PSE]]="Yes","No",IF(Unspec_Imports[[#This Row],[Are_You_PSE]]="No","Yes","Verify Entry")))</f>
        <v/>
      </c>
      <c r="O310" s="52" t="str">
        <f>IF(Unspec_Imports[[#This Row],[Power_Brought_On_Behalf]]="Yes",Unspec_Imports[[#This Row],[Unspecified_Electricity_Deliveries]]*Unspec_Imports[[#This Row],[Transmission_Loss_Correction_Factor]],"")</f>
        <v/>
      </c>
      <c r="P310" s="51" t="str">
        <f>IF(Unspec_Imports[[#This Row],[Imported_Owned_Or_On_Behalf]]="","",Unspec_Imports[[#This Row],[Imported_Owned_Or_On_Behalf]]*Unspec_Imports[[#This Row],[Default_Emissions_Factor]])</f>
        <v/>
      </c>
      <c r="Q310" s="26"/>
      <c r="R310" s="39" t="str">
        <f>IFERROR(MAX(Unspec_Imports[[#This Row],[Unspecified_Electricity_Deliveries]],0)*Unspec_Imports[[#This Row],[Default_Emissions_Factor]]*Unspec_Imports[[#This Row],[Transmission_Loss_Correction_Factor]],"")</f>
        <v/>
      </c>
      <c r="S310" s="28"/>
      <c r="T310" s="57"/>
    </row>
    <row r="311" spans="1:20">
      <c r="A311" s="75" t="s">
        <v>896</v>
      </c>
      <c r="B311" s="37"/>
      <c r="C311" s="55"/>
      <c r="D311" s="37"/>
      <c r="E311" s="56"/>
      <c r="F311" s="44" t="str">
        <f>IF(Unspec_Imports[[#This Row],[Aggregated_First_POR]]="","",0.437)</f>
        <v/>
      </c>
      <c r="G31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11" s="43"/>
      <c r="I311" s="27"/>
      <c r="J311" s="37"/>
      <c r="K311" s="132" t="str">
        <f>IF(Unspec_Imports[[#This Row],[Are_You_PSE]]="","",IF(J311="Yes","","Verify Entry"))</f>
        <v/>
      </c>
      <c r="L311" s="26"/>
      <c r="M311" s="44" t="str">
        <f>IF(Unspec_Imports[[#This Row],[Aggregated_First_POR]]="","",'Start Here'!$B$33)</f>
        <v/>
      </c>
      <c r="N311" s="44" t="str">
        <f>IF(Unspec_Imports[[#This Row],[Aggregated_First_POR]]="","",IF(Unspec_Imports[[#This Row],[Are_You_PSE]]="Yes","No",IF(Unspec_Imports[[#This Row],[Are_You_PSE]]="No","Yes","Verify Entry")))</f>
        <v/>
      </c>
      <c r="O311" s="52" t="str">
        <f>IF(Unspec_Imports[[#This Row],[Power_Brought_On_Behalf]]="Yes",Unspec_Imports[[#This Row],[Unspecified_Electricity_Deliveries]]*Unspec_Imports[[#This Row],[Transmission_Loss_Correction_Factor]],"")</f>
        <v/>
      </c>
      <c r="P311" s="51" t="str">
        <f>IF(Unspec_Imports[[#This Row],[Imported_Owned_Or_On_Behalf]]="","",Unspec_Imports[[#This Row],[Imported_Owned_Or_On_Behalf]]*Unspec_Imports[[#This Row],[Default_Emissions_Factor]])</f>
        <v/>
      </c>
      <c r="Q311" s="26"/>
      <c r="R311" s="39" t="str">
        <f>IFERROR(MAX(Unspec_Imports[[#This Row],[Unspecified_Electricity_Deliveries]],0)*Unspec_Imports[[#This Row],[Default_Emissions_Factor]]*Unspec_Imports[[#This Row],[Transmission_Loss_Correction_Factor]],"")</f>
        <v/>
      </c>
      <c r="S311" s="28"/>
      <c r="T311" s="57"/>
    </row>
    <row r="312" spans="1:20">
      <c r="A312" s="75" t="s">
        <v>896</v>
      </c>
      <c r="B312" s="37"/>
      <c r="C312" s="55"/>
      <c r="D312" s="37"/>
      <c r="E312" s="56"/>
      <c r="F312" s="44" t="str">
        <f>IF(Unspec_Imports[[#This Row],[Aggregated_First_POR]]="","",0.437)</f>
        <v/>
      </c>
      <c r="G31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12" s="43"/>
      <c r="I312" s="27"/>
      <c r="J312" s="37"/>
      <c r="K312" s="132" t="str">
        <f>IF(Unspec_Imports[[#This Row],[Are_You_PSE]]="","",IF(J312="Yes","","Verify Entry"))</f>
        <v/>
      </c>
      <c r="L312" s="26"/>
      <c r="M312" s="44" t="str">
        <f>IF(Unspec_Imports[[#This Row],[Aggregated_First_POR]]="","",'Start Here'!$B$33)</f>
        <v/>
      </c>
      <c r="N312" s="44" t="str">
        <f>IF(Unspec_Imports[[#This Row],[Aggregated_First_POR]]="","",IF(Unspec_Imports[[#This Row],[Are_You_PSE]]="Yes","No",IF(Unspec_Imports[[#This Row],[Are_You_PSE]]="No","Yes","Verify Entry")))</f>
        <v/>
      </c>
      <c r="O312" s="52" t="str">
        <f>IF(Unspec_Imports[[#This Row],[Power_Brought_On_Behalf]]="Yes",Unspec_Imports[[#This Row],[Unspecified_Electricity_Deliveries]]*Unspec_Imports[[#This Row],[Transmission_Loss_Correction_Factor]],"")</f>
        <v/>
      </c>
      <c r="P312" s="51" t="str">
        <f>IF(Unspec_Imports[[#This Row],[Imported_Owned_Or_On_Behalf]]="","",Unspec_Imports[[#This Row],[Imported_Owned_Or_On_Behalf]]*Unspec_Imports[[#This Row],[Default_Emissions_Factor]])</f>
        <v/>
      </c>
      <c r="Q312" s="26"/>
      <c r="R312" s="39" t="str">
        <f>IFERROR(MAX(Unspec_Imports[[#This Row],[Unspecified_Electricity_Deliveries]],0)*Unspec_Imports[[#This Row],[Default_Emissions_Factor]]*Unspec_Imports[[#This Row],[Transmission_Loss_Correction_Factor]],"")</f>
        <v/>
      </c>
      <c r="S312" s="28"/>
      <c r="T312" s="57"/>
    </row>
    <row r="313" spans="1:20">
      <c r="A313" s="75" t="s">
        <v>896</v>
      </c>
      <c r="B313" s="37"/>
      <c r="C313" s="55"/>
      <c r="D313" s="37"/>
      <c r="E313" s="56"/>
      <c r="F313" s="44" t="str">
        <f>IF(Unspec_Imports[[#This Row],[Aggregated_First_POR]]="","",0.437)</f>
        <v/>
      </c>
      <c r="G31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13" s="43"/>
      <c r="I313" s="27"/>
      <c r="J313" s="37"/>
      <c r="K313" s="132" t="str">
        <f>IF(Unspec_Imports[[#This Row],[Are_You_PSE]]="","",IF(J313="Yes","","Verify Entry"))</f>
        <v/>
      </c>
      <c r="L313" s="26"/>
      <c r="M313" s="44" t="str">
        <f>IF(Unspec_Imports[[#This Row],[Aggregated_First_POR]]="","",'Start Here'!$B$33)</f>
        <v/>
      </c>
      <c r="N313" s="44" t="str">
        <f>IF(Unspec_Imports[[#This Row],[Aggregated_First_POR]]="","",IF(Unspec_Imports[[#This Row],[Are_You_PSE]]="Yes","No",IF(Unspec_Imports[[#This Row],[Are_You_PSE]]="No","Yes","Verify Entry")))</f>
        <v/>
      </c>
      <c r="O313" s="52" t="str">
        <f>IF(Unspec_Imports[[#This Row],[Power_Brought_On_Behalf]]="Yes",Unspec_Imports[[#This Row],[Unspecified_Electricity_Deliveries]]*Unspec_Imports[[#This Row],[Transmission_Loss_Correction_Factor]],"")</f>
        <v/>
      </c>
      <c r="P313" s="51" t="str">
        <f>IF(Unspec_Imports[[#This Row],[Imported_Owned_Or_On_Behalf]]="","",Unspec_Imports[[#This Row],[Imported_Owned_Or_On_Behalf]]*Unspec_Imports[[#This Row],[Default_Emissions_Factor]])</f>
        <v/>
      </c>
      <c r="Q313" s="26"/>
      <c r="R313" s="39" t="str">
        <f>IFERROR(MAX(Unspec_Imports[[#This Row],[Unspecified_Electricity_Deliveries]],0)*Unspec_Imports[[#This Row],[Default_Emissions_Factor]]*Unspec_Imports[[#This Row],[Transmission_Loss_Correction_Factor]],"")</f>
        <v/>
      </c>
      <c r="S313" s="28"/>
      <c r="T313" s="57"/>
    </row>
    <row r="314" spans="1:20">
      <c r="A314" s="75" t="s">
        <v>896</v>
      </c>
      <c r="B314" s="37"/>
      <c r="C314" s="55"/>
      <c r="D314" s="37"/>
      <c r="E314" s="56"/>
      <c r="F314" s="44" t="str">
        <f>IF(Unspec_Imports[[#This Row],[Aggregated_First_POR]]="","",0.437)</f>
        <v/>
      </c>
      <c r="G31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14" s="43"/>
      <c r="I314" s="27"/>
      <c r="J314" s="37"/>
      <c r="K314" s="132" t="str">
        <f>IF(Unspec_Imports[[#This Row],[Are_You_PSE]]="","",IF(J314="Yes","","Verify Entry"))</f>
        <v/>
      </c>
      <c r="L314" s="26"/>
      <c r="M314" s="44" t="str">
        <f>IF(Unspec_Imports[[#This Row],[Aggregated_First_POR]]="","",'Start Here'!$B$33)</f>
        <v/>
      </c>
      <c r="N314" s="44" t="str">
        <f>IF(Unspec_Imports[[#This Row],[Aggregated_First_POR]]="","",IF(Unspec_Imports[[#This Row],[Are_You_PSE]]="Yes","No",IF(Unspec_Imports[[#This Row],[Are_You_PSE]]="No","Yes","Verify Entry")))</f>
        <v/>
      </c>
      <c r="O314" s="52" t="str">
        <f>IF(Unspec_Imports[[#This Row],[Power_Brought_On_Behalf]]="Yes",Unspec_Imports[[#This Row],[Unspecified_Electricity_Deliveries]]*Unspec_Imports[[#This Row],[Transmission_Loss_Correction_Factor]],"")</f>
        <v/>
      </c>
      <c r="P314" s="51" t="str">
        <f>IF(Unspec_Imports[[#This Row],[Imported_Owned_Or_On_Behalf]]="","",Unspec_Imports[[#This Row],[Imported_Owned_Or_On_Behalf]]*Unspec_Imports[[#This Row],[Default_Emissions_Factor]])</f>
        <v/>
      </c>
      <c r="Q314" s="26"/>
      <c r="R314" s="39" t="str">
        <f>IFERROR(MAX(Unspec_Imports[[#This Row],[Unspecified_Electricity_Deliveries]],0)*Unspec_Imports[[#This Row],[Default_Emissions_Factor]]*Unspec_Imports[[#This Row],[Transmission_Loss_Correction_Factor]],"")</f>
        <v/>
      </c>
      <c r="S314" s="28"/>
      <c r="T314" s="57"/>
    </row>
    <row r="315" spans="1:20">
      <c r="A315" s="75" t="s">
        <v>896</v>
      </c>
      <c r="B315" s="37"/>
      <c r="C315" s="55"/>
      <c r="D315" s="37"/>
      <c r="E315" s="56"/>
      <c r="F315" s="44" t="str">
        <f>IF(Unspec_Imports[[#This Row],[Aggregated_First_POR]]="","",0.437)</f>
        <v/>
      </c>
      <c r="G31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15" s="43"/>
      <c r="I315" s="27"/>
      <c r="J315" s="37"/>
      <c r="K315" s="132" t="str">
        <f>IF(Unspec_Imports[[#This Row],[Are_You_PSE]]="","",IF(J315="Yes","","Verify Entry"))</f>
        <v/>
      </c>
      <c r="L315" s="26"/>
      <c r="M315" s="44" t="str">
        <f>IF(Unspec_Imports[[#This Row],[Aggregated_First_POR]]="","",'Start Here'!$B$33)</f>
        <v/>
      </c>
      <c r="N315" s="44" t="str">
        <f>IF(Unspec_Imports[[#This Row],[Aggregated_First_POR]]="","",IF(Unspec_Imports[[#This Row],[Are_You_PSE]]="Yes","No",IF(Unspec_Imports[[#This Row],[Are_You_PSE]]="No","Yes","Verify Entry")))</f>
        <v/>
      </c>
      <c r="O315" s="52" t="str">
        <f>IF(Unspec_Imports[[#This Row],[Power_Brought_On_Behalf]]="Yes",Unspec_Imports[[#This Row],[Unspecified_Electricity_Deliveries]]*Unspec_Imports[[#This Row],[Transmission_Loss_Correction_Factor]],"")</f>
        <v/>
      </c>
      <c r="P315" s="51" t="str">
        <f>IF(Unspec_Imports[[#This Row],[Imported_Owned_Or_On_Behalf]]="","",Unspec_Imports[[#This Row],[Imported_Owned_Or_On_Behalf]]*Unspec_Imports[[#This Row],[Default_Emissions_Factor]])</f>
        <v/>
      </c>
      <c r="Q315" s="26"/>
      <c r="R315" s="39" t="str">
        <f>IFERROR(MAX(Unspec_Imports[[#This Row],[Unspecified_Electricity_Deliveries]],0)*Unspec_Imports[[#This Row],[Default_Emissions_Factor]]*Unspec_Imports[[#This Row],[Transmission_Loss_Correction_Factor]],"")</f>
        <v/>
      </c>
      <c r="S315" s="28"/>
      <c r="T315" s="57"/>
    </row>
    <row r="316" spans="1:20">
      <c r="A316" s="75" t="s">
        <v>896</v>
      </c>
      <c r="B316" s="37"/>
      <c r="C316" s="55"/>
      <c r="D316" s="37"/>
      <c r="E316" s="56"/>
      <c r="F316" s="44" t="str">
        <f>IF(Unspec_Imports[[#This Row],[Aggregated_First_POR]]="","",0.437)</f>
        <v/>
      </c>
      <c r="G31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16" s="43"/>
      <c r="I316" s="27"/>
      <c r="J316" s="37"/>
      <c r="K316" s="132" t="str">
        <f>IF(Unspec_Imports[[#This Row],[Are_You_PSE]]="","",IF(J316="Yes","","Verify Entry"))</f>
        <v/>
      </c>
      <c r="L316" s="26"/>
      <c r="M316" s="44" t="str">
        <f>IF(Unspec_Imports[[#This Row],[Aggregated_First_POR]]="","",'Start Here'!$B$33)</f>
        <v/>
      </c>
      <c r="N316" s="44" t="str">
        <f>IF(Unspec_Imports[[#This Row],[Aggregated_First_POR]]="","",IF(Unspec_Imports[[#This Row],[Are_You_PSE]]="Yes","No",IF(Unspec_Imports[[#This Row],[Are_You_PSE]]="No","Yes","Verify Entry")))</f>
        <v/>
      </c>
      <c r="O316" s="52" t="str">
        <f>IF(Unspec_Imports[[#This Row],[Power_Brought_On_Behalf]]="Yes",Unspec_Imports[[#This Row],[Unspecified_Electricity_Deliveries]]*Unspec_Imports[[#This Row],[Transmission_Loss_Correction_Factor]],"")</f>
        <v/>
      </c>
      <c r="P316" s="51" t="str">
        <f>IF(Unspec_Imports[[#This Row],[Imported_Owned_Or_On_Behalf]]="","",Unspec_Imports[[#This Row],[Imported_Owned_Or_On_Behalf]]*Unspec_Imports[[#This Row],[Default_Emissions_Factor]])</f>
        <v/>
      </c>
      <c r="Q316" s="26"/>
      <c r="R316" s="39" t="str">
        <f>IFERROR(MAX(Unspec_Imports[[#This Row],[Unspecified_Electricity_Deliveries]],0)*Unspec_Imports[[#This Row],[Default_Emissions_Factor]]*Unspec_Imports[[#This Row],[Transmission_Loss_Correction_Factor]],"")</f>
        <v/>
      </c>
      <c r="S316" s="28"/>
      <c r="T316" s="57"/>
    </row>
    <row r="317" spans="1:20">
      <c r="A317" s="75" t="s">
        <v>896</v>
      </c>
      <c r="B317" s="37"/>
      <c r="C317" s="55"/>
      <c r="D317" s="37"/>
      <c r="E317" s="56"/>
      <c r="F317" s="44" t="str">
        <f>IF(Unspec_Imports[[#This Row],[Aggregated_First_POR]]="","",0.437)</f>
        <v/>
      </c>
      <c r="G31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17" s="43"/>
      <c r="I317" s="27"/>
      <c r="J317" s="37"/>
      <c r="K317" s="132" t="str">
        <f>IF(Unspec_Imports[[#This Row],[Are_You_PSE]]="","",IF(J317="Yes","","Verify Entry"))</f>
        <v/>
      </c>
      <c r="L317" s="26"/>
      <c r="M317" s="44" t="str">
        <f>IF(Unspec_Imports[[#This Row],[Aggregated_First_POR]]="","",'Start Here'!$B$33)</f>
        <v/>
      </c>
      <c r="N317" s="44" t="str">
        <f>IF(Unspec_Imports[[#This Row],[Aggregated_First_POR]]="","",IF(Unspec_Imports[[#This Row],[Are_You_PSE]]="Yes","No",IF(Unspec_Imports[[#This Row],[Are_You_PSE]]="No","Yes","Verify Entry")))</f>
        <v/>
      </c>
      <c r="O317" s="52" t="str">
        <f>IF(Unspec_Imports[[#This Row],[Power_Brought_On_Behalf]]="Yes",Unspec_Imports[[#This Row],[Unspecified_Electricity_Deliveries]]*Unspec_Imports[[#This Row],[Transmission_Loss_Correction_Factor]],"")</f>
        <v/>
      </c>
      <c r="P317" s="51" t="str">
        <f>IF(Unspec_Imports[[#This Row],[Imported_Owned_Or_On_Behalf]]="","",Unspec_Imports[[#This Row],[Imported_Owned_Or_On_Behalf]]*Unspec_Imports[[#This Row],[Default_Emissions_Factor]])</f>
        <v/>
      </c>
      <c r="Q317" s="26"/>
      <c r="R317" s="39" t="str">
        <f>IFERROR(MAX(Unspec_Imports[[#This Row],[Unspecified_Electricity_Deliveries]],0)*Unspec_Imports[[#This Row],[Default_Emissions_Factor]]*Unspec_Imports[[#This Row],[Transmission_Loss_Correction_Factor]],"")</f>
        <v/>
      </c>
      <c r="S317" s="28"/>
      <c r="T317" s="57"/>
    </row>
    <row r="318" spans="1:20">
      <c r="A318" s="75" t="s">
        <v>896</v>
      </c>
      <c r="B318" s="37"/>
      <c r="C318" s="55"/>
      <c r="D318" s="37"/>
      <c r="E318" s="56"/>
      <c r="F318" s="44" t="str">
        <f>IF(Unspec_Imports[[#This Row],[Aggregated_First_POR]]="","",0.437)</f>
        <v/>
      </c>
      <c r="G31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18" s="43"/>
      <c r="I318" s="27"/>
      <c r="J318" s="37"/>
      <c r="K318" s="132" t="str">
        <f>IF(Unspec_Imports[[#This Row],[Are_You_PSE]]="","",IF(J318="Yes","","Verify Entry"))</f>
        <v/>
      </c>
      <c r="L318" s="26"/>
      <c r="M318" s="44" t="str">
        <f>IF(Unspec_Imports[[#This Row],[Aggregated_First_POR]]="","",'Start Here'!$B$33)</f>
        <v/>
      </c>
      <c r="N318" s="44" t="str">
        <f>IF(Unspec_Imports[[#This Row],[Aggregated_First_POR]]="","",IF(Unspec_Imports[[#This Row],[Are_You_PSE]]="Yes","No",IF(Unspec_Imports[[#This Row],[Are_You_PSE]]="No","Yes","Verify Entry")))</f>
        <v/>
      </c>
      <c r="O318" s="52" t="str">
        <f>IF(Unspec_Imports[[#This Row],[Power_Brought_On_Behalf]]="Yes",Unspec_Imports[[#This Row],[Unspecified_Electricity_Deliveries]]*Unspec_Imports[[#This Row],[Transmission_Loss_Correction_Factor]],"")</f>
        <v/>
      </c>
      <c r="P318" s="51" t="str">
        <f>IF(Unspec_Imports[[#This Row],[Imported_Owned_Or_On_Behalf]]="","",Unspec_Imports[[#This Row],[Imported_Owned_Or_On_Behalf]]*Unspec_Imports[[#This Row],[Default_Emissions_Factor]])</f>
        <v/>
      </c>
      <c r="Q318" s="26"/>
      <c r="R318" s="39" t="str">
        <f>IFERROR(MAX(Unspec_Imports[[#This Row],[Unspecified_Electricity_Deliveries]],0)*Unspec_Imports[[#This Row],[Default_Emissions_Factor]]*Unspec_Imports[[#This Row],[Transmission_Loss_Correction_Factor]],"")</f>
        <v/>
      </c>
      <c r="S318" s="28"/>
      <c r="T318" s="57"/>
    </row>
    <row r="319" spans="1:20">
      <c r="A319" s="75" t="s">
        <v>896</v>
      </c>
      <c r="B319" s="37"/>
      <c r="C319" s="55"/>
      <c r="D319" s="37"/>
      <c r="E319" s="56"/>
      <c r="F319" s="44" t="str">
        <f>IF(Unspec_Imports[[#This Row],[Aggregated_First_POR]]="","",0.437)</f>
        <v/>
      </c>
      <c r="G31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19" s="43"/>
      <c r="I319" s="27"/>
      <c r="J319" s="37"/>
      <c r="K319" s="132" t="str">
        <f>IF(Unspec_Imports[[#This Row],[Are_You_PSE]]="","",IF(J319="Yes","","Verify Entry"))</f>
        <v/>
      </c>
      <c r="L319" s="26"/>
      <c r="M319" s="44" t="str">
        <f>IF(Unspec_Imports[[#This Row],[Aggregated_First_POR]]="","",'Start Here'!$B$33)</f>
        <v/>
      </c>
      <c r="N319" s="44" t="str">
        <f>IF(Unspec_Imports[[#This Row],[Aggregated_First_POR]]="","",IF(Unspec_Imports[[#This Row],[Are_You_PSE]]="Yes","No",IF(Unspec_Imports[[#This Row],[Are_You_PSE]]="No","Yes","Verify Entry")))</f>
        <v/>
      </c>
      <c r="O319" s="52" t="str">
        <f>IF(Unspec_Imports[[#This Row],[Power_Brought_On_Behalf]]="Yes",Unspec_Imports[[#This Row],[Unspecified_Electricity_Deliveries]]*Unspec_Imports[[#This Row],[Transmission_Loss_Correction_Factor]],"")</f>
        <v/>
      </c>
      <c r="P319" s="51" t="str">
        <f>IF(Unspec_Imports[[#This Row],[Imported_Owned_Or_On_Behalf]]="","",Unspec_Imports[[#This Row],[Imported_Owned_Or_On_Behalf]]*Unspec_Imports[[#This Row],[Default_Emissions_Factor]])</f>
        <v/>
      </c>
      <c r="Q319" s="26"/>
      <c r="R319" s="39" t="str">
        <f>IFERROR(MAX(Unspec_Imports[[#This Row],[Unspecified_Electricity_Deliveries]],0)*Unspec_Imports[[#This Row],[Default_Emissions_Factor]]*Unspec_Imports[[#This Row],[Transmission_Loss_Correction_Factor]],"")</f>
        <v/>
      </c>
      <c r="S319" s="28"/>
      <c r="T319" s="57"/>
    </row>
    <row r="320" spans="1:20">
      <c r="A320" s="75" t="s">
        <v>896</v>
      </c>
      <c r="B320" s="37"/>
      <c r="C320" s="55"/>
      <c r="D320" s="37"/>
      <c r="E320" s="56"/>
      <c r="F320" s="44" t="str">
        <f>IF(Unspec_Imports[[#This Row],[Aggregated_First_POR]]="","",0.437)</f>
        <v/>
      </c>
      <c r="G32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20" s="43"/>
      <c r="I320" s="27"/>
      <c r="J320" s="37"/>
      <c r="K320" s="132" t="str">
        <f>IF(Unspec_Imports[[#This Row],[Are_You_PSE]]="","",IF(J320="Yes","","Verify Entry"))</f>
        <v/>
      </c>
      <c r="L320" s="26"/>
      <c r="M320" s="44" t="str">
        <f>IF(Unspec_Imports[[#This Row],[Aggregated_First_POR]]="","",'Start Here'!$B$33)</f>
        <v/>
      </c>
      <c r="N320" s="44" t="str">
        <f>IF(Unspec_Imports[[#This Row],[Aggregated_First_POR]]="","",IF(Unspec_Imports[[#This Row],[Are_You_PSE]]="Yes","No",IF(Unspec_Imports[[#This Row],[Are_You_PSE]]="No","Yes","Verify Entry")))</f>
        <v/>
      </c>
      <c r="O320" s="52" t="str">
        <f>IF(Unspec_Imports[[#This Row],[Power_Brought_On_Behalf]]="Yes",Unspec_Imports[[#This Row],[Unspecified_Electricity_Deliveries]]*Unspec_Imports[[#This Row],[Transmission_Loss_Correction_Factor]],"")</f>
        <v/>
      </c>
      <c r="P320" s="51" t="str">
        <f>IF(Unspec_Imports[[#This Row],[Imported_Owned_Or_On_Behalf]]="","",Unspec_Imports[[#This Row],[Imported_Owned_Or_On_Behalf]]*Unspec_Imports[[#This Row],[Default_Emissions_Factor]])</f>
        <v/>
      </c>
      <c r="Q320" s="26"/>
      <c r="R320" s="39" t="str">
        <f>IFERROR(MAX(Unspec_Imports[[#This Row],[Unspecified_Electricity_Deliveries]],0)*Unspec_Imports[[#This Row],[Default_Emissions_Factor]]*Unspec_Imports[[#This Row],[Transmission_Loss_Correction_Factor]],"")</f>
        <v/>
      </c>
      <c r="S320" s="28"/>
      <c r="T320" s="57"/>
    </row>
    <row r="321" spans="1:20">
      <c r="A321" s="75" t="s">
        <v>896</v>
      </c>
      <c r="B321" s="37"/>
      <c r="C321" s="55"/>
      <c r="D321" s="37"/>
      <c r="E321" s="56"/>
      <c r="F321" s="44" t="str">
        <f>IF(Unspec_Imports[[#This Row],[Aggregated_First_POR]]="","",0.437)</f>
        <v/>
      </c>
      <c r="G32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21" s="43"/>
      <c r="I321" s="27"/>
      <c r="J321" s="37"/>
      <c r="K321" s="132" t="str">
        <f>IF(Unspec_Imports[[#This Row],[Are_You_PSE]]="","",IF(J321="Yes","","Verify Entry"))</f>
        <v/>
      </c>
      <c r="L321" s="26"/>
      <c r="M321" s="44" t="str">
        <f>IF(Unspec_Imports[[#This Row],[Aggregated_First_POR]]="","",'Start Here'!$B$33)</f>
        <v/>
      </c>
      <c r="N321" s="44" t="str">
        <f>IF(Unspec_Imports[[#This Row],[Aggregated_First_POR]]="","",IF(Unspec_Imports[[#This Row],[Are_You_PSE]]="Yes","No",IF(Unspec_Imports[[#This Row],[Are_You_PSE]]="No","Yes","Verify Entry")))</f>
        <v/>
      </c>
      <c r="O321" s="52" t="str">
        <f>IF(Unspec_Imports[[#This Row],[Power_Brought_On_Behalf]]="Yes",Unspec_Imports[[#This Row],[Unspecified_Electricity_Deliveries]]*Unspec_Imports[[#This Row],[Transmission_Loss_Correction_Factor]],"")</f>
        <v/>
      </c>
      <c r="P321" s="51" t="str">
        <f>IF(Unspec_Imports[[#This Row],[Imported_Owned_Or_On_Behalf]]="","",Unspec_Imports[[#This Row],[Imported_Owned_Or_On_Behalf]]*Unspec_Imports[[#This Row],[Default_Emissions_Factor]])</f>
        <v/>
      </c>
      <c r="Q321" s="26"/>
      <c r="R321" s="39" t="str">
        <f>IFERROR(MAX(Unspec_Imports[[#This Row],[Unspecified_Electricity_Deliveries]],0)*Unspec_Imports[[#This Row],[Default_Emissions_Factor]]*Unspec_Imports[[#This Row],[Transmission_Loss_Correction_Factor]],"")</f>
        <v/>
      </c>
      <c r="S321" s="28"/>
      <c r="T321" s="57"/>
    </row>
    <row r="322" spans="1:20">
      <c r="A322" s="75" t="s">
        <v>896</v>
      </c>
      <c r="B322" s="37"/>
      <c r="C322" s="55"/>
      <c r="D322" s="37"/>
      <c r="E322" s="56"/>
      <c r="F322" s="44" t="str">
        <f>IF(Unspec_Imports[[#This Row],[Aggregated_First_POR]]="","",0.437)</f>
        <v/>
      </c>
      <c r="G32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22" s="43"/>
      <c r="I322" s="27"/>
      <c r="J322" s="37"/>
      <c r="K322" s="132" t="str">
        <f>IF(Unspec_Imports[[#This Row],[Are_You_PSE]]="","",IF(J322="Yes","","Verify Entry"))</f>
        <v/>
      </c>
      <c r="L322" s="26"/>
      <c r="M322" s="44" t="str">
        <f>IF(Unspec_Imports[[#This Row],[Aggregated_First_POR]]="","",'Start Here'!$B$33)</f>
        <v/>
      </c>
      <c r="N322" s="44" t="str">
        <f>IF(Unspec_Imports[[#This Row],[Aggregated_First_POR]]="","",IF(Unspec_Imports[[#This Row],[Are_You_PSE]]="Yes","No",IF(Unspec_Imports[[#This Row],[Are_You_PSE]]="No","Yes","Verify Entry")))</f>
        <v/>
      </c>
      <c r="O322" s="52" t="str">
        <f>IF(Unspec_Imports[[#This Row],[Power_Brought_On_Behalf]]="Yes",Unspec_Imports[[#This Row],[Unspecified_Electricity_Deliveries]]*Unspec_Imports[[#This Row],[Transmission_Loss_Correction_Factor]],"")</f>
        <v/>
      </c>
      <c r="P322" s="51" t="str">
        <f>IF(Unspec_Imports[[#This Row],[Imported_Owned_Or_On_Behalf]]="","",Unspec_Imports[[#This Row],[Imported_Owned_Or_On_Behalf]]*Unspec_Imports[[#This Row],[Default_Emissions_Factor]])</f>
        <v/>
      </c>
      <c r="Q322" s="26"/>
      <c r="R322" s="39" t="str">
        <f>IFERROR(MAX(Unspec_Imports[[#This Row],[Unspecified_Electricity_Deliveries]],0)*Unspec_Imports[[#This Row],[Default_Emissions_Factor]]*Unspec_Imports[[#This Row],[Transmission_Loss_Correction_Factor]],"")</f>
        <v/>
      </c>
      <c r="S322" s="28"/>
      <c r="T322" s="57"/>
    </row>
    <row r="323" spans="1:20">
      <c r="A323" s="75" t="s">
        <v>896</v>
      </c>
      <c r="B323" s="37"/>
      <c r="C323" s="55"/>
      <c r="D323" s="37"/>
      <c r="E323" s="56"/>
      <c r="F323" s="44" t="str">
        <f>IF(Unspec_Imports[[#This Row],[Aggregated_First_POR]]="","",0.437)</f>
        <v/>
      </c>
      <c r="G32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23" s="43"/>
      <c r="I323" s="27"/>
      <c r="J323" s="37"/>
      <c r="K323" s="132" t="str">
        <f>IF(Unspec_Imports[[#This Row],[Are_You_PSE]]="","",IF(J323="Yes","","Verify Entry"))</f>
        <v/>
      </c>
      <c r="L323" s="26"/>
      <c r="M323" s="44" t="str">
        <f>IF(Unspec_Imports[[#This Row],[Aggregated_First_POR]]="","",'Start Here'!$B$33)</f>
        <v/>
      </c>
      <c r="N323" s="44" t="str">
        <f>IF(Unspec_Imports[[#This Row],[Aggregated_First_POR]]="","",IF(Unspec_Imports[[#This Row],[Are_You_PSE]]="Yes","No",IF(Unspec_Imports[[#This Row],[Are_You_PSE]]="No","Yes","Verify Entry")))</f>
        <v/>
      </c>
      <c r="O323" s="52" t="str">
        <f>IF(Unspec_Imports[[#This Row],[Power_Brought_On_Behalf]]="Yes",Unspec_Imports[[#This Row],[Unspecified_Electricity_Deliveries]]*Unspec_Imports[[#This Row],[Transmission_Loss_Correction_Factor]],"")</f>
        <v/>
      </c>
      <c r="P323" s="51" t="str">
        <f>IF(Unspec_Imports[[#This Row],[Imported_Owned_Or_On_Behalf]]="","",Unspec_Imports[[#This Row],[Imported_Owned_Or_On_Behalf]]*Unspec_Imports[[#This Row],[Default_Emissions_Factor]])</f>
        <v/>
      </c>
      <c r="Q323" s="26"/>
      <c r="R323" s="39" t="str">
        <f>IFERROR(MAX(Unspec_Imports[[#This Row],[Unspecified_Electricity_Deliveries]],0)*Unspec_Imports[[#This Row],[Default_Emissions_Factor]]*Unspec_Imports[[#This Row],[Transmission_Loss_Correction_Factor]],"")</f>
        <v/>
      </c>
      <c r="S323" s="28"/>
      <c r="T323" s="57"/>
    </row>
    <row r="324" spans="1:20">
      <c r="A324" s="75" t="s">
        <v>896</v>
      </c>
      <c r="B324" s="37"/>
      <c r="C324" s="55"/>
      <c r="D324" s="37"/>
      <c r="E324" s="56"/>
      <c r="F324" s="44" t="str">
        <f>IF(Unspec_Imports[[#This Row],[Aggregated_First_POR]]="","",0.437)</f>
        <v/>
      </c>
      <c r="G32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24" s="43"/>
      <c r="I324" s="27"/>
      <c r="J324" s="37"/>
      <c r="K324" s="132" t="str">
        <f>IF(Unspec_Imports[[#This Row],[Are_You_PSE]]="","",IF(J324="Yes","","Verify Entry"))</f>
        <v/>
      </c>
      <c r="L324" s="26"/>
      <c r="M324" s="44" t="str">
        <f>IF(Unspec_Imports[[#This Row],[Aggregated_First_POR]]="","",'Start Here'!$B$33)</f>
        <v/>
      </c>
      <c r="N324" s="44" t="str">
        <f>IF(Unspec_Imports[[#This Row],[Aggregated_First_POR]]="","",IF(Unspec_Imports[[#This Row],[Are_You_PSE]]="Yes","No",IF(Unspec_Imports[[#This Row],[Are_You_PSE]]="No","Yes","Verify Entry")))</f>
        <v/>
      </c>
      <c r="O324" s="52" t="str">
        <f>IF(Unspec_Imports[[#This Row],[Power_Brought_On_Behalf]]="Yes",Unspec_Imports[[#This Row],[Unspecified_Electricity_Deliveries]]*Unspec_Imports[[#This Row],[Transmission_Loss_Correction_Factor]],"")</f>
        <v/>
      </c>
      <c r="P324" s="51" t="str">
        <f>IF(Unspec_Imports[[#This Row],[Imported_Owned_Or_On_Behalf]]="","",Unspec_Imports[[#This Row],[Imported_Owned_Or_On_Behalf]]*Unspec_Imports[[#This Row],[Default_Emissions_Factor]])</f>
        <v/>
      </c>
      <c r="Q324" s="26"/>
      <c r="R324" s="39" t="str">
        <f>IFERROR(MAX(Unspec_Imports[[#This Row],[Unspecified_Electricity_Deliveries]],0)*Unspec_Imports[[#This Row],[Default_Emissions_Factor]]*Unspec_Imports[[#This Row],[Transmission_Loss_Correction_Factor]],"")</f>
        <v/>
      </c>
      <c r="S324" s="28"/>
      <c r="T324" s="57"/>
    </row>
    <row r="325" spans="1:20">
      <c r="A325" s="75" t="s">
        <v>896</v>
      </c>
      <c r="B325" s="37"/>
      <c r="C325" s="55"/>
      <c r="D325" s="37"/>
      <c r="E325" s="56"/>
      <c r="F325" s="44" t="str">
        <f>IF(Unspec_Imports[[#This Row],[Aggregated_First_POR]]="","",0.437)</f>
        <v/>
      </c>
      <c r="G32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25" s="43"/>
      <c r="I325" s="27"/>
      <c r="J325" s="37"/>
      <c r="K325" s="132" t="str">
        <f>IF(Unspec_Imports[[#This Row],[Are_You_PSE]]="","",IF(J325="Yes","","Verify Entry"))</f>
        <v/>
      </c>
      <c r="L325" s="26"/>
      <c r="M325" s="44" t="str">
        <f>IF(Unspec_Imports[[#This Row],[Aggregated_First_POR]]="","",'Start Here'!$B$33)</f>
        <v/>
      </c>
      <c r="N325" s="44" t="str">
        <f>IF(Unspec_Imports[[#This Row],[Aggregated_First_POR]]="","",IF(Unspec_Imports[[#This Row],[Are_You_PSE]]="Yes","No",IF(Unspec_Imports[[#This Row],[Are_You_PSE]]="No","Yes","Verify Entry")))</f>
        <v/>
      </c>
      <c r="O325" s="52" t="str">
        <f>IF(Unspec_Imports[[#This Row],[Power_Brought_On_Behalf]]="Yes",Unspec_Imports[[#This Row],[Unspecified_Electricity_Deliveries]]*Unspec_Imports[[#This Row],[Transmission_Loss_Correction_Factor]],"")</f>
        <v/>
      </c>
      <c r="P325" s="51" t="str">
        <f>IF(Unspec_Imports[[#This Row],[Imported_Owned_Or_On_Behalf]]="","",Unspec_Imports[[#This Row],[Imported_Owned_Or_On_Behalf]]*Unspec_Imports[[#This Row],[Default_Emissions_Factor]])</f>
        <v/>
      </c>
      <c r="Q325" s="26"/>
      <c r="R325" s="39" t="str">
        <f>IFERROR(MAX(Unspec_Imports[[#This Row],[Unspecified_Electricity_Deliveries]],0)*Unspec_Imports[[#This Row],[Default_Emissions_Factor]]*Unspec_Imports[[#This Row],[Transmission_Loss_Correction_Factor]],"")</f>
        <v/>
      </c>
      <c r="S325" s="28"/>
      <c r="T325" s="57"/>
    </row>
    <row r="326" spans="1:20">
      <c r="A326" s="75" t="s">
        <v>896</v>
      </c>
      <c r="B326" s="37"/>
      <c r="C326" s="55"/>
      <c r="D326" s="37"/>
      <c r="E326" s="56"/>
      <c r="F326" s="44" t="str">
        <f>IF(Unspec_Imports[[#This Row],[Aggregated_First_POR]]="","",0.437)</f>
        <v/>
      </c>
      <c r="G32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26" s="43"/>
      <c r="I326" s="27"/>
      <c r="J326" s="37"/>
      <c r="K326" s="132" t="str">
        <f>IF(Unspec_Imports[[#This Row],[Are_You_PSE]]="","",IF(J326="Yes","","Verify Entry"))</f>
        <v/>
      </c>
      <c r="L326" s="26"/>
      <c r="M326" s="44" t="str">
        <f>IF(Unspec_Imports[[#This Row],[Aggregated_First_POR]]="","",'Start Here'!$B$33)</f>
        <v/>
      </c>
      <c r="N326" s="44" t="str">
        <f>IF(Unspec_Imports[[#This Row],[Aggregated_First_POR]]="","",IF(Unspec_Imports[[#This Row],[Are_You_PSE]]="Yes","No",IF(Unspec_Imports[[#This Row],[Are_You_PSE]]="No","Yes","Verify Entry")))</f>
        <v/>
      </c>
      <c r="O326" s="52" t="str">
        <f>IF(Unspec_Imports[[#This Row],[Power_Brought_On_Behalf]]="Yes",Unspec_Imports[[#This Row],[Unspecified_Electricity_Deliveries]]*Unspec_Imports[[#This Row],[Transmission_Loss_Correction_Factor]],"")</f>
        <v/>
      </c>
      <c r="P326" s="51" t="str">
        <f>IF(Unspec_Imports[[#This Row],[Imported_Owned_Or_On_Behalf]]="","",Unspec_Imports[[#This Row],[Imported_Owned_Or_On_Behalf]]*Unspec_Imports[[#This Row],[Default_Emissions_Factor]])</f>
        <v/>
      </c>
      <c r="Q326" s="26"/>
      <c r="R326" s="39" t="str">
        <f>IFERROR(MAX(Unspec_Imports[[#This Row],[Unspecified_Electricity_Deliveries]],0)*Unspec_Imports[[#This Row],[Default_Emissions_Factor]]*Unspec_Imports[[#This Row],[Transmission_Loss_Correction_Factor]],"")</f>
        <v/>
      </c>
      <c r="S326" s="28"/>
      <c r="T326" s="57"/>
    </row>
    <row r="327" spans="1:20">
      <c r="A327" s="75" t="s">
        <v>896</v>
      </c>
      <c r="B327" s="37"/>
      <c r="C327" s="55"/>
      <c r="D327" s="37"/>
      <c r="E327" s="56"/>
      <c r="F327" s="44" t="str">
        <f>IF(Unspec_Imports[[#This Row],[Aggregated_First_POR]]="","",0.437)</f>
        <v/>
      </c>
      <c r="G32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27" s="43"/>
      <c r="I327" s="27"/>
      <c r="J327" s="37"/>
      <c r="K327" s="132" t="str">
        <f>IF(Unspec_Imports[[#This Row],[Are_You_PSE]]="","",IF(J327="Yes","","Verify Entry"))</f>
        <v/>
      </c>
      <c r="L327" s="26"/>
      <c r="M327" s="44" t="str">
        <f>IF(Unspec_Imports[[#This Row],[Aggregated_First_POR]]="","",'Start Here'!$B$33)</f>
        <v/>
      </c>
      <c r="N327" s="44" t="str">
        <f>IF(Unspec_Imports[[#This Row],[Aggregated_First_POR]]="","",IF(Unspec_Imports[[#This Row],[Are_You_PSE]]="Yes","No",IF(Unspec_Imports[[#This Row],[Are_You_PSE]]="No","Yes","Verify Entry")))</f>
        <v/>
      </c>
      <c r="O327" s="52" t="str">
        <f>IF(Unspec_Imports[[#This Row],[Power_Brought_On_Behalf]]="Yes",Unspec_Imports[[#This Row],[Unspecified_Electricity_Deliveries]]*Unspec_Imports[[#This Row],[Transmission_Loss_Correction_Factor]],"")</f>
        <v/>
      </c>
      <c r="P327" s="51" t="str">
        <f>IF(Unspec_Imports[[#This Row],[Imported_Owned_Or_On_Behalf]]="","",Unspec_Imports[[#This Row],[Imported_Owned_Or_On_Behalf]]*Unspec_Imports[[#This Row],[Default_Emissions_Factor]])</f>
        <v/>
      </c>
      <c r="Q327" s="26"/>
      <c r="R327" s="39" t="str">
        <f>IFERROR(MAX(Unspec_Imports[[#This Row],[Unspecified_Electricity_Deliveries]],0)*Unspec_Imports[[#This Row],[Default_Emissions_Factor]]*Unspec_Imports[[#This Row],[Transmission_Loss_Correction_Factor]],"")</f>
        <v/>
      </c>
      <c r="S327" s="28"/>
      <c r="T327" s="57"/>
    </row>
    <row r="328" spans="1:20">
      <c r="A328" s="75" t="s">
        <v>896</v>
      </c>
      <c r="B328" s="37"/>
      <c r="C328" s="55"/>
      <c r="D328" s="37"/>
      <c r="E328" s="56"/>
      <c r="F328" s="44" t="str">
        <f>IF(Unspec_Imports[[#This Row],[Aggregated_First_POR]]="","",0.437)</f>
        <v/>
      </c>
      <c r="G32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28" s="43"/>
      <c r="I328" s="27"/>
      <c r="J328" s="37"/>
      <c r="K328" s="132" t="str">
        <f>IF(Unspec_Imports[[#This Row],[Are_You_PSE]]="","",IF(J328="Yes","","Verify Entry"))</f>
        <v/>
      </c>
      <c r="L328" s="26"/>
      <c r="M328" s="44" t="str">
        <f>IF(Unspec_Imports[[#This Row],[Aggregated_First_POR]]="","",'Start Here'!$B$33)</f>
        <v/>
      </c>
      <c r="N328" s="44" t="str">
        <f>IF(Unspec_Imports[[#This Row],[Aggregated_First_POR]]="","",IF(Unspec_Imports[[#This Row],[Are_You_PSE]]="Yes","No",IF(Unspec_Imports[[#This Row],[Are_You_PSE]]="No","Yes","Verify Entry")))</f>
        <v/>
      </c>
      <c r="O328" s="52" t="str">
        <f>IF(Unspec_Imports[[#This Row],[Power_Brought_On_Behalf]]="Yes",Unspec_Imports[[#This Row],[Unspecified_Electricity_Deliveries]]*Unspec_Imports[[#This Row],[Transmission_Loss_Correction_Factor]],"")</f>
        <v/>
      </c>
      <c r="P328" s="51" t="str">
        <f>IF(Unspec_Imports[[#This Row],[Imported_Owned_Or_On_Behalf]]="","",Unspec_Imports[[#This Row],[Imported_Owned_Or_On_Behalf]]*Unspec_Imports[[#This Row],[Default_Emissions_Factor]])</f>
        <v/>
      </c>
      <c r="Q328" s="26"/>
      <c r="R328" s="39" t="str">
        <f>IFERROR(MAX(Unspec_Imports[[#This Row],[Unspecified_Electricity_Deliveries]],0)*Unspec_Imports[[#This Row],[Default_Emissions_Factor]]*Unspec_Imports[[#This Row],[Transmission_Loss_Correction_Factor]],"")</f>
        <v/>
      </c>
      <c r="S328" s="28"/>
      <c r="T328" s="57"/>
    </row>
    <row r="329" spans="1:20">
      <c r="A329" s="75" t="s">
        <v>896</v>
      </c>
      <c r="B329" s="37"/>
      <c r="C329" s="55"/>
      <c r="D329" s="37"/>
      <c r="E329" s="56"/>
      <c r="F329" s="44" t="str">
        <f>IF(Unspec_Imports[[#This Row],[Aggregated_First_POR]]="","",0.437)</f>
        <v/>
      </c>
      <c r="G32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29" s="43"/>
      <c r="I329" s="27"/>
      <c r="J329" s="37"/>
      <c r="K329" s="132" t="str">
        <f>IF(Unspec_Imports[[#This Row],[Are_You_PSE]]="","",IF(J329="Yes","","Verify Entry"))</f>
        <v/>
      </c>
      <c r="L329" s="26"/>
      <c r="M329" s="44" t="str">
        <f>IF(Unspec_Imports[[#This Row],[Aggregated_First_POR]]="","",'Start Here'!$B$33)</f>
        <v/>
      </c>
      <c r="N329" s="44" t="str">
        <f>IF(Unspec_Imports[[#This Row],[Aggregated_First_POR]]="","",IF(Unspec_Imports[[#This Row],[Are_You_PSE]]="Yes","No",IF(Unspec_Imports[[#This Row],[Are_You_PSE]]="No","Yes","Verify Entry")))</f>
        <v/>
      </c>
      <c r="O329" s="52" t="str">
        <f>IF(Unspec_Imports[[#This Row],[Power_Brought_On_Behalf]]="Yes",Unspec_Imports[[#This Row],[Unspecified_Electricity_Deliveries]]*Unspec_Imports[[#This Row],[Transmission_Loss_Correction_Factor]],"")</f>
        <v/>
      </c>
      <c r="P329" s="51" t="str">
        <f>IF(Unspec_Imports[[#This Row],[Imported_Owned_Or_On_Behalf]]="","",Unspec_Imports[[#This Row],[Imported_Owned_Or_On_Behalf]]*Unspec_Imports[[#This Row],[Default_Emissions_Factor]])</f>
        <v/>
      </c>
      <c r="Q329" s="26"/>
      <c r="R329" s="39" t="str">
        <f>IFERROR(MAX(Unspec_Imports[[#This Row],[Unspecified_Electricity_Deliveries]],0)*Unspec_Imports[[#This Row],[Default_Emissions_Factor]]*Unspec_Imports[[#This Row],[Transmission_Loss_Correction_Factor]],"")</f>
        <v/>
      </c>
      <c r="S329" s="28"/>
      <c r="T329" s="57"/>
    </row>
    <row r="330" spans="1:20">
      <c r="A330" s="75" t="s">
        <v>896</v>
      </c>
      <c r="B330" s="37"/>
      <c r="C330" s="55"/>
      <c r="D330" s="37"/>
      <c r="E330" s="56"/>
      <c r="F330" s="44" t="str">
        <f>IF(Unspec_Imports[[#This Row],[Aggregated_First_POR]]="","",0.437)</f>
        <v/>
      </c>
      <c r="G33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30" s="43"/>
      <c r="I330" s="27"/>
      <c r="J330" s="37"/>
      <c r="K330" s="132" t="str">
        <f>IF(Unspec_Imports[[#This Row],[Are_You_PSE]]="","",IF(J330="Yes","","Verify Entry"))</f>
        <v/>
      </c>
      <c r="L330" s="26"/>
      <c r="M330" s="44" t="str">
        <f>IF(Unspec_Imports[[#This Row],[Aggregated_First_POR]]="","",'Start Here'!$B$33)</f>
        <v/>
      </c>
      <c r="N330" s="44" t="str">
        <f>IF(Unspec_Imports[[#This Row],[Aggregated_First_POR]]="","",IF(Unspec_Imports[[#This Row],[Are_You_PSE]]="Yes","No",IF(Unspec_Imports[[#This Row],[Are_You_PSE]]="No","Yes","Verify Entry")))</f>
        <v/>
      </c>
      <c r="O330" s="52" t="str">
        <f>IF(Unspec_Imports[[#This Row],[Power_Brought_On_Behalf]]="Yes",Unspec_Imports[[#This Row],[Unspecified_Electricity_Deliveries]]*Unspec_Imports[[#This Row],[Transmission_Loss_Correction_Factor]],"")</f>
        <v/>
      </c>
      <c r="P330" s="51" t="str">
        <f>IF(Unspec_Imports[[#This Row],[Imported_Owned_Or_On_Behalf]]="","",Unspec_Imports[[#This Row],[Imported_Owned_Or_On_Behalf]]*Unspec_Imports[[#This Row],[Default_Emissions_Factor]])</f>
        <v/>
      </c>
      <c r="Q330" s="26"/>
      <c r="R330" s="39" t="str">
        <f>IFERROR(MAX(Unspec_Imports[[#This Row],[Unspecified_Electricity_Deliveries]],0)*Unspec_Imports[[#This Row],[Default_Emissions_Factor]]*Unspec_Imports[[#This Row],[Transmission_Loss_Correction_Factor]],"")</f>
        <v/>
      </c>
      <c r="S330" s="28"/>
      <c r="T330" s="57"/>
    </row>
    <row r="331" spans="1:20">
      <c r="A331" s="75" t="s">
        <v>896</v>
      </c>
      <c r="B331" s="37"/>
      <c r="C331" s="55"/>
      <c r="D331" s="37"/>
      <c r="E331" s="56"/>
      <c r="F331" s="44" t="str">
        <f>IF(Unspec_Imports[[#This Row],[Aggregated_First_POR]]="","",0.437)</f>
        <v/>
      </c>
      <c r="G33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31" s="43"/>
      <c r="I331" s="27"/>
      <c r="J331" s="37"/>
      <c r="K331" s="132" t="str">
        <f>IF(Unspec_Imports[[#This Row],[Are_You_PSE]]="","",IF(J331="Yes","","Verify Entry"))</f>
        <v/>
      </c>
      <c r="L331" s="26"/>
      <c r="M331" s="44" t="str">
        <f>IF(Unspec_Imports[[#This Row],[Aggregated_First_POR]]="","",'Start Here'!$B$33)</f>
        <v/>
      </c>
      <c r="N331" s="44" t="str">
        <f>IF(Unspec_Imports[[#This Row],[Aggregated_First_POR]]="","",IF(Unspec_Imports[[#This Row],[Are_You_PSE]]="Yes","No",IF(Unspec_Imports[[#This Row],[Are_You_PSE]]="No","Yes","Verify Entry")))</f>
        <v/>
      </c>
      <c r="O331" s="52" t="str">
        <f>IF(Unspec_Imports[[#This Row],[Power_Brought_On_Behalf]]="Yes",Unspec_Imports[[#This Row],[Unspecified_Electricity_Deliveries]]*Unspec_Imports[[#This Row],[Transmission_Loss_Correction_Factor]],"")</f>
        <v/>
      </c>
      <c r="P331" s="51" t="str">
        <f>IF(Unspec_Imports[[#This Row],[Imported_Owned_Or_On_Behalf]]="","",Unspec_Imports[[#This Row],[Imported_Owned_Or_On_Behalf]]*Unspec_Imports[[#This Row],[Default_Emissions_Factor]])</f>
        <v/>
      </c>
      <c r="Q331" s="26"/>
      <c r="R331" s="39" t="str">
        <f>IFERROR(MAX(Unspec_Imports[[#This Row],[Unspecified_Electricity_Deliveries]],0)*Unspec_Imports[[#This Row],[Default_Emissions_Factor]]*Unspec_Imports[[#This Row],[Transmission_Loss_Correction_Factor]],"")</f>
        <v/>
      </c>
      <c r="S331" s="28"/>
      <c r="T331" s="57"/>
    </row>
    <row r="332" spans="1:20">
      <c r="A332" s="75" t="s">
        <v>896</v>
      </c>
      <c r="B332" s="37"/>
      <c r="C332" s="55"/>
      <c r="D332" s="37"/>
      <c r="E332" s="56"/>
      <c r="F332" s="44" t="str">
        <f>IF(Unspec_Imports[[#This Row],[Aggregated_First_POR]]="","",0.437)</f>
        <v/>
      </c>
      <c r="G33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32" s="43"/>
      <c r="I332" s="27"/>
      <c r="J332" s="37"/>
      <c r="K332" s="132" t="str">
        <f>IF(Unspec_Imports[[#This Row],[Are_You_PSE]]="","",IF(J332="Yes","","Verify Entry"))</f>
        <v/>
      </c>
      <c r="L332" s="26"/>
      <c r="M332" s="44" t="str">
        <f>IF(Unspec_Imports[[#This Row],[Aggregated_First_POR]]="","",'Start Here'!$B$33)</f>
        <v/>
      </c>
      <c r="N332" s="44" t="str">
        <f>IF(Unspec_Imports[[#This Row],[Aggregated_First_POR]]="","",IF(Unspec_Imports[[#This Row],[Are_You_PSE]]="Yes","No",IF(Unspec_Imports[[#This Row],[Are_You_PSE]]="No","Yes","Verify Entry")))</f>
        <v/>
      </c>
      <c r="O332" s="52" t="str">
        <f>IF(Unspec_Imports[[#This Row],[Power_Brought_On_Behalf]]="Yes",Unspec_Imports[[#This Row],[Unspecified_Electricity_Deliveries]]*Unspec_Imports[[#This Row],[Transmission_Loss_Correction_Factor]],"")</f>
        <v/>
      </c>
      <c r="P332" s="51" t="str">
        <f>IF(Unspec_Imports[[#This Row],[Imported_Owned_Or_On_Behalf]]="","",Unspec_Imports[[#This Row],[Imported_Owned_Or_On_Behalf]]*Unspec_Imports[[#This Row],[Default_Emissions_Factor]])</f>
        <v/>
      </c>
      <c r="Q332" s="26"/>
      <c r="R332" s="39" t="str">
        <f>IFERROR(MAX(Unspec_Imports[[#This Row],[Unspecified_Electricity_Deliveries]],0)*Unspec_Imports[[#This Row],[Default_Emissions_Factor]]*Unspec_Imports[[#This Row],[Transmission_Loss_Correction_Factor]],"")</f>
        <v/>
      </c>
      <c r="S332" s="28"/>
      <c r="T332" s="57"/>
    </row>
    <row r="333" spans="1:20">
      <c r="A333" s="75" t="s">
        <v>896</v>
      </c>
      <c r="B333" s="37"/>
      <c r="C333" s="55"/>
      <c r="D333" s="37"/>
      <c r="E333" s="56"/>
      <c r="F333" s="44" t="str">
        <f>IF(Unspec_Imports[[#This Row],[Aggregated_First_POR]]="","",0.437)</f>
        <v/>
      </c>
      <c r="G33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33" s="43"/>
      <c r="I333" s="27"/>
      <c r="J333" s="37"/>
      <c r="K333" s="132" t="str">
        <f>IF(Unspec_Imports[[#This Row],[Are_You_PSE]]="","",IF(J333="Yes","","Verify Entry"))</f>
        <v/>
      </c>
      <c r="L333" s="26"/>
      <c r="M333" s="44" t="str">
        <f>IF(Unspec_Imports[[#This Row],[Aggregated_First_POR]]="","",'Start Here'!$B$33)</f>
        <v/>
      </c>
      <c r="N333" s="44" t="str">
        <f>IF(Unspec_Imports[[#This Row],[Aggregated_First_POR]]="","",IF(Unspec_Imports[[#This Row],[Are_You_PSE]]="Yes","No",IF(Unspec_Imports[[#This Row],[Are_You_PSE]]="No","Yes","Verify Entry")))</f>
        <v/>
      </c>
      <c r="O333" s="52" t="str">
        <f>IF(Unspec_Imports[[#This Row],[Power_Brought_On_Behalf]]="Yes",Unspec_Imports[[#This Row],[Unspecified_Electricity_Deliveries]]*Unspec_Imports[[#This Row],[Transmission_Loss_Correction_Factor]],"")</f>
        <v/>
      </c>
      <c r="P333" s="51" t="str">
        <f>IF(Unspec_Imports[[#This Row],[Imported_Owned_Or_On_Behalf]]="","",Unspec_Imports[[#This Row],[Imported_Owned_Or_On_Behalf]]*Unspec_Imports[[#This Row],[Default_Emissions_Factor]])</f>
        <v/>
      </c>
      <c r="Q333" s="26"/>
      <c r="R333" s="39" t="str">
        <f>IFERROR(MAX(Unspec_Imports[[#This Row],[Unspecified_Electricity_Deliveries]],0)*Unspec_Imports[[#This Row],[Default_Emissions_Factor]]*Unspec_Imports[[#This Row],[Transmission_Loss_Correction_Factor]],"")</f>
        <v/>
      </c>
      <c r="S333" s="28"/>
      <c r="T333" s="57"/>
    </row>
    <row r="334" spans="1:20">
      <c r="A334" s="75" t="s">
        <v>896</v>
      </c>
      <c r="B334" s="37"/>
      <c r="C334" s="55"/>
      <c r="D334" s="37"/>
      <c r="E334" s="56"/>
      <c r="F334" s="44" t="str">
        <f>IF(Unspec_Imports[[#This Row],[Aggregated_First_POR]]="","",0.437)</f>
        <v/>
      </c>
      <c r="G33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34" s="43"/>
      <c r="I334" s="27"/>
      <c r="J334" s="37"/>
      <c r="K334" s="132" t="str">
        <f>IF(Unspec_Imports[[#This Row],[Are_You_PSE]]="","",IF(J334="Yes","","Verify Entry"))</f>
        <v/>
      </c>
      <c r="L334" s="26"/>
      <c r="M334" s="44" t="str">
        <f>IF(Unspec_Imports[[#This Row],[Aggregated_First_POR]]="","",'Start Here'!$B$33)</f>
        <v/>
      </c>
      <c r="N334" s="44" t="str">
        <f>IF(Unspec_Imports[[#This Row],[Aggregated_First_POR]]="","",IF(Unspec_Imports[[#This Row],[Are_You_PSE]]="Yes","No",IF(Unspec_Imports[[#This Row],[Are_You_PSE]]="No","Yes","Verify Entry")))</f>
        <v/>
      </c>
      <c r="O334" s="52" t="str">
        <f>IF(Unspec_Imports[[#This Row],[Power_Brought_On_Behalf]]="Yes",Unspec_Imports[[#This Row],[Unspecified_Electricity_Deliveries]]*Unspec_Imports[[#This Row],[Transmission_Loss_Correction_Factor]],"")</f>
        <v/>
      </c>
      <c r="P334" s="51" t="str">
        <f>IF(Unspec_Imports[[#This Row],[Imported_Owned_Or_On_Behalf]]="","",Unspec_Imports[[#This Row],[Imported_Owned_Or_On_Behalf]]*Unspec_Imports[[#This Row],[Default_Emissions_Factor]])</f>
        <v/>
      </c>
      <c r="Q334" s="26"/>
      <c r="R334" s="39" t="str">
        <f>IFERROR(MAX(Unspec_Imports[[#This Row],[Unspecified_Electricity_Deliveries]],0)*Unspec_Imports[[#This Row],[Default_Emissions_Factor]]*Unspec_Imports[[#This Row],[Transmission_Loss_Correction_Factor]],"")</f>
        <v/>
      </c>
      <c r="S334" s="28"/>
      <c r="T334" s="57"/>
    </row>
    <row r="335" spans="1:20">
      <c r="A335" s="75" t="s">
        <v>896</v>
      </c>
      <c r="B335" s="37"/>
      <c r="C335" s="55"/>
      <c r="D335" s="37"/>
      <c r="E335" s="56"/>
      <c r="F335" s="44" t="str">
        <f>IF(Unspec_Imports[[#This Row],[Aggregated_First_POR]]="","",0.437)</f>
        <v/>
      </c>
      <c r="G33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35" s="43"/>
      <c r="I335" s="27"/>
      <c r="J335" s="37"/>
      <c r="K335" s="132" t="str">
        <f>IF(Unspec_Imports[[#This Row],[Are_You_PSE]]="","",IF(J335="Yes","","Verify Entry"))</f>
        <v/>
      </c>
      <c r="L335" s="26"/>
      <c r="M335" s="44" t="str">
        <f>IF(Unspec_Imports[[#This Row],[Aggregated_First_POR]]="","",'Start Here'!$B$33)</f>
        <v/>
      </c>
      <c r="N335" s="44" t="str">
        <f>IF(Unspec_Imports[[#This Row],[Aggregated_First_POR]]="","",IF(Unspec_Imports[[#This Row],[Are_You_PSE]]="Yes","No",IF(Unspec_Imports[[#This Row],[Are_You_PSE]]="No","Yes","Verify Entry")))</f>
        <v/>
      </c>
      <c r="O335" s="52" t="str">
        <f>IF(Unspec_Imports[[#This Row],[Power_Brought_On_Behalf]]="Yes",Unspec_Imports[[#This Row],[Unspecified_Electricity_Deliveries]]*Unspec_Imports[[#This Row],[Transmission_Loss_Correction_Factor]],"")</f>
        <v/>
      </c>
      <c r="P335" s="51" t="str">
        <f>IF(Unspec_Imports[[#This Row],[Imported_Owned_Or_On_Behalf]]="","",Unspec_Imports[[#This Row],[Imported_Owned_Or_On_Behalf]]*Unspec_Imports[[#This Row],[Default_Emissions_Factor]])</f>
        <v/>
      </c>
      <c r="Q335" s="26"/>
      <c r="R335" s="39" t="str">
        <f>IFERROR(MAX(Unspec_Imports[[#This Row],[Unspecified_Electricity_Deliveries]],0)*Unspec_Imports[[#This Row],[Default_Emissions_Factor]]*Unspec_Imports[[#This Row],[Transmission_Loss_Correction_Factor]],"")</f>
        <v/>
      </c>
      <c r="S335" s="28"/>
      <c r="T335" s="57"/>
    </row>
    <row r="336" spans="1:20">
      <c r="A336" s="75" t="s">
        <v>896</v>
      </c>
      <c r="B336" s="37"/>
      <c r="C336" s="55"/>
      <c r="D336" s="37"/>
      <c r="E336" s="56"/>
      <c r="F336" s="44" t="str">
        <f>IF(Unspec_Imports[[#This Row],[Aggregated_First_POR]]="","",0.437)</f>
        <v/>
      </c>
      <c r="G33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36" s="43"/>
      <c r="I336" s="27"/>
      <c r="J336" s="37"/>
      <c r="K336" s="132" t="str">
        <f>IF(Unspec_Imports[[#This Row],[Are_You_PSE]]="","",IF(J336="Yes","","Verify Entry"))</f>
        <v/>
      </c>
      <c r="L336" s="26"/>
      <c r="M336" s="44" t="str">
        <f>IF(Unspec_Imports[[#This Row],[Aggregated_First_POR]]="","",'Start Here'!$B$33)</f>
        <v/>
      </c>
      <c r="N336" s="44" t="str">
        <f>IF(Unspec_Imports[[#This Row],[Aggregated_First_POR]]="","",IF(Unspec_Imports[[#This Row],[Are_You_PSE]]="Yes","No",IF(Unspec_Imports[[#This Row],[Are_You_PSE]]="No","Yes","Verify Entry")))</f>
        <v/>
      </c>
      <c r="O336" s="52" t="str">
        <f>IF(Unspec_Imports[[#This Row],[Power_Brought_On_Behalf]]="Yes",Unspec_Imports[[#This Row],[Unspecified_Electricity_Deliveries]]*Unspec_Imports[[#This Row],[Transmission_Loss_Correction_Factor]],"")</f>
        <v/>
      </c>
      <c r="P336" s="51" t="str">
        <f>IF(Unspec_Imports[[#This Row],[Imported_Owned_Or_On_Behalf]]="","",Unspec_Imports[[#This Row],[Imported_Owned_Or_On_Behalf]]*Unspec_Imports[[#This Row],[Default_Emissions_Factor]])</f>
        <v/>
      </c>
      <c r="Q336" s="26"/>
      <c r="R336" s="39" t="str">
        <f>IFERROR(MAX(Unspec_Imports[[#This Row],[Unspecified_Electricity_Deliveries]],0)*Unspec_Imports[[#This Row],[Default_Emissions_Factor]]*Unspec_Imports[[#This Row],[Transmission_Loss_Correction_Factor]],"")</f>
        <v/>
      </c>
      <c r="S336" s="28"/>
      <c r="T336" s="57"/>
    </row>
    <row r="337" spans="1:20">
      <c r="A337" s="75" t="s">
        <v>896</v>
      </c>
      <c r="B337" s="37"/>
      <c r="C337" s="55"/>
      <c r="D337" s="37"/>
      <c r="E337" s="56"/>
      <c r="F337" s="44" t="str">
        <f>IF(Unspec_Imports[[#This Row],[Aggregated_First_POR]]="","",0.437)</f>
        <v/>
      </c>
      <c r="G33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37" s="43"/>
      <c r="I337" s="27"/>
      <c r="J337" s="37"/>
      <c r="K337" s="132" t="str">
        <f>IF(Unspec_Imports[[#This Row],[Are_You_PSE]]="","",IF(J337="Yes","","Verify Entry"))</f>
        <v/>
      </c>
      <c r="L337" s="26"/>
      <c r="M337" s="44" t="str">
        <f>IF(Unspec_Imports[[#This Row],[Aggregated_First_POR]]="","",'Start Here'!$B$33)</f>
        <v/>
      </c>
      <c r="N337" s="44" t="str">
        <f>IF(Unspec_Imports[[#This Row],[Aggregated_First_POR]]="","",IF(Unspec_Imports[[#This Row],[Are_You_PSE]]="Yes","No",IF(Unspec_Imports[[#This Row],[Are_You_PSE]]="No","Yes","Verify Entry")))</f>
        <v/>
      </c>
      <c r="O337" s="52" t="str">
        <f>IF(Unspec_Imports[[#This Row],[Power_Brought_On_Behalf]]="Yes",Unspec_Imports[[#This Row],[Unspecified_Electricity_Deliveries]]*Unspec_Imports[[#This Row],[Transmission_Loss_Correction_Factor]],"")</f>
        <v/>
      </c>
      <c r="P337" s="51" t="str">
        <f>IF(Unspec_Imports[[#This Row],[Imported_Owned_Or_On_Behalf]]="","",Unspec_Imports[[#This Row],[Imported_Owned_Or_On_Behalf]]*Unspec_Imports[[#This Row],[Default_Emissions_Factor]])</f>
        <v/>
      </c>
      <c r="Q337" s="26"/>
      <c r="R337" s="39" t="str">
        <f>IFERROR(MAX(Unspec_Imports[[#This Row],[Unspecified_Electricity_Deliveries]],0)*Unspec_Imports[[#This Row],[Default_Emissions_Factor]]*Unspec_Imports[[#This Row],[Transmission_Loss_Correction_Factor]],"")</f>
        <v/>
      </c>
      <c r="S337" s="28"/>
      <c r="T337" s="57"/>
    </row>
    <row r="338" spans="1:20">
      <c r="A338" s="75" t="s">
        <v>896</v>
      </c>
      <c r="B338" s="37"/>
      <c r="C338" s="55"/>
      <c r="D338" s="37"/>
      <c r="E338" s="56"/>
      <c r="F338" s="44" t="str">
        <f>IF(Unspec_Imports[[#This Row],[Aggregated_First_POR]]="","",0.437)</f>
        <v/>
      </c>
      <c r="G33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38" s="43"/>
      <c r="I338" s="27"/>
      <c r="J338" s="37"/>
      <c r="K338" s="132" t="str">
        <f>IF(Unspec_Imports[[#This Row],[Are_You_PSE]]="","",IF(J338="Yes","","Verify Entry"))</f>
        <v/>
      </c>
      <c r="L338" s="26"/>
      <c r="M338" s="44" t="str">
        <f>IF(Unspec_Imports[[#This Row],[Aggregated_First_POR]]="","",'Start Here'!$B$33)</f>
        <v/>
      </c>
      <c r="N338" s="44" t="str">
        <f>IF(Unspec_Imports[[#This Row],[Aggregated_First_POR]]="","",IF(Unspec_Imports[[#This Row],[Are_You_PSE]]="Yes","No",IF(Unspec_Imports[[#This Row],[Are_You_PSE]]="No","Yes","Verify Entry")))</f>
        <v/>
      </c>
      <c r="O338" s="52" t="str">
        <f>IF(Unspec_Imports[[#This Row],[Power_Brought_On_Behalf]]="Yes",Unspec_Imports[[#This Row],[Unspecified_Electricity_Deliveries]]*Unspec_Imports[[#This Row],[Transmission_Loss_Correction_Factor]],"")</f>
        <v/>
      </c>
      <c r="P338" s="51" t="str">
        <f>IF(Unspec_Imports[[#This Row],[Imported_Owned_Or_On_Behalf]]="","",Unspec_Imports[[#This Row],[Imported_Owned_Or_On_Behalf]]*Unspec_Imports[[#This Row],[Default_Emissions_Factor]])</f>
        <v/>
      </c>
      <c r="Q338" s="26"/>
      <c r="R338" s="39" t="str">
        <f>IFERROR(MAX(Unspec_Imports[[#This Row],[Unspecified_Electricity_Deliveries]],0)*Unspec_Imports[[#This Row],[Default_Emissions_Factor]]*Unspec_Imports[[#This Row],[Transmission_Loss_Correction_Factor]],"")</f>
        <v/>
      </c>
      <c r="S338" s="28"/>
      <c r="T338" s="57"/>
    </row>
    <row r="339" spans="1:20">
      <c r="A339" s="75" t="s">
        <v>896</v>
      </c>
      <c r="B339" s="37"/>
      <c r="C339" s="55"/>
      <c r="D339" s="37"/>
      <c r="E339" s="56"/>
      <c r="F339" s="44" t="str">
        <f>IF(Unspec_Imports[[#This Row],[Aggregated_First_POR]]="","",0.437)</f>
        <v/>
      </c>
      <c r="G33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39" s="43"/>
      <c r="I339" s="27"/>
      <c r="J339" s="37"/>
      <c r="K339" s="132" t="str">
        <f>IF(Unspec_Imports[[#This Row],[Are_You_PSE]]="","",IF(J339="Yes","","Verify Entry"))</f>
        <v/>
      </c>
      <c r="L339" s="26"/>
      <c r="M339" s="44" t="str">
        <f>IF(Unspec_Imports[[#This Row],[Aggregated_First_POR]]="","",'Start Here'!$B$33)</f>
        <v/>
      </c>
      <c r="N339" s="44" t="str">
        <f>IF(Unspec_Imports[[#This Row],[Aggregated_First_POR]]="","",IF(Unspec_Imports[[#This Row],[Are_You_PSE]]="Yes","No",IF(Unspec_Imports[[#This Row],[Are_You_PSE]]="No","Yes","Verify Entry")))</f>
        <v/>
      </c>
      <c r="O339" s="52" t="str">
        <f>IF(Unspec_Imports[[#This Row],[Power_Brought_On_Behalf]]="Yes",Unspec_Imports[[#This Row],[Unspecified_Electricity_Deliveries]]*Unspec_Imports[[#This Row],[Transmission_Loss_Correction_Factor]],"")</f>
        <v/>
      </c>
      <c r="P339" s="51" t="str">
        <f>IF(Unspec_Imports[[#This Row],[Imported_Owned_Or_On_Behalf]]="","",Unspec_Imports[[#This Row],[Imported_Owned_Or_On_Behalf]]*Unspec_Imports[[#This Row],[Default_Emissions_Factor]])</f>
        <v/>
      </c>
      <c r="Q339" s="26"/>
      <c r="R339" s="39" t="str">
        <f>IFERROR(MAX(Unspec_Imports[[#This Row],[Unspecified_Electricity_Deliveries]],0)*Unspec_Imports[[#This Row],[Default_Emissions_Factor]]*Unspec_Imports[[#This Row],[Transmission_Loss_Correction_Factor]],"")</f>
        <v/>
      </c>
      <c r="S339" s="28"/>
      <c r="T339" s="57"/>
    </row>
    <row r="340" spans="1:20">
      <c r="A340" s="75" t="s">
        <v>896</v>
      </c>
      <c r="B340" s="37"/>
      <c r="C340" s="55"/>
      <c r="D340" s="37"/>
      <c r="E340" s="56"/>
      <c r="F340" s="44" t="str">
        <f>IF(Unspec_Imports[[#This Row],[Aggregated_First_POR]]="","",0.437)</f>
        <v/>
      </c>
      <c r="G34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40" s="43"/>
      <c r="I340" s="27"/>
      <c r="J340" s="37"/>
      <c r="K340" s="132" t="str">
        <f>IF(Unspec_Imports[[#This Row],[Are_You_PSE]]="","",IF(J340="Yes","","Verify Entry"))</f>
        <v/>
      </c>
      <c r="L340" s="26"/>
      <c r="M340" s="44" t="str">
        <f>IF(Unspec_Imports[[#This Row],[Aggregated_First_POR]]="","",'Start Here'!$B$33)</f>
        <v/>
      </c>
      <c r="N340" s="44" t="str">
        <f>IF(Unspec_Imports[[#This Row],[Aggregated_First_POR]]="","",IF(Unspec_Imports[[#This Row],[Are_You_PSE]]="Yes","No",IF(Unspec_Imports[[#This Row],[Are_You_PSE]]="No","Yes","Verify Entry")))</f>
        <v/>
      </c>
      <c r="O340" s="52" t="str">
        <f>IF(Unspec_Imports[[#This Row],[Power_Brought_On_Behalf]]="Yes",Unspec_Imports[[#This Row],[Unspecified_Electricity_Deliveries]]*Unspec_Imports[[#This Row],[Transmission_Loss_Correction_Factor]],"")</f>
        <v/>
      </c>
      <c r="P340" s="51" t="str">
        <f>IF(Unspec_Imports[[#This Row],[Imported_Owned_Or_On_Behalf]]="","",Unspec_Imports[[#This Row],[Imported_Owned_Or_On_Behalf]]*Unspec_Imports[[#This Row],[Default_Emissions_Factor]])</f>
        <v/>
      </c>
      <c r="Q340" s="26"/>
      <c r="R340" s="39" t="str">
        <f>IFERROR(MAX(Unspec_Imports[[#This Row],[Unspecified_Electricity_Deliveries]],0)*Unspec_Imports[[#This Row],[Default_Emissions_Factor]]*Unspec_Imports[[#This Row],[Transmission_Loss_Correction_Factor]],"")</f>
        <v/>
      </c>
      <c r="S340" s="28"/>
      <c r="T340" s="57"/>
    </row>
    <row r="341" spans="1:20">
      <c r="A341" s="75" t="s">
        <v>896</v>
      </c>
      <c r="B341" s="37"/>
      <c r="C341" s="55"/>
      <c r="D341" s="37"/>
      <c r="E341" s="56"/>
      <c r="F341" s="44" t="str">
        <f>IF(Unspec_Imports[[#This Row],[Aggregated_First_POR]]="","",0.437)</f>
        <v/>
      </c>
      <c r="G34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41" s="43"/>
      <c r="I341" s="27"/>
      <c r="J341" s="37"/>
      <c r="K341" s="132" t="str">
        <f>IF(Unspec_Imports[[#This Row],[Are_You_PSE]]="","",IF(J341="Yes","","Verify Entry"))</f>
        <v/>
      </c>
      <c r="L341" s="26"/>
      <c r="M341" s="44" t="str">
        <f>IF(Unspec_Imports[[#This Row],[Aggregated_First_POR]]="","",'Start Here'!$B$33)</f>
        <v/>
      </c>
      <c r="N341" s="44" t="str">
        <f>IF(Unspec_Imports[[#This Row],[Aggregated_First_POR]]="","",IF(Unspec_Imports[[#This Row],[Are_You_PSE]]="Yes","No",IF(Unspec_Imports[[#This Row],[Are_You_PSE]]="No","Yes","Verify Entry")))</f>
        <v/>
      </c>
      <c r="O341" s="52" t="str">
        <f>IF(Unspec_Imports[[#This Row],[Power_Brought_On_Behalf]]="Yes",Unspec_Imports[[#This Row],[Unspecified_Electricity_Deliveries]]*Unspec_Imports[[#This Row],[Transmission_Loss_Correction_Factor]],"")</f>
        <v/>
      </c>
      <c r="P341" s="51" t="str">
        <f>IF(Unspec_Imports[[#This Row],[Imported_Owned_Or_On_Behalf]]="","",Unspec_Imports[[#This Row],[Imported_Owned_Or_On_Behalf]]*Unspec_Imports[[#This Row],[Default_Emissions_Factor]])</f>
        <v/>
      </c>
      <c r="Q341" s="26"/>
      <c r="R341" s="39" t="str">
        <f>IFERROR(MAX(Unspec_Imports[[#This Row],[Unspecified_Electricity_Deliveries]],0)*Unspec_Imports[[#This Row],[Default_Emissions_Factor]]*Unspec_Imports[[#This Row],[Transmission_Loss_Correction_Factor]],"")</f>
        <v/>
      </c>
      <c r="S341" s="28"/>
      <c r="T341" s="57"/>
    </row>
    <row r="342" spans="1:20">
      <c r="A342" s="75" t="s">
        <v>896</v>
      </c>
      <c r="B342" s="37"/>
      <c r="C342" s="55"/>
      <c r="D342" s="37"/>
      <c r="E342" s="56"/>
      <c r="F342" s="44" t="str">
        <f>IF(Unspec_Imports[[#This Row],[Aggregated_First_POR]]="","",0.437)</f>
        <v/>
      </c>
      <c r="G34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42" s="43"/>
      <c r="I342" s="27"/>
      <c r="J342" s="37"/>
      <c r="K342" s="132" t="str">
        <f>IF(Unspec_Imports[[#This Row],[Are_You_PSE]]="","",IF(J342="Yes","","Verify Entry"))</f>
        <v/>
      </c>
      <c r="L342" s="26"/>
      <c r="M342" s="44" t="str">
        <f>IF(Unspec_Imports[[#This Row],[Aggregated_First_POR]]="","",'Start Here'!$B$33)</f>
        <v/>
      </c>
      <c r="N342" s="44" t="str">
        <f>IF(Unspec_Imports[[#This Row],[Aggregated_First_POR]]="","",IF(Unspec_Imports[[#This Row],[Are_You_PSE]]="Yes","No",IF(Unspec_Imports[[#This Row],[Are_You_PSE]]="No","Yes","Verify Entry")))</f>
        <v/>
      </c>
      <c r="O342" s="52" t="str">
        <f>IF(Unspec_Imports[[#This Row],[Power_Brought_On_Behalf]]="Yes",Unspec_Imports[[#This Row],[Unspecified_Electricity_Deliveries]]*Unspec_Imports[[#This Row],[Transmission_Loss_Correction_Factor]],"")</f>
        <v/>
      </c>
      <c r="P342" s="51" t="str">
        <f>IF(Unspec_Imports[[#This Row],[Imported_Owned_Or_On_Behalf]]="","",Unspec_Imports[[#This Row],[Imported_Owned_Or_On_Behalf]]*Unspec_Imports[[#This Row],[Default_Emissions_Factor]])</f>
        <v/>
      </c>
      <c r="Q342" s="26"/>
      <c r="R342" s="39" t="str">
        <f>IFERROR(MAX(Unspec_Imports[[#This Row],[Unspecified_Electricity_Deliveries]],0)*Unspec_Imports[[#This Row],[Default_Emissions_Factor]]*Unspec_Imports[[#This Row],[Transmission_Loss_Correction_Factor]],"")</f>
        <v/>
      </c>
      <c r="S342" s="28"/>
      <c r="T342" s="57"/>
    </row>
    <row r="343" spans="1:20">
      <c r="A343" s="75" t="s">
        <v>896</v>
      </c>
      <c r="B343" s="37"/>
      <c r="C343" s="55"/>
      <c r="D343" s="37"/>
      <c r="E343" s="56"/>
      <c r="F343" s="44" t="str">
        <f>IF(Unspec_Imports[[#This Row],[Aggregated_First_POR]]="","",0.437)</f>
        <v/>
      </c>
      <c r="G34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43" s="43"/>
      <c r="I343" s="27"/>
      <c r="J343" s="37"/>
      <c r="K343" s="132" t="str">
        <f>IF(Unspec_Imports[[#This Row],[Are_You_PSE]]="","",IF(J343="Yes","","Verify Entry"))</f>
        <v/>
      </c>
      <c r="L343" s="26"/>
      <c r="M343" s="44" t="str">
        <f>IF(Unspec_Imports[[#This Row],[Aggregated_First_POR]]="","",'Start Here'!$B$33)</f>
        <v/>
      </c>
      <c r="N343" s="44" t="str">
        <f>IF(Unspec_Imports[[#This Row],[Aggregated_First_POR]]="","",IF(Unspec_Imports[[#This Row],[Are_You_PSE]]="Yes","No",IF(Unspec_Imports[[#This Row],[Are_You_PSE]]="No","Yes","Verify Entry")))</f>
        <v/>
      </c>
      <c r="O343" s="52" t="str">
        <f>IF(Unspec_Imports[[#This Row],[Power_Brought_On_Behalf]]="Yes",Unspec_Imports[[#This Row],[Unspecified_Electricity_Deliveries]]*Unspec_Imports[[#This Row],[Transmission_Loss_Correction_Factor]],"")</f>
        <v/>
      </c>
      <c r="P343" s="51" t="str">
        <f>IF(Unspec_Imports[[#This Row],[Imported_Owned_Or_On_Behalf]]="","",Unspec_Imports[[#This Row],[Imported_Owned_Or_On_Behalf]]*Unspec_Imports[[#This Row],[Default_Emissions_Factor]])</f>
        <v/>
      </c>
      <c r="Q343" s="26"/>
      <c r="R343" s="39" t="str">
        <f>IFERROR(MAX(Unspec_Imports[[#This Row],[Unspecified_Electricity_Deliveries]],0)*Unspec_Imports[[#This Row],[Default_Emissions_Factor]]*Unspec_Imports[[#This Row],[Transmission_Loss_Correction_Factor]],"")</f>
        <v/>
      </c>
      <c r="S343" s="28"/>
      <c r="T343" s="57"/>
    </row>
    <row r="344" spans="1:20">
      <c r="A344" s="75" t="s">
        <v>896</v>
      </c>
      <c r="B344" s="37"/>
      <c r="C344" s="55"/>
      <c r="D344" s="37"/>
      <c r="E344" s="56"/>
      <c r="F344" s="44" t="str">
        <f>IF(Unspec_Imports[[#This Row],[Aggregated_First_POR]]="","",0.437)</f>
        <v/>
      </c>
      <c r="G34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44" s="43"/>
      <c r="I344" s="27"/>
      <c r="J344" s="37"/>
      <c r="K344" s="132" t="str">
        <f>IF(Unspec_Imports[[#This Row],[Are_You_PSE]]="","",IF(J344="Yes","","Verify Entry"))</f>
        <v/>
      </c>
      <c r="L344" s="26"/>
      <c r="M344" s="44" t="str">
        <f>IF(Unspec_Imports[[#This Row],[Aggregated_First_POR]]="","",'Start Here'!$B$33)</f>
        <v/>
      </c>
      <c r="N344" s="44" t="str">
        <f>IF(Unspec_Imports[[#This Row],[Aggregated_First_POR]]="","",IF(Unspec_Imports[[#This Row],[Are_You_PSE]]="Yes","No",IF(Unspec_Imports[[#This Row],[Are_You_PSE]]="No","Yes","Verify Entry")))</f>
        <v/>
      </c>
      <c r="O344" s="52" t="str">
        <f>IF(Unspec_Imports[[#This Row],[Power_Brought_On_Behalf]]="Yes",Unspec_Imports[[#This Row],[Unspecified_Electricity_Deliveries]]*Unspec_Imports[[#This Row],[Transmission_Loss_Correction_Factor]],"")</f>
        <v/>
      </c>
      <c r="P344" s="51" t="str">
        <f>IF(Unspec_Imports[[#This Row],[Imported_Owned_Or_On_Behalf]]="","",Unspec_Imports[[#This Row],[Imported_Owned_Or_On_Behalf]]*Unspec_Imports[[#This Row],[Default_Emissions_Factor]])</f>
        <v/>
      </c>
      <c r="Q344" s="26"/>
      <c r="R344" s="39" t="str">
        <f>IFERROR(MAX(Unspec_Imports[[#This Row],[Unspecified_Electricity_Deliveries]],0)*Unspec_Imports[[#This Row],[Default_Emissions_Factor]]*Unspec_Imports[[#This Row],[Transmission_Loss_Correction_Factor]],"")</f>
        <v/>
      </c>
      <c r="S344" s="28"/>
      <c r="T344" s="57"/>
    </row>
    <row r="345" spans="1:20">
      <c r="A345" s="75" t="s">
        <v>896</v>
      </c>
      <c r="B345" s="37"/>
      <c r="C345" s="55"/>
      <c r="D345" s="37"/>
      <c r="E345" s="56"/>
      <c r="F345" s="44" t="str">
        <f>IF(Unspec_Imports[[#This Row],[Aggregated_First_POR]]="","",0.437)</f>
        <v/>
      </c>
      <c r="G34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45" s="43"/>
      <c r="I345" s="27"/>
      <c r="J345" s="37"/>
      <c r="K345" s="132" t="str">
        <f>IF(Unspec_Imports[[#This Row],[Are_You_PSE]]="","",IF(J345="Yes","","Verify Entry"))</f>
        <v/>
      </c>
      <c r="L345" s="26"/>
      <c r="M345" s="44" t="str">
        <f>IF(Unspec_Imports[[#This Row],[Aggregated_First_POR]]="","",'Start Here'!$B$33)</f>
        <v/>
      </c>
      <c r="N345" s="44" t="str">
        <f>IF(Unspec_Imports[[#This Row],[Aggregated_First_POR]]="","",IF(Unspec_Imports[[#This Row],[Are_You_PSE]]="Yes","No",IF(Unspec_Imports[[#This Row],[Are_You_PSE]]="No","Yes","Verify Entry")))</f>
        <v/>
      </c>
      <c r="O345" s="52" t="str">
        <f>IF(Unspec_Imports[[#This Row],[Power_Brought_On_Behalf]]="Yes",Unspec_Imports[[#This Row],[Unspecified_Electricity_Deliveries]]*Unspec_Imports[[#This Row],[Transmission_Loss_Correction_Factor]],"")</f>
        <v/>
      </c>
      <c r="P345" s="51" t="str">
        <f>IF(Unspec_Imports[[#This Row],[Imported_Owned_Or_On_Behalf]]="","",Unspec_Imports[[#This Row],[Imported_Owned_Or_On_Behalf]]*Unspec_Imports[[#This Row],[Default_Emissions_Factor]])</f>
        <v/>
      </c>
      <c r="Q345" s="26"/>
      <c r="R345" s="39" t="str">
        <f>IFERROR(MAX(Unspec_Imports[[#This Row],[Unspecified_Electricity_Deliveries]],0)*Unspec_Imports[[#This Row],[Default_Emissions_Factor]]*Unspec_Imports[[#This Row],[Transmission_Loss_Correction_Factor]],"")</f>
        <v/>
      </c>
      <c r="S345" s="28"/>
      <c r="T345" s="57"/>
    </row>
    <row r="346" spans="1:20">
      <c r="A346" s="75" t="s">
        <v>896</v>
      </c>
      <c r="B346" s="37"/>
      <c r="C346" s="55"/>
      <c r="D346" s="37"/>
      <c r="E346" s="56"/>
      <c r="F346" s="44" t="str">
        <f>IF(Unspec_Imports[[#This Row],[Aggregated_First_POR]]="","",0.437)</f>
        <v/>
      </c>
      <c r="G34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46" s="43"/>
      <c r="I346" s="27"/>
      <c r="J346" s="37"/>
      <c r="K346" s="132" t="str">
        <f>IF(Unspec_Imports[[#This Row],[Are_You_PSE]]="","",IF(J346="Yes","","Verify Entry"))</f>
        <v/>
      </c>
      <c r="L346" s="26"/>
      <c r="M346" s="44" t="str">
        <f>IF(Unspec_Imports[[#This Row],[Aggregated_First_POR]]="","",'Start Here'!$B$33)</f>
        <v/>
      </c>
      <c r="N346" s="44" t="str">
        <f>IF(Unspec_Imports[[#This Row],[Aggregated_First_POR]]="","",IF(Unspec_Imports[[#This Row],[Are_You_PSE]]="Yes","No",IF(Unspec_Imports[[#This Row],[Are_You_PSE]]="No","Yes","Verify Entry")))</f>
        <v/>
      </c>
      <c r="O346" s="52" t="str">
        <f>IF(Unspec_Imports[[#This Row],[Power_Brought_On_Behalf]]="Yes",Unspec_Imports[[#This Row],[Unspecified_Electricity_Deliveries]]*Unspec_Imports[[#This Row],[Transmission_Loss_Correction_Factor]],"")</f>
        <v/>
      </c>
      <c r="P346" s="51" t="str">
        <f>IF(Unspec_Imports[[#This Row],[Imported_Owned_Or_On_Behalf]]="","",Unspec_Imports[[#This Row],[Imported_Owned_Or_On_Behalf]]*Unspec_Imports[[#This Row],[Default_Emissions_Factor]])</f>
        <v/>
      </c>
      <c r="Q346" s="26"/>
      <c r="R346" s="39" t="str">
        <f>IFERROR(MAX(Unspec_Imports[[#This Row],[Unspecified_Electricity_Deliveries]],0)*Unspec_Imports[[#This Row],[Default_Emissions_Factor]]*Unspec_Imports[[#This Row],[Transmission_Loss_Correction_Factor]],"")</f>
        <v/>
      </c>
      <c r="S346" s="28"/>
      <c r="T346" s="57"/>
    </row>
    <row r="347" spans="1:20">
      <c r="A347" s="75" t="s">
        <v>896</v>
      </c>
      <c r="B347" s="37"/>
      <c r="C347" s="55"/>
      <c r="D347" s="37"/>
      <c r="E347" s="56"/>
      <c r="F347" s="44" t="str">
        <f>IF(Unspec_Imports[[#This Row],[Aggregated_First_POR]]="","",0.437)</f>
        <v/>
      </c>
      <c r="G34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47" s="43"/>
      <c r="I347" s="27"/>
      <c r="J347" s="37"/>
      <c r="K347" s="132" t="str">
        <f>IF(Unspec_Imports[[#This Row],[Are_You_PSE]]="","",IF(J347="Yes","","Verify Entry"))</f>
        <v/>
      </c>
      <c r="L347" s="26"/>
      <c r="M347" s="44" t="str">
        <f>IF(Unspec_Imports[[#This Row],[Aggregated_First_POR]]="","",'Start Here'!$B$33)</f>
        <v/>
      </c>
      <c r="N347" s="44" t="str">
        <f>IF(Unspec_Imports[[#This Row],[Aggregated_First_POR]]="","",IF(Unspec_Imports[[#This Row],[Are_You_PSE]]="Yes","No",IF(Unspec_Imports[[#This Row],[Are_You_PSE]]="No","Yes","Verify Entry")))</f>
        <v/>
      </c>
      <c r="O347" s="52" t="str">
        <f>IF(Unspec_Imports[[#This Row],[Power_Brought_On_Behalf]]="Yes",Unspec_Imports[[#This Row],[Unspecified_Electricity_Deliveries]]*Unspec_Imports[[#This Row],[Transmission_Loss_Correction_Factor]],"")</f>
        <v/>
      </c>
      <c r="P347" s="51" t="str">
        <f>IF(Unspec_Imports[[#This Row],[Imported_Owned_Or_On_Behalf]]="","",Unspec_Imports[[#This Row],[Imported_Owned_Or_On_Behalf]]*Unspec_Imports[[#This Row],[Default_Emissions_Factor]])</f>
        <v/>
      </c>
      <c r="Q347" s="26"/>
      <c r="R347" s="39" t="str">
        <f>IFERROR(MAX(Unspec_Imports[[#This Row],[Unspecified_Electricity_Deliveries]],0)*Unspec_Imports[[#This Row],[Default_Emissions_Factor]]*Unspec_Imports[[#This Row],[Transmission_Loss_Correction_Factor]],"")</f>
        <v/>
      </c>
      <c r="S347" s="28"/>
      <c r="T347" s="57"/>
    </row>
    <row r="348" spans="1:20">
      <c r="A348" s="75" t="s">
        <v>896</v>
      </c>
      <c r="B348" s="37"/>
      <c r="C348" s="55"/>
      <c r="D348" s="37"/>
      <c r="E348" s="56"/>
      <c r="F348" s="44" t="str">
        <f>IF(Unspec_Imports[[#This Row],[Aggregated_First_POR]]="","",0.437)</f>
        <v/>
      </c>
      <c r="G34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48" s="43"/>
      <c r="I348" s="27"/>
      <c r="J348" s="37"/>
      <c r="K348" s="132" t="str">
        <f>IF(Unspec_Imports[[#This Row],[Are_You_PSE]]="","",IF(J348="Yes","","Verify Entry"))</f>
        <v/>
      </c>
      <c r="L348" s="26"/>
      <c r="M348" s="44" t="str">
        <f>IF(Unspec_Imports[[#This Row],[Aggregated_First_POR]]="","",'Start Here'!$B$33)</f>
        <v/>
      </c>
      <c r="N348" s="44" t="str">
        <f>IF(Unspec_Imports[[#This Row],[Aggregated_First_POR]]="","",IF(Unspec_Imports[[#This Row],[Are_You_PSE]]="Yes","No",IF(Unspec_Imports[[#This Row],[Are_You_PSE]]="No","Yes","Verify Entry")))</f>
        <v/>
      </c>
      <c r="O348" s="52" t="str">
        <f>IF(Unspec_Imports[[#This Row],[Power_Brought_On_Behalf]]="Yes",Unspec_Imports[[#This Row],[Unspecified_Electricity_Deliveries]]*Unspec_Imports[[#This Row],[Transmission_Loss_Correction_Factor]],"")</f>
        <v/>
      </c>
      <c r="P348" s="51" t="str">
        <f>IF(Unspec_Imports[[#This Row],[Imported_Owned_Or_On_Behalf]]="","",Unspec_Imports[[#This Row],[Imported_Owned_Or_On_Behalf]]*Unspec_Imports[[#This Row],[Default_Emissions_Factor]])</f>
        <v/>
      </c>
      <c r="Q348" s="26"/>
      <c r="R348" s="39" t="str">
        <f>IFERROR(MAX(Unspec_Imports[[#This Row],[Unspecified_Electricity_Deliveries]],0)*Unspec_Imports[[#This Row],[Default_Emissions_Factor]]*Unspec_Imports[[#This Row],[Transmission_Loss_Correction_Factor]],"")</f>
        <v/>
      </c>
      <c r="S348" s="28"/>
      <c r="T348" s="57"/>
    </row>
    <row r="349" spans="1:20">
      <c r="A349" s="75" t="s">
        <v>896</v>
      </c>
      <c r="B349" s="37"/>
      <c r="C349" s="55"/>
      <c r="D349" s="37"/>
      <c r="E349" s="56"/>
      <c r="F349" s="44" t="str">
        <f>IF(Unspec_Imports[[#This Row],[Aggregated_First_POR]]="","",0.437)</f>
        <v/>
      </c>
      <c r="G34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49" s="43"/>
      <c r="I349" s="27"/>
      <c r="J349" s="37"/>
      <c r="K349" s="132" t="str">
        <f>IF(Unspec_Imports[[#This Row],[Are_You_PSE]]="","",IF(J349="Yes","","Verify Entry"))</f>
        <v/>
      </c>
      <c r="L349" s="26"/>
      <c r="M349" s="44" t="str">
        <f>IF(Unspec_Imports[[#This Row],[Aggregated_First_POR]]="","",'Start Here'!$B$33)</f>
        <v/>
      </c>
      <c r="N349" s="44" t="str">
        <f>IF(Unspec_Imports[[#This Row],[Aggregated_First_POR]]="","",IF(Unspec_Imports[[#This Row],[Are_You_PSE]]="Yes","No",IF(Unspec_Imports[[#This Row],[Are_You_PSE]]="No","Yes","Verify Entry")))</f>
        <v/>
      </c>
      <c r="O349" s="52" t="str">
        <f>IF(Unspec_Imports[[#This Row],[Power_Brought_On_Behalf]]="Yes",Unspec_Imports[[#This Row],[Unspecified_Electricity_Deliveries]]*Unspec_Imports[[#This Row],[Transmission_Loss_Correction_Factor]],"")</f>
        <v/>
      </c>
      <c r="P349" s="51" t="str">
        <f>IF(Unspec_Imports[[#This Row],[Imported_Owned_Or_On_Behalf]]="","",Unspec_Imports[[#This Row],[Imported_Owned_Or_On_Behalf]]*Unspec_Imports[[#This Row],[Default_Emissions_Factor]])</f>
        <v/>
      </c>
      <c r="Q349" s="26"/>
      <c r="R349" s="39" t="str">
        <f>IFERROR(MAX(Unspec_Imports[[#This Row],[Unspecified_Electricity_Deliveries]],0)*Unspec_Imports[[#This Row],[Default_Emissions_Factor]]*Unspec_Imports[[#This Row],[Transmission_Loss_Correction_Factor]],"")</f>
        <v/>
      </c>
      <c r="S349" s="28"/>
      <c r="T349" s="57"/>
    </row>
    <row r="350" spans="1:20">
      <c r="A350" s="75" t="s">
        <v>896</v>
      </c>
      <c r="B350" s="37"/>
      <c r="C350" s="55"/>
      <c r="D350" s="37"/>
      <c r="E350" s="56"/>
      <c r="F350" s="44" t="str">
        <f>IF(Unspec_Imports[[#This Row],[Aggregated_First_POR]]="","",0.437)</f>
        <v/>
      </c>
      <c r="G35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50" s="43"/>
      <c r="I350" s="27"/>
      <c r="J350" s="37"/>
      <c r="K350" s="132" t="str">
        <f>IF(Unspec_Imports[[#This Row],[Are_You_PSE]]="","",IF(J350="Yes","","Verify Entry"))</f>
        <v/>
      </c>
      <c r="L350" s="26"/>
      <c r="M350" s="44" t="str">
        <f>IF(Unspec_Imports[[#This Row],[Aggregated_First_POR]]="","",'Start Here'!$B$33)</f>
        <v/>
      </c>
      <c r="N350" s="44" t="str">
        <f>IF(Unspec_Imports[[#This Row],[Aggregated_First_POR]]="","",IF(Unspec_Imports[[#This Row],[Are_You_PSE]]="Yes","No",IF(Unspec_Imports[[#This Row],[Are_You_PSE]]="No","Yes","Verify Entry")))</f>
        <v/>
      </c>
      <c r="O350" s="52" t="str">
        <f>IF(Unspec_Imports[[#This Row],[Power_Brought_On_Behalf]]="Yes",Unspec_Imports[[#This Row],[Unspecified_Electricity_Deliveries]]*Unspec_Imports[[#This Row],[Transmission_Loss_Correction_Factor]],"")</f>
        <v/>
      </c>
      <c r="P350" s="51" t="str">
        <f>IF(Unspec_Imports[[#This Row],[Imported_Owned_Or_On_Behalf]]="","",Unspec_Imports[[#This Row],[Imported_Owned_Or_On_Behalf]]*Unspec_Imports[[#This Row],[Default_Emissions_Factor]])</f>
        <v/>
      </c>
      <c r="Q350" s="26"/>
      <c r="R350" s="39" t="str">
        <f>IFERROR(MAX(Unspec_Imports[[#This Row],[Unspecified_Electricity_Deliveries]],0)*Unspec_Imports[[#This Row],[Default_Emissions_Factor]]*Unspec_Imports[[#This Row],[Transmission_Loss_Correction_Factor]],"")</f>
        <v/>
      </c>
      <c r="S350" s="28"/>
      <c r="T350" s="57"/>
    </row>
    <row r="351" spans="1:20">
      <c r="A351" s="75" t="s">
        <v>896</v>
      </c>
      <c r="B351" s="37"/>
      <c r="C351" s="55"/>
      <c r="D351" s="37"/>
      <c r="E351" s="56"/>
      <c r="F351" s="44" t="str">
        <f>IF(Unspec_Imports[[#This Row],[Aggregated_First_POR]]="","",0.437)</f>
        <v/>
      </c>
      <c r="G35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51" s="43"/>
      <c r="I351" s="27"/>
      <c r="J351" s="37"/>
      <c r="K351" s="132" t="str">
        <f>IF(Unspec_Imports[[#This Row],[Are_You_PSE]]="","",IF(J351="Yes","","Verify Entry"))</f>
        <v/>
      </c>
      <c r="L351" s="26"/>
      <c r="M351" s="44" t="str">
        <f>IF(Unspec_Imports[[#This Row],[Aggregated_First_POR]]="","",'Start Here'!$B$33)</f>
        <v/>
      </c>
      <c r="N351" s="44" t="str">
        <f>IF(Unspec_Imports[[#This Row],[Aggregated_First_POR]]="","",IF(Unspec_Imports[[#This Row],[Are_You_PSE]]="Yes","No",IF(Unspec_Imports[[#This Row],[Are_You_PSE]]="No","Yes","Verify Entry")))</f>
        <v/>
      </c>
      <c r="O351" s="52" t="str">
        <f>IF(Unspec_Imports[[#This Row],[Power_Brought_On_Behalf]]="Yes",Unspec_Imports[[#This Row],[Unspecified_Electricity_Deliveries]]*Unspec_Imports[[#This Row],[Transmission_Loss_Correction_Factor]],"")</f>
        <v/>
      </c>
      <c r="P351" s="51" t="str">
        <f>IF(Unspec_Imports[[#This Row],[Imported_Owned_Or_On_Behalf]]="","",Unspec_Imports[[#This Row],[Imported_Owned_Or_On_Behalf]]*Unspec_Imports[[#This Row],[Default_Emissions_Factor]])</f>
        <v/>
      </c>
      <c r="Q351" s="26"/>
      <c r="R351" s="39" t="str">
        <f>IFERROR(MAX(Unspec_Imports[[#This Row],[Unspecified_Electricity_Deliveries]],0)*Unspec_Imports[[#This Row],[Default_Emissions_Factor]]*Unspec_Imports[[#This Row],[Transmission_Loss_Correction_Factor]],"")</f>
        <v/>
      </c>
      <c r="S351" s="28"/>
      <c r="T351" s="57"/>
    </row>
    <row r="352" spans="1:20">
      <c r="A352" s="75" t="s">
        <v>896</v>
      </c>
      <c r="B352" s="37"/>
      <c r="C352" s="55"/>
      <c r="D352" s="37"/>
      <c r="E352" s="56"/>
      <c r="F352" s="44" t="str">
        <f>IF(Unspec_Imports[[#This Row],[Aggregated_First_POR]]="","",0.437)</f>
        <v/>
      </c>
      <c r="G35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52" s="43"/>
      <c r="I352" s="27"/>
      <c r="J352" s="37"/>
      <c r="K352" s="132" t="str">
        <f>IF(Unspec_Imports[[#This Row],[Are_You_PSE]]="","",IF(J352="Yes","","Verify Entry"))</f>
        <v/>
      </c>
      <c r="L352" s="26"/>
      <c r="M352" s="44" t="str">
        <f>IF(Unspec_Imports[[#This Row],[Aggregated_First_POR]]="","",'Start Here'!$B$33)</f>
        <v/>
      </c>
      <c r="N352" s="44" t="str">
        <f>IF(Unspec_Imports[[#This Row],[Aggregated_First_POR]]="","",IF(Unspec_Imports[[#This Row],[Are_You_PSE]]="Yes","No",IF(Unspec_Imports[[#This Row],[Are_You_PSE]]="No","Yes","Verify Entry")))</f>
        <v/>
      </c>
      <c r="O352" s="52" t="str">
        <f>IF(Unspec_Imports[[#This Row],[Power_Brought_On_Behalf]]="Yes",Unspec_Imports[[#This Row],[Unspecified_Electricity_Deliveries]]*Unspec_Imports[[#This Row],[Transmission_Loss_Correction_Factor]],"")</f>
        <v/>
      </c>
      <c r="P352" s="51" t="str">
        <f>IF(Unspec_Imports[[#This Row],[Imported_Owned_Or_On_Behalf]]="","",Unspec_Imports[[#This Row],[Imported_Owned_Or_On_Behalf]]*Unspec_Imports[[#This Row],[Default_Emissions_Factor]])</f>
        <v/>
      </c>
      <c r="Q352" s="26"/>
      <c r="R352" s="39" t="str">
        <f>IFERROR(MAX(Unspec_Imports[[#This Row],[Unspecified_Electricity_Deliveries]],0)*Unspec_Imports[[#This Row],[Default_Emissions_Factor]]*Unspec_Imports[[#This Row],[Transmission_Loss_Correction_Factor]],"")</f>
        <v/>
      </c>
      <c r="S352" s="28"/>
      <c r="T352" s="57"/>
    </row>
    <row r="353" spans="1:20">
      <c r="A353" s="75" t="s">
        <v>896</v>
      </c>
      <c r="B353" s="37"/>
      <c r="C353" s="55"/>
      <c r="D353" s="37"/>
      <c r="E353" s="56"/>
      <c r="F353" s="44" t="str">
        <f>IF(Unspec_Imports[[#This Row],[Aggregated_First_POR]]="","",0.437)</f>
        <v/>
      </c>
      <c r="G35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53" s="43"/>
      <c r="I353" s="27"/>
      <c r="J353" s="37"/>
      <c r="K353" s="132" t="str">
        <f>IF(Unspec_Imports[[#This Row],[Are_You_PSE]]="","",IF(J353="Yes","","Verify Entry"))</f>
        <v/>
      </c>
      <c r="L353" s="26"/>
      <c r="M353" s="44" t="str">
        <f>IF(Unspec_Imports[[#This Row],[Aggregated_First_POR]]="","",'Start Here'!$B$33)</f>
        <v/>
      </c>
      <c r="N353" s="44" t="str">
        <f>IF(Unspec_Imports[[#This Row],[Aggregated_First_POR]]="","",IF(Unspec_Imports[[#This Row],[Are_You_PSE]]="Yes","No",IF(Unspec_Imports[[#This Row],[Are_You_PSE]]="No","Yes","Verify Entry")))</f>
        <v/>
      </c>
      <c r="O353" s="52" t="str">
        <f>IF(Unspec_Imports[[#This Row],[Power_Brought_On_Behalf]]="Yes",Unspec_Imports[[#This Row],[Unspecified_Electricity_Deliveries]]*Unspec_Imports[[#This Row],[Transmission_Loss_Correction_Factor]],"")</f>
        <v/>
      </c>
      <c r="P353" s="51" t="str">
        <f>IF(Unspec_Imports[[#This Row],[Imported_Owned_Or_On_Behalf]]="","",Unspec_Imports[[#This Row],[Imported_Owned_Or_On_Behalf]]*Unspec_Imports[[#This Row],[Default_Emissions_Factor]])</f>
        <v/>
      </c>
      <c r="Q353" s="26"/>
      <c r="R353" s="39" t="str">
        <f>IFERROR(MAX(Unspec_Imports[[#This Row],[Unspecified_Electricity_Deliveries]],0)*Unspec_Imports[[#This Row],[Default_Emissions_Factor]]*Unspec_Imports[[#This Row],[Transmission_Loss_Correction_Factor]],"")</f>
        <v/>
      </c>
      <c r="S353" s="28"/>
      <c r="T353" s="57"/>
    </row>
    <row r="354" spans="1:20">
      <c r="A354" s="75" t="s">
        <v>896</v>
      </c>
      <c r="B354" s="37"/>
      <c r="C354" s="55"/>
      <c r="D354" s="37"/>
      <c r="E354" s="56"/>
      <c r="F354" s="44" t="str">
        <f>IF(Unspec_Imports[[#This Row],[Aggregated_First_POR]]="","",0.437)</f>
        <v/>
      </c>
      <c r="G35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54" s="43"/>
      <c r="I354" s="27"/>
      <c r="J354" s="37"/>
      <c r="K354" s="132" t="str">
        <f>IF(Unspec_Imports[[#This Row],[Are_You_PSE]]="","",IF(J354="Yes","","Verify Entry"))</f>
        <v/>
      </c>
      <c r="L354" s="26"/>
      <c r="M354" s="44" t="str">
        <f>IF(Unspec_Imports[[#This Row],[Aggregated_First_POR]]="","",'Start Here'!$B$33)</f>
        <v/>
      </c>
      <c r="N354" s="44" t="str">
        <f>IF(Unspec_Imports[[#This Row],[Aggregated_First_POR]]="","",IF(Unspec_Imports[[#This Row],[Are_You_PSE]]="Yes","No",IF(Unspec_Imports[[#This Row],[Are_You_PSE]]="No","Yes","Verify Entry")))</f>
        <v/>
      </c>
      <c r="O354" s="52" t="str">
        <f>IF(Unspec_Imports[[#This Row],[Power_Brought_On_Behalf]]="Yes",Unspec_Imports[[#This Row],[Unspecified_Electricity_Deliveries]]*Unspec_Imports[[#This Row],[Transmission_Loss_Correction_Factor]],"")</f>
        <v/>
      </c>
      <c r="P354" s="51" t="str">
        <f>IF(Unspec_Imports[[#This Row],[Imported_Owned_Or_On_Behalf]]="","",Unspec_Imports[[#This Row],[Imported_Owned_Or_On_Behalf]]*Unspec_Imports[[#This Row],[Default_Emissions_Factor]])</f>
        <v/>
      </c>
      <c r="Q354" s="26"/>
      <c r="R354" s="39" t="str">
        <f>IFERROR(MAX(Unspec_Imports[[#This Row],[Unspecified_Electricity_Deliveries]],0)*Unspec_Imports[[#This Row],[Default_Emissions_Factor]]*Unspec_Imports[[#This Row],[Transmission_Loss_Correction_Factor]],"")</f>
        <v/>
      </c>
      <c r="S354" s="28"/>
      <c r="T354" s="57"/>
    </row>
    <row r="355" spans="1:20">
      <c r="A355" s="75" t="s">
        <v>896</v>
      </c>
      <c r="B355" s="37"/>
      <c r="C355" s="55"/>
      <c r="D355" s="37"/>
      <c r="E355" s="56"/>
      <c r="F355" s="44" t="str">
        <f>IF(Unspec_Imports[[#This Row],[Aggregated_First_POR]]="","",0.437)</f>
        <v/>
      </c>
      <c r="G35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55" s="43"/>
      <c r="I355" s="27"/>
      <c r="J355" s="37"/>
      <c r="K355" s="132" t="str">
        <f>IF(Unspec_Imports[[#This Row],[Are_You_PSE]]="","",IF(J355="Yes","","Verify Entry"))</f>
        <v/>
      </c>
      <c r="L355" s="26"/>
      <c r="M355" s="44" t="str">
        <f>IF(Unspec_Imports[[#This Row],[Aggregated_First_POR]]="","",'Start Here'!$B$33)</f>
        <v/>
      </c>
      <c r="N355" s="44" t="str">
        <f>IF(Unspec_Imports[[#This Row],[Aggregated_First_POR]]="","",IF(Unspec_Imports[[#This Row],[Are_You_PSE]]="Yes","No",IF(Unspec_Imports[[#This Row],[Are_You_PSE]]="No","Yes","Verify Entry")))</f>
        <v/>
      </c>
      <c r="O355" s="52" t="str">
        <f>IF(Unspec_Imports[[#This Row],[Power_Brought_On_Behalf]]="Yes",Unspec_Imports[[#This Row],[Unspecified_Electricity_Deliveries]]*Unspec_Imports[[#This Row],[Transmission_Loss_Correction_Factor]],"")</f>
        <v/>
      </c>
      <c r="P355" s="51" t="str">
        <f>IF(Unspec_Imports[[#This Row],[Imported_Owned_Or_On_Behalf]]="","",Unspec_Imports[[#This Row],[Imported_Owned_Or_On_Behalf]]*Unspec_Imports[[#This Row],[Default_Emissions_Factor]])</f>
        <v/>
      </c>
      <c r="Q355" s="26"/>
      <c r="R355" s="39" t="str">
        <f>IFERROR(MAX(Unspec_Imports[[#This Row],[Unspecified_Electricity_Deliveries]],0)*Unspec_Imports[[#This Row],[Default_Emissions_Factor]]*Unspec_Imports[[#This Row],[Transmission_Loss_Correction_Factor]],"")</f>
        <v/>
      </c>
      <c r="S355" s="28"/>
      <c r="T355" s="57"/>
    </row>
    <row r="356" spans="1:20">
      <c r="A356" s="75" t="s">
        <v>896</v>
      </c>
      <c r="B356" s="37"/>
      <c r="C356" s="55"/>
      <c r="D356" s="37"/>
      <c r="E356" s="56"/>
      <c r="F356" s="44" t="str">
        <f>IF(Unspec_Imports[[#This Row],[Aggregated_First_POR]]="","",0.437)</f>
        <v/>
      </c>
      <c r="G35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56" s="43"/>
      <c r="I356" s="27"/>
      <c r="J356" s="37"/>
      <c r="K356" s="132" t="str">
        <f>IF(Unspec_Imports[[#This Row],[Are_You_PSE]]="","",IF(J356="Yes","","Verify Entry"))</f>
        <v/>
      </c>
      <c r="L356" s="26"/>
      <c r="M356" s="44" t="str">
        <f>IF(Unspec_Imports[[#This Row],[Aggregated_First_POR]]="","",'Start Here'!$B$33)</f>
        <v/>
      </c>
      <c r="N356" s="44" t="str">
        <f>IF(Unspec_Imports[[#This Row],[Aggregated_First_POR]]="","",IF(Unspec_Imports[[#This Row],[Are_You_PSE]]="Yes","No",IF(Unspec_Imports[[#This Row],[Are_You_PSE]]="No","Yes","Verify Entry")))</f>
        <v/>
      </c>
      <c r="O356" s="52" t="str">
        <f>IF(Unspec_Imports[[#This Row],[Power_Brought_On_Behalf]]="Yes",Unspec_Imports[[#This Row],[Unspecified_Electricity_Deliveries]]*Unspec_Imports[[#This Row],[Transmission_Loss_Correction_Factor]],"")</f>
        <v/>
      </c>
      <c r="P356" s="51" t="str">
        <f>IF(Unspec_Imports[[#This Row],[Imported_Owned_Or_On_Behalf]]="","",Unspec_Imports[[#This Row],[Imported_Owned_Or_On_Behalf]]*Unspec_Imports[[#This Row],[Default_Emissions_Factor]])</f>
        <v/>
      </c>
      <c r="Q356" s="26"/>
      <c r="R356" s="39" t="str">
        <f>IFERROR(MAX(Unspec_Imports[[#This Row],[Unspecified_Electricity_Deliveries]],0)*Unspec_Imports[[#This Row],[Default_Emissions_Factor]]*Unspec_Imports[[#This Row],[Transmission_Loss_Correction_Factor]],"")</f>
        <v/>
      </c>
      <c r="S356" s="28"/>
      <c r="T356" s="57"/>
    </row>
    <row r="357" spans="1:20">
      <c r="A357" s="75" t="s">
        <v>896</v>
      </c>
      <c r="B357" s="37"/>
      <c r="C357" s="55"/>
      <c r="D357" s="37"/>
      <c r="E357" s="56"/>
      <c r="F357" s="44" t="str">
        <f>IF(Unspec_Imports[[#This Row],[Aggregated_First_POR]]="","",0.437)</f>
        <v/>
      </c>
      <c r="G35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57" s="43"/>
      <c r="I357" s="27"/>
      <c r="J357" s="37"/>
      <c r="K357" s="132" t="str">
        <f>IF(Unspec_Imports[[#This Row],[Are_You_PSE]]="","",IF(J357="Yes","","Verify Entry"))</f>
        <v/>
      </c>
      <c r="L357" s="26"/>
      <c r="M357" s="44" t="str">
        <f>IF(Unspec_Imports[[#This Row],[Aggregated_First_POR]]="","",'Start Here'!$B$33)</f>
        <v/>
      </c>
      <c r="N357" s="44" t="str">
        <f>IF(Unspec_Imports[[#This Row],[Aggregated_First_POR]]="","",IF(Unspec_Imports[[#This Row],[Are_You_PSE]]="Yes","No",IF(Unspec_Imports[[#This Row],[Are_You_PSE]]="No","Yes","Verify Entry")))</f>
        <v/>
      </c>
      <c r="O357" s="52" t="str">
        <f>IF(Unspec_Imports[[#This Row],[Power_Brought_On_Behalf]]="Yes",Unspec_Imports[[#This Row],[Unspecified_Electricity_Deliveries]]*Unspec_Imports[[#This Row],[Transmission_Loss_Correction_Factor]],"")</f>
        <v/>
      </c>
      <c r="P357" s="51" t="str">
        <f>IF(Unspec_Imports[[#This Row],[Imported_Owned_Or_On_Behalf]]="","",Unspec_Imports[[#This Row],[Imported_Owned_Or_On_Behalf]]*Unspec_Imports[[#This Row],[Default_Emissions_Factor]])</f>
        <v/>
      </c>
      <c r="Q357" s="26"/>
      <c r="R357" s="39" t="str">
        <f>IFERROR(MAX(Unspec_Imports[[#This Row],[Unspecified_Electricity_Deliveries]],0)*Unspec_Imports[[#This Row],[Default_Emissions_Factor]]*Unspec_Imports[[#This Row],[Transmission_Loss_Correction_Factor]],"")</f>
        <v/>
      </c>
      <c r="S357" s="28"/>
      <c r="T357" s="57"/>
    </row>
    <row r="358" spans="1:20">
      <c r="A358" s="75" t="s">
        <v>896</v>
      </c>
      <c r="B358" s="37"/>
      <c r="C358" s="55"/>
      <c r="D358" s="37"/>
      <c r="E358" s="56"/>
      <c r="F358" s="44" t="str">
        <f>IF(Unspec_Imports[[#This Row],[Aggregated_First_POR]]="","",0.437)</f>
        <v/>
      </c>
      <c r="G35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58" s="43"/>
      <c r="I358" s="27"/>
      <c r="J358" s="37"/>
      <c r="K358" s="132" t="str">
        <f>IF(Unspec_Imports[[#This Row],[Are_You_PSE]]="","",IF(J358="Yes","","Verify Entry"))</f>
        <v/>
      </c>
      <c r="L358" s="26"/>
      <c r="M358" s="44" t="str">
        <f>IF(Unspec_Imports[[#This Row],[Aggregated_First_POR]]="","",'Start Here'!$B$33)</f>
        <v/>
      </c>
      <c r="N358" s="44" t="str">
        <f>IF(Unspec_Imports[[#This Row],[Aggregated_First_POR]]="","",IF(Unspec_Imports[[#This Row],[Are_You_PSE]]="Yes","No",IF(Unspec_Imports[[#This Row],[Are_You_PSE]]="No","Yes","Verify Entry")))</f>
        <v/>
      </c>
      <c r="O358" s="52" t="str">
        <f>IF(Unspec_Imports[[#This Row],[Power_Brought_On_Behalf]]="Yes",Unspec_Imports[[#This Row],[Unspecified_Electricity_Deliveries]]*Unspec_Imports[[#This Row],[Transmission_Loss_Correction_Factor]],"")</f>
        <v/>
      </c>
      <c r="P358" s="51" t="str">
        <f>IF(Unspec_Imports[[#This Row],[Imported_Owned_Or_On_Behalf]]="","",Unspec_Imports[[#This Row],[Imported_Owned_Or_On_Behalf]]*Unspec_Imports[[#This Row],[Default_Emissions_Factor]])</f>
        <v/>
      </c>
      <c r="Q358" s="26"/>
      <c r="R358" s="39" t="str">
        <f>IFERROR(MAX(Unspec_Imports[[#This Row],[Unspecified_Electricity_Deliveries]],0)*Unspec_Imports[[#This Row],[Default_Emissions_Factor]]*Unspec_Imports[[#This Row],[Transmission_Loss_Correction_Factor]],"")</f>
        <v/>
      </c>
      <c r="S358" s="28"/>
      <c r="T358" s="57"/>
    </row>
    <row r="359" spans="1:20">
      <c r="A359" s="75" t="s">
        <v>896</v>
      </c>
      <c r="B359" s="37"/>
      <c r="C359" s="55"/>
      <c r="D359" s="37"/>
      <c r="E359" s="56"/>
      <c r="F359" s="44" t="str">
        <f>IF(Unspec_Imports[[#This Row],[Aggregated_First_POR]]="","",0.437)</f>
        <v/>
      </c>
      <c r="G35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59" s="43"/>
      <c r="I359" s="27"/>
      <c r="J359" s="37"/>
      <c r="K359" s="132" t="str">
        <f>IF(Unspec_Imports[[#This Row],[Are_You_PSE]]="","",IF(J359="Yes","","Verify Entry"))</f>
        <v/>
      </c>
      <c r="L359" s="26"/>
      <c r="M359" s="44" t="str">
        <f>IF(Unspec_Imports[[#This Row],[Aggregated_First_POR]]="","",'Start Here'!$B$33)</f>
        <v/>
      </c>
      <c r="N359" s="44" t="str">
        <f>IF(Unspec_Imports[[#This Row],[Aggregated_First_POR]]="","",IF(Unspec_Imports[[#This Row],[Are_You_PSE]]="Yes","No",IF(Unspec_Imports[[#This Row],[Are_You_PSE]]="No","Yes","Verify Entry")))</f>
        <v/>
      </c>
      <c r="O359" s="52" t="str">
        <f>IF(Unspec_Imports[[#This Row],[Power_Brought_On_Behalf]]="Yes",Unspec_Imports[[#This Row],[Unspecified_Electricity_Deliveries]]*Unspec_Imports[[#This Row],[Transmission_Loss_Correction_Factor]],"")</f>
        <v/>
      </c>
      <c r="P359" s="51" t="str">
        <f>IF(Unspec_Imports[[#This Row],[Imported_Owned_Or_On_Behalf]]="","",Unspec_Imports[[#This Row],[Imported_Owned_Or_On_Behalf]]*Unspec_Imports[[#This Row],[Default_Emissions_Factor]])</f>
        <v/>
      </c>
      <c r="Q359" s="26"/>
      <c r="R359" s="39" t="str">
        <f>IFERROR(MAX(Unspec_Imports[[#This Row],[Unspecified_Electricity_Deliveries]],0)*Unspec_Imports[[#This Row],[Default_Emissions_Factor]]*Unspec_Imports[[#This Row],[Transmission_Loss_Correction_Factor]],"")</f>
        <v/>
      </c>
      <c r="S359" s="28"/>
      <c r="T359" s="57"/>
    </row>
    <row r="360" spans="1:20">
      <c r="A360" s="75" t="s">
        <v>896</v>
      </c>
      <c r="B360" s="37"/>
      <c r="C360" s="55"/>
      <c r="D360" s="37"/>
      <c r="E360" s="56"/>
      <c r="F360" s="44" t="str">
        <f>IF(Unspec_Imports[[#This Row],[Aggregated_First_POR]]="","",0.437)</f>
        <v/>
      </c>
      <c r="G36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60" s="43"/>
      <c r="I360" s="27"/>
      <c r="J360" s="37"/>
      <c r="K360" s="132" t="str">
        <f>IF(Unspec_Imports[[#This Row],[Are_You_PSE]]="","",IF(J360="Yes","","Verify Entry"))</f>
        <v/>
      </c>
      <c r="L360" s="26"/>
      <c r="M360" s="44" t="str">
        <f>IF(Unspec_Imports[[#This Row],[Aggregated_First_POR]]="","",'Start Here'!$B$33)</f>
        <v/>
      </c>
      <c r="N360" s="44" t="str">
        <f>IF(Unspec_Imports[[#This Row],[Aggregated_First_POR]]="","",IF(Unspec_Imports[[#This Row],[Are_You_PSE]]="Yes","No",IF(Unspec_Imports[[#This Row],[Are_You_PSE]]="No","Yes","Verify Entry")))</f>
        <v/>
      </c>
      <c r="O360" s="52" t="str">
        <f>IF(Unspec_Imports[[#This Row],[Power_Brought_On_Behalf]]="Yes",Unspec_Imports[[#This Row],[Unspecified_Electricity_Deliveries]]*Unspec_Imports[[#This Row],[Transmission_Loss_Correction_Factor]],"")</f>
        <v/>
      </c>
      <c r="P360" s="51" t="str">
        <f>IF(Unspec_Imports[[#This Row],[Imported_Owned_Or_On_Behalf]]="","",Unspec_Imports[[#This Row],[Imported_Owned_Or_On_Behalf]]*Unspec_Imports[[#This Row],[Default_Emissions_Factor]])</f>
        <v/>
      </c>
      <c r="Q360" s="26"/>
      <c r="R360" s="39" t="str">
        <f>IFERROR(MAX(Unspec_Imports[[#This Row],[Unspecified_Electricity_Deliveries]],0)*Unspec_Imports[[#This Row],[Default_Emissions_Factor]]*Unspec_Imports[[#This Row],[Transmission_Loss_Correction_Factor]],"")</f>
        <v/>
      </c>
      <c r="S360" s="28"/>
      <c r="T360" s="57"/>
    </row>
    <row r="361" spans="1:20">
      <c r="A361" s="75" t="s">
        <v>896</v>
      </c>
      <c r="B361" s="37"/>
      <c r="C361" s="55"/>
      <c r="D361" s="37"/>
      <c r="E361" s="56"/>
      <c r="F361" s="44" t="str">
        <f>IF(Unspec_Imports[[#This Row],[Aggregated_First_POR]]="","",0.437)</f>
        <v/>
      </c>
      <c r="G36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61" s="43"/>
      <c r="I361" s="27"/>
      <c r="J361" s="37"/>
      <c r="K361" s="132" t="str">
        <f>IF(Unspec_Imports[[#This Row],[Are_You_PSE]]="","",IF(J361="Yes","","Verify Entry"))</f>
        <v/>
      </c>
      <c r="L361" s="26"/>
      <c r="M361" s="44" t="str">
        <f>IF(Unspec_Imports[[#This Row],[Aggregated_First_POR]]="","",'Start Here'!$B$33)</f>
        <v/>
      </c>
      <c r="N361" s="44" t="str">
        <f>IF(Unspec_Imports[[#This Row],[Aggregated_First_POR]]="","",IF(Unspec_Imports[[#This Row],[Are_You_PSE]]="Yes","No",IF(Unspec_Imports[[#This Row],[Are_You_PSE]]="No","Yes","Verify Entry")))</f>
        <v/>
      </c>
      <c r="O361" s="52" t="str">
        <f>IF(Unspec_Imports[[#This Row],[Power_Brought_On_Behalf]]="Yes",Unspec_Imports[[#This Row],[Unspecified_Electricity_Deliveries]]*Unspec_Imports[[#This Row],[Transmission_Loss_Correction_Factor]],"")</f>
        <v/>
      </c>
      <c r="P361" s="51" t="str">
        <f>IF(Unspec_Imports[[#This Row],[Imported_Owned_Or_On_Behalf]]="","",Unspec_Imports[[#This Row],[Imported_Owned_Or_On_Behalf]]*Unspec_Imports[[#This Row],[Default_Emissions_Factor]])</f>
        <v/>
      </c>
      <c r="Q361" s="26"/>
      <c r="R361" s="39" t="str">
        <f>IFERROR(MAX(Unspec_Imports[[#This Row],[Unspecified_Electricity_Deliveries]],0)*Unspec_Imports[[#This Row],[Default_Emissions_Factor]]*Unspec_Imports[[#This Row],[Transmission_Loss_Correction_Factor]],"")</f>
        <v/>
      </c>
      <c r="S361" s="28"/>
      <c r="T361" s="57"/>
    </row>
    <row r="362" spans="1:20">
      <c r="A362" s="75" t="s">
        <v>896</v>
      </c>
      <c r="B362" s="37"/>
      <c r="C362" s="55"/>
      <c r="D362" s="37"/>
      <c r="E362" s="56"/>
      <c r="F362" s="44" t="str">
        <f>IF(Unspec_Imports[[#This Row],[Aggregated_First_POR]]="","",0.437)</f>
        <v/>
      </c>
      <c r="G36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62" s="43"/>
      <c r="I362" s="27"/>
      <c r="J362" s="37"/>
      <c r="K362" s="132" t="str">
        <f>IF(Unspec_Imports[[#This Row],[Are_You_PSE]]="","",IF(J362="Yes","","Verify Entry"))</f>
        <v/>
      </c>
      <c r="L362" s="26"/>
      <c r="M362" s="44" t="str">
        <f>IF(Unspec_Imports[[#This Row],[Aggregated_First_POR]]="","",'Start Here'!$B$33)</f>
        <v/>
      </c>
      <c r="N362" s="44" t="str">
        <f>IF(Unspec_Imports[[#This Row],[Aggregated_First_POR]]="","",IF(Unspec_Imports[[#This Row],[Are_You_PSE]]="Yes","No",IF(Unspec_Imports[[#This Row],[Are_You_PSE]]="No","Yes","Verify Entry")))</f>
        <v/>
      </c>
      <c r="O362" s="52" t="str">
        <f>IF(Unspec_Imports[[#This Row],[Power_Brought_On_Behalf]]="Yes",Unspec_Imports[[#This Row],[Unspecified_Electricity_Deliveries]]*Unspec_Imports[[#This Row],[Transmission_Loss_Correction_Factor]],"")</f>
        <v/>
      </c>
      <c r="P362" s="51" t="str">
        <f>IF(Unspec_Imports[[#This Row],[Imported_Owned_Or_On_Behalf]]="","",Unspec_Imports[[#This Row],[Imported_Owned_Or_On_Behalf]]*Unspec_Imports[[#This Row],[Default_Emissions_Factor]])</f>
        <v/>
      </c>
      <c r="Q362" s="26"/>
      <c r="R362" s="39" t="str">
        <f>IFERROR(MAX(Unspec_Imports[[#This Row],[Unspecified_Electricity_Deliveries]],0)*Unspec_Imports[[#This Row],[Default_Emissions_Factor]]*Unspec_Imports[[#This Row],[Transmission_Loss_Correction_Factor]],"")</f>
        <v/>
      </c>
      <c r="S362" s="28"/>
      <c r="T362" s="57"/>
    </row>
    <row r="363" spans="1:20">
      <c r="A363" s="75" t="s">
        <v>896</v>
      </c>
      <c r="B363" s="37"/>
      <c r="C363" s="55"/>
      <c r="D363" s="37"/>
      <c r="E363" s="56"/>
      <c r="F363" s="44" t="str">
        <f>IF(Unspec_Imports[[#This Row],[Aggregated_First_POR]]="","",0.437)</f>
        <v/>
      </c>
      <c r="G36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63" s="43"/>
      <c r="I363" s="27"/>
      <c r="J363" s="37"/>
      <c r="K363" s="132" t="str">
        <f>IF(Unspec_Imports[[#This Row],[Are_You_PSE]]="","",IF(J363="Yes","","Verify Entry"))</f>
        <v/>
      </c>
      <c r="L363" s="26"/>
      <c r="M363" s="44" t="str">
        <f>IF(Unspec_Imports[[#This Row],[Aggregated_First_POR]]="","",'Start Here'!$B$33)</f>
        <v/>
      </c>
      <c r="N363" s="44" t="str">
        <f>IF(Unspec_Imports[[#This Row],[Aggregated_First_POR]]="","",IF(Unspec_Imports[[#This Row],[Are_You_PSE]]="Yes","No",IF(Unspec_Imports[[#This Row],[Are_You_PSE]]="No","Yes","Verify Entry")))</f>
        <v/>
      </c>
      <c r="O363" s="52" t="str">
        <f>IF(Unspec_Imports[[#This Row],[Power_Brought_On_Behalf]]="Yes",Unspec_Imports[[#This Row],[Unspecified_Electricity_Deliveries]]*Unspec_Imports[[#This Row],[Transmission_Loss_Correction_Factor]],"")</f>
        <v/>
      </c>
      <c r="P363" s="51" t="str">
        <f>IF(Unspec_Imports[[#This Row],[Imported_Owned_Or_On_Behalf]]="","",Unspec_Imports[[#This Row],[Imported_Owned_Or_On_Behalf]]*Unspec_Imports[[#This Row],[Default_Emissions_Factor]])</f>
        <v/>
      </c>
      <c r="Q363" s="26"/>
      <c r="R363" s="39" t="str">
        <f>IFERROR(MAX(Unspec_Imports[[#This Row],[Unspecified_Electricity_Deliveries]],0)*Unspec_Imports[[#This Row],[Default_Emissions_Factor]]*Unspec_Imports[[#This Row],[Transmission_Loss_Correction_Factor]],"")</f>
        <v/>
      </c>
      <c r="S363" s="28"/>
      <c r="T363" s="57"/>
    </row>
    <row r="364" spans="1:20">
      <c r="A364" s="75" t="s">
        <v>896</v>
      </c>
      <c r="B364" s="37"/>
      <c r="C364" s="55"/>
      <c r="D364" s="37"/>
      <c r="E364" s="56"/>
      <c r="F364" s="44" t="str">
        <f>IF(Unspec_Imports[[#This Row],[Aggregated_First_POR]]="","",0.437)</f>
        <v/>
      </c>
      <c r="G36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64" s="43"/>
      <c r="I364" s="27"/>
      <c r="J364" s="37"/>
      <c r="K364" s="132" t="str">
        <f>IF(Unspec_Imports[[#This Row],[Are_You_PSE]]="","",IF(J364="Yes","","Verify Entry"))</f>
        <v/>
      </c>
      <c r="L364" s="26"/>
      <c r="M364" s="44" t="str">
        <f>IF(Unspec_Imports[[#This Row],[Aggregated_First_POR]]="","",'Start Here'!$B$33)</f>
        <v/>
      </c>
      <c r="N364" s="44" t="str">
        <f>IF(Unspec_Imports[[#This Row],[Aggregated_First_POR]]="","",IF(Unspec_Imports[[#This Row],[Are_You_PSE]]="Yes","No",IF(Unspec_Imports[[#This Row],[Are_You_PSE]]="No","Yes","Verify Entry")))</f>
        <v/>
      </c>
      <c r="O364" s="52" t="str">
        <f>IF(Unspec_Imports[[#This Row],[Power_Brought_On_Behalf]]="Yes",Unspec_Imports[[#This Row],[Unspecified_Electricity_Deliveries]]*Unspec_Imports[[#This Row],[Transmission_Loss_Correction_Factor]],"")</f>
        <v/>
      </c>
      <c r="P364" s="51" t="str">
        <f>IF(Unspec_Imports[[#This Row],[Imported_Owned_Or_On_Behalf]]="","",Unspec_Imports[[#This Row],[Imported_Owned_Or_On_Behalf]]*Unspec_Imports[[#This Row],[Default_Emissions_Factor]])</f>
        <v/>
      </c>
      <c r="Q364" s="26"/>
      <c r="R364" s="39" t="str">
        <f>IFERROR(MAX(Unspec_Imports[[#This Row],[Unspecified_Electricity_Deliveries]],0)*Unspec_Imports[[#This Row],[Default_Emissions_Factor]]*Unspec_Imports[[#This Row],[Transmission_Loss_Correction_Factor]],"")</f>
        <v/>
      </c>
      <c r="S364" s="28"/>
      <c r="T364" s="57"/>
    </row>
    <row r="365" spans="1:20">
      <c r="A365" s="75" t="s">
        <v>896</v>
      </c>
      <c r="B365" s="37"/>
      <c r="C365" s="55"/>
      <c r="D365" s="37"/>
      <c r="E365" s="56"/>
      <c r="F365" s="44" t="str">
        <f>IF(Unspec_Imports[[#This Row],[Aggregated_First_POR]]="","",0.437)</f>
        <v/>
      </c>
      <c r="G36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65" s="43"/>
      <c r="I365" s="27"/>
      <c r="J365" s="37"/>
      <c r="K365" s="132" t="str">
        <f>IF(Unspec_Imports[[#This Row],[Are_You_PSE]]="","",IF(J365="Yes","","Verify Entry"))</f>
        <v/>
      </c>
      <c r="L365" s="26"/>
      <c r="M365" s="44" t="str">
        <f>IF(Unspec_Imports[[#This Row],[Aggregated_First_POR]]="","",'Start Here'!$B$33)</f>
        <v/>
      </c>
      <c r="N365" s="44" t="str">
        <f>IF(Unspec_Imports[[#This Row],[Aggregated_First_POR]]="","",IF(Unspec_Imports[[#This Row],[Are_You_PSE]]="Yes","No",IF(Unspec_Imports[[#This Row],[Are_You_PSE]]="No","Yes","Verify Entry")))</f>
        <v/>
      </c>
      <c r="O365" s="52" t="str">
        <f>IF(Unspec_Imports[[#This Row],[Power_Brought_On_Behalf]]="Yes",Unspec_Imports[[#This Row],[Unspecified_Electricity_Deliveries]]*Unspec_Imports[[#This Row],[Transmission_Loss_Correction_Factor]],"")</f>
        <v/>
      </c>
      <c r="P365" s="51" t="str">
        <f>IF(Unspec_Imports[[#This Row],[Imported_Owned_Or_On_Behalf]]="","",Unspec_Imports[[#This Row],[Imported_Owned_Or_On_Behalf]]*Unspec_Imports[[#This Row],[Default_Emissions_Factor]])</f>
        <v/>
      </c>
      <c r="Q365" s="26"/>
      <c r="R365" s="39" t="str">
        <f>IFERROR(MAX(Unspec_Imports[[#This Row],[Unspecified_Electricity_Deliveries]],0)*Unspec_Imports[[#This Row],[Default_Emissions_Factor]]*Unspec_Imports[[#This Row],[Transmission_Loss_Correction_Factor]],"")</f>
        <v/>
      </c>
      <c r="S365" s="28"/>
      <c r="T365" s="57"/>
    </row>
    <row r="366" spans="1:20">
      <c r="A366" s="75" t="s">
        <v>896</v>
      </c>
      <c r="B366" s="37"/>
      <c r="C366" s="55"/>
      <c r="D366" s="37"/>
      <c r="E366" s="56"/>
      <c r="F366" s="44" t="str">
        <f>IF(Unspec_Imports[[#This Row],[Aggregated_First_POR]]="","",0.437)</f>
        <v/>
      </c>
      <c r="G36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66" s="43"/>
      <c r="I366" s="27"/>
      <c r="J366" s="37"/>
      <c r="K366" s="132" t="str">
        <f>IF(Unspec_Imports[[#This Row],[Are_You_PSE]]="","",IF(J366="Yes","","Verify Entry"))</f>
        <v/>
      </c>
      <c r="L366" s="26"/>
      <c r="M366" s="44" t="str">
        <f>IF(Unspec_Imports[[#This Row],[Aggregated_First_POR]]="","",'Start Here'!$B$33)</f>
        <v/>
      </c>
      <c r="N366" s="44" t="str">
        <f>IF(Unspec_Imports[[#This Row],[Aggregated_First_POR]]="","",IF(Unspec_Imports[[#This Row],[Are_You_PSE]]="Yes","No",IF(Unspec_Imports[[#This Row],[Are_You_PSE]]="No","Yes","Verify Entry")))</f>
        <v/>
      </c>
      <c r="O366" s="52" t="str">
        <f>IF(Unspec_Imports[[#This Row],[Power_Brought_On_Behalf]]="Yes",Unspec_Imports[[#This Row],[Unspecified_Electricity_Deliveries]]*Unspec_Imports[[#This Row],[Transmission_Loss_Correction_Factor]],"")</f>
        <v/>
      </c>
      <c r="P366" s="51" t="str">
        <f>IF(Unspec_Imports[[#This Row],[Imported_Owned_Or_On_Behalf]]="","",Unspec_Imports[[#This Row],[Imported_Owned_Or_On_Behalf]]*Unspec_Imports[[#This Row],[Default_Emissions_Factor]])</f>
        <v/>
      </c>
      <c r="Q366" s="26"/>
      <c r="R366" s="39" t="str">
        <f>IFERROR(MAX(Unspec_Imports[[#This Row],[Unspecified_Electricity_Deliveries]],0)*Unspec_Imports[[#This Row],[Default_Emissions_Factor]]*Unspec_Imports[[#This Row],[Transmission_Loss_Correction_Factor]],"")</f>
        <v/>
      </c>
      <c r="S366" s="28"/>
      <c r="T366" s="57"/>
    </row>
    <row r="367" spans="1:20">
      <c r="A367" s="75" t="s">
        <v>896</v>
      </c>
      <c r="B367" s="37"/>
      <c r="C367" s="55"/>
      <c r="D367" s="37"/>
      <c r="E367" s="56"/>
      <c r="F367" s="44" t="str">
        <f>IF(Unspec_Imports[[#This Row],[Aggregated_First_POR]]="","",0.437)</f>
        <v/>
      </c>
      <c r="G36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67" s="43"/>
      <c r="I367" s="27"/>
      <c r="J367" s="37"/>
      <c r="K367" s="132" t="str">
        <f>IF(Unspec_Imports[[#This Row],[Are_You_PSE]]="","",IF(J367="Yes","","Verify Entry"))</f>
        <v/>
      </c>
      <c r="L367" s="26"/>
      <c r="M367" s="44" t="str">
        <f>IF(Unspec_Imports[[#This Row],[Aggregated_First_POR]]="","",'Start Here'!$B$33)</f>
        <v/>
      </c>
      <c r="N367" s="44" t="str">
        <f>IF(Unspec_Imports[[#This Row],[Aggregated_First_POR]]="","",IF(Unspec_Imports[[#This Row],[Are_You_PSE]]="Yes","No",IF(Unspec_Imports[[#This Row],[Are_You_PSE]]="No","Yes","Verify Entry")))</f>
        <v/>
      </c>
      <c r="O367" s="52" t="str">
        <f>IF(Unspec_Imports[[#This Row],[Power_Brought_On_Behalf]]="Yes",Unspec_Imports[[#This Row],[Unspecified_Electricity_Deliveries]]*Unspec_Imports[[#This Row],[Transmission_Loss_Correction_Factor]],"")</f>
        <v/>
      </c>
      <c r="P367" s="51" t="str">
        <f>IF(Unspec_Imports[[#This Row],[Imported_Owned_Or_On_Behalf]]="","",Unspec_Imports[[#This Row],[Imported_Owned_Or_On_Behalf]]*Unspec_Imports[[#This Row],[Default_Emissions_Factor]])</f>
        <v/>
      </c>
      <c r="Q367" s="26"/>
      <c r="R367" s="39" t="str">
        <f>IFERROR(MAX(Unspec_Imports[[#This Row],[Unspecified_Electricity_Deliveries]],0)*Unspec_Imports[[#This Row],[Default_Emissions_Factor]]*Unspec_Imports[[#This Row],[Transmission_Loss_Correction_Factor]],"")</f>
        <v/>
      </c>
      <c r="S367" s="28"/>
      <c r="T367" s="57"/>
    </row>
    <row r="368" spans="1:20">
      <c r="A368" s="75" t="s">
        <v>896</v>
      </c>
      <c r="B368" s="37"/>
      <c r="C368" s="55"/>
      <c r="D368" s="37"/>
      <c r="E368" s="56"/>
      <c r="F368" s="44" t="str">
        <f>IF(Unspec_Imports[[#This Row],[Aggregated_First_POR]]="","",0.437)</f>
        <v/>
      </c>
      <c r="G36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68" s="43"/>
      <c r="I368" s="27"/>
      <c r="J368" s="37"/>
      <c r="K368" s="132" t="str">
        <f>IF(Unspec_Imports[[#This Row],[Are_You_PSE]]="","",IF(J368="Yes","","Verify Entry"))</f>
        <v/>
      </c>
      <c r="L368" s="26"/>
      <c r="M368" s="44" t="str">
        <f>IF(Unspec_Imports[[#This Row],[Aggregated_First_POR]]="","",'Start Here'!$B$33)</f>
        <v/>
      </c>
      <c r="N368" s="44" t="str">
        <f>IF(Unspec_Imports[[#This Row],[Aggregated_First_POR]]="","",IF(Unspec_Imports[[#This Row],[Are_You_PSE]]="Yes","No",IF(Unspec_Imports[[#This Row],[Are_You_PSE]]="No","Yes","Verify Entry")))</f>
        <v/>
      </c>
      <c r="O368" s="52" t="str">
        <f>IF(Unspec_Imports[[#This Row],[Power_Brought_On_Behalf]]="Yes",Unspec_Imports[[#This Row],[Unspecified_Electricity_Deliveries]]*Unspec_Imports[[#This Row],[Transmission_Loss_Correction_Factor]],"")</f>
        <v/>
      </c>
      <c r="P368" s="51" t="str">
        <f>IF(Unspec_Imports[[#This Row],[Imported_Owned_Or_On_Behalf]]="","",Unspec_Imports[[#This Row],[Imported_Owned_Or_On_Behalf]]*Unspec_Imports[[#This Row],[Default_Emissions_Factor]])</f>
        <v/>
      </c>
      <c r="Q368" s="26"/>
      <c r="R368" s="39" t="str">
        <f>IFERROR(MAX(Unspec_Imports[[#This Row],[Unspecified_Electricity_Deliveries]],0)*Unspec_Imports[[#This Row],[Default_Emissions_Factor]]*Unspec_Imports[[#This Row],[Transmission_Loss_Correction_Factor]],"")</f>
        <v/>
      </c>
      <c r="S368" s="28"/>
      <c r="T368" s="57"/>
    </row>
    <row r="369" spans="1:20">
      <c r="A369" s="75" t="s">
        <v>896</v>
      </c>
      <c r="B369" s="37"/>
      <c r="C369" s="55"/>
      <c r="D369" s="37"/>
      <c r="E369" s="56"/>
      <c r="F369" s="44" t="str">
        <f>IF(Unspec_Imports[[#This Row],[Aggregated_First_POR]]="","",0.437)</f>
        <v/>
      </c>
      <c r="G36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69" s="43"/>
      <c r="I369" s="27"/>
      <c r="J369" s="37"/>
      <c r="K369" s="132" t="str">
        <f>IF(Unspec_Imports[[#This Row],[Are_You_PSE]]="","",IF(J369="Yes","","Verify Entry"))</f>
        <v/>
      </c>
      <c r="L369" s="26"/>
      <c r="M369" s="44" t="str">
        <f>IF(Unspec_Imports[[#This Row],[Aggregated_First_POR]]="","",'Start Here'!$B$33)</f>
        <v/>
      </c>
      <c r="N369" s="44" t="str">
        <f>IF(Unspec_Imports[[#This Row],[Aggregated_First_POR]]="","",IF(Unspec_Imports[[#This Row],[Are_You_PSE]]="Yes","No",IF(Unspec_Imports[[#This Row],[Are_You_PSE]]="No","Yes","Verify Entry")))</f>
        <v/>
      </c>
      <c r="O369" s="52" t="str">
        <f>IF(Unspec_Imports[[#This Row],[Power_Brought_On_Behalf]]="Yes",Unspec_Imports[[#This Row],[Unspecified_Electricity_Deliveries]]*Unspec_Imports[[#This Row],[Transmission_Loss_Correction_Factor]],"")</f>
        <v/>
      </c>
      <c r="P369" s="51" t="str">
        <f>IF(Unspec_Imports[[#This Row],[Imported_Owned_Or_On_Behalf]]="","",Unspec_Imports[[#This Row],[Imported_Owned_Or_On_Behalf]]*Unspec_Imports[[#This Row],[Default_Emissions_Factor]])</f>
        <v/>
      </c>
      <c r="Q369" s="26"/>
      <c r="R369" s="39" t="str">
        <f>IFERROR(MAX(Unspec_Imports[[#This Row],[Unspecified_Electricity_Deliveries]],0)*Unspec_Imports[[#This Row],[Default_Emissions_Factor]]*Unspec_Imports[[#This Row],[Transmission_Loss_Correction_Factor]],"")</f>
        <v/>
      </c>
      <c r="S369" s="28"/>
      <c r="T369" s="57"/>
    </row>
    <row r="370" spans="1:20">
      <c r="A370" s="75" t="s">
        <v>896</v>
      </c>
      <c r="B370" s="37"/>
      <c r="C370" s="55"/>
      <c r="D370" s="37"/>
      <c r="E370" s="56"/>
      <c r="F370" s="44" t="str">
        <f>IF(Unspec_Imports[[#This Row],[Aggregated_First_POR]]="","",0.437)</f>
        <v/>
      </c>
      <c r="G37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70" s="43"/>
      <c r="I370" s="27"/>
      <c r="J370" s="37"/>
      <c r="K370" s="132" t="str">
        <f>IF(Unspec_Imports[[#This Row],[Are_You_PSE]]="","",IF(J370="Yes","","Verify Entry"))</f>
        <v/>
      </c>
      <c r="L370" s="26"/>
      <c r="M370" s="44" t="str">
        <f>IF(Unspec_Imports[[#This Row],[Aggregated_First_POR]]="","",'Start Here'!$B$33)</f>
        <v/>
      </c>
      <c r="N370" s="44" t="str">
        <f>IF(Unspec_Imports[[#This Row],[Aggregated_First_POR]]="","",IF(Unspec_Imports[[#This Row],[Are_You_PSE]]="Yes","No",IF(Unspec_Imports[[#This Row],[Are_You_PSE]]="No","Yes","Verify Entry")))</f>
        <v/>
      </c>
      <c r="O370" s="52" t="str">
        <f>IF(Unspec_Imports[[#This Row],[Power_Brought_On_Behalf]]="Yes",Unspec_Imports[[#This Row],[Unspecified_Electricity_Deliveries]]*Unspec_Imports[[#This Row],[Transmission_Loss_Correction_Factor]],"")</f>
        <v/>
      </c>
      <c r="P370" s="51" t="str">
        <f>IF(Unspec_Imports[[#This Row],[Imported_Owned_Or_On_Behalf]]="","",Unspec_Imports[[#This Row],[Imported_Owned_Or_On_Behalf]]*Unspec_Imports[[#This Row],[Default_Emissions_Factor]])</f>
        <v/>
      </c>
      <c r="Q370" s="26"/>
      <c r="R370" s="39" t="str">
        <f>IFERROR(MAX(Unspec_Imports[[#This Row],[Unspecified_Electricity_Deliveries]],0)*Unspec_Imports[[#This Row],[Default_Emissions_Factor]]*Unspec_Imports[[#This Row],[Transmission_Loss_Correction_Factor]],"")</f>
        <v/>
      </c>
      <c r="S370" s="28"/>
      <c r="T370" s="57"/>
    </row>
    <row r="371" spans="1:20">
      <c r="A371" s="75" t="s">
        <v>896</v>
      </c>
      <c r="B371" s="37"/>
      <c r="C371" s="55"/>
      <c r="D371" s="37"/>
      <c r="E371" s="56"/>
      <c r="F371" s="44" t="str">
        <f>IF(Unspec_Imports[[#This Row],[Aggregated_First_POR]]="","",0.437)</f>
        <v/>
      </c>
      <c r="G37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71" s="43"/>
      <c r="I371" s="27"/>
      <c r="J371" s="37"/>
      <c r="K371" s="132" t="str">
        <f>IF(Unspec_Imports[[#This Row],[Are_You_PSE]]="","",IF(J371="Yes","","Verify Entry"))</f>
        <v/>
      </c>
      <c r="L371" s="26"/>
      <c r="M371" s="44" t="str">
        <f>IF(Unspec_Imports[[#This Row],[Aggregated_First_POR]]="","",'Start Here'!$B$33)</f>
        <v/>
      </c>
      <c r="N371" s="44" t="str">
        <f>IF(Unspec_Imports[[#This Row],[Aggregated_First_POR]]="","",IF(Unspec_Imports[[#This Row],[Are_You_PSE]]="Yes","No",IF(Unspec_Imports[[#This Row],[Are_You_PSE]]="No","Yes","Verify Entry")))</f>
        <v/>
      </c>
      <c r="O371" s="52" t="str">
        <f>IF(Unspec_Imports[[#This Row],[Power_Brought_On_Behalf]]="Yes",Unspec_Imports[[#This Row],[Unspecified_Electricity_Deliveries]]*Unspec_Imports[[#This Row],[Transmission_Loss_Correction_Factor]],"")</f>
        <v/>
      </c>
      <c r="P371" s="51" t="str">
        <f>IF(Unspec_Imports[[#This Row],[Imported_Owned_Or_On_Behalf]]="","",Unspec_Imports[[#This Row],[Imported_Owned_Or_On_Behalf]]*Unspec_Imports[[#This Row],[Default_Emissions_Factor]])</f>
        <v/>
      </c>
      <c r="Q371" s="26"/>
      <c r="R371" s="39" t="str">
        <f>IFERROR(MAX(Unspec_Imports[[#This Row],[Unspecified_Electricity_Deliveries]],0)*Unspec_Imports[[#This Row],[Default_Emissions_Factor]]*Unspec_Imports[[#This Row],[Transmission_Loss_Correction_Factor]],"")</f>
        <v/>
      </c>
      <c r="S371" s="28"/>
      <c r="T371" s="57"/>
    </row>
    <row r="372" spans="1:20">
      <c r="A372" s="75" t="s">
        <v>896</v>
      </c>
      <c r="B372" s="37"/>
      <c r="C372" s="55"/>
      <c r="D372" s="37"/>
      <c r="E372" s="56"/>
      <c r="F372" s="44" t="str">
        <f>IF(Unspec_Imports[[#This Row],[Aggregated_First_POR]]="","",0.437)</f>
        <v/>
      </c>
      <c r="G37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72" s="43"/>
      <c r="I372" s="27"/>
      <c r="J372" s="37"/>
      <c r="K372" s="132" t="str">
        <f>IF(Unspec_Imports[[#This Row],[Are_You_PSE]]="","",IF(J372="Yes","","Verify Entry"))</f>
        <v/>
      </c>
      <c r="L372" s="26"/>
      <c r="M372" s="44" t="str">
        <f>IF(Unspec_Imports[[#This Row],[Aggregated_First_POR]]="","",'Start Here'!$B$33)</f>
        <v/>
      </c>
      <c r="N372" s="44" t="str">
        <f>IF(Unspec_Imports[[#This Row],[Aggregated_First_POR]]="","",IF(Unspec_Imports[[#This Row],[Are_You_PSE]]="Yes","No",IF(Unspec_Imports[[#This Row],[Are_You_PSE]]="No","Yes","Verify Entry")))</f>
        <v/>
      </c>
      <c r="O372" s="52" t="str">
        <f>IF(Unspec_Imports[[#This Row],[Power_Brought_On_Behalf]]="Yes",Unspec_Imports[[#This Row],[Unspecified_Electricity_Deliveries]]*Unspec_Imports[[#This Row],[Transmission_Loss_Correction_Factor]],"")</f>
        <v/>
      </c>
      <c r="P372" s="51" t="str">
        <f>IF(Unspec_Imports[[#This Row],[Imported_Owned_Or_On_Behalf]]="","",Unspec_Imports[[#This Row],[Imported_Owned_Or_On_Behalf]]*Unspec_Imports[[#This Row],[Default_Emissions_Factor]])</f>
        <v/>
      </c>
      <c r="Q372" s="26"/>
      <c r="R372" s="39" t="str">
        <f>IFERROR(MAX(Unspec_Imports[[#This Row],[Unspecified_Electricity_Deliveries]],0)*Unspec_Imports[[#This Row],[Default_Emissions_Factor]]*Unspec_Imports[[#This Row],[Transmission_Loss_Correction_Factor]],"")</f>
        <v/>
      </c>
      <c r="S372" s="28"/>
      <c r="T372" s="57"/>
    </row>
    <row r="373" spans="1:20">
      <c r="A373" s="75" t="s">
        <v>896</v>
      </c>
      <c r="B373" s="37"/>
      <c r="C373" s="55"/>
      <c r="D373" s="37"/>
      <c r="E373" s="56"/>
      <c r="F373" s="44" t="str">
        <f>IF(Unspec_Imports[[#This Row],[Aggregated_First_POR]]="","",0.437)</f>
        <v/>
      </c>
      <c r="G37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73" s="43"/>
      <c r="I373" s="27"/>
      <c r="J373" s="37"/>
      <c r="K373" s="132" t="str">
        <f>IF(Unspec_Imports[[#This Row],[Are_You_PSE]]="","",IF(J373="Yes","","Verify Entry"))</f>
        <v/>
      </c>
      <c r="L373" s="26"/>
      <c r="M373" s="44" t="str">
        <f>IF(Unspec_Imports[[#This Row],[Aggregated_First_POR]]="","",'Start Here'!$B$33)</f>
        <v/>
      </c>
      <c r="N373" s="44" t="str">
        <f>IF(Unspec_Imports[[#This Row],[Aggregated_First_POR]]="","",IF(Unspec_Imports[[#This Row],[Are_You_PSE]]="Yes","No",IF(Unspec_Imports[[#This Row],[Are_You_PSE]]="No","Yes","Verify Entry")))</f>
        <v/>
      </c>
      <c r="O373" s="52" t="str">
        <f>IF(Unspec_Imports[[#This Row],[Power_Brought_On_Behalf]]="Yes",Unspec_Imports[[#This Row],[Unspecified_Electricity_Deliveries]]*Unspec_Imports[[#This Row],[Transmission_Loss_Correction_Factor]],"")</f>
        <v/>
      </c>
      <c r="P373" s="51" t="str">
        <f>IF(Unspec_Imports[[#This Row],[Imported_Owned_Or_On_Behalf]]="","",Unspec_Imports[[#This Row],[Imported_Owned_Or_On_Behalf]]*Unspec_Imports[[#This Row],[Default_Emissions_Factor]])</f>
        <v/>
      </c>
      <c r="Q373" s="26"/>
      <c r="R373" s="39" t="str">
        <f>IFERROR(MAX(Unspec_Imports[[#This Row],[Unspecified_Electricity_Deliveries]],0)*Unspec_Imports[[#This Row],[Default_Emissions_Factor]]*Unspec_Imports[[#This Row],[Transmission_Loss_Correction_Factor]],"")</f>
        <v/>
      </c>
      <c r="S373" s="28"/>
      <c r="T373" s="57"/>
    </row>
    <row r="374" spans="1:20">
      <c r="A374" s="75" t="s">
        <v>896</v>
      </c>
      <c r="B374" s="37"/>
      <c r="C374" s="55"/>
      <c r="D374" s="37"/>
      <c r="E374" s="56"/>
      <c r="F374" s="44" t="str">
        <f>IF(Unspec_Imports[[#This Row],[Aggregated_First_POR]]="","",0.437)</f>
        <v/>
      </c>
      <c r="G37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74" s="43"/>
      <c r="I374" s="27"/>
      <c r="J374" s="37"/>
      <c r="K374" s="132" t="str">
        <f>IF(Unspec_Imports[[#This Row],[Are_You_PSE]]="","",IF(J374="Yes","","Verify Entry"))</f>
        <v/>
      </c>
      <c r="L374" s="26"/>
      <c r="M374" s="44" t="str">
        <f>IF(Unspec_Imports[[#This Row],[Aggregated_First_POR]]="","",'Start Here'!$B$33)</f>
        <v/>
      </c>
      <c r="N374" s="44" t="str">
        <f>IF(Unspec_Imports[[#This Row],[Aggregated_First_POR]]="","",IF(Unspec_Imports[[#This Row],[Are_You_PSE]]="Yes","No",IF(Unspec_Imports[[#This Row],[Are_You_PSE]]="No","Yes","Verify Entry")))</f>
        <v/>
      </c>
      <c r="O374" s="52" t="str">
        <f>IF(Unspec_Imports[[#This Row],[Power_Brought_On_Behalf]]="Yes",Unspec_Imports[[#This Row],[Unspecified_Electricity_Deliveries]]*Unspec_Imports[[#This Row],[Transmission_Loss_Correction_Factor]],"")</f>
        <v/>
      </c>
      <c r="P374" s="51" t="str">
        <f>IF(Unspec_Imports[[#This Row],[Imported_Owned_Or_On_Behalf]]="","",Unspec_Imports[[#This Row],[Imported_Owned_Or_On_Behalf]]*Unspec_Imports[[#This Row],[Default_Emissions_Factor]])</f>
        <v/>
      </c>
      <c r="Q374" s="26"/>
      <c r="R374" s="39" t="str">
        <f>IFERROR(MAX(Unspec_Imports[[#This Row],[Unspecified_Electricity_Deliveries]],0)*Unspec_Imports[[#This Row],[Default_Emissions_Factor]]*Unspec_Imports[[#This Row],[Transmission_Loss_Correction_Factor]],"")</f>
        <v/>
      </c>
      <c r="S374" s="28"/>
      <c r="T374" s="57"/>
    </row>
    <row r="375" spans="1:20">
      <c r="A375" s="75" t="s">
        <v>896</v>
      </c>
      <c r="B375" s="37"/>
      <c r="C375" s="55"/>
      <c r="D375" s="37"/>
      <c r="E375" s="56"/>
      <c r="F375" s="44" t="str">
        <f>IF(Unspec_Imports[[#This Row],[Aggregated_First_POR]]="","",0.437)</f>
        <v/>
      </c>
      <c r="G37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75" s="43"/>
      <c r="I375" s="27"/>
      <c r="J375" s="37"/>
      <c r="K375" s="132" t="str">
        <f>IF(Unspec_Imports[[#This Row],[Are_You_PSE]]="","",IF(J375="Yes","","Verify Entry"))</f>
        <v/>
      </c>
      <c r="L375" s="26"/>
      <c r="M375" s="44" t="str">
        <f>IF(Unspec_Imports[[#This Row],[Aggregated_First_POR]]="","",'Start Here'!$B$33)</f>
        <v/>
      </c>
      <c r="N375" s="44" t="str">
        <f>IF(Unspec_Imports[[#This Row],[Aggregated_First_POR]]="","",IF(Unspec_Imports[[#This Row],[Are_You_PSE]]="Yes","No",IF(Unspec_Imports[[#This Row],[Are_You_PSE]]="No","Yes","Verify Entry")))</f>
        <v/>
      </c>
      <c r="O375" s="52" t="str">
        <f>IF(Unspec_Imports[[#This Row],[Power_Brought_On_Behalf]]="Yes",Unspec_Imports[[#This Row],[Unspecified_Electricity_Deliveries]]*Unspec_Imports[[#This Row],[Transmission_Loss_Correction_Factor]],"")</f>
        <v/>
      </c>
      <c r="P375" s="51" t="str">
        <f>IF(Unspec_Imports[[#This Row],[Imported_Owned_Or_On_Behalf]]="","",Unspec_Imports[[#This Row],[Imported_Owned_Or_On_Behalf]]*Unspec_Imports[[#This Row],[Default_Emissions_Factor]])</f>
        <v/>
      </c>
      <c r="Q375" s="26"/>
      <c r="R375" s="39" t="str">
        <f>IFERROR(MAX(Unspec_Imports[[#This Row],[Unspecified_Electricity_Deliveries]],0)*Unspec_Imports[[#This Row],[Default_Emissions_Factor]]*Unspec_Imports[[#This Row],[Transmission_Loss_Correction_Factor]],"")</f>
        <v/>
      </c>
      <c r="S375" s="28"/>
      <c r="T375" s="57"/>
    </row>
    <row r="376" spans="1:20">
      <c r="A376" s="75" t="s">
        <v>896</v>
      </c>
      <c r="B376" s="37"/>
      <c r="C376" s="55"/>
      <c r="D376" s="37"/>
      <c r="E376" s="56"/>
      <c r="F376" s="44" t="str">
        <f>IF(Unspec_Imports[[#This Row],[Aggregated_First_POR]]="","",0.437)</f>
        <v/>
      </c>
      <c r="G37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76" s="43"/>
      <c r="I376" s="27"/>
      <c r="J376" s="37"/>
      <c r="K376" s="132" t="str">
        <f>IF(Unspec_Imports[[#This Row],[Are_You_PSE]]="","",IF(J376="Yes","","Verify Entry"))</f>
        <v/>
      </c>
      <c r="L376" s="26"/>
      <c r="M376" s="44" t="str">
        <f>IF(Unspec_Imports[[#This Row],[Aggregated_First_POR]]="","",'Start Here'!$B$33)</f>
        <v/>
      </c>
      <c r="N376" s="44" t="str">
        <f>IF(Unspec_Imports[[#This Row],[Aggregated_First_POR]]="","",IF(Unspec_Imports[[#This Row],[Are_You_PSE]]="Yes","No",IF(Unspec_Imports[[#This Row],[Are_You_PSE]]="No","Yes","Verify Entry")))</f>
        <v/>
      </c>
      <c r="O376" s="52" t="str">
        <f>IF(Unspec_Imports[[#This Row],[Power_Brought_On_Behalf]]="Yes",Unspec_Imports[[#This Row],[Unspecified_Electricity_Deliveries]]*Unspec_Imports[[#This Row],[Transmission_Loss_Correction_Factor]],"")</f>
        <v/>
      </c>
      <c r="P376" s="51" t="str">
        <f>IF(Unspec_Imports[[#This Row],[Imported_Owned_Or_On_Behalf]]="","",Unspec_Imports[[#This Row],[Imported_Owned_Or_On_Behalf]]*Unspec_Imports[[#This Row],[Default_Emissions_Factor]])</f>
        <v/>
      </c>
      <c r="Q376" s="26"/>
      <c r="R376" s="39" t="str">
        <f>IFERROR(MAX(Unspec_Imports[[#This Row],[Unspecified_Electricity_Deliveries]],0)*Unspec_Imports[[#This Row],[Default_Emissions_Factor]]*Unspec_Imports[[#This Row],[Transmission_Loss_Correction_Factor]],"")</f>
        <v/>
      </c>
      <c r="S376" s="28"/>
      <c r="T376" s="57"/>
    </row>
    <row r="377" spans="1:20">
      <c r="A377" s="75" t="s">
        <v>896</v>
      </c>
      <c r="B377" s="37"/>
      <c r="C377" s="55"/>
      <c r="D377" s="37"/>
      <c r="E377" s="56"/>
      <c r="F377" s="44" t="str">
        <f>IF(Unspec_Imports[[#This Row],[Aggregated_First_POR]]="","",0.437)</f>
        <v/>
      </c>
      <c r="G37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77" s="43"/>
      <c r="I377" s="27"/>
      <c r="J377" s="37"/>
      <c r="K377" s="132" t="str">
        <f>IF(Unspec_Imports[[#This Row],[Are_You_PSE]]="","",IF(J377="Yes","","Verify Entry"))</f>
        <v/>
      </c>
      <c r="L377" s="26"/>
      <c r="M377" s="44" t="str">
        <f>IF(Unspec_Imports[[#This Row],[Aggregated_First_POR]]="","",'Start Here'!$B$33)</f>
        <v/>
      </c>
      <c r="N377" s="44" t="str">
        <f>IF(Unspec_Imports[[#This Row],[Aggregated_First_POR]]="","",IF(Unspec_Imports[[#This Row],[Are_You_PSE]]="Yes","No",IF(Unspec_Imports[[#This Row],[Are_You_PSE]]="No","Yes","Verify Entry")))</f>
        <v/>
      </c>
      <c r="O377" s="52" t="str">
        <f>IF(Unspec_Imports[[#This Row],[Power_Brought_On_Behalf]]="Yes",Unspec_Imports[[#This Row],[Unspecified_Electricity_Deliveries]]*Unspec_Imports[[#This Row],[Transmission_Loss_Correction_Factor]],"")</f>
        <v/>
      </c>
      <c r="P377" s="51" t="str">
        <f>IF(Unspec_Imports[[#This Row],[Imported_Owned_Or_On_Behalf]]="","",Unspec_Imports[[#This Row],[Imported_Owned_Or_On_Behalf]]*Unspec_Imports[[#This Row],[Default_Emissions_Factor]])</f>
        <v/>
      </c>
      <c r="Q377" s="26"/>
      <c r="R377" s="39" t="str">
        <f>IFERROR(MAX(Unspec_Imports[[#This Row],[Unspecified_Electricity_Deliveries]],0)*Unspec_Imports[[#This Row],[Default_Emissions_Factor]]*Unspec_Imports[[#This Row],[Transmission_Loss_Correction_Factor]],"")</f>
        <v/>
      </c>
      <c r="S377" s="28"/>
      <c r="T377" s="57"/>
    </row>
    <row r="378" spans="1:20">
      <c r="A378" s="75" t="s">
        <v>896</v>
      </c>
      <c r="B378" s="37"/>
      <c r="C378" s="55"/>
      <c r="D378" s="37"/>
      <c r="E378" s="56"/>
      <c r="F378" s="44" t="str">
        <f>IF(Unspec_Imports[[#This Row],[Aggregated_First_POR]]="","",0.437)</f>
        <v/>
      </c>
      <c r="G37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78" s="43"/>
      <c r="I378" s="27"/>
      <c r="J378" s="37"/>
      <c r="K378" s="132" t="str">
        <f>IF(Unspec_Imports[[#This Row],[Are_You_PSE]]="","",IF(J378="Yes","","Verify Entry"))</f>
        <v/>
      </c>
      <c r="L378" s="26"/>
      <c r="M378" s="44" t="str">
        <f>IF(Unspec_Imports[[#This Row],[Aggregated_First_POR]]="","",'Start Here'!$B$33)</f>
        <v/>
      </c>
      <c r="N378" s="44" t="str">
        <f>IF(Unspec_Imports[[#This Row],[Aggregated_First_POR]]="","",IF(Unspec_Imports[[#This Row],[Are_You_PSE]]="Yes","No",IF(Unspec_Imports[[#This Row],[Are_You_PSE]]="No","Yes","Verify Entry")))</f>
        <v/>
      </c>
      <c r="O378" s="52" t="str">
        <f>IF(Unspec_Imports[[#This Row],[Power_Brought_On_Behalf]]="Yes",Unspec_Imports[[#This Row],[Unspecified_Electricity_Deliveries]]*Unspec_Imports[[#This Row],[Transmission_Loss_Correction_Factor]],"")</f>
        <v/>
      </c>
      <c r="P378" s="51" t="str">
        <f>IF(Unspec_Imports[[#This Row],[Imported_Owned_Or_On_Behalf]]="","",Unspec_Imports[[#This Row],[Imported_Owned_Or_On_Behalf]]*Unspec_Imports[[#This Row],[Default_Emissions_Factor]])</f>
        <v/>
      </c>
      <c r="Q378" s="26"/>
      <c r="R378" s="39" t="str">
        <f>IFERROR(MAX(Unspec_Imports[[#This Row],[Unspecified_Electricity_Deliveries]],0)*Unspec_Imports[[#This Row],[Default_Emissions_Factor]]*Unspec_Imports[[#This Row],[Transmission_Loss_Correction_Factor]],"")</f>
        <v/>
      </c>
      <c r="S378" s="28"/>
      <c r="T378" s="57"/>
    </row>
    <row r="379" spans="1:20">
      <c r="A379" s="75" t="s">
        <v>896</v>
      </c>
      <c r="B379" s="37"/>
      <c r="C379" s="55"/>
      <c r="D379" s="37"/>
      <c r="E379" s="56"/>
      <c r="F379" s="44" t="str">
        <f>IF(Unspec_Imports[[#This Row],[Aggregated_First_POR]]="","",0.437)</f>
        <v/>
      </c>
      <c r="G37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79" s="43"/>
      <c r="I379" s="27"/>
      <c r="J379" s="37"/>
      <c r="K379" s="132" t="str">
        <f>IF(Unspec_Imports[[#This Row],[Are_You_PSE]]="","",IF(J379="Yes","","Verify Entry"))</f>
        <v/>
      </c>
      <c r="L379" s="26"/>
      <c r="M379" s="44" t="str">
        <f>IF(Unspec_Imports[[#This Row],[Aggregated_First_POR]]="","",'Start Here'!$B$33)</f>
        <v/>
      </c>
      <c r="N379" s="44" t="str">
        <f>IF(Unspec_Imports[[#This Row],[Aggregated_First_POR]]="","",IF(Unspec_Imports[[#This Row],[Are_You_PSE]]="Yes","No",IF(Unspec_Imports[[#This Row],[Are_You_PSE]]="No","Yes","Verify Entry")))</f>
        <v/>
      </c>
      <c r="O379" s="52" t="str">
        <f>IF(Unspec_Imports[[#This Row],[Power_Brought_On_Behalf]]="Yes",Unspec_Imports[[#This Row],[Unspecified_Electricity_Deliveries]]*Unspec_Imports[[#This Row],[Transmission_Loss_Correction_Factor]],"")</f>
        <v/>
      </c>
      <c r="P379" s="51" t="str">
        <f>IF(Unspec_Imports[[#This Row],[Imported_Owned_Or_On_Behalf]]="","",Unspec_Imports[[#This Row],[Imported_Owned_Or_On_Behalf]]*Unspec_Imports[[#This Row],[Default_Emissions_Factor]])</f>
        <v/>
      </c>
      <c r="Q379" s="26"/>
      <c r="R379" s="39" t="str">
        <f>IFERROR(MAX(Unspec_Imports[[#This Row],[Unspecified_Electricity_Deliveries]],0)*Unspec_Imports[[#This Row],[Default_Emissions_Factor]]*Unspec_Imports[[#This Row],[Transmission_Loss_Correction_Factor]],"")</f>
        <v/>
      </c>
      <c r="S379" s="28"/>
      <c r="T379" s="57"/>
    </row>
    <row r="380" spans="1:20">
      <c r="A380" s="75" t="s">
        <v>896</v>
      </c>
      <c r="B380" s="37"/>
      <c r="C380" s="55"/>
      <c r="D380" s="37"/>
      <c r="E380" s="56"/>
      <c r="F380" s="44" t="str">
        <f>IF(Unspec_Imports[[#This Row],[Aggregated_First_POR]]="","",0.437)</f>
        <v/>
      </c>
      <c r="G38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80" s="43"/>
      <c r="I380" s="27"/>
      <c r="J380" s="37"/>
      <c r="K380" s="132" t="str">
        <f>IF(Unspec_Imports[[#This Row],[Are_You_PSE]]="","",IF(J380="Yes","","Verify Entry"))</f>
        <v/>
      </c>
      <c r="L380" s="26"/>
      <c r="M380" s="44" t="str">
        <f>IF(Unspec_Imports[[#This Row],[Aggregated_First_POR]]="","",'Start Here'!$B$33)</f>
        <v/>
      </c>
      <c r="N380" s="44" t="str">
        <f>IF(Unspec_Imports[[#This Row],[Aggregated_First_POR]]="","",IF(Unspec_Imports[[#This Row],[Are_You_PSE]]="Yes","No",IF(Unspec_Imports[[#This Row],[Are_You_PSE]]="No","Yes","Verify Entry")))</f>
        <v/>
      </c>
      <c r="O380" s="52" t="str">
        <f>IF(Unspec_Imports[[#This Row],[Power_Brought_On_Behalf]]="Yes",Unspec_Imports[[#This Row],[Unspecified_Electricity_Deliveries]]*Unspec_Imports[[#This Row],[Transmission_Loss_Correction_Factor]],"")</f>
        <v/>
      </c>
      <c r="P380" s="51" t="str">
        <f>IF(Unspec_Imports[[#This Row],[Imported_Owned_Or_On_Behalf]]="","",Unspec_Imports[[#This Row],[Imported_Owned_Or_On_Behalf]]*Unspec_Imports[[#This Row],[Default_Emissions_Factor]])</f>
        <v/>
      </c>
      <c r="Q380" s="26"/>
      <c r="R380" s="39" t="str">
        <f>IFERROR(MAX(Unspec_Imports[[#This Row],[Unspecified_Electricity_Deliveries]],0)*Unspec_Imports[[#This Row],[Default_Emissions_Factor]]*Unspec_Imports[[#This Row],[Transmission_Loss_Correction_Factor]],"")</f>
        <v/>
      </c>
      <c r="S380" s="28"/>
      <c r="T380" s="57"/>
    </row>
    <row r="381" spans="1:20">
      <c r="A381" s="75" t="s">
        <v>896</v>
      </c>
      <c r="B381" s="37"/>
      <c r="C381" s="55"/>
      <c r="D381" s="37"/>
      <c r="E381" s="56"/>
      <c r="F381" s="44" t="str">
        <f>IF(Unspec_Imports[[#This Row],[Aggregated_First_POR]]="","",0.437)</f>
        <v/>
      </c>
      <c r="G38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81" s="43"/>
      <c r="I381" s="27"/>
      <c r="J381" s="37"/>
      <c r="K381" s="132" t="str">
        <f>IF(Unspec_Imports[[#This Row],[Are_You_PSE]]="","",IF(J381="Yes","","Verify Entry"))</f>
        <v/>
      </c>
      <c r="L381" s="26"/>
      <c r="M381" s="44" t="str">
        <f>IF(Unspec_Imports[[#This Row],[Aggregated_First_POR]]="","",'Start Here'!$B$33)</f>
        <v/>
      </c>
      <c r="N381" s="44" t="str">
        <f>IF(Unspec_Imports[[#This Row],[Aggregated_First_POR]]="","",IF(Unspec_Imports[[#This Row],[Are_You_PSE]]="Yes","No",IF(Unspec_Imports[[#This Row],[Are_You_PSE]]="No","Yes","Verify Entry")))</f>
        <v/>
      </c>
      <c r="O381" s="52" t="str">
        <f>IF(Unspec_Imports[[#This Row],[Power_Brought_On_Behalf]]="Yes",Unspec_Imports[[#This Row],[Unspecified_Electricity_Deliveries]]*Unspec_Imports[[#This Row],[Transmission_Loss_Correction_Factor]],"")</f>
        <v/>
      </c>
      <c r="P381" s="51" t="str">
        <f>IF(Unspec_Imports[[#This Row],[Imported_Owned_Or_On_Behalf]]="","",Unspec_Imports[[#This Row],[Imported_Owned_Or_On_Behalf]]*Unspec_Imports[[#This Row],[Default_Emissions_Factor]])</f>
        <v/>
      </c>
      <c r="Q381" s="26"/>
      <c r="R381" s="39" t="str">
        <f>IFERROR(MAX(Unspec_Imports[[#This Row],[Unspecified_Electricity_Deliveries]],0)*Unspec_Imports[[#This Row],[Default_Emissions_Factor]]*Unspec_Imports[[#This Row],[Transmission_Loss_Correction_Factor]],"")</f>
        <v/>
      </c>
      <c r="S381" s="28"/>
      <c r="T381" s="57"/>
    </row>
    <row r="382" spans="1:20">
      <c r="A382" s="75" t="s">
        <v>896</v>
      </c>
      <c r="B382" s="37"/>
      <c r="C382" s="55"/>
      <c r="D382" s="37"/>
      <c r="E382" s="56"/>
      <c r="F382" s="44" t="str">
        <f>IF(Unspec_Imports[[#This Row],[Aggregated_First_POR]]="","",0.437)</f>
        <v/>
      </c>
      <c r="G38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82" s="43"/>
      <c r="I382" s="27"/>
      <c r="J382" s="37"/>
      <c r="K382" s="132" t="str">
        <f>IF(Unspec_Imports[[#This Row],[Are_You_PSE]]="","",IF(J382="Yes","","Verify Entry"))</f>
        <v/>
      </c>
      <c r="L382" s="26"/>
      <c r="M382" s="44" t="str">
        <f>IF(Unspec_Imports[[#This Row],[Aggregated_First_POR]]="","",'Start Here'!$B$33)</f>
        <v/>
      </c>
      <c r="N382" s="44" t="str">
        <f>IF(Unspec_Imports[[#This Row],[Aggregated_First_POR]]="","",IF(Unspec_Imports[[#This Row],[Are_You_PSE]]="Yes","No",IF(Unspec_Imports[[#This Row],[Are_You_PSE]]="No","Yes","Verify Entry")))</f>
        <v/>
      </c>
      <c r="O382" s="52" t="str">
        <f>IF(Unspec_Imports[[#This Row],[Power_Brought_On_Behalf]]="Yes",Unspec_Imports[[#This Row],[Unspecified_Electricity_Deliveries]]*Unspec_Imports[[#This Row],[Transmission_Loss_Correction_Factor]],"")</f>
        <v/>
      </c>
      <c r="P382" s="51" t="str">
        <f>IF(Unspec_Imports[[#This Row],[Imported_Owned_Or_On_Behalf]]="","",Unspec_Imports[[#This Row],[Imported_Owned_Or_On_Behalf]]*Unspec_Imports[[#This Row],[Default_Emissions_Factor]])</f>
        <v/>
      </c>
      <c r="Q382" s="26"/>
      <c r="R382" s="39" t="str">
        <f>IFERROR(MAX(Unspec_Imports[[#This Row],[Unspecified_Electricity_Deliveries]],0)*Unspec_Imports[[#This Row],[Default_Emissions_Factor]]*Unspec_Imports[[#This Row],[Transmission_Loss_Correction_Factor]],"")</f>
        <v/>
      </c>
      <c r="S382" s="28"/>
      <c r="T382" s="57"/>
    </row>
    <row r="383" spans="1:20">
      <c r="A383" s="75" t="s">
        <v>896</v>
      </c>
      <c r="B383" s="37"/>
      <c r="C383" s="55"/>
      <c r="D383" s="37"/>
      <c r="E383" s="56"/>
      <c r="F383" s="44" t="str">
        <f>IF(Unspec_Imports[[#This Row],[Aggregated_First_POR]]="","",0.437)</f>
        <v/>
      </c>
      <c r="G38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83" s="43"/>
      <c r="I383" s="27"/>
      <c r="J383" s="37"/>
      <c r="K383" s="132" t="str">
        <f>IF(Unspec_Imports[[#This Row],[Are_You_PSE]]="","",IF(J383="Yes","","Verify Entry"))</f>
        <v/>
      </c>
      <c r="L383" s="26"/>
      <c r="M383" s="44" t="str">
        <f>IF(Unspec_Imports[[#This Row],[Aggregated_First_POR]]="","",'Start Here'!$B$33)</f>
        <v/>
      </c>
      <c r="N383" s="44" t="str">
        <f>IF(Unspec_Imports[[#This Row],[Aggregated_First_POR]]="","",IF(Unspec_Imports[[#This Row],[Are_You_PSE]]="Yes","No",IF(Unspec_Imports[[#This Row],[Are_You_PSE]]="No","Yes","Verify Entry")))</f>
        <v/>
      </c>
      <c r="O383" s="52" t="str">
        <f>IF(Unspec_Imports[[#This Row],[Power_Brought_On_Behalf]]="Yes",Unspec_Imports[[#This Row],[Unspecified_Electricity_Deliveries]]*Unspec_Imports[[#This Row],[Transmission_Loss_Correction_Factor]],"")</f>
        <v/>
      </c>
      <c r="P383" s="51" t="str">
        <f>IF(Unspec_Imports[[#This Row],[Imported_Owned_Or_On_Behalf]]="","",Unspec_Imports[[#This Row],[Imported_Owned_Or_On_Behalf]]*Unspec_Imports[[#This Row],[Default_Emissions_Factor]])</f>
        <v/>
      </c>
      <c r="Q383" s="26"/>
      <c r="R383" s="39" t="str">
        <f>IFERROR(MAX(Unspec_Imports[[#This Row],[Unspecified_Electricity_Deliveries]],0)*Unspec_Imports[[#This Row],[Default_Emissions_Factor]]*Unspec_Imports[[#This Row],[Transmission_Loss_Correction_Factor]],"")</f>
        <v/>
      </c>
      <c r="S383" s="28"/>
      <c r="T383" s="57"/>
    </row>
    <row r="384" spans="1:20">
      <c r="A384" s="75" t="s">
        <v>896</v>
      </c>
      <c r="B384" s="37"/>
      <c r="C384" s="55"/>
      <c r="D384" s="37"/>
      <c r="E384" s="56"/>
      <c r="F384" s="44" t="str">
        <f>IF(Unspec_Imports[[#This Row],[Aggregated_First_POR]]="","",0.437)</f>
        <v/>
      </c>
      <c r="G38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84" s="43"/>
      <c r="I384" s="27"/>
      <c r="J384" s="37"/>
      <c r="K384" s="132" t="str">
        <f>IF(Unspec_Imports[[#This Row],[Are_You_PSE]]="","",IF(J384="Yes","","Verify Entry"))</f>
        <v/>
      </c>
      <c r="L384" s="26"/>
      <c r="M384" s="44" t="str">
        <f>IF(Unspec_Imports[[#This Row],[Aggregated_First_POR]]="","",'Start Here'!$B$33)</f>
        <v/>
      </c>
      <c r="N384" s="44" t="str">
        <f>IF(Unspec_Imports[[#This Row],[Aggregated_First_POR]]="","",IF(Unspec_Imports[[#This Row],[Are_You_PSE]]="Yes","No",IF(Unspec_Imports[[#This Row],[Are_You_PSE]]="No","Yes","Verify Entry")))</f>
        <v/>
      </c>
      <c r="O384" s="52" t="str">
        <f>IF(Unspec_Imports[[#This Row],[Power_Brought_On_Behalf]]="Yes",Unspec_Imports[[#This Row],[Unspecified_Electricity_Deliveries]]*Unspec_Imports[[#This Row],[Transmission_Loss_Correction_Factor]],"")</f>
        <v/>
      </c>
      <c r="P384" s="51" t="str">
        <f>IF(Unspec_Imports[[#This Row],[Imported_Owned_Or_On_Behalf]]="","",Unspec_Imports[[#This Row],[Imported_Owned_Or_On_Behalf]]*Unspec_Imports[[#This Row],[Default_Emissions_Factor]])</f>
        <v/>
      </c>
      <c r="Q384" s="26"/>
      <c r="R384" s="39" t="str">
        <f>IFERROR(MAX(Unspec_Imports[[#This Row],[Unspecified_Electricity_Deliveries]],0)*Unspec_Imports[[#This Row],[Default_Emissions_Factor]]*Unspec_Imports[[#This Row],[Transmission_Loss_Correction_Factor]],"")</f>
        <v/>
      </c>
      <c r="S384" s="28"/>
      <c r="T384" s="57"/>
    </row>
    <row r="385" spans="1:20">
      <c r="A385" s="75" t="s">
        <v>896</v>
      </c>
      <c r="B385" s="37"/>
      <c r="C385" s="55"/>
      <c r="D385" s="37"/>
      <c r="E385" s="56"/>
      <c r="F385" s="44" t="str">
        <f>IF(Unspec_Imports[[#This Row],[Aggregated_First_POR]]="","",0.437)</f>
        <v/>
      </c>
      <c r="G38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85" s="43"/>
      <c r="I385" s="27"/>
      <c r="J385" s="37"/>
      <c r="K385" s="132" t="str">
        <f>IF(Unspec_Imports[[#This Row],[Are_You_PSE]]="","",IF(J385="Yes","","Verify Entry"))</f>
        <v/>
      </c>
      <c r="L385" s="26"/>
      <c r="M385" s="44" t="str">
        <f>IF(Unspec_Imports[[#This Row],[Aggregated_First_POR]]="","",'Start Here'!$B$33)</f>
        <v/>
      </c>
      <c r="N385" s="44" t="str">
        <f>IF(Unspec_Imports[[#This Row],[Aggregated_First_POR]]="","",IF(Unspec_Imports[[#This Row],[Are_You_PSE]]="Yes","No",IF(Unspec_Imports[[#This Row],[Are_You_PSE]]="No","Yes","Verify Entry")))</f>
        <v/>
      </c>
      <c r="O385" s="52" t="str">
        <f>IF(Unspec_Imports[[#This Row],[Power_Brought_On_Behalf]]="Yes",Unspec_Imports[[#This Row],[Unspecified_Electricity_Deliveries]]*Unspec_Imports[[#This Row],[Transmission_Loss_Correction_Factor]],"")</f>
        <v/>
      </c>
      <c r="P385" s="51" t="str">
        <f>IF(Unspec_Imports[[#This Row],[Imported_Owned_Or_On_Behalf]]="","",Unspec_Imports[[#This Row],[Imported_Owned_Or_On_Behalf]]*Unspec_Imports[[#This Row],[Default_Emissions_Factor]])</f>
        <v/>
      </c>
      <c r="Q385" s="26"/>
      <c r="R385" s="39" t="str">
        <f>IFERROR(MAX(Unspec_Imports[[#This Row],[Unspecified_Electricity_Deliveries]],0)*Unspec_Imports[[#This Row],[Default_Emissions_Factor]]*Unspec_Imports[[#This Row],[Transmission_Loss_Correction_Factor]],"")</f>
        <v/>
      </c>
      <c r="S385" s="28"/>
      <c r="T385" s="57"/>
    </row>
    <row r="386" spans="1:20">
      <c r="A386" s="75" t="s">
        <v>896</v>
      </c>
      <c r="B386" s="37"/>
      <c r="C386" s="55"/>
      <c r="D386" s="37"/>
      <c r="E386" s="56"/>
      <c r="F386" s="44" t="str">
        <f>IF(Unspec_Imports[[#This Row],[Aggregated_First_POR]]="","",0.437)</f>
        <v/>
      </c>
      <c r="G38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86" s="43"/>
      <c r="I386" s="27"/>
      <c r="J386" s="37"/>
      <c r="K386" s="132" t="str">
        <f>IF(Unspec_Imports[[#This Row],[Are_You_PSE]]="","",IF(J386="Yes","","Verify Entry"))</f>
        <v/>
      </c>
      <c r="L386" s="26"/>
      <c r="M386" s="44" t="str">
        <f>IF(Unspec_Imports[[#This Row],[Aggregated_First_POR]]="","",'Start Here'!$B$33)</f>
        <v/>
      </c>
      <c r="N386" s="44" t="str">
        <f>IF(Unspec_Imports[[#This Row],[Aggregated_First_POR]]="","",IF(Unspec_Imports[[#This Row],[Are_You_PSE]]="Yes","No",IF(Unspec_Imports[[#This Row],[Are_You_PSE]]="No","Yes","Verify Entry")))</f>
        <v/>
      </c>
      <c r="O386" s="52" t="str">
        <f>IF(Unspec_Imports[[#This Row],[Power_Brought_On_Behalf]]="Yes",Unspec_Imports[[#This Row],[Unspecified_Electricity_Deliveries]]*Unspec_Imports[[#This Row],[Transmission_Loss_Correction_Factor]],"")</f>
        <v/>
      </c>
      <c r="P386" s="51" t="str">
        <f>IF(Unspec_Imports[[#This Row],[Imported_Owned_Or_On_Behalf]]="","",Unspec_Imports[[#This Row],[Imported_Owned_Or_On_Behalf]]*Unspec_Imports[[#This Row],[Default_Emissions_Factor]])</f>
        <v/>
      </c>
      <c r="Q386" s="26"/>
      <c r="R386" s="39" t="str">
        <f>IFERROR(MAX(Unspec_Imports[[#This Row],[Unspecified_Electricity_Deliveries]],0)*Unspec_Imports[[#This Row],[Default_Emissions_Factor]]*Unspec_Imports[[#This Row],[Transmission_Loss_Correction_Factor]],"")</f>
        <v/>
      </c>
      <c r="S386" s="28"/>
      <c r="T386" s="57"/>
    </row>
    <row r="387" spans="1:20">
      <c r="A387" s="75" t="s">
        <v>896</v>
      </c>
      <c r="B387" s="37"/>
      <c r="C387" s="55"/>
      <c r="D387" s="37"/>
      <c r="E387" s="56"/>
      <c r="F387" s="44" t="str">
        <f>IF(Unspec_Imports[[#This Row],[Aggregated_First_POR]]="","",0.437)</f>
        <v/>
      </c>
      <c r="G38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87" s="43"/>
      <c r="I387" s="27"/>
      <c r="J387" s="37"/>
      <c r="K387" s="132" t="str">
        <f>IF(Unspec_Imports[[#This Row],[Are_You_PSE]]="","",IF(J387="Yes","","Verify Entry"))</f>
        <v/>
      </c>
      <c r="L387" s="26"/>
      <c r="M387" s="44" t="str">
        <f>IF(Unspec_Imports[[#This Row],[Aggregated_First_POR]]="","",'Start Here'!$B$33)</f>
        <v/>
      </c>
      <c r="N387" s="44" t="str">
        <f>IF(Unspec_Imports[[#This Row],[Aggregated_First_POR]]="","",IF(Unspec_Imports[[#This Row],[Are_You_PSE]]="Yes","No",IF(Unspec_Imports[[#This Row],[Are_You_PSE]]="No","Yes","Verify Entry")))</f>
        <v/>
      </c>
      <c r="O387" s="52" t="str">
        <f>IF(Unspec_Imports[[#This Row],[Power_Brought_On_Behalf]]="Yes",Unspec_Imports[[#This Row],[Unspecified_Electricity_Deliveries]]*Unspec_Imports[[#This Row],[Transmission_Loss_Correction_Factor]],"")</f>
        <v/>
      </c>
      <c r="P387" s="51" t="str">
        <f>IF(Unspec_Imports[[#This Row],[Imported_Owned_Or_On_Behalf]]="","",Unspec_Imports[[#This Row],[Imported_Owned_Or_On_Behalf]]*Unspec_Imports[[#This Row],[Default_Emissions_Factor]])</f>
        <v/>
      </c>
      <c r="Q387" s="26"/>
      <c r="R387" s="39" t="str">
        <f>IFERROR(MAX(Unspec_Imports[[#This Row],[Unspecified_Electricity_Deliveries]],0)*Unspec_Imports[[#This Row],[Default_Emissions_Factor]]*Unspec_Imports[[#This Row],[Transmission_Loss_Correction_Factor]],"")</f>
        <v/>
      </c>
      <c r="S387" s="28"/>
      <c r="T387" s="57"/>
    </row>
    <row r="388" spans="1:20">
      <c r="A388" s="75" t="s">
        <v>896</v>
      </c>
      <c r="B388" s="37"/>
      <c r="C388" s="55"/>
      <c r="D388" s="37"/>
      <c r="E388" s="56"/>
      <c r="F388" s="44" t="str">
        <f>IF(Unspec_Imports[[#This Row],[Aggregated_First_POR]]="","",0.437)</f>
        <v/>
      </c>
      <c r="G38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88" s="43"/>
      <c r="I388" s="27"/>
      <c r="J388" s="37"/>
      <c r="K388" s="132" t="str">
        <f>IF(Unspec_Imports[[#This Row],[Are_You_PSE]]="","",IF(J388="Yes","","Verify Entry"))</f>
        <v/>
      </c>
      <c r="L388" s="26"/>
      <c r="M388" s="44" t="str">
        <f>IF(Unspec_Imports[[#This Row],[Aggregated_First_POR]]="","",'Start Here'!$B$33)</f>
        <v/>
      </c>
      <c r="N388" s="44" t="str">
        <f>IF(Unspec_Imports[[#This Row],[Aggregated_First_POR]]="","",IF(Unspec_Imports[[#This Row],[Are_You_PSE]]="Yes","No",IF(Unspec_Imports[[#This Row],[Are_You_PSE]]="No","Yes","Verify Entry")))</f>
        <v/>
      </c>
      <c r="O388" s="52" t="str">
        <f>IF(Unspec_Imports[[#This Row],[Power_Brought_On_Behalf]]="Yes",Unspec_Imports[[#This Row],[Unspecified_Electricity_Deliveries]]*Unspec_Imports[[#This Row],[Transmission_Loss_Correction_Factor]],"")</f>
        <v/>
      </c>
      <c r="P388" s="51" t="str">
        <f>IF(Unspec_Imports[[#This Row],[Imported_Owned_Or_On_Behalf]]="","",Unspec_Imports[[#This Row],[Imported_Owned_Or_On_Behalf]]*Unspec_Imports[[#This Row],[Default_Emissions_Factor]])</f>
        <v/>
      </c>
      <c r="Q388" s="26"/>
      <c r="R388" s="39" t="str">
        <f>IFERROR(MAX(Unspec_Imports[[#This Row],[Unspecified_Electricity_Deliveries]],0)*Unspec_Imports[[#This Row],[Default_Emissions_Factor]]*Unspec_Imports[[#This Row],[Transmission_Loss_Correction_Factor]],"")</f>
        <v/>
      </c>
      <c r="S388" s="28"/>
      <c r="T388" s="57"/>
    </row>
    <row r="389" spans="1:20">
      <c r="A389" s="75" t="s">
        <v>896</v>
      </c>
      <c r="B389" s="37"/>
      <c r="C389" s="55"/>
      <c r="D389" s="37"/>
      <c r="E389" s="56"/>
      <c r="F389" s="44" t="str">
        <f>IF(Unspec_Imports[[#This Row],[Aggregated_First_POR]]="","",0.437)</f>
        <v/>
      </c>
      <c r="G38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89" s="43"/>
      <c r="I389" s="27"/>
      <c r="J389" s="37"/>
      <c r="K389" s="132" t="str">
        <f>IF(Unspec_Imports[[#This Row],[Are_You_PSE]]="","",IF(J389="Yes","","Verify Entry"))</f>
        <v/>
      </c>
      <c r="L389" s="26"/>
      <c r="M389" s="44" t="str">
        <f>IF(Unspec_Imports[[#This Row],[Aggregated_First_POR]]="","",'Start Here'!$B$33)</f>
        <v/>
      </c>
      <c r="N389" s="44" t="str">
        <f>IF(Unspec_Imports[[#This Row],[Aggregated_First_POR]]="","",IF(Unspec_Imports[[#This Row],[Are_You_PSE]]="Yes","No",IF(Unspec_Imports[[#This Row],[Are_You_PSE]]="No","Yes","Verify Entry")))</f>
        <v/>
      </c>
      <c r="O389" s="52" t="str">
        <f>IF(Unspec_Imports[[#This Row],[Power_Brought_On_Behalf]]="Yes",Unspec_Imports[[#This Row],[Unspecified_Electricity_Deliveries]]*Unspec_Imports[[#This Row],[Transmission_Loss_Correction_Factor]],"")</f>
        <v/>
      </c>
      <c r="P389" s="51" t="str">
        <f>IF(Unspec_Imports[[#This Row],[Imported_Owned_Or_On_Behalf]]="","",Unspec_Imports[[#This Row],[Imported_Owned_Or_On_Behalf]]*Unspec_Imports[[#This Row],[Default_Emissions_Factor]])</f>
        <v/>
      </c>
      <c r="Q389" s="26"/>
      <c r="R389" s="39" t="str">
        <f>IFERROR(MAX(Unspec_Imports[[#This Row],[Unspecified_Electricity_Deliveries]],0)*Unspec_Imports[[#This Row],[Default_Emissions_Factor]]*Unspec_Imports[[#This Row],[Transmission_Loss_Correction_Factor]],"")</f>
        <v/>
      </c>
      <c r="S389" s="28"/>
      <c r="T389" s="57"/>
    </row>
    <row r="390" spans="1:20">
      <c r="A390" s="75" t="s">
        <v>896</v>
      </c>
      <c r="B390" s="37"/>
      <c r="C390" s="55"/>
      <c r="D390" s="37"/>
      <c r="E390" s="56"/>
      <c r="F390" s="44" t="str">
        <f>IF(Unspec_Imports[[#This Row],[Aggregated_First_POR]]="","",0.437)</f>
        <v/>
      </c>
      <c r="G39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90" s="43"/>
      <c r="I390" s="27"/>
      <c r="J390" s="37"/>
      <c r="K390" s="132" t="str">
        <f>IF(Unspec_Imports[[#This Row],[Are_You_PSE]]="","",IF(J390="Yes","","Verify Entry"))</f>
        <v/>
      </c>
      <c r="L390" s="26"/>
      <c r="M390" s="44" t="str">
        <f>IF(Unspec_Imports[[#This Row],[Aggregated_First_POR]]="","",'Start Here'!$B$33)</f>
        <v/>
      </c>
      <c r="N390" s="44" t="str">
        <f>IF(Unspec_Imports[[#This Row],[Aggregated_First_POR]]="","",IF(Unspec_Imports[[#This Row],[Are_You_PSE]]="Yes","No",IF(Unspec_Imports[[#This Row],[Are_You_PSE]]="No","Yes","Verify Entry")))</f>
        <v/>
      </c>
      <c r="O390" s="52" t="str">
        <f>IF(Unspec_Imports[[#This Row],[Power_Brought_On_Behalf]]="Yes",Unspec_Imports[[#This Row],[Unspecified_Electricity_Deliveries]]*Unspec_Imports[[#This Row],[Transmission_Loss_Correction_Factor]],"")</f>
        <v/>
      </c>
      <c r="P390" s="51" t="str">
        <f>IF(Unspec_Imports[[#This Row],[Imported_Owned_Or_On_Behalf]]="","",Unspec_Imports[[#This Row],[Imported_Owned_Or_On_Behalf]]*Unspec_Imports[[#This Row],[Default_Emissions_Factor]])</f>
        <v/>
      </c>
      <c r="Q390" s="26"/>
      <c r="R390" s="39" t="str">
        <f>IFERROR(MAX(Unspec_Imports[[#This Row],[Unspecified_Electricity_Deliveries]],0)*Unspec_Imports[[#This Row],[Default_Emissions_Factor]]*Unspec_Imports[[#This Row],[Transmission_Loss_Correction_Factor]],"")</f>
        <v/>
      </c>
      <c r="S390" s="28"/>
      <c r="T390" s="57"/>
    </row>
    <row r="391" spans="1:20">
      <c r="A391" s="75" t="s">
        <v>896</v>
      </c>
      <c r="B391" s="37"/>
      <c r="C391" s="55"/>
      <c r="D391" s="37"/>
      <c r="E391" s="56"/>
      <c r="F391" s="44" t="str">
        <f>IF(Unspec_Imports[[#This Row],[Aggregated_First_POR]]="","",0.437)</f>
        <v/>
      </c>
      <c r="G391"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91" s="43"/>
      <c r="I391" s="27"/>
      <c r="J391" s="37"/>
      <c r="K391" s="132" t="str">
        <f>IF(Unspec_Imports[[#This Row],[Are_You_PSE]]="","",IF(J391="Yes","","Verify Entry"))</f>
        <v/>
      </c>
      <c r="L391" s="26"/>
      <c r="M391" s="44" t="str">
        <f>IF(Unspec_Imports[[#This Row],[Aggregated_First_POR]]="","",'Start Here'!$B$33)</f>
        <v/>
      </c>
      <c r="N391" s="44" t="str">
        <f>IF(Unspec_Imports[[#This Row],[Aggregated_First_POR]]="","",IF(Unspec_Imports[[#This Row],[Are_You_PSE]]="Yes","No",IF(Unspec_Imports[[#This Row],[Are_You_PSE]]="No","Yes","Verify Entry")))</f>
        <v/>
      </c>
      <c r="O391" s="52" t="str">
        <f>IF(Unspec_Imports[[#This Row],[Power_Brought_On_Behalf]]="Yes",Unspec_Imports[[#This Row],[Unspecified_Electricity_Deliveries]]*Unspec_Imports[[#This Row],[Transmission_Loss_Correction_Factor]],"")</f>
        <v/>
      </c>
      <c r="P391" s="51" t="str">
        <f>IF(Unspec_Imports[[#This Row],[Imported_Owned_Or_On_Behalf]]="","",Unspec_Imports[[#This Row],[Imported_Owned_Or_On_Behalf]]*Unspec_Imports[[#This Row],[Default_Emissions_Factor]])</f>
        <v/>
      </c>
      <c r="Q391" s="26"/>
      <c r="R391" s="39" t="str">
        <f>IFERROR(MAX(Unspec_Imports[[#This Row],[Unspecified_Electricity_Deliveries]],0)*Unspec_Imports[[#This Row],[Default_Emissions_Factor]]*Unspec_Imports[[#This Row],[Transmission_Loss_Correction_Factor]],"")</f>
        <v/>
      </c>
      <c r="S391" s="28"/>
      <c r="T391" s="57"/>
    </row>
    <row r="392" spans="1:20">
      <c r="A392" s="75" t="s">
        <v>896</v>
      </c>
      <c r="B392" s="37"/>
      <c r="C392" s="55"/>
      <c r="D392" s="37"/>
      <c r="E392" s="56"/>
      <c r="F392" s="44" t="str">
        <f>IF(Unspec_Imports[[#This Row],[Aggregated_First_POR]]="","",0.437)</f>
        <v/>
      </c>
      <c r="G392"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92" s="43"/>
      <c r="I392" s="27"/>
      <c r="J392" s="37"/>
      <c r="K392" s="132" t="str">
        <f>IF(Unspec_Imports[[#This Row],[Are_You_PSE]]="","",IF(J392="Yes","","Verify Entry"))</f>
        <v/>
      </c>
      <c r="L392" s="26"/>
      <c r="M392" s="44" t="str">
        <f>IF(Unspec_Imports[[#This Row],[Aggregated_First_POR]]="","",'Start Here'!$B$33)</f>
        <v/>
      </c>
      <c r="N392" s="44" t="str">
        <f>IF(Unspec_Imports[[#This Row],[Aggregated_First_POR]]="","",IF(Unspec_Imports[[#This Row],[Are_You_PSE]]="Yes","No",IF(Unspec_Imports[[#This Row],[Are_You_PSE]]="No","Yes","Verify Entry")))</f>
        <v/>
      </c>
      <c r="O392" s="52" t="str">
        <f>IF(Unspec_Imports[[#This Row],[Power_Brought_On_Behalf]]="Yes",Unspec_Imports[[#This Row],[Unspecified_Electricity_Deliveries]]*Unspec_Imports[[#This Row],[Transmission_Loss_Correction_Factor]],"")</f>
        <v/>
      </c>
      <c r="P392" s="51" t="str">
        <f>IF(Unspec_Imports[[#This Row],[Imported_Owned_Or_On_Behalf]]="","",Unspec_Imports[[#This Row],[Imported_Owned_Or_On_Behalf]]*Unspec_Imports[[#This Row],[Default_Emissions_Factor]])</f>
        <v/>
      </c>
      <c r="Q392" s="26"/>
      <c r="R392" s="39" t="str">
        <f>IFERROR(MAX(Unspec_Imports[[#This Row],[Unspecified_Electricity_Deliveries]],0)*Unspec_Imports[[#This Row],[Default_Emissions_Factor]]*Unspec_Imports[[#This Row],[Transmission_Loss_Correction_Factor]],"")</f>
        <v/>
      </c>
      <c r="S392" s="28"/>
      <c r="T392" s="57"/>
    </row>
    <row r="393" spans="1:20">
      <c r="A393" s="75" t="s">
        <v>896</v>
      </c>
      <c r="B393" s="37"/>
      <c r="C393" s="55"/>
      <c r="D393" s="37"/>
      <c r="E393" s="56"/>
      <c r="F393" s="44" t="str">
        <f>IF(Unspec_Imports[[#This Row],[Aggregated_First_POR]]="","",0.437)</f>
        <v/>
      </c>
      <c r="G393"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93" s="43"/>
      <c r="I393" s="27"/>
      <c r="J393" s="37"/>
      <c r="K393" s="132" t="str">
        <f>IF(Unspec_Imports[[#This Row],[Are_You_PSE]]="","",IF(J393="Yes","","Verify Entry"))</f>
        <v/>
      </c>
      <c r="L393" s="26"/>
      <c r="M393" s="44" t="str">
        <f>IF(Unspec_Imports[[#This Row],[Aggregated_First_POR]]="","",'Start Here'!$B$33)</f>
        <v/>
      </c>
      <c r="N393" s="44" t="str">
        <f>IF(Unspec_Imports[[#This Row],[Aggregated_First_POR]]="","",IF(Unspec_Imports[[#This Row],[Are_You_PSE]]="Yes","No",IF(Unspec_Imports[[#This Row],[Are_You_PSE]]="No","Yes","Verify Entry")))</f>
        <v/>
      </c>
      <c r="O393" s="52" t="str">
        <f>IF(Unspec_Imports[[#This Row],[Power_Brought_On_Behalf]]="Yes",Unspec_Imports[[#This Row],[Unspecified_Electricity_Deliveries]]*Unspec_Imports[[#This Row],[Transmission_Loss_Correction_Factor]],"")</f>
        <v/>
      </c>
      <c r="P393" s="51" t="str">
        <f>IF(Unspec_Imports[[#This Row],[Imported_Owned_Or_On_Behalf]]="","",Unspec_Imports[[#This Row],[Imported_Owned_Or_On_Behalf]]*Unspec_Imports[[#This Row],[Default_Emissions_Factor]])</f>
        <v/>
      </c>
      <c r="Q393" s="26"/>
      <c r="R393" s="39" t="str">
        <f>IFERROR(MAX(Unspec_Imports[[#This Row],[Unspecified_Electricity_Deliveries]],0)*Unspec_Imports[[#This Row],[Default_Emissions_Factor]]*Unspec_Imports[[#This Row],[Transmission_Loss_Correction_Factor]],"")</f>
        <v/>
      </c>
      <c r="S393" s="28"/>
      <c r="T393" s="57"/>
    </row>
    <row r="394" spans="1:20">
      <c r="A394" s="75" t="s">
        <v>896</v>
      </c>
      <c r="B394" s="37"/>
      <c r="C394" s="55"/>
      <c r="D394" s="37"/>
      <c r="E394" s="56"/>
      <c r="F394" s="44" t="str">
        <f>IF(Unspec_Imports[[#This Row],[Aggregated_First_POR]]="","",0.437)</f>
        <v/>
      </c>
      <c r="G394"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94" s="43"/>
      <c r="I394" s="27"/>
      <c r="J394" s="37"/>
      <c r="K394" s="132" t="str">
        <f>IF(Unspec_Imports[[#This Row],[Are_You_PSE]]="","",IF(J394="Yes","","Verify Entry"))</f>
        <v/>
      </c>
      <c r="L394" s="26"/>
      <c r="M394" s="44" t="str">
        <f>IF(Unspec_Imports[[#This Row],[Aggregated_First_POR]]="","",'Start Here'!$B$33)</f>
        <v/>
      </c>
      <c r="N394" s="44" t="str">
        <f>IF(Unspec_Imports[[#This Row],[Aggregated_First_POR]]="","",IF(Unspec_Imports[[#This Row],[Are_You_PSE]]="Yes","No",IF(Unspec_Imports[[#This Row],[Are_You_PSE]]="No","Yes","Verify Entry")))</f>
        <v/>
      </c>
      <c r="O394" s="52" t="str">
        <f>IF(Unspec_Imports[[#This Row],[Power_Brought_On_Behalf]]="Yes",Unspec_Imports[[#This Row],[Unspecified_Electricity_Deliveries]]*Unspec_Imports[[#This Row],[Transmission_Loss_Correction_Factor]],"")</f>
        <v/>
      </c>
      <c r="P394" s="51" t="str">
        <f>IF(Unspec_Imports[[#This Row],[Imported_Owned_Or_On_Behalf]]="","",Unspec_Imports[[#This Row],[Imported_Owned_Or_On_Behalf]]*Unspec_Imports[[#This Row],[Default_Emissions_Factor]])</f>
        <v/>
      </c>
      <c r="Q394" s="26"/>
      <c r="R394" s="39" t="str">
        <f>IFERROR(MAX(Unspec_Imports[[#This Row],[Unspecified_Electricity_Deliveries]],0)*Unspec_Imports[[#This Row],[Default_Emissions_Factor]]*Unspec_Imports[[#This Row],[Transmission_Loss_Correction_Factor]],"")</f>
        <v/>
      </c>
      <c r="S394" s="28"/>
      <c r="T394" s="57"/>
    </row>
    <row r="395" spans="1:20">
      <c r="A395" s="75" t="s">
        <v>896</v>
      </c>
      <c r="B395" s="37"/>
      <c r="C395" s="55"/>
      <c r="D395" s="37"/>
      <c r="E395" s="56"/>
      <c r="F395" s="44" t="str">
        <f>IF(Unspec_Imports[[#This Row],[Aggregated_First_POR]]="","",0.437)</f>
        <v/>
      </c>
      <c r="G395"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95" s="43"/>
      <c r="I395" s="27"/>
      <c r="J395" s="37"/>
      <c r="K395" s="132" t="str">
        <f>IF(Unspec_Imports[[#This Row],[Are_You_PSE]]="","",IF(J395="Yes","","Verify Entry"))</f>
        <v/>
      </c>
      <c r="L395" s="26"/>
      <c r="M395" s="44" t="str">
        <f>IF(Unspec_Imports[[#This Row],[Aggregated_First_POR]]="","",'Start Here'!$B$33)</f>
        <v/>
      </c>
      <c r="N395" s="44" t="str">
        <f>IF(Unspec_Imports[[#This Row],[Aggregated_First_POR]]="","",IF(Unspec_Imports[[#This Row],[Are_You_PSE]]="Yes","No",IF(Unspec_Imports[[#This Row],[Are_You_PSE]]="No","Yes","Verify Entry")))</f>
        <v/>
      </c>
      <c r="O395" s="52" t="str">
        <f>IF(Unspec_Imports[[#This Row],[Power_Brought_On_Behalf]]="Yes",Unspec_Imports[[#This Row],[Unspecified_Electricity_Deliveries]]*Unspec_Imports[[#This Row],[Transmission_Loss_Correction_Factor]],"")</f>
        <v/>
      </c>
      <c r="P395" s="51" t="str">
        <f>IF(Unspec_Imports[[#This Row],[Imported_Owned_Or_On_Behalf]]="","",Unspec_Imports[[#This Row],[Imported_Owned_Or_On_Behalf]]*Unspec_Imports[[#This Row],[Default_Emissions_Factor]])</f>
        <v/>
      </c>
      <c r="Q395" s="26"/>
      <c r="R395" s="39" t="str">
        <f>IFERROR(MAX(Unspec_Imports[[#This Row],[Unspecified_Electricity_Deliveries]],0)*Unspec_Imports[[#This Row],[Default_Emissions_Factor]]*Unspec_Imports[[#This Row],[Transmission_Loss_Correction_Factor]],"")</f>
        <v/>
      </c>
      <c r="S395" s="28"/>
      <c r="T395" s="57"/>
    </row>
    <row r="396" spans="1:20">
      <c r="A396" s="75" t="s">
        <v>896</v>
      </c>
      <c r="B396" s="37"/>
      <c r="C396" s="55"/>
      <c r="D396" s="37"/>
      <c r="E396" s="56"/>
      <c r="F396" s="44" t="str">
        <f>IF(Unspec_Imports[[#This Row],[Aggregated_First_POR]]="","",0.437)</f>
        <v/>
      </c>
      <c r="G396"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96" s="43"/>
      <c r="I396" s="27"/>
      <c r="J396" s="37"/>
      <c r="K396" s="132" t="str">
        <f>IF(Unspec_Imports[[#This Row],[Are_You_PSE]]="","",IF(J396="Yes","","Verify Entry"))</f>
        <v/>
      </c>
      <c r="L396" s="26"/>
      <c r="M396" s="44" t="str">
        <f>IF(Unspec_Imports[[#This Row],[Aggregated_First_POR]]="","",'Start Here'!$B$33)</f>
        <v/>
      </c>
      <c r="N396" s="44" t="str">
        <f>IF(Unspec_Imports[[#This Row],[Aggregated_First_POR]]="","",IF(Unspec_Imports[[#This Row],[Are_You_PSE]]="Yes","No",IF(Unspec_Imports[[#This Row],[Are_You_PSE]]="No","Yes","Verify Entry")))</f>
        <v/>
      </c>
      <c r="O396" s="52" t="str">
        <f>IF(Unspec_Imports[[#This Row],[Power_Brought_On_Behalf]]="Yes",Unspec_Imports[[#This Row],[Unspecified_Electricity_Deliveries]]*Unspec_Imports[[#This Row],[Transmission_Loss_Correction_Factor]],"")</f>
        <v/>
      </c>
      <c r="P396" s="51" t="str">
        <f>IF(Unspec_Imports[[#This Row],[Imported_Owned_Or_On_Behalf]]="","",Unspec_Imports[[#This Row],[Imported_Owned_Or_On_Behalf]]*Unspec_Imports[[#This Row],[Default_Emissions_Factor]])</f>
        <v/>
      </c>
      <c r="Q396" s="26"/>
      <c r="R396" s="39" t="str">
        <f>IFERROR(MAX(Unspec_Imports[[#This Row],[Unspecified_Electricity_Deliveries]],0)*Unspec_Imports[[#This Row],[Default_Emissions_Factor]]*Unspec_Imports[[#This Row],[Transmission_Loss_Correction_Factor]],"")</f>
        <v/>
      </c>
      <c r="S396" s="28"/>
      <c r="T396" s="57"/>
    </row>
    <row r="397" spans="1:20">
      <c r="A397" s="75" t="s">
        <v>896</v>
      </c>
      <c r="B397" s="37"/>
      <c r="C397" s="55"/>
      <c r="D397" s="37"/>
      <c r="E397" s="56"/>
      <c r="F397" s="44" t="str">
        <f>IF(Unspec_Imports[[#This Row],[Aggregated_First_POR]]="","",0.437)</f>
        <v/>
      </c>
      <c r="G397"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97" s="43"/>
      <c r="I397" s="27"/>
      <c r="J397" s="37"/>
      <c r="K397" s="132" t="str">
        <f>IF(Unspec_Imports[[#This Row],[Are_You_PSE]]="","",IF(J397="Yes","","Verify Entry"))</f>
        <v/>
      </c>
      <c r="L397" s="26"/>
      <c r="M397" s="44" t="str">
        <f>IF(Unspec_Imports[[#This Row],[Aggregated_First_POR]]="","",'Start Here'!$B$33)</f>
        <v/>
      </c>
      <c r="N397" s="44" t="str">
        <f>IF(Unspec_Imports[[#This Row],[Aggregated_First_POR]]="","",IF(Unspec_Imports[[#This Row],[Are_You_PSE]]="Yes","No",IF(Unspec_Imports[[#This Row],[Are_You_PSE]]="No","Yes","Verify Entry")))</f>
        <v/>
      </c>
      <c r="O397" s="52" t="str">
        <f>IF(Unspec_Imports[[#This Row],[Power_Brought_On_Behalf]]="Yes",Unspec_Imports[[#This Row],[Unspecified_Electricity_Deliveries]]*Unspec_Imports[[#This Row],[Transmission_Loss_Correction_Factor]],"")</f>
        <v/>
      </c>
      <c r="P397" s="51" t="str">
        <f>IF(Unspec_Imports[[#This Row],[Imported_Owned_Or_On_Behalf]]="","",Unspec_Imports[[#This Row],[Imported_Owned_Or_On_Behalf]]*Unspec_Imports[[#This Row],[Default_Emissions_Factor]])</f>
        <v/>
      </c>
      <c r="Q397" s="26"/>
      <c r="R397" s="39" t="str">
        <f>IFERROR(MAX(Unspec_Imports[[#This Row],[Unspecified_Electricity_Deliveries]],0)*Unspec_Imports[[#This Row],[Default_Emissions_Factor]]*Unspec_Imports[[#This Row],[Transmission_Loss_Correction_Factor]],"")</f>
        <v/>
      </c>
      <c r="S397" s="28"/>
      <c r="T397" s="57"/>
    </row>
    <row r="398" spans="1:20">
      <c r="A398" s="75" t="s">
        <v>896</v>
      </c>
      <c r="B398" s="37"/>
      <c r="C398" s="55"/>
      <c r="D398" s="37"/>
      <c r="E398" s="56"/>
      <c r="F398" s="44" t="str">
        <f>IF(Unspec_Imports[[#This Row],[Aggregated_First_POR]]="","",0.437)</f>
        <v/>
      </c>
      <c r="G398"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98" s="43"/>
      <c r="I398" s="27"/>
      <c r="J398" s="37"/>
      <c r="K398" s="132" t="str">
        <f>IF(Unspec_Imports[[#This Row],[Are_You_PSE]]="","",IF(J398="Yes","","Verify Entry"))</f>
        <v/>
      </c>
      <c r="L398" s="26"/>
      <c r="M398" s="44" t="str">
        <f>IF(Unspec_Imports[[#This Row],[Aggregated_First_POR]]="","",'Start Here'!$B$33)</f>
        <v/>
      </c>
      <c r="N398" s="44" t="str">
        <f>IF(Unspec_Imports[[#This Row],[Aggregated_First_POR]]="","",IF(Unspec_Imports[[#This Row],[Are_You_PSE]]="Yes","No",IF(Unspec_Imports[[#This Row],[Are_You_PSE]]="No","Yes","Verify Entry")))</f>
        <v/>
      </c>
      <c r="O398" s="52" t="str">
        <f>IF(Unspec_Imports[[#This Row],[Power_Brought_On_Behalf]]="Yes",Unspec_Imports[[#This Row],[Unspecified_Electricity_Deliveries]]*Unspec_Imports[[#This Row],[Transmission_Loss_Correction_Factor]],"")</f>
        <v/>
      </c>
      <c r="P398" s="51" t="str">
        <f>IF(Unspec_Imports[[#This Row],[Imported_Owned_Or_On_Behalf]]="","",Unspec_Imports[[#This Row],[Imported_Owned_Or_On_Behalf]]*Unspec_Imports[[#This Row],[Default_Emissions_Factor]])</f>
        <v/>
      </c>
      <c r="Q398" s="26"/>
      <c r="R398" s="39" t="str">
        <f>IFERROR(MAX(Unspec_Imports[[#This Row],[Unspecified_Electricity_Deliveries]],0)*Unspec_Imports[[#This Row],[Default_Emissions_Factor]]*Unspec_Imports[[#This Row],[Transmission_Loss_Correction_Factor]],"")</f>
        <v/>
      </c>
      <c r="S398" s="28"/>
      <c r="T398" s="57"/>
    </row>
    <row r="399" spans="1:20">
      <c r="A399" s="75" t="s">
        <v>896</v>
      </c>
      <c r="B399" s="37"/>
      <c r="C399" s="55"/>
      <c r="D399" s="37"/>
      <c r="E399" s="56"/>
      <c r="F399" s="44" t="str">
        <f>IF(Unspec_Imports[[#This Row],[Aggregated_First_POR]]="","",0.437)</f>
        <v/>
      </c>
      <c r="G399"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399" s="43"/>
      <c r="I399" s="27"/>
      <c r="J399" s="37"/>
      <c r="K399" s="132" t="str">
        <f>IF(Unspec_Imports[[#This Row],[Are_You_PSE]]="","",IF(J399="Yes","","Verify Entry"))</f>
        <v/>
      </c>
      <c r="L399" s="26"/>
      <c r="M399" s="44" t="str">
        <f>IF(Unspec_Imports[[#This Row],[Aggregated_First_POR]]="","",'Start Here'!$B$33)</f>
        <v/>
      </c>
      <c r="N399" s="44" t="str">
        <f>IF(Unspec_Imports[[#This Row],[Aggregated_First_POR]]="","",IF(Unspec_Imports[[#This Row],[Are_You_PSE]]="Yes","No",IF(Unspec_Imports[[#This Row],[Are_You_PSE]]="No","Yes","Verify Entry")))</f>
        <v/>
      </c>
      <c r="O399" s="52" t="str">
        <f>IF(Unspec_Imports[[#This Row],[Power_Brought_On_Behalf]]="Yes",Unspec_Imports[[#This Row],[Unspecified_Electricity_Deliveries]]*Unspec_Imports[[#This Row],[Transmission_Loss_Correction_Factor]],"")</f>
        <v/>
      </c>
      <c r="P399" s="51" t="str">
        <f>IF(Unspec_Imports[[#This Row],[Imported_Owned_Or_On_Behalf]]="","",Unspec_Imports[[#This Row],[Imported_Owned_Or_On_Behalf]]*Unspec_Imports[[#This Row],[Default_Emissions_Factor]])</f>
        <v/>
      </c>
      <c r="Q399" s="26"/>
      <c r="R399" s="39" t="str">
        <f>IFERROR(MAX(Unspec_Imports[[#This Row],[Unspecified_Electricity_Deliveries]],0)*Unspec_Imports[[#This Row],[Default_Emissions_Factor]]*Unspec_Imports[[#This Row],[Transmission_Loss_Correction_Factor]],"")</f>
        <v/>
      </c>
      <c r="S399" s="28"/>
      <c r="T399" s="57"/>
    </row>
    <row r="400" spans="1:20">
      <c r="A400" s="75" t="s">
        <v>896</v>
      </c>
      <c r="B400" s="37"/>
      <c r="C400" s="55"/>
      <c r="D400" s="37"/>
      <c r="E400" s="56"/>
      <c r="F400" s="44" t="str">
        <f>IF(Unspec_Imports[[#This Row],[Aggregated_First_POR]]="","",0.437)</f>
        <v/>
      </c>
      <c r="G400" s="142" t="str">
        <f>IF(Unspec_Imports[[#This Row],[Aggregated_First_POR]]="","",IF(AND(ISTEXT(Unspec_Imports[[#This Row],[Jurisdiction_Full_Name]]),OR(Unspec_Imports[[#This Row],[Tagged_Metered]]="EIM",Unspec_Imports[[#This Row],[Tagged_Metered]]="Tagged",Unspec_Imports[[#This Row],[Tagged_Metered]]="Metered"),ISNUMBER(Unspec_Imports[[#This Row],[Unspecified_Electricity_Deliveries]])),1,"Verify Entry"))</f>
        <v/>
      </c>
      <c r="H400" s="43"/>
      <c r="I400" s="27"/>
      <c r="J400" s="37"/>
      <c r="K400" s="132" t="str">
        <f>IF(Unspec_Imports[[#This Row],[Are_You_PSE]]="","",IF(J400="Yes","","Verify Entry"))</f>
        <v/>
      </c>
      <c r="L400" s="26"/>
      <c r="M400" s="44" t="str">
        <f>IF(Unspec_Imports[[#This Row],[Aggregated_First_POR]]="","",'Start Here'!$B$33)</f>
        <v/>
      </c>
      <c r="N400" s="44" t="str">
        <f>IF(Unspec_Imports[[#This Row],[Aggregated_First_POR]]="","",IF(Unspec_Imports[[#This Row],[Are_You_PSE]]="Yes","No",IF(Unspec_Imports[[#This Row],[Are_You_PSE]]="No","Yes","Verify Entry")))</f>
        <v/>
      </c>
      <c r="O400" s="52" t="str">
        <f>IF(Unspec_Imports[[#This Row],[Power_Brought_On_Behalf]]="Yes",Unspec_Imports[[#This Row],[Unspecified_Electricity_Deliveries]]*Unspec_Imports[[#This Row],[Transmission_Loss_Correction_Factor]],"")</f>
        <v/>
      </c>
      <c r="P400" s="51" t="str">
        <f>IF(Unspec_Imports[[#This Row],[Imported_Owned_Or_On_Behalf]]="","",Unspec_Imports[[#This Row],[Imported_Owned_Or_On_Behalf]]*Unspec_Imports[[#This Row],[Default_Emissions_Factor]])</f>
        <v/>
      </c>
      <c r="Q400" s="26"/>
      <c r="R400" s="39" t="str">
        <f>IFERROR(MAX(Unspec_Imports[[#This Row],[Unspecified_Electricity_Deliveries]],0)*Unspec_Imports[[#This Row],[Default_Emissions_Factor]]*Unspec_Imports[[#This Row],[Transmission_Loss_Correction_Factor]],"")</f>
        <v/>
      </c>
      <c r="S400" s="28"/>
      <c r="T400" s="57"/>
    </row>
  </sheetData>
  <sheetProtection algorithmName="SHA-512" hashValue="v+nOaQLZLhm9nP/Pw24P+1lwlu3GFcc1sXT6G7+gZEBgTJ1VjuWjVbmwQThNUlHU/uhUFa/sgWQvP+kM03lYLQ==" saltValue="w4lBMl2if91wr40vxAqU7g==" spinCount="100000" sheet="1" sort="0" autoFilter="0"/>
  <conditionalFormatting sqref="K9:K400">
    <cfRule type="expression" dxfId="13" priority="1">
      <formula>J9="no"</formula>
    </cfRule>
  </conditionalFormatting>
  <dataValidations count="9">
    <dataValidation allowBlank="1" promptTitle="Notes" prompt="Add any relevant notes specific to each line item entry" sqref="T8" xr:uid="{00000000-0002-0000-0200-000000000000}"/>
    <dataValidation type="list" errorStyle="warning" allowBlank="1" sqref="A9:A400" xr:uid="{00000000-0002-0000-0200-000001000000}">
      <formula1>INDIRECT("Points_tbl[Dynamic List]")</formula1>
    </dataValidation>
    <dataValidation type="decimal" allowBlank="1" showInputMessage="1" showErrorMessage="1" sqref="E9:E400" xr:uid="{00000000-0002-0000-0200-000003000000}">
      <formula1>0</formula1>
      <formula2>10000000</formula2>
    </dataValidation>
    <dataValidation type="list" allowBlank="1" showErrorMessage="1" error="Select Yes or No. _x000a_Note that you can be either the FJD PSE or have power brought in on your behal, but you cannot be both." prompt="Select Yes or No. Note that you can be either the First Deliverer PSE or have power brought in on your behalf (column AP), but you cannot be both." sqref="J9:J400" xr:uid="{00000000-0002-0000-0200-000004000000}">
      <formula1>"Yes,No"</formula1>
    </dataValidation>
    <dataValidation type="list" errorStyle="warning" allowBlank="1" errorTitle="EPE Name Not Recognised" error="Please select name from dropdown or contact CARB to register your EPE." sqref="K9:K400" xr:uid="{00000000-0002-0000-0200-000005000000}">
      <formula1>INDIRECT("EPEs_tbl[EPE Name]")</formula1>
    </dataValidation>
    <dataValidation allowBlank="1" sqref="M9:N400" xr:uid="{00000000-0002-0000-0200-000006000000}"/>
    <dataValidation type="list" allowBlank="1" showInputMessage="1" showErrorMessage="1" sqref="B9:B400" xr:uid="{00000000-0002-0000-0200-000007000000}">
      <formula1>INDIRECT("Jurisdictions_tbl[Jurisdictions]")</formula1>
    </dataValidation>
    <dataValidation type="list" allowBlank="1" showErrorMessage="1" promptTitle="NOTICE" prompt="Written authorization from CARB is required in order to use the Manual Emissions Factor field." sqref="H9:H400" xr:uid="{00000000-0002-0000-0200-000008000000}">
      <formula1>"Yes,Partial"</formula1>
    </dataValidation>
    <dataValidation type="list" allowBlank="1" showInputMessage="1" showErrorMessage="1" sqref="D9:D400" xr:uid="{2DC203C4-358F-4374-8645-BB315168FD22}">
      <formula1>"Tagged,Metered"</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errorStyle="warning" allowBlank="1" showErrorMessage="1" errorTitle="Read Before Proceeding" error="Generation Source names were updated by Ecology to facilitate clarity in review and reporting. If the specified source you need to report is not listed, please contact Ecology immediately." promptTitle="Read Before Proceeding" prompt="Generation Source names were updated by CARB for RY2020 to facilitate clarity in review and reporting. Please review the EF List tab to ensure the generation source you are registering is not already in the dropdown list." xr:uid="{DEE3AE5D-9CE4-40D8-91F1-ACBFAB5923CA}">
          <x14:formula1>
            <xm:f>'EF List'!$A$5:$A$566</xm:f>
          </x14:formula1>
          <xm:sqref>C9:C400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09E94-7455-4CD4-A4BE-68018FD41BBD}">
  <dimension ref="A1:W8794"/>
  <sheetViews>
    <sheetView showGridLines="0" zoomScale="86" zoomScaleNormal="130" workbookViewId="0"/>
  </sheetViews>
  <sheetFormatPr defaultColWidth="9.109375" defaultRowHeight="14.4"/>
  <cols>
    <col min="1" max="1" width="49" style="87" customWidth="1"/>
    <col min="2" max="2" width="18.6640625" style="87" customWidth="1"/>
    <col min="3" max="3" width="15.109375" style="87" customWidth="1"/>
    <col min="4" max="4" width="39.6640625" style="87" customWidth="1"/>
    <col min="5" max="5" width="36.33203125" style="87" customWidth="1"/>
    <col min="6" max="16384" width="9.109375" style="87"/>
  </cols>
  <sheetData>
    <row r="1" spans="1:23" ht="23.4">
      <c r="A1" s="89" t="s">
        <v>1760</v>
      </c>
    </row>
    <row r="2" spans="1:23">
      <c r="A2" s="90"/>
    </row>
    <row r="3" spans="1:23" ht="20.399999999999999" customHeight="1">
      <c r="A3" s="227" t="s">
        <v>1795</v>
      </c>
      <c r="B3" s="213">
        <f>SUM(D11:D8794)</f>
        <v>0</v>
      </c>
      <c r="C3" s="91" t="s">
        <v>1472</v>
      </c>
    </row>
    <row r="4" spans="1:23" ht="24.6" customHeight="1">
      <c r="A4" s="227" t="s">
        <v>1794</v>
      </c>
      <c r="B4" s="214">
        <f>+B3*B6</f>
        <v>0</v>
      </c>
      <c r="C4" s="87" t="s">
        <v>1475</v>
      </c>
    </row>
    <row r="5" spans="1:23" ht="19.2" customHeight="1">
      <c r="A5" s="99"/>
      <c r="B5" s="92"/>
    </row>
    <row r="6" spans="1:23" ht="19.2" customHeight="1">
      <c r="A6" s="228" t="s">
        <v>1474</v>
      </c>
      <c r="B6" s="215">
        <v>0.437</v>
      </c>
      <c r="C6" s="87" t="s">
        <v>1473</v>
      </c>
    </row>
    <row r="7" spans="1:23" ht="22.2" customHeight="1">
      <c r="A7" s="228" t="s">
        <v>1150</v>
      </c>
      <c r="B7" s="215">
        <f>'Start Here'!B28</f>
        <v>2024</v>
      </c>
    </row>
    <row r="8" spans="1:23" ht="24" customHeight="1">
      <c r="A8" s="229" t="s">
        <v>1476</v>
      </c>
      <c r="B8" s="216">
        <f>IF(OR(MOD(B7,400)=0,AND(MOD(B7,4)=0,MOD(B7,100)&lt;&gt;0)),8784, 8760)</f>
        <v>8784</v>
      </c>
    </row>
    <row r="9" spans="1:23">
      <c r="D9" s="93"/>
      <c r="L9" s="93"/>
      <c r="M9" s="93"/>
      <c r="P9" s="93"/>
      <c r="T9" s="93"/>
      <c r="W9" s="93"/>
    </row>
    <row r="10" spans="1:23" ht="90" customHeight="1">
      <c r="A10" s="141" t="s">
        <v>1799</v>
      </c>
      <c r="B10" s="147" t="s">
        <v>1796</v>
      </c>
      <c r="C10" s="147" t="s">
        <v>1797</v>
      </c>
      <c r="D10" s="147" t="s">
        <v>1798</v>
      </c>
      <c r="E10" s="217" t="s">
        <v>2</v>
      </c>
    </row>
    <row r="11" spans="1:23">
      <c r="A11" s="88">
        <v>1</v>
      </c>
      <c r="B11" s="133"/>
      <c r="C11" s="134"/>
      <c r="D11" s="94">
        <f>MIN(B11:C11)</f>
        <v>0</v>
      </c>
      <c r="E11" s="135"/>
    </row>
    <row r="12" spans="1:23">
      <c r="A12" s="88">
        <v>2</v>
      </c>
      <c r="B12" s="134"/>
      <c r="C12" s="134"/>
      <c r="D12" s="94">
        <f t="shared" ref="D12:D75" si="0">MIN(B12:C12)</f>
        <v>0</v>
      </c>
      <c r="E12" s="135"/>
    </row>
    <row r="13" spans="1:23">
      <c r="A13" s="88">
        <v>3</v>
      </c>
      <c r="B13" s="134"/>
      <c r="C13" s="134"/>
      <c r="D13" s="94">
        <f t="shared" si="0"/>
        <v>0</v>
      </c>
      <c r="E13" s="135"/>
    </row>
    <row r="14" spans="1:23">
      <c r="A14" s="88">
        <v>4</v>
      </c>
      <c r="B14" s="134"/>
      <c r="C14" s="134"/>
      <c r="D14" s="94">
        <f t="shared" si="0"/>
        <v>0</v>
      </c>
      <c r="E14" s="135"/>
    </row>
    <row r="15" spans="1:23">
      <c r="A15" s="88">
        <v>5</v>
      </c>
      <c r="B15" s="134"/>
      <c r="C15" s="134"/>
      <c r="D15" s="94">
        <f t="shared" si="0"/>
        <v>0</v>
      </c>
      <c r="E15" s="135"/>
    </row>
    <row r="16" spans="1:23">
      <c r="A16" s="88">
        <v>6</v>
      </c>
      <c r="B16" s="134"/>
      <c r="C16" s="134"/>
      <c r="D16" s="94">
        <f t="shared" si="0"/>
        <v>0</v>
      </c>
      <c r="E16" s="135"/>
    </row>
    <row r="17" spans="1:5">
      <c r="A17" s="88">
        <v>7</v>
      </c>
      <c r="B17" s="134"/>
      <c r="C17" s="134"/>
      <c r="D17" s="94">
        <f t="shared" si="0"/>
        <v>0</v>
      </c>
      <c r="E17" s="135"/>
    </row>
    <row r="18" spans="1:5">
      <c r="A18" s="88">
        <v>8</v>
      </c>
      <c r="B18" s="134"/>
      <c r="C18" s="134"/>
      <c r="D18" s="94">
        <f t="shared" si="0"/>
        <v>0</v>
      </c>
      <c r="E18" s="135"/>
    </row>
    <row r="19" spans="1:5">
      <c r="A19" s="88">
        <v>9</v>
      </c>
      <c r="B19" s="134"/>
      <c r="C19" s="134"/>
      <c r="D19" s="94">
        <f t="shared" si="0"/>
        <v>0</v>
      </c>
      <c r="E19" s="135"/>
    </row>
    <row r="20" spans="1:5">
      <c r="A20" s="88">
        <v>10</v>
      </c>
      <c r="B20" s="134"/>
      <c r="C20" s="134"/>
      <c r="D20" s="94">
        <f t="shared" si="0"/>
        <v>0</v>
      </c>
      <c r="E20" s="135"/>
    </row>
    <row r="21" spans="1:5">
      <c r="A21" s="88">
        <v>11</v>
      </c>
      <c r="B21" s="134"/>
      <c r="C21" s="134"/>
      <c r="D21" s="94">
        <f t="shared" si="0"/>
        <v>0</v>
      </c>
      <c r="E21" s="135"/>
    </row>
    <row r="22" spans="1:5">
      <c r="A22" s="88">
        <v>12</v>
      </c>
      <c r="B22" s="134"/>
      <c r="C22" s="134"/>
      <c r="D22" s="94">
        <f t="shared" si="0"/>
        <v>0</v>
      </c>
      <c r="E22" s="135"/>
    </row>
    <row r="23" spans="1:5">
      <c r="A23" s="88">
        <v>13</v>
      </c>
      <c r="B23" s="134"/>
      <c r="C23" s="134"/>
      <c r="D23" s="94">
        <f t="shared" si="0"/>
        <v>0</v>
      </c>
      <c r="E23" s="135"/>
    </row>
    <row r="24" spans="1:5">
      <c r="A24" s="88">
        <v>14</v>
      </c>
      <c r="B24" s="134"/>
      <c r="C24" s="134"/>
      <c r="D24" s="94">
        <f t="shared" si="0"/>
        <v>0</v>
      </c>
      <c r="E24" s="135"/>
    </row>
    <row r="25" spans="1:5">
      <c r="A25" s="88">
        <v>15</v>
      </c>
      <c r="B25" s="134"/>
      <c r="C25" s="134"/>
      <c r="D25" s="94">
        <f t="shared" si="0"/>
        <v>0</v>
      </c>
      <c r="E25" s="135"/>
    </row>
    <row r="26" spans="1:5">
      <c r="A26" s="88">
        <v>16</v>
      </c>
      <c r="B26" s="134"/>
      <c r="C26" s="134"/>
      <c r="D26" s="94">
        <f t="shared" si="0"/>
        <v>0</v>
      </c>
      <c r="E26" s="135"/>
    </row>
    <row r="27" spans="1:5">
      <c r="A27" s="88">
        <v>17</v>
      </c>
      <c r="B27" s="134"/>
      <c r="C27" s="134"/>
      <c r="D27" s="94">
        <f t="shared" si="0"/>
        <v>0</v>
      </c>
      <c r="E27" s="135"/>
    </row>
    <row r="28" spans="1:5">
      <c r="A28" s="88">
        <v>18</v>
      </c>
      <c r="B28" s="134"/>
      <c r="C28" s="134"/>
      <c r="D28" s="94">
        <f t="shared" si="0"/>
        <v>0</v>
      </c>
      <c r="E28" s="135"/>
    </row>
    <row r="29" spans="1:5">
      <c r="A29" s="88">
        <v>19</v>
      </c>
      <c r="B29" s="134"/>
      <c r="C29" s="134"/>
      <c r="D29" s="94">
        <f t="shared" si="0"/>
        <v>0</v>
      </c>
      <c r="E29" s="135"/>
    </row>
    <row r="30" spans="1:5">
      <c r="A30" s="88">
        <v>20</v>
      </c>
      <c r="B30" s="134"/>
      <c r="C30" s="134"/>
      <c r="D30" s="94">
        <f t="shared" si="0"/>
        <v>0</v>
      </c>
      <c r="E30" s="135"/>
    </row>
    <row r="31" spans="1:5">
      <c r="A31" s="88">
        <v>21</v>
      </c>
      <c r="B31" s="134"/>
      <c r="C31" s="134"/>
      <c r="D31" s="94">
        <f t="shared" si="0"/>
        <v>0</v>
      </c>
      <c r="E31" s="135"/>
    </row>
    <row r="32" spans="1:5">
      <c r="A32" s="88">
        <v>22</v>
      </c>
      <c r="B32" s="134"/>
      <c r="C32" s="134"/>
      <c r="D32" s="94">
        <f t="shared" si="0"/>
        <v>0</v>
      </c>
      <c r="E32" s="135"/>
    </row>
    <row r="33" spans="1:5">
      <c r="A33" s="88">
        <v>23</v>
      </c>
      <c r="B33" s="134"/>
      <c r="C33" s="134"/>
      <c r="D33" s="94">
        <f t="shared" si="0"/>
        <v>0</v>
      </c>
      <c r="E33" s="135"/>
    </row>
    <row r="34" spans="1:5">
      <c r="A34" s="88">
        <v>24</v>
      </c>
      <c r="B34" s="134"/>
      <c r="C34" s="134"/>
      <c r="D34" s="94">
        <f t="shared" si="0"/>
        <v>0</v>
      </c>
      <c r="E34" s="135"/>
    </row>
    <row r="35" spans="1:5">
      <c r="A35" s="88">
        <v>25</v>
      </c>
      <c r="B35" s="134"/>
      <c r="C35" s="134"/>
      <c r="D35" s="94">
        <f t="shared" si="0"/>
        <v>0</v>
      </c>
      <c r="E35" s="135"/>
    </row>
    <row r="36" spans="1:5">
      <c r="A36" s="88">
        <v>26</v>
      </c>
      <c r="B36" s="134"/>
      <c r="C36" s="134"/>
      <c r="D36" s="94">
        <f t="shared" si="0"/>
        <v>0</v>
      </c>
      <c r="E36" s="135"/>
    </row>
    <row r="37" spans="1:5">
      <c r="A37" s="88">
        <v>27</v>
      </c>
      <c r="B37" s="134"/>
      <c r="C37" s="134"/>
      <c r="D37" s="94">
        <f t="shared" si="0"/>
        <v>0</v>
      </c>
      <c r="E37" s="135"/>
    </row>
    <row r="38" spans="1:5">
      <c r="A38" s="88">
        <v>28</v>
      </c>
      <c r="B38" s="134"/>
      <c r="C38" s="134"/>
      <c r="D38" s="94">
        <f t="shared" si="0"/>
        <v>0</v>
      </c>
      <c r="E38" s="135"/>
    </row>
    <row r="39" spans="1:5">
      <c r="A39" s="88">
        <v>29</v>
      </c>
      <c r="B39" s="134"/>
      <c r="C39" s="134"/>
      <c r="D39" s="94">
        <f t="shared" si="0"/>
        <v>0</v>
      </c>
      <c r="E39" s="135"/>
    </row>
    <row r="40" spans="1:5">
      <c r="A40" s="88">
        <v>30</v>
      </c>
      <c r="B40" s="134"/>
      <c r="C40" s="134"/>
      <c r="D40" s="94">
        <f t="shared" si="0"/>
        <v>0</v>
      </c>
      <c r="E40" s="135"/>
    </row>
    <row r="41" spans="1:5">
      <c r="A41" s="88">
        <v>31</v>
      </c>
      <c r="B41" s="134"/>
      <c r="C41" s="134"/>
      <c r="D41" s="94">
        <f t="shared" si="0"/>
        <v>0</v>
      </c>
      <c r="E41" s="135"/>
    </row>
    <row r="42" spans="1:5">
      <c r="A42" s="88">
        <v>32</v>
      </c>
      <c r="B42" s="134"/>
      <c r="C42" s="134"/>
      <c r="D42" s="94">
        <f t="shared" si="0"/>
        <v>0</v>
      </c>
      <c r="E42" s="135"/>
    </row>
    <row r="43" spans="1:5">
      <c r="A43" s="88">
        <v>33</v>
      </c>
      <c r="B43" s="134"/>
      <c r="C43" s="134"/>
      <c r="D43" s="94">
        <f t="shared" si="0"/>
        <v>0</v>
      </c>
      <c r="E43" s="135"/>
    </row>
    <row r="44" spans="1:5">
      <c r="A44" s="88">
        <v>34</v>
      </c>
      <c r="B44" s="134"/>
      <c r="C44" s="134"/>
      <c r="D44" s="94">
        <f t="shared" si="0"/>
        <v>0</v>
      </c>
      <c r="E44" s="135"/>
    </row>
    <row r="45" spans="1:5">
      <c r="A45" s="88">
        <v>35</v>
      </c>
      <c r="B45" s="134"/>
      <c r="C45" s="134"/>
      <c r="D45" s="94">
        <f t="shared" si="0"/>
        <v>0</v>
      </c>
      <c r="E45" s="135"/>
    </row>
    <row r="46" spans="1:5">
      <c r="A46" s="88">
        <v>36</v>
      </c>
      <c r="B46" s="134"/>
      <c r="C46" s="134"/>
      <c r="D46" s="94">
        <f t="shared" si="0"/>
        <v>0</v>
      </c>
      <c r="E46" s="135"/>
    </row>
    <row r="47" spans="1:5">
      <c r="A47" s="88">
        <v>37</v>
      </c>
      <c r="B47" s="134"/>
      <c r="C47" s="134"/>
      <c r="D47" s="94">
        <f t="shared" si="0"/>
        <v>0</v>
      </c>
      <c r="E47" s="135"/>
    </row>
    <row r="48" spans="1:5">
      <c r="A48" s="88">
        <v>38</v>
      </c>
      <c r="B48" s="134"/>
      <c r="C48" s="134"/>
      <c r="D48" s="94">
        <f t="shared" si="0"/>
        <v>0</v>
      </c>
      <c r="E48" s="135"/>
    </row>
    <row r="49" spans="1:5">
      <c r="A49" s="88">
        <v>39</v>
      </c>
      <c r="B49" s="134"/>
      <c r="C49" s="134"/>
      <c r="D49" s="94">
        <f t="shared" si="0"/>
        <v>0</v>
      </c>
      <c r="E49" s="135"/>
    </row>
    <row r="50" spans="1:5">
      <c r="A50" s="88">
        <v>40</v>
      </c>
      <c r="B50" s="134"/>
      <c r="C50" s="134"/>
      <c r="D50" s="94">
        <f t="shared" si="0"/>
        <v>0</v>
      </c>
      <c r="E50" s="135"/>
    </row>
    <row r="51" spans="1:5">
      <c r="A51" s="88">
        <v>41</v>
      </c>
      <c r="B51" s="134"/>
      <c r="C51" s="134"/>
      <c r="D51" s="94">
        <f t="shared" si="0"/>
        <v>0</v>
      </c>
      <c r="E51" s="135"/>
    </row>
    <row r="52" spans="1:5">
      <c r="A52" s="88">
        <v>42</v>
      </c>
      <c r="B52" s="134"/>
      <c r="C52" s="134"/>
      <c r="D52" s="94">
        <f t="shared" si="0"/>
        <v>0</v>
      </c>
      <c r="E52" s="135"/>
    </row>
    <row r="53" spans="1:5">
      <c r="A53" s="88">
        <v>43</v>
      </c>
      <c r="B53" s="134"/>
      <c r="C53" s="134"/>
      <c r="D53" s="94">
        <f t="shared" si="0"/>
        <v>0</v>
      </c>
      <c r="E53" s="135"/>
    </row>
    <row r="54" spans="1:5">
      <c r="A54" s="88">
        <v>44</v>
      </c>
      <c r="B54" s="134"/>
      <c r="C54" s="134"/>
      <c r="D54" s="94">
        <f t="shared" si="0"/>
        <v>0</v>
      </c>
      <c r="E54" s="135"/>
    </row>
    <row r="55" spans="1:5">
      <c r="A55" s="88">
        <v>45</v>
      </c>
      <c r="B55" s="134"/>
      <c r="C55" s="134"/>
      <c r="D55" s="94">
        <f t="shared" si="0"/>
        <v>0</v>
      </c>
      <c r="E55" s="135"/>
    </row>
    <row r="56" spans="1:5">
      <c r="A56" s="88">
        <v>46</v>
      </c>
      <c r="B56" s="134"/>
      <c r="C56" s="134"/>
      <c r="D56" s="94">
        <f t="shared" si="0"/>
        <v>0</v>
      </c>
      <c r="E56" s="135"/>
    </row>
    <row r="57" spans="1:5">
      <c r="A57" s="88">
        <v>47</v>
      </c>
      <c r="B57" s="134"/>
      <c r="C57" s="134"/>
      <c r="D57" s="94">
        <f t="shared" si="0"/>
        <v>0</v>
      </c>
      <c r="E57" s="135"/>
    </row>
    <row r="58" spans="1:5">
      <c r="A58" s="88">
        <v>48</v>
      </c>
      <c r="B58" s="134"/>
      <c r="C58" s="134"/>
      <c r="D58" s="94">
        <f t="shared" si="0"/>
        <v>0</v>
      </c>
      <c r="E58" s="135"/>
    </row>
    <row r="59" spans="1:5">
      <c r="A59" s="88">
        <v>49</v>
      </c>
      <c r="B59" s="134"/>
      <c r="C59" s="134"/>
      <c r="D59" s="94">
        <f t="shared" si="0"/>
        <v>0</v>
      </c>
      <c r="E59" s="135"/>
    </row>
    <row r="60" spans="1:5">
      <c r="A60" s="88">
        <v>50</v>
      </c>
      <c r="B60" s="134"/>
      <c r="C60" s="134"/>
      <c r="D60" s="94">
        <f t="shared" si="0"/>
        <v>0</v>
      </c>
      <c r="E60" s="135"/>
    </row>
    <row r="61" spans="1:5">
      <c r="A61" s="88">
        <v>51</v>
      </c>
      <c r="B61" s="134"/>
      <c r="C61" s="134"/>
      <c r="D61" s="94">
        <f t="shared" si="0"/>
        <v>0</v>
      </c>
      <c r="E61" s="135"/>
    </row>
    <row r="62" spans="1:5">
      <c r="A62" s="88">
        <v>52</v>
      </c>
      <c r="B62" s="134"/>
      <c r="C62" s="134"/>
      <c r="D62" s="94">
        <f t="shared" si="0"/>
        <v>0</v>
      </c>
      <c r="E62" s="135"/>
    </row>
    <row r="63" spans="1:5">
      <c r="A63" s="88">
        <v>53</v>
      </c>
      <c r="B63" s="134"/>
      <c r="C63" s="134"/>
      <c r="D63" s="94">
        <f t="shared" si="0"/>
        <v>0</v>
      </c>
      <c r="E63" s="135"/>
    </row>
    <row r="64" spans="1:5">
      <c r="A64" s="88">
        <v>54</v>
      </c>
      <c r="B64" s="134"/>
      <c r="C64" s="134"/>
      <c r="D64" s="94">
        <f t="shared" si="0"/>
        <v>0</v>
      </c>
      <c r="E64" s="135"/>
    </row>
    <row r="65" spans="1:5">
      <c r="A65" s="88">
        <v>55</v>
      </c>
      <c r="B65" s="134"/>
      <c r="C65" s="134"/>
      <c r="D65" s="94">
        <f t="shared" si="0"/>
        <v>0</v>
      </c>
      <c r="E65" s="135"/>
    </row>
    <row r="66" spans="1:5">
      <c r="A66" s="88">
        <v>56</v>
      </c>
      <c r="B66" s="134"/>
      <c r="C66" s="134"/>
      <c r="D66" s="94">
        <f t="shared" si="0"/>
        <v>0</v>
      </c>
      <c r="E66" s="135"/>
    </row>
    <row r="67" spans="1:5">
      <c r="A67" s="88">
        <v>57</v>
      </c>
      <c r="B67" s="134"/>
      <c r="C67" s="134"/>
      <c r="D67" s="94">
        <f t="shared" si="0"/>
        <v>0</v>
      </c>
      <c r="E67" s="135"/>
    </row>
    <row r="68" spans="1:5">
      <c r="A68" s="88">
        <v>58</v>
      </c>
      <c r="B68" s="134"/>
      <c r="C68" s="134"/>
      <c r="D68" s="94">
        <f t="shared" si="0"/>
        <v>0</v>
      </c>
      <c r="E68" s="135"/>
    </row>
    <row r="69" spans="1:5">
      <c r="A69" s="88">
        <v>59</v>
      </c>
      <c r="B69" s="134"/>
      <c r="C69" s="134"/>
      <c r="D69" s="94">
        <f t="shared" si="0"/>
        <v>0</v>
      </c>
      <c r="E69" s="135"/>
    </row>
    <row r="70" spans="1:5">
      <c r="A70" s="88">
        <v>60</v>
      </c>
      <c r="B70" s="134"/>
      <c r="C70" s="134"/>
      <c r="D70" s="94">
        <f t="shared" si="0"/>
        <v>0</v>
      </c>
      <c r="E70" s="135"/>
    </row>
    <row r="71" spans="1:5">
      <c r="A71" s="88">
        <v>61</v>
      </c>
      <c r="B71" s="134"/>
      <c r="C71" s="134"/>
      <c r="D71" s="94">
        <f t="shared" si="0"/>
        <v>0</v>
      </c>
      <c r="E71" s="135"/>
    </row>
    <row r="72" spans="1:5">
      <c r="A72" s="88">
        <v>62</v>
      </c>
      <c r="B72" s="134"/>
      <c r="C72" s="134"/>
      <c r="D72" s="94">
        <f t="shared" si="0"/>
        <v>0</v>
      </c>
      <c r="E72" s="135"/>
    </row>
    <row r="73" spans="1:5">
      <c r="A73" s="88">
        <v>63</v>
      </c>
      <c r="B73" s="134"/>
      <c r="C73" s="134"/>
      <c r="D73" s="94">
        <f t="shared" si="0"/>
        <v>0</v>
      </c>
      <c r="E73" s="135"/>
    </row>
    <row r="74" spans="1:5">
      <c r="A74" s="88">
        <v>64</v>
      </c>
      <c r="B74" s="134"/>
      <c r="C74" s="134"/>
      <c r="D74" s="94">
        <f t="shared" si="0"/>
        <v>0</v>
      </c>
      <c r="E74" s="135"/>
    </row>
    <row r="75" spans="1:5">
      <c r="A75" s="88">
        <v>65</v>
      </c>
      <c r="B75" s="134"/>
      <c r="C75" s="134"/>
      <c r="D75" s="94">
        <f t="shared" si="0"/>
        <v>0</v>
      </c>
      <c r="E75" s="135"/>
    </row>
    <row r="76" spans="1:5">
      <c r="A76" s="88">
        <v>66</v>
      </c>
      <c r="B76" s="134"/>
      <c r="C76" s="134"/>
      <c r="D76" s="94">
        <f t="shared" ref="D76:D139" si="1">MIN(B76:C76)</f>
        <v>0</v>
      </c>
      <c r="E76" s="135"/>
    </row>
    <row r="77" spans="1:5">
      <c r="A77" s="88">
        <v>67</v>
      </c>
      <c r="B77" s="134"/>
      <c r="C77" s="134"/>
      <c r="D77" s="94">
        <f t="shared" si="1"/>
        <v>0</v>
      </c>
      <c r="E77" s="135"/>
    </row>
    <row r="78" spans="1:5">
      <c r="A78" s="88">
        <v>68</v>
      </c>
      <c r="B78" s="134"/>
      <c r="C78" s="134"/>
      <c r="D78" s="94">
        <f t="shared" si="1"/>
        <v>0</v>
      </c>
      <c r="E78" s="135"/>
    </row>
    <row r="79" spans="1:5">
      <c r="A79" s="88">
        <v>69</v>
      </c>
      <c r="B79" s="134"/>
      <c r="C79" s="134"/>
      <c r="D79" s="94">
        <f t="shared" si="1"/>
        <v>0</v>
      </c>
      <c r="E79" s="135"/>
    </row>
    <row r="80" spans="1:5">
      <c r="A80" s="88">
        <v>70</v>
      </c>
      <c r="B80" s="134"/>
      <c r="C80" s="134"/>
      <c r="D80" s="94">
        <f t="shared" si="1"/>
        <v>0</v>
      </c>
      <c r="E80" s="135"/>
    </row>
    <row r="81" spans="1:5">
      <c r="A81" s="88">
        <v>71</v>
      </c>
      <c r="B81" s="134"/>
      <c r="C81" s="134"/>
      <c r="D81" s="94">
        <f t="shared" si="1"/>
        <v>0</v>
      </c>
      <c r="E81" s="135"/>
    </row>
    <row r="82" spans="1:5">
      <c r="A82" s="88">
        <v>72</v>
      </c>
      <c r="B82" s="134"/>
      <c r="C82" s="134"/>
      <c r="D82" s="94">
        <f t="shared" si="1"/>
        <v>0</v>
      </c>
      <c r="E82" s="135"/>
    </row>
    <row r="83" spans="1:5">
      <c r="A83" s="88">
        <v>73</v>
      </c>
      <c r="B83" s="134"/>
      <c r="C83" s="134"/>
      <c r="D83" s="94">
        <f t="shared" si="1"/>
        <v>0</v>
      </c>
      <c r="E83" s="135"/>
    </row>
    <row r="84" spans="1:5">
      <c r="A84" s="88">
        <v>74</v>
      </c>
      <c r="B84" s="134"/>
      <c r="C84" s="134"/>
      <c r="D84" s="94">
        <f t="shared" si="1"/>
        <v>0</v>
      </c>
      <c r="E84" s="135"/>
    </row>
    <row r="85" spans="1:5">
      <c r="A85" s="88">
        <v>75</v>
      </c>
      <c r="B85" s="134"/>
      <c r="C85" s="134"/>
      <c r="D85" s="94">
        <f t="shared" si="1"/>
        <v>0</v>
      </c>
      <c r="E85" s="135"/>
    </row>
    <row r="86" spans="1:5">
      <c r="A86" s="88">
        <v>76</v>
      </c>
      <c r="B86" s="134"/>
      <c r="C86" s="134"/>
      <c r="D86" s="94">
        <f t="shared" si="1"/>
        <v>0</v>
      </c>
      <c r="E86" s="135"/>
    </row>
    <row r="87" spans="1:5">
      <c r="A87" s="88">
        <v>77</v>
      </c>
      <c r="B87" s="134"/>
      <c r="C87" s="134"/>
      <c r="D87" s="94">
        <f t="shared" si="1"/>
        <v>0</v>
      </c>
      <c r="E87" s="135"/>
    </row>
    <row r="88" spans="1:5">
      <c r="A88" s="88">
        <v>78</v>
      </c>
      <c r="B88" s="134"/>
      <c r="C88" s="134"/>
      <c r="D88" s="94">
        <f t="shared" si="1"/>
        <v>0</v>
      </c>
      <c r="E88" s="135"/>
    </row>
    <row r="89" spans="1:5">
      <c r="A89" s="88">
        <v>79</v>
      </c>
      <c r="B89" s="134"/>
      <c r="C89" s="134"/>
      <c r="D89" s="94">
        <f t="shared" si="1"/>
        <v>0</v>
      </c>
      <c r="E89" s="135"/>
    </row>
    <row r="90" spans="1:5">
      <c r="A90" s="88">
        <v>80</v>
      </c>
      <c r="B90" s="134"/>
      <c r="C90" s="134"/>
      <c r="D90" s="94">
        <f t="shared" si="1"/>
        <v>0</v>
      </c>
      <c r="E90" s="135"/>
    </row>
    <row r="91" spans="1:5">
      <c r="A91" s="88">
        <v>81</v>
      </c>
      <c r="B91" s="134"/>
      <c r="C91" s="134"/>
      <c r="D91" s="94">
        <f t="shared" si="1"/>
        <v>0</v>
      </c>
      <c r="E91" s="135"/>
    </row>
    <row r="92" spans="1:5">
      <c r="A92" s="88">
        <v>82</v>
      </c>
      <c r="B92" s="134"/>
      <c r="C92" s="134"/>
      <c r="D92" s="94">
        <f t="shared" si="1"/>
        <v>0</v>
      </c>
      <c r="E92" s="135"/>
    </row>
    <row r="93" spans="1:5">
      <c r="A93" s="88">
        <v>83</v>
      </c>
      <c r="B93" s="134"/>
      <c r="C93" s="134"/>
      <c r="D93" s="94">
        <f t="shared" si="1"/>
        <v>0</v>
      </c>
      <c r="E93" s="135"/>
    </row>
    <row r="94" spans="1:5">
      <c r="A94" s="88">
        <v>84</v>
      </c>
      <c r="B94" s="134"/>
      <c r="C94" s="134"/>
      <c r="D94" s="94">
        <f t="shared" si="1"/>
        <v>0</v>
      </c>
      <c r="E94" s="135"/>
    </row>
    <row r="95" spans="1:5">
      <c r="A95" s="88">
        <v>85</v>
      </c>
      <c r="B95" s="134"/>
      <c r="C95" s="134"/>
      <c r="D95" s="94">
        <f t="shared" si="1"/>
        <v>0</v>
      </c>
      <c r="E95" s="135"/>
    </row>
    <row r="96" spans="1:5">
      <c r="A96" s="88">
        <v>86</v>
      </c>
      <c r="B96" s="134"/>
      <c r="C96" s="134"/>
      <c r="D96" s="94">
        <f t="shared" si="1"/>
        <v>0</v>
      </c>
      <c r="E96" s="135"/>
    </row>
    <row r="97" spans="1:5">
      <c r="A97" s="88">
        <v>87</v>
      </c>
      <c r="B97" s="134"/>
      <c r="C97" s="134"/>
      <c r="D97" s="94">
        <f t="shared" si="1"/>
        <v>0</v>
      </c>
      <c r="E97" s="135"/>
    </row>
    <row r="98" spans="1:5">
      <c r="A98" s="88">
        <v>88</v>
      </c>
      <c r="B98" s="134"/>
      <c r="C98" s="134"/>
      <c r="D98" s="94">
        <f t="shared" si="1"/>
        <v>0</v>
      </c>
      <c r="E98" s="135"/>
    </row>
    <row r="99" spans="1:5">
      <c r="A99" s="88">
        <v>89</v>
      </c>
      <c r="B99" s="134"/>
      <c r="C99" s="134"/>
      <c r="D99" s="94">
        <f t="shared" si="1"/>
        <v>0</v>
      </c>
      <c r="E99" s="135"/>
    </row>
    <row r="100" spans="1:5">
      <c r="A100" s="88">
        <v>90</v>
      </c>
      <c r="B100" s="134"/>
      <c r="C100" s="134"/>
      <c r="D100" s="94">
        <f t="shared" si="1"/>
        <v>0</v>
      </c>
      <c r="E100" s="135"/>
    </row>
    <row r="101" spans="1:5">
      <c r="A101" s="88">
        <v>91</v>
      </c>
      <c r="B101" s="134"/>
      <c r="C101" s="134"/>
      <c r="D101" s="94">
        <f t="shared" si="1"/>
        <v>0</v>
      </c>
      <c r="E101" s="135"/>
    </row>
    <row r="102" spans="1:5">
      <c r="A102" s="88">
        <v>92</v>
      </c>
      <c r="B102" s="134"/>
      <c r="C102" s="134"/>
      <c r="D102" s="94">
        <f t="shared" si="1"/>
        <v>0</v>
      </c>
      <c r="E102" s="135"/>
    </row>
    <row r="103" spans="1:5">
      <c r="A103" s="88">
        <v>93</v>
      </c>
      <c r="B103" s="134"/>
      <c r="C103" s="134"/>
      <c r="D103" s="94">
        <f t="shared" si="1"/>
        <v>0</v>
      </c>
      <c r="E103" s="135"/>
    </row>
    <row r="104" spans="1:5">
      <c r="A104" s="88">
        <v>94</v>
      </c>
      <c r="B104" s="134"/>
      <c r="C104" s="134"/>
      <c r="D104" s="94">
        <f t="shared" si="1"/>
        <v>0</v>
      </c>
      <c r="E104" s="135"/>
    </row>
    <row r="105" spans="1:5">
      <c r="A105" s="88">
        <v>95</v>
      </c>
      <c r="B105" s="134"/>
      <c r="C105" s="134"/>
      <c r="D105" s="94">
        <f t="shared" si="1"/>
        <v>0</v>
      </c>
      <c r="E105" s="135"/>
    </row>
    <row r="106" spans="1:5">
      <c r="A106" s="88">
        <v>96</v>
      </c>
      <c r="B106" s="134"/>
      <c r="C106" s="134"/>
      <c r="D106" s="94">
        <f t="shared" si="1"/>
        <v>0</v>
      </c>
      <c r="E106" s="135"/>
    </row>
    <row r="107" spans="1:5">
      <c r="A107" s="88">
        <v>97</v>
      </c>
      <c r="B107" s="134"/>
      <c r="C107" s="134"/>
      <c r="D107" s="94">
        <f t="shared" si="1"/>
        <v>0</v>
      </c>
      <c r="E107" s="135"/>
    </row>
    <row r="108" spans="1:5">
      <c r="A108" s="88">
        <v>98</v>
      </c>
      <c r="B108" s="134"/>
      <c r="C108" s="134"/>
      <c r="D108" s="94">
        <f t="shared" si="1"/>
        <v>0</v>
      </c>
      <c r="E108" s="135"/>
    </row>
    <row r="109" spans="1:5">
      <c r="A109" s="88">
        <v>99</v>
      </c>
      <c r="B109" s="134"/>
      <c r="C109" s="134"/>
      <c r="D109" s="94">
        <f t="shared" si="1"/>
        <v>0</v>
      </c>
      <c r="E109" s="135"/>
    </row>
    <row r="110" spans="1:5">
      <c r="A110" s="88">
        <v>100</v>
      </c>
      <c r="B110" s="134"/>
      <c r="C110" s="134"/>
      <c r="D110" s="94">
        <f t="shared" si="1"/>
        <v>0</v>
      </c>
      <c r="E110" s="135"/>
    </row>
    <row r="111" spans="1:5">
      <c r="A111" s="88">
        <v>101</v>
      </c>
      <c r="B111" s="134"/>
      <c r="C111" s="134"/>
      <c r="D111" s="94">
        <f t="shared" si="1"/>
        <v>0</v>
      </c>
      <c r="E111" s="135"/>
    </row>
    <row r="112" spans="1:5">
      <c r="A112" s="88">
        <v>102</v>
      </c>
      <c r="B112" s="134"/>
      <c r="C112" s="134"/>
      <c r="D112" s="94">
        <f t="shared" si="1"/>
        <v>0</v>
      </c>
      <c r="E112" s="135"/>
    </row>
    <row r="113" spans="1:5">
      <c r="A113" s="88">
        <v>103</v>
      </c>
      <c r="B113" s="134"/>
      <c r="C113" s="134"/>
      <c r="D113" s="94">
        <f t="shared" si="1"/>
        <v>0</v>
      </c>
      <c r="E113" s="135"/>
    </row>
    <row r="114" spans="1:5">
      <c r="A114" s="88">
        <v>104</v>
      </c>
      <c r="B114" s="134"/>
      <c r="C114" s="134"/>
      <c r="D114" s="94">
        <f t="shared" si="1"/>
        <v>0</v>
      </c>
      <c r="E114" s="135"/>
    </row>
    <row r="115" spans="1:5">
      <c r="A115" s="88">
        <v>105</v>
      </c>
      <c r="B115" s="134"/>
      <c r="C115" s="134"/>
      <c r="D115" s="94">
        <f t="shared" si="1"/>
        <v>0</v>
      </c>
      <c r="E115" s="135"/>
    </row>
    <row r="116" spans="1:5">
      <c r="A116" s="88">
        <v>106</v>
      </c>
      <c r="B116" s="134"/>
      <c r="C116" s="134"/>
      <c r="D116" s="94">
        <f t="shared" si="1"/>
        <v>0</v>
      </c>
      <c r="E116" s="135"/>
    </row>
    <row r="117" spans="1:5">
      <c r="A117" s="88">
        <v>107</v>
      </c>
      <c r="B117" s="134"/>
      <c r="C117" s="134"/>
      <c r="D117" s="94">
        <f t="shared" si="1"/>
        <v>0</v>
      </c>
      <c r="E117" s="135"/>
    </row>
    <row r="118" spans="1:5">
      <c r="A118" s="88">
        <v>108</v>
      </c>
      <c r="B118" s="134"/>
      <c r="C118" s="134"/>
      <c r="D118" s="94">
        <f t="shared" si="1"/>
        <v>0</v>
      </c>
      <c r="E118" s="135"/>
    </row>
    <row r="119" spans="1:5">
      <c r="A119" s="88">
        <v>109</v>
      </c>
      <c r="B119" s="134"/>
      <c r="C119" s="134"/>
      <c r="D119" s="94">
        <f t="shared" si="1"/>
        <v>0</v>
      </c>
      <c r="E119" s="135"/>
    </row>
    <row r="120" spans="1:5">
      <c r="A120" s="88">
        <v>110</v>
      </c>
      <c r="B120" s="134"/>
      <c r="C120" s="134"/>
      <c r="D120" s="94">
        <f t="shared" si="1"/>
        <v>0</v>
      </c>
      <c r="E120" s="135"/>
    </row>
    <row r="121" spans="1:5">
      <c r="A121" s="88">
        <v>111</v>
      </c>
      <c r="B121" s="134"/>
      <c r="C121" s="134"/>
      <c r="D121" s="94">
        <f t="shared" si="1"/>
        <v>0</v>
      </c>
      <c r="E121" s="135"/>
    </row>
    <row r="122" spans="1:5">
      <c r="A122" s="88">
        <v>112</v>
      </c>
      <c r="B122" s="134"/>
      <c r="C122" s="134"/>
      <c r="D122" s="94">
        <f t="shared" si="1"/>
        <v>0</v>
      </c>
      <c r="E122" s="135"/>
    </row>
    <row r="123" spans="1:5">
      <c r="A123" s="88">
        <v>113</v>
      </c>
      <c r="B123" s="134"/>
      <c r="C123" s="134"/>
      <c r="D123" s="94">
        <f t="shared" si="1"/>
        <v>0</v>
      </c>
      <c r="E123" s="135"/>
    </row>
    <row r="124" spans="1:5">
      <c r="A124" s="88">
        <v>114</v>
      </c>
      <c r="B124" s="134"/>
      <c r="C124" s="134"/>
      <c r="D124" s="94">
        <f t="shared" si="1"/>
        <v>0</v>
      </c>
      <c r="E124" s="135"/>
    </row>
    <row r="125" spans="1:5">
      <c r="A125" s="88">
        <v>115</v>
      </c>
      <c r="B125" s="134"/>
      <c r="C125" s="134"/>
      <c r="D125" s="94">
        <f t="shared" si="1"/>
        <v>0</v>
      </c>
      <c r="E125" s="135"/>
    </row>
    <row r="126" spans="1:5">
      <c r="A126" s="88">
        <v>116</v>
      </c>
      <c r="B126" s="134"/>
      <c r="C126" s="134"/>
      <c r="D126" s="94">
        <f t="shared" si="1"/>
        <v>0</v>
      </c>
      <c r="E126" s="135"/>
    </row>
    <row r="127" spans="1:5">
      <c r="A127" s="88">
        <v>117</v>
      </c>
      <c r="B127" s="134"/>
      <c r="C127" s="134"/>
      <c r="D127" s="94">
        <f t="shared" si="1"/>
        <v>0</v>
      </c>
      <c r="E127" s="135"/>
    </row>
    <row r="128" spans="1:5">
      <c r="A128" s="88">
        <v>118</v>
      </c>
      <c r="B128" s="134"/>
      <c r="C128" s="134"/>
      <c r="D128" s="94">
        <f t="shared" si="1"/>
        <v>0</v>
      </c>
      <c r="E128" s="135"/>
    </row>
    <row r="129" spans="1:5">
      <c r="A129" s="88">
        <v>119</v>
      </c>
      <c r="B129" s="134"/>
      <c r="C129" s="134"/>
      <c r="D129" s="94">
        <f t="shared" si="1"/>
        <v>0</v>
      </c>
      <c r="E129" s="135"/>
    </row>
    <row r="130" spans="1:5">
      <c r="A130" s="88">
        <v>120</v>
      </c>
      <c r="B130" s="134"/>
      <c r="C130" s="134"/>
      <c r="D130" s="94">
        <f t="shared" si="1"/>
        <v>0</v>
      </c>
      <c r="E130" s="135"/>
    </row>
    <row r="131" spans="1:5">
      <c r="A131" s="88">
        <v>121</v>
      </c>
      <c r="B131" s="134"/>
      <c r="C131" s="134"/>
      <c r="D131" s="94">
        <f t="shared" si="1"/>
        <v>0</v>
      </c>
      <c r="E131" s="135"/>
    </row>
    <row r="132" spans="1:5">
      <c r="A132" s="88">
        <v>122</v>
      </c>
      <c r="B132" s="134"/>
      <c r="C132" s="134"/>
      <c r="D132" s="94">
        <f t="shared" si="1"/>
        <v>0</v>
      </c>
      <c r="E132" s="135"/>
    </row>
    <row r="133" spans="1:5">
      <c r="A133" s="88">
        <v>123</v>
      </c>
      <c r="B133" s="134"/>
      <c r="C133" s="134"/>
      <c r="D133" s="94">
        <f t="shared" si="1"/>
        <v>0</v>
      </c>
      <c r="E133" s="135"/>
    </row>
    <row r="134" spans="1:5">
      <c r="A134" s="88">
        <v>124</v>
      </c>
      <c r="B134" s="134"/>
      <c r="C134" s="134"/>
      <c r="D134" s="94">
        <f t="shared" si="1"/>
        <v>0</v>
      </c>
      <c r="E134" s="135"/>
    </row>
    <row r="135" spans="1:5">
      <c r="A135" s="88">
        <v>125</v>
      </c>
      <c r="B135" s="134"/>
      <c r="C135" s="134"/>
      <c r="D135" s="94">
        <f t="shared" si="1"/>
        <v>0</v>
      </c>
      <c r="E135" s="135"/>
    </row>
    <row r="136" spans="1:5">
      <c r="A136" s="88">
        <v>126</v>
      </c>
      <c r="B136" s="134"/>
      <c r="C136" s="134"/>
      <c r="D136" s="94">
        <f t="shared" si="1"/>
        <v>0</v>
      </c>
      <c r="E136" s="135"/>
    </row>
    <row r="137" spans="1:5">
      <c r="A137" s="88">
        <v>127</v>
      </c>
      <c r="B137" s="134"/>
      <c r="C137" s="134"/>
      <c r="D137" s="94">
        <f t="shared" si="1"/>
        <v>0</v>
      </c>
      <c r="E137" s="135"/>
    </row>
    <row r="138" spans="1:5">
      <c r="A138" s="88">
        <v>128</v>
      </c>
      <c r="B138" s="134"/>
      <c r="C138" s="134"/>
      <c r="D138" s="94">
        <f t="shared" si="1"/>
        <v>0</v>
      </c>
      <c r="E138" s="135"/>
    </row>
    <row r="139" spans="1:5">
      <c r="A139" s="88">
        <v>129</v>
      </c>
      <c r="B139" s="134"/>
      <c r="C139" s="134"/>
      <c r="D139" s="94">
        <f t="shared" si="1"/>
        <v>0</v>
      </c>
      <c r="E139" s="135"/>
    </row>
    <row r="140" spans="1:5">
      <c r="A140" s="88">
        <v>130</v>
      </c>
      <c r="B140" s="134"/>
      <c r="C140" s="134"/>
      <c r="D140" s="94">
        <f t="shared" ref="D140:D203" si="2">MIN(B140:C140)</f>
        <v>0</v>
      </c>
      <c r="E140" s="135"/>
    </row>
    <row r="141" spans="1:5">
      <c r="A141" s="88">
        <v>131</v>
      </c>
      <c r="B141" s="134"/>
      <c r="C141" s="134"/>
      <c r="D141" s="94">
        <f t="shared" si="2"/>
        <v>0</v>
      </c>
      <c r="E141" s="135"/>
    </row>
    <row r="142" spans="1:5">
      <c r="A142" s="88">
        <v>132</v>
      </c>
      <c r="B142" s="134"/>
      <c r="C142" s="134"/>
      <c r="D142" s="94">
        <f t="shared" si="2"/>
        <v>0</v>
      </c>
      <c r="E142" s="135"/>
    </row>
    <row r="143" spans="1:5">
      <c r="A143" s="88">
        <v>133</v>
      </c>
      <c r="B143" s="134"/>
      <c r="C143" s="134"/>
      <c r="D143" s="94">
        <f t="shared" si="2"/>
        <v>0</v>
      </c>
      <c r="E143" s="135"/>
    </row>
    <row r="144" spans="1:5">
      <c r="A144" s="88">
        <v>134</v>
      </c>
      <c r="B144" s="134"/>
      <c r="C144" s="134"/>
      <c r="D144" s="94">
        <f t="shared" si="2"/>
        <v>0</v>
      </c>
      <c r="E144" s="135"/>
    </row>
    <row r="145" spans="1:5">
      <c r="A145" s="88">
        <v>135</v>
      </c>
      <c r="B145" s="134"/>
      <c r="C145" s="134"/>
      <c r="D145" s="94">
        <f t="shared" si="2"/>
        <v>0</v>
      </c>
      <c r="E145" s="135"/>
    </row>
    <row r="146" spans="1:5">
      <c r="A146" s="88">
        <v>136</v>
      </c>
      <c r="B146" s="134"/>
      <c r="C146" s="134"/>
      <c r="D146" s="94">
        <f t="shared" si="2"/>
        <v>0</v>
      </c>
      <c r="E146" s="135"/>
    </row>
    <row r="147" spans="1:5">
      <c r="A147" s="88">
        <v>137</v>
      </c>
      <c r="B147" s="134"/>
      <c r="C147" s="134"/>
      <c r="D147" s="94">
        <f t="shared" si="2"/>
        <v>0</v>
      </c>
      <c r="E147" s="135"/>
    </row>
    <row r="148" spans="1:5">
      <c r="A148" s="88">
        <v>138</v>
      </c>
      <c r="B148" s="134"/>
      <c r="C148" s="134"/>
      <c r="D148" s="94">
        <f t="shared" si="2"/>
        <v>0</v>
      </c>
      <c r="E148" s="135"/>
    </row>
    <row r="149" spans="1:5">
      <c r="A149" s="88">
        <v>139</v>
      </c>
      <c r="B149" s="134"/>
      <c r="C149" s="134"/>
      <c r="D149" s="94">
        <f t="shared" si="2"/>
        <v>0</v>
      </c>
      <c r="E149" s="135"/>
    </row>
    <row r="150" spans="1:5">
      <c r="A150" s="88">
        <v>140</v>
      </c>
      <c r="B150" s="134"/>
      <c r="C150" s="134"/>
      <c r="D150" s="94">
        <f t="shared" si="2"/>
        <v>0</v>
      </c>
      <c r="E150" s="135"/>
    </row>
    <row r="151" spans="1:5">
      <c r="A151" s="88">
        <v>141</v>
      </c>
      <c r="B151" s="134"/>
      <c r="C151" s="134"/>
      <c r="D151" s="94">
        <f t="shared" si="2"/>
        <v>0</v>
      </c>
      <c r="E151" s="135"/>
    </row>
    <row r="152" spans="1:5">
      <c r="A152" s="88">
        <v>142</v>
      </c>
      <c r="B152" s="134"/>
      <c r="C152" s="134"/>
      <c r="D152" s="94">
        <f t="shared" si="2"/>
        <v>0</v>
      </c>
      <c r="E152" s="135"/>
    </row>
    <row r="153" spans="1:5">
      <c r="A153" s="88">
        <v>143</v>
      </c>
      <c r="B153" s="134"/>
      <c r="C153" s="134"/>
      <c r="D153" s="94">
        <f t="shared" si="2"/>
        <v>0</v>
      </c>
      <c r="E153" s="135"/>
    </row>
    <row r="154" spans="1:5">
      <c r="A154" s="88">
        <v>144</v>
      </c>
      <c r="B154" s="134"/>
      <c r="C154" s="134"/>
      <c r="D154" s="94">
        <f t="shared" si="2"/>
        <v>0</v>
      </c>
      <c r="E154" s="135"/>
    </row>
    <row r="155" spans="1:5">
      <c r="A155" s="88">
        <v>145</v>
      </c>
      <c r="B155" s="134"/>
      <c r="C155" s="134"/>
      <c r="D155" s="94">
        <f t="shared" si="2"/>
        <v>0</v>
      </c>
      <c r="E155" s="135"/>
    </row>
    <row r="156" spans="1:5">
      <c r="A156" s="88">
        <v>146</v>
      </c>
      <c r="B156" s="134"/>
      <c r="C156" s="134"/>
      <c r="D156" s="94">
        <f t="shared" si="2"/>
        <v>0</v>
      </c>
      <c r="E156" s="135"/>
    </row>
    <row r="157" spans="1:5">
      <c r="A157" s="88">
        <v>147</v>
      </c>
      <c r="B157" s="134"/>
      <c r="C157" s="134"/>
      <c r="D157" s="94">
        <f t="shared" si="2"/>
        <v>0</v>
      </c>
      <c r="E157" s="135"/>
    </row>
    <row r="158" spans="1:5">
      <c r="A158" s="88">
        <v>148</v>
      </c>
      <c r="B158" s="134"/>
      <c r="C158" s="134"/>
      <c r="D158" s="94">
        <f t="shared" si="2"/>
        <v>0</v>
      </c>
      <c r="E158" s="135"/>
    </row>
    <row r="159" spans="1:5">
      <c r="A159" s="88">
        <v>149</v>
      </c>
      <c r="B159" s="134"/>
      <c r="C159" s="134"/>
      <c r="D159" s="94">
        <f t="shared" si="2"/>
        <v>0</v>
      </c>
      <c r="E159" s="135"/>
    </row>
    <row r="160" spans="1:5">
      <c r="A160" s="88">
        <v>150</v>
      </c>
      <c r="B160" s="134"/>
      <c r="C160" s="134"/>
      <c r="D160" s="94">
        <f t="shared" si="2"/>
        <v>0</v>
      </c>
      <c r="E160" s="135"/>
    </row>
    <row r="161" spans="1:5">
      <c r="A161" s="88">
        <v>151</v>
      </c>
      <c r="B161" s="134"/>
      <c r="C161" s="134"/>
      <c r="D161" s="94">
        <f t="shared" si="2"/>
        <v>0</v>
      </c>
      <c r="E161" s="135"/>
    </row>
    <row r="162" spans="1:5">
      <c r="A162" s="88">
        <v>152</v>
      </c>
      <c r="B162" s="134"/>
      <c r="C162" s="134"/>
      <c r="D162" s="94">
        <f t="shared" si="2"/>
        <v>0</v>
      </c>
      <c r="E162" s="135"/>
    </row>
    <row r="163" spans="1:5">
      <c r="A163" s="88">
        <v>153</v>
      </c>
      <c r="B163" s="134"/>
      <c r="C163" s="134"/>
      <c r="D163" s="94">
        <f t="shared" si="2"/>
        <v>0</v>
      </c>
      <c r="E163" s="135"/>
    </row>
    <row r="164" spans="1:5">
      <c r="A164" s="88">
        <v>154</v>
      </c>
      <c r="B164" s="134"/>
      <c r="C164" s="134"/>
      <c r="D164" s="94">
        <f t="shared" si="2"/>
        <v>0</v>
      </c>
      <c r="E164" s="135"/>
    </row>
    <row r="165" spans="1:5">
      <c r="A165" s="88">
        <v>155</v>
      </c>
      <c r="B165" s="134"/>
      <c r="C165" s="134"/>
      <c r="D165" s="94">
        <f t="shared" si="2"/>
        <v>0</v>
      </c>
      <c r="E165" s="135"/>
    </row>
    <row r="166" spans="1:5">
      <c r="A166" s="88">
        <v>156</v>
      </c>
      <c r="B166" s="134"/>
      <c r="C166" s="134"/>
      <c r="D166" s="94">
        <f t="shared" si="2"/>
        <v>0</v>
      </c>
      <c r="E166" s="135"/>
    </row>
    <row r="167" spans="1:5">
      <c r="A167" s="88">
        <v>157</v>
      </c>
      <c r="B167" s="134"/>
      <c r="C167" s="134"/>
      <c r="D167" s="94">
        <f t="shared" si="2"/>
        <v>0</v>
      </c>
      <c r="E167" s="135"/>
    </row>
    <row r="168" spans="1:5">
      <c r="A168" s="88">
        <v>158</v>
      </c>
      <c r="B168" s="134"/>
      <c r="C168" s="134"/>
      <c r="D168" s="94">
        <f t="shared" si="2"/>
        <v>0</v>
      </c>
      <c r="E168" s="135"/>
    </row>
    <row r="169" spans="1:5">
      <c r="A169" s="88">
        <v>159</v>
      </c>
      <c r="B169" s="134"/>
      <c r="C169" s="134"/>
      <c r="D169" s="94">
        <f t="shared" si="2"/>
        <v>0</v>
      </c>
      <c r="E169" s="135"/>
    </row>
    <row r="170" spans="1:5">
      <c r="A170" s="88">
        <v>160</v>
      </c>
      <c r="B170" s="134"/>
      <c r="C170" s="134"/>
      <c r="D170" s="94">
        <f t="shared" si="2"/>
        <v>0</v>
      </c>
      <c r="E170" s="135"/>
    </row>
    <row r="171" spans="1:5">
      <c r="A171" s="88">
        <v>161</v>
      </c>
      <c r="B171" s="134"/>
      <c r="C171" s="134"/>
      <c r="D171" s="94">
        <f t="shared" si="2"/>
        <v>0</v>
      </c>
      <c r="E171" s="135"/>
    </row>
    <row r="172" spans="1:5">
      <c r="A172" s="88">
        <v>162</v>
      </c>
      <c r="B172" s="134"/>
      <c r="C172" s="134"/>
      <c r="D172" s="94">
        <f t="shared" si="2"/>
        <v>0</v>
      </c>
      <c r="E172" s="135"/>
    </row>
    <row r="173" spans="1:5">
      <c r="A173" s="88">
        <v>163</v>
      </c>
      <c r="B173" s="134"/>
      <c r="C173" s="134"/>
      <c r="D173" s="94">
        <f t="shared" si="2"/>
        <v>0</v>
      </c>
      <c r="E173" s="135"/>
    </row>
    <row r="174" spans="1:5">
      <c r="A174" s="88">
        <v>164</v>
      </c>
      <c r="B174" s="134"/>
      <c r="C174" s="134"/>
      <c r="D174" s="94">
        <f t="shared" si="2"/>
        <v>0</v>
      </c>
      <c r="E174" s="135"/>
    </row>
    <row r="175" spans="1:5">
      <c r="A175" s="88">
        <v>165</v>
      </c>
      <c r="B175" s="134"/>
      <c r="C175" s="134"/>
      <c r="D175" s="94">
        <f t="shared" si="2"/>
        <v>0</v>
      </c>
      <c r="E175" s="135"/>
    </row>
    <row r="176" spans="1:5">
      <c r="A176" s="88">
        <v>166</v>
      </c>
      <c r="B176" s="134"/>
      <c r="C176" s="134"/>
      <c r="D176" s="94">
        <f t="shared" si="2"/>
        <v>0</v>
      </c>
      <c r="E176" s="135"/>
    </row>
    <row r="177" spans="1:5">
      <c r="A177" s="88">
        <v>167</v>
      </c>
      <c r="B177" s="134"/>
      <c r="C177" s="134"/>
      <c r="D177" s="94">
        <f t="shared" si="2"/>
        <v>0</v>
      </c>
      <c r="E177" s="135"/>
    </row>
    <row r="178" spans="1:5">
      <c r="A178" s="88">
        <v>168</v>
      </c>
      <c r="B178" s="134"/>
      <c r="C178" s="134"/>
      <c r="D178" s="94">
        <f t="shared" si="2"/>
        <v>0</v>
      </c>
      <c r="E178" s="135"/>
    </row>
    <row r="179" spans="1:5">
      <c r="A179" s="88">
        <v>169</v>
      </c>
      <c r="B179" s="134"/>
      <c r="C179" s="134"/>
      <c r="D179" s="94">
        <f t="shared" si="2"/>
        <v>0</v>
      </c>
      <c r="E179" s="135"/>
    </row>
    <row r="180" spans="1:5">
      <c r="A180" s="88">
        <v>170</v>
      </c>
      <c r="B180" s="134"/>
      <c r="C180" s="134"/>
      <c r="D180" s="94">
        <f t="shared" si="2"/>
        <v>0</v>
      </c>
      <c r="E180" s="135"/>
    </row>
    <row r="181" spans="1:5">
      <c r="A181" s="88">
        <v>171</v>
      </c>
      <c r="B181" s="134"/>
      <c r="C181" s="134"/>
      <c r="D181" s="94">
        <f t="shared" si="2"/>
        <v>0</v>
      </c>
      <c r="E181" s="135"/>
    </row>
    <row r="182" spans="1:5">
      <c r="A182" s="88">
        <v>172</v>
      </c>
      <c r="B182" s="134"/>
      <c r="C182" s="134"/>
      <c r="D182" s="94">
        <f t="shared" si="2"/>
        <v>0</v>
      </c>
      <c r="E182" s="135"/>
    </row>
    <row r="183" spans="1:5">
      <c r="A183" s="88">
        <v>173</v>
      </c>
      <c r="B183" s="134"/>
      <c r="C183" s="134"/>
      <c r="D183" s="94">
        <f t="shared" si="2"/>
        <v>0</v>
      </c>
      <c r="E183" s="135"/>
    </row>
    <row r="184" spans="1:5">
      <c r="A184" s="88">
        <v>174</v>
      </c>
      <c r="B184" s="134"/>
      <c r="C184" s="134"/>
      <c r="D184" s="94">
        <f t="shared" si="2"/>
        <v>0</v>
      </c>
      <c r="E184" s="135"/>
    </row>
    <row r="185" spans="1:5">
      <c r="A185" s="88">
        <v>175</v>
      </c>
      <c r="B185" s="134"/>
      <c r="C185" s="134"/>
      <c r="D185" s="94">
        <f t="shared" si="2"/>
        <v>0</v>
      </c>
      <c r="E185" s="135"/>
    </row>
    <row r="186" spans="1:5">
      <c r="A186" s="88">
        <v>176</v>
      </c>
      <c r="B186" s="134"/>
      <c r="C186" s="134"/>
      <c r="D186" s="94">
        <f t="shared" si="2"/>
        <v>0</v>
      </c>
      <c r="E186" s="135"/>
    </row>
    <row r="187" spans="1:5">
      <c r="A187" s="88">
        <v>177</v>
      </c>
      <c r="B187" s="134"/>
      <c r="C187" s="134"/>
      <c r="D187" s="94">
        <f t="shared" si="2"/>
        <v>0</v>
      </c>
      <c r="E187" s="135"/>
    </row>
    <row r="188" spans="1:5">
      <c r="A188" s="88">
        <v>178</v>
      </c>
      <c r="B188" s="134"/>
      <c r="C188" s="134"/>
      <c r="D188" s="94">
        <f t="shared" si="2"/>
        <v>0</v>
      </c>
      <c r="E188" s="135"/>
    </row>
    <row r="189" spans="1:5">
      <c r="A189" s="88">
        <v>179</v>
      </c>
      <c r="B189" s="134"/>
      <c r="C189" s="134"/>
      <c r="D189" s="94">
        <f t="shared" si="2"/>
        <v>0</v>
      </c>
      <c r="E189" s="135"/>
    </row>
    <row r="190" spans="1:5">
      <c r="A190" s="88">
        <v>180</v>
      </c>
      <c r="B190" s="134"/>
      <c r="C190" s="134"/>
      <c r="D190" s="94">
        <f t="shared" si="2"/>
        <v>0</v>
      </c>
      <c r="E190" s="135"/>
    </row>
    <row r="191" spans="1:5">
      <c r="A191" s="88">
        <v>181</v>
      </c>
      <c r="B191" s="134"/>
      <c r="C191" s="134"/>
      <c r="D191" s="94">
        <f t="shared" si="2"/>
        <v>0</v>
      </c>
      <c r="E191" s="135"/>
    </row>
    <row r="192" spans="1:5">
      <c r="A192" s="88">
        <v>182</v>
      </c>
      <c r="B192" s="134"/>
      <c r="C192" s="134"/>
      <c r="D192" s="94">
        <f t="shared" si="2"/>
        <v>0</v>
      </c>
      <c r="E192" s="135"/>
    </row>
    <row r="193" spans="1:5">
      <c r="A193" s="88">
        <v>183</v>
      </c>
      <c r="B193" s="134"/>
      <c r="C193" s="134"/>
      <c r="D193" s="94">
        <f t="shared" si="2"/>
        <v>0</v>
      </c>
      <c r="E193" s="135"/>
    </row>
    <row r="194" spans="1:5">
      <c r="A194" s="88">
        <v>184</v>
      </c>
      <c r="B194" s="134"/>
      <c r="C194" s="134"/>
      <c r="D194" s="94">
        <f t="shared" si="2"/>
        <v>0</v>
      </c>
      <c r="E194" s="135"/>
    </row>
    <row r="195" spans="1:5">
      <c r="A195" s="88">
        <v>185</v>
      </c>
      <c r="B195" s="134"/>
      <c r="C195" s="134"/>
      <c r="D195" s="94">
        <f t="shared" si="2"/>
        <v>0</v>
      </c>
      <c r="E195" s="135"/>
    </row>
    <row r="196" spans="1:5">
      <c r="A196" s="88">
        <v>186</v>
      </c>
      <c r="B196" s="134"/>
      <c r="C196" s="134"/>
      <c r="D196" s="94">
        <f t="shared" si="2"/>
        <v>0</v>
      </c>
      <c r="E196" s="135"/>
    </row>
    <row r="197" spans="1:5">
      <c r="A197" s="88">
        <v>187</v>
      </c>
      <c r="B197" s="134"/>
      <c r="C197" s="134"/>
      <c r="D197" s="94">
        <f t="shared" si="2"/>
        <v>0</v>
      </c>
      <c r="E197" s="135"/>
    </row>
    <row r="198" spans="1:5">
      <c r="A198" s="88">
        <v>188</v>
      </c>
      <c r="B198" s="134"/>
      <c r="C198" s="134"/>
      <c r="D198" s="94">
        <f t="shared" si="2"/>
        <v>0</v>
      </c>
      <c r="E198" s="135"/>
    </row>
    <row r="199" spans="1:5">
      <c r="A199" s="88">
        <v>189</v>
      </c>
      <c r="B199" s="134"/>
      <c r="C199" s="134"/>
      <c r="D199" s="94">
        <f t="shared" si="2"/>
        <v>0</v>
      </c>
      <c r="E199" s="135"/>
    </row>
    <row r="200" spans="1:5">
      <c r="A200" s="88">
        <v>190</v>
      </c>
      <c r="B200" s="134"/>
      <c r="C200" s="134"/>
      <c r="D200" s="94">
        <f t="shared" si="2"/>
        <v>0</v>
      </c>
      <c r="E200" s="135"/>
    </row>
    <row r="201" spans="1:5">
      <c r="A201" s="88">
        <v>191</v>
      </c>
      <c r="B201" s="134"/>
      <c r="C201" s="134"/>
      <c r="D201" s="94">
        <f t="shared" si="2"/>
        <v>0</v>
      </c>
      <c r="E201" s="135"/>
    </row>
    <row r="202" spans="1:5">
      <c r="A202" s="88">
        <v>192</v>
      </c>
      <c r="B202" s="134"/>
      <c r="C202" s="134"/>
      <c r="D202" s="94">
        <f t="shared" si="2"/>
        <v>0</v>
      </c>
      <c r="E202" s="135"/>
    </row>
    <row r="203" spans="1:5">
      <c r="A203" s="88">
        <v>193</v>
      </c>
      <c r="B203" s="134"/>
      <c r="C203" s="134"/>
      <c r="D203" s="94">
        <f t="shared" si="2"/>
        <v>0</v>
      </c>
      <c r="E203" s="135"/>
    </row>
    <row r="204" spans="1:5">
      <c r="A204" s="88">
        <v>194</v>
      </c>
      <c r="B204" s="134"/>
      <c r="C204" s="134"/>
      <c r="D204" s="94">
        <f t="shared" ref="D204:D267" si="3">MIN(B204:C204)</f>
        <v>0</v>
      </c>
      <c r="E204" s="135"/>
    </row>
    <row r="205" spans="1:5">
      <c r="A205" s="88">
        <v>195</v>
      </c>
      <c r="B205" s="134"/>
      <c r="C205" s="134"/>
      <c r="D205" s="94">
        <f t="shared" si="3"/>
        <v>0</v>
      </c>
      <c r="E205" s="135"/>
    </row>
    <row r="206" spans="1:5">
      <c r="A206" s="88">
        <v>196</v>
      </c>
      <c r="B206" s="134"/>
      <c r="C206" s="134"/>
      <c r="D206" s="94">
        <f t="shared" si="3"/>
        <v>0</v>
      </c>
      <c r="E206" s="135"/>
    </row>
    <row r="207" spans="1:5">
      <c r="A207" s="88">
        <v>197</v>
      </c>
      <c r="B207" s="134"/>
      <c r="C207" s="134"/>
      <c r="D207" s="94">
        <f t="shared" si="3"/>
        <v>0</v>
      </c>
      <c r="E207" s="135"/>
    </row>
    <row r="208" spans="1:5">
      <c r="A208" s="88">
        <v>198</v>
      </c>
      <c r="B208" s="134"/>
      <c r="C208" s="134"/>
      <c r="D208" s="94">
        <f t="shared" si="3"/>
        <v>0</v>
      </c>
      <c r="E208" s="135"/>
    </row>
    <row r="209" spans="1:5">
      <c r="A209" s="88">
        <v>199</v>
      </c>
      <c r="B209" s="134"/>
      <c r="C209" s="134"/>
      <c r="D209" s="94">
        <f t="shared" si="3"/>
        <v>0</v>
      </c>
      <c r="E209" s="135"/>
    </row>
    <row r="210" spans="1:5">
      <c r="A210" s="88">
        <v>200</v>
      </c>
      <c r="B210" s="134"/>
      <c r="C210" s="134"/>
      <c r="D210" s="94">
        <f t="shared" si="3"/>
        <v>0</v>
      </c>
      <c r="E210" s="135"/>
    </row>
    <row r="211" spans="1:5">
      <c r="A211" s="88">
        <v>201</v>
      </c>
      <c r="B211" s="134"/>
      <c r="C211" s="134"/>
      <c r="D211" s="94">
        <f t="shared" si="3"/>
        <v>0</v>
      </c>
      <c r="E211" s="135"/>
    </row>
    <row r="212" spans="1:5">
      <c r="A212" s="88">
        <v>202</v>
      </c>
      <c r="B212" s="134"/>
      <c r="C212" s="134"/>
      <c r="D212" s="94">
        <f t="shared" si="3"/>
        <v>0</v>
      </c>
      <c r="E212" s="135"/>
    </row>
    <row r="213" spans="1:5">
      <c r="A213" s="88">
        <v>203</v>
      </c>
      <c r="B213" s="134"/>
      <c r="C213" s="134"/>
      <c r="D213" s="94">
        <f t="shared" si="3"/>
        <v>0</v>
      </c>
      <c r="E213" s="135"/>
    </row>
    <row r="214" spans="1:5">
      <c r="A214" s="88">
        <v>204</v>
      </c>
      <c r="B214" s="134"/>
      <c r="C214" s="134"/>
      <c r="D214" s="94">
        <f t="shared" si="3"/>
        <v>0</v>
      </c>
      <c r="E214" s="135"/>
    </row>
    <row r="215" spans="1:5">
      <c r="A215" s="88">
        <v>205</v>
      </c>
      <c r="B215" s="134"/>
      <c r="C215" s="134"/>
      <c r="D215" s="94">
        <f t="shared" si="3"/>
        <v>0</v>
      </c>
      <c r="E215" s="135"/>
    </row>
    <row r="216" spans="1:5">
      <c r="A216" s="88">
        <v>206</v>
      </c>
      <c r="B216" s="134"/>
      <c r="C216" s="134"/>
      <c r="D216" s="94">
        <f t="shared" si="3"/>
        <v>0</v>
      </c>
      <c r="E216" s="135"/>
    </row>
    <row r="217" spans="1:5">
      <c r="A217" s="88">
        <v>207</v>
      </c>
      <c r="B217" s="134"/>
      <c r="C217" s="134"/>
      <c r="D217" s="94">
        <f t="shared" si="3"/>
        <v>0</v>
      </c>
      <c r="E217" s="135"/>
    </row>
    <row r="218" spans="1:5">
      <c r="A218" s="88">
        <v>208</v>
      </c>
      <c r="B218" s="134"/>
      <c r="C218" s="134"/>
      <c r="D218" s="94">
        <f t="shared" si="3"/>
        <v>0</v>
      </c>
      <c r="E218" s="135"/>
    </row>
    <row r="219" spans="1:5">
      <c r="A219" s="88">
        <v>209</v>
      </c>
      <c r="B219" s="134"/>
      <c r="C219" s="134"/>
      <c r="D219" s="94">
        <f t="shared" si="3"/>
        <v>0</v>
      </c>
      <c r="E219" s="135"/>
    </row>
    <row r="220" spans="1:5">
      <c r="A220" s="88">
        <v>210</v>
      </c>
      <c r="B220" s="134"/>
      <c r="C220" s="134"/>
      <c r="D220" s="94">
        <f t="shared" si="3"/>
        <v>0</v>
      </c>
      <c r="E220" s="135"/>
    </row>
    <row r="221" spans="1:5">
      <c r="A221" s="88">
        <v>211</v>
      </c>
      <c r="B221" s="134"/>
      <c r="C221" s="134"/>
      <c r="D221" s="94">
        <f t="shared" si="3"/>
        <v>0</v>
      </c>
      <c r="E221" s="135"/>
    </row>
    <row r="222" spans="1:5">
      <c r="A222" s="88">
        <v>212</v>
      </c>
      <c r="B222" s="134"/>
      <c r="C222" s="134"/>
      <c r="D222" s="94">
        <f t="shared" si="3"/>
        <v>0</v>
      </c>
      <c r="E222" s="135"/>
    </row>
    <row r="223" spans="1:5">
      <c r="A223" s="88">
        <v>213</v>
      </c>
      <c r="B223" s="134"/>
      <c r="C223" s="134"/>
      <c r="D223" s="94">
        <f t="shared" si="3"/>
        <v>0</v>
      </c>
      <c r="E223" s="135"/>
    </row>
    <row r="224" spans="1:5">
      <c r="A224" s="88">
        <v>214</v>
      </c>
      <c r="B224" s="134"/>
      <c r="C224" s="134"/>
      <c r="D224" s="94">
        <f t="shared" si="3"/>
        <v>0</v>
      </c>
      <c r="E224" s="135"/>
    </row>
    <row r="225" spans="1:5">
      <c r="A225" s="88">
        <v>215</v>
      </c>
      <c r="B225" s="134"/>
      <c r="C225" s="134"/>
      <c r="D225" s="94">
        <f t="shared" si="3"/>
        <v>0</v>
      </c>
      <c r="E225" s="135"/>
    </row>
    <row r="226" spans="1:5">
      <c r="A226" s="88">
        <v>216</v>
      </c>
      <c r="B226" s="134"/>
      <c r="C226" s="134"/>
      <c r="D226" s="94">
        <f t="shared" si="3"/>
        <v>0</v>
      </c>
      <c r="E226" s="135"/>
    </row>
    <row r="227" spans="1:5">
      <c r="A227" s="88">
        <v>217</v>
      </c>
      <c r="B227" s="134"/>
      <c r="C227" s="134"/>
      <c r="D227" s="94">
        <f t="shared" si="3"/>
        <v>0</v>
      </c>
      <c r="E227" s="135"/>
    </row>
    <row r="228" spans="1:5">
      <c r="A228" s="88">
        <v>218</v>
      </c>
      <c r="B228" s="134"/>
      <c r="C228" s="134"/>
      <c r="D228" s="94">
        <f t="shared" si="3"/>
        <v>0</v>
      </c>
      <c r="E228" s="135"/>
    </row>
    <row r="229" spans="1:5">
      <c r="A229" s="88">
        <v>219</v>
      </c>
      <c r="B229" s="134"/>
      <c r="C229" s="134"/>
      <c r="D229" s="94">
        <f t="shared" si="3"/>
        <v>0</v>
      </c>
      <c r="E229" s="135"/>
    </row>
    <row r="230" spans="1:5">
      <c r="A230" s="88">
        <v>220</v>
      </c>
      <c r="B230" s="134"/>
      <c r="C230" s="134"/>
      <c r="D230" s="94">
        <f t="shared" si="3"/>
        <v>0</v>
      </c>
      <c r="E230" s="135"/>
    </row>
    <row r="231" spans="1:5">
      <c r="A231" s="88">
        <v>221</v>
      </c>
      <c r="B231" s="134"/>
      <c r="C231" s="134"/>
      <c r="D231" s="94">
        <f t="shared" si="3"/>
        <v>0</v>
      </c>
      <c r="E231" s="135"/>
    </row>
    <row r="232" spans="1:5">
      <c r="A232" s="88">
        <v>222</v>
      </c>
      <c r="B232" s="134"/>
      <c r="C232" s="134"/>
      <c r="D232" s="94">
        <f t="shared" si="3"/>
        <v>0</v>
      </c>
      <c r="E232" s="135"/>
    </row>
    <row r="233" spans="1:5">
      <c r="A233" s="88">
        <v>223</v>
      </c>
      <c r="B233" s="134"/>
      <c r="C233" s="134"/>
      <c r="D233" s="94">
        <f t="shared" si="3"/>
        <v>0</v>
      </c>
      <c r="E233" s="135"/>
    </row>
    <row r="234" spans="1:5">
      <c r="A234" s="88">
        <v>224</v>
      </c>
      <c r="B234" s="134"/>
      <c r="C234" s="134"/>
      <c r="D234" s="94">
        <f t="shared" si="3"/>
        <v>0</v>
      </c>
      <c r="E234" s="135"/>
    </row>
    <row r="235" spans="1:5">
      <c r="A235" s="88">
        <v>225</v>
      </c>
      <c r="B235" s="134"/>
      <c r="C235" s="134"/>
      <c r="D235" s="94">
        <f t="shared" si="3"/>
        <v>0</v>
      </c>
      <c r="E235" s="135"/>
    </row>
    <row r="236" spans="1:5">
      <c r="A236" s="88">
        <v>226</v>
      </c>
      <c r="B236" s="134"/>
      <c r="C236" s="134"/>
      <c r="D236" s="94">
        <f t="shared" si="3"/>
        <v>0</v>
      </c>
      <c r="E236" s="135"/>
    </row>
    <row r="237" spans="1:5">
      <c r="A237" s="88">
        <v>227</v>
      </c>
      <c r="B237" s="134"/>
      <c r="C237" s="134"/>
      <c r="D237" s="94">
        <f t="shared" si="3"/>
        <v>0</v>
      </c>
      <c r="E237" s="135"/>
    </row>
    <row r="238" spans="1:5">
      <c r="A238" s="88">
        <v>228</v>
      </c>
      <c r="B238" s="134"/>
      <c r="C238" s="134"/>
      <c r="D238" s="94">
        <f t="shared" si="3"/>
        <v>0</v>
      </c>
      <c r="E238" s="135"/>
    </row>
    <row r="239" spans="1:5">
      <c r="A239" s="88">
        <v>229</v>
      </c>
      <c r="B239" s="134"/>
      <c r="C239" s="134"/>
      <c r="D239" s="94">
        <f t="shared" si="3"/>
        <v>0</v>
      </c>
      <c r="E239" s="135"/>
    </row>
    <row r="240" spans="1:5">
      <c r="A240" s="88">
        <v>230</v>
      </c>
      <c r="B240" s="134"/>
      <c r="C240" s="134"/>
      <c r="D240" s="94">
        <f t="shared" si="3"/>
        <v>0</v>
      </c>
      <c r="E240" s="135"/>
    </row>
    <row r="241" spans="1:5">
      <c r="A241" s="88">
        <v>231</v>
      </c>
      <c r="B241" s="134"/>
      <c r="C241" s="134"/>
      <c r="D241" s="94">
        <f t="shared" si="3"/>
        <v>0</v>
      </c>
      <c r="E241" s="135"/>
    </row>
    <row r="242" spans="1:5">
      <c r="A242" s="88">
        <v>232</v>
      </c>
      <c r="B242" s="134"/>
      <c r="C242" s="134"/>
      <c r="D242" s="94">
        <f t="shared" si="3"/>
        <v>0</v>
      </c>
      <c r="E242" s="135"/>
    </row>
    <row r="243" spans="1:5">
      <c r="A243" s="88">
        <v>233</v>
      </c>
      <c r="B243" s="134"/>
      <c r="C243" s="134"/>
      <c r="D243" s="94">
        <f t="shared" si="3"/>
        <v>0</v>
      </c>
      <c r="E243" s="135"/>
    </row>
    <row r="244" spans="1:5">
      <c r="A244" s="88">
        <v>234</v>
      </c>
      <c r="B244" s="134"/>
      <c r="C244" s="134"/>
      <c r="D244" s="94">
        <f t="shared" si="3"/>
        <v>0</v>
      </c>
      <c r="E244" s="135"/>
    </row>
    <row r="245" spans="1:5">
      <c r="A245" s="88">
        <v>235</v>
      </c>
      <c r="B245" s="134"/>
      <c r="C245" s="134"/>
      <c r="D245" s="94">
        <f t="shared" si="3"/>
        <v>0</v>
      </c>
      <c r="E245" s="135"/>
    </row>
    <row r="246" spans="1:5">
      <c r="A246" s="88">
        <v>236</v>
      </c>
      <c r="B246" s="134"/>
      <c r="C246" s="134"/>
      <c r="D246" s="94">
        <f t="shared" si="3"/>
        <v>0</v>
      </c>
      <c r="E246" s="135"/>
    </row>
    <row r="247" spans="1:5">
      <c r="A247" s="88">
        <v>237</v>
      </c>
      <c r="B247" s="134"/>
      <c r="C247" s="134"/>
      <c r="D247" s="94">
        <f t="shared" si="3"/>
        <v>0</v>
      </c>
      <c r="E247" s="135"/>
    </row>
    <row r="248" spans="1:5">
      <c r="A248" s="88">
        <v>238</v>
      </c>
      <c r="B248" s="134"/>
      <c r="C248" s="134"/>
      <c r="D248" s="94">
        <f t="shared" si="3"/>
        <v>0</v>
      </c>
      <c r="E248" s="135"/>
    </row>
    <row r="249" spans="1:5">
      <c r="A249" s="88">
        <v>239</v>
      </c>
      <c r="B249" s="134"/>
      <c r="C249" s="134"/>
      <c r="D249" s="94">
        <f t="shared" si="3"/>
        <v>0</v>
      </c>
      <c r="E249" s="135"/>
    </row>
    <row r="250" spans="1:5">
      <c r="A250" s="88">
        <v>240</v>
      </c>
      <c r="B250" s="134"/>
      <c r="C250" s="134"/>
      <c r="D250" s="94">
        <f t="shared" si="3"/>
        <v>0</v>
      </c>
      <c r="E250" s="135"/>
    </row>
    <row r="251" spans="1:5">
      <c r="A251" s="88">
        <v>241</v>
      </c>
      <c r="B251" s="134"/>
      <c r="C251" s="134"/>
      <c r="D251" s="94">
        <f t="shared" si="3"/>
        <v>0</v>
      </c>
      <c r="E251" s="135"/>
    </row>
    <row r="252" spans="1:5">
      <c r="A252" s="88">
        <v>242</v>
      </c>
      <c r="B252" s="134"/>
      <c r="C252" s="134"/>
      <c r="D252" s="94">
        <f t="shared" si="3"/>
        <v>0</v>
      </c>
      <c r="E252" s="135"/>
    </row>
    <row r="253" spans="1:5">
      <c r="A253" s="88">
        <v>243</v>
      </c>
      <c r="B253" s="134"/>
      <c r="C253" s="134"/>
      <c r="D253" s="94">
        <f t="shared" si="3"/>
        <v>0</v>
      </c>
      <c r="E253" s="135"/>
    </row>
    <row r="254" spans="1:5">
      <c r="A254" s="88">
        <v>244</v>
      </c>
      <c r="B254" s="134"/>
      <c r="C254" s="134"/>
      <c r="D254" s="94">
        <f t="shared" si="3"/>
        <v>0</v>
      </c>
      <c r="E254" s="135"/>
    </row>
    <row r="255" spans="1:5">
      <c r="A255" s="88">
        <v>245</v>
      </c>
      <c r="B255" s="134"/>
      <c r="C255" s="134"/>
      <c r="D255" s="94">
        <f t="shared" si="3"/>
        <v>0</v>
      </c>
      <c r="E255" s="135"/>
    </row>
    <row r="256" spans="1:5">
      <c r="A256" s="88">
        <v>246</v>
      </c>
      <c r="B256" s="134"/>
      <c r="C256" s="134"/>
      <c r="D256" s="94">
        <f t="shared" si="3"/>
        <v>0</v>
      </c>
      <c r="E256" s="135"/>
    </row>
    <row r="257" spans="1:5">
      <c r="A257" s="88">
        <v>247</v>
      </c>
      <c r="B257" s="134"/>
      <c r="C257" s="134"/>
      <c r="D257" s="94">
        <f t="shared" si="3"/>
        <v>0</v>
      </c>
      <c r="E257" s="135"/>
    </row>
    <row r="258" spans="1:5">
      <c r="A258" s="88">
        <v>248</v>
      </c>
      <c r="B258" s="134"/>
      <c r="C258" s="134"/>
      <c r="D258" s="94">
        <f t="shared" si="3"/>
        <v>0</v>
      </c>
      <c r="E258" s="135"/>
    </row>
    <row r="259" spans="1:5">
      <c r="A259" s="88">
        <v>249</v>
      </c>
      <c r="B259" s="134"/>
      <c r="C259" s="134"/>
      <c r="D259" s="94">
        <f t="shared" si="3"/>
        <v>0</v>
      </c>
      <c r="E259" s="135"/>
    </row>
    <row r="260" spans="1:5">
      <c r="A260" s="88">
        <v>250</v>
      </c>
      <c r="B260" s="134"/>
      <c r="C260" s="134"/>
      <c r="D260" s="94">
        <f t="shared" si="3"/>
        <v>0</v>
      </c>
      <c r="E260" s="135"/>
    </row>
    <row r="261" spans="1:5">
      <c r="A261" s="88">
        <v>251</v>
      </c>
      <c r="B261" s="134"/>
      <c r="C261" s="134"/>
      <c r="D261" s="94">
        <f t="shared" si="3"/>
        <v>0</v>
      </c>
      <c r="E261" s="135"/>
    </row>
    <row r="262" spans="1:5">
      <c r="A262" s="88">
        <v>252</v>
      </c>
      <c r="B262" s="134"/>
      <c r="C262" s="134"/>
      <c r="D262" s="94">
        <f t="shared" si="3"/>
        <v>0</v>
      </c>
      <c r="E262" s="135"/>
    </row>
    <row r="263" spans="1:5">
      <c r="A263" s="88">
        <v>253</v>
      </c>
      <c r="B263" s="134"/>
      <c r="C263" s="134"/>
      <c r="D263" s="94">
        <f t="shared" si="3"/>
        <v>0</v>
      </c>
      <c r="E263" s="135"/>
    </row>
    <row r="264" spans="1:5">
      <c r="A264" s="88">
        <v>254</v>
      </c>
      <c r="B264" s="134"/>
      <c r="C264" s="134"/>
      <c r="D264" s="94">
        <f t="shared" si="3"/>
        <v>0</v>
      </c>
      <c r="E264" s="135"/>
    </row>
    <row r="265" spans="1:5">
      <c r="A265" s="88">
        <v>255</v>
      </c>
      <c r="B265" s="134"/>
      <c r="C265" s="134"/>
      <c r="D265" s="94">
        <f t="shared" si="3"/>
        <v>0</v>
      </c>
      <c r="E265" s="135"/>
    </row>
    <row r="266" spans="1:5">
      <c r="A266" s="88">
        <v>256</v>
      </c>
      <c r="B266" s="134"/>
      <c r="C266" s="134"/>
      <c r="D266" s="94">
        <f t="shared" si="3"/>
        <v>0</v>
      </c>
      <c r="E266" s="135"/>
    </row>
    <row r="267" spans="1:5">
      <c r="A267" s="88">
        <v>257</v>
      </c>
      <c r="B267" s="134"/>
      <c r="C267" s="134"/>
      <c r="D267" s="94">
        <f t="shared" si="3"/>
        <v>0</v>
      </c>
      <c r="E267" s="135"/>
    </row>
    <row r="268" spans="1:5">
      <c r="A268" s="88">
        <v>258</v>
      </c>
      <c r="B268" s="134"/>
      <c r="C268" s="134"/>
      <c r="D268" s="94">
        <f t="shared" ref="D268:D331" si="4">MIN(B268:C268)</f>
        <v>0</v>
      </c>
      <c r="E268" s="135"/>
    </row>
    <row r="269" spans="1:5">
      <c r="A269" s="88">
        <v>259</v>
      </c>
      <c r="B269" s="134"/>
      <c r="C269" s="134"/>
      <c r="D269" s="94">
        <f t="shared" si="4"/>
        <v>0</v>
      </c>
      <c r="E269" s="135"/>
    </row>
    <row r="270" spans="1:5">
      <c r="A270" s="88">
        <v>260</v>
      </c>
      <c r="B270" s="134"/>
      <c r="C270" s="134"/>
      <c r="D270" s="94">
        <f t="shared" si="4"/>
        <v>0</v>
      </c>
      <c r="E270" s="135"/>
    </row>
    <row r="271" spans="1:5">
      <c r="A271" s="88">
        <v>261</v>
      </c>
      <c r="B271" s="134"/>
      <c r="C271" s="134"/>
      <c r="D271" s="94">
        <f t="shared" si="4"/>
        <v>0</v>
      </c>
      <c r="E271" s="135"/>
    </row>
    <row r="272" spans="1:5">
      <c r="A272" s="88">
        <v>262</v>
      </c>
      <c r="B272" s="134"/>
      <c r="C272" s="134"/>
      <c r="D272" s="94">
        <f t="shared" si="4"/>
        <v>0</v>
      </c>
      <c r="E272" s="135"/>
    </row>
    <row r="273" spans="1:5">
      <c r="A273" s="88">
        <v>263</v>
      </c>
      <c r="B273" s="134"/>
      <c r="C273" s="134"/>
      <c r="D273" s="94">
        <f t="shared" si="4"/>
        <v>0</v>
      </c>
      <c r="E273" s="135"/>
    </row>
    <row r="274" spans="1:5">
      <c r="A274" s="88">
        <v>264</v>
      </c>
      <c r="B274" s="134"/>
      <c r="C274" s="134"/>
      <c r="D274" s="94">
        <f t="shared" si="4"/>
        <v>0</v>
      </c>
      <c r="E274" s="135"/>
    </row>
    <row r="275" spans="1:5">
      <c r="A275" s="88">
        <v>265</v>
      </c>
      <c r="B275" s="134"/>
      <c r="C275" s="134"/>
      <c r="D275" s="94">
        <f t="shared" si="4"/>
        <v>0</v>
      </c>
      <c r="E275" s="135"/>
    </row>
    <row r="276" spans="1:5">
      <c r="A276" s="88">
        <v>266</v>
      </c>
      <c r="B276" s="134"/>
      <c r="C276" s="134"/>
      <c r="D276" s="94">
        <f t="shared" si="4"/>
        <v>0</v>
      </c>
      <c r="E276" s="135"/>
    </row>
    <row r="277" spans="1:5">
      <c r="A277" s="88">
        <v>267</v>
      </c>
      <c r="B277" s="134"/>
      <c r="C277" s="134"/>
      <c r="D277" s="94">
        <f t="shared" si="4"/>
        <v>0</v>
      </c>
      <c r="E277" s="135"/>
    </row>
    <row r="278" spans="1:5">
      <c r="A278" s="88">
        <v>268</v>
      </c>
      <c r="B278" s="134"/>
      <c r="C278" s="134"/>
      <c r="D278" s="94">
        <f t="shared" si="4"/>
        <v>0</v>
      </c>
      <c r="E278" s="135"/>
    </row>
    <row r="279" spans="1:5">
      <c r="A279" s="88">
        <v>269</v>
      </c>
      <c r="B279" s="134"/>
      <c r="C279" s="134"/>
      <c r="D279" s="94">
        <f t="shared" si="4"/>
        <v>0</v>
      </c>
      <c r="E279" s="135"/>
    </row>
    <row r="280" spans="1:5">
      <c r="A280" s="88">
        <v>270</v>
      </c>
      <c r="B280" s="134"/>
      <c r="C280" s="134"/>
      <c r="D280" s="94">
        <f t="shared" si="4"/>
        <v>0</v>
      </c>
      <c r="E280" s="135"/>
    </row>
    <row r="281" spans="1:5">
      <c r="A281" s="88">
        <v>271</v>
      </c>
      <c r="B281" s="134"/>
      <c r="C281" s="134"/>
      <c r="D281" s="94">
        <f t="shared" si="4"/>
        <v>0</v>
      </c>
      <c r="E281" s="135"/>
    </row>
    <row r="282" spans="1:5">
      <c r="A282" s="88">
        <v>272</v>
      </c>
      <c r="B282" s="134"/>
      <c r="C282" s="134"/>
      <c r="D282" s="94">
        <f t="shared" si="4"/>
        <v>0</v>
      </c>
      <c r="E282" s="135"/>
    </row>
    <row r="283" spans="1:5">
      <c r="A283" s="88">
        <v>273</v>
      </c>
      <c r="B283" s="134"/>
      <c r="C283" s="134"/>
      <c r="D283" s="94">
        <f t="shared" si="4"/>
        <v>0</v>
      </c>
      <c r="E283" s="135"/>
    </row>
    <row r="284" spans="1:5">
      <c r="A284" s="88">
        <v>274</v>
      </c>
      <c r="B284" s="134"/>
      <c r="C284" s="134"/>
      <c r="D284" s="94">
        <f t="shared" si="4"/>
        <v>0</v>
      </c>
      <c r="E284" s="135"/>
    </row>
    <row r="285" spans="1:5">
      <c r="A285" s="88">
        <v>275</v>
      </c>
      <c r="B285" s="134"/>
      <c r="C285" s="134"/>
      <c r="D285" s="94">
        <f t="shared" si="4"/>
        <v>0</v>
      </c>
      <c r="E285" s="135"/>
    </row>
    <row r="286" spans="1:5">
      <c r="A286" s="88">
        <v>276</v>
      </c>
      <c r="B286" s="134"/>
      <c r="C286" s="134"/>
      <c r="D286" s="94">
        <f t="shared" si="4"/>
        <v>0</v>
      </c>
      <c r="E286" s="135"/>
    </row>
    <row r="287" spans="1:5">
      <c r="A287" s="88">
        <v>277</v>
      </c>
      <c r="B287" s="134"/>
      <c r="C287" s="134"/>
      <c r="D287" s="94">
        <f t="shared" si="4"/>
        <v>0</v>
      </c>
      <c r="E287" s="135"/>
    </row>
    <row r="288" spans="1:5">
      <c r="A288" s="88">
        <v>278</v>
      </c>
      <c r="B288" s="134"/>
      <c r="C288" s="134"/>
      <c r="D288" s="94">
        <f t="shared" si="4"/>
        <v>0</v>
      </c>
      <c r="E288" s="135"/>
    </row>
    <row r="289" spans="1:5">
      <c r="A289" s="88">
        <v>279</v>
      </c>
      <c r="B289" s="134"/>
      <c r="C289" s="134"/>
      <c r="D289" s="94">
        <f t="shared" si="4"/>
        <v>0</v>
      </c>
      <c r="E289" s="135"/>
    </row>
    <row r="290" spans="1:5">
      <c r="A290" s="88">
        <v>280</v>
      </c>
      <c r="B290" s="134"/>
      <c r="C290" s="134"/>
      <c r="D290" s="94">
        <f t="shared" si="4"/>
        <v>0</v>
      </c>
      <c r="E290" s="135"/>
    </row>
    <row r="291" spans="1:5">
      <c r="A291" s="88">
        <v>281</v>
      </c>
      <c r="B291" s="134"/>
      <c r="C291" s="134"/>
      <c r="D291" s="94">
        <f t="shared" si="4"/>
        <v>0</v>
      </c>
      <c r="E291" s="135"/>
    </row>
    <row r="292" spans="1:5">
      <c r="A292" s="88">
        <v>282</v>
      </c>
      <c r="B292" s="134"/>
      <c r="C292" s="134"/>
      <c r="D292" s="94">
        <f t="shared" si="4"/>
        <v>0</v>
      </c>
      <c r="E292" s="135"/>
    </row>
    <row r="293" spans="1:5">
      <c r="A293" s="88">
        <v>283</v>
      </c>
      <c r="B293" s="134"/>
      <c r="C293" s="134"/>
      <c r="D293" s="94">
        <f t="shared" si="4"/>
        <v>0</v>
      </c>
      <c r="E293" s="135"/>
    </row>
    <row r="294" spans="1:5">
      <c r="A294" s="88">
        <v>284</v>
      </c>
      <c r="B294" s="134"/>
      <c r="C294" s="134"/>
      <c r="D294" s="94">
        <f t="shared" si="4"/>
        <v>0</v>
      </c>
      <c r="E294" s="135"/>
    </row>
    <row r="295" spans="1:5">
      <c r="A295" s="88">
        <v>285</v>
      </c>
      <c r="B295" s="134"/>
      <c r="C295" s="134"/>
      <c r="D295" s="94">
        <f t="shared" si="4"/>
        <v>0</v>
      </c>
      <c r="E295" s="135"/>
    </row>
    <row r="296" spans="1:5">
      <c r="A296" s="88">
        <v>286</v>
      </c>
      <c r="B296" s="134"/>
      <c r="C296" s="134"/>
      <c r="D296" s="94">
        <f t="shared" si="4"/>
        <v>0</v>
      </c>
      <c r="E296" s="135"/>
    </row>
    <row r="297" spans="1:5">
      <c r="A297" s="88">
        <v>287</v>
      </c>
      <c r="B297" s="134"/>
      <c r="C297" s="134"/>
      <c r="D297" s="94">
        <f t="shared" si="4"/>
        <v>0</v>
      </c>
      <c r="E297" s="135"/>
    </row>
    <row r="298" spans="1:5">
      <c r="A298" s="88">
        <v>288</v>
      </c>
      <c r="B298" s="134"/>
      <c r="C298" s="134"/>
      <c r="D298" s="94">
        <f t="shared" si="4"/>
        <v>0</v>
      </c>
      <c r="E298" s="135"/>
    </row>
    <row r="299" spans="1:5">
      <c r="A299" s="88">
        <v>289</v>
      </c>
      <c r="B299" s="134"/>
      <c r="C299" s="134"/>
      <c r="D299" s="94">
        <f t="shared" si="4"/>
        <v>0</v>
      </c>
      <c r="E299" s="135"/>
    </row>
    <row r="300" spans="1:5">
      <c r="A300" s="88">
        <v>290</v>
      </c>
      <c r="B300" s="134"/>
      <c r="C300" s="134"/>
      <c r="D300" s="94">
        <f t="shared" si="4"/>
        <v>0</v>
      </c>
      <c r="E300" s="135"/>
    </row>
    <row r="301" spans="1:5">
      <c r="A301" s="88">
        <v>291</v>
      </c>
      <c r="B301" s="134"/>
      <c r="C301" s="134"/>
      <c r="D301" s="94">
        <f t="shared" si="4"/>
        <v>0</v>
      </c>
      <c r="E301" s="135"/>
    </row>
    <row r="302" spans="1:5">
      <c r="A302" s="88">
        <v>292</v>
      </c>
      <c r="B302" s="134"/>
      <c r="C302" s="134"/>
      <c r="D302" s="94">
        <f t="shared" si="4"/>
        <v>0</v>
      </c>
      <c r="E302" s="135"/>
    </row>
    <row r="303" spans="1:5">
      <c r="A303" s="88">
        <v>293</v>
      </c>
      <c r="B303" s="134"/>
      <c r="C303" s="134"/>
      <c r="D303" s="94">
        <f t="shared" si="4"/>
        <v>0</v>
      </c>
      <c r="E303" s="135"/>
    </row>
    <row r="304" spans="1:5">
      <c r="A304" s="88">
        <v>294</v>
      </c>
      <c r="B304" s="134"/>
      <c r="C304" s="134"/>
      <c r="D304" s="94">
        <f t="shared" si="4"/>
        <v>0</v>
      </c>
      <c r="E304" s="135"/>
    </row>
    <row r="305" spans="1:5">
      <c r="A305" s="88">
        <v>295</v>
      </c>
      <c r="B305" s="134"/>
      <c r="C305" s="134"/>
      <c r="D305" s="94">
        <f t="shared" si="4"/>
        <v>0</v>
      </c>
      <c r="E305" s="135"/>
    </row>
    <row r="306" spans="1:5">
      <c r="A306" s="88">
        <v>296</v>
      </c>
      <c r="B306" s="134"/>
      <c r="C306" s="134"/>
      <c r="D306" s="94">
        <f t="shared" si="4"/>
        <v>0</v>
      </c>
      <c r="E306" s="135"/>
    </row>
    <row r="307" spans="1:5">
      <c r="A307" s="88">
        <v>297</v>
      </c>
      <c r="B307" s="134"/>
      <c r="C307" s="134"/>
      <c r="D307" s="94">
        <f t="shared" si="4"/>
        <v>0</v>
      </c>
      <c r="E307" s="135"/>
    </row>
    <row r="308" spans="1:5">
      <c r="A308" s="88">
        <v>298</v>
      </c>
      <c r="B308" s="134"/>
      <c r="C308" s="134"/>
      <c r="D308" s="94">
        <f t="shared" si="4"/>
        <v>0</v>
      </c>
      <c r="E308" s="135"/>
    </row>
    <row r="309" spans="1:5">
      <c r="A309" s="88">
        <v>299</v>
      </c>
      <c r="B309" s="134"/>
      <c r="C309" s="134"/>
      <c r="D309" s="94">
        <f t="shared" si="4"/>
        <v>0</v>
      </c>
      <c r="E309" s="135"/>
    </row>
    <row r="310" spans="1:5">
      <c r="A310" s="88">
        <v>300</v>
      </c>
      <c r="B310" s="134"/>
      <c r="C310" s="134"/>
      <c r="D310" s="94">
        <f t="shared" si="4"/>
        <v>0</v>
      </c>
      <c r="E310" s="135"/>
    </row>
    <row r="311" spans="1:5">
      <c r="A311" s="88">
        <v>301</v>
      </c>
      <c r="B311" s="134"/>
      <c r="C311" s="134"/>
      <c r="D311" s="94">
        <f t="shared" si="4"/>
        <v>0</v>
      </c>
      <c r="E311" s="135"/>
    </row>
    <row r="312" spans="1:5">
      <c r="A312" s="88">
        <v>302</v>
      </c>
      <c r="B312" s="134"/>
      <c r="C312" s="134"/>
      <c r="D312" s="94">
        <f t="shared" si="4"/>
        <v>0</v>
      </c>
      <c r="E312" s="135"/>
    </row>
    <row r="313" spans="1:5">
      <c r="A313" s="88">
        <v>303</v>
      </c>
      <c r="B313" s="134"/>
      <c r="C313" s="134"/>
      <c r="D313" s="94">
        <f t="shared" si="4"/>
        <v>0</v>
      </c>
      <c r="E313" s="135"/>
    </row>
    <row r="314" spans="1:5">
      <c r="A314" s="88">
        <v>304</v>
      </c>
      <c r="B314" s="134"/>
      <c r="C314" s="134"/>
      <c r="D314" s="94">
        <f t="shared" si="4"/>
        <v>0</v>
      </c>
      <c r="E314" s="135"/>
    </row>
    <row r="315" spans="1:5">
      <c r="A315" s="88">
        <v>305</v>
      </c>
      <c r="B315" s="134"/>
      <c r="C315" s="134"/>
      <c r="D315" s="94">
        <f t="shared" si="4"/>
        <v>0</v>
      </c>
      <c r="E315" s="135"/>
    </row>
    <row r="316" spans="1:5">
      <c r="A316" s="88">
        <v>306</v>
      </c>
      <c r="B316" s="134"/>
      <c r="C316" s="134"/>
      <c r="D316" s="94">
        <f t="shared" si="4"/>
        <v>0</v>
      </c>
      <c r="E316" s="135"/>
    </row>
    <row r="317" spans="1:5">
      <c r="A317" s="88">
        <v>307</v>
      </c>
      <c r="B317" s="134"/>
      <c r="C317" s="134"/>
      <c r="D317" s="94">
        <f t="shared" si="4"/>
        <v>0</v>
      </c>
      <c r="E317" s="135"/>
    </row>
    <row r="318" spans="1:5">
      <c r="A318" s="88">
        <v>308</v>
      </c>
      <c r="B318" s="134"/>
      <c r="C318" s="134"/>
      <c r="D318" s="94">
        <f t="shared" si="4"/>
        <v>0</v>
      </c>
      <c r="E318" s="135"/>
    </row>
    <row r="319" spans="1:5">
      <c r="A319" s="88">
        <v>309</v>
      </c>
      <c r="B319" s="134"/>
      <c r="C319" s="134"/>
      <c r="D319" s="94">
        <f t="shared" si="4"/>
        <v>0</v>
      </c>
      <c r="E319" s="135"/>
    </row>
    <row r="320" spans="1:5">
      <c r="A320" s="88">
        <v>310</v>
      </c>
      <c r="B320" s="134"/>
      <c r="C320" s="134"/>
      <c r="D320" s="94">
        <f t="shared" si="4"/>
        <v>0</v>
      </c>
      <c r="E320" s="135"/>
    </row>
    <row r="321" spans="1:5">
      <c r="A321" s="88">
        <v>311</v>
      </c>
      <c r="B321" s="134"/>
      <c r="C321" s="134"/>
      <c r="D321" s="94">
        <f t="shared" si="4"/>
        <v>0</v>
      </c>
      <c r="E321" s="135"/>
    </row>
    <row r="322" spans="1:5">
      <c r="A322" s="88">
        <v>312</v>
      </c>
      <c r="B322" s="134"/>
      <c r="C322" s="134"/>
      <c r="D322" s="94">
        <f t="shared" si="4"/>
        <v>0</v>
      </c>
      <c r="E322" s="135"/>
    </row>
    <row r="323" spans="1:5">
      <c r="A323" s="88">
        <v>313</v>
      </c>
      <c r="B323" s="134"/>
      <c r="C323" s="134"/>
      <c r="D323" s="94">
        <f t="shared" si="4"/>
        <v>0</v>
      </c>
      <c r="E323" s="135"/>
    </row>
    <row r="324" spans="1:5">
      <c r="A324" s="88">
        <v>314</v>
      </c>
      <c r="B324" s="134"/>
      <c r="C324" s="134"/>
      <c r="D324" s="94">
        <f t="shared" si="4"/>
        <v>0</v>
      </c>
      <c r="E324" s="135"/>
    </row>
    <row r="325" spans="1:5">
      <c r="A325" s="88">
        <v>315</v>
      </c>
      <c r="B325" s="134"/>
      <c r="C325" s="134"/>
      <c r="D325" s="94">
        <f t="shared" si="4"/>
        <v>0</v>
      </c>
      <c r="E325" s="135"/>
    </row>
    <row r="326" spans="1:5">
      <c r="A326" s="88">
        <v>316</v>
      </c>
      <c r="B326" s="134"/>
      <c r="C326" s="134"/>
      <c r="D326" s="94">
        <f t="shared" si="4"/>
        <v>0</v>
      </c>
      <c r="E326" s="135"/>
    </row>
    <row r="327" spans="1:5">
      <c r="A327" s="88">
        <v>317</v>
      </c>
      <c r="B327" s="134"/>
      <c r="C327" s="134"/>
      <c r="D327" s="94">
        <f t="shared" si="4"/>
        <v>0</v>
      </c>
      <c r="E327" s="135"/>
    </row>
    <row r="328" spans="1:5">
      <c r="A328" s="88">
        <v>318</v>
      </c>
      <c r="B328" s="134"/>
      <c r="C328" s="134"/>
      <c r="D328" s="94">
        <f t="shared" si="4"/>
        <v>0</v>
      </c>
      <c r="E328" s="135"/>
    </row>
    <row r="329" spans="1:5">
      <c r="A329" s="88">
        <v>319</v>
      </c>
      <c r="B329" s="134"/>
      <c r="C329" s="134"/>
      <c r="D329" s="94">
        <f t="shared" si="4"/>
        <v>0</v>
      </c>
      <c r="E329" s="135"/>
    </row>
    <row r="330" spans="1:5">
      <c r="A330" s="88">
        <v>320</v>
      </c>
      <c r="B330" s="134"/>
      <c r="C330" s="134"/>
      <c r="D330" s="94">
        <f t="shared" si="4"/>
        <v>0</v>
      </c>
      <c r="E330" s="135"/>
    </row>
    <row r="331" spans="1:5">
      <c r="A331" s="88">
        <v>321</v>
      </c>
      <c r="B331" s="134"/>
      <c r="C331" s="134"/>
      <c r="D331" s="94">
        <f t="shared" si="4"/>
        <v>0</v>
      </c>
      <c r="E331" s="135"/>
    </row>
    <row r="332" spans="1:5">
      <c r="A332" s="88">
        <v>322</v>
      </c>
      <c r="B332" s="134"/>
      <c r="C332" s="134"/>
      <c r="D332" s="94">
        <f t="shared" ref="D332:D395" si="5">MIN(B332:C332)</f>
        <v>0</v>
      </c>
      <c r="E332" s="135"/>
    </row>
    <row r="333" spans="1:5">
      <c r="A333" s="88">
        <v>323</v>
      </c>
      <c r="B333" s="134"/>
      <c r="C333" s="134"/>
      <c r="D333" s="94">
        <f t="shared" si="5"/>
        <v>0</v>
      </c>
      <c r="E333" s="135"/>
    </row>
    <row r="334" spans="1:5">
      <c r="A334" s="88">
        <v>324</v>
      </c>
      <c r="B334" s="134"/>
      <c r="C334" s="134"/>
      <c r="D334" s="94">
        <f t="shared" si="5"/>
        <v>0</v>
      </c>
      <c r="E334" s="135"/>
    </row>
    <row r="335" spans="1:5">
      <c r="A335" s="88">
        <v>325</v>
      </c>
      <c r="B335" s="134"/>
      <c r="C335" s="134"/>
      <c r="D335" s="94">
        <f t="shared" si="5"/>
        <v>0</v>
      </c>
      <c r="E335" s="135"/>
    </row>
    <row r="336" spans="1:5">
      <c r="A336" s="88">
        <v>326</v>
      </c>
      <c r="B336" s="134"/>
      <c r="C336" s="134"/>
      <c r="D336" s="94">
        <f t="shared" si="5"/>
        <v>0</v>
      </c>
      <c r="E336" s="135"/>
    </row>
    <row r="337" spans="1:5">
      <c r="A337" s="88">
        <v>327</v>
      </c>
      <c r="B337" s="134"/>
      <c r="C337" s="134"/>
      <c r="D337" s="94">
        <f t="shared" si="5"/>
        <v>0</v>
      </c>
      <c r="E337" s="135"/>
    </row>
    <row r="338" spans="1:5">
      <c r="A338" s="88">
        <v>328</v>
      </c>
      <c r="B338" s="134"/>
      <c r="C338" s="134"/>
      <c r="D338" s="94">
        <f t="shared" si="5"/>
        <v>0</v>
      </c>
      <c r="E338" s="135"/>
    </row>
    <row r="339" spans="1:5">
      <c r="A339" s="88">
        <v>329</v>
      </c>
      <c r="B339" s="134"/>
      <c r="C339" s="134"/>
      <c r="D339" s="94">
        <f t="shared" si="5"/>
        <v>0</v>
      </c>
      <c r="E339" s="135"/>
    </row>
    <row r="340" spans="1:5">
      <c r="A340" s="88">
        <v>330</v>
      </c>
      <c r="B340" s="134"/>
      <c r="C340" s="134"/>
      <c r="D340" s="94">
        <f t="shared" si="5"/>
        <v>0</v>
      </c>
      <c r="E340" s="135"/>
    </row>
    <row r="341" spans="1:5">
      <c r="A341" s="88">
        <v>331</v>
      </c>
      <c r="B341" s="134"/>
      <c r="C341" s="134"/>
      <c r="D341" s="94">
        <f t="shared" si="5"/>
        <v>0</v>
      </c>
      <c r="E341" s="135"/>
    </row>
    <row r="342" spans="1:5">
      <c r="A342" s="88">
        <v>332</v>
      </c>
      <c r="B342" s="134"/>
      <c r="C342" s="134"/>
      <c r="D342" s="94">
        <f t="shared" si="5"/>
        <v>0</v>
      </c>
      <c r="E342" s="135"/>
    </row>
    <row r="343" spans="1:5">
      <c r="A343" s="88">
        <v>333</v>
      </c>
      <c r="B343" s="134"/>
      <c r="C343" s="134"/>
      <c r="D343" s="94">
        <f t="shared" si="5"/>
        <v>0</v>
      </c>
      <c r="E343" s="135"/>
    </row>
    <row r="344" spans="1:5">
      <c r="A344" s="88">
        <v>334</v>
      </c>
      <c r="B344" s="134"/>
      <c r="C344" s="134"/>
      <c r="D344" s="94">
        <f t="shared" si="5"/>
        <v>0</v>
      </c>
      <c r="E344" s="135"/>
    </row>
    <row r="345" spans="1:5">
      <c r="A345" s="88">
        <v>335</v>
      </c>
      <c r="B345" s="134"/>
      <c r="C345" s="134"/>
      <c r="D345" s="94">
        <f t="shared" si="5"/>
        <v>0</v>
      </c>
      <c r="E345" s="135"/>
    </row>
    <row r="346" spans="1:5">
      <c r="A346" s="88">
        <v>336</v>
      </c>
      <c r="B346" s="134"/>
      <c r="C346" s="134"/>
      <c r="D346" s="94">
        <f t="shared" si="5"/>
        <v>0</v>
      </c>
      <c r="E346" s="135"/>
    </row>
    <row r="347" spans="1:5">
      <c r="A347" s="88">
        <v>337</v>
      </c>
      <c r="B347" s="134"/>
      <c r="C347" s="134"/>
      <c r="D347" s="94">
        <f t="shared" si="5"/>
        <v>0</v>
      </c>
      <c r="E347" s="135"/>
    </row>
    <row r="348" spans="1:5">
      <c r="A348" s="88">
        <v>338</v>
      </c>
      <c r="B348" s="134"/>
      <c r="C348" s="134"/>
      <c r="D348" s="94">
        <f t="shared" si="5"/>
        <v>0</v>
      </c>
      <c r="E348" s="135"/>
    </row>
    <row r="349" spans="1:5">
      <c r="A349" s="88">
        <v>339</v>
      </c>
      <c r="B349" s="134"/>
      <c r="C349" s="134"/>
      <c r="D349" s="94">
        <f t="shared" si="5"/>
        <v>0</v>
      </c>
      <c r="E349" s="135"/>
    </row>
    <row r="350" spans="1:5">
      <c r="A350" s="88">
        <v>340</v>
      </c>
      <c r="B350" s="134"/>
      <c r="C350" s="134"/>
      <c r="D350" s="94">
        <f t="shared" si="5"/>
        <v>0</v>
      </c>
      <c r="E350" s="135"/>
    </row>
    <row r="351" spans="1:5">
      <c r="A351" s="88">
        <v>341</v>
      </c>
      <c r="B351" s="134"/>
      <c r="C351" s="134"/>
      <c r="D351" s="94">
        <f t="shared" si="5"/>
        <v>0</v>
      </c>
      <c r="E351" s="135"/>
    </row>
    <row r="352" spans="1:5">
      <c r="A352" s="88">
        <v>342</v>
      </c>
      <c r="B352" s="134"/>
      <c r="C352" s="134"/>
      <c r="D352" s="94">
        <f t="shared" si="5"/>
        <v>0</v>
      </c>
      <c r="E352" s="135"/>
    </row>
    <row r="353" spans="1:5">
      <c r="A353" s="88">
        <v>343</v>
      </c>
      <c r="B353" s="134"/>
      <c r="C353" s="134"/>
      <c r="D353" s="94">
        <f t="shared" si="5"/>
        <v>0</v>
      </c>
      <c r="E353" s="135"/>
    </row>
    <row r="354" spans="1:5">
      <c r="A354" s="88">
        <v>344</v>
      </c>
      <c r="B354" s="134"/>
      <c r="C354" s="134"/>
      <c r="D354" s="94">
        <f t="shared" si="5"/>
        <v>0</v>
      </c>
      <c r="E354" s="135"/>
    </row>
    <row r="355" spans="1:5">
      <c r="A355" s="88">
        <v>345</v>
      </c>
      <c r="B355" s="134"/>
      <c r="C355" s="134"/>
      <c r="D355" s="94">
        <f t="shared" si="5"/>
        <v>0</v>
      </c>
      <c r="E355" s="135"/>
    </row>
    <row r="356" spans="1:5">
      <c r="A356" s="88">
        <v>346</v>
      </c>
      <c r="B356" s="134"/>
      <c r="C356" s="134"/>
      <c r="D356" s="94">
        <f t="shared" si="5"/>
        <v>0</v>
      </c>
      <c r="E356" s="135"/>
    </row>
    <row r="357" spans="1:5">
      <c r="A357" s="88">
        <v>347</v>
      </c>
      <c r="B357" s="134"/>
      <c r="C357" s="134"/>
      <c r="D357" s="94">
        <f t="shared" si="5"/>
        <v>0</v>
      </c>
      <c r="E357" s="135"/>
    </row>
    <row r="358" spans="1:5">
      <c r="A358" s="88">
        <v>348</v>
      </c>
      <c r="B358" s="134"/>
      <c r="C358" s="134"/>
      <c r="D358" s="94">
        <f t="shared" si="5"/>
        <v>0</v>
      </c>
      <c r="E358" s="135"/>
    </row>
    <row r="359" spans="1:5">
      <c r="A359" s="88">
        <v>349</v>
      </c>
      <c r="B359" s="134"/>
      <c r="C359" s="134"/>
      <c r="D359" s="94">
        <f t="shared" si="5"/>
        <v>0</v>
      </c>
      <c r="E359" s="135"/>
    </row>
    <row r="360" spans="1:5">
      <c r="A360" s="88">
        <v>350</v>
      </c>
      <c r="B360" s="134"/>
      <c r="C360" s="134"/>
      <c r="D360" s="94">
        <f t="shared" si="5"/>
        <v>0</v>
      </c>
      <c r="E360" s="135"/>
    </row>
    <row r="361" spans="1:5">
      <c r="A361" s="88">
        <v>351</v>
      </c>
      <c r="B361" s="134"/>
      <c r="C361" s="134"/>
      <c r="D361" s="94">
        <f t="shared" si="5"/>
        <v>0</v>
      </c>
      <c r="E361" s="135"/>
    </row>
    <row r="362" spans="1:5">
      <c r="A362" s="88">
        <v>352</v>
      </c>
      <c r="B362" s="134"/>
      <c r="C362" s="134"/>
      <c r="D362" s="94">
        <f t="shared" si="5"/>
        <v>0</v>
      </c>
      <c r="E362" s="135"/>
    </row>
    <row r="363" spans="1:5">
      <c r="A363" s="88">
        <v>353</v>
      </c>
      <c r="B363" s="134"/>
      <c r="C363" s="134"/>
      <c r="D363" s="94">
        <f t="shared" si="5"/>
        <v>0</v>
      </c>
      <c r="E363" s="135"/>
    </row>
    <row r="364" spans="1:5">
      <c r="A364" s="88">
        <v>354</v>
      </c>
      <c r="B364" s="134"/>
      <c r="C364" s="134"/>
      <c r="D364" s="94">
        <f t="shared" si="5"/>
        <v>0</v>
      </c>
      <c r="E364" s="135"/>
    </row>
    <row r="365" spans="1:5">
      <c r="A365" s="88">
        <v>355</v>
      </c>
      <c r="B365" s="134"/>
      <c r="C365" s="134"/>
      <c r="D365" s="94">
        <f t="shared" si="5"/>
        <v>0</v>
      </c>
      <c r="E365" s="135"/>
    </row>
    <row r="366" spans="1:5">
      <c r="A366" s="88">
        <v>356</v>
      </c>
      <c r="B366" s="134"/>
      <c r="C366" s="134"/>
      <c r="D366" s="94">
        <f t="shared" si="5"/>
        <v>0</v>
      </c>
      <c r="E366" s="135"/>
    </row>
    <row r="367" spans="1:5">
      <c r="A367" s="88">
        <v>357</v>
      </c>
      <c r="B367" s="134"/>
      <c r="C367" s="134"/>
      <c r="D367" s="94">
        <f t="shared" si="5"/>
        <v>0</v>
      </c>
      <c r="E367" s="135"/>
    </row>
    <row r="368" spans="1:5">
      <c r="A368" s="88">
        <v>358</v>
      </c>
      <c r="B368" s="134"/>
      <c r="C368" s="134"/>
      <c r="D368" s="94">
        <f t="shared" si="5"/>
        <v>0</v>
      </c>
      <c r="E368" s="135"/>
    </row>
    <row r="369" spans="1:5">
      <c r="A369" s="88">
        <v>359</v>
      </c>
      <c r="B369" s="134"/>
      <c r="C369" s="134"/>
      <c r="D369" s="94">
        <f t="shared" si="5"/>
        <v>0</v>
      </c>
      <c r="E369" s="135"/>
    </row>
    <row r="370" spans="1:5">
      <c r="A370" s="88">
        <v>360</v>
      </c>
      <c r="B370" s="134"/>
      <c r="C370" s="134"/>
      <c r="D370" s="94">
        <f t="shared" si="5"/>
        <v>0</v>
      </c>
      <c r="E370" s="135"/>
    </row>
    <row r="371" spans="1:5">
      <c r="A371" s="88">
        <v>361</v>
      </c>
      <c r="B371" s="134"/>
      <c r="C371" s="134"/>
      <c r="D371" s="94">
        <f t="shared" si="5"/>
        <v>0</v>
      </c>
      <c r="E371" s="135"/>
    </row>
    <row r="372" spans="1:5">
      <c r="A372" s="88">
        <v>362</v>
      </c>
      <c r="B372" s="134"/>
      <c r="C372" s="134"/>
      <c r="D372" s="94">
        <f t="shared" si="5"/>
        <v>0</v>
      </c>
      <c r="E372" s="135"/>
    </row>
    <row r="373" spans="1:5">
      <c r="A373" s="88">
        <v>363</v>
      </c>
      <c r="B373" s="134"/>
      <c r="C373" s="134"/>
      <c r="D373" s="94">
        <f t="shared" si="5"/>
        <v>0</v>
      </c>
      <c r="E373" s="135"/>
    </row>
    <row r="374" spans="1:5">
      <c r="A374" s="88">
        <v>364</v>
      </c>
      <c r="B374" s="134"/>
      <c r="C374" s="134"/>
      <c r="D374" s="94">
        <f t="shared" si="5"/>
        <v>0</v>
      </c>
      <c r="E374" s="135"/>
    </row>
    <row r="375" spans="1:5">
      <c r="A375" s="88">
        <v>365</v>
      </c>
      <c r="B375" s="134"/>
      <c r="C375" s="134"/>
      <c r="D375" s="94">
        <f t="shared" si="5"/>
        <v>0</v>
      </c>
      <c r="E375" s="135"/>
    </row>
    <row r="376" spans="1:5">
      <c r="A376" s="88">
        <v>366</v>
      </c>
      <c r="B376" s="134"/>
      <c r="C376" s="134"/>
      <c r="D376" s="94">
        <f t="shared" si="5"/>
        <v>0</v>
      </c>
      <c r="E376" s="135"/>
    </row>
    <row r="377" spans="1:5">
      <c r="A377" s="88">
        <v>367</v>
      </c>
      <c r="B377" s="134"/>
      <c r="C377" s="134"/>
      <c r="D377" s="94">
        <f t="shared" si="5"/>
        <v>0</v>
      </c>
      <c r="E377" s="135"/>
    </row>
    <row r="378" spans="1:5">
      <c r="A378" s="88">
        <v>368</v>
      </c>
      <c r="B378" s="134"/>
      <c r="C378" s="134"/>
      <c r="D378" s="94">
        <f t="shared" si="5"/>
        <v>0</v>
      </c>
      <c r="E378" s="135"/>
    </row>
    <row r="379" spans="1:5">
      <c r="A379" s="88">
        <v>369</v>
      </c>
      <c r="B379" s="134"/>
      <c r="C379" s="134"/>
      <c r="D379" s="94">
        <f t="shared" si="5"/>
        <v>0</v>
      </c>
      <c r="E379" s="135"/>
    </row>
    <row r="380" spans="1:5">
      <c r="A380" s="88">
        <v>370</v>
      </c>
      <c r="B380" s="134"/>
      <c r="C380" s="134"/>
      <c r="D380" s="94">
        <f t="shared" si="5"/>
        <v>0</v>
      </c>
      <c r="E380" s="135"/>
    </row>
    <row r="381" spans="1:5">
      <c r="A381" s="88">
        <v>371</v>
      </c>
      <c r="B381" s="134"/>
      <c r="C381" s="134"/>
      <c r="D381" s="94">
        <f t="shared" si="5"/>
        <v>0</v>
      </c>
      <c r="E381" s="135"/>
    </row>
    <row r="382" spans="1:5">
      <c r="A382" s="88">
        <v>372</v>
      </c>
      <c r="B382" s="134"/>
      <c r="C382" s="134"/>
      <c r="D382" s="94">
        <f t="shared" si="5"/>
        <v>0</v>
      </c>
      <c r="E382" s="135"/>
    </row>
    <row r="383" spans="1:5">
      <c r="A383" s="88">
        <v>373</v>
      </c>
      <c r="B383" s="134"/>
      <c r="C383" s="134"/>
      <c r="D383" s="94">
        <f t="shared" si="5"/>
        <v>0</v>
      </c>
      <c r="E383" s="135"/>
    </row>
    <row r="384" spans="1:5">
      <c r="A384" s="88">
        <v>374</v>
      </c>
      <c r="B384" s="134"/>
      <c r="C384" s="134"/>
      <c r="D384" s="94">
        <f t="shared" si="5"/>
        <v>0</v>
      </c>
      <c r="E384" s="135"/>
    </row>
    <row r="385" spans="1:5">
      <c r="A385" s="88">
        <v>375</v>
      </c>
      <c r="B385" s="134"/>
      <c r="C385" s="134"/>
      <c r="D385" s="94">
        <f t="shared" si="5"/>
        <v>0</v>
      </c>
      <c r="E385" s="135"/>
    </row>
    <row r="386" spans="1:5">
      <c r="A386" s="88">
        <v>376</v>
      </c>
      <c r="B386" s="134"/>
      <c r="C386" s="134"/>
      <c r="D386" s="94">
        <f t="shared" si="5"/>
        <v>0</v>
      </c>
      <c r="E386" s="135"/>
    </row>
    <row r="387" spans="1:5">
      <c r="A387" s="88">
        <v>377</v>
      </c>
      <c r="B387" s="134"/>
      <c r="C387" s="134"/>
      <c r="D387" s="94">
        <f t="shared" si="5"/>
        <v>0</v>
      </c>
      <c r="E387" s="135"/>
    </row>
    <row r="388" spans="1:5">
      <c r="A388" s="88">
        <v>378</v>
      </c>
      <c r="B388" s="134"/>
      <c r="C388" s="134"/>
      <c r="D388" s="94">
        <f t="shared" si="5"/>
        <v>0</v>
      </c>
      <c r="E388" s="135"/>
    </row>
    <row r="389" spans="1:5">
      <c r="A389" s="88">
        <v>379</v>
      </c>
      <c r="B389" s="134"/>
      <c r="C389" s="134"/>
      <c r="D389" s="94">
        <f t="shared" si="5"/>
        <v>0</v>
      </c>
      <c r="E389" s="135"/>
    </row>
    <row r="390" spans="1:5">
      <c r="A390" s="88">
        <v>380</v>
      </c>
      <c r="B390" s="134"/>
      <c r="C390" s="134"/>
      <c r="D390" s="94">
        <f t="shared" si="5"/>
        <v>0</v>
      </c>
      <c r="E390" s="135"/>
    </row>
    <row r="391" spans="1:5">
      <c r="A391" s="88">
        <v>381</v>
      </c>
      <c r="B391" s="134"/>
      <c r="C391" s="134"/>
      <c r="D391" s="94">
        <f t="shared" si="5"/>
        <v>0</v>
      </c>
      <c r="E391" s="135"/>
    </row>
    <row r="392" spans="1:5">
      <c r="A392" s="88">
        <v>382</v>
      </c>
      <c r="B392" s="134"/>
      <c r="C392" s="134"/>
      <c r="D392" s="94">
        <f t="shared" si="5"/>
        <v>0</v>
      </c>
      <c r="E392" s="135"/>
    </row>
    <row r="393" spans="1:5">
      <c r="A393" s="88">
        <v>383</v>
      </c>
      <c r="B393" s="134"/>
      <c r="C393" s="134"/>
      <c r="D393" s="94">
        <f t="shared" si="5"/>
        <v>0</v>
      </c>
      <c r="E393" s="135"/>
    </row>
    <row r="394" spans="1:5">
      <c r="A394" s="88">
        <v>384</v>
      </c>
      <c r="B394" s="134"/>
      <c r="C394" s="134"/>
      <c r="D394" s="94">
        <f t="shared" si="5"/>
        <v>0</v>
      </c>
      <c r="E394" s="135"/>
    </row>
    <row r="395" spans="1:5">
      <c r="A395" s="88">
        <v>385</v>
      </c>
      <c r="B395" s="134"/>
      <c r="C395" s="134"/>
      <c r="D395" s="94">
        <f t="shared" si="5"/>
        <v>0</v>
      </c>
      <c r="E395" s="135"/>
    </row>
    <row r="396" spans="1:5">
      <c r="A396" s="88">
        <v>386</v>
      </c>
      <c r="B396" s="134"/>
      <c r="C396" s="134"/>
      <c r="D396" s="94">
        <f t="shared" ref="D396:D459" si="6">MIN(B396:C396)</f>
        <v>0</v>
      </c>
      <c r="E396" s="135"/>
    </row>
    <row r="397" spans="1:5">
      <c r="A397" s="88">
        <v>387</v>
      </c>
      <c r="B397" s="134"/>
      <c r="C397" s="134"/>
      <c r="D397" s="94">
        <f t="shared" si="6"/>
        <v>0</v>
      </c>
      <c r="E397" s="135"/>
    </row>
    <row r="398" spans="1:5">
      <c r="A398" s="88">
        <v>388</v>
      </c>
      <c r="B398" s="134"/>
      <c r="C398" s="134"/>
      <c r="D398" s="94">
        <f t="shared" si="6"/>
        <v>0</v>
      </c>
      <c r="E398" s="135"/>
    </row>
    <row r="399" spans="1:5">
      <c r="A399" s="88">
        <v>389</v>
      </c>
      <c r="B399" s="134"/>
      <c r="C399" s="134"/>
      <c r="D399" s="94">
        <f t="shared" si="6"/>
        <v>0</v>
      </c>
      <c r="E399" s="135"/>
    </row>
    <row r="400" spans="1:5">
      <c r="A400" s="88">
        <v>390</v>
      </c>
      <c r="B400" s="134"/>
      <c r="C400" s="134"/>
      <c r="D400" s="94">
        <f t="shared" si="6"/>
        <v>0</v>
      </c>
      <c r="E400" s="135"/>
    </row>
    <row r="401" spans="1:5">
      <c r="A401" s="88">
        <v>391</v>
      </c>
      <c r="B401" s="134"/>
      <c r="C401" s="134"/>
      <c r="D401" s="94">
        <f t="shared" si="6"/>
        <v>0</v>
      </c>
      <c r="E401" s="135"/>
    </row>
    <row r="402" spans="1:5">
      <c r="A402" s="88">
        <v>392</v>
      </c>
      <c r="B402" s="134"/>
      <c r="C402" s="134"/>
      <c r="D402" s="94">
        <f t="shared" si="6"/>
        <v>0</v>
      </c>
      <c r="E402" s="135"/>
    </row>
    <row r="403" spans="1:5">
      <c r="A403" s="88">
        <v>393</v>
      </c>
      <c r="B403" s="134"/>
      <c r="C403" s="134"/>
      <c r="D403" s="94">
        <f t="shared" si="6"/>
        <v>0</v>
      </c>
      <c r="E403" s="135"/>
    </row>
    <row r="404" spans="1:5">
      <c r="A404" s="88">
        <v>394</v>
      </c>
      <c r="B404" s="134"/>
      <c r="C404" s="134"/>
      <c r="D404" s="94">
        <f t="shared" si="6"/>
        <v>0</v>
      </c>
      <c r="E404" s="135"/>
    </row>
    <row r="405" spans="1:5">
      <c r="A405" s="88">
        <v>395</v>
      </c>
      <c r="B405" s="134"/>
      <c r="C405" s="134"/>
      <c r="D405" s="94">
        <f t="shared" si="6"/>
        <v>0</v>
      </c>
      <c r="E405" s="135"/>
    </row>
    <row r="406" spans="1:5">
      <c r="A406" s="88">
        <v>396</v>
      </c>
      <c r="B406" s="134"/>
      <c r="C406" s="134"/>
      <c r="D406" s="94">
        <f t="shared" si="6"/>
        <v>0</v>
      </c>
      <c r="E406" s="135"/>
    </row>
    <row r="407" spans="1:5">
      <c r="A407" s="88">
        <v>397</v>
      </c>
      <c r="B407" s="134"/>
      <c r="C407" s="134"/>
      <c r="D407" s="94">
        <f t="shared" si="6"/>
        <v>0</v>
      </c>
      <c r="E407" s="135"/>
    </row>
    <row r="408" spans="1:5">
      <c r="A408" s="88">
        <v>398</v>
      </c>
      <c r="B408" s="134"/>
      <c r="C408" s="134"/>
      <c r="D408" s="94">
        <f t="shared" si="6"/>
        <v>0</v>
      </c>
      <c r="E408" s="135"/>
    </row>
    <row r="409" spans="1:5">
      <c r="A409" s="88">
        <v>399</v>
      </c>
      <c r="B409" s="134"/>
      <c r="C409" s="134"/>
      <c r="D409" s="94">
        <f t="shared" si="6"/>
        <v>0</v>
      </c>
      <c r="E409" s="135"/>
    </row>
    <row r="410" spans="1:5">
      <c r="A410" s="88">
        <v>400</v>
      </c>
      <c r="B410" s="134"/>
      <c r="C410" s="134"/>
      <c r="D410" s="94">
        <f t="shared" si="6"/>
        <v>0</v>
      </c>
      <c r="E410" s="135"/>
    </row>
    <row r="411" spans="1:5">
      <c r="A411" s="88">
        <v>401</v>
      </c>
      <c r="B411" s="134"/>
      <c r="C411" s="134"/>
      <c r="D411" s="94">
        <f t="shared" si="6"/>
        <v>0</v>
      </c>
      <c r="E411" s="135"/>
    </row>
    <row r="412" spans="1:5">
      <c r="A412" s="88">
        <v>402</v>
      </c>
      <c r="B412" s="134"/>
      <c r="C412" s="134"/>
      <c r="D412" s="94">
        <f t="shared" si="6"/>
        <v>0</v>
      </c>
      <c r="E412" s="135"/>
    </row>
    <row r="413" spans="1:5">
      <c r="A413" s="88">
        <v>403</v>
      </c>
      <c r="B413" s="134"/>
      <c r="C413" s="134"/>
      <c r="D413" s="94">
        <f t="shared" si="6"/>
        <v>0</v>
      </c>
      <c r="E413" s="135"/>
    </row>
    <row r="414" spans="1:5">
      <c r="A414" s="88">
        <v>404</v>
      </c>
      <c r="B414" s="134"/>
      <c r="C414" s="134"/>
      <c r="D414" s="94">
        <f t="shared" si="6"/>
        <v>0</v>
      </c>
      <c r="E414" s="135"/>
    </row>
    <row r="415" spans="1:5">
      <c r="A415" s="88">
        <v>405</v>
      </c>
      <c r="B415" s="134"/>
      <c r="C415" s="134"/>
      <c r="D415" s="94">
        <f t="shared" si="6"/>
        <v>0</v>
      </c>
      <c r="E415" s="135"/>
    </row>
    <row r="416" spans="1:5">
      <c r="A416" s="88">
        <v>406</v>
      </c>
      <c r="B416" s="134"/>
      <c r="C416" s="134"/>
      <c r="D416" s="94">
        <f t="shared" si="6"/>
        <v>0</v>
      </c>
      <c r="E416" s="135"/>
    </row>
    <row r="417" spans="1:5">
      <c r="A417" s="88">
        <v>407</v>
      </c>
      <c r="B417" s="134"/>
      <c r="C417" s="134"/>
      <c r="D417" s="94">
        <f t="shared" si="6"/>
        <v>0</v>
      </c>
      <c r="E417" s="135"/>
    </row>
    <row r="418" spans="1:5">
      <c r="A418" s="88">
        <v>408</v>
      </c>
      <c r="B418" s="134"/>
      <c r="C418" s="134"/>
      <c r="D418" s="94">
        <f t="shared" si="6"/>
        <v>0</v>
      </c>
      <c r="E418" s="135"/>
    </row>
    <row r="419" spans="1:5">
      <c r="A419" s="88">
        <v>409</v>
      </c>
      <c r="B419" s="134"/>
      <c r="C419" s="134"/>
      <c r="D419" s="94">
        <f t="shared" si="6"/>
        <v>0</v>
      </c>
      <c r="E419" s="135"/>
    </row>
    <row r="420" spans="1:5">
      <c r="A420" s="88">
        <v>410</v>
      </c>
      <c r="B420" s="134"/>
      <c r="C420" s="134"/>
      <c r="D420" s="94">
        <f t="shared" si="6"/>
        <v>0</v>
      </c>
      <c r="E420" s="135"/>
    </row>
    <row r="421" spans="1:5">
      <c r="A421" s="88">
        <v>411</v>
      </c>
      <c r="B421" s="134"/>
      <c r="C421" s="134"/>
      <c r="D421" s="94">
        <f t="shared" si="6"/>
        <v>0</v>
      </c>
      <c r="E421" s="135"/>
    </row>
    <row r="422" spans="1:5">
      <c r="A422" s="88">
        <v>412</v>
      </c>
      <c r="B422" s="134"/>
      <c r="C422" s="134"/>
      <c r="D422" s="94">
        <f t="shared" si="6"/>
        <v>0</v>
      </c>
      <c r="E422" s="135"/>
    </row>
    <row r="423" spans="1:5">
      <c r="A423" s="88">
        <v>413</v>
      </c>
      <c r="B423" s="134"/>
      <c r="C423" s="134"/>
      <c r="D423" s="94">
        <f t="shared" si="6"/>
        <v>0</v>
      </c>
      <c r="E423" s="135"/>
    </row>
    <row r="424" spans="1:5">
      <c r="A424" s="88">
        <v>414</v>
      </c>
      <c r="B424" s="134"/>
      <c r="C424" s="134"/>
      <c r="D424" s="94">
        <f t="shared" si="6"/>
        <v>0</v>
      </c>
      <c r="E424" s="135"/>
    </row>
    <row r="425" spans="1:5">
      <c r="A425" s="88">
        <v>415</v>
      </c>
      <c r="B425" s="134"/>
      <c r="C425" s="134"/>
      <c r="D425" s="94">
        <f t="shared" si="6"/>
        <v>0</v>
      </c>
      <c r="E425" s="135"/>
    </row>
    <row r="426" spans="1:5">
      <c r="A426" s="88">
        <v>416</v>
      </c>
      <c r="B426" s="134"/>
      <c r="C426" s="134"/>
      <c r="D426" s="94">
        <f t="shared" si="6"/>
        <v>0</v>
      </c>
      <c r="E426" s="135"/>
    </row>
    <row r="427" spans="1:5">
      <c r="A427" s="88">
        <v>417</v>
      </c>
      <c r="B427" s="134"/>
      <c r="C427" s="134"/>
      <c r="D427" s="94">
        <f t="shared" si="6"/>
        <v>0</v>
      </c>
      <c r="E427" s="135"/>
    </row>
    <row r="428" spans="1:5">
      <c r="A428" s="88">
        <v>418</v>
      </c>
      <c r="B428" s="134"/>
      <c r="C428" s="134"/>
      <c r="D428" s="94">
        <f t="shared" si="6"/>
        <v>0</v>
      </c>
      <c r="E428" s="135"/>
    </row>
    <row r="429" spans="1:5">
      <c r="A429" s="88">
        <v>419</v>
      </c>
      <c r="B429" s="134"/>
      <c r="C429" s="134"/>
      <c r="D429" s="94">
        <f t="shared" si="6"/>
        <v>0</v>
      </c>
      <c r="E429" s="135"/>
    </row>
    <row r="430" spans="1:5">
      <c r="A430" s="88">
        <v>420</v>
      </c>
      <c r="B430" s="134"/>
      <c r="C430" s="134"/>
      <c r="D430" s="94">
        <f t="shared" si="6"/>
        <v>0</v>
      </c>
      <c r="E430" s="135"/>
    </row>
    <row r="431" spans="1:5">
      <c r="A431" s="88">
        <v>421</v>
      </c>
      <c r="B431" s="134"/>
      <c r="C431" s="134"/>
      <c r="D431" s="94">
        <f t="shared" si="6"/>
        <v>0</v>
      </c>
      <c r="E431" s="135"/>
    </row>
    <row r="432" spans="1:5">
      <c r="A432" s="88">
        <v>422</v>
      </c>
      <c r="B432" s="134"/>
      <c r="C432" s="134"/>
      <c r="D432" s="94">
        <f t="shared" si="6"/>
        <v>0</v>
      </c>
      <c r="E432" s="135"/>
    </row>
    <row r="433" spans="1:5">
      <c r="A433" s="88">
        <v>423</v>
      </c>
      <c r="B433" s="134"/>
      <c r="C433" s="134"/>
      <c r="D433" s="94">
        <f t="shared" si="6"/>
        <v>0</v>
      </c>
      <c r="E433" s="135"/>
    </row>
    <row r="434" spans="1:5">
      <c r="A434" s="88">
        <v>424</v>
      </c>
      <c r="B434" s="134"/>
      <c r="C434" s="134"/>
      <c r="D434" s="94">
        <f t="shared" si="6"/>
        <v>0</v>
      </c>
      <c r="E434" s="135"/>
    </row>
    <row r="435" spans="1:5">
      <c r="A435" s="88">
        <v>425</v>
      </c>
      <c r="B435" s="134"/>
      <c r="C435" s="134"/>
      <c r="D435" s="94">
        <f t="shared" si="6"/>
        <v>0</v>
      </c>
      <c r="E435" s="135"/>
    </row>
    <row r="436" spans="1:5">
      <c r="A436" s="88">
        <v>426</v>
      </c>
      <c r="B436" s="134"/>
      <c r="C436" s="134"/>
      <c r="D436" s="94">
        <f t="shared" si="6"/>
        <v>0</v>
      </c>
      <c r="E436" s="135"/>
    </row>
    <row r="437" spans="1:5">
      <c r="A437" s="88">
        <v>427</v>
      </c>
      <c r="B437" s="134"/>
      <c r="C437" s="134"/>
      <c r="D437" s="94">
        <f t="shared" si="6"/>
        <v>0</v>
      </c>
      <c r="E437" s="135"/>
    </row>
    <row r="438" spans="1:5">
      <c r="A438" s="88">
        <v>428</v>
      </c>
      <c r="B438" s="134"/>
      <c r="C438" s="134"/>
      <c r="D438" s="94">
        <f t="shared" si="6"/>
        <v>0</v>
      </c>
      <c r="E438" s="135"/>
    </row>
    <row r="439" spans="1:5">
      <c r="A439" s="88">
        <v>429</v>
      </c>
      <c r="B439" s="134"/>
      <c r="C439" s="134"/>
      <c r="D439" s="94">
        <f t="shared" si="6"/>
        <v>0</v>
      </c>
      <c r="E439" s="135"/>
    </row>
    <row r="440" spans="1:5">
      <c r="A440" s="88">
        <v>430</v>
      </c>
      <c r="B440" s="134"/>
      <c r="C440" s="134"/>
      <c r="D440" s="94">
        <f t="shared" si="6"/>
        <v>0</v>
      </c>
      <c r="E440" s="135"/>
    </row>
    <row r="441" spans="1:5">
      <c r="A441" s="88">
        <v>431</v>
      </c>
      <c r="B441" s="134"/>
      <c r="C441" s="134"/>
      <c r="D441" s="94">
        <f t="shared" si="6"/>
        <v>0</v>
      </c>
      <c r="E441" s="135"/>
    </row>
    <row r="442" spans="1:5">
      <c r="A442" s="88">
        <v>432</v>
      </c>
      <c r="B442" s="134"/>
      <c r="C442" s="134"/>
      <c r="D442" s="94">
        <f t="shared" si="6"/>
        <v>0</v>
      </c>
      <c r="E442" s="135"/>
    </row>
    <row r="443" spans="1:5">
      <c r="A443" s="88">
        <v>433</v>
      </c>
      <c r="B443" s="134"/>
      <c r="C443" s="134"/>
      <c r="D443" s="94">
        <f t="shared" si="6"/>
        <v>0</v>
      </c>
      <c r="E443" s="135"/>
    </row>
    <row r="444" spans="1:5">
      <c r="A444" s="88">
        <v>434</v>
      </c>
      <c r="B444" s="134"/>
      <c r="C444" s="134"/>
      <c r="D444" s="94">
        <f t="shared" si="6"/>
        <v>0</v>
      </c>
      <c r="E444" s="135"/>
    </row>
    <row r="445" spans="1:5">
      <c r="A445" s="88">
        <v>435</v>
      </c>
      <c r="B445" s="134"/>
      <c r="C445" s="134"/>
      <c r="D445" s="94">
        <f t="shared" si="6"/>
        <v>0</v>
      </c>
      <c r="E445" s="135"/>
    </row>
    <row r="446" spans="1:5">
      <c r="A446" s="88">
        <v>436</v>
      </c>
      <c r="B446" s="134"/>
      <c r="C446" s="134"/>
      <c r="D446" s="94">
        <f t="shared" si="6"/>
        <v>0</v>
      </c>
      <c r="E446" s="135"/>
    </row>
    <row r="447" spans="1:5">
      <c r="A447" s="88">
        <v>437</v>
      </c>
      <c r="B447" s="134"/>
      <c r="C447" s="134"/>
      <c r="D447" s="94">
        <f t="shared" si="6"/>
        <v>0</v>
      </c>
      <c r="E447" s="135"/>
    </row>
    <row r="448" spans="1:5">
      <c r="A448" s="88">
        <v>438</v>
      </c>
      <c r="B448" s="134"/>
      <c r="C448" s="134"/>
      <c r="D448" s="94">
        <f t="shared" si="6"/>
        <v>0</v>
      </c>
      <c r="E448" s="135"/>
    </row>
    <row r="449" spans="1:5">
      <c r="A449" s="88">
        <v>439</v>
      </c>
      <c r="B449" s="134"/>
      <c r="C449" s="134"/>
      <c r="D449" s="94">
        <f t="shared" si="6"/>
        <v>0</v>
      </c>
      <c r="E449" s="135"/>
    </row>
    <row r="450" spans="1:5">
      <c r="A450" s="88">
        <v>440</v>
      </c>
      <c r="B450" s="134"/>
      <c r="C450" s="134"/>
      <c r="D450" s="94">
        <f t="shared" si="6"/>
        <v>0</v>
      </c>
      <c r="E450" s="135"/>
    </row>
    <row r="451" spans="1:5">
      <c r="A451" s="88">
        <v>441</v>
      </c>
      <c r="B451" s="134"/>
      <c r="C451" s="134"/>
      <c r="D451" s="94">
        <f t="shared" si="6"/>
        <v>0</v>
      </c>
      <c r="E451" s="135"/>
    </row>
    <row r="452" spans="1:5">
      <c r="A452" s="88">
        <v>442</v>
      </c>
      <c r="B452" s="134"/>
      <c r="C452" s="134"/>
      <c r="D452" s="94">
        <f t="shared" si="6"/>
        <v>0</v>
      </c>
      <c r="E452" s="135"/>
    </row>
    <row r="453" spans="1:5">
      <c r="A453" s="88">
        <v>443</v>
      </c>
      <c r="B453" s="134"/>
      <c r="C453" s="134"/>
      <c r="D453" s="94">
        <f t="shared" si="6"/>
        <v>0</v>
      </c>
      <c r="E453" s="135"/>
    </row>
    <row r="454" spans="1:5">
      <c r="A454" s="88">
        <v>444</v>
      </c>
      <c r="B454" s="134"/>
      <c r="C454" s="134"/>
      <c r="D454" s="94">
        <f t="shared" si="6"/>
        <v>0</v>
      </c>
      <c r="E454" s="135"/>
    </row>
    <row r="455" spans="1:5">
      <c r="A455" s="88">
        <v>445</v>
      </c>
      <c r="B455" s="134"/>
      <c r="C455" s="134"/>
      <c r="D455" s="94">
        <f t="shared" si="6"/>
        <v>0</v>
      </c>
      <c r="E455" s="135"/>
    </row>
    <row r="456" spans="1:5">
      <c r="A456" s="88">
        <v>446</v>
      </c>
      <c r="B456" s="134"/>
      <c r="C456" s="134"/>
      <c r="D456" s="94">
        <f t="shared" si="6"/>
        <v>0</v>
      </c>
      <c r="E456" s="135"/>
    </row>
    <row r="457" spans="1:5">
      <c r="A457" s="88">
        <v>447</v>
      </c>
      <c r="B457" s="134"/>
      <c r="C457" s="134"/>
      <c r="D457" s="94">
        <f t="shared" si="6"/>
        <v>0</v>
      </c>
      <c r="E457" s="135"/>
    </row>
    <row r="458" spans="1:5">
      <c r="A458" s="88">
        <v>448</v>
      </c>
      <c r="B458" s="134"/>
      <c r="C458" s="134"/>
      <c r="D458" s="94">
        <f t="shared" si="6"/>
        <v>0</v>
      </c>
      <c r="E458" s="135"/>
    </row>
    <row r="459" spans="1:5">
      <c r="A459" s="88">
        <v>449</v>
      </c>
      <c r="B459" s="134"/>
      <c r="C459" s="134"/>
      <c r="D459" s="94">
        <f t="shared" si="6"/>
        <v>0</v>
      </c>
      <c r="E459" s="135"/>
    </row>
    <row r="460" spans="1:5">
      <c r="A460" s="88">
        <v>450</v>
      </c>
      <c r="B460" s="134"/>
      <c r="C460" s="134"/>
      <c r="D460" s="94">
        <f t="shared" ref="D460:D523" si="7">MIN(B460:C460)</f>
        <v>0</v>
      </c>
      <c r="E460" s="135"/>
    </row>
    <row r="461" spans="1:5">
      <c r="A461" s="88">
        <v>451</v>
      </c>
      <c r="B461" s="134"/>
      <c r="C461" s="134"/>
      <c r="D461" s="94">
        <f t="shared" si="7"/>
        <v>0</v>
      </c>
      <c r="E461" s="135"/>
    </row>
    <row r="462" spans="1:5">
      <c r="A462" s="88">
        <v>452</v>
      </c>
      <c r="B462" s="134"/>
      <c r="C462" s="134"/>
      <c r="D462" s="94">
        <f t="shared" si="7"/>
        <v>0</v>
      </c>
      <c r="E462" s="135"/>
    </row>
    <row r="463" spans="1:5">
      <c r="A463" s="88">
        <v>453</v>
      </c>
      <c r="B463" s="134"/>
      <c r="C463" s="134"/>
      <c r="D463" s="94">
        <f t="shared" si="7"/>
        <v>0</v>
      </c>
      <c r="E463" s="135"/>
    </row>
    <row r="464" spans="1:5">
      <c r="A464" s="88">
        <v>454</v>
      </c>
      <c r="B464" s="134"/>
      <c r="C464" s="134"/>
      <c r="D464" s="94">
        <f t="shared" si="7"/>
        <v>0</v>
      </c>
      <c r="E464" s="135"/>
    </row>
    <row r="465" spans="1:5">
      <c r="A465" s="88">
        <v>455</v>
      </c>
      <c r="B465" s="134"/>
      <c r="C465" s="134"/>
      <c r="D465" s="94">
        <f t="shared" si="7"/>
        <v>0</v>
      </c>
      <c r="E465" s="135"/>
    </row>
    <row r="466" spans="1:5">
      <c r="A466" s="88">
        <v>456</v>
      </c>
      <c r="B466" s="134"/>
      <c r="C466" s="134"/>
      <c r="D466" s="94">
        <f t="shared" si="7"/>
        <v>0</v>
      </c>
      <c r="E466" s="135"/>
    </row>
    <row r="467" spans="1:5">
      <c r="A467" s="88">
        <v>457</v>
      </c>
      <c r="B467" s="134"/>
      <c r="C467" s="134"/>
      <c r="D467" s="94">
        <f t="shared" si="7"/>
        <v>0</v>
      </c>
      <c r="E467" s="135"/>
    </row>
    <row r="468" spans="1:5">
      <c r="A468" s="88">
        <v>458</v>
      </c>
      <c r="B468" s="134"/>
      <c r="C468" s="134"/>
      <c r="D468" s="94">
        <f t="shared" si="7"/>
        <v>0</v>
      </c>
      <c r="E468" s="135"/>
    </row>
    <row r="469" spans="1:5">
      <c r="A469" s="88">
        <v>459</v>
      </c>
      <c r="B469" s="134"/>
      <c r="C469" s="134"/>
      <c r="D469" s="94">
        <f t="shared" si="7"/>
        <v>0</v>
      </c>
      <c r="E469" s="135"/>
    </row>
    <row r="470" spans="1:5">
      <c r="A470" s="88">
        <v>460</v>
      </c>
      <c r="B470" s="134"/>
      <c r="C470" s="134"/>
      <c r="D470" s="94">
        <f t="shared" si="7"/>
        <v>0</v>
      </c>
      <c r="E470" s="135"/>
    </row>
    <row r="471" spans="1:5">
      <c r="A471" s="88">
        <v>461</v>
      </c>
      <c r="B471" s="134"/>
      <c r="C471" s="134"/>
      <c r="D471" s="94">
        <f t="shared" si="7"/>
        <v>0</v>
      </c>
      <c r="E471" s="135"/>
    </row>
    <row r="472" spans="1:5">
      <c r="A472" s="88">
        <v>462</v>
      </c>
      <c r="B472" s="134"/>
      <c r="C472" s="134"/>
      <c r="D472" s="94">
        <f t="shared" si="7"/>
        <v>0</v>
      </c>
      <c r="E472" s="135"/>
    </row>
    <row r="473" spans="1:5">
      <c r="A473" s="88">
        <v>463</v>
      </c>
      <c r="B473" s="134"/>
      <c r="C473" s="134"/>
      <c r="D473" s="94">
        <f t="shared" si="7"/>
        <v>0</v>
      </c>
      <c r="E473" s="135"/>
    </row>
    <row r="474" spans="1:5">
      <c r="A474" s="88">
        <v>464</v>
      </c>
      <c r="B474" s="134"/>
      <c r="C474" s="134"/>
      <c r="D474" s="94">
        <f t="shared" si="7"/>
        <v>0</v>
      </c>
      <c r="E474" s="135"/>
    </row>
    <row r="475" spans="1:5">
      <c r="A475" s="88">
        <v>465</v>
      </c>
      <c r="B475" s="134"/>
      <c r="C475" s="134"/>
      <c r="D475" s="94">
        <f t="shared" si="7"/>
        <v>0</v>
      </c>
      <c r="E475" s="135"/>
    </row>
    <row r="476" spans="1:5">
      <c r="A476" s="88">
        <v>466</v>
      </c>
      <c r="B476" s="134"/>
      <c r="C476" s="134"/>
      <c r="D476" s="94">
        <f t="shared" si="7"/>
        <v>0</v>
      </c>
      <c r="E476" s="135"/>
    </row>
    <row r="477" spans="1:5">
      <c r="A477" s="88">
        <v>467</v>
      </c>
      <c r="B477" s="134"/>
      <c r="C477" s="134"/>
      <c r="D477" s="94">
        <f t="shared" si="7"/>
        <v>0</v>
      </c>
      <c r="E477" s="135"/>
    </row>
    <row r="478" spans="1:5">
      <c r="A478" s="88">
        <v>468</v>
      </c>
      <c r="B478" s="134"/>
      <c r="C478" s="134"/>
      <c r="D478" s="94">
        <f t="shared" si="7"/>
        <v>0</v>
      </c>
      <c r="E478" s="135"/>
    </row>
    <row r="479" spans="1:5">
      <c r="A479" s="88">
        <v>469</v>
      </c>
      <c r="B479" s="134"/>
      <c r="C479" s="134"/>
      <c r="D479" s="94">
        <f t="shared" si="7"/>
        <v>0</v>
      </c>
      <c r="E479" s="135"/>
    </row>
    <row r="480" spans="1:5">
      <c r="A480" s="88">
        <v>470</v>
      </c>
      <c r="B480" s="134"/>
      <c r="C480" s="134"/>
      <c r="D480" s="94">
        <f t="shared" si="7"/>
        <v>0</v>
      </c>
      <c r="E480" s="135"/>
    </row>
    <row r="481" spans="1:5">
      <c r="A481" s="88">
        <v>471</v>
      </c>
      <c r="B481" s="134"/>
      <c r="C481" s="134"/>
      <c r="D481" s="94">
        <f t="shared" si="7"/>
        <v>0</v>
      </c>
      <c r="E481" s="135"/>
    </row>
    <row r="482" spans="1:5">
      <c r="A482" s="88">
        <v>472</v>
      </c>
      <c r="B482" s="134"/>
      <c r="C482" s="134"/>
      <c r="D482" s="94">
        <f t="shared" si="7"/>
        <v>0</v>
      </c>
      <c r="E482" s="135"/>
    </row>
    <row r="483" spans="1:5">
      <c r="A483" s="88">
        <v>473</v>
      </c>
      <c r="B483" s="134"/>
      <c r="C483" s="134"/>
      <c r="D483" s="94">
        <f t="shared" si="7"/>
        <v>0</v>
      </c>
      <c r="E483" s="135"/>
    </row>
    <row r="484" spans="1:5">
      <c r="A484" s="88">
        <v>474</v>
      </c>
      <c r="B484" s="134"/>
      <c r="C484" s="134"/>
      <c r="D484" s="94">
        <f t="shared" si="7"/>
        <v>0</v>
      </c>
      <c r="E484" s="135"/>
    </row>
    <row r="485" spans="1:5">
      <c r="A485" s="88">
        <v>475</v>
      </c>
      <c r="B485" s="134"/>
      <c r="C485" s="134"/>
      <c r="D485" s="94">
        <f t="shared" si="7"/>
        <v>0</v>
      </c>
      <c r="E485" s="135"/>
    </row>
    <row r="486" spans="1:5">
      <c r="A486" s="88">
        <v>476</v>
      </c>
      <c r="B486" s="134"/>
      <c r="C486" s="134"/>
      <c r="D486" s="94">
        <f t="shared" si="7"/>
        <v>0</v>
      </c>
      <c r="E486" s="135"/>
    </row>
    <row r="487" spans="1:5">
      <c r="A487" s="88">
        <v>477</v>
      </c>
      <c r="B487" s="134"/>
      <c r="C487" s="134"/>
      <c r="D487" s="94">
        <f t="shared" si="7"/>
        <v>0</v>
      </c>
      <c r="E487" s="135"/>
    </row>
    <row r="488" spans="1:5">
      <c r="A488" s="88">
        <v>478</v>
      </c>
      <c r="B488" s="134"/>
      <c r="C488" s="134"/>
      <c r="D488" s="94">
        <f t="shared" si="7"/>
        <v>0</v>
      </c>
      <c r="E488" s="135"/>
    </row>
    <row r="489" spans="1:5">
      <c r="A489" s="88">
        <v>479</v>
      </c>
      <c r="B489" s="134"/>
      <c r="C489" s="134"/>
      <c r="D489" s="94">
        <f t="shared" si="7"/>
        <v>0</v>
      </c>
      <c r="E489" s="135"/>
    </row>
    <row r="490" spans="1:5">
      <c r="A490" s="88">
        <v>480</v>
      </c>
      <c r="B490" s="134"/>
      <c r="C490" s="134"/>
      <c r="D490" s="94">
        <f t="shared" si="7"/>
        <v>0</v>
      </c>
      <c r="E490" s="135"/>
    </row>
    <row r="491" spans="1:5">
      <c r="A491" s="88">
        <v>481</v>
      </c>
      <c r="B491" s="134"/>
      <c r="C491" s="134"/>
      <c r="D491" s="94">
        <f t="shared" si="7"/>
        <v>0</v>
      </c>
      <c r="E491" s="135"/>
    </row>
    <row r="492" spans="1:5">
      <c r="A492" s="88">
        <v>482</v>
      </c>
      <c r="B492" s="134"/>
      <c r="C492" s="134"/>
      <c r="D492" s="94">
        <f t="shared" si="7"/>
        <v>0</v>
      </c>
      <c r="E492" s="135"/>
    </row>
    <row r="493" spans="1:5">
      <c r="A493" s="88">
        <v>483</v>
      </c>
      <c r="B493" s="134"/>
      <c r="C493" s="134"/>
      <c r="D493" s="94">
        <f t="shared" si="7"/>
        <v>0</v>
      </c>
      <c r="E493" s="135"/>
    </row>
    <row r="494" spans="1:5">
      <c r="A494" s="88">
        <v>484</v>
      </c>
      <c r="B494" s="134"/>
      <c r="C494" s="134"/>
      <c r="D494" s="94">
        <f t="shared" si="7"/>
        <v>0</v>
      </c>
      <c r="E494" s="135"/>
    </row>
    <row r="495" spans="1:5">
      <c r="A495" s="88">
        <v>485</v>
      </c>
      <c r="B495" s="134"/>
      <c r="C495" s="134"/>
      <c r="D495" s="94">
        <f t="shared" si="7"/>
        <v>0</v>
      </c>
      <c r="E495" s="135"/>
    </row>
    <row r="496" spans="1:5">
      <c r="A496" s="88">
        <v>486</v>
      </c>
      <c r="B496" s="134"/>
      <c r="C496" s="134"/>
      <c r="D496" s="94">
        <f t="shared" si="7"/>
        <v>0</v>
      </c>
      <c r="E496" s="135"/>
    </row>
    <row r="497" spans="1:5">
      <c r="A497" s="88">
        <v>487</v>
      </c>
      <c r="B497" s="134"/>
      <c r="C497" s="134"/>
      <c r="D497" s="94">
        <f t="shared" si="7"/>
        <v>0</v>
      </c>
      <c r="E497" s="135"/>
    </row>
    <row r="498" spans="1:5">
      <c r="A498" s="88">
        <v>488</v>
      </c>
      <c r="B498" s="134"/>
      <c r="C498" s="134"/>
      <c r="D498" s="94">
        <f t="shared" si="7"/>
        <v>0</v>
      </c>
      <c r="E498" s="135"/>
    </row>
    <row r="499" spans="1:5">
      <c r="A499" s="88">
        <v>489</v>
      </c>
      <c r="B499" s="134"/>
      <c r="C499" s="134"/>
      <c r="D499" s="94">
        <f t="shared" si="7"/>
        <v>0</v>
      </c>
      <c r="E499" s="135"/>
    </row>
    <row r="500" spans="1:5">
      <c r="A500" s="88">
        <v>490</v>
      </c>
      <c r="B500" s="134"/>
      <c r="C500" s="134"/>
      <c r="D500" s="94">
        <f t="shared" si="7"/>
        <v>0</v>
      </c>
      <c r="E500" s="135"/>
    </row>
    <row r="501" spans="1:5">
      <c r="A501" s="88">
        <v>491</v>
      </c>
      <c r="B501" s="134"/>
      <c r="C501" s="134"/>
      <c r="D501" s="94">
        <f t="shared" si="7"/>
        <v>0</v>
      </c>
      <c r="E501" s="135"/>
    </row>
    <row r="502" spans="1:5">
      <c r="A502" s="88">
        <v>492</v>
      </c>
      <c r="B502" s="134"/>
      <c r="C502" s="134"/>
      <c r="D502" s="94">
        <f t="shared" si="7"/>
        <v>0</v>
      </c>
      <c r="E502" s="135"/>
    </row>
    <row r="503" spans="1:5">
      <c r="A503" s="88">
        <v>493</v>
      </c>
      <c r="B503" s="134"/>
      <c r="C503" s="134"/>
      <c r="D503" s="94">
        <f t="shared" si="7"/>
        <v>0</v>
      </c>
      <c r="E503" s="135"/>
    </row>
    <row r="504" spans="1:5">
      <c r="A504" s="88">
        <v>494</v>
      </c>
      <c r="B504" s="134"/>
      <c r="C504" s="134"/>
      <c r="D504" s="94">
        <f t="shared" si="7"/>
        <v>0</v>
      </c>
      <c r="E504" s="135"/>
    </row>
    <row r="505" spans="1:5">
      <c r="A505" s="88">
        <v>495</v>
      </c>
      <c r="B505" s="134"/>
      <c r="C505" s="134"/>
      <c r="D505" s="94">
        <f t="shared" si="7"/>
        <v>0</v>
      </c>
      <c r="E505" s="135"/>
    </row>
    <row r="506" spans="1:5">
      <c r="A506" s="88">
        <v>496</v>
      </c>
      <c r="B506" s="134"/>
      <c r="C506" s="134"/>
      <c r="D506" s="94">
        <f t="shared" si="7"/>
        <v>0</v>
      </c>
      <c r="E506" s="135"/>
    </row>
    <row r="507" spans="1:5">
      <c r="A507" s="88">
        <v>497</v>
      </c>
      <c r="B507" s="134"/>
      <c r="C507" s="134"/>
      <c r="D507" s="94">
        <f t="shared" si="7"/>
        <v>0</v>
      </c>
      <c r="E507" s="135"/>
    </row>
    <row r="508" spans="1:5">
      <c r="A508" s="88">
        <v>498</v>
      </c>
      <c r="B508" s="134"/>
      <c r="C508" s="134"/>
      <c r="D508" s="94">
        <f t="shared" si="7"/>
        <v>0</v>
      </c>
      <c r="E508" s="135"/>
    </row>
    <row r="509" spans="1:5">
      <c r="A509" s="88">
        <v>499</v>
      </c>
      <c r="B509" s="134"/>
      <c r="C509" s="134"/>
      <c r="D509" s="94">
        <f t="shared" si="7"/>
        <v>0</v>
      </c>
      <c r="E509" s="135"/>
    </row>
    <row r="510" spans="1:5">
      <c r="A510" s="88">
        <v>500</v>
      </c>
      <c r="B510" s="134"/>
      <c r="C510" s="134"/>
      <c r="D510" s="94">
        <f t="shared" si="7"/>
        <v>0</v>
      </c>
      <c r="E510" s="135"/>
    </row>
    <row r="511" spans="1:5">
      <c r="A511" s="88">
        <v>501</v>
      </c>
      <c r="B511" s="134"/>
      <c r="C511" s="134"/>
      <c r="D511" s="94">
        <f t="shared" si="7"/>
        <v>0</v>
      </c>
      <c r="E511" s="135"/>
    </row>
    <row r="512" spans="1:5">
      <c r="A512" s="88">
        <v>502</v>
      </c>
      <c r="B512" s="134"/>
      <c r="C512" s="134"/>
      <c r="D512" s="94">
        <f t="shared" si="7"/>
        <v>0</v>
      </c>
      <c r="E512" s="135"/>
    </row>
    <row r="513" spans="1:5">
      <c r="A513" s="88">
        <v>503</v>
      </c>
      <c r="B513" s="134"/>
      <c r="C513" s="134"/>
      <c r="D513" s="94">
        <f t="shared" si="7"/>
        <v>0</v>
      </c>
      <c r="E513" s="135"/>
    </row>
    <row r="514" spans="1:5">
      <c r="A514" s="88">
        <v>504</v>
      </c>
      <c r="B514" s="134"/>
      <c r="C514" s="134"/>
      <c r="D514" s="94">
        <f t="shared" si="7"/>
        <v>0</v>
      </c>
      <c r="E514" s="135"/>
    </row>
    <row r="515" spans="1:5">
      <c r="A515" s="88">
        <v>505</v>
      </c>
      <c r="B515" s="134"/>
      <c r="C515" s="134"/>
      <c r="D515" s="94">
        <f t="shared" si="7"/>
        <v>0</v>
      </c>
      <c r="E515" s="135"/>
    </row>
    <row r="516" spans="1:5">
      <c r="A516" s="88">
        <v>506</v>
      </c>
      <c r="B516" s="134"/>
      <c r="C516" s="134"/>
      <c r="D516" s="94">
        <f t="shared" si="7"/>
        <v>0</v>
      </c>
      <c r="E516" s="135"/>
    </row>
    <row r="517" spans="1:5">
      <c r="A517" s="88">
        <v>507</v>
      </c>
      <c r="B517" s="134"/>
      <c r="C517" s="134"/>
      <c r="D517" s="94">
        <f t="shared" si="7"/>
        <v>0</v>
      </c>
      <c r="E517" s="135"/>
    </row>
    <row r="518" spans="1:5">
      <c r="A518" s="88">
        <v>508</v>
      </c>
      <c r="B518" s="134"/>
      <c r="C518" s="134"/>
      <c r="D518" s="94">
        <f t="shared" si="7"/>
        <v>0</v>
      </c>
      <c r="E518" s="135"/>
    </row>
    <row r="519" spans="1:5">
      <c r="A519" s="88">
        <v>509</v>
      </c>
      <c r="B519" s="134"/>
      <c r="C519" s="134"/>
      <c r="D519" s="94">
        <f t="shared" si="7"/>
        <v>0</v>
      </c>
      <c r="E519" s="135"/>
    </row>
    <row r="520" spans="1:5">
      <c r="A520" s="88">
        <v>510</v>
      </c>
      <c r="B520" s="134"/>
      <c r="C520" s="134"/>
      <c r="D520" s="94">
        <f t="shared" si="7"/>
        <v>0</v>
      </c>
      <c r="E520" s="135"/>
    </row>
    <row r="521" spans="1:5">
      <c r="A521" s="88">
        <v>511</v>
      </c>
      <c r="B521" s="134"/>
      <c r="C521" s="134"/>
      <c r="D521" s="94">
        <f t="shared" si="7"/>
        <v>0</v>
      </c>
      <c r="E521" s="135"/>
    </row>
    <row r="522" spans="1:5">
      <c r="A522" s="88">
        <v>512</v>
      </c>
      <c r="B522" s="134"/>
      <c r="C522" s="134"/>
      <c r="D522" s="94">
        <f t="shared" si="7"/>
        <v>0</v>
      </c>
      <c r="E522" s="135"/>
    </row>
    <row r="523" spans="1:5">
      <c r="A523" s="88">
        <v>513</v>
      </c>
      <c r="B523" s="134"/>
      <c r="C523" s="134"/>
      <c r="D523" s="94">
        <f t="shared" si="7"/>
        <v>0</v>
      </c>
      <c r="E523" s="135"/>
    </row>
    <row r="524" spans="1:5">
      <c r="A524" s="88">
        <v>514</v>
      </c>
      <c r="B524" s="134"/>
      <c r="C524" s="134"/>
      <c r="D524" s="94">
        <f t="shared" ref="D524:D587" si="8">MIN(B524:C524)</f>
        <v>0</v>
      </c>
      <c r="E524" s="135"/>
    </row>
    <row r="525" spans="1:5">
      <c r="A525" s="88">
        <v>515</v>
      </c>
      <c r="B525" s="134"/>
      <c r="C525" s="134"/>
      <c r="D525" s="94">
        <f t="shared" si="8"/>
        <v>0</v>
      </c>
      <c r="E525" s="135"/>
    </row>
    <row r="526" spans="1:5">
      <c r="A526" s="88">
        <v>516</v>
      </c>
      <c r="B526" s="134"/>
      <c r="C526" s="134"/>
      <c r="D526" s="94">
        <f t="shared" si="8"/>
        <v>0</v>
      </c>
      <c r="E526" s="135"/>
    </row>
    <row r="527" spans="1:5">
      <c r="A527" s="88">
        <v>517</v>
      </c>
      <c r="B527" s="134"/>
      <c r="C527" s="134"/>
      <c r="D527" s="94">
        <f t="shared" si="8"/>
        <v>0</v>
      </c>
      <c r="E527" s="135"/>
    </row>
    <row r="528" spans="1:5">
      <c r="A528" s="88">
        <v>518</v>
      </c>
      <c r="B528" s="134"/>
      <c r="C528" s="134"/>
      <c r="D528" s="94">
        <f t="shared" si="8"/>
        <v>0</v>
      </c>
      <c r="E528" s="135"/>
    </row>
    <row r="529" spans="1:5">
      <c r="A529" s="88">
        <v>519</v>
      </c>
      <c r="B529" s="134"/>
      <c r="C529" s="134"/>
      <c r="D529" s="94">
        <f t="shared" si="8"/>
        <v>0</v>
      </c>
      <c r="E529" s="135"/>
    </row>
    <row r="530" spans="1:5">
      <c r="A530" s="88">
        <v>520</v>
      </c>
      <c r="B530" s="134"/>
      <c r="C530" s="134"/>
      <c r="D530" s="94">
        <f t="shared" si="8"/>
        <v>0</v>
      </c>
      <c r="E530" s="135"/>
    </row>
    <row r="531" spans="1:5">
      <c r="A531" s="88">
        <v>521</v>
      </c>
      <c r="B531" s="134"/>
      <c r="C531" s="134"/>
      <c r="D531" s="94">
        <f t="shared" si="8"/>
        <v>0</v>
      </c>
      <c r="E531" s="135"/>
    </row>
    <row r="532" spans="1:5">
      <c r="A532" s="88">
        <v>522</v>
      </c>
      <c r="B532" s="134"/>
      <c r="C532" s="134"/>
      <c r="D532" s="94">
        <f t="shared" si="8"/>
        <v>0</v>
      </c>
      <c r="E532" s="135"/>
    </row>
    <row r="533" spans="1:5">
      <c r="A533" s="88">
        <v>523</v>
      </c>
      <c r="B533" s="134"/>
      <c r="C533" s="134"/>
      <c r="D533" s="94">
        <f t="shared" si="8"/>
        <v>0</v>
      </c>
      <c r="E533" s="135"/>
    </row>
    <row r="534" spans="1:5">
      <c r="A534" s="88">
        <v>524</v>
      </c>
      <c r="B534" s="134"/>
      <c r="C534" s="134"/>
      <c r="D534" s="94">
        <f t="shared" si="8"/>
        <v>0</v>
      </c>
      <c r="E534" s="135"/>
    </row>
    <row r="535" spans="1:5">
      <c r="A535" s="88">
        <v>525</v>
      </c>
      <c r="B535" s="134"/>
      <c r="C535" s="134"/>
      <c r="D535" s="94">
        <f t="shared" si="8"/>
        <v>0</v>
      </c>
      <c r="E535" s="135"/>
    </row>
    <row r="536" spans="1:5">
      <c r="A536" s="88">
        <v>526</v>
      </c>
      <c r="B536" s="134"/>
      <c r="C536" s="134"/>
      <c r="D536" s="94">
        <f t="shared" si="8"/>
        <v>0</v>
      </c>
      <c r="E536" s="135"/>
    </row>
    <row r="537" spans="1:5">
      <c r="A537" s="88">
        <v>527</v>
      </c>
      <c r="B537" s="134"/>
      <c r="C537" s="134"/>
      <c r="D537" s="94">
        <f t="shared" si="8"/>
        <v>0</v>
      </c>
      <c r="E537" s="135"/>
    </row>
    <row r="538" spans="1:5">
      <c r="A538" s="88">
        <v>528</v>
      </c>
      <c r="B538" s="134"/>
      <c r="C538" s="134"/>
      <c r="D538" s="94">
        <f t="shared" si="8"/>
        <v>0</v>
      </c>
      <c r="E538" s="135"/>
    </row>
    <row r="539" spans="1:5">
      <c r="A539" s="88">
        <v>529</v>
      </c>
      <c r="B539" s="134"/>
      <c r="C539" s="134"/>
      <c r="D539" s="94">
        <f t="shared" si="8"/>
        <v>0</v>
      </c>
      <c r="E539" s="135"/>
    </row>
    <row r="540" spans="1:5">
      <c r="A540" s="88">
        <v>530</v>
      </c>
      <c r="B540" s="134"/>
      <c r="C540" s="134"/>
      <c r="D540" s="94">
        <f t="shared" si="8"/>
        <v>0</v>
      </c>
      <c r="E540" s="135"/>
    </row>
    <row r="541" spans="1:5">
      <c r="A541" s="88">
        <v>531</v>
      </c>
      <c r="B541" s="134"/>
      <c r="C541" s="134"/>
      <c r="D541" s="94">
        <f t="shared" si="8"/>
        <v>0</v>
      </c>
      <c r="E541" s="135"/>
    </row>
    <row r="542" spans="1:5">
      <c r="A542" s="88">
        <v>532</v>
      </c>
      <c r="B542" s="134"/>
      <c r="C542" s="134"/>
      <c r="D542" s="94">
        <f t="shared" si="8"/>
        <v>0</v>
      </c>
      <c r="E542" s="135"/>
    </row>
    <row r="543" spans="1:5">
      <c r="A543" s="88">
        <v>533</v>
      </c>
      <c r="B543" s="134"/>
      <c r="C543" s="134"/>
      <c r="D543" s="94">
        <f t="shared" si="8"/>
        <v>0</v>
      </c>
      <c r="E543" s="135"/>
    </row>
    <row r="544" spans="1:5">
      <c r="A544" s="88">
        <v>534</v>
      </c>
      <c r="B544" s="134"/>
      <c r="C544" s="134"/>
      <c r="D544" s="94">
        <f t="shared" si="8"/>
        <v>0</v>
      </c>
      <c r="E544" s="135"/>
    </row>
    <row r="545" spans="1:5">
      <c r="A545" s="88">
        <v>535</v>
      </c>
      <c r="B545" s="134"/>
      <c r="C545" s="134"/>
      <c r="D545" s="94">
        <f t="shared" si="8"/>
        <v>0</v>
      </c>
      <c r="E545" s="135"/>
    </row>
    <row r="546" spans="1:5">
      <c r="A546" s="88">
        <v>536</v>
      </c>
      <c r="B546" s="134"/>
      <c r="C546" s="134"/>
      <c r="D546" s="94">
        <f t="shared" si="8"/>
        <v>0</v>
      </c>
      <c r="E546" s="135"/>
    </row>
    <row r="547" spans="1:5">
      <c r="A547" s="88">
        <v>537</v>
      </c>
      <c r="B547" s="134"/>
      <c r="C547" s="134"/>
      <c r="D547" s="94">
        <f t="shared" si="8"/>
        <v>0</v>
      </c>
      <c r="E547" s="135"/>
    </row>
    <row r="548" spans="1:5">
      <c r="A548" s="88">
        <v>538</v>
      </c>
      <c r="B548" s="134"/>
      <c r="C548" s="134"/>
      <c r="D548" s="94">
        <f t="shared" si="8"/>
        <v>0</v>
      </c>
      <c r="E548" s="135"/>
    </row>
    <row r="549" spans="1:5">
      <c r="A549" s="88">
        <v>539</v>
      </c>
      <c r="B549" s="134"/>
      <c r="C549" s="134"/>
      <c r="D549" s="94">
        <f t="shared" si="8"/>
        <v>0</v>
      </c>
      <c r="E549" s="135"/>
    </row>
    <row r="550" spans="1:5">
      <c r="A550" s="88">
        <v>540</v>
      </c>
      <c r="B550" s="134"/>
      <c r="C550" s="134"/>
      <c r="D550" s="94">
        <f t="shared" si="8"/>
        <v>0</v>
      </c>
      <c r="E550" s="135"/>
    </row>
    <row r="551" spans="1:5">
      <c r="A551" s="88">
        <v>541</v>
      </c>
      <c r="B551" s="134"/>
      <c r="C551" s="134"/>
      <c r="D551" s="94">
        <f t="shared" si="8"/>
        <v>0</v>
      </c>
      <c r="E551" s="135"/>
    </row>
    <row r="552" spans="1:5">
      <c r="A552" s="88">
        <v>542</v>
      </c>
      <c r="B552" s="134"/>
      <c r="C552" s="134"/>
      <c r="D552" s="94">
        <f t="shared" si="8"/>
        <v>0</v>
      </c>
      <c r="E552" s="135"/>
    </row>
    <row r="553" spans="1:5">
      <c r="A553" s="88">
        <v>543</v>
      </c>
      <c r="B553" s="134"/>
      <c r="C553" s="134"/>
      <c r="D553" s="94">
        <f t="shared" si="8"/>
        <v>0</v>
      </c>
      <c r="E553" s="135"/>
    </row>
    <row r="554" spans="1:5">
      <c r="A554" s="88">
        <v>544</v>
      </c>
      <c r="B554" s="134"/>
      <c r="C554" s="134"/>
      <c r="D554" s="94">
        <f t="shared" si="8"/>
        <v>0</v>
      </c>
      <c r="E554" s="135"/>
    </row>
    <row r="555" spans="1:5">
      <c r="A555" s="88">
        <v>545</v>
      </c>
      <c r="B555" s="134"/>
      <c r="C555" s="134"/>
      <c r="D555" s="94">
        <f t="shared" si="8"/>
        <v>0</v>
      </c>
      <c r="E555" s="135"/>
    </row>
    <row r="556" spans="1:5">
      <c r="A556" s="88">
        <v>546</v>
      </c>
      <c r="B556" s="134"/>
      <c r="C556" s="134"/>
      <c r="D556" s="94">
        <f t="shared" si="8"/>
        <v>0</v>
      </c>
      <c r="E556" s="135"/>
    </row>
    <row r="557" spans="1:5">
      <c r="A557" s="88">
        <v>547</v>
      </c>
      <c r="B557" s="134"/>
      <c r="C557" s="134"/>
      <c r="D557" s="94">
        <f t="shared" si="8"/>
        <v>0</v>
      </c>
      <c r="E557" s="135"/>
    </row>
    <row r="558" spans="1:5">
      <c r="A558" s="88">
        <v>548</v>
      </c>
      <c r="B558" s="134"/>
      <c r="C558" s="134"/>
      <c r="D558" s="94">
        <f t="shared" si="8"/>
        <v>0</v>
      </c>
      <c r="E558" s="135"/>
    </row>
    <row r="559" spans="1:5">
      <c r="A559" s="88">
        <v>549</v>
      </c>
      <c r="B559" s="134"/>
      <c r="C559" s="134"/>
      <c r="D559" s="94">
        <f t="shared" si="8"/>
        <v>0</v>
      </c>
      <c r="E559" s="135"/>
    </row>
    <row r="560" spans="1:5">
      <c r="A560" s="88">
        <v>550</v>
      </c>
      <c r="B560" s="134"/>
      <c r="C560" s="134"/>
      <c r="D560" s="94">
        <f t="shared" si="8"/>
        <v>0</v>
      </c>
      <c r="E560" s="135"/>
    </row>
    <row r="561" spans="1:5">
      <c r="A561" s="88">
        <v>551</v>
      </c>
      <c r="B561" s="134"/>
      <c r="C561" s="134"/>
      <c r="D561" s="94">
        <f t="shared" si="8"/>
        <v>0</v>
      </c>
      <c r="E561" s="135"/>
    </row>
    <row r="562" spans="1:5">
      <c r="A562" s="88">
        <v>552</v>
      </c>
      <c r="B562" s="134"/>
      <c r="C562" s="134"/>
      <c r="D562" s="94">
        <f t="shared" si="8"/>
        <v>0</v>
      </c>
      <c r="E562" s="135"/>
    </row>
    <row r="563" spans="1:5">
      <c r="A563" s="88">
        <v>553</v>
      </c>
      <c r="B563" s="134"/>
      <c r="C563" s="134"/>
      <c r="D563" s="94">
        <f t="shared" si="8"/>
        <v>0</v>
      </c>
      <c r="E563" s="135"/>
    </row>
    <row r="564" spans="1:5">
      <c r="A564" s="88">
        <v>554</v>
      </c>
      <c r="B564" s="134"/>
      <c r="C564" s="134"/>
      <c r="D564" s="94">
        <f t="shared" si="8"/>
        <v>0</v>
      </c>
      <c r="E564" s="135"/>
    </row>
    <row r="565" spans="1:5">
      <c r="A565" s="88">
        <v>555</v>
      </c>
      <c r="B565" s="134"/>
      <c r="C565" s="134"/>
      <c r="D565" s="94">
        <f t="shared" si="8"/>
        <v>0</v>
      </c>
      <c r="E565" s="135"/>
    </row>
    <row r="566" spans="1:5">
      <c r="A566" s="88">
        <v>556</v>
      </c>
      <c r="B566" s="134"/>
      <c r="C566" s="134"/>
      <c r="D566" s="94">
        <f t="shared" si="8"/>
        <v>0</v>
      </c>
      <c r="E566" s="135"/>
    </row>
    <row r="567" spans="1:5">
      <c r="A567" s="88">
        <v>557</v>
      </c>
      <c r="B567" s="134"/>
      <c r="C567" s="134"/>
      <c r="D567" s="94">
        <f t="shared" si="8"/>
        <v>0</v>
      </c>
      <c r="E567" s="135"/>
    </row>
    <row r="568" spans="1:5">
      <c r="A568" s="88">
        <v>558</v>
      </c>
      <c r="B568" s="134"/>
      <c r="C568" s="134"/>
      <c r="D568" s="94">
        <f t="shared" si="8"/>
        <v>0</v>
      </c>
      <c r="E568" s="135"/>
    </row>
    <row r="569" spans="1:5">
      <c r="A569" s="88">
        <v>559</v>
      </c>
      <c r="B569" s="134"/>
      <c r="C569" s="134"/>
      <c r="D569" s="94">
        <f t="shared" si="8"/>
        <v>0</v>
      </c>
      <c r="E569" s="135"/>
    </row>
    <row r="570" spans="1:5">
      <c r="A570" s="88">
        <v>560</v>
      </c>
      <c r="B570" s="134"/>
      <c r="C570" s="134"/>
      <c r="D570" s="94">
        <f t="shared" si="8"/>
        <v>0</v>
      </c>
      <c r="E570" s="135"/>
    </row>
    <row r="571" spans="1:5">
      <c r="A571" s="88">
        <v>561</v>
      </c>
      <c r="B571" s="134"/>
      <c r="C571" s="134"/>
      <c r="D571" s="94">
        <f t="shared" si="8"/>
        <v>0</v>
      </c>
      <c r="E571" s="135"/>
    </row>
    <row r="572" spans="1:5">
      <c r="A572" s="88">
        <v>562</v>
      </c>
      <c r="B572" s="134"/>
      <c r="C572" s="134"/>
      <c r="D572" s="94">
        <f t="shared" si="8"/>
        <v>0</v>
      </c>
      <c r="E572" s="135"/>
    </row>
    <row r="573" spans="1:5">
      <c r="A573" s="88">
        <v>563</v>
      </c>
      <c r="B573" s="134"/>
      <c r="C573" s="134"/>
      <c r="D573" s="94">
        <f t="shared" si="8"/>
        <v>0</v>
      </c>
      <c r="E573" s="135"/>
    </row>
    <row r="574" spans="1:5">
      <c r="A574" s="88">
        <v>564</v>
      </c>
      <c r="B574" s="134"/>
      <c r="C574" s="134"/>
      <c r="D574" s="94">
        <f t="shared" si="8"/>
        <v>0</v>
      </c>
      <c r="E574" s="135"/>
    </row>
    <row r="575" spans="1:5">
      <c r="A575" s="88">
        <v>565</v>
      </c>
      <c r="B575" s="134"/>
      <c r="C575" s="134"/>
      <c r="D575" s="94">
        <f t="shared" si="8"/>
        <v>0</v>
      </c>
      <c r="E575" s="135"/>
    </row>
    <row r="576" spans="1:5">
      <c r="A576" s="88">
        <v>566</v>
      </c>
      <c r="B576" s="134"/>
      <c r="C576" s="134"/>
      <c r="D576" s="94">
        <f t="shared" si="8"/>
        <v>0</v>
      </c>
      <c r="E576" s="135"/>
    </row>
    <row r="577" spans="1:5">
      <c r="A577" s="88">
        <v>567</v>
      </c>
      <c r="B577" s="134"/>
      <c r="C577" s="134"/>
      <c r="D577" s="94">
        <f t="shared" si="8"/>
        <v>0</v>
      </c>
      <c r="E577" s="135"/>
    </row>
    <row r="578" spans="1:5">
      <c r="A578" s="88">
        <v>568</v>
      </c>
      <c r="B578" s="134"/>
      <c r="C578" s="134"/>
      <c r="D578" s="94">
        <f t="shared" si="8"/>
        <v>0</v>
      </c>
      <c r="E578" s="135"/>
    </row>
    <row r="579" spans="1:5">
      <c r="A579" s="88">
        <v>569</v>
      </c>
      <c r="B579" s="134"/>
      <c r="C579" s="134"/>
      <c r="D579" s="94">
        <f t="shared" si="8"/>
        <v>0</v>
      </c>
      <c r="E579" s="135"/>
    </row>
    <row r="580" spans="1:5">
      <c r="A580" s="88">
        <v>570</v>
      </c>
      <c r="B580" s="134"/>
      <c r="C580" s="134"/>
      <c r="D580" s="94">
        <f t="shared" si="8"/>
        <v>0</v>
      </c>
      <c r="E580" s="135"/>
    </row>
    <row r="581" spans="1:5">
      <c r="A581" s="88">
        <v>571</v>
      </c>
      <c r="B581" s="134"/>
      <c r="C581" s="134"/>
      <c r="D581" s="94">
        <f t="shared" si="8"/>
        <v>0</v>
      </c>
      <c r="E581" s="135"/>
    </row>
    <row r="582" spans="1:5">
      <c r="A582" s="88">
        <v>572</v>
      </c>
      <c r="B582" s="134"/>
      <c r="C582" s="134"/>
      <c r="D582" s="94">
        <f t="shared" si="8"/>
        <v>0</v>
      </c>
      <c r="E582" s="135"/>
    </row>
    <row r="583" spans="1:5">
      <c r="A583" s="88">
        <v>573</v>
      </c>
      <c r="B583" s="134"/>
      <c r="C583" s="134"/>
      <c r="D583" s="94">
        <f t="shared" si="8"/>
        <v>0</v>
      </c>
      <c r="E583" s="135"/>
    </row>
    <row r="584" spans="1:5">
      <c r="A584" s="88">
        <v>574</v>
      </c>
      <c r="B584" s="134"/>
      <c r="C584" s="134"/>
      <c r="D584" s="94">
        <f t="shared" si="8"/>
        <v>0</v>
      </c>
      <c r="E584" s="135"/>
    </row>
    <row r="585" spans="1:5">
      <c r="A585" s="88">
        <v>575</v>
      </c>
      <c r="B585" s="134"/>
      <c r="C585" s="134"/>
      <c r="D585" s="94">
        <f t="shared" si="8"/>
        <v>0</v>
      </c>
      <c r="E585" s="135"/>
    </row>
    <row r="586" spans="1:5">
      <c r="A586" s="88">
        <v>576</v>
      </c>
      <c r="B586" s="134"/>
      <c r="C586" s="134"/>
      <c r="D586" s="94">
        <f t="shared" si="8"/>
        <v>0</v>
      </c>
      <c r="E586" s="135"/>
    </row>
    <row r="587" spans="1:5">
      <c r="A587" s="88">
        <v>577</v>
      </c>
      <c r="B587" s="134"/>
      <c r="C587" s="134"/>
      <c r="D587" s="94">
        <f t="shared" si="8"/>
        <v>0</v>
      </c>
      <c r="E587" s="135"/>
    </row>
    <row r="588" spans="1:5">
      <c r="A588" s="88">
        <v>578</v>
      </c>
      <c r="B588" s="134"/>
      <c r="C588" s="134"/>
      <c r="D588" s="94">
        <f t="shared" ref="D588:D651" si="9">MIN(B588:C588)</f>
        <v>0</v>
      </c>
      <c r="E588" s="135"/>
    </row>
    <row r="589" spans="1:5">
      <c r="A589" s="88">
        <v>579</v>
      </c>
      <c r="B589" s="134"/>
      <c r="C589" s="134"/>
      <c r="D589" s="94">
        <f t="shared" si="9"/>
        <v>0</v>
      </c>
      <c r="E589" s="135"/>
    </row>
    <row r="590" spans="1:5">
      <c r="A590" s="88">
        <v>580</v>
      </c>
      <c r="B590" s="134"/>
      <c r="C590" s="134"/>
      <c r="D590" s="94">
        <f t="shared" si="9"/>
        <v>0</v>
      </c>
      <c r="E590" s="135"/>
    </row>
    <row r="591" spans="1:5">
      <c r="A591" s="88">
        <v>581</v>
      </c>
      <c r="B591" s="134"/>
      <c r="C591" s="134"/>
      <c r="D591" s="94">
        <f t="shared" si="9"/>
        <v>0</v>
      </c>
      <c r="E591" s="135"/>
    </row>
    <row r="592" spans="1:5">
      <c r="A592" s="88">
        <v>582</v>
      </c>
      <c r="B592" s="134"/>
      <c r="C592" s="134"/>
      <c r="D592" s="94">
        <f t="shared" si="9"/>
        <v>0</v>
      </c>
      <c r="E592" s="135"/>
    </row>
    <row r="593" spans="1:5">
      <c r="A593" s="88">
        <v>583</v>
      </c>
      <c r="B593" s="134"/>
      <c r="C593" s="134"/>
      <c r="D593" s="94">
        <f t="shared" si="9"/>
        <v>0</v>
      </c>
      <c r="E593" s="135"/>
    </row>
    <row r="594" spans="1:5">
      <c r="A594" s="88">
        <v>584</v>
      </c>
      <c r="B594" s="134"/>
      <c r="C594" s="134"/>
      <c r="D594" s="94">
        <f t="shared" si="9"/>
        <v>0</v>
      </c>
      <c r="E594" s="135"/>
    </row>
    <row r="595" spans="1:5">
      <c r="A595" s="88">
        <v>585</v>
      </c>
      <c r="B595" s="134"/>
      <c r="C595" s="134"/>
      <c r="D595" s="94">
        <f t="shared" si="9"/>
        <v>0</v>
      </c>
      <c r="E595" s="135"/>
    </row>
    <row r="596" spans="1:5">
      <c r="A596" s="88">
        <v>586</v>
      </c>
      <c r="B596" s="134"/>
      <c r="C596" s="134"/>
      <c r="D596" s="94">
        <f t="shared" si="9"/>
        <v>0</v>
      </c>
      <c r="E596" s="135"/>
    </row>
    <row r="597" spans="1:5">
      <c r="A597" s="88">
        <v>587</v>
      </c>
      <c r="B597" s="134"/>
      <c r="C597" s="134"/>
      <c r="D597" s="94">
        <f t="shared" si="9"/>
        <v>0</v>
      </c>
      <c r="E597" s="135"/>
    </row>
    <row r="598" spans="1:5">
      <c r="A598" s="88">
        <v>588</v>
      </c>
      <c r="B598" s="134"/>
      <c r="C598" s="134"/>
      <c r="D598" s="94">
        <f t="shared" si="9"/>
        <v>0</v>
      </c>
      <c r="E598" s="135"/>
    </row>
    <row r="599" spans="1:5">
      <c r="A599" s="88">
        <v>589</v>
      </c>
      <c r="B599" s="134"/>
      <c r="C599" s="134"/>
      <c r="D599" s="94">
        <f t="shared" si="9"/>
        <v>0</v>
      </c>
      <c r="E599" s="135"/>
    </row>
    <row r="600" spans="1:5">
      <c r="A600" s="88">
        <v>590</v>
      </c>
      <c r="B600" s="134"/>
      <c r="C600" s="134"/>
      <c r="D600" s="94">
        <f t="shared" si="9"/>
        <v>0</v>
      </c>
      <c r="E600" s="135"/>
    </row>
    <row r="601" spans="1:5">
      <c r="A601" s="88">
        <v>591</v>
      </c>
      <c r="B601" s="134"/>
      <c r="C601" s="134"/>
      <c r="D601" s="94">
        <f t="shared" si="9"/>
        <v>0</v>
      </c>
      <c r="E601" s="135"/>
    </row>
    <row r="602" spans="1:5">
      <c r="A602" s="88">
        <v>592</v>
      </c>
      <c r="B602" s="134"/>
      <c r="C602" s="134"/>
      <c r="D602" s="94">
        <f t="shared" si="9"/>
        <v>0</v>
      </c>
      <c r="E602" s="135"/>
    </row>
    <row r="603" spans="1:5">
      <c r="A603" s="88">
        <v>593</v>
      </c>
      <c r="B603" s="134"/>
      <c r="C603" s="134"/>
      <c r="D603" s="94">
        <f t="shared" si="9"/>
        <v>0</v>
      </c>
      <c r="E603" s="135"/>
    </row>
    <row r="604" spans="1:5">
      <c r="A604" s="88">
        <v>594</v>
      </c>
      <c r="B604" s="134"/>
      <c r="C604" s="134"/>
      <c r="D604" s="94">
        <f t="shared" si="9"/>
        <v>0</v>
      </c>
      <c r="E604" s="135"/>
    </row>
    <row r="605" spans="1:5">
      <c r="A605" s="88">
        <v>595</v>
      </c>
      <c r="B605" s="134"/>
      <c r="C605" s="134"/>
      <c r="D605" s="94">
        <f t="shared" si="9"/>
        <v>0</v>
      </c>
      <c r="E605" s="135"/>
    </row>
    <row r="606" spans="1:5">
      <c r="A606" s="88">
        <v>596</v>
      </c>
      <c r="B606" s="134"/>
      <c r="C606" s="134"/>
      <c r="D606" s="94">
        <f t="shared" si="9"/>
        <v>0</v>
      </c>
      <c r="E606" s="135"/>
    </row>
    <row r="607" spans="1:5">
      <c r="A607" s="88">
        <v>597</v>
      </c>
      <c r="B607" s="134"/>
      <c r="C607" s="134"/>
      <c r="D607" s="94">
        <f t="shared" si="9"/>
        <v>0</v>
      </c>
      <c r="E607" s="135"/>
    </row>
    <row r="608" spans="1:5">
      <c r="A608" s="88">
        <v>598</v>
      </c>
      <c r="B608" s="134"/>
      <c r="C608" s="134"/>
      <c r="D608" s="94">
        <f t="shared" si="9"/>
        <v>0</v>
      </c>
      <c r="E608" s="135"/>
    </row>
    <row r="609" spans="1:5">
      <c r="A609" s="88">
        <v>599</v>
      </c>
      <c r="B609" s="134"/>
      <c r="C609" s="134"/>
      <c r="D609" s="94">
        <f t="shared" si="9"/>
        <v>0</v>
      </c>
      <c r="E609" s="135"/>
    </row>
    <row r="610" spans="1:5">
      <c r="A610" s="88">
        <v>600</v>
      </c>
      <c r="B610" s="134"/>
      <c r="C610" s="134"/>
      <c r="D610" s="94">
        <f t="shared" si="9"/>
        <v>0</v>
      </c>
      <c r="E610" s="135"/>
    </row>
    <row r="611" spans="1:5">
      <c r="A611" s="88">
        <v>601</v>
      </c>
      <c r="B611" s="134"/>
      <c r="C611" s="134"/>
      <c r="D611" s="94">
        <f t="shared" si="9"/>
        <v>0</v>
      </c>
      <c r="E611" s="135"/>
    </row>
    <row r="612" spans="1:5">
      <c r="A612" s="88">
        <v>602</v>
      </c>
      <c r="B612" s="134"/>
      <c r="C612" s="134"/>
      <c r="D612" s="94">
        <f t="shared" si="9"/>
        <v>0</v>
      </c>
      <c r="E612" s="135"/>
    </row>
    <row r="613" spans="1:5">
      <c r="A613" s="88">
        <v>603</v>
      </c>
      <c r="B613" s="134"/>
      <c r="C613" s="134"/>
      <c r="D613" s="94">
        <f t="shared" si="9"/>
        <v>0</v>
      </c>
      <c r="E613" s="135"/>
    </row>
    <row r="614" spans="1:5">
      <c r="A614" s="88">
        <v>604</v>
      </c>
      <c r="B614" s="134"/>
      <c r="C614" s="134"/>
      <c r="D614" s="94">
        <f t="shared" si="9"/>
        <v>0</v>
      </c>
      <c r="E614" s="135"/>
    </row>
    <row r="615" spans="1:5">
      <c r="A615" s="88">
        <v>605</v>
      </c>
      <c r="B615" s="134"/>
      <c r="C615" s="134"/>
      <c r="D615" s="94">
        <f t="shared" si="9"/>
        <v>0</v>
      </c>
      <c r="E615" s="135"/>
    </row>
    <row r="616" spans="1:5">
      <c r="A616" s="88">
        <v>606</v>
      </c>
      <c r="B616" s="134"/>
      <c r="C616" s="134"/>
      <c r="D616" s="94">
        <f t="shared" si="9"/>
        <v>0</v>
      </c>
      <c r="E616" s="135"/>
    </row>
    <row r="617" spans="1:5">
      <c r="A617" s="88">
        <v>607</v>
      </c>
      <c r="B617" s="134"/>
      <c r="C617" s="134"/>
      <c r="D617" s="94">
        <f t="shared" si="9"/>
        <v>0</v>
      </c>
      <c r="E617" s="135"/>
    </row>
    <row r="618" spans="1:5">
      <c r="A618" s="88">
        <v>608</v>
      </c>
      <c r="B618" s="134"/>
      <c r="C618" s="134"/>
      <c r="D618" s="94">
        <f t="shared" si="9"/>
        <v>0</v>
      </c>
      <c r="E618" s="135"/>
    </row>
    <row r="619" spans="1:5">
      <c r="A619" s="88">
        <v>609</v>
      </c>
      <c r="B619" s="134"/>
      <c r="C619" s="134"/>
      <c r="D619" s="94">
        <f t="shared" si="9"/>
        <v>0</v>
      </c>
      <c r="E619" s="135"/>
    </row>
    <row r="620" spans="1:5">
      <c r="A620" s="88">
        <v>610</v>
      </c>
      <c r="B620" s="134"/>
      <c r="C620" s="134"/>
      <c r="D620" s="94">
        <f t="shared" si="9"/>
        <v>0</v>
      </c>
      <c r="E620" s="135"/>
    </row>
    <row r="621" spans="1:5">
      <c r="A621" s="88">
        <v>611</v>
      </c>
      <c r="B621" s="134"/>
      <c r="C621" s="134"/>
      <c r="D621" s="94">
        <f t="shared" si="9"/>
        <v>0</v>
      </c>
      <c r="E621" s="135"/>
    </row>
    <row r="622" spans="1:5">
      <c r="A622" s="88">
        <v>612</v>
      </c>
      <c r="B622" s="134"/>
      <c r="C622" s="134"/>
      <c r="D622" s="94">
        <f t="shared" si="9"/>
        <v>0</v>
      </c>
      <c r="E622" s="135"/>
    </row>
    <row r="623" spans="1:5">
      <c r="A623" s="88">
        <v>613</v>
      </c>
      <c r="B623" s="134"/>
      <c r="C623" s="134"/>
      <c r="D623" s="94">
        <f t="shared" si="9"/>
        <v>0</v>
      </c>
      <c r="E623" s="135"/>
    </row>
    <row r="624" spans="1:5">
      <c r="A624" s="88">
        <v>614</v>
      </c>
      <c r="B624" s="134"/>
      <c r="C624" s="134"/>
      <c r="D624" s="94">
        <f t="shared" si="9"/>
        <v>0</v>
      </c>
      <c r="E624" s="135"/>
    </row>
    <row r="625" spans="1:5">
      <c r="A625" s="88">
        <v>615</v>
      </c>
      <c r="B625" s="134"/>
      <c r="C625" s="134"/>
      <c r="D625" s="94">
        <f t="shared" si="9"/>
        <v>0</v>
      </c>
      <c r="E625" s="135"/>
    </row>
    <row r="626" spans="1:5">
      <c r="A626" s="88">
        <v>616</v>
      </c>
      <c r="B626" s="134"/>
      <c r="C626" s="134"/>
      <c r="D626" s="94">
        <f t="shared" si="9"/>
        <v>0</v>
      </c>
      <c r="E626" s="135"/>
    </row>
    <row r="627" spans="1:5">
      <c r="A627" s="88">
        <v>617</v>
      </c>
      <c r="B627" s="134"/>
      <c r="C627" s="134"/>
      <c r="D627" s="94">
        <f t="shared" si="9"/>
        <v>0</v>
      </c>
      <c r="E627" s="135"/>
    </row>
    <row r="628" spans="1:5">
      <c r="A628" s="88">
        <v>618</v>
      </c>
      <c r="B628" s="134"/>
      <c r="C628" s="134"/>
      <c r="D628" s="94">
        <f t="shared" si="9"/>
        <v>0</v>
      </c>
      <c r="E628" s="135"/>
    </row>
    <row r="629" spans="1:5">
      <c r="A629" s="88">
        <v>619</v>
      </c>
      <c r="B629" s="134"/>
      <c r="C629" s="134"/>
      <c r="D629" s="94">
        <f t="shared" si="9"/>
        <v>0</v>
      </c>
      <c r="E629" s="135"/>
    </row>
    <row r="630" spans="1:5">
      <c r="A630" s="88">
        <v>620</v>
      </c>
      <c r="B630" s="134"/>
      <c r="C630" s="134"/>
      <c r="D630" s="94">
        <f t="shared" si="9"/>
        <v>0</v>
      </c>
      <c r="E630" s="135"/>
    </row>
    <row r="631" spans="1:5">
      <c r="A631" s="88">
        <v>621</v>
      </c>
      <c r="B631" s="134"/>
      <c r="C631" s="134"/>
      <c r="D631" s="94">
        <f t="shared" si="9"/>
        <v>0</v>
      </c>
      <c r="E631" s="135"/>
    </row>
    <row r="632" spans="1:5">
      <c r="A632" s="88">
        <v>622</v>
      </c>
      <c r="B632" s="134"/>
      <c r="C632" s="134"/>
      <c r="D632" s="94">
        <f t="shared" si="9"/>
        <v>0</v>
      </c>
      <c r="E632" s="135"/>
    </row>
    <row r="633" spans="1:5">
      <c r="A633" s="88">
        <v>623</v>
      </c>
      <c r="B633" s="134"/>
      <c r="C633" s="134"/>
      <c r="D633" s="94">
        <f t="shared" si="9"/>
        <v>0</v>
      </c>
      <c r="E633" s="135"/>
    </row>
    <row r="634" spans="1:5">
      <c r="A634" s="88">
        <v>624</v>
      </c>
      <c r="B634" s="134"/>
      <c r="C634" s="134"/>
      <c r="D634" s="94">
        <f t="shared" si="9"/>
        <v>0</v>
      </c>
      <c r="E634" s="135"/>
    </row>
    <row r="635" spans="1:5">
      <c r="A635" s="88">
        <v>625</v>
      </c>
      <c r="B635" s="134"/>
      <c r="C635" s="134"/>
      <c r="D635" s="94">
        <f t="shared" si="9"/>
        <v>0</v>
      </c>
      <c r="E635" s="135"/>
    </row>
    <row r="636" spans="1:5">
      <c r="A636" s="88">
        <v>626</v>
      </c>
      <c r="B636" s="134"/>
      <c r="C636" s="134"/>
      <c r="D636" s="94">
        <f t="shared" si="9"/>
        <v>0</v>
      </c>
      <c r="E636" s="135"/>
    </row>
    <row r="637" spans="1:5">
      <c r="A637" s="88">
        <v>627</v>
      </c>
      <c r="B637" s="134"/>
      <c r="C637" s="134"/>
      <c r="D637" s="94">
        <f t="shared" si="9"/>
        <v>0</v>
      </c>
      <c r="E637" s="135"/>
    </row>
    <row r="638" spans="1:5">
      <c r="A638" s="88">
        <v>628</v>
      </c>
      <c r="B638" s="134"/>
      <c r="C638" s="134"/>
      <c r="D638" s="94">
        <f t="shared" si="9"/>
        <v>0</v>
      </c>
      <c r="E638" s="135"/>
    </row>
    <row r="639" spans="1:5">
      <c r="A639" s="88">
        <v>629</v>
      </c>
      <c r="B639" s="134"/>
      <c r="C639" s="134"/>
      <c r="D639" s="94">
        <f t="shared" si="9"/>
        <v>0</v>
      </c>
      <c r="E639" s="135"/>
    </row>
    <row r="640" spans="1:5">
      <c r="A640" s="88">
        <v>630</v>
      </c>
      <c r="B640" s="134"/>
      <c r="C640" s="134"/>
      <c r="D640" s="94">
        <f t="shared" si="9"/>
        <v>0</v>
      </c>
      <c r="E640" s="135"/>
    </row>
    <row r="641" spans="1:5">
      <c r="A641" s="88">
        <v>631</v>
      </c>
      <c r="B641" s="134"/>
      <c r="C641" s="134"/>
      <c r="D641" s="94">
        <f t="shared" si="9"/>
        <v>0</v>
      </c>
      <c r="E641" s="135"/>
    </row>
    <row r="642" spans="1:5">
      <c r="A642" s="88">
        <v>632</v>
      </c>
      <c r="B642" s="134"/>
      <c r="C642" s="134"/>
      <c r="D642" s="94">
        <f t="shared" si="9"/>
        <v>0</v>
      </c>
      <c r="E642" s="135"/>
    </row>
    <row r="643" spans="1:5">
      <c r="A643" s="88">
        <v>633</v>
      </c>
      <c r="B643" s="134"/>
      <c r="C643" s="134"/>
      <c r="D643" s="94">
        <f t="shared" si="9"/>
        <v>0</v>
      </c>
      <c r="E643" s="135"/>
    </row>
    <row r="644" spans="1:5">
      <c r="A644" s="88">
        <v>634</v>
      </c>
      <c r="B644" s="134"/>
      <c r="C644" s="134"/>
      <c r="D644" s="94">
        <f t="shared" si="9"/>
        <v>0</v>
      </c>
      <c r="E644" s="135"/>
    </row>
    <row r="645" spans="1:5">
      <c r="A645" s="88">
        <v>635</v>
      </c>
      <c r="B645" s="134"/>
      <c r="C645" s="134"/>
      <c r="D645" s="94">
        <f t="shared" si="9"/>
        <v>0</v>
      </c>
      <c r="E645" s="135"/>
    </row>
    <row r="646" spans="1:5">
      <c r="A646" s="88">
        <v>636</v>
      </c>
      <c r="B646" s="134"/>
      <c r="C646" s="134"/>
      <c r="D646" s="94">
        <f t="shared" si="9"/>
        <v>0</v>
      </c>
      <c r="E646" s="135"/>
    </row>
    <row r="647" spans="1:5">
      <c r="A647" s="88">
        <v>637</v>
      </c>
      <c r="B647" s="134"/>
      <c r="C647" s="134"/>
      <c r="D647" s="94">
        <f t="shared" si="9"/>
        <v>0</v>
      </c>
      <c r="E647" s="135"/>
    </row>
    <row r="648" spans="1:5">
      <c r="A648" s="88">
        <v>638</v>
      </c>
      <c r="B648" s="134"/>
      <c r="C648" s="134"/>
      <c r="D648" s="94">
        <f t="shared" si="9"/>
        <v>0</v>
      </c>
      <c r="E648" s="135"/>
    </row>
    <row r="649" spans="1:5">
      <c r="A649" s="88">
        <v>639</v>
      </c>
      <c r="B649" s="134"/>
      <c r="C649" s="134"/>
      <c r="D649" s="94">
        <f t="shared" si="9"/>
        <v>0</v>
      </c>
      <c r="E649" s="135"/>
    </row>
    <row r="650" spans="1:5">
      <c r="A650" s="88">
        <v>640</v>
      </c>
      <c r="B650" s="134"/>
      <c r="C650" s="134"/>
      <c r="D650" s="94">
        <f t="shared" si="9"/>
        <v>0</v>
      </c>
      <c r="E650" s="135"/>
    </row>
    <row r="651" spans="1:5">
      <c r="A651" s="88">
        <v>641</v>
      </c>
      <c r="B651" s="134"/>
      <c r="C651" s="134"/>
      <c r="D651" s="94">
        <f t="shared" si="9"/>
        <v>0</v>
      </c>
      <c r="E651" s="135"/>
    </row>
    <row r="652" spans="1:5">
      <c r="A652" s="88">
        <v>642</v>
      </c>
      <c r="B652" s="134"/>
      <c r="C652" s="134"/>
      <c r="D652" s="94">
        <f t="shared" ref="D652:D715" si="10">MIN(B652:C652)</f>
        <v>0</v>
      </c>
      <c r="E652" s="135"/>
    </row>
    <row r="653" spans="1:5">
      <c r="A653" s="88">
        <v>643</v>
      </c>
      <c r="B653" s="134"/>
      <c r="C653" s="134"/>
      <c r="D653" s="94">
        <f t="shared" si="10"/>
        <v>0</v>
      </c>
      <c r="E653" s="135"/>
    </row>
    <row r="654" spans="1:5">
      <c r="A654" s="88">
        <v>644</v>
      </c>
      <c r="B654" s="134"/>
      <c r="C654" s="134"/>
      <c r="D654" s="94">
        <f t="shared" si="10"/>
        <v>0</v>
      </c>
      <c r="E654" s="135"/>
    </row>
    <row r="655" spans="1:5">
      <c r="A655" s="88">
        <v>645</v>
      </c>
      <c r="B655" s="134"/>
      <c r="C655" s="134"/>
      <c r="D655" s="94">
        <f t="shared" si="10"/>
        <v>0</v>
      </c>
      <c r="E655" s="135"/>
    </row>
    <row r="656" spans="1:5">
      <c r="A656" s="88">
        <v>646</v>
      </c>
      <c r="B656" s="134"/>
      <c r="C656" s="134"/>
      <c r="D656" s="94">
        <f t="shared" si="10"/>
        <v>0</v>
      </c>
      <c r="E656" s="135"/>
    </row>
    <row r="657" spans="1:5">
      <c r="A657" s="88">
        <v>647</v>
      </c>
      <c r="B657" s="134"/>
      <c r="C657" s="134"/>
      <c r="D657" s="94">
        <f t="shared" si="10"/>
        <v>0</v>
      </c>
      <c r="E657" s="135"/>
    </row>
    <row r="658" spans="1:5">
      <c r="A658" s="88">
        <v>648</v>
      </c>
      <c r="B658" s="134"/>
      <c r="C658" s="134"/>
      <c r="D658" s="94">
        <f t="shared" si="10"/>
        <v>0</v>
      </c>
      <c r="E658" s="135"/>
    </row>
    <row r="659" spans="1:5">
      <c r="A659" s="88">
        <v>649</v>
      </c>
      <c r="B659" s="134"/>
      <c r="C659" s="134"/>
      <c r="D659" s="94">
        <f t="shared" si="10"/>
        <v>0</v>
      </c>
      <c r="E659" s="135"/>
    </row>
    <row r="660" spans="1:5">
      <c r="A660" s="88">
        <v>650</v>
      </c>
      <c r="B660" s="134"/>
      <c r="C660" s="134"/>
      <c r="D660" s="94">
        <f t="shared" si="10"/>
        <v>0</v>
      </c>
      <c r="E660" s="135"/>
    </row>
    <row r="661" spans="1:5">
      <c r="A661" s="88">
        <v>651</v>
      </c>
      <c r="B661" s="134"/>
      <c r="C661" s="134"/>
      <c r="D661" s="94">
        <f t="shared" si="10"/>
        <v>0</v>
      </c>
      <c r="E661" s="135"/>
    </row>
    <row r="662" spans="1:5">
      <c r="A662" s="88">
        <v>652</v>
      </c>
      <c r="B662" s="134"/>
      <c r="C662" s="134"/>
      <c r="D662" s="94">
        <f t="shared" si="10"/>
        <v>0</v>
      </c>
      <c r="E662" s="135"/>
    </row>
    <row r="663" spans="1:5">
      <c r="A663" s="88">
        <v>653</v>
      </c>
      <c r="B663" s="134"/>
      <c r="C663" s="134"/>
      <c r="D663" s="94">
        <f t="shared" si="10"/>
        <v>0</v>
      </c>
      <c r="E663" s="135"/>
    </row>
    <row r="664" spans="1:5">
      <c r="A664" s="88">
        <v>654</v>
      </c>
      <c r="B664" s="134"/>
      <c r="C664" s="134"/>
      <c r="D664" s="94">
        <f t="shared" si="10"/>
        <v>0</v>
      </c>
      <c r="E664" s="135"/>
    </row>
    <row r="665" spans="1:5">
      <c r="A665" s="88">
        <v>655</v>
      </c>
      <c r="B665" s="134"/>
      <c r="C665" s="134"/>
      <c r="D665" s="94">
        <f t="shared" si="10"/>
        <v>0</v>
      </c>
      <c r="E665" s="135"/>
    </row>
    <row r="666" spans="1:5">
      <c r="A666" s="88">
        <v>656</v>
      </c>
      <c r="B666" s="134"/>
      <c r="C666" s="134"/>
      <c r="D666" s="94">
        <f t="shared" si="10"/>
        <v>0</v>
      </c>
      <c r="E666" s="135"/>
    </row>
    <row r="667" spans="1:5">
      <c r="A667" s="88">
        <v>657</v>
      </c>
      <c r="B667" s="134"/>
      <c r="C667" s="134"/>
      <c r="D667" s="94">
        <f t="shared" si="10"/>
        <v>0</v>
      </c>
      <c r="E667" s="135"/>
    </row>
    <row r="668" spans="1:5">
      <c r="A668" s="88">
        <v>658</v>
      </c>
      <c r="B668" s="134"/>
      <c r="C668" s="134"/>
      <c r="D668" s="94">
        <f t="shared" si="10"/>
        <v>0</v>
      </c>
      <c r="E668" s="135"/>
    </row>
    <row r="669" spans="1:5">
      <c r="A669" s="88">
        <v>659</v>
      </c>
      <c r="B669" s="134"/>
      <c r="C669" s="134"/>
      <c r="D669" s="94">
        <f t="shared" si="10"/>
        <v>0</v>
      </c>
      <c r="E669" s="135"/>
    </row>
    <row r="670" spans="1:5">
      <c r="A670" s="88">
        <v>660</v>
      </c>
      <c r="B670" s="134"/>
      <c r="C670" s="134"/>
      <c r="D670" s="94">
        <f t="shared" si="10"/>
        <v>0</v>
      </c>
      <c r="E670" s="135"/>
    </row>
    <row r="671" spans="1:5">
      <c r="A671" s="88">
        <v>661</v>
      </c>
      <c r="B671" s="134"/>
      <c r="C671" s="134"/>
      <c r="D671" s="94">
        <f t="shared" si="10"/>
        <v>0</v>
      </c>
      <c r="E671" s="135"/>
    </row>
    <row r="672" spans="1:5">
      <c r="A672" s="88">
        <v>662</v>
      </c>
      <c r="B672" s="134"/>
      <c r="C672" s="134"/>
      <c r="D672" s="94">
        <f t="shared" si="10"/>
        <v>0</v>
      </c>
      <c r="E672" s="135"/>
    </row>
    <row r="673" spans="1:5">
      <c r="A673" s="88">
        <v>663</v>
      </c>
      <c r="B673" s="134"/>
      <c r="C673" s="134"/>
      <c r="D673" s="94">
        <f t="shared" si="10"/>
        <v>0</v>
      </c>
      <c r="E673" s="135"/>
    </row>
    <row r="674" spans="1:5">
      <c r="A674" s="88">
        <v>664</v>
      </c>
      <c r="B674" s="134"/>
      <c r="C674" s="134"/>
      <c r="D674" s="94">
        <f t="shared" si="10"/>
        <v>0</v>
      </c>
      <c r="E674" s="135"/>
    </row>
    <row r="675" spans="1:5">
      <c r="A675" s="88">
        <v>665</v>
      </c>
      <c r="B675" s="134"/>
      <c r="C675" s="134"/>
      <c r="D675" s="94">
        <f t="shared" si="10"/>
        <v>0</v>
      </c>
      <c r="E675" s="135"/>
    </row>
    <row r="676" spans="1:5">
      <c r="A676" s="88">
        <v>666</v>
      </c>
      <c r="B676" s="134"/>
      <c r="C676" s="134"/>
      <c r="D676" s="94">
        <f t="shared" si="10"/>
        <v>0</v>
      </c>
      <c r="E676" s="135"/>
    </row>
    <row r="677" spans="1:5">
      <c r="A677" s="88">
        <v>667</v>
      </c>
      <c r="B677" s="134"/>
      <c r="C677" s="134"/>
      <c r="D677" s="94">
        <f t="shared" si="10"/>
        <v>0</v>
      </c>
      <c r="E677" s="135"/>
    </row>
    <row r="678" spans="1:5">
      <c r="A678" s="88">
        <v>668</v>
      </c>
      <c r="B678" s="134"/>
      <c r="C678" s="134"/>
      <c r="D678" s="94">
        <f t="shared" si="10"/>
        <v>0</v>
      </c>
      <c r="E678" s="135"/>
    </row>
    <row r="679" spans="1:5">
      <c r="A679" s="88">
        <v>669</v>
      </c>
      <c r="B679" s="134"/>
      <c r="C679" s="134"/>
      <c r="D679" s="94">
        <f t="shared" si="10"/>
        <v>0</v>
      </c>
      <c r="E679" s="135"/>
    </row>
    <row r="680" spans="1:5">
      <c r="A680" s="88">
        <v>670</v>
      </c>
      <c r="B680" s="134"/>
      <c r="C680" s="134"/>
      <c r="D680" s="94">
        <f t="shared" si="10"/>
        <v>0</v>
      </c>
      <c r="E680" s="135"/>
    </row>
    <row r="681" spans="1:5">
      <c r="A681" s="88">
        <v>671</v>
      </c>
      <c r="B681" s="134"/>
      <c r="C681" s="134"/>
      <c r="D681" s="94">
        <f t="shared" si="10"/>
        <v>0</v>
      </c>
      <c r="E681" s="135"/>
    </row>
    <row r="682" spans="1:5">
      <c r="A682" s="88">
        <v>672</v>
      </c>
      <c r="B682" s="134"/>
      <c r="C682" s="134"/>
      <c r="D682" s="94">
        <f t="shared" si="10"/>
        <v>0</v>
      </c>
      <c r="E682" s="135"/>
    </row>
    <row r="683" spans="1:5">
      <c r="A683" s="88">
        <v>673</v>
      </c>
      <c r="B683" s="134"/>
      <c r="C683" s="134"/>
      <c r="D683" s="94">
        <f t="shared" si="10"/>
        <v>0</v>
      </c>
      <c r="E683" s="135"/>
    </row>
    <row r="684" spans="1:5">
      <c r="A684" s="88">
        <v>674</v>
      </c>
      <c r="B684" s="134"/>
      <c r="C684" s="134"/>
      <c r="D684" s="94">
        <f t="shared" si="10"/>
        <v>0</v>
      </c>
      <c r="E684" s="135"/>
    </row>
    <row r="685" spans="1:5">
      <c r="A685" s="88">
        <v>675</v>
      </c>
      <c r="B685" s="134"/>
      <c r="C685" s="134"/>
      <c r="D685" s="94">
        <f t="shared" si="10"/>
        <v>0</v>
      </c>
      <c r="E685" s="135"/>
    </row>
    <row r="686" spans="1:5">
      <c r="A686" s="88">
        <v>676</v>
      </c>
      <c r="B686" s="134"/>
      <c r="C686" s="134"/>
      <c r="D686" s="94">
        <f t="shared" si="10"/>
        <v>0</v>
      </c>
      <c r="E686" s="135"/>
    </row>
    <row r="687" spans="1:5">
      <c r="A687" s="88">
        <v>677</v>
      </c>
      <c r="B687" s="134"/>
      <c r="C687" s="134"/>
      <c r="D687" s="94">
        <f t="shared" si="10"/>
        <v>0</v>
      </c>
      <c r="E687" s="135"/>
    </row>
    <row r="688" spans="1:5">
      <c r="A688" s="88">
        <v>678</v>
      </c>
      <c r="B688" s="134"/>
      <c r="C688" s="134"/>
      <c r="D688" s="94">
        <f t="shared" si="10"/>
        <v>0</v>
      </c>
      <c r="E688" s="135"/>
    </row>
    <row r="689" spans="1:5">
      <c r="A689" s="88">
        <v>679</v>
      </c>
      <c r="B689" s="134"/>
      <c r="C689" s="134"/>
      <c r="D689" s="94">
        <f t="shared" si="10"/>
        <v>0</v>
      </c>
      <c r="E689" s="135"/>
    </row>
    <row r="690" spans="1:5">
      <c r="A690" s="88">
        <v>680</v>
      </c>
      <c r="B690" s="134"/>
      <c r="C690" s="134"/>
      <c r="D690" s="94">
        <f t="shared" si="10"/>
        <v>0</v>
      </c>
      <c r="E690" s="135"/>
    </row>
    <row r="691" spans="1:5">
      <c r="A691" s="88">
        <v>681</v>
      </c>
      <c r="B691" s="134"/>
      <c r="C691" s="134"/>
      <c r="D691" s="94">
        <f t="shared" si="10"/>
        <v>0</v>
      </c>
      <c r="E691" s="135"/>
    </row>
    <row r="692" spans="1:5">
      <c r="A692" s="88">
        <v>682</v>
      </c>
      <c r="B692" s="134"/>
      <c r="C692" s="134"/>
      <c r="D692" s="94">
        <f t="shared" si="10"/>
        <v>0</v>
      </c>
      <c r="E692" s="135"/>
    </row>
    <row r="693" spans="1:5">
      <c r="A693" s="88">
        <v>683</v>
      </c>
      <c r="B693" s="134"/>
      <c r="C693" s="134"/>
      <c r="D693" s="94">
        <f t="shared" si="10"/>
        <v>0</v>
      </c>
      <c r="E693" s="135"/>
    </row>
    <row r="694" spans="1:5">
      <c r="A694" s="88">
        <v>684</v>
      </c>
      <c r="B694" s="134"/>
      <c r="C694" s="134"/>
      <c r="D694" s="94">
        <f t="shared" si="10"/>
        <v>0</v>
      </c>
      <c r="E694" s="135"/>
    </row>
    <row r="695" spans="1:5">
      <c r="A695" s="88">
        <v>685</v>
      </c>
      <c r="B695" s="134"/>
      <c r="C695" s="134"/>
      <c r="D695" s="94">
        <f t="shared" si="10"/>
        <v>0</v>
      </c>
      <c r="E695" s="135"/>
    </row>
    <row r="696" spans="1:5">
      <c r="A696" s="88">
        <v>686</v>
      </c>
      <c r="B696" s="134"/>
      <c r="C696" s="134"/>
      <c r="D696" s="94">
        <f t="shared" si="10"/>
        <v>0</v>
      </c>
      <c r="E696" s="135"/>
    </row>
    <row r="697" spans="1:5">
      <c r="A697" s="88">
        <v>687</v>
      </c>
      <c r="B697" s="134"/>
      <c r="C697" s="134"/>
      <c r="D697" s="94">
        <f t="shared" si="10"/>
        <v>0</v>
      </c>
      <c r="E697" s="135"/>
    </row>
    <row r="698" spans="1:5">
      <c r="A698" s="88">
        <v>688</v>
      </c>
      <c r="B698" s="134"/>
      <c r="C698" s="134"/>
      <c r="D698" s="94">
        <f t="shared" si="10"/>
        <v>0</v>
      </c>
      <c r="E698" s="135"/>
    </row>
    <row r="699" spans="1:5">
      <c r="A699" s="88">
        <v>689</v>
      </c>
      <c r="B699" s="134"/>
      <c r="C699" s="134"/>
      <c r="D699" s="94">
        <f t="shared" si="10"/>
        <v>0</v>
      </c>
      <c r="E699" s="135"/>
    </row>
    <row r="700" spans="1:5">
      <c r="A700" s="88">
        <v>690</v>
      </c>
      <c r="B700" s="134"/>
      <c r="C700" s="134"/>
      <c r="D700" s="94">
        <f t="shared" si="10"/>
        <v>0</v>
      </c>
      <c r="E700" s="135"/>
    </row>
    <row r="701" spans="1:5">
      <c r="A701" s="88">
        <v>691</v>
      </c>
      <c r="B701" s="134"/>
      <c r="C701" s="134"/>
      <c r="D701" s="94">
        <f t="shared" si="10"/>
        <v>0</v>
      </c>
      <c r="E701" s="135"/>
    </row>
    <row r="702" spans="1:5">
      <c r="A702" s="88">
        <v>692</v>
      </c>
      <c r="B702" s="134"/>
      <c r="C702" s="134"/>
      <c r="D702" s="94">
        <f t="shared" si="10"/>
        <v>0</v>
      </c>
      <c r="E702" s="135"/>
    </row>
    <row r="703" spans="1:5">
      <c r="A703" s="88">
        <v>693</v>
      </c>
      <c r="B703" s="134"/>
      <c r="C703" s="134"/>
      <c r="D703" s="94">
        <f t="shared" si="10"/>
        <v>0</v>
      </c>
      <c r="E703" s="135"/>
    </row>
    <row r="704" spans="1:5">
      <c r="A704" s="88">
        <v>694</v>
      </c>
      <c r="B704" s="134"/>
      <c r="C704" s="134"/>
      <c r="D704" s="94">
        <f t="shared" si="10"/>
        <v>0</v>
      </c>
      <c r="E704" s="135"/>
    </row>
    <row r="705" spans="1:5">
      <c r="A705" s="88">
        <v>695</v>
      </c>
      <c r="B705" s="134"/>
      <c r="C705" s="134"/>
      <c r="D705" s="94">
        <f t="shared" si="10"/>
        <v>0</v>
      </c>
      <c r="E705" s="135"/>
    </row>
    <row r="706" spans="1:5">
      <c r="A706" s="88">
        <v>696</v>
      </c>
      <c r="B706" s="134"/>
      <c r="C706" s="134"/>
      <c r="D706" s="94">
        <f t="shared" si="10"/>
        <v>0</v>
      </c>
      <c r="E706" s="135"/>
    </row>
    <row r="707" spans="1:5">
      <c r="A707" s="88">
        <v>697</v>
      </c>
      <c r="B707" s="134"/>
      <c r="C707" s="134"/>
      <c r="D707" s="94">
        <f t="shared" si="10"/>
        <v>0</v>
      </c>
      <c r="E707" s="135"/>
    </row>
    <row r="708" spans="1:5">
      <c r="A708" s="88">
        <v>698</v>
      </c>
      <c r="B708" s="134"/>
      <c r="C708" s="134"/>
      <c r="D708" s="94">
        <f t="shared" si="10"/>
        <v>0</v>
      </c>
      <c r="E708" s="135"/>
    </row>
    <row r="709" spans="1:5">
      <c r="A709" s="88">
        <v>699</v>
      </c>
      <c r="B709" s="134"/>
      <c r="C709" s="134"/>
      <c r="D709" s="94">
        <f t="shared" si="10"/>
        <v>0</v>
      </c>
      <c r="E709" s="135"/>
    </row>
    <row r="710" spans="1:5">
      <c r="A710" s="88">
        <v>700</v>
      </c>
      <c r="B710" s="134"/>
      <c r="C710" s="134"/>
      <c r="D710" s="94">
        <f t="shared" si="10"/>
        <v>0</v>
      </c>
      <c r="E710" s="135"/>
    </row>
    <row r="711" spans="1:5">
      <c r="A711" s="88">
        <v>701</v>
      </c>
      <c r="B711" s="134"/>
      <c r="C711" s="134"/>
      <c r="D711" s="94">
        <f t="shared" si="10"/>
        <v>0</v>
      </c>
      <c r="E711" s="135"/>
    </row>
    <row r="712" spans="1:5">
      <c r="A712" s="88">
        <v>702</v>
      </c>
      <c r="B712" s="134"/>
      <c r="C712" s="134"/>
      <c r="D712" s="94">
        <f t="shared" si="10"/>
        <v>0</v>
      </c>
      <c r="E712" s="135"/>
    </row>
    <row r="713" spans="1:5">
      <c r="A713" s="88">
        <v>703</v>
      </c>
      <c r="B713" s="134"/>
      <c r="C713" s="134"/>
      <c r="D713" s="94">
        <f t="shared" si="10"/>
        <v>0</v>
      </c>
      <c r="E713" s="135"/>
    </row>
    <row r="714" spans="1:5">
      <c r="A714" s="88">
        <v>704</v>
      </c>
      <c r="B714" s="134"/>
      <c r="C714" s="134"/>
      <c r="D714" s="94">
        <f t="shared" si="10"/>
        <v>0</v>
      </c>
      <c r="E714" s="135"/>
    </row>
    <row r="715" spans="1:5">
      <c r="A715" s="88">
        <v>705</v>
      </c>
      <c r="B715" s="134"/>
      <c r="C715" s="134"/>
      <c r="D715" s="94">
        <f t="shared" si="10"/>
        <v>0</v>
      </c>
      <c r="E715" s="135"/>
    </row>
    <row r="716" spans="1:5">
      <c r="A716" s="88">
        <v>706</v>
      </c>
      <c r="B716" s="134"/>
      <c r="C716" s="134"/>
      <c r="D716" s="94">
        <f t="shared" ref="D716:D779" si="11">MIN(B716:C716)</f>
        <v>0</v>
      </c>
      <c r="E716" s="135"/>
    </row>
    <row r="717" spans="1:5">
      <c r="A717" s="88">
        <v>707</v>
      </c>
      <c r="B717" s="134"/>
      <c r="C717" s="134"/>
      <c r="D717" s="94">
        <f t="shared" si="11"/>
        <v>0</v>
      </c>
      <c r="E717" s="135"/>
    </row>
    <row r="718" spans="1:5">
      <c r="A718" s="88">
        <v>708</v>
      </c>
      <c r="B718" s="134"/>
      <c r="C718" s="134"/>
      <c r="D718" s="94">
        <f t="shared" si="11"/>
        <v>0</v>
      </c>
      <c r="E718" s="135"/>
    </row>
    <row r="719" spans="1:5">
      <c r="A719" s="88">
        <v>709</v>
      </c>
      <c r="B719" s="134"/>
      <c r="C719" s="134"/>
      <c r="D719" s="94">
        <f t="shared" si="11"/>
        <v>0</v>
      </c>
      <c r="E719" s="135"/>
    </row>
    <row r="720" spans="1:5">
      <c r="A720" s="88">
        <v>710</v>
      </c>
      <c r="B720" s="134"/>
      <c r="C720" s="134"/>
      <c r="D720" s="94">
        <f t="shared" si="11"/>
        <v>0</v>
      </c>
      <c r="E720" s="135"/>
    </row>
    <row r="721" spans="1:5">
      <c r="A721" s="88">
        <v>711</v>
      </c>
      <c r="B721" s="134"/>
      <c r="C721" s="134"/>
      <c r="D721" s="94">
        <f t="shared" si="11"/>
        <v>0</v>
      </c>
      <c r="E721" s="135"/>
    </row>
    <row r="722" spans="1:5">
      <c r="A722" s="88">
        <v>712</v>
      </c>
      <c r="B722" s="134"/>
      <c r="C722" s="134"/>
      <c r="D722" s="94">
        <f t="shared" si="11"/>
        <v>0</v>
      </c>
      <c r="E722" s="135"/>
    </row>
    <row r="723" spans="1:5">
      <c r="A723" s="88">
        <v>713</v>
      </c>
      <c r="B723" s="134"/>
      <c r="C723" s="134"/>
      <c r="D723" s="94">
        <f t="shared" si="11"/>
        <v>0</v>
      </c>
      <c r="E723" s="135"/>
    </row>
    <row r="724" spans="1:5">
      <c r="A724" s="88">
        <v>714</v>
      </c>
      <c r="B724" s="134"/>
      <c r="C724" s="134"/>
      <c r="D724" s="94">
        <f t="shared" si="11"/>
        <v>0</v>
      </c>
      <c r="E724" s="135"/>
    </row>
    <row r="725" spans="1:5">
      <c r="A725" s="88">
        <v>715</v>
      </c>
      <c r="B725" s="134"/>
      <c r="C725" s="134"/>
      <c r="D725" s="94">
        <f t="shared" si="11"/>
        <v>0</v>
      </c>
      <c r="E725" s="135"/>
    </row>
    <row r="726" spans="1:5">
      <c r="A726" s="88">
        <v>716</v>
      </c>
      <c r="B726" s="134"/>
      <c r="C726" s="134"/>
      <c r="D726" s="94">
        <f t="shared" si="11"/>
        <v>0</v>
      </c>
      <c r="E726" s="135"/>
    </row>
    <row r="727" spans="1:5">
      <c r="A727" s="88">
        <v>717</v>
      </c>
      <c r="B727" s="134"/>
      <c r="C727" s="134"/>
      <c r="D727" s="94">
        <f t="shared" si="11"/>
        <v>0</v>
      </c>
      <c r="E727" s="135"/>
    </row>
    <row r="728" spans="1:5">
      <c r="A728" s="88">
        <v>718</v>
      </c>
      <c r="B728" s="134"/>
      <c r="C728" s="134"/>
      <c r="D728" s="94">
        <f t="shared" si="11"/>
        <v>0</v>
      </c>
      <c r="E728" s="135"/>
    </row>
    <row r="729" spans="1:5">
      <c r="A729" s="88">
        <v>719</v>
      </c>
      <c r="B729" s="134"/>
      <c r="C729" s="134"/>
      <c r="D729" s="94">
        <f t="shared" si="11"/>
        <v>0</v>
      </c>
      <c r="E729" s="135"/>
    </row>
    <row r="730" spans="1:5">
      <c r="A730" s="88">
        <v>720</v>
      </c>
      <c r="B730" s="134"/>
      <c r="C730" s="134"/>
      <c r="D730" s="94">
        <f t="shared" si="11"/>
        <v>0</v>
      </c>
      <c r="E730" s="135"/>
    </row>
    <row r="731" spans="1:5">
      <c r="A731" s="88">
        <v>721</v>
      </c>
      <c r="B731" s="134"/>
      <c r="C731" s="134"/>
      <c r="D731" s="94">
        <f t="shared" si="11"/>
        <v>0</v>
      </c>
      <c r="E731" s="135"/>
    </row>
    <row r="732" spans="1:5">
      <c r="A732" s="88">
        <v>722</v>
      </c>
      <c r="B732" s="134"/>
      <c r="C732" s="134"/>
      <c r="D732" s="94">
        <f t="shared" si="11"/>
        <v>0</v>
      </c>
      <c r="E732" s="135"/>
    </row>
    <row r="733" spans="1:5">
      <c r="A733" s="88">
        <v>723</v>
      </c>
      <c r="B733" s="134"/>
      <c r="C733" s="134"/>
      <c r="D733" s="94">
        <f t="shared" si="11"/>
        <v>0</v>
      </c>
      <c r="E733" s="135"/>
    </row>
    <row r="734" spans="1:5">
      <c r="A734" s="88">
        <v>724</v>
      </c>
      <c r="B734" s="134"/>
      <c r="C734" s="134"/>
      <c r="D734" s="94">
        <f t="shared" si="11"/>
        <v>0</v>
      </c>
      <c r="E734" s="135"/>
    </row>
    <row r="735" spans="1:5">
      <c r="A735" s="88">
        <v>725</v>
      </c>
      <c r="B735" s="134"/>
      <c r="C735" s="134"/>
      <c r="D735" s="94">
        <f t="shared" si="11"/>
        <v>0</v>
      </c>
      <c r="E735" s="135"/>
    </row>
    <row r="736" spans="1:5">
      <c r="A736" s="88">
        <v>726</v>
      </c>
      <c r="B736" s="134"/>
      <c r="C736" s="134"/>
      <c r="D736" s="94">
        <f t="shared" si="11"/>
        <v>0</v>
      </c>
      <c r="E736" s="135"/>
    </row>
    <row r="737" spans="1:5">
      <c r="A737" s="88">
        <v>727</v>
      </c>
      <c r="B737" s="134"/>
      <c r="C737" s="134"/>
      <c r="D737" s="94">
        <f t="shared" si="11"/>
        <v>0</v>
      </c>
      <c r="E737" s="135"/>
    </row>
    <row r="738" spans="1:5">
      <c r="A738" s="88">
        <v>728</v>
      </c>
      <c r="B738" s="134"/>
      <c r="C738" s="134"/>
      <c r="D738" s="94">
        <f t="shared" si="11"/>
        <v>0</v>
      </c>
      <c r="E738" s="135"/>
    </row>
    <row r="739" spans="1:5">
      <c r="A739" s="88">
        <v>729</v>
      </c>
      <c r="B739" s="134"/>
      <c r="C739" s="134"/>
      <c r="D739" s="94">
        <f t="shared" si="11"/>
        <v>0</v>
      </c>
      <c r="E739" s="135"/>
    </row>
    <row r="740" spans="1:5">
      <c r="A740" s="88">
        <v>730</v>
      </c>
      <c r="B740" s="134"/>
      <c r="C740" s="134"/>
      <c r="D740" s="94">
        <f t="shared" si="11"/>
        <v>0</v>
      </c>
      <c r="E740" s="135"/>
    </row>
    <row r="741" spans="1:5">
      <c r="A741" s="88">
        <v>731</v>
      </c>
      <c r="B741" s="134"/>
      <c r="C741" s="134"/>
      <c r="D741" s="94">
        <f t="shared" si="11"/>
        <v>0</v>
      </c>
      <c r="E741" s="135"/>
    </row>
    <row r="742" spans="1:5">
      <c r="A742" s="88">
        <v>732</v>
      </c>
      <c r="B742" s="134"/>
      <c r="C742" s="134"/>
      <c r="D742" s="94">
        <f t="shared" si="11"/>
        <v>0</v>
      </c>
      <c r="E742" s="135"/>
    </row>
    <row r="743" spans="1:5">
      <c r="A743" s="88">
        <v>733</v>
      </c>
      <c r="B743" s="134"/>
      <c r="C743" s="134"/>
      <c r="D743" s="94">
        <f t="shared" si="11"/>
        <v>0</v>
      </c>
      <c r="E743" s="135"/>
    </row>
    <row r="744" spans="1:5">
      <c r="A744" s="88">
        <v>734</v>
      </c>
      <c r="B744" s="134"/>
      <c r="C744" s="134"/>
      <c r="D744" s="94">
        <f t="shared" si="11"/>
        <v>0</v>
      </c>
      <c r="E744" s="135"/>
    </row>
    <row r="745" spans="1:5">
      <c r="A745" s="88">
        <v>735</v>
      </c>
      <c r="B745" s="134"/>
      <c r="C745" s="134"/>
      <c r="D745" s="94">
        <f t="shared" si="11"/>
        <v>0</v>
      </c>
      <c r="E745" s="135"/>
    </row>
    <row r="746" spans="1:5">
      <c r="A746" s="88">
        <v>736</v>
      </c>
      <c r="B746" s="134"/>
      <c r="C746" s="134"/>
      <c r="D746" s="94">
        <f t="shared" si="11"/>
        <v>0</v>
      </c>
      <c r="E746" s="135"/>
    </row>
    <row r="747" spans="1:5">
      <c r="A747" s="88">
        <v>737</v>
      </c>
      <c r="B747" s="134"/>
      <c r="C747" s="134"/>
      <c r="D747" s="94">
        <f t="shared" si="11"/>
        <v>0</v>
      </c>
      <c r="E747" s="135"/>
    </row>
    <row r="748" spans="1:5">
      <c r="A748" s="88">
        <v>738</v>
      </c>
      <c r="B748" s="134"/>
      <c r="C748" s="134"/>
      <c r="D748" s="94">
        <f t="shared" si="11"/>
        <v>0</v>
      </c>
      <c r="E748" s="135"/>
    </row>
    <row r="749" spans="1:5">
      <c r="A749" s="88">
        <v>739</v>
      </c>
      <c r="B749" s="134"/>
      <c r="C749" s="134"/>
      <c r="D749" s="94">
        <f t="shared" si="11"/>
        <v>0</v>
      </c>
      <c r="E749" s="135"/>
    </row>
    <row r="750" spans="1:5">
      <c r="A750" s="88">
        <v>740</v>
      </c>
      <c r="B750" s="134"/>
      <c r="C750" s="134"/>
      <c r="D750" s="94">
        <f t="shared" si="11"/>
        <v>0</v>
      </c>
      <c r="E750" s="135"/>
    </row>
    <row r="751" spans="1:5">
      <c r="A751" s="88">
        <v>741</v>
      </c>
      <c r="B751" s="134"/>
      <c r="C751" s="134"/>
      <c r="D751" s="94">
        <f t="shared" si="11"/>
        <v>0</v>
      </c>
      <c r="E751" s="135"/>
    </row>
    <row r="752" spans="1:5">
      <c r="A752" s="88">
        <v>742</v>
      </c>
      <c r="B752" s="134"/>
      <c r="C752" s="134"/>
      <c r="D752" s="94">
        <f t="shared" si="11"/>
        <v>0</v>
      </c>
      <c r="E752" s="135"/>
    </row>
    <row r="753" spans="1:5">
      <c r="A753" s="88">
        <v>743</v>
      </c>
      <c r="B753" s="134"/>
      <c r="C753" s="134"/>
      <c r="D753" s="94">
        <f t="shared" si="11"/>
        <v>0</v>
      </c>
      <c r="E753" s="135"/>
    </row>
    <row r="754" spans="1:5">
      <c r="A754" s="88">
        <v>744</v>
      </c>
      <c r="B754" s="134"/>
      <c r="C754" s="134"/>
      <c r="D754" s="94">
        <f t="shared" si="11"/>
        <v>0</v>
      </c>
      <c r="E754" s="135"/>
    </row>
    <row r="755" spans="1:5">
      <c r="A755" s="88">
        <v>745</v>
      </c>
      <c r="B755" s="134"/>
      <c r="C755" s="134"/>
      <c r="D755" s="94">
        <f t="shared" si="11"/>
        <v>0</v>
      </c>
      <c r="E755" s="135"/>
    </row>
    <row r="756" spans="1:5">
      <c r="A756" s="88">
        <v>746</v>
      </c>
      <c r="B756" s="134"/>
      <c r="C756" s="134"/>
      <c r="D756" s="94">
        <f t="shared" si="11"/>
        <v>0</v>
      </c>
      <c r="E756" s="135"/>
    </row>
    <row r="757" spans="1:5">
      <c r="A757" s="88">
        <v>747</v>
      </c>
      <c r="B757" s="134"/>
      <c r="C757" s="134"/>
      <c r="D757" s="94">
        <f t="shared" si="11"/>
        <v>0</v>
      </c>
      <c r="E757" s="135"/>
    </row>
    <row r="758" spans="1:5">
      <c r="A758" s="88">
        <v>748</v>
      </c>
      <c r="B758" s="134"/>
      <c r="C758" s="134"/>
      <c r="D758" s="94">
        <f t="shared" si="11"/>
        <v>0</v>
      </c>
      <c r="E758" s="135"/>
    </row>
    <row r="759" spans="1:5">
      <c r="A759" s="88">
        <v>749</v>
      </c>
      <c r="B759" s="134"/>
      <c r="C759" s="134"/>
      <c r="D759" s="94">
        <f t="shared" si="11"/>
        <v>0</v>
      </c>
      <c r="E759" s="135"/>
    </row>
    <row r="760" spans="1:5">
      <c r="A760" s="88">
        <v>750</v>
      </c>
      <c r="B760" s="134"/>
      <c r="C760" s="134"/>
      <c r="D760" s="94">
        <f t="shared" si="11"/>
        <v>0</v>
      </c>
      <c r="E760" s="135"/>
    </row>
    <row r="761" spans="1:5">
      <c r="A761" s="88">
        <v>751</v>
      </c>
      <c r="B761" s="134"/>
      <c r="C761" s="134"/>
      <c r="D761" s="94">
        <f t="shared" si="11"/>
        <v>0</v>
      </c>
      <c r="E761" s="135"/>
    </row>
    <row r="762" spans="1:5">
      <c r="A762" s="88">
        <v>752</v>
      </c>
      <c r="B762" s="134"/>
      <c r="C762" s="134"/>
      <c r="D762" s="94">
        <f t="shared" si="11"/>
        <v>0</v>
      </c>
      <c r="E762" s="135"/>
    </row>
    <row r="763" spans="1:5">
      <c r="A763" s="88">
        <v>753</v>
      </c>
      <c r="B763" s="134"/>
      <c r="C763" s="134"/>
      <c r="D763" s="94">
        <f t="shared" si="11"/>
        <v>0</v>
      </c>
      <c r="E763" s="135"/>
    </row>
    <row r="764" spans="1:5">
      <c r="A764" s="88">
        <v>754</v>
      </c>
      <c r="B764" s="134"/>
      <c r="C764" s="134"/>
      <c r="D764" s="94">
        <f t="shared" si="11"/>
        <v>0</v>
      </c>
      <c r="E764" s="135"/>
    </row>
    <row r="765" spans="1:5">
      <c r="A765" s="88">
        <v>755</v>
      </c>
      <c r="B765" s="134"/>
      <c r="C765" s="134"/>
      <c r="D765" s="94">
        <f t="shared" si="11"/>
        <v>0</v>
      </c>
      <c r="E765" s="135"/>
    </row>
    <row r="766" spans="1:5">
      <c r="A766" s="88">
        <v>756</v>
      </c>
      <c r="B766" s="134"/>
      <c r="C766" s="134"/>
      <c r="D766" s="94">
        <f t="shared" si="11"/>
        <v>0</v>
      </c>
      <c r="E766" s="135"/>
    </row>
    <row r="767" spans="1:5">
      <c r="A767" s="88">
        <v>757</v>
      </c>
      <c r="B767" s="134"/>
      <c r="C767" s="134"/>
      <c r="D767" s="94">
        <f t="shared" si="11"/>
        <v>0</v>
      </c>
      <c r="E767" s="135"/>
    </row>
    <row r="768" spans="1:5">
      <c r="A768" s="88">
        <v>758</v>
      </c>
      <c r="B768" s="134"/>
      <c r="C768" s="134"/>
      <c r="D768" s="94">
        <f t="shared" si="11"/>
        <v>0</v>
      </c>
      <c r="E768" s="135"/>
    </row>
    <row r="769" spans="1:5">
      <c r="A769" s="88">
        <v>759</v>
      </c>
      <c r="B769" s="134"/>
      <c r="C769" s="134"/>
      <c r="D769" s="94">
        <f t="shared" si="11"/>
        <v>0</v>
      </c>
      <c r="E769" s="135"/>
    </row>
    <row r="770" spans="1:5">
      <c r="A770" s="88">
        <v>760</v>
      </c>
      <c r="B770" s="134"/>
      <c r="C770" s="134"/>
      <c r="D770" s="94">
        <f t="shared" si="11"/>
        <v>0</v>
      </c>
      <c r="E770" s="135"/>
    </row>
    <row r="771" spans="1:5">
      <c r="A771" s="88">
        <v>761</v>
      </c>
      <c r="B771" s="134"/>
      <c r="C771" s="134"/>
      <c r="D771" s="94">
        <f t="shared" si="11"/>
        <v>0</v>
      </c>
      <c r="E771" s="135"/>
    </row>
    <row r="772" spans="1:5">
      <c r="A772" s="88">
        <v>762</v>
      </c>
      <c r="B772" s="134"/>
      <c r="C772" s="134"/>
      <c r="D772" s="94">
        <f t="shared" si="11"/>
        <v>0</v>
      </c>
      <c r="E772" s="135"/>
    </row>
    <row r="773" spans="1:5">
      <c r="A773" s="88">
        <v>763</v>
      </c>
      <c r="B773" s="134"/>
      <c r="C773" s="134"/>
      <c r="D773" s="94">
        <f t="shared" si="11"/>
        <v>0</v>
      </c>
      <c r="E773" s="135"/>
    </row>
    <row r="774" spans="1:5">
      <c r="A774" s="88">
        <v>764</v>
      </c>
      <c r="B774" s="134"/>
      <c r="C774" s="134"/>
      <c r="D774" s="94">
        <f t="shared" si="11"/>
        <v>0</v>
      </c>
      <c r="E774" s="135"/>
    </row>
    <row r="775" spans="1:5">
      <c r="A775" s="88">
        <v>765</v>
      </c>
      <c r="B775" s="134"/>
      <c r="C775" s="134"/>
      <c r="D775" s="94">
        <f t="shared" si="11"/>
        <v>0</v>
      </c>
      <c r="E775" s="135"/>
    </row>
    <row r="776" spans="1:5">
      <c r="A776" s="88">
        <v>766</v>
      </c>
      <c r="B776" s="134"/>
      <c r="C776" s="134"/>
      <c r="D776" s="94">
        <f t="shared" si="11"/>
        <v>0</v>
      </c>
      <c r="E776" s="135"/>
    </row>
    <row r="777" spans="1:5">
      <c r="A777" s="88">
        <v>767</v>
      </c>
      <c r="B777" s="134"/>
      <c r="C777" s="134"/>
      <c r="D777" s="94">
        <f t="shared" si="11"/>
        <v>0</v>
      </c>
      <c r="E777" s="135"/>
    </row>
    <row r="778" spans="1:5">
      <c r="A778" s="88">
        <v>768</v>
      </c>
      <c r="B778" s="134"/>
      <c r="C778" s="134"/>
      <c r="D778" s="94">
        <f t="shared" si="11"/>
        <v>0</v>
      </c>
      <c r="E778" s="135"/>
    </row>
    <row r="779" spans="1:5">
      <c r="A779" s="88">
        <v>769</v>
      </c>
      <c r="B779" s="134"/>
      <c r="C779" s="134"/>
      <c r="D779" s="94">
        <f t="shared" si="11"/>
        <v>0</v>
      </c>
      <c r="E779" s="135"/>
    </row>
    <row r="780" spans="1:5">
      <c r="A780" s="88">
        <v>770</v>
      </c>
      <c r="B780" s="134"/>
      <c r="C780" s="134"/>
      <c r="D780" s="94">
        <f t="shared" ref="D780:D843" si="12">MIN(B780:C780)</f>
        <v>0</v>
      </c>
      <c r="E780" s="135"/>
    </row>
    <row r="781" spans="1:5">
      <c r="A781" s="88">
        <v>771</v>
      </c>
      <c r="B781" s="134"/>
      <c r="C781" s="134"/>
      <c r="D781" s="94">
        <f t="shared" si="12"/>
        <v>0</v>
      </c>
      <c r="E781" s="135"/>
    </row>
    <row r="782" spans="1:5">
      <c r="A782" s="88">
        <v>772</v>
      </c>
      <c r="B782" s="134"/>
      <c r="C782" s="134"/>
      <c r="D782" s="94">
        <f t="shared" si="12"/>
        <v>0</v>
      </c>
      <c r="E782" s="135"/>
    </row>
    <row r="783" spans="1:5">
      <c r="A783" s="88">
        <v>773</v>
      </c>
      <c r="B783" s="134"/>
      <c r="C783" s="134"/>
      <c r="D783" s="94">
        <f t="shared" si="12"/>
        <v>0</v>
      </c>
      <c r="E783" s="135"/>
    </row>
    <row r="784" spans="1:5">
      <c r="A784" s="88">
        <v>774</v>
      </c>
      <c r="B784" s="134"/>
      <c r="C784" s="134"/>
      <c r="D784" s="94">
        <f t="shared" si="12"/>
        <v>0</v>
      </c>
      <c r="E784" s="135"/>
    </row>
    <row r="785" spans="1:5">
      <c r="A785" s="88">
        <v>775</v>
      </c>
      <c r="B785" s="134"/>
      <c r="C785" s="134"/>
      <c r="D785" s="94">
        <f t="shared" si="12"/>
        <v>0</v>
      </c>
      <c r="E785" s="135"/>
    </row>
    <row r="786" spans="1:5">
      <c r="A786" s="88">
        <v>776</v>
      </c>
      <c r="B786" s="134"/>
      <c r="C786" s="134"/>
      <c r="D786" s="94">
        <f t="shared" si="12"/>
        <v>0</v>
      </c>
      <c r="E786" s="135"/>
    </row>
    <row r="787" spans="1:5">
      <c r="A787" s="88">
        <v>777</v>
      </c>
      <c r="B787" s="134"/>
      <c r="C787" s="134"/>
      <c r="D787" s="94">
        <f t="shared" si="12"/>
        <v>0</v>
      </c>
      <c r="E787" s="135"/>
    </row>
    <row r="788" spans="1:5">
      <c r="A788" s="88">
        <v>778</v>
      </c>
      <c r="B788" s="134"/>
      <c r="C788" s="134"/>
      <c r="D788" s="94">
        <f t="shared" si="12"/>
        <v>0</v>
      </c>
      <c r="E788" s="135"/>
    </row>
    <row r="789" spans="1:5">
      <c r="A789" s="88">
        <v>779</v>
      </c>
      <c r="B789" s="134"/>
      <c r="C789" s="134"/>
      <c r="D789" s="94">
        <f t="shared" si="12"/>
        <v>0</v>
      </c>
      <c r="E789" s="135"/>
    </row>
    <row r="790" spans="1:5">
      <c r="A790" s="88">
        <v>780</v>
      </c>
      <c r="B790" s="134"/>
      <c r="C790" s="134"/>
      <c r="D790" s="94">
        <f t="shared" si="12"/>
        <v>0</v>
      </c>
      <c r="E790" s="135"/>
    </row>
    <row r="791" spans="1:5">
      <c r="A791" s="88">
        <v>781</v>
      </c>
      <c r="B791" s="134"/>
      <c r="C791" s="134"/>
      <c r="D791" s="94">
        <f t="shared" si="12"/>
        <v>0</v>
      </c>
      <c r="E791" s="135"/>
    </row>
    <row r="792" spans="1:5">
      <c r="A792" s="88">
        <v>782</v>
      </c>
      <c r="B792" s="134"/>
      <c r="C792" s="134"/>
      <c r="D792" s="94">
        <f t="shared" si="12"/>
        <v>0</v>
      </c>
      <c r="E792" s="135"/>
    </row>
    <row r="793" spans="1:5">
      <c r="A793" s="88">
        <v>783</v>
      </c>
      <c r="B793" s="134"/>
      <c r="C793" s="134"/>
      <c r="D793" s="94">
        <f t="shared" si="12"/>
        <v>0</v>
      </c>
      <c r="E793" s="135"/>
    </row>
    <row r="794" spans="1:5">
      <c r="A794" s="88">
        <v>784</v>
      </c>
      <c r="B794" s="134"/>
      <c r="C794" s="134"/>
      <c r="D794" s="94">
        <f t="shared" si="12"/>
        <v>0</v>
      </c>
      <c r="E794" s="135"/>
    </row>
    <row r="795" spans="1:5">
      <c r="A795" s="88">
        <v>785</v>
      </c>
      <c r="B795" s="134"/>
      <c r="C795" s="134"/>
      <c r="D795" s="94">
        <f t="shared" si="12"/>
        <v>0</v>
      </c>
      <c r="E795" s="135"/>
    </row>
    <row r="796" spans="1:5">
      <c r="A796" s="88">
        <v>786</v>
      </c>
      <c r="B796" s="134"/>
      <c r="C796" s="134"/>
      <c r="D796" s="94">
        <f t="shared" si="12"/>
        <v>0</v>
      </c>
      <c r="E796" s="135"/>
    </row>
    <row r="797" spans="1:5">
      <c r="A797" s="88">
        <v>787</v>
      </c>
      <c r="B797" s="134"/>
      <c r="C797" s="134"/>
      <c r="D797" s="94">
        <f t="shared" si="12"/>
        <v>0</v>
      </c>
      <c r="E797" s="135"/>
    </row>
    <row r="798" spans="1:5">
      <c r="A798" s="88">
        <v>788</v>
      </c>
      <c r="B798" s="134"/>
      <c r="C798" s="134"/>
      <c r="D798" s="94">
        <f t="shared" si="12"/>
        <v>0</v>
      </c>
      <c r="E798" s="135"/>
    </row>
    <row r="799" spans="1:5">
      <c r="A799" s="88">
        <v>789</v>
      </c>
      <c r="B799" s="134"/>
      <c r="C799" s="134"/>
      <c r="D799" s="94">
        <f t="shared" si="12"/>
        <v>0</v>
      </c>
      <c r="E799" s="135"/>
    </row>
    <row r="800" spans="1:5">
      <c r="A800" s="88">
        <v>790</v>
      </c>
      <c r="B800" s="134"/>
      <c r="C800" s="134"/>
      <c r="D800" s="94">
        <f t="shared" si="12"/>
        <v>0</v>
      </c>
      <c r="E800" s="135"/>
    </row>
    <row r="801" spans="1:5">
      <c r="A801" s="88">
        <v>791</v>
      </c>
      <c r="B801" s="134"/>
      <c r="C801" s="134"/>
      <c r="D801" s="94">
        <f t="shared" si="12"/>
        <v>0</v>
      </c>
      <c r="E801" s="135"/>
    </row>
    <row r="802" spans="1:5">
      <c r="A802" s="88">
        <v>792</v>
      </c>
      <c r="B802" s="134"/>
      <c r="C802" s="134"/>
      <c r="D802" s="94">
        <f t="shared" si="12"/>
        <v>0</v>
      </c>
      <c r="E802" s="135"/>
    </row>
    <row r="803" spans="1:5">
      <c r="A803" s="88">
        <v>793</v>
      </c>
      <c r="B803" s="134"/>
      <c r="C803" s="134"/>
      <c r="D803" s="94">
        <f t="shared" si="12"/>
        <v>0</v>
      </c>
      <c r="E803" s="135"/>
    </row>
    <row r="804" spans="1:5">
      <c r="A804" s="88">
        <v>794</v>
      </c>
      <c r="B804" s="134"/>
      <c r="C804" s="134"/>
      <c r="D804" s="94">
        <f t="shared" si="12"/>
        <v>0</v>
      </c>
      <c r="E804" s="135"/>
    </row>
    <row r="805" spans="1:5">
      <c r="A805" s="88">
        <v>795</v>
      </c>
      <c r="B805" s="134"/>
      <c r="C805" s="134"/>
      <c r="D805" s="94">
        <f t="shared" si="12"/>
        <v>0</v>
      </c>
      <c r="E805" s="135"/>
    </row>
    <row r="806" spans="1:5">
      <c r="A806" s="88">
        <v>796</v>
      </c>
      <c r="B806" s="134"/>
      <c r="C806" s="134"/>
      <c r="D806" s="94">
        <f t="shared" si="12"/>
        <v>0</v>
      </c>
      <c r="E806" s="135"/>
    </row>
    <row r="807" spans="1:5">
      <c r="A807" s="88">
        <v>797</v>
      </c>
      <c r="B807" s="134"/>
      <c r="C807" s="134"/>
      <c r="D807" s="94">
        <f t="shared" si="12"/>
        <v>0</v>
      </c>
      <c r="E807" s="135"/>
    </row>
    <row r="808" spans="1:5">
      <c r="A808" s="88">
        <v>798</v>
      </c>
      <c r="B808" s="134"/>
      <c r="C808" s="134"/>
      <c r="D808" s="94">
        <f t="shared" si="12"/>
        <v>0</v>
      </c>
      <c r="E808" s="135"/>
    </row>
    <row r="809" spans="1:5">
      <c r="A809" s="88">
        <v>799</v>
      </c>
      <c r="B809" s="134"/>
      <c r="C809" s="134"/>
      <c r="D809" s="94">
        <f t="shared" si="12"/>
        <v>0</v>
      </c>
      <c r="E809" s="135"/>
    </row>
    <row r="810" spans="1:5">
      <c r="A810" s="88">
        <v>800</v>
      </c>
      <c r="B810" s="134"/>
      <c r="C810" s="134"/>
      <c r="D810" s="94">
        <f t="shared" si="12"/>
        <v>0</v>
      </c>
      <c r="E810" s="135"/>
    </row>
    <row r="811" spans="1:5">
      <c r="A811" s="88">
        <v>801</v>
      </c>
      <c r="B811" s="134"/>
      <c r="C811" s="134"/>
      <c r="D811" s="94">
        <f t="shared" si="12"/>
        <v>0</v>
      </c>
      <c r="E811" s="135"/>
    </row>
    <row r="812" spans="1:5">
      <c r="A812" s="88">
        <v>802</v>
      </c>
      <c r="B812" s="134"/>
      <c r="C812" s="134"/>
      <c r="D812" s="94">
        <f t="shared" si="12"/>
        <v>0</v>
      </c>
      <c r="E812" s="135"/>
    </row>
    <row r="813" spans="1:5">
      <c r="A813" s="88">
        <v>803</v>
      </c>
      <c r="B813" s="134"/>
      <c r="C813" s="134"/>
      <c r="D813" s="94">
        <f t="shared" si="12"/>
        <v>0</v>
      </c>
      <c r="E813" s="135"/>
    </row>
    <row r="814" spans="1:5">
      <c r="A814" s="88">
        <v>804</v>
      </c>
      <c r="B814" s="134"/>
      <c r="C814" s="134"/>
      <c r="D814" s="94">
        <f t="shared" si="12"/>
        <v>0</v>
      </c>
      <c r="E814" s="135"/>
    </row>
    <row r="815" spans="1:5">
      <c r="A815" s="88">
        <v>805</v>
      </c>
      <c r="B815" s="134"/>
      <c r="C815" s="134"/>
      <c r="D815" s="94">
        <f t="shared" si="12"/>
        <v>0</v>
      </c>
      <c r="E815" s="135"/>
    </row>
    <row r="816" spans="1:5">
      <c r="A816" s="88">
        <v>806</v>
      </c>
      <c r="B816" s="134"/>
      <c r="C816" s="134"/>
      <c r="D816" s="94">
        <f t="shared" si="12"/>
        <v>0</v>
      </c>
      <c r="E816" s="135"/>
    </row>
    <row r="817" spans="1:5">
      <c r="A817" s="88">
        <v>807</v>
      </c>
      <c r="B817" s="134"/>
      <c r="C817" s="134"/>
      <c r="D817" s="94">
        <f t="shared" si="12"/>
        <v>0</v>
      </c>
      <c r="E817" s="135"/>
    </row>
    <row r="818" spans="1:5">
      <c r="A818" s="88">
        <v>808</v>
      </c>
      <c r="B818" s="134"/>
      <c r="C818" s="134"/>
      <c r="D818" s="94">
        <f t="shared" si="12"/>
        <v>0</v>
      </c>
      <c r="E818" s="135"/>
    </row>
    <row r="819" spans="1:5">
      <c r="A819" s="88">
        <v>809</v>
      </c>
      <c r="B819" s="134"/>
      <c r="C819" s="134"/>
      <c r="D819" s="94">
        <f t="shared" si="12"/>
        <v>0</v>
      </c>
      <c r="E819" s="135"/>
    </row>
    <row r="820" spans="1:5">
      <c r="A820" s="88">
        <v>810</v>
      </c>
      <c r="B820" s="134"/>
      <c r="C820" s="134"/>
      <c r="D820" s="94">
        <f t="shared" si="12"/>
        <v>0</v>
      </c>
      <c r="E820" s="135"/>
    </row>
    <row r="821" spans="1:5">
      <c r="A821" s="88">
        <v>811</v>
      </c>
      <c r="B821" s="134"/>
      <c r="C821" s="134"/>
      <c r="D821" s="94">
        <f t="shared" si="12"/>
        <v>0</v>
      </c>
      <c r="E821" s="135"/>
    </row>
    <row r="822" spans="1:5">
      <c r="A822" s="88">
        <v>812</v>
      </c>
      <c r="B822" s="134"/>
      <c r="C822" s="134"/>
      <c r="D822" s="94">
        <f t="shared" si="12"/>
        <v>0</v>
      </c>
      <c r="E822" s="135"/>
    </row>
    <row r="823" spans="1:5">
      <c r="A823" s="88">
        <v>813</v>
      </c>
      <c r="B823" s="134"/>
      <c r="C823" s="134"/>
      <c r="D823" s="94">
        <f t="shared" si="12"/>
        <v>0</v>
      </c>
      <c r="E823" s="135"/>
    </row>
    <row r="824" spans="1:5">
      <c r="A824" s="88">
        <v>814</v>
      </c>
      <c r="B824" s="134"/>
      <c r="C824" s="134"/>
      <c r="D824" s="94">
        <f t="shared" si="12"/>
        <v>0</v>
      </c>
      <c r="E824" s="135"/>
    </row>
    <row r="825" spans="1:5">
      <c r="A825" s="88">
        <v>815</v>
      </c>
      <c r="B825" s="134"/>
      <c r="C825" s="134"/>
      <c r="D825" s="94">
        <f t="shared" si="12"/>
        <v>0</v>
      </c>
      <c r="E825" s="135"/>
    </row>
    <row r="826" spans="1:5">
      <c r="A826" s="88">
        <v>816</v>
      </c>
      <c r="B826" s="134"/>
      <c r="C826" s="134"/>
      <c r="D826" s="94">
        <f t="shared" si="12"/>
        <v>0</v>
      </c>
      <c r="E826" s="135"/>
    </row>
    <row r="827" spans="1:5">
      <c r="A827" s="88">
        <v>817</v>
      </c>
      <c r="B827" s="134"/>
      <c r="C827" s="134"/>
      <c r="D827" s="94">
        <f t="shared" si="12"/>
        <v>0</v>
      </c>
      <c r="E827" s="135"/>
    </row>
    <row r="828" spans="1:5">
      <c r="A828" s="88">
        <v>818</v>
      </c>
      <c r="B828" s="134"/>
      <c r="C828" s="134"/>
      <c r="D828" s="94">
        <f t="shared" si="12"/>
        <v>0</v>
      </c>
      <c r="E828" s="135"/>
    </row>
    <row r="829" spans="1:5">
      <c r="A829" s="88">
        <v>819</v>
      </c>
      <c r="B829" s="134"/>
      <c r="C829" s="134"/>
      <c r="D829" s="94">
        <f t="shared" si="12"/>
        <v>0</v>
      </c>
      <c r="E829" s="135"/>
    </row>
    <row r="830" spans="1:5">
      <c r="A830" s="88">
        <v>820</v>
      </c>
      <c r="B830" s="134"/>
      <c r="C830" s="134"/>
      <c r="D830" s="94">
        <f t="shared" si="12"/>
        <v>0</v>
      </c>
      <c r="E830" s="135"/>
    </row>
    <row r="831" spans="1:5">
      <c r="A831" s="88">
        <v>821</v>
      </c>
      <c r="B831" s="134"/>
      <c r="C831" s="134"/>
      <c r="D831" s="94">
        <f t="shared" si="12"/>
        <v>0</v>
      </c>
      <c r="E831" s="135"/>
    </row>
    <row r="832" spans="1:5">
      <c r="A832" s="88">
        <v>822</v>
      </c>
      <c r="B832" s="134"/>
      <c r="C832" s="134"/>
      <c r="D832" s="94">
        <f t="shared" si="12"/>
        <v>0</v>
      </c>
      <c r="E832" s="135"/>
    </row>
    <row r="833" spans="1:5">
      <c r="A833" s="88">
        <v>823</v>
      </c>
      <c r="B833" s="134"/>
      <c r="C833" s="134"/>
      <c r="D833" s="94">
        <f t="shared" si="12"/>
        <v>0</v>
      </c>
      <c r="E833" s="135"/>
    </row>
    <row r="834" spans="1:5">
      <c r="A834" s="88">
        <v>824</v>
      </c>
      <c r="B834" s="134"/>
      <c r="C834" s="134"/>
      <c r="D834" s="94">
        <f t="shared" si="12"/>
        <v>0</v>
      </c>
      <c r="E834" s="135"/>
    </row>
    <row r="835" spans="1:5">
      <c r="A835" s="88">
        <v>825</v>
      </c>
      <c r="B835" s="134"/>
      <c r="C835" s="134"/>
      <c r="D835" s="94">
        <f t="shared" si="12"/>
        <v>0</v>
      </c>
      <c r="E835" s="135"/>
    </row>
    <row r="836" spans="1:5">
      <c r="A836" s="88">
        <v>826</v>
      </c>
      <c r="B836" s="134"/>
      <c r="C836" s="134"/>
      <c r="D836" s="94">
        <f t="shared" si="12"/>
        <v>0</v>
      </c>
      <c r="E836" s="135"/>
    </row>
    <row r="837" spans="1:5">
      <c r="A837" s="88">
        <v>827</v>
      </c>
      <c r="B837" s="134"/>
      <c r="C837" s="134"/>
      <c r="D837" s="94">
        <f t="shared" si="12"/>
        <v>0</v>
      </c>
      <c r="E837" s="135"/>
    </row>
    <row r="838" spans="1:5">
      <c r="A838" s="88">
        <v>828</v>
      </c>
      <c r="B838" s="134"/>
      <c r="C838" s="134"/>
      <c r="D838" s="94">
        <f t="shared" si="12"/>
        <v>0</v>
      </c>
      <c r="E838" s="135"/>
    </row>
    <row r="839" spans="1:5">
      <c r="A839" s="88">
        <v>829</v>
      </c>
      <c r="B839" s="134"/>
      <c r="C839" s="134"/>
      <c r="D839" s="94">
        <f t="shared" si="12"/>
        <v>0</v>
      </c>
      <c r="E839" s="135"/>
    </row>
    <row r="840" spans="1:5">
      <c r="A840" s="88">
        <v>830</v>
      </c>
      <c r="B840" s="134"/>
      <c r="C840" s="134"/>
      <c r="D840" s="94">
        <f t="shared" si="12"/>
        <v>0</v>
      </c>
      <c r="E840" s="135"/>
    </row>
    <row r="841" spans="1:5">
      <c r="A841" s="88">
        <v>831</v>
      </c>
      <c r="B841" s="134"/>
      <c r="C841" s="134"/>
      <c r="D841" s="94">
        <f t="shared" si="12"/>
        <v>0</v>
      </c>
      <c r="E841" s="135"/>
    </row>
    <row r="842" spans="1:5">
      <c r="A842" s="88">
        <v>832</v>
      </c>
      <c r="B842" s="134"/>
      <c r="C842" s="134"/>
      <c r="D842" s="94">
        <f t="shared" si="12"/>
        <v>0</v>
      </c>
      <c r="E842" s="135"/>
    </row>
    <row r="843" spans="1:5">
      <c r="A843" s="88">
        <v>833</v>
      </c>
      <c r="B843" s="134"/>
      <c r="C843" s="134"/>
      <c r="D843" s="94">
        <f t="shared" si="12"/>
        <v>0</v>
      </c>
      <c r="E843" s="135"/>
    </row>
    <row r="844" spans="1:5">
      <c r="A844" s="88">
        <v>834</v>
      </c>
      <c r="B844" s="134"/>
      <c r="C844" s="134"/>
      <c r="D844" s="94">
        <f t="shared" ref="D844:D907" si="13">MIN(B844:C844)</f>
        <v>0</v>
      </c>
      <c r="E844" s="135"/>
    </row>
    <row r="845" spans="1:5">
      <c r="A845" s="88">
        <v>835</v>
      </c>
      <c r="B845" s="134"/>
      <c r="C845" s="134"/>
      <c r="D845" s="94">
        <f t="shared" si="13"/>
        <v>0</v>
      </c>
      <c r="E845" s="135"/>
    </row>
    <row r="846" spans="1:5">
      <c r="A846" s="88">
        <v>836</v>
      </c>
      <c r="B846" s="134"/>
      <c r="C846" s="134"/>
      <c r="D846" s="94">
        <f t="shared" si="13"/>
        <v>0</v>
      </c>
      <c r="E846" s="135"/>
    </row>
    <row r="847" spans="1:5">
      <c r="A847" s="88">
        <v>837</v>
      </c>
      <c r="B847" s="134"/>
      <c r="C847" s="134"/>
      <c r="D847" s="94">
        <f t="shared" si="13"/>
        <v>0</v>
      </c>
      <c r="E847" s="135"/>
    </row>
    <row r="848" spans="1:5">
      <c r="A848" s="88">
        <v>838</v>
      </c>
      <c r="B848" s="134"/>
      <c r="C848" s="134"/>
      <c r="D848" s="94">
        <f t="shared" si="13"/>
        <v>0</v>
      </c>
      <c r="E848" s="135"/>
    </row>
    <row r="849" spans="1:5">
      <c r="A849" s="88">
        <v>839</v>
      </c>
      <c r="B849" s="134"/>
      <c r="C849" s="134"/>
      <c r="D849" s="94">
        <f t="shared" si="13"/>
        <v>0</v>
      </c>
      <c r="E849" s="135"/>
    </row>
    <row r="850" spans="1:5">
      <c r="A850" s="88">
        <v>840</v>
      </c>
      <c r="B850" s="134"/>
      <c r="C850" s="134"/>
      <c r="D850" s="94">
        <f t="shared" si="13"/>
        <v>0</v>
      </c>
      <c r="E850" s="135"/>
    </row>
    <row r="851" spans="1:5">
      <c r="A851" s="88">
        <v>841</v>
      </c>
      <c r="B851" s="134"/>
      <c r="C851" s="134"/>
      <c r="D851" s="94">
        <f t="shared" si="13"/>
        <v>0</v>
      </c>
      <c r="E851" s="135"/>
    </row>
    <row r="852" spans="1:5">
      <c r="A852" s="88">
        <v>842</v>
      </c>
      <c r="B852" s="134"/>
      <c r="C852" s="134"/>
      <c r="D852" s="94">
        <f t="shared" si="13"/>
        <v>0</v>
      </c>
      <c r="E852" s="135"/>
    </row>
    <row r="853" spans="1:5">
      <c r="A853" s="88">
        <v>843</v>
      </c>
      <c r="B853" s="134"/>
      <c r="C853" s="134"/>
      <c r="D853" s="94">
        <f t="shared" si="13"/>
        <v>0</v>
      </c>
      <c r="E853" s="135"/>
    </row>
    <row r="854" spans="1:5">
      <c r="A854" s="88">
        <v>844</v>
      </c>
      <c r="B854" s="134"/>
      <c r="C854" s="134"/>
      <c r="D854" s="94">
        <f t="shared" si="13"/>
        <v>0</v>
      </c>
      <c r="E854" s="135"/>
    </row>
    <row r="855" spans="1:5">
      <c r="A855" s="88">
        <v>845</v>
      </c>
      <c r="B855" s="134"/>
      <c r="C855" s="134"/>
      <c r="D855" s="94">
        <f t="shared" si="13"/>
        <v>0</v>
      </c>
      <c r="E855" s="135"/>
    </row>
    <row r="856" spans="1:5">
      <c r="A856" s="88">
        <v>846</v>
      </c>
      <c r="B856" s="134"/>
      <c r="C856" s="134"/>
      <c r="D856" s="94">
        <f t="shared" si="13"/>
        <v>0</v>
      </c>
      <c r="E856" s="135"/>
    </row>
    <row r="857" spans="1:5">
      <c r="A857" s="88">
        <v>847</v>
      </c>
      <c r="B857" s="134"/>
      <c r="C857" s="134"/>
      <c r="D857" s="94">
        <f t="shared" si="13"/>
        <v>0</v>
      </c>
      <c r="E857" s="135"/>
    </row>
    <row r="858" spans="1:5">
      <c r="A858" s="88">
        <v>848</v>
      </c>
      <c r="B858" s="134"/>
      <c r="C858" s="134"/>
      <c r="D858" s="94">
        <f t="shared" si="13"/>
        <v>0</v>
      </c>
      <c r="E858" s="135"/>
    </row>
    <row r="859" spans="1:5">
      <c r="A859" s="88">
        <v>849</v>
      </c>
      <c r="B859" s="134"/>
      <c r="C859" s="134"/>
      <c r="D859" s="94">
        <f t="shared" si="13"/>
        <v>0</v>
      </c>
      <c r="E859" s="135"/>
    </row>
    <row r="860" spans="1:5">
      <c r="A860" s="88">
        <v>850</v>
      </c>
      <c r="B860" s="134"/>
      <c r="C860" s="134"/>
      <c r="D860" s="94">
        <f t="shared" si="13"/>
        <v>0</v>
      </c>
      <c r="E860" s="135"/>
    </row>
    <row r="861" spans="1:5">
      <c r="A861" s="88">
        <v>851</v>
      </c>
      <c r="B861" s="134"/>
      <c r="C861" s="134"/>
      <c r="D861" s="94">
        <f t="shared" si="13"/>
        <v>0</v>
      </c>
      <c r="E861" s="135"/>
    </row>
    <row r="862" spans="1:5">
      <c r="A862" s="88">
        <v>852</v>
      </c>
      <c r="B862" s="134"/>
      <c r="C862" s="134"/>
      <c r="D862" s="94">
        <f t="shared" si="13"/>
        <v>0</v>
      </c>
      <c r="E862" s="135"/>
    </row>
    <row r="863" spans="1:5">
      <c r="A863" s="88">
        <v>853</v>
      </c>
      <c r="B863" s="134"/>
      <c r="C863" s="134"/>
      <c r="D863" s="94">
        <f t="shared" si="13"/>
        <v>0</v>
      </c>
      <c r="E863" s="135"/>
    </row>
    <row r="864" spans="1:5">
      <c r="A864" s="88">
        <v>854</v>
      </c>
      <c r="B864" s="134"/>
      <c r="C864" s="134"/>
      <c r="D864" s="94">
        <f t="shared" si="13"/>
        <v>0</v>
      </c>
      <c r="E864" s="135"/>
    </row>
    <row r="865" spans="1:5">
      <c r="A865" s="88">
        <v>855</v>
      </c>
      <c r="B865" s="134"/>
      <c r="C865" s="134"/>
      <c r="D865" s="94">
        <f t="shared" si="13"/>
        <v>0</v>
      </c>
      <c r="E865" s="135"/>
    </row>
    <row r="866" spans="1:5">
      <c r="A866" s="88">
        <v>856</v>
      </c>
      <c r="B866" s="134"/>
      <c r="C866" s="134"/>
      <c r="D866" s="94">
        <f t="shared" si="13"/>
        <v>0</v>
      </c>
      <c r="E866" s="135"/>
    </row>
    <row r="867" spans="1:5">
      <c r="A867" s="88">
        <v>857</v>
      </c>
      <c r="B867" s="134"/>
      <c r="C867" s="134"/>
      <c r="D867" s="94">
        <f t="shared" si="13"/>
        <v>0</v>
      </c>
      <c r="E867" s="135"/>
    </row>
    <row r="868" spans="1:5">
      <c r="A868" s="88">
        <v>858</v>
      </c>
      <c r="B868" s="134"/>
      <c r="C868" s="134"/>
      <c r="D868" s="94">
        <f t="shared" si="13"/>
        <v>0</v>
      </c>
      <c r="E868" s="135"/>
    </row>
    <row r="869" spans="1:5">
      <c r="A869" s="88">
        <v>859</v>
      </c>
      <c r="B869" s="134"/>
      <c r="C869" s="134"/>
      <c r="D869" s="94">
        <f t="shared" si="13"/>
        <v>0</v>
      </c>
      <c r="E869" s="135"/>
    </row>
    <row r="870" spans="1:5">
      <c r="A870" s="88">
        <v>860</v>
      </c>
      <c r="B870" s="134"/>
      <c r="C870" s="134"/>
      <c r="D870" s="94">
        <f t="shared" si="13"/>
        <v>0</v>
      </c>
      <c r="E870" s="135"/>
    </row>
    <row r="871" spans="1:5">
      <c r="A871" s="88">
        <v>861</v>
      </c>
      <c r="B871" s="134"/>
      <c r="C871" s="134"/>
      <c r="D871" s="94">
        <f t="shared" si="13"/>
        <v>0</v>
      </c>
      <c r="E871" s="135"/>
    </row>
    <row r="872" spans="1:5">
      <c r="A872" s="88">
        <v>862</v>
      </c>
      <c r="B872" s="134"/>
      <c r="C872" s="134"/>
      <c r="D872" s="94">
        <f t="shared" si="13"/>
        <v>0</v>
      </c>
      <c r="E872" s="135"/>
    </row>
    <row r="873" spans="1:5">
      <c r="A873" s="88">
        <v>863</v>
      </c>
      <c r="B873" s="134"/>
      <c r="C873" s="134"/>
      <c r="D873" s="94">
        <f t="shared" si="13"/>
        <v>0</v>
      </c>
      <c r="E873" s="135"/>
    </row>
    <row r="874" spans="1:5">
      <c r="A874" s="88">
        <v>864</v>
      </c>
      <c r="B874" s="134"/>
      <c r="C874" s="134"/>
      <c r="D874" s="94">
        <f t="shared" si="13"/>
        <v>0</v>
      </c>
      <c r="E874" s="135"/>
    </row>
    <row r="875" spans="1:5">
      <c r="A875" s="88">
        <v>865</v>
      </c>
      <c r="B875" s="134"/>
      <c r="C875" s="134"/>
      <c r="D875" s="94">
        <f t="shared" si="13"/>
        <v>0</v>
      </c>
      <c r="E875" s="135"/>
    </row>
    <row r="876" spans="1:5">
      <c r="A876" s="88">
        <v>866</v>
      </c>
      <c r="B876" s="134"/>
      <c r="C876" s="134"/>
      <c r="D876" s="94">
        <f t="shared" si="13"/>
        <v>0</v>
      </c>
      <c r="E876" s="135"/>
    </row>
    <row r="877" spans="1:5">
      <c r="A877" s="88">
        <v>867</v>
      </c>
      <c r="B877" s="134"/>
      <c r="C877" s="134"/>
      <c r="D877" s="94">
        <f t="shared" si="13"/>
        <v>0</v>
      </c>
      <c r="E877" s="135"/>
    </row>
    <row r="878" spans="1:5">
      <c r="A878" s="88">
        <v>868</v>
      </c>
      <c r="B878" s="134"/>
      <c r="C878" s="134"/>
      <c r="D878" s="94">
        <f t="shared" si="13"/>
        <v>0</v>
      </c>
      <c r="E878" s="135"/>
    </row>
    <row r="879" spans="1:5">
      <c r="A879" s="88">
        <v>869</v>
      </c>
      <c r="B879" s="134"/>
      <c r="C879" s="134"/>
      <c r="D879" s="94">
        <f t="shared" si="13"/>
        <v>0</v>
      </c>
      <c r="E879" s="135"/>
    </row>
    <row r="880" spans="1:5">
      <c r="A880" s="88">
        <v>870</v>
      </c>
      <c r="B880" s="134"/>
      <c r="C880" s="134"/>
      <c r="D880" s="94">
        <f t="shared" si="13"/>
        <v>0</v>
      </c>
      <c r="E880" s="135"/>
    </row>
    <row r="881" spans="1:5">
      <c r="A881" s="88">
        <v>871</v>
      </c>
      <c r="B881" s="134"/>
      <c r="C881" s="134"/>
      <c r="D881" s="94">
        <f t="shared" si="13"/>
        <v>0</v>
      </c>
      <c r="E881" s="135"/>
    </row>
    <row r="882" spans="1:5">
      <c r="A882" s="88">
        <v>872</v>
      </c>
      <c r="B882" s="134"/>
      <c r="C882" s="134"/>
      <c r="D882" s="94">
        <f t="shared" si="13"/>
        <v>0</v>
      </c>
      <c r="E882" s="135"/>
    </row>
    <row r="883" spans="1:5">
      <c r="A883" s="88">
        <v>873</v>
      </c>
      <c r="B883" s="134"/>
      <c r="C883" s="134"/>
      <c r="D883" s="94">
        <f t="shared" si="13"/>
        <v>0</v>
      </c>
      <c r="E883" s="135"/>
    </row>
    <row r="884" spans="1:5">
      <c r="A884" s="88">
        <v>874</v>
      </c>
      <c r="B884" s="134"/>
      <c r="C884" s="134"/>
      <c r="D884" s="94">
        <f t="shared" si="13"/>
        <v>0</v>
      </c>
      <c r="E884" s="135"/>
    </row>
    <row r="885" spans="1:5">
      <c r="A885" s="88">
        <v>875</v>
      </c>
      <c r="B885" s="134"/>
      <c r="C885" s="134"/>
      <c r="D885" s="94">
        <f t="shared" si="13"/>
        <v>0</v>
      </c>
      <c r="E885" s="135"/>
    </row>
    <row r="886" spans="1:5">
      <c r="A886" s="88">
        <v>876</v>
      </c>
      <c r="B886" s="134"/>
      <c r="C886" s="134"/>
      <c r="D886" s="94">
        <f t="shared" si="13"/>
        <v>0</v>
      </c>
      <c r="E886" s="135"/>
    </row>
    <row r="887" spans="1:5">
      <c r="A887" s="88">
        <v>877</v>
      </c>
      <c r="B887" s="134"/>
      <c r="C887" s="134"/>
      <c r="D887" s="94">
        <f t="shared" si="13"/>
        <v>0</v>
      </c>
      <c r="E887" s="135"/>
    </row>
    <row r="888" spans="1:5">
      <c r="A888" s="88">
        <v>878</v>
      </c>
      <c r="B888" s="134"/>
      <c r="C888" s="134"/>
      <c r="D888" s="94">
        <f t="shared" si="13"/>
        <v>0</v>
      </c>
      <c r="E888" s="135"/>
    </row>
    <row r="889" spans="1:5">
      <c r="A889" s="88">
        <v>879</v>
      </c>
      <c r="B889" s="134"/>
      <c r="C889" s="134"/>
      <c r="D889" s="94">
        <f t="shared" si="13"/>
        <v>0</v>
      </c>
      <c r="E889" s="135"/>
    </row>
    <row r="890" spans="1:5">
      <c r="A890" s="88">
        <v>880</v>
      </c>
      <c r="B890" s="134"/>
      <c r="C890" s="134"/>
      <c r="D890" s="94">
        <f t="shared" si="13"/>
        <v>0</v>
      </c>
      <c r="E890" s="135"/>
    </row>
    <row r="891" spans="1:5">
      <c r="A891" s="88">
        <v>881</v>
      </c>
      <c r="B891" s="134"/>
      <c r="C891" s="134"/>
      <c r="D891" s="94">
        <f t="shared" si="13"/>
        <v>0</v>
      </c>
      <c r="E891" s="135"/>
    </row>
    <row r="892" spans="1:5">
      <c r="A892" s="88">
        <v>882</v>
      </c>
      <c r="B892" s="134"/>
      <c r="C892" s="134"/>
      <c r="D892" s="94">
        <f t="shared" si="13"/>
        <v>0</v>
      </c>
      <c r="E892" s="135"/>
    </row>
    <row r="893" spans="1:5">
      <c r="A893" s="88">
        <v>883</v>
      </c>
      <c r="B893" s="134"/>
      <c r="C893" s="134"/>
      <c r="D893" s="94">
        <f t="shared" si="13"/>
        <v>0</v>
      </c>
      <c r="E893" s="135"/>
    </row>
    <row r="894" spans="1:5">
      <c r="A894" s="88">
        <v>884</v>
      </c>
      <c r="B894" s="134"/>
      <c r="C894" s="134"/>
      <c r="D894" s="94">
        <f t="shared" si="13"/>
        <v>0</v>
      </c>
      <c r="E894" s="135"/>
    </row>
    <row r="895" spans="1:5">
      <c r="A895" s="88">
        <v>885</v>
      </c>
      <c r="B895" s="134"/>
      <c r="C895" s="134"/>
      <c r="D895" s="94">
        <f t="shared" si="13"/>
        <v>0</v>
      </c>
      <c r="E895" s="135"/>
    </row>
    <row r="896" spans="1:5">
      <c r="A896" s="88">
        <v>886</v>
      </c>
      <c r="B896" s="134"/>
      <c r="C896" s="134"/>
      <c r="D896" s="94">
        <f t="shared" si="13"/>
        <v>0</v>
      </c>
      <c r="E896" s="135"/>
    </row>
    <row r="897" spans="1:5">
      <c r="A897" s="88">
        <v>887</v>
      </c>
      <c r="B897" s="134"/>
      <c r="C897" s="134"/>
      <c r="D897" s="94">
        <f t="shared" si="13"/>
        <v>0</v>
      </c>
      <c r="E897" s="135"/>
    </row>
    <row r="898" spans="1:5">
      <c r="A898" s="88">
        <v>888</v>
      </c>
      <c r="B898" s="134"/>
      <c r="C898" s="134"/>
      <c r="D898" s="94">
        <f t="shared" si="13"/>
        <v>0</v>
      </c>
      <c r="E898" s="135"/>
    </row>
    <row r="899" spans="1:5">
      <c r="A899" s="88">
        <v>889</v>
      </c>
      <c r="B899" s="134"/>
      <c r="C899" s="134"/>
      <c r="D899" s="94">
        <f t="shared" si="13"/>
        <v>0</v>
      </c>
      <c r="E899" s="135"/>
    </row>
    <row r="900" spans="1:5">
      <c r="A900" s="88">
        <v>890</v>
      </c>
      <c r="B900" s="134"/>
      <c r="C900" s="134"/>
      <c r="D900" s="94">
        <f t="shared" si="13"/>
        <v>0</v>
      </c>
      <c r="E900" s="135"/>
    </row>
    <row r="901" spans="1:5">
      <c r="A901" s="88">
        <v>891</v>
      </c>
      <c r="B901" s="134"/>
      <c r="C901" s="134"/>
      <c r="D901" s="94">
        <f t="shared" si="13"/>
        <v>0</v>
      </c>
      <c r="E901" s="135"/>
    </row>
    <row r="902" spans="1:5">
      <c r="A902" s="88">
        <v>892</v>
      </c>
      <c r="B902" s="134"/>
      <c r="C902" s="134"/>
      <c r="D902" s="94">
        <f t="shared" si="13"/>
        <v>0</v>
      </c>
      <c r="E902" s="135"/>
    </row>
    <row r="903" spans="1:5">
      <c r="A903" s="88">
        <v>893</v>
      </c>
      <c r="B903" s="134"/>
      <c r="C903" s="134"/>
      <c r="D903" s="94">
        <f t="shared" si="13"/>
        <v>0</v>
      </c>
      <c r="E903" s="135"/>
    </row>
    <row r="904" spans="1:5">
      <c r="A904" s="88">
        <v>894</v>
      </c>
      <c r="B904" s="134"/>
      <c r="C904" s="134"/>
      <c r="D904" s="94">
        <f t="shared" si="13"/>
        <v>0</v>
      </c>
      <c r="E904" s="135"/>
    </row>
    <row r="905" spans="1:5">
      <c r="A905" s="88">
        <v>895</v>
      </c>
      <c r="B905" s="134"/>
      <c r="C905" s="134"/>
      <c r="D905" s="94">
        <f t="shared" si="13"/>
        <v>0</v>
      </c>
      <c r="E905" s="135"/>
    </row>
    <row r="906" spans="1:5">
      <c r="A906" s="88">
        <v>896</v>
      </c>
      <c r="B906" s="134"/>
      <c r="C906" s="134"/>
      <c r="D906" s="94">
        <f t="shared" si="13"/>
        <v>0</v>
      </c>
      <c r="E906" s="135"/>
    </row>
    <row r="907" spans="1:5">
      <c r="A907" s="88">
        <v>897</v>
      </c>
      <c r="B907" s="134"/>
      <c r="C907" s="134"/>
      <c r="D907" s="94">
        <f t="shared" si="13"/>
        <v>0</v>
      </c>
      <c r="E907" s="135"/>
    </row>
    <row r="908" spans="1:5">
      <c r="A908" s="88">
        <v>898</v>
      </c>
      <c r="B908" s="134"/>
      <c r="C908" s="134"/>
      <c r="D908" s="94">
        <f t="shared" ref="D908:D971" si="14">MIN(B908:C908)</f>
        <v>0</v>
      </c>
      <c r="E908" s="135"/>
    </row>
    <row r="909" spans="1:5">
      <c r="A909" s="88">
        <v>899</v>
      </c>
      <c r="B909" s="134"/>
      <c r="C909" s="134"/>
      <c r="D909" s="94">
        <f t="shared" si="14"/>
        <v>0</v>
      </c>
      <c r="E909" s="135"/>
    </row>
    <row r="910" spans="1:5">
      <c r="A910" s="88">
        <v>900</v>
      </c>
      <c r="B910" s="134"/>
      <c r="C910" s="134"/>
      <c r="D910" s="94">
        <f t="shared" si="14"/>
        <v>0</v>
      </c>
      <c r="E910" s="135"/>
    </row>
    <row r="911" spans="1:5">
      <c r="A911" s="88">
        <v>901</v>
      </c>
      <c r="B911" s="134"/>
      <c r="C911" s="134"/>
      <c r="D911" s="94">
        <f t="shared" si="14"/>
        <v>0</v>
      </c>
      <c r="E911" s="135"/>
    </row>
    <row r="912" spans="1:5">
      <c r="A912" s="88">
        <v>902</v>
      </c>
      <c r="B912" s="134"/>
      <c r="C912" s="134"/>
      <c r="D912" s="94">
        <f t="shared" si="14"/>
        <v>0</v>
      </c>
      <c r="E912" s="135"/>
    </row>
    <row r="913" spans="1:5">
      <c r="A913" s="88">
        <v>903</v>
      </c>
      <c r="B913" s="134"/>
      <c r="C913" s="134"/>
      <c r="D913" s="94">
        <f t="shared" si="14"/>
        <v>0</v>
      </c>
      <c r="E913" s="135"/>
    </row>
    <row r="914" spans="1:5">
      <c r="A914" s="88">
        <v>904</v>
      </c>
      <c r="B914" s="134"/>
      <c r="C914" s="134"/>
      <c r="D914" s="94">
        <f t="shared" si="14"/>
        <v>0</v>
      </c>
      <c r="E914" s="135"/>
    </row>
    <row r="915" spans="1:5">
      <c r="A915" s="88">
        <v>905</v>
      </c>
      <c r="B915" s="134"/>
      <c r="C915" s="134"/>
      <c r="D915" s="94">
        <f t="shared" si="14"/>
        <v>0</v>
      </c>
      <c r="E915" s="135"/>
    </row>
    <row r="916" spans="1:5">
      <c r="A916" s="88">
        <v>906</v>
      </c>
      <c r="B916" s="134"/>
      <c r="C916" s="134"/>
      <c r="D916" s="94">
        <f t="shared" si="14"/>
        <v>0</v>
      </c>
      <c r="E916" s="135"/>
    </row>
    <row r="917" spans="1:5">
      <c r="A917" s="88">
        <v>907</v>
      </c>
      <c r="B917" s="134"/>
      <c r="C917" s="134"/>
      <c r="D917" s="94">
        <f t="shared" si="14"/>
        <v>0</v>
      </c>
      <c r="E917" s="135"/>
    </row>
    <row r="918" spans="1:5">
      <c r="A918" s="88">
        <v>908</v>
      </c>
      <c r="B918" s="134"/>
      <c r="C918" s="134"/>
      <c r="D918" s="94">
        <f t="shared" si="14"/>
        <v>0</v>
      </c>
      <c r="E918" s="135"/>
    </row>
    <row r="919" spans="1:5">
      <c r="A919" s="88">
        <v>909</v>
      </c>
      <c r="B919" s="134"/>
      <c r="C919" s="134"/>
      <c r="D919" s="94">
        <f t="shared" si="14"/>
        <v>0</v>
      </c>
      <c r="E919" s="135"/>
    </row>
    <row r="920" spans="1:5">
      <c r="A920" s="88">
        <v>910</v>
      </c>
      <c r="B920" s="134"/>
      <c r="C920" s="134"/>
      <c r="D920" s="94">
        <f t="shared" si="14"/>
        <v>0</v>
      </c>
      <c r="E920" s="135"/>
    </row>
    <row r="921" spans="1:5">
      <c r="A921" s="88">
        <v>911</v>
      </c>
      <c r="B921" s="134"/>
      <c r="C921" s="134"/>
      <c r="D921" s="94">
        <f t="shared" si="14"/>
        <v>0</v>
      </c>
      <c r="E921" s="135"/>
    </row>
    <row r="922" spans="1:5">
      <c r="A922" s="88">
        <v>912</v>
      </c>
      <c r="B922" s="134"/>
      <c r="C922" s="134"/>
      <c r="D922" s="94">
        <f t="shared" si="14"/>
        <v>0</v>
      </c>
      <c r="E922" s="135"/>
    </row>
    <row r="923" spans="1:5">
      <c r="A923" s="88">
        <v>913</v>
      </c>
      <c r="B923" s="134"/>
      <c r="C923" s="134"/>
      <c r="D923" s="94">
        <f t="shared" si="14"/>
        <v>0</v>
      </c>
      <c r="E923" s="135"/>
    </row>
    <row r="924" spans="1:5">
      <c r="A924" s="88">
        <v>914</v>
      </c>
      <c r="B924" s="134"/>
      <c r="C924" s="134"/>
      <c r="D924" s="94">
        <f t="shared" si="14"/>
        <v>0</v>
      </c>
      <c r="E924" s="135"/>
    </row>
    <row r="925" spans="1:5">
      <c r="A925" s="88">
        <v>915</v>
      </c>
      <c r="B925" s="134"/>
      <c r="C925" s="134"/>
      <c r="D925" s="94">
        <f t="shared" si="14"/>
        <v>0</v>
      </c>
      <c r="E925" s="135"/>
    </row>
    <row r="926" spans="1:5">
      <c r="A926" s="88">
        <v>916</v>
      </c>
      <c r="B926" s="134"/>
      <c r="C926" s="134"/>
      <c r="D926" s="94">
        <f t="shared" si="14"/>
        <v>0</v>
      </c>
      <c r="E926" s="135"/>
    </row>
    <row r="927" spans="1:5">
      <c r="A927" s="88">
        <v>917</v>
      </c>
      <c r="B927" s="134"/>
      <c r="C927" s="134"/>
      <c r="D927" s="94">
        <f t="shared" si="14"/>
        <v>0</v>
      </c>
      <c r="E927" s="135"/>
    </row>
    <row r="928" spans="1:5">
      <c r="A928" s="88">
        <v>918</v>
      </c>
      <c r="B928" s="134"/>
      <c r="C928" s="134"/>
      <c r="D928" s="94">
        <f t="shared" si="14"/>
        <v>0</v>
      </c>
      <c r="E928" s="135"/>
    </row>
    <row r="929" spans="1:5">
      <c r="A929" s="88">
        <v>919</v>
      </c>
      <c r="B929" s="134"/>
      <c r="C929" s="134"/>
      <c r="D929" s="94">
        <f t="shared" si="14"/>
        <v>0</v>
      </c>
      <c r="E929" s="135"/>
    </row>
    <row r="930" spans="1:5">
      <c r="A930" s="88">
        <v>920</v>
      </c>
      <c r="B930" s="134"/>
      <c r="C930" s="134"/>
      <c r="D930" s="94">
        <f t="shared" si="14"/>
        <v>0</v>
      </c>
      <c r="E930" s="135"/>
    </row>
    <row r="931" spans="1:5">
      <c r="A931" s="88">
        <v>921</v>
      </c>
      <c r="B931" s="134"/>
      <c r="C931" s="134"/>
      <c r="D931" s="94">
        <f t="shared" si="14"/>
        <v>0</v>
      </c>
      <c r="E931" s="135"/>
    </row>
    <row r="932" spans="1:5">
      <c r="A932" s="88">
        <v>922</v>
      </c>
      <c r="B932" s="134"/>
      <c r="C932" s="134"/>
      <c r="D932" s="94">
        <f t="shared" si="14"/>
        <v>0</v>
      </c>
      <c r="E932" s="135"/>
    </row>
    <row r="933" spans="1:5">
      <c r="A933" s="88">
        <v>923</v>
      </c>
      <c r="B933" s="134"/>
      <c r="C933" s="134"/>
      <c r="D933" s="94">
        <f t="shared" si="14"/>
        <v>0</v>
      </c>
      <c r="E933" s="135"/>
    </row>
    <row r="934" spans="1:5">
      <c r="A934" s="88">
        <v>924</v>
      </c>
      <c r="B934" s="134"/>
      <c r="C934" s="134"/>
      <c r="D934" s="94">
        <f t="shared" si="14"/>
        <v>0</v>
      </c>
      <c r="E934" s="135"/>
    </row>
    <row r="935" spans="1:5">
      <c r="A935" s="88">
        <v>925</v>
      </c>
      <c r="B935" s="134"/>
      <c r="C935" s="134"/>
      <c r="D935" s="94">
        <f t="shared" si="14"/>
        <v>0</v>
      </c>
      <c r="E935" s="135"/>
    </row>
    <row r="936" spans="1:5">
      <c r="A936" s="88">
        <v>926</v>
      </c>
      <c r="B936" s="134"/>
      <c r="C936" s="134"/>
      <c r="D936" s="94">
        <f t="shared" si="14"/>
        <v>0</v>
      </c>
      <c r="E936" s="135"/>
    </row>
    <row r="937" spans="1:5">
      <c r="A937" s="88">
        <v>927</v>
      </c>
      <c r="B937" s="134"/>
      <c r="C937" s="134"/>
      <c r="D937" s="94">
        <f t="shared" si="14"/>
        <v>0</v>
      </c>
      <c r="E937" s="135"/>
    </row>
    <row r="938" spans="1:5">
      <c r="A938" s="88">
        <v>928</v>
      </c>
      <c r="B938" s="134"/>
      <c r="C938" s="134"/>
      <c r="D938" s="94">
        <f t="shared" si="14"/>
        <v>0</v>
      </c>
      <c r="E938" s="135"/>
    </row>
    <row r="939" spans="1:5">
      <c r="A939" s="88">
        <v>929</v>
      </c>
      <c r="B939" s="134"/>
      <c r="C939" s="134"/>
      <c r="D939" s="94">
        <f t="shared" si="14"/>
        <v>0</v>
      </c>
      <c r="E939" s="135"/>
    </row>
    <row r="940" spans="1:5">
      <c r="A940" s="88">
        <v>930</v>
      </c>
      <c r="B940" s="134"/>
      <c r="C940" s="134"/>
      <c r="D940" s="94">
        <f t="shared" si="14"/>
        <v>0</v>
      </c>
      <c r="E940" s="135"/>
    </row>
    <row r="941" spans="1:5">
      <c r="A941" s="88">
        <v>931</v>
      </c>
      <c r="B941" s="134"/>
      <c r="C941" s="134"/>
      <c r="D941" s="94">
        <f t="shared" si="14"/>
        <v>0</v>
      </c>
      <c r="E941" s="135"/>
    </row>
    <row r="942" spans="1:5">
      <c r="A942" s="88">
        <v>932</v>
      </c>
      <c r="B942" s="134"/>
      <c r="C942" s="134"/>
      <c r="D942" s="94">
        <f t="shared" si="14"/>
        <v>0</v>
      </c>
      <c r="E942" s="135"/>
    </row>
    <row r="943" spans="1:5">
      <c r="A943" s="88">
        <v>933</v>
      </c>
      <c r="B943" s="134"/>
      <c r="C943" s="134"/>
      <c r="D943" s="94">
        <f t="shared" si="14"/>
        <v>0</v>
      </c>
      <c r="E943" s="135"/>
    </row>
    <row r="944" spans="1:5">
      <c r="A944" s="88">
        <v>934</v>
      </c>
      <c r="B944" s="134"/>
      <c r="C944" s="134"/>
      <c r="D944" s="94">
        <f t="shared" si="14"/>
        <v>0</v>
      </c>
      <c r="E944" s="135"/>
    </row>
    <row r="945" spans="1:5">
      <c r="A945" s="88">
        <v>935</v>
      </c>
      <c r="B945" s="134"/>
      <c r="C945" s="134"/>
      <c r="D945" s="94">
        <f t="shared" si="14"/>
        <v>0</v>
      </c>
      <c r="E945" s="135"/>
    </row>
    <row r="946" spans="1:5">
      <c r="A946" s="88">
        <v>936</v>
      </c>
      <c r="B946" s="134"/>
      <c r="C946" s="134"/>
      <c r="D946" s="94">
        <f t="shared" si="14"/>
        <v>0</v>
      </c>
      <c r="E946" s="135"/>
    </row>
    <row r="947" spans="1:5">
      <c r="A947" s="88">
        <v>937</v>
      </c>
      <c r="B947" s="134"/>
      <c r="C947" s="134"/>
      <c r="D947" s="94">
        <f t="shared" si="14"/>
        <v>0</v>
      </c>
      <c r="E947" s="135"/>
    </row>
    <row r="948" spans="1:5">
      <c r="A948" s="88">
        <v>938</v>
      </c>
      <c r="B948" s="134"/>
      <c r="C948" s="134"/>
      <c r="D948" s="94">
        <f t="shared" si="14"/>
        <v>0</v>
      </c>
      <c r="E948" s="135"/>
    </row>
    <row r="949" spans="1:5">
      <c r="A949" s="88">
        <v>939</v>
      </c>
      <c r="B949" s="134"/>
      <c r="C949" s="134"/>
      <c r="D949" s="94">
        <f t="shared" si="14"/>
        <v>0</v>
      </c>
      <c r="E949" s="135"/>
    </row>
    <row r="950" spans="1:5">
      <c r="A950" s="88">
        <v>940</v>
      </c>
      <c r="B950" s="134"/>
      <c r="C950" s="134"/>
      <c r="D950" s="94">
        <f t="shared" si="14"/>
        <v>0</v>
      </c>
      <c r="E950" s="135"/>
    </row>
    <row r="951" spans="1:5">
      <c r="A951" s="88">
        <v>941</v>
      </c>
      <c r="B951" s="134"/>
      <c r="C951" s="134"/>
      <c r="D951" s="94">
        <f t="shared" si="14"/>
        <v>0</v>
      </c>
      <c r="E951" s="135"/>
    </row>
    <row r="952" spans="1:5">
      <c r="A952" s="88">
        <v>942</v>
      </c>
      <c r="B952" s="134"/>
      <c r="C952" s="134"/>
      <c r="D952" s="94">
        <f t="shared" si="14"/>
        <v>0</v>
      </c>
      <c r="E952" s="135"/>
    </row>
    <row r="953" spans="1:5">
      <c r="A953" s="88">
        <v>943</v>
      </c>
      <c r="B953" s="134"/>
      <c r="C953" s="134"/>
      <c r="D953" s="94">
        <f t="shared" si="14"/>
        <v>0</v>
      </c>
      <c r="E953" s="135"/>
    </row>
    <row r="954" spans="1:5">
      <c r="A954" s="88">
        <v>944</v>
      </c>
      <c r="B954" s="134"/>
      <c r="C954" s="134"/>
      <c r="D954" s="94">
        <f t="shared" si="14"/>
        <v>0</v>
      </c>
      <c r="E954" s="135"/>
    </row>
    <row r="955" spans="1:5">
      <c r="A955" s="88">
        <v>945</v>
      </c>
      <c r="B955" s="134"/>
      <c r="C955" s="134"/>
      <c r="D955" s="94">
        <f t="shared" si="14"/>
        <v>0</v>
      </c>
      <c r="E955" s="135"/>
    </row>
    <row r="956" spans="1:5">
      <c r="A956" s="88">
        <v>946</v>
      </c>
      <c r="B956" s="134"/>
      <c r="C956" s="134"/>
      <c r="D956" s="94">
        <f t="shared" si="14"/>
        <v>0</v>
      </c>
      <c r="E956" s="135"/>
    </row>
    <row r="957" spans="1:5">
      <c r="A957" s="88">
        <v>947</v>
      </c>
      <c r="B957" s="134"/>
      <c r="C957" s="134"/>
      <c r="D957" s="94">
        <f t="shared" si="14"/>
        <v>0</v>
      </c>
      <c r="E957" s="135"/>
    </row>
    <row r="958" spans="1:5">
      <c r="A958" s="88">
        <v>948</v>
      </c>
      <c r="B958" s="134"/>
      <c r="C958" s="134"/>
      <c r="D958" s="94">
        <f t="shared" si="14"/>
        <v>0</v>
      </c>
      <c r="E958" s="135"/>
    </row>
    <row r="959" spans="1:5">
      <c r="A959" s="88">
        <v>949</v>
      </c>
      <c r="B959" s="134"/>
      <c r="C959" s="134"/>
      <c r="D959" s="94">
        <f t="shared" si="14"/>
        <v>0</v>
      </c>
      <c r="E959" s="135"/>
    </row>
    <row r="960" spans="1:5">
      <c r="A960" s="88">
        <v>950</v>
      </c>
      <c r="B960" s="134"/>
      <c r="C960" s="134"/>
      <c r="D960" s="94">
        <f t="shared" si="14"/>
        <v>0</v>
      </c>
      <c r="E960" s="135"/>
    </row>
    <row r="961" spans="1:5">
      <c r="A961" s="88">
        <v>951</v>
      </c>
      <c r="B961" s="134"/>
      <c r="C961" s="134"/>
      <c r="D961" s="94">
        <f t="shared" si="14"/>
        <v>0</v>
      </c>
      <c r="E961" s="135"/>
    </row>
    <row r="962" spans="1:5">
      <c r="A962" s="88">
        <v>952</v>
      </c>
      <c r="B962" s="134"/>
      <c r="C962" s="134"/>
      <c r="D962" s="94">
        <f t="shared" si="14"/>
        <v>0</v>
      </c>
      <c r="E962" s="135"/>
    </row>
    <row r="963" spans="1:5">
      <c r="A963" s="88">
        <v>953</v>
      </c>
      <c r="B963" s="134"/>
      <c r="C963" s="134"/>
      <c r="D963" s="94">
        <f t="shared" si="14"/>
        <v>0</v>
      </c>
      <c r="E963" s="135"/>
    </row>
    <row r="964" spans="1:5">
      <c r="A964" s="88">
        <v>954</v>
      </c>
      <c r="B964" s="134"/>
      <c r="C964" s="134"/>
      <c r="D964" s="94">
        <f t="shared" si="14"/>
        <v>0</v>
      </c>
      <c r="E964" s="135"/>
    </row>
    <row r="965" spans="1:5">
      <c r="A965" s="88">
        <v>955</v>
      </c>
      <c r="B965" s="134"/>
      <c r="C965" s="134"/>
      <c r="D965" s="94">
        <f t="shared" si="14"/>
        <v>0</v>
      </c>
      <c r="E965" s="135"/>
    </row>
    <row r="966" spans="1:5">
      <c r="A966" s="88">
        <v>956</v>
      </c>
      <c r="B966" s="134"/>
      <c r="C966" s="134"/>
      <c r="D966" s="94">
        <f t="shared" si="14"/>
        <v>0</v>
      </c>
      <c r="E966" s="135"/>
    </row>
    <row r="967" spans="1:5">
      <c r="A967" s="88">
        <v>957</v>
      </c>
      <c r="B967" s="134"/>
      <c r="C967" s="134"/>
      <c r="D967" s="94">
        <f t="shared" si="14"/>
        <v>0</v>
      </c>
      <c r="E967" s="135"/>
    </row>
    <row r="968" spans="1:5">
      <c r="A968" s="88">
        <v>958</v>
      </c>
      <c r="B968" s="134"/>
      <c r="C968" s="134"/>
      <c r="D968" s="94">
        <f t="shared" si="14"/>
        <v>0</v>
      </c>
      <c r="E968" s="135"/>
    </row>
    <row r="969" spans="1:5">
      <c r="A969" s="88">
        <v>959</v>
      </c>
      <c r="B969" s="134"/>
      <c r="C969" s="134"/>
      <c r="D969" s="94">
        <f t="shared" si="14"/>
        <v>0</v>
      </c>
      <c r="E969" s="135"/>
    </row>
    <row r="970" spans="1:5">
      <c r="A970" s="88">
        <v>960</v>
      </c>
      <c r="B970" s="134"/>
      <c r="C970" s="134"/>
      <c r="D970" s="94">
        <f t="shared" si="14"/>
        <v>0</v>
      </c>
      <c r="E970" s="135"/>
    </row>
    <row r="971" spans="1:5">
      <c r="A971" s="88">
        <v>961</v>
      </c>
      <c r="B971" s="134"/>
      <c r="C971" s="134"/>
      <c r="D971" s="94">
        <f t="shared" si="14"/>
        <v>0</v>
      </c>
      <c r="E971" s="135"/>
    </row>
    <row r="972" spans="1:5">
      <c r="A972" s="88">
        <v>962</v>
      </c>
      <c r="B972" s="134"/>
      <c r="C972" s="134"/>
      <c r="D972" s="94">
        <f t="shared" ref="D972:D1035" si="15">MIN(B972:C972)</f>
        <v>0</v>
      </c>
      <c r="E972" s="135"/>
    </row>
    <row r="973" spans="1:5">
      <c r="A973" s="88">
        <v>963</v>
      </c>
      <c r="B973" s="134"/>
      <c r="C973" s="134"/>
      <c r="D973" s="94">
        <f t="shared" si="15"/>
        <v>0</v>
      </c>
      <c r="E973" s="135"/>
    </row>
    <row r="974" spans="1:5">
      <c r="A974" s="88">
        <v>964</v>
      </c>
      <c r="B974" s="134"/>
      <c r="C974" s="134"/>
      <c r="D974" s="94">
        <f t="shared" si="15"/>
        <v>0</v>
      </c>
      <c r="E974" s="135"/>
    </row>
    <row r="975" spans="1:5">
      <c r="A975" s="88">
        <v>965</v>
      </c>
      <c r="B975" s="134"/>
      <c r="C975" s="134"/>
      <c r="D975" s="94">
        <f t="shared" si="15"/>
        <v>0</v>
      </c>
      <c r="E975" s="135"/>
    </row>
    <row r="976" spans="1:5">
      <c r="A976" s="88">
        <v>966</v>
      </c>
      <c r="B976" s="134"/>
      <c r="C976" s="134"/>
      <c r="D976" s="94">
        <f t="shared" si="15"/>
        <v>0</v>
      </c>
      <c r="E976" s="135"/>
    </row>
    <row r="977" spans="1:5">
      <c r="A977" s="88">
        <v>967</v>
      </c>
      <c r="B977" s="134"/>
      <c r="C977" s="134"/>
      <c r="D977" s="94">
        <f t="shared" si="15"/>
        <v>0</v>
      </c>
      <c r="E977" s="135"/>
    </row>
    <row r="978" spans="1:5">
      <c r="A978" s="88">
        <v>968</v>
      </c>
      <c r="B978" s="134"/>
      <c r="C978" s="134"/>
      <c r="D978" s="94">
        <f t="shared" si="15"/>
        <v>0</v>
      </c>
      <c r="E978" s="135"/>
    </row>
    <row r="979" spans="1:5">
      <c r="A979" s="88">
        <v>969</v>
      </c>
      <c r="B979" s="134"/>
      <c r="C979" s="134"/>
      <c r="D979" s="94">
        <f t="shared" si="15"/>
        <v>0</v>
      </c>
      <c r="E979" s="135"/>
    </row>
    <row r="980" spans="1:5">
      <c r="A980" s="88">
        <v>970</v>
      </c>
      <c r="B980" s="134"/>
      <c r="C980" s="134"/>
      <c r="D980" s="94">
        <f t="shared" si="15"/>
        <v>0</v>
      </c>
      <c r="E980" s="135"/>
    </row>
    <row r="981" spans="1:5">
      <c r="A981" s="88">
        <v>971</v>
      </c>
      <c r="B981" s="134"/>
      <c r="C981" s="134"/>
      <c r="D981" s="94">
        <f t="shared" si="15"/>
        <v>0</v>
      </c>
      <c r="E981" s="135"/>
    </row>
    <row r="982" spans="1:5">
      <c r="A982" s="88">
        <v>972</v>
      </c>
      <c r="B982" s="134"/>
      <c r="C982" s="134"/>
      <c r="D982" s="94">
        <f t="shared" si="15"/>
        <v>0</v>
      </c>
      <c r="E982" s="135"/>
    </row>
    <row r="983" spans="1:5">
      <c r="A983" s="88">
        <v>973</v>
      </c>
      <c r="B983" s="134"/>
      <c r="C983" s="134"/>
      <c r="D983" s="94">
        <f t="shared" si="15"/>
        <v>0</v>
      </c>
      <c r="E983" s="135"/>
    </row>
    <row r="984" spans="1:5">
      <c r="A984" s="88">
        <v>974</v>
      </c>
      <c r="B984" s="134"/>
      <c r="C984" s="134"/>
      <c r="D984" s="94">
        <f t="shared" si="15"/>
        <v>0</v>
      </c>
      <c r="E984" s="135"/>
    </row>
    <row r="985" spans="1:5">
      <c r="A985" s="88">
        <v>975</v>
      </c>
      <c r="B985" s="134"/>
      <c r="C985" s="134"/>
      <c r="D985" s="94">
        <f t="shared" si="15"/>
        <v>0</v>
      </c>
      <c r="E985" s="135"/>
    </row>
    <row r="986" spans="1:5">
      <c r="A986" s="88">
        <v>976</v>
      </c>
      <c r="B986" s="134"/>
      <c r="C986" s="134"/>
      <c r="D986" s="94">
        <f t="shared" si="15"/>
        <v>0</v>
      </c>
      <c r="E986" s="135"/>
    </row>
    <row r="987" spans="1:5">
      <c r="A987" s="88">
        <v>977</v>
      </c>
      <c r="B987" s="134"/>
      <c r="C987" s="134"/>
      <c r="D987" s="94">
        <f t="shared" si="15"/>
        <v>0</v>
      </c>
      <c r="E987" s="135"/>
    </row>
    <row r="988" spans="1:5">
      <c r="A988" s="88">
        <v>978</v>
      </c>
      <c r="B988" s="134"/>
      <c r="C988" s="134"/>
      <c r="D988" s="94">
        <f t="shared" si="15"/>
        <v>0</v>
      </c>
      <c r="E988" s="135"/>
    </row>
    <row r="989" spans="1:5">
      <c r="A989" s="88">
        <v>979</v>
      </c>
      <c r="B989" s="134"/>
      <c r="C989" s="134"/>
      <c r="D989" s="94">
        <f t="shared" si="15"/>
        <v>0</v>
      </c>
      <c r="E989" s="135"/>
    </row>
    <row r="990" spans="1:5">
      <c r="A990" s="88">
        <v>980</v>
      </c>
      <c r="B990" s="134"/>
      <c r="C990" s="134"/>
      <c r="D990" s="94">
        <f t="shared" si="15"/>
        <v>0</v>
      </c>
      <c r="E990" s="135"/>
    </row>
    <row r="991" spans="1:5">
      <c r="A991" s="88">
        <v>981</v>
      </c>
      <c r="B991" s="134"/>
      <c r="C991" s="134"/>
      <c r="D991" s="94">
        <f t="shared" si="15"/>
        <v>0</v>
      </c>
      <c r="E991" s="135"/>
    </row>
    <row r="992" spans="1:5">
      <c r="A992" s="88">
        <v>982</v>
      </c>
      <c r="B992" s="134"/>
      <c r="C992" s="134"/>
      <c r="D992" s="94">
        <f t="shared" si="15"/>
        <v>0</v>
      </c>
      <c r="E992" s="135"/>
    </row>
    <row r="993" spans="1:5">
      <c r="A993" s="88">
        <v>983</v>
      </c>
      <c r="B993" s="134"/>
      <c r="C993" s="134"/>
      <c r="D993" s="94">
        <f t="shared" si="15"/>
        <v>0</v>
      </c>
      <c r="E993" s="135"/>
    </row>
    <row r="994" spans="1:5">
      <c r="A994" s="88">
        <v>984</v>
      </c>
      <c r="B994" s="134"/>
      <c r="C994" s="134"/>
      <c r="D994" s="94">
        <f t="shared" si="15"/>
        <v>0</v>
      </c>
      <c r="E994" s="135"/>
    </row>
    <row r="995" spans="1:5">
      <c r="A995" s="88">
        <v>985</v>
      </c>
      <c r="B995" s="134"/>
      <c r="C995" s="134"/>
      <c r="D995" s="94">
        <f t="shared" si="15"/>
        <v>0</v>
      </c>
      <c r="E995" s="135"/>
    </row>
    <row r="996" spans="1:5">
      <c r="A996" s="88">
        <v>986</v>
      </c>
      <c r="B996" s="134"/>
      <c r="C996" s="134"/>
      <c r="D996" s="94">
        <f t="shared" si="15"/>
        <v>0</v>
      </c>
      <c r="E996" s="135"/>
    </row>
    <row r="997" spans="1:5">
      <c r="A997" s="88">
        <v>987</v>
      </c>
      <c r="B997" s="134"/>
      <c r="C997" s="134"/>
      <c r="D997" s="94">
        <f t="shared" si="15"/>
        <v>0</v>
      </c>
      <c r="E997" s="135"/>
    </row>
    <row r="998" spans="1:5">
      <c r="A998" s="88">
        <v>988</v>
      </c>
      <c r="B998" s="134"/>
      <c r="C998" s="134"/>
      <c r="D998" s="94">
        <f t="shared" si="15"/>
        <v>0</v>
      </c>
      <c r="E998" s="135"/>
    </row>
    <row r="999" spans="1:5">
      <c r="A999" s="88">
        <v>989</v>
      </c>
      <c r="B999" s="134"/>
      <c r="C999" s="134"/>
      <c r="D999" s="94">
        <f t="shared" si="15"/>
        <v>0</v>
      </c>
      <c r="E999" s="135"/>
    </row>
    <row r="1000" spans="1:5">
      <c r="A1000" s="88">
        <v>990</v>
      </c>
      <c r="B1000" s="134"/>
      <c r="C1000" s="134"/>
      <c r="D1000" s="94">
        <f t="shared" si="15"/>
        <v>0</v>
      </c>
      <c r="E1000" s="135"/>
    </row>
    <row r="1001" spans="1:5">
      <c r="A1001" s="88">
        <v>991</v>
      </c>
      <c r="B1001" s="134"/>
      <c r="C1001" s="134"/>
      <c r="D1001" s="94">
        <f t="shared" si="15"/>
        <v>0</v>
      </c>
      <c r="E1001" s="135"/>
    </row>
    <row r="1002" spans="1:5">
      <c r="A1002" s="88">
        <v>992</v>
      </c>
      <c r="B1002" s="134"/>
      <c r="C1002" s="134"/>
      <c r="D1002" s="94">
        <f t="shared" si="15"/>
        <v>0</v>
      </c>
      <c r="E1002" s="135"/>
    </row>
    <row r="1003" spans="1:5">
      <c r="A1003" s="88">
        <v>993</v>
      </c>
      <c r="B1003" s="134"/>
      <c r="C1003" s="134"/>
      <c r="D1003" s="94">
        <f t="shared" si="15"/>
        <v>0</v>
      </c>
      <c r="E1003" s="135"/>
    </row>
    <row r="1004" spans="1:5">
      <c r="A1004" s="88">
        <v>994</v>
      </c>
      <c r="B1004" s="134"/>
      <c r="C1004" s="134"/>
      <c r="D1004" s="94">
        <f t="shared" si="15"/>
        <v>0</v>
      </c>
      <c r="E1004" s="135"/>
    </row>
    <row r="1005" spans="1:5">
      <c r="A1005" s="88">
        <v>995</v>
      </c>
      <c r="B1005" s="134"/>
      <c r="C1005" s="134"/>
      <c r="D1005" s="94">
        <f t="shared" si="15"/>
        <v>0</v>
      </c>
      <c r="E1005" s="135"/>
    </row>
    <row r="1006" spans="1:5">
      <c r="A1006" s="88">
        <v>996</v>
      </c>
      <c r="B1006" s="134"/>
      <c r="C1006" s="134"/>
      <c r="D1006" s="94">
        <f t="shared" si="15"/>
        <v>0</v>
      </c>
      <c r="E1006" s="135"/>
    </row>
    <row r="1007" spans="1:5">
      <c r="A1007" s="88">
        <v>997</v>
      </c>
      <c r="B1007" s="134"/>
      <c r="C1007" s="134"/>
      <c r="D1007" s="94">
        <f t="shared" si="15"/>
        <v>0</v>
      </c>
      <c r="E1007" s="135"/>
    </row>
    <row r="1008" spans="1:5">
      <c r="A1008" s="88">
        <v>998</v>
      </c>
      <c r="B1008" s="134"/>
      <c r="C1008" s="134"/>
      <c r="D1008" s="94">
        <f t="shared" si="15"/>
        <v>0</v>
      </c>
      <c r="E1008" s="135"/>
    </row>
    <row r="1009" spans="1:5">
      <c r="A1009" s="88">
        <v>999</v>
      </c>
      <c r="B1009" s="134"/>
      <c r="C1009" s="134"/>
      <c r="D1009" s="94">
        <f t="shared" si="15"/>
        <v>0</v>
      </c>
      <c r="E1009" s="135"/>
    </row>
    <row r="1010" spans="1:5">
      <c r="A1010" s="88">
        <v>1000</v>
      </c>
      <c r="B1010" s="134"/>
      <c r="C1010" s="134"/>
      <c r="D1010" s="94">
        <f t="shared" si="15"/>
        <v>0</v>
      </c>
      <c r="E1010" s="135"/>
    </row>
    <row r="1011" spans="1:5">
      <c r="A1011" s="88">
        <v>1001</v>
      </c>
      <c r="B1011" s="134"/>
      <c r="C1011" s="134"/>
      <c r="D1011" s="94">
        <f t="shared" si="15"/>
        <v>0</v>
      </c>
      <c r="E1011" s="135"/>
    </row>
    <row r="1012" spans="1:5">
      <c r="A1012" s="88">
        <v>1002</v>
      </c>
      <c r="B1012" s="134"/>
      <c r="C1012" s="134"/>
      <c r="D1012" s="94">
        <f t="shared" si="15"/>
        <v>0</v>
      </c>
      <c r="E1012" s="135"/>
    </row>
    <row r="1013" spans="1:5">
      <c r="A1013" s="88">
        <v>1003</v>
      </c>
      <c r="B1013" s="134"/>
      <c r="C1013" s="134"/>
      <c r="D1013" s="94">
        <f t="shared" si="15"/>
        <v>0</v>
      </c>
      <c r="E1013" s="135"/>
    </row>
    <row r="1014" spans="1:5">
      <c r="A1014" s="88">
        <v>1004</v>
      </c>
      <c r="B1014" s="134"/>
      <c r="C1014" s="134"/>
      <c r="D1014" s="94">
        <f t="shared" si="15"/>
        <v>0</v>
      </c>
      <c r="E1014" s="135"/>
    </row>
    <row r="1015" spans="1:5">
      <c r="A1015" s="88">
        <v>1005</v>
      </c>
      <c r="B1015" s="134"/>
      <c r="C1015" s="134"/>
      <c r="D1015" s="94">
        <f t="shared" si="15"/>
        <v>0</v>
      </c>
      <c r="E1015" s="135"/>
    </row>
    <row r="1016" spans="1:5">
      <c r="A1016" s="88">
        <v>1006</v>
      </c>
      <c r="B1016" s="134"/>
      <c r="C1016" s="134"/>
      <c r="D1016" s="94">
        <f t="shared" si="15"/>
        <v>0</v>
      </c>
      <c r="E1016" s="135"/>
    </row>
    <row r="1017" spans="1:5">
      <c r="A1017" s="88">
        <v>1007</v>
      </c>
      <c r="B1017" s="134"/>
      <c r="C1017" s="134"/>
      <c r="D1017" s="94">
        <f t="shared" si="15"/>
        <v>0</v>
      </c>
      <c r="E1017" s="135"/>
    </row>
    <row r="1018" spans="1:5">
      <c r="A1018" s="88">
        <v>1008</v>
      </c>
      <c r="B1018" s="134"/>
      <c r="C1018" s="134"/>
      <c r="D1018" s="94">
        <f t="shared" si="15"/>
        <v>0</v>
      </c>
      <c r="E1018" s="135"/>
    </row>
    <row r="1019" spans="1:5">
      <c r="A1019" s="88">
        <v>1009</v>
      </c>
      <c r="B1019" s="134"/>
      <c r="C1019" s="134"/>
      <c r="D1019" s="94">
        <f t="shared" si="15"/>
        <v>0</v>
      </c>
      <c r="E1019" s="135"/>
    </row>
    <row r="1020" spans="1:5">
      <c r="A1020" s="88">
        <v>1010</v>
      </c>
      <c r="B1020" s="134"/>
      <c r="C1020" s="134"/>
      <c r="D1020" s="94">
        <f t="shared" si="15"/>
        <v>0</v>
      </c>
      <c r="E1020" s="135"/>
    </row>
    <row r="1021" spans="1:5">
      <c r="A1021" s="88">
        <v>1011</v>
      </c>
      <c r="B1021" s="134"/>
      <c r="C1021" s="134"/>
      <c r="D1021" s="94">
        <f t="shared" si="15"/>
        <v>0</v>
      </c>
      <c r="E1021" s="135"/>
    </row>
    <row r="1022" spans="1:5">
      <c r="A1022" s="88">
        <v>1012</v>
      </c>
      <c r="B1022" s="134"/>
      <c r="C1022" s="134"/>
      <c r="D1022" s="94">
        <f t="shared" si="15"/>
        <v>0</v>
      </c>
      <c r="E1022" s="135"/>
    </row>
    <row r="1023" spans="1:5">
      <c r="A1023" s="88">
        <v>1013</v>
      </c>
      <c r="B1023" s="134"/>
      <c r="C1023" s="134"/>
      <c r="D1023" s="94">
        <f t="shared" si="15"/>
        <v>0</v>
      </c>
      <c r="E1023" s="135"/>
    </row>
    <row r="1024" spans="1:5">
      <c r="A1024" s="88">
        <v>1014</v>
      </c>
      <c r="B1024" s="134"/>
      <c r="C1024" s="134"/>
      <c r="D1024" s="94">
        <f t="shared" si="15"/>
        <v>0</v>
      </c>
      <c r="E1024" s="135"/>
    </row>
    <row r="1025" spans="1:5">
      <c r="A1025" s="88">
        <v>1015</v>
      </c>
      <c r="B1025" s="134"/>
      <c r="C1025" s="134"/>
      <c r="D1025" s="94">
        <f t="shared" si="15"/>
        <v>0</v>
      </c>
      <c r="E1025" s="135"/>
    </row>
    <row r="1026" spans="1:5">
      <c r="A1026" s="88">
        <v>1016</v>
      </c>
      <c r="B1026" s="134"/>
      <c r="C1026" s="134"/>
      <c r="D1026" s="94">
        <f t="shared" si="15"/>
        <v>0</v>
      </c>
      <c r="E1026" s="135"/>
    </row>
    <row r="1027" spans="1:5">
      <c r="A1027" s="88">
        <v>1017</v>
      </c>
      <c r="B1027" s="134"/>
      <c r="C1027" s="134"/>
      <c r="D1027" s="94">
        <f t="shared" si="15"/>
        <v>0</v>
      </c>
      <c r="E1027" s="135"/>
    </row>
    <row r="1028" spans="1:5">
      <c r="A1028" s="88">
        <v>1018</v>
      </c>
      <c r="B1028" s="134"/>
      <c r="C1028" s="134"/>
      <c r="D1028" s="94">
        <f t="shared" si="15"/>
        <v>0</v>
      </c>
      <c r="E1028" s="135"/>
    </row>
    <row r="1029" spans="1:5">
      <c r="A1029" s="88">
        <v>1019</v>
      </c>
      <c r="B1029" s="134"/>
      <c r="C1029" s="134"/>
      <c r="D1029" s="94">
        <f t="shared" si="15"/>
        <v>0</v>
      </c>
      <c r="E1029" s="135"/>
    </row>
    <row r="1030" spans="1:5">
      <c r="A1030" s="88">
        <v>1020</v>
      </c>
      <c r="B1030" s="134"/>
      <c r="C1030" s="134"/>
      <c r="D1030" s="94">
        <f t="shared" si="15"/>
        <v>0</v>
      </c>
      <c r="E1030" s="135"/>
    </row>
    <row r="1031" spans="1:5">
      <c r="A1031" s="88">
        <v>1021</v>
      </c>
      <c r="B1031" s="134"/>
      <c r="C1031" s="134"/>
      <c r="D1031" s="94">
        <f t="shared" si="15"/>
        <v>0</v>
      </c>
      <c r="E1031" s="135"/>
    </row>
    <row r="1032" spans="1:5">
      <c r="A1032" s="88">
        <v>1022</v>
      </c>
      <c r="B1032" s="134"/>
      <c r="C1032" s="134"/>
      <c r="D1032" s="94">
        <f t="shared" si="15"/>
        <v>0</v>
      </c>
      <c r="E1032" s="135"/>
    </row>
    <row r="1033" spans="1:5">
      <c r="A1033" s="88">
        <v>1023</v>
      </c>
      <c r="B1033" s="134"/>
      <c r="C1033" s="134"/>
      <c r="D1033" s="94">
        <f t="shared" si="15"/>
        <v>0</v>
      </c>
      <c r="E1033" s="135"/>
    </row>
    <row r="1034" spans="1:5">
      <c r="A1034" s="88">
        <v>1024</v>
      </c>
      <c r="B1034" s="134"/>
      <c r="C1034" s="134"/>
      <c r="D1034" s="94">
        <f t="shared" si="15"/>
        <v>0</v>
      </c>
      <c r="E1034" s="135"/>
    </row>
    <row r="1035" spans="1:5">
      <c r="A1035" s="88">
        <v>1025</v>
      </c>
      <c r="B1035" s="134"/>
      <c r="C1035" s="134"/>
      <c r="D1035" s="94">
        <f t="shared" si="15"/>
        <v>0</v>
      </c>
      <c r="E1035" s="135"/>
    </row>
    <row r="1036" spans="1:5">
      <c r="A1036" s="88">
        <v>1026</v>
      </c>
      <c r="B1036" s="134"/>
      <c r="C1036" s="134"/>
      <c r="D1036" s="94">
        <f t="shared" ref="D1036:D1099" si="16">MIN(B1036:C1036)</f>
        <v>0</v>
      </c>
      <c r="E1036" s="135"/>
    </row>
    <row r="1037" spans="1:5">
      <c r="A1037" s="88">
        <v>1027</v>
      </c>
      <c r="B1037" s="134"/>
      <c r="C1037" s="134"/>
      <c r="D1037" s="94">
        <f t="shared" si="16"/>
        <v>0</v>
      </c>
      <c r="E1037" s="135"/>
    </row>
    <row r="1038" spans="1:5">
      <c r="A1038" s="88">
        <v>1028</v>
      </c>
      <c r="B1038" s="134"/>
      <c r="C1038" s="134"/>
      <c r="D1038" s="94">
        <f t="shared" si="16"/>
        <v>0</v>
      </c>
      <c r="E1038" s="135"/>
    </row>
    <row r="1039" spans="1:5">
      <c r="A1039" s="88">
        <v>1029</v>
      </c>
      <c r="B1039" s="134"/>
      <c r="C1039" s="134"/>
      <c r="D1039" s="94">
        <f t="shared" si="16"/>
        <v>0</v>
      </c>
      <c r="E1039" s="135"/>
    </row>
    <row r="1040" spans="1:5">
      <c r="A1040" s="88">
        <v>1030</v>
      </c>
      <c r="B1040" s="134"/>
      <c r="C1040" s="134"/>
      <c r="D1040" s="94">
        <f t="shared" si="16"/>
        <v>0</v>
      </c>
      <c r="E1040" s="135"/>
    </row>
    <row r="1041" spans="1:5">
      <c r="A1041" s="88">
        <v>1031</v>
      </c>
      <c r="B1041" s="134"/>
      <c r="C1041" s="134"/>
      <c r="D1041" s="94">
        <f t="shared" si="16"/>
        <v>0</v>
      </c>
      <c r="E1041" s="135"/>
    </row>
    <row r="1042" spans="1:5">
      <c r="A1042" s="88">
        <v>1032</v>
      </c>
      <c r="B1042" s="134"/>
      <c r="C1042" s="134"/>
      <c r="D1042" s="94">
        <f t="shared" si="16"/>
        <v>0</v>
      </c>
      <c r="E1042" s="135"/>
    </row>
    <row r="1043" spans="1:5">
      <c r="A1043" s="88">
        <v>1033</v>
      </c>
      <c r="B1043" s="134"/>
      <c r="C1043" s="134"/>
      <c r="D1043" s="94">
        <f t="shared" si="16"/>
        <v>0</v>
      </c>
      <c r="E1043" s="135"/>
    </row>
    <row r="1044" spans="1:5">
      <c r="A1044" s="88">
        <v>1034</v>
      </c>
      <c r="B1044" s="134"/>
      <c r="C1044" s="134"/>
      <c r="D1044" s="94">
        <f t="shared" si="16"/>
        <v>0</v>
      </c>
      <c r="E1044" s="135"/>
    </row>
    <row r="1045" spans="1:5">
      <c r="A1045" s="88">
        <v>1035</v>
      </c>
      <c r="B1045" s="134"/>
      <c r="C1045" s="134"/>
      <c r="D1045" s="94">
        <f t="shared" si="16"/>
        <v>0</v>
      </c>
      <c r="E1045" s="135"/>
    </row>
    <row r="1046" spans="1:5">
      <c r="A1046" s="88">
        <v>1036</v>
      </c>
      <c r="B1046" s="134"/>
      <c r="C1046" s="134"/>
      <c r="D1046" s="94">
        <f t="shared" si="16"/>
        <v>0</v>
      </c>
      <c r="E1046" s="135"/>
    </row>
    <row r="1047" spans="1:5">
      <c r="A1047" s="88">
        <v>1037</v>
      </c>
      <c r="B1047" s="134"/>
      <c r="C1047" s="134"/>
      <c r="D1047" s="94">
        <f t="shared" si="16"/>
        <v>0</v>
      </c>
      <c r="E1047" s="135"/>
    </row>
    <row r="1048" spans="1:5">
      <c r="A1048" s="88">
        <v>1038</v>
      </c>
      <c r="B1048" s="134"/>
      <c r="C1048" s="134"/>
      <c r="D1048" s="94">
        <f t="shared" si="16"/>
        <v>0</v>
      </c>
      <c r="E1048" s="135"/>
    </row>
    <row r="1049" spans="1:5">
      <c r="A1049" s="88">
        <v>1039</v>
      </c>
      <c r="B1049" s="134"/>
      <c r="C1049" s="134"/>
      <c r="D1049" s="94">
        <f t="shared" si="16"/>
        <v>0</v>
      </c>
      <c r="E1049" s="135"/>
    </row>
    <row r="1050" spans="1:5">
      <c r="A1050" s="88">
        <v>1040</v>
      </c>
      <c r="B1050" s="134"/>
      <c r="C1050" s="134"/>
      <c r="D1050" s="94">
        <f t="shared" si="16"/>
        <v>0</v>
      </c>
      <c r="E1050" s="135"/>
    </row>
    <row r="1051" spans="1:5">
      <c r="A1051" s="88">
        <v>1041</v>
      </c>
      <c r="B1051" s="134"/>
      <c r="C1051" s="134"/>
      <c r="D1051" s="94">
        <f t="shared" si="16"/>
        <v>0</v>
      </c>
      <c r="E1051" s="135"/>
    </row>
    <row r="1052" spans="1:5">
      <c r="A1052" s="88">
        <v>1042</v>
      </c>
      <c r="B1052" s="134"/>
      <c r="C1052" s="134"/>
      <c r="D1052" s="94">
        <f t="shared" si="16"/>
        <v>0</v>
      </c>
      <c r="E1052" s="135"/>
    </row>
    <row r="1053" spans="1:5">
      <c r="A1053" s="88">
        <v>1043</v>
      </c>
      <c r="B1053" s="134"/>
      <c r="C1053" s="134"/>
      <c r="D1053" s="94">
        <f t="shared" si="16"/>
        <v>0</v>
      </c>
      <c r="E1053" s="135"/>
    </row>
    <row r="1054" spans="1:5">
      <c r="A1054" s="88">
        <v>1044</v>
      </c>
      <c r="B1054" s="134"/>
      <c r="C1054" s="134"/>
      <c r="D1054" s="94">
        <f t="shared" si="16"/>
        <v>0</v>
      </c>
      <c r="E1054" s="135"/>
    </row>
    <row r="1055" spans="1:5">
      <c r="A1055" s="88">
        <v>1045</v>
      </c>
      <c r="B1055" s="134"/>
      <c r="C1055" s="134"/>
      <c r="D1055" s="94">
        <f t="shared" si="16"/>
        <v>0</v>
      </c>
      <c r="E1055" s="135"/>
    </row>
    <row r="1056" spans="1:5">
      <c r="A1056" s="88">
        <v>1046</v>
      </c>
      <c r="B1056" s="134"/>
      <c r="C1056" s="134"/>
      <c r="D1056" s="94">
        <f t="shared" si="16"/>
        <v>0</v>
      </c>
      <c r="E1056" s="135"/>
    </row>
    <row r="1057" spans="1:5">
      <c r="A1057" s="88">
        <v>1047</v>
      </c>
      <c r="B1057" s="134"/>
      <c r="C1057" s="134"/>
      <c r="D1057" s="94">
        <f t="shared" si="16"/>
        <v>0</v>
      </c>
      <c r="E1057" s="135"/>
    </row>
    <row r="1058" spans="1:5">
      <c r="A1058" s="88">
        <v>1048</v>
      </c>
      <c r="B1058" s="134"/>
      <c r="C1058" s="134"/>
      <c r="D1058" s="94">
        <f t="shared" si="16"/>
        <v>0</v>
      </c>
      <c r="E1058" s="135"/>
    </row>
    <row r="1059" spans="1:5">
      <c r="A1059" s="88">
        <v>1049</v>
      </c>
      <c r="B1059" s="134"/>
      <c r="C1059" s="134"/>
      <c r="D1059" s="94">
        <f t="shared" si="16"/>
        <v>0</v>
      </c>
      <c r="E1059" s="135"/>
    </row>
    <row r="1060" spans="1:5">
      <c r="A1060" s="88">
        <v>1050</v>
      </c>
      <c r="B1060" s="134"/>
      <c r="C1060" s="134"/>
      <c r="D1060" s="94">
        <f t="shared" si="16"/>
        <v>0</v>
      </c>
      <c r="E1060" s="135"/>
    </row>
    <row r="1061" spans="1:5">
      <c r="A1061" s="88">
        <v>1051</v>
      </c>
      <c r="B1061" s="134"/>
      <c r="C1061" s="134"/>
      <c r="D1061" s="94">
        <f t="shared" si="16"/>
        <v>0</v>
      </c>
      <c r="E1061" s="135"/>
    </row>
    <row r="1062" spans="1:5">
      <c r="A1062" s="88">
        <v>1052</v>
      </c>
      <c r="B1062" s="134"/>
      <c r="C1062" s="134"/>
      <c r="D1062" s="94">
        <f t="shared" si="16"/>
        <v>0</v>
      </c>
      <c r="E1062" s="135"/>
    </row>
    <row r="1063" spans="1:5">
      <c r="A1063" s="88">
        <v>1053</v>
      </c>
      <c r="B1063" s="134"/>
      <c r="C1063" s="134"/>
      <c r="D1063" s="94">
        <f t="shared" si="16"/>
        <v>0</v>
      </c>
      <c r="E1063" s="135"/>
    </row>
    <row r="1064" spans="1:5">
      <c r="A1064" s="88">
        <v>1054</v>
      </c>
      <c r="B1064" s="134"/>
      <c r="C1064" s="134"/>
      <c r="D1064" s="94">
        <f t="shared" si="16"/>
        <v>0</v>
      </c>
      <c r="E1064" s="135"/>
    </row>
    <row r="1065" spans="1:5">
      <c r="A1065" s="88">
        <v>1055</v>
      </c>
      <c r="B1065" s="134"/>
      <c r="C1065" s="134"/>
      <c r="D1065" s="94">
        <f t="shared" si="16"/>
        <v>0</v>
      </c>
      <c r="E1065" s="135"/>
    </row>
    <row r="1066" spans="1:5">
      <c r="A1066" s="88">
        <v>1056</v>
      </c>
      <c r="B1066" s="134"/>
      <c r="C1066" s="134"/>
      <c r="D1066" s="94">
        <f t="shared" si="16"/>
        <v>0</v>
      </c>
      <c r="E1066" s="135"/>
    </row>
    <row r="1067" spans="1:5">
      <c r="A1067" s="88">
        <v>1057</v>
      </c>
      <c r="B1067" s="134"/>
      <c r="C1067" s="134"/>
      <c r="D1067" s="94">
        <f t="shared" si="16"/>
        <v>0</v>
      </c>
      <c r="E1067" s="135"/>
    </row>
    <row r="1068" spans="1:5">
      <c r="A1068" s="88">
        <v>1058</v>
      </c>
      <c r="B1068" s="134"/>
      <c r="C1068" s="134"/>
      <c r="D1068" s="94">
        <f t="shared" si="16"/>
        <v>0</v>
      </c>
      <c r="E1068" s="135"/>
    </row>
    <row r="1069" spans="1:5">
      <c r="A1069" s="88">
        <v>1059</v>
      </c>
      <c r="B1069" s="134"/>
      <c r="C1069" s="134"/>
      <c r="D1069" s="94">
        <f t="shared" si="16"/>
        <v>0</v>
      </c>
      <c r="E1069" s="135"/>
    </row>
    <row r="1070" spans="1:5">
      <c r="A1070" s="88">
        <v>1060</v>
      </c>
      <c r="B1070" s="134"/>
      <c r="C1070" s="134"/>
      <c r="D1070" s="94">
        <f t="shared" si="16"/>
        <v>0</v>
      </c>
      <c r="E1070" s="135"/>
    </row>
    <row r="1071" spans="1:5">
      <c r="A1071" s="88">
        <v>1061</v>
      </c>
      <c r="B1071" s="134"/>
      <c r="C1071" s="134"/>
      <c r="D1071" s="94">
        <f t="shared" si="16"/>
        <v>0</v>
      </c>
      <c r="E1071" s="135"/>
    </row>
    <row r="1072" spans="1:5">
      <c r="A1072" s="88">
        <v>1062</v>
      </c>
      <c r="B1072" s="134"/>
      <c r="C1072" s="134"/>
      <c r="D1072" s="94">
        <f t="shared" si="16"/>
        <v>0</v>
      </c>
      <c r="E1072" s="135"/>
    </row>
    <row r="1073" spans="1:5">
      <c r="A1073" s="88">
        <v>1063</v>
      </c>
      <c r="B1073" s="134"/>
      <c r="C1073" s="134"/>
      <c r="D1073" s="94">
        <f t="shared" si="16"/>
        <v>0</v>
      </c>
      <c r="E1073" s="135"/>
    </row>
    <row r="1074" spans="1:5">
      <c r="A1074" s="88">
        <v>1064</v>
      </c>
      <c r="B1074" s="134"/>
      <c r="C1074" s="134"/>
      <c r="D1074" s="94">
        <f t="shared" si="16"/>
        <v>0</v>
      </c>
      <c r="E1074" s="135"/>
    </row>
    <row r="1075" spans="1:5">
      <c r="A1075" s="88">
        <v>1065</v>
      </c>
      <c r="B1075" s="134"/>
      <c r="C1075" s="134"/>
      <c r="D1075" s="94">
        <f t="shared" si="16"/>
        <v>0</v>
      </c>
      <c r="E1075" s="135"/>
    </row>
    <row r="1076" spans="1:5">
      <c r="A1076" s="88">
        <v>1066</v>
      </c>
      <c r="B1076" s="134"/>
      <c r="C1076" s="134"/>
      <c r="D1076" s="94">
        <f t="shared" si="16"/>
        <v>0</v>
      </c>
      <c r="E1076" s="135"/>
    </row>
    <row r="1077" spans="1:5">
      <c r="A1077" s="88">
        <v>1067</v>
      </c>
      <c r="B1077" s="134"/>
      <c r="C1077" s="134"/>
      <c r="D1077" s="94">
        <f t="shared" si="16"/>
        <v>0</v>
      </c>
      <c r="E1077" s="135"/>
    </row>
    <row r="1078" spans="1:5">
      <c r="A1078" s="88">
        <v>1068</v>
      </c>
      <c r="B1078" s="134"/>
      <c r="C1078" s="134"/>
      <c r="D1078" s="94">
        <f t="shared" si="16"/>
        <v>0</v>
      </c>
      <c r="E1078" s="135"/>
    </row>
    <row r="1079" spans="1:5">
      <c r="A1079" s="88">
        <v>1069</v>
      </c>
      <c r="B1079" s="134"/>
      <c r="C1079" s="134"/>
      <c r="D1079" s="94">
        <f t="shared" si="16"/>
        <v>0</v>
      </c>
      <c r="E1079" s="135"/>
    </row>
    <row r="1080" spans="1:5">
      <c r="A1080" s="88">
        <v>1070</v>
      </c>
      <c r="B1080" s="134"/>
      <c r="C1080" s="134"/>
      <c r="D1080" s="94">
        <f t="shared" si="16"/>
        <v>0</v>
      </c>
      <c r="E1080" s="135"/>
    </row>
    <row r="1081" spans="1:5">
      <c r="A1081" s="88">
        <v>1071</v>
      </c>
      <c r="B1081" s="134"/>
      <c r="C1081" s="134"/>
      <c r="D1081" s="94">
        <f t="shared" si="16"/>
        <v>0</v>
      </c>
      <c r="E1081" s="135"/>
    </row>
    <row r="1082" spans="1:5">
      <c r="A1082" s="88">
        <v>1072</v>
      </c>
      <c r="B1082" s="134"/>
      <c r="C1082" s="134"/>
      <c r="D1082" s="94">
        <f t="shared" si="16"/>
        <v>0</v>
      </c>
      <c r="E1082" s="135"/>
    </row>
    <row r="1083" spans="1:5">
      <c r="A1083" s="88">
        <v>1073</v>
      </c>
      <c r="B1083" s="134"/>
      <c r="C1083" s="134"/>
      <c r="D1083" s="94">
        <f t="shared" si="16"/>
        <v>0</v>
      </c>
      <c r="E1083" s="135"/>
    </row>
    <row r="1084" spans="1:5">
      <c r="A1084" s="88">
        <v>1074</v>
      </c>
      <c r="B1084" s="134"/>
      <c r="C1084" s="134"/>
      <c r="D1084" s="94">
        <f t="shared" si="16"/>
        <v>0</v>
      </c>
      <c r="E1084" s="135"/>
    </row>
    <row r="1085" spans="1:5">
      <c r="A1085" s="88">
        <v>1075</v>
      </c>
      <c r="B1085" s="134"/>
      <c r="C1085" s="134"/>
      <c r="D1085" s="94">
        <f t="shared" si="16"/>
        <v>0</v>
      </c>
      <c r="E1085" s="135"/>
    </row>
    <row r="1086" spans="1:5">
      <c r="A1086" s="88">
        <v>1076</v>
      </c>
      <c r="B1086" s="134"/>
      <c r="C1086" s="134"/>
      <c r="D1086" s="94">
        <f t="shared" si="16"/>
        <v>0</v>
      </c>
      <c r="E1086" s="135"/>
    </row>
    <row r="1087" spans="1:5">
      <c r="A1087" s="88">
        <v>1077</v>
      </c>
      <c r="B1087" s="134"/>
      <c r="C1087" s="134"/>
      <c r="D1087" s="94">
        <f t="shared" si="16"/>
        <v>0</v>
      </c>
      <c r="E1087" s="135"/>
    </row>
    <row r="1088" spans="1:5">
      <c r="A1088" s="88">
        <v>1078</v>
      </c>
      <c r="B1088" s="134"/>
      <c r="C1088" s="134"/>
      <c r="D1088" s="94">
        <f t="shared" si="16"/>
        <v>0</v>
      </c>
      <c r="E1088" s="135"/>
    </row>
    <row r="1089" spans="1:5">
      <c r="A1089" s="88">
        <v>1079</v>
      </c>
      <c r="B1089" s="134"/>
      <c r="C1089" s="134"/>
      <c r="D1089" s="94">
        <f t="shared" si="16"/>
        <v>0</v>
      </c>
      <c r="E1089" s="135"/>
    </row>
    <row r="1090" spans="1:5">
      <c r="A1090" s="88">
        <v>1080</v>
      </c>
      <c r="B1090" s="134"/>
      <c r="C1090" s="134"/>
      <c r="D1090" s="94">
        <f t="shared" si="16"/>
        <v>0</v>
      </c>
      <c r="E1090" s="135"/>
    </row>
    <row r="1091" spans="1:5">
      <c r="A1091" s="88">
        <v>1081</v>
      </c>
      <c r="B1091" s="134"/>
      <c r="C1091" s="134"/>
      <c r="D1091" s="94">
        <f t="shared" si="16"/>
        <v>0</v>
      </c>
      <c r="E1091" s="135"/>
    </row>
    <row r="1092" spans="1:5">
      <c r="A1092" s="88">
        <v>1082</v>
      </c>
      <c r="B1092" s="134"/>
      <c r="C1092" s="134"/>
      <c r="D1092" s="94">
        <f t="shared" si="16"/>
        <v>0</v>
      </c>
      <c r="E1092" s="135"/>
    </row>
    <row r="1093" spans="1:5">
      <c r="A1093" s="88">
        <v>1083</v>
      </c>
      <c r="B1093" s="134"/>
      <c r="C1093" s="134"/>
      <c r="D1093" s="94">
        <f t="shared" si="16"/>
        <v>0</v>
      </c>
      <c r="E1093" s="135"/>
    </row>
    <row r="1094" spans="1:5">
      <c r="A1094" s="88">
        <v>1084</v>
      </c>
      <c r="B1094" s="134"/>
      <c r="C1094" s="134"/>
      <c r="D1094" s="94">
        <f t="shared" si="16"/>
        <v>0</v>
      </c>
      <c r="E1094" s="135"/>
    </row>
    <row r="1095" spans="1:5">
      <c r="A1095" s="88">
        <v>1085</v>
      </c>
      <c r="B1095" s="134"/>
      <c r="C1095" s="134"/>
      <c r="D1095" s="94">
        <f t="shared" si="16"/>
        <v>0</v>
      </c>
      <c r="E1095" s="135"/>
    </row>
    <row r="1096" spans="1:5">
      <c r="A1096" s="88">
        <v>1086</v>
      </c>
      <c r="B1096" s="134"/>
      <c r="C1096" s="134"/>
      <c r="D1096" s="94">
        <f t="shared" si="16"/>
        <v>0</v>
      </c>
      <c r="E1096" s="135"/>
    </row>
    <row r="1097" spans="1:5">
      <c r="A1097" s="88">
        <v>1087</v>
      </c>
      <c r="B1097" s="134"/>
      <c r="C1097" s="134"/>
      <c r="D1097" s="94">
        <f t="shared" si="16"/>
        <v>0</v>
      </c>
      <c r="E1097" s="135"/>
    </row>
    <row r="1098" spans="1:5">
      <c r="A1098" s="88">
        <v>1088</v>
      </c>
      <c r="B1098" s="134"/>
      <c r="C1098" s="134"/>
      <c r="D1098" s="94">
        <f t="shared" si="16"/>
        <v>0</v>
      </c>
      <c r="E1098" s="135"/>
    </row>
    <row r="1099" spans="1:5">
      <c r="A1099" s="88">
        <v>1089</v>
      </c>
      <c r="B1099" s="134"/>
      <c r="C1099" s="134"/>
      <c r="D1099" s="94">
        <f t="shared" si="16"/>
        <v>0</v>
      </c>
      <c r="E1099" s="135"/>
    </row>
    <row r="1100" spans="1:5">
      <c r="A1100" s="88">
        <v>1090</v>
      </c>
      <c r="B1100" s="134"/>
      <c r="C1100" s="134"/>
      <c r="D1100" s="94">
        <f t="shared" ref="D1100:D1163" si="17">MIN(B1100:C1100)</f>
        <v>0</v>
      </c>
      <c r="E1100" s="135"/>
    </row>
    <row r="1101" spans="1:5">
      <c r="A1101" s="88">
        <v>1091</v>
      </c>
      <c r="B1101" s="134"/>
      <c r="C1101" s="134"/>
      <c r="D1101" s="94">
        <f t="shared" si="17"/>
        <v>0</v>
      </c>
      <c r="E1101" s="135"/>
    </row>
    <row r="1102" spans="1:5">
      <c r="A1102" s="88">
        <v>1092</v>
      </c>
      <c r="B1102" s="134"/>
      <c r="C1102" s="134"/>
      <c r="D1102" s="94">
        <f t="shared" si="17"/>
        <v>0</v>
      </c>
      <c r="E1102" s="135"/>
    </row>
    <row r="1103" spans="1:5">
      <c r="A1103" s="88">
        <v>1093</v>
      </c>
      <c r="B1103" s="134"/>
      <c r="C1103" s="134"/>
      <c r="D1103" s="94">
        <f t="shared" si="17"/>
        <v>0</v>
      </c>
      <c r="E1103" s="135"/>
    </row>
    <row r="1104" spans="1:5">
      <c r="A1104" s="88">
        <v>1094</v>
      </c>
      <c r="B1104" s="134"/>
      <c r="C1104" s="134"/>
      <c r="D1104" s="94">
        <f t="shared" si="17"/>
        <v>0</v>
      </c>
      <c r="E1104" s="135"/>
    </row>
    <row r="1105" spans="1:5">
      <c r="A1105" s="88">
        <v>1095</v>
      </c>
      <c r="B1105" s="134"/>
      <c r="C1105" s="134"/>
      <c r="D1105" s="94">
        <f t="shared" si="17"/>
        <v>0</v>
      </c>
      <c r="E1105" s="135"/>
    </row>
    <row r="1106" spans="1:5">
      <c r="A1106" s="88">
        <v>1096</v>
      </c>
      <c r="B1106" s="134"/>
      <c r="C1106" s="134"/>
      <c r="D1106" s="94">
        <f t="shared" si="17"/>
        <v>0</v>
      </c>
      <c r="E1106" s="135"/>
    </row>
    <row r="1107" spans="1:5">
      <c r="A1107" s="88">
        <v>1097</v>
      </c>
      <c r="B1107" s="134"/>
      <c r="C1107" s="134"/>
      <c r="D1107" s="94">
        <f t="shared" si="17"/>
        <v>0</v>
      </c>
      <c r="E1107" s="135"/>
    </row>
    <row r="1108" spans="1:5">
      <c r="A1108" s="88">
        <v>1098</v>
      </c>
      <c r="B1108" s="134"/>
      <c r="C1108" s="134"/>
      <c r="D1108" s="94">
        <f t="shared" si="17"/>
        <v>0</v>
      </c>
      <c r="E1108" s="135"/>
    </row>
    <row r="1109" spans="1:5">
      <c r="A1109" s="88">
        <v>1099</v>
      </c>
      <c r="B1109" s="134"/>
      <c r="C1109" s="134"/>
      <c r="D1109" s="94">
        <f t="shared" si="17"/>
        <v>0</v>
      </c>
      <c r="E1109" s="135"/>
    </row>
    <row r="1110" spans="1:5">
      <c r="A1110" s="88">
        <v>1100</v>
      </c>
      <c r="B1110" s="134"/>
      <c r="C1110" s="134"/>
      <c r="D1110" s="94">
        <f t="shared" si="17"/>
        <v>0</v>
      </c>
      <c r="E1110" s="135"/>
    </row>
    <row r="1111" spans="1:5">
      <c r="A1111" s="88">
        <v>1101</v>
      </c>
      <c r="B1111" s="134"/>
      <c r="C1111" s="134"/>
      <c r="D1111" s="94">
        <f t="shared" si="17"/>
        <v>0</v>
      </c>
      <c r="E1111" s="135"/>
    </row>
    <row r="1112" spans="1:5">
      <c r="A1112" s="88">
        <v>1102</v>
      </c>
      <c r="B1112" s="134"/>
      <c r="C1112" s="134"/>
      <c r="D1112" s="94">
        <f t="shared" si="17"/>
        <v>0</v>
      </c>
      <c r="E1112" s="135"/>
    </row>
    <row r="1113" spans="1:5">
      <c r="A1113" s="88">
        <v>1103</v>
      </c>
      <c r="B1113" s="134"/>
      <c r="C1113" s="134"/>
      <c r="D1113" s="94">
        <f t="shared" si="17"/>
        <v>0</v>
      </c>
      <c r="E1113" s="135"/>
    </row>
    <row r="1114" spans="1:5">
      <c r="A1114" s="88">
        <v>1104</v>
      </c>
      <c r="B1114" s="134"/>
      <c r="C1114" s="134"/>
      <c r="D1114" s="94">
        <f t="shared" si="17"/>
        <v>0</v>
      </c>
      <c r="E1114" s="135"/>
    </row>
    <row r="1115" spans="1:5">
      <c r="A1115" s="88">
        <v>1105</v>
      </c>
      <c r="B1115" s="134"/>
      <c r="C1115" s="134"/>
      <c r="D1115" s="94">
        <f t="shared" si="17"/>
        <v>0</v>
      </c>
      <c r="E1115" s="135"/>
    </row>
    <row r="1116" spans="1:5">
      <c r="A1116" s="88">
        <v>1106</v>
      </c>
      <c r="B1116" s="134"/>
      <c r="C1116" s="134"/>
      <c r="D1116" s="94">
        <f t="shared" si="17"/>
        <v>0</v>
      </c>
      <c r="E1116" s="135"/>
    </row>
    <row r="1117" spans="1:5">
      <c r="A1117" s="88">
        <v>1107</v>
      </c>
      <c r="B1117" s="134"/>
      <c r="C1117" s="134"/>
      <c r="D1117" s="94">
        <f t="shared" si="17"/>
        <v>0</v>
      </c>
      <c r="E1117" s="135"/>
    </row>
    <row r="1118" spans="1:5">
      <c r="A1118" s="88">
        <v>1108</v>
      </c>
      <c r="B1118" s="134"/>
      <c r="C1118" s="134"/>
      <c r="D1118" s="94">
        <f t="shared" si="17"/>
        <v>0</v>
      </c>
      <c r="E1118" s="135"/>
    </row>
    <row r="1119" spans="1:5">
      <c r="A1119" s="88">
        <v>1109</v>
      </c>
      <c r="B1119" s="134"/>
      <c r="C1119" s="134"/>
      <c r="D1119" s="94">
        <f t="shared" si="17"/>
        <v>0</v>
      </c>
      <c r="E1119" s="135"/>
    </row>
    <row r="1120" spans="1:5">
      <c r="A1120" s="88">
        <v>1110</v>
      </c>
      <c r="B1120" s="134"/>
      <c r="C1120" s="134"/>
      <c r="D1120" s="94">
        <f t="shared" si="17"/>
        <v>0</v>
      </c>
      <c r="E1120" s="135"/>
    </row>
    <row r="1121" spans="1:5">
      <c r="A1121" s="88">
        <v>1111</v>
      </c>
      <c r="B1121" s="134"/>
      <c r="C1121" s="134"/>
      <c r="D1121" s="94">
        <f t="shared" si="17"/>
        <v>0</v>
      </c>
      <c r="E1121" s="135"/>
    </row>
    <row r="1122" spans="1:5">
      <c r="A1122" s="88">
        <v>1112</v>
      </c>
      <c r="B1122" s="134"/>
      <c r="C1122" s="134"/>
      <c r="D1122" s="94">
        <f t="shared" si="17"/>
        <v>0</v>
      </c>
      <c r="E1122" s="135"/>
    </row>
    <row r="1123" spans="1:5">
      <c r="A1123" s="88">
        <v>1113</v>
      </c>
      <c r="B1123" s="134"/>
      <c r="C1123" s="134"/>
      <c r="D1123" s="94">
        <f t="shared" si="17"/>
        <v>0</v>
      </c>
      <c r="E1123" s="135"/>
    </row>
    <row r="1124" spans="1:5">
      <c r="A1124" s="88">
        <v>1114</v>
      </c>
      <c r="B1124" s="134"/>
      <c r="C1124" s="134"/>
      <c r="D1124" s="94">
        <f t="shared" si="17"/>
        <v>0</v>
      </c>
      <c r="E1124" s="135"/>
    </row>
    <row r="1125" spans="1:5">
      <c r="A1125" s="88">
        <v>1115</v>
      </c>
      <c r="B1125" s="134"/>
      <c r="C1125" s="134"/>
      <c r="D1125" s="94">
        <f t="shared" si="17"/>
        <v>0</v>
      </c>
      <c r="E1125" s="135"/>
    </row>
    <row r="1126" spans="1:5">
      <c r="A1126" s="88">
        <v>1116</v>
      </c>
      <c r="B1126" s="134"/>
      <c r="C1126" s="134"/>
      <c r="D1126" s="94">
        <f t="shared" si="17"/>
        <v>0</v>
      </c>
      <c r="E1126" s="135"/>
    </row>
    <row r="1127" spans="1:5">
      <c r="A1127" s="88">
        <v>1117</v>
      </c>
      <c r="B1127" s="134"/>
      <c r="C1127" s="134"/>
      <c r="D1127" s="94">
        <f t="shared" si="17"/>
        <v>0</v>
      </c>
      <c r="E1127" s="135"/>
    </row>
    <row r="1128" spans="1:5">
      <c r="A1128" s="88">
        <v>1118</v>
      </c>
      <c r="B1128" s="134"/>
      <c r="C1128" s="134"/>
      <c r="D1128" s="94">
        <f t="shared" si="17"/>
        <v>0</v>
      </c>
      <c r="E1128" s="135"/>
    </row>
    <row r="1129" spans="1:5">
      <c r="A1129" s="88">
        <v>1119</v>
      </c>
      <c r="B1129" s="134"/>
      <c r="C1129" s="134"/>
      <c r="D1129" s="94">
        <f t="shared" si="17"/>
        <v>0</v>
      </c>
      <c r="E1129" s="135"/>
    </row>
    <row r="1130" spans="1:5">
      <c r="A1130" s="88">
        <v>1120</v>
      </c>
      <c r="B1130" s="134"/>
      <c r="C1130" s="134"/>
      <c r="D1130" s="94">
        <f t="shared" si="17"/>
        <v>0</v>
      </c>
      <c r="E1130" s="135"/>
    </row>
    <row r="1131" spans="1:5">
      <c r="A1131" s="88">
        <v>1121</v>
      </c>
      <c r="B1131" s="134"/>
      <c r="C1131" s="134"/>
      <c r="D1131" s="94">
        <f t="shared" si="17"/>
        <v>0</v>
      </c>
      <c r="E1131" s="135"/>
    </row>
    <row r="1132" spans="1:5">
      <c r="A1132" s="88">
        <v>1122</v>
      </c>
      <c r="B1132" s="134"/>
      <c r="C1132" s="134"/>
      <c r="D1132" s="94">
        <f t="shared" si="17"/>
        <v>0</v>
      </c>
      <c r="E1132" s="135"/>
    </row>
    <row r="1133" spans="1:5">
      <c r="A1133" s="88">
        <v>1123</v>
      </c>
      <c r="B1133" s="134"/>
      <c r="C1133" s="134"/>
      <c r="D1133" s="94">
        <f t="shared" si="17"/>
        <v>0</v>
      </c>
      <c r="E1133" s="135"/>
    </row>
    <row r="1134" spans="1:5">
      <c r="A1134" s="88">
        <v>1124</v>
      </c>
      <c r="B1134" s="134"/>
      <c r="C1134" s="134"/>
      <c r="D1134" s="94">
        <f t="shared" si="17"/>
        <v>0</v>
      </c>
      <c r="E1134" s="135"/>
    </row>
    <row r="1135" spans="1:5">
      <c r="A1135" s="88">
        <v>1125</v>
      </c>
      <c r="B1135" s="134"/>
      <c r="C1135" s="134"/>
      <c r="D1135" s="94">
        <f t="shared" si="17"/>
        <v>0</v>
      </c>
      <c r="E1135" s="135"/>
    </row>
    <row r="1136" spans="1:5">
      <c r="A1136" s="88">
        <v>1126</v>
      </c>
      <c r="B1136" s="134"/>
      <c r="C1136" s="134"/>
      <c r="D1136" s="94">
        <f t="shared" si="17"/>
        <v>0</v>
      </c>
      <c r="E1136" s="135"/>
    </row>
    <row r="1137" spans="1:5">
      <c r="A1137" s="88">
        <v>1127</v>
      </c>
      <c r="B1137" s="134"/>
      <c r="C1137" s="134"/>
      <c r="D1137" s="94">
        <f t="shared" si="17"/>
        <v>0</v>
      </c>
      <c r="E1137" s="135"/>
    </row>
    <row r="1138" spans="1:5">
      <c r="A1138" s="88">
        <v>1128</v>
      </c>
      <c r="B1138" s="134"/>
      <c r="C1138" s="134"/>
      <c r="D1138" s="94">
        <f t="shared" si="17"/>
        <v>0</v>
      </c>
      <c r="E1138" s="135"/>
    </row>
    <row r="1139" spans="1:5">
      <c r="A1139" s="88">
        <v>1129</v>
      </c>
      <c r="B1139" s="134"/>
      <c r="C1139" s="134"/>
      <c r="D1139" s="94">
        <f t="shared" si="17"/>
        <v>0</v>
      </c>
      <c r="E1139" s="135"/>
    </row>
    <row r="1140" spans="1:5">
      <c r="A1140" s="88">
        <v>1130</v>
      </c>
      <c r="B1140" s="134"/>
      <c r="C1140" s="134"/>
      <c r="D1140" s="94">
        <f t="shared" si="17"/>
        <v>0</v>
      </c>
      <c r="E1140" s="135"/>
    </row>
    <row r="1141" spans="1:5">
      <c r="A1141" s="88">
        <v>1131</v>
      </c>
      <c r="B1141" s="134"/>
      <c r="C1141" s="134"/>
      <c r="D1141" s="94">
        <f t="shared" si="17"/>
        <v>0</v>
      </c>
      <c r="E1141" s="135"/>
    </row>
    <row r="1142" spans="1:5">
      <c r="A1142" s="88">
        <v>1132</v>
      </c>
      <c r="B1142" s="134"/>
      <c r="C1142" s="134"/>
      <c r="D1142" s="94">
        <f t="shared" si="17"/>
        <v>0</v>
      </c>
      <c r="E1142" s="135"/>
    </row>
    <row r="1143" spans="1:5">
      <c r="A1143" s="88">
        <v>1133</v>
      </c>
      <c r="B1143" s="134"/>
      <c r="C1143" s="134"/>
      <c r="D1143" s="94">
        <f t="shared" si="17"/>
        <v>0</v>
      </c>
      <c r="E1143" s="135"/>
    </row>
    <row r="1144" spans="1:5">
      <c r="A1144" s="88">
        <v>1134</v>
      </c>
      <c r="B1144" s="134"/>
      <c r="C1144" s="134"/>
      <c r="D1144" s="94">
        <f t="shared" si="17"/>
        <v>0</v>
      </c>
      <c r="E1144" s="135"/>
    </row>
    <row r="1145" spans="1:5">
      <c r="A1145" s="88">
        <v>1135</v>
      </c>
      <c r="B1145" s="134"/>
      <c r="C1145" s="134"/>
      <c r="D1145" s="94">
        <f t="shared" si="17"/>
        <v>0</v>
      </c>
      <c r="E1145" s="135"/>
    </row>
    <row r="1146" spans="1:5">
      <c r="A1146" s="88">
        <v>1136</v>
      </c>
      <c r="B1146" s="134"/>
      <c r="C1146" s="134"/>
      <c r="D1146" s="94">
        <f t="shared" si="17"/>
        <v>0</v>
      </c>
      <c r="E1146" s="135"/>
    </row>
    <row r="1147" spans="1:5">
      <c r="A1147" s="88">
        <v>1137</v>
      </c>
      <c r="B1147" s="134"/>
      <c r="C1147" s="134"/>
      <c r="D1147" s="94">
        <f t="shared" si="17"/>
        <v>0</v>
      </c>
      <c r="E1147" s="135"/>
    </row>
    <row r="1148" spans="1:5">
      <c r="A1148" s="88">
        <v>1138</v>
      </c>
      <c r="B1148" s="134"/>
      <c r="C1148" s="134"/>
      <c r="D1148" s="94">
        <f t="shared" si="17"/>
        <v>0</v>
      </c>
      <c r="E1148" s="135"/>
    </row>
    <row r="1149" spans="1:5">
      <c r="A1149" s="88">
        <v>1139</v>
      </c>
      <c r="B1149" s="134"/>
      <c r="C1149" s="134"/>
      <c r="D1149" s="94">
        <f t="shared" si="17"/>
        <v>0</v>
      </c>
      <c r="E1149" s="135"/>
    </row>
    <row r="1150" spans="1:5">
      <c r="A1150" s="88">
        <v>1140</v>
      </c>
      <c r="B1150" s="134"/>
      <c r="C1150" s="134"/>
      <c r="D1150" s="94">
        <f t="shared" si="17"/>
        <v>0</v>
      </c>
      <c r="E1150" s="135"/>
    </row>
    <row r="1151" spans="1:5">
      <c r="A1151" s="88">
        <v>1141</v>
      </c>
      <c r="B1151" s="134"/>
      <c r="C1151" s="134"/>
      <c r="D1151" s="94">
        <f t="shared" si="17"/>
        <v>0</v>
      </c>
      <c r="E1151" s="135"/>
    </row>
    <row r="1152" spans="1:5">
      <c r="A1152" s="88">
        <v>1142</v>
      </c>
      <c r="B1152" s="134"/>
      <c r="C1152" s="134"/>
      <c r="D1152" s="94">
        <f t="shared" si="17"/>
        <v>0</v>
      </c>
      <c r="E1152" s="135"/>
    </row>
    <row r="1153" spans="1:5">
      <c r="A1153" s="88">
        <v>1143</v>
      </c>
      <c r="B1153" s="134"/>
      <c r="C1153" s="134"/>
      <c r="D1153" s="94">
        <f t="shared" si="17"/>
        <v>0</v>
      </c>
      <c r="E1153" s="135"/>
    </row>
    <row r="1154" spans="1:5">
      <c r="A1154" s="88">
        <v>1144</v>
      </c>
      <c r="B1154" s="134"/>
      <c r="C1154" s="134"/>
      <c r="D1154" s="94">
        <f t="shared" si="17"/>
        <v>0</v>
      </c>
      <c r="E1154" s="135"/>
    </row>
    <row r="1155" spans="1:5">
      <c r="A1155" s="88">
        <v>1145</v>
      </c>
      <c r="B1155" s="134"/>
      <c r="C1155" s="134"/>
      <c r="D1155" s="94">
        <f t="shared" si="17"/>
        <v>0</v>
      </c>
      <c r="E1155" s="135"/>
    </row>
    <row r="1156" spans="1:5">
      <c r="A1156" s="88">
        <v>1146</v>
      </c>
      <c r="B1156" s="134"/>
      <c r="C1156" s="134"/>
      <c r="D1156" s="94">
        <f t="shared" si="17"/>
        <v>0</v>
      </c>
      <c r="E1156" s="135"/>
    </row>
    <row r="1157" spans="1:5">
      <c r="A1157" s="88">
        <v>1147</v>
      </c>
      <c r="B1157" s="134"/>
      <c r="C1157" s="134"/>
      <c r="D1157" s="94">
        <f t="shared" si="17"/>
        <v>0</v>
      </c>
      <c r="E1157" s="135"/>
    </row>
    <row r="1158" spans="1:5">
      <c r="A1158" s="88">
        <v>1148</v>
      </c>
      <c r="B1158" s="134"/>
      <c r="C1158" s="134"/>
      <c r="D1158" s="94">
        <f t="shared" si="17"/>
        <v>0</v>
      </c>
      <c r="E1158" s="135"/>
    </row>
    <row r="1159" spans="1:5">
      <c r="A1159" s="88">
        <v>1149</v>
      </c>
      <c r="B1159" s="134"/>
      <c r="C1159" s="134"/>
      <c r="D1159" s="94">
        <f t="shared" si="17"/>
        <v>0</v>
      </c>
      <c r="E1159" s="135"/>
    </row>
    <row r="1160" spans="1:5">
      <c r="A1160" s="88">
        <v>1150</v>
      </c>
      <c r="B1160" s="134"/>
      <c r="C1160" s="134"/>
      <c r="D1160" s="94">
        <f t="shared" si="17"/>
        <v>0</v>
      </c>
      <c r="E1160" s="135"/>
    </row>
    <row r="1161" spans="1:5">
      <c r="A1161" s="88">
        <v>1151</v>
      </c>
      <c r="B1161" s="134"/>
      <c r="C1161" s="134"/>
      <c r="D1161" s="94">
        <f t="shared" si="17"/>
        <v>0</v>
      </c>
      <c r="E1161" s="135"/>
    </row>
    <row r="1162" spans="1:5">
      <c r="A1162" s="88">
        <v>1152</v>
      </c>
      <c r="B1162" s="134"/>
      <c r="C1162" s="134"/>
      <c r="D1162" s="94">
        <f t="shared" si="17"/>
        <v>0</v>
      </c>
      <c r="E1162" s="135"/>
    </row>
    <row r="1163" spans="1:5">
      <c r="A1163" s="88">
        <v>1153</v>
      </c>
      <c r="B1163" s="134"/>
      <c r="C1163" s="134"/>
      <c r="D1163" s="94">
        <f t="shared" si="17"/>
        <v>0</v>
      </c>
      <c r="E1163" s="135"/>
    </row>
    <row r="1164" spans="1:5">
      <c r="A1164" s="88">
        <v>1154</v>
      </c>
      <c r="B1164" s="134"/>
      <c r="C1164" s="134"/>
      <c r="D1164" s="94">
        <f t="shared" ref="D1164:D1227" si="18">MIN(B1164:C1164)</f>
        <v>0</v>
      </c>
      <c r="E1164" s="135"/>
    </row>
    <row r="1165" spans="1:5">
      <c r="A1165" s="88">
        <v>1155</v>
      </c>
      <c r="B1165" s="134"/>
      <c r="C1165" s="134"/>
      <c r="D1165" s="94">
        <f t="shared" si="18"/>
        <v>0</v>
      </c>
      <c r="E1165" s="135"/>
    </row>
    <row r="1166" spans="1:5">
      <c r="A1166" s="88">
        <v>1156</v>
      </c>
      <c r="B1166" s="134"/>
      <c r="C1166" s="134"/>
      <c r="D1166" s="94">
        <f t="shared" si="18"/>
        <v>0</v>
      </c>
      <c r="E1166" s="135"/>
    </row>
    <row r="1167" spans="1:5">
      <c r="A1167" s="88">
        <v>1157</v>
      </c>
      <c r="B1167" s="134"/>
      <c r="C1167" s="134"/>
      <c r="D1167" s="94">
        <f t="shared" si="18"/>
        <v>0</v>
      </c>
      <c r="E1167" s="135"/>
    </row>
    <row r="1168" spans="1:5">
      <c r="A1168" s="88">
        <v>1158</v>
      </c>
      <c r="B1168" s="134"/>
      <c r="C1168" s="134"/>
      <c r="D1168" s="94">
        <f t="shared" si="18"/>
        <v>0</v>
      </c>
      <c r="E1168" s="135"/>
    </row>
    <row r="1169" spans="1:5">
      <c r="A1169" s="88">
        <v>1159</v>
      </c>
      <c r="B1169" s="134"/>
      <c r="C1169" s="134"/>
      <c r="D1169" s="94">
        <f t="shared" si="18"/>
        <v>0</v>
      </c>
      <c r="E1169" s="135"/>
    </row>
    <row r="1170" spans="1:5">
      <c r="A1170" s="88">
        <v>1160</v>
      </c>
      <c r="B1170" s="134"/>
      <c r="C1170" s="134"/>
      <c r="D1170" s="94">
        <f t="shared" si="18"/>
        <v>0</v>
      </c>
      <c r="E1170" s="135"/>
    </row>
    <row r="1171" spans="1:5">
      <c r="A1171" s="88">
        <v>1161</v>
      </c>
      <c r="B1171" s="134"/>
      <c r="C1171" s="134"/>
      <c r="D1171" s="94">
        <f t="shared" si="18"/>
        <v>0</v>
      </c>
      <c r="E1171" s="135"/>
    </row>
    <row r="1172" spans="1:5">
      <c r="A1172" s="88">
        <v>1162</v>
      </c>
      <c r="B1172" s="134"/>
      <c r="C1172" s="134"/>
      <c r="D1172" s="94">
        <f t="shared" si="18"/>
        <v>0</v>
      </c>
      <c r="E1172" s="135"/>
    </row>
    <row r="1173" spans="1:5">
      <c r="A1173" s="88">
        <v>1163</v>
      </c>
      <c r="B1173" s="134"/>
      <c r="C1173" s="134"/>
      <c r="D1173" s="94">
        <f t="shared" si="18"/>
        <v>0</v>
      </c>
      <c r="E1173" s="135"/>
    </row>
    <row r="1174" spans="1:5">
      <c r="A1174" s="88">
        <v>1164</v>
      </c>
      <c r="B1174" s="134"/>
      <c r="C1174" s="134"/>
      <c r="D1174" s="94">
        <f t="shared" si="18"/>
        <v>0</v>
      </c>
      <c r="E1174" s="135"/>
    </row>
    <row r="1175" spans="1:5">
      <c r="A1175" s="88">
        <v>1165</v>
      </c>
      <c r="B1175" s="134"/>
      <c r="C1175" s="134"/>
      <c r="D1175" s="94">
        <f t="shared" si="18"/>
        <v>0</v>
      </c>
      <c r="E1175" s="135"/>
    </row>
    <row r="1176" spans="1:5">
      <c r="A1176" s="88">
        <v>1166</v>
      </c>
      <c r="B1176" s="134"/>
      <c r="C1176" s="134"/>
      <c r="D1176" s="94">
        <f t="shared" si="18"/>
        <v>0</v>
      </c>
      <c r="E1176" s="135"/>
    </row>
    <row r="1177" spans="1:5">
      <c r="A1177" s="88">
        <v>1167</v>
      </c>
      <c r="B1177" s="134"/>
      <c r="C1177" s="134"/>
      <c r="D1177" s="94">
        <f t="shared" si="18"/>
        <v>0</v>
      </c>
      <c r="E1177" s="135"/>
    </row>
    <row r="1178" spans="1:5">
      <c r="A1178" s="88">
        <v>1168</v>
      </c>
      <c r="B1178" s="134"/>
      <c r="C1178" s="134"/>
      <c r="D1178" s="94">
        <f t="shared" si="18"/>
        <v>0</v>
      </c>
      <c r="E1178" s="135"/>
    </row>
    <row r="1179" spans="1:5">
      <c r="A1179" s="88">
        <v>1169</v>
      </c>
      <c r="B1179" s="134"/>
      <c r="C1179" s="134"/>
      <c r="D1179" s="94">
        <f t="shared" si="18"/>
        <v>0</v>
      </c>
      <c r="E1179" s="135"/>
    </row>
    <row r="1180" spans="1:5">
      <c r="A1180" s="88">
        <v>1170</v>
      </c>
      <c r="B1180" s="134"/>
      <c r="C1180" s="134"/>
      <c r="D1180" s="94">
        <f t="shared" si="18"/>
        <v>0</v>
      </c>
      <c r="E1180" s="135"/>
    </row>
    <row r="1181" spans="1:5">
      <c r="A1181" s="88">
        <v>1171</v>
      </c>
      <c r="B1181" s="134"/>
      <c r="C1181" s="134"/>
      <c r="D1181" s="94">
        <f t="shared" si="18"/>
        <v>0</v>
      </c>
      <c r="E1181" s="135"/>
    </row>
    <row r="1182" spans="1:5">
      <c r="A1182" s="88">
        <v>1172</v>
      </c>
      <c r="B1182" s="134"/>
      <c r="C1182" s="134"/>
      <c r="D1182" s="94">
        <f t="shared" si="18"/>
        <v>0</v>
      </c>
      <c r="E1182" s="135"/>
    </row>
    <row r="1183" spans="1:5">
      <c r="A1183" s="88">
        <v>1173</v>
      </c>
      <c r="B1183" s="134"/>
      <c r="C1183" s="134"/>
      <c r="D1183" s="94">
        <f t="shared" si="18"/>
        <v>0</v>
      </c>
      <c r="E1183" s="135"/>
    </row>
    <row r="1184" spans="1:5">
      <c r="A1184" s="88">
        <v>1174</v>
      </c>
      <c r="B1184" s="134"/>
      <c r="C1184" s="134"/>
      <c r="D1184" s="94">
        <f t="shared" si="18"/>
        <v>0</v>
      </c>
      <c r="E1184" s="135"/>
    </row>
    <row r="1185" spans="1:5">
      <c r="A1185" s="88">
        <v>1175</v>
      </c>
      <c r="B1185" s="134"/>
      <c r="C1185" s="134"/>
      <c r="D1185" s="94">
        <f t="shared" si="18"/>
        <v>0</v>
      </c>
      <c r="E1185" s="135"/>
    </row>
    <row r="1186" spans="1:5">
      <c r="A1186" s="88">
        <v>1176</v>
      </c>
      <c r="B1186" s="134"/>
      <c r="C1186" s="134"/>
      <c r="D1186" s="94">
        <f t="shared" si="18"/>
        <v>0</v>
      </c>
      <c r="E1186" s="135"/>
    </row>
    <row r="1187" spans="1:5">
      <c r="A1187" s="88">
        <v>1177</v>
      </c>
      <c r="B1187" s="134"/>
      <c r="C1187" s="134"/>
      <c r="D1187" s="94">
        <f t="shared" si="18"/>
        <v>0</v>
      </c>
      <c r="E1187" s="135"/>
    </row>
    <row r="1188" spans="1:5">
      <c r="A1188" s="88">
        <v>1178</v>
      </c>
      <c r="B1188" s="134"/>
      <c r="C1188" s="134"/>
      <c r="D1188" s="94">
        <f t="shared" si="18"/>
        <v>0</v>
      </c>
      <c r="E1188" s="135"/>
    </row>
    <row r="1189" spans="1:5">
      <c r="A1189" s="88">
        <v>1179</v>
      </c>
      <c r="B1189" s="134"/>
      <c r="C1189" s="134"/>
      <c r="D1189" s="94">
        <f t="shared" si="18"/>
        <v>0</v>
      </c>
      <c r="E1189" s="135"/>
    </row>
    <row r="1190" spans="1:5">
      <c r="A1190" s="88">
        <v>1180</v>
      </c>
      <c r="B1190" s="134"/>
      <c r="C1190" s="134"/>
      <c r="D1190" s="94">
        <f t="shared" si="18"/>
        <v>0</v>
      </c>
      <c r="E1190" s="135"/>
    </row>
    <row r="1191" spans="1:5">
      <c r="A1191" s="88">
        <v>1181</v>
      </c>
      <c r="B1191" s="134"/>
      <c r="C1191" s="134"/>
      <c r="D1191" s="94">
        <f t="shared" si="18"/>
        <v>0</v>
      </c>
      <c r="E1191" s="135"/>
    </row>
    <row r="1192" spans="1:5">
      <c r="A1192" s="88">
        <v>1182</v>
      </c>
      <c r="B1192" s="134"/>
      <c r="C1192" s="134"/>
      <c r="D1192" s="94">
        <f t="shared" si="18"/>
        <v>0</v>
      </c>
      <c r="E1192" s="135"/>
    </row>
    <row r="1193" spans="1:5">
      <c r="A1193" s="88">
        <v>1183</v>
      </c>
      <c r="B1193" s="134"/>
      <c r="C1193" s="134"/>
      <c r="D1193" s="94">
        <f t="shared" si="18"/>
        <v>0</v>
      </c>
      <c r="E1193" s="135"/>
    </row>
    <row r="1194" spans="1:5">
      <c r="A1194" s="88">
        <v>1184</v>
      </c>
      <c r="B1194" s="134"/>
      <c r="C1194" s="134"/>
      <c r="D1194" s="94">
        <f t="shared" si="18"/>
        <v>0</v>
      </c>
      <c r="E1194" s="135"/>
    </row>
    <row r="1195" spans="1:5">
      <c r="A1195" s="88">
        <v>1185</v>
      </c>
      <c r="B1195" s="134"/>
      <c r="C1195" s="134"/>
      <c r="D1195" s="94">
        <f t="shared" si="18"/>
        <v>0</v>
      </c>
      <c r="E1195" s="135"/>
    </row>
    <row r="1196" spans="1:5">
      <c r="A1196" s="88">
        <v>1186</v>
      </c>
      <c r="B1196" s="134"/>
      <c r="C1196" s="134"/>
      <c r="D1196" s="94">
        <f t="shared" si="18"/>
        <v>0</v>
      </c>
      <c r="E1196" s="135"/>
    </row>
    <row r="1197" spans="1:5">
      <c r="A1197" s="88">
        <v>1187</v>
      </c>
      <c r="B1197" s="134"/>
      <c r="C1197" s="134"/>
      <c r="D1197" s="94">
        <f t="shared" si="18"/>
        <v>0</v>
      </c>
      <c r="E1197" s="135"/>
    </row>
    <row r="1198" spans="1:5">
      <c r="A1198" s="88">
        <v>1188</v>
      </c>
      <c r="B1198" s="134"/>
      <c r="C1198" s="134"/>
      <c r="D1198" s="94">
        <f t="shared" si="18"/>
        <v>0</v>
      </c>
      <c r="E1198" s="135"/>
    </row>
    <row r="1199" spans="1:5">
      <c r="A1199" s="88">
        <v>1189</v>
      </c>
      <c r="B1199" s="134"/>
      <c r="C1199" s="134"/>
      <c r="D1199" s="94">
        <f t="shared" si="18"/>
        <v>0</v>
      </c>
      <c r="E1199" s="135"/>
    </row>
    <row r="1200" spans="1:5">
      <c r="A1200" s="88">
        <v>1190</v>
      </c>
      <c r="B1200" s="134"/>
      <c r="C1200" s="134"/>
      <c r="D1200" s="94">
        <f t="shared" si="18"/>
        <v>0</v>
      </c>
      <c r="E1200" s="135"/>
    </row>
    <row r="1201" spans="1:5">
      <c r="A1201" s="88">
        <v>1191</v>
      </c>
      <c r="B1201" s="134"/>
      <c r="C1201" s="134"/>
      <c r="D1201" s="94">
        <f t="shared" si="18"/>
        <v>0</v>
      </c>
      <c r="E1201" s="135"/>
    </row>
    <row r="1202" spans="1:5">
      <c r="A1202" s="88">
        <v>1192</v>
      </c>
      <c r="B1202" s="134"/>
      <c r="C1202" s="134"/>
      <c r="D1202" s="94">
        <f t="shared" si="18"/>
        <v>0</v>
      </c>
      <c r="E1202" s="135"/>
    </row>
    <row r="1203" spans="1:5">
      <c r="A1203" s="88">
        <v>1193</v>
      </c>
      <c r="B1203" s="134"/>
      <c r="C1203" s="134"/>
      <c r="D1203" s="94">
        <f t="shared" si="18"/>
        <v>0</v>
      </c>
      <c r="E1203" s="135"/>
    </row>
    <row r="1204" spans="1:5">
      <c r="A1204" s="88">
        <v>1194</v>
      </c>
      <c r="B1204" s="134"/>
      <c r="C1204" s="134"/>
      <c r="D1204" s="94">
        <f t="shared" si="18"/>
        <v>0</v>
      </c>
      <c r="E1204" s="135"/>
    </row>
    <row r="1205" spans="1:5">
      <c r="A1205" s="88">
        <v>1195</v>
      </c>
      <c r="B1205" s="134"/>
      <c r="C1205" s="134"/>
      <c r="D1205" s="94">
        <f t="shared" si="18"/>
        <v>0</v>
      </c>
      <c r="E1205" s="135"/>
    </row>
    <row r="1206" spans="1:5">
      <c r="A1206" s="88">
        <v>1196</v>
      </c>
      <c r="B1206" s="134"/>
      <c r="C1206" s="134"/>
      <c r="D1206" s="94">
        <f t="shared" si="18"/>
        <v>0</v>
      </c>
      <c r="E1206" s="135"/>
    </row>
    <row r="1207" spans="1:5">
      <c r="A1207" s="88">
        <v>1197</v>
      </c>
      <c r="B1207" s="134"/>
      <c r="C1207" s="134"/>
      <c r="D1207" s="94">
        <f t="shared" si="18"/>
        <v>0</v>
      </c>
      <c r="E1207" s="135"/>
    </row>
    <row r="1208" spans="1:5">
      <c r="A1208" s="88">
        <v>1198</v>
      </c>
      <c r="B1208" s="134"/>
      <c r="C1208" s="134"/>
      <c r="D1208" s="94">
        <f t="shared" si="18"/>
        <v>0</v>
      </c>
      <c r="E1208" s="135"/>
    </row>
    <row r="1209" spans="1:5">
      <c r="A1209" s="88">
        <v>1199</v>
      </c>
      <c r="B1209" s="134"/>
      <c r="C1209" s="134"/>
      <c r="D1209" s="94">
        <f t="shared" si="18"/>
        <v>0</v>
      </c>
      <c r="E1209" s="135"/>
    </row>
    <row r="1210" spans="1:5">
      <c r="A1210" s="88">
        <v>1200</v>
      </c>
      <c r="B1210" s="134"/>
      <c r="C1210" s="134"/>
      <c r="D1210" s="94">
        <f t="shared" si="18"/>
        <v>0</v>
      </c>
      <c r="E1210" s="135"/>
    </row>
    <row r="1211" spans="1:5">
      <c r="A1211" s="88">
        <v>1201</v>
      </c>
      <c r="B1211" s="134"/>
      <c r="C1211" s="134"/>
      <c r="D1211" s="94">
        <f t="shared" si="18"/>
        <v>0</v>
      </c>
      <c r="E1211" s="135"/>
    </row>
    <row r="1212" spans="1:5">
      <c r="A1212" s="88">
        <v>1202</v>
      </c>
      <c r="B1212" s="134"/>
      <c r="C1212" s="134"/>
      <c r="D1212" s="94">
        <f t="shared" si="18"/>
        <v>0</v>
      </c>
      <c r="E1212" s="135"/>
    </row>
    <row r="1213" spans="1:5">
      <c r="A1213" s="88">
        <v>1203</v>
      </c>
      <c r="B1213" s="134"/>
      <c r="C1213" s="134"/>
      <c r="D1213" s="94">
        <f t="shared" si="18"/>
        <v>0</v>
      </c>
      <c r="E1213" s="135"/>
    </row>
    <row r="1214" spans="1:5">
      <c r="A1214" s="88">
        <v>1204</v>
      </c>
      <c r="B1214" s="134"/>
      <c r="C1214" s="134"/>
      <c r="D1214" s="94">
        <f t="shared" si="18"/>
        <v>0</v>
      </c>
      <c r="E1214" s="135"/>
    </row>
    <row r="1215" spans="1:5">
      <c r="A1215" s="88">
        <v>1205</v>
      </c>
      <c r="B1215" s="134"/>
      <c r="C1215" s="134"/>
      <c r="D1215" s="94">
        <f t="shared" si="18"/>
        <v>0</v>
      </c>
      <c r="E1215" s="135"/>
    </row>
    <row r="1216" spans="1:5">
      <c r="A1216" s="88">
        <v>1206</v>
      </c>
      <c r="B1216" s="134"/>
      <c r="C1216" s="134"/>
      <c r="D1216" s="94">
        <f t="shared" si="18"/>
        <v>0</v>
      </c>
      <c r="E1216" s="135"/>
    </row>
    <row r="1217" spans="1:5">
      <c r="A1217" s="88">
        <v>1207</v>
      </c>
      <c r="B1217" s="134"/>
      <c r="C1217" s="134"/>
      <c r="D1217" s="94">
        <f t="shared" si="18"/>
        <v>0</v>
      </c>
      <c r="E1217" s="135"/>
    </row>
    <row r="1218" spans="1:5">
      <c r="A1218" s="88">
        <v>1208</v>
      </c>
      <c r="B1218" s="134"/>
      <c r="C1218" s="134"/>
      <c r="D1218" s="94">
        <f t="shared" si="18"/>
        <v>0</v>
      </c>
      <c r="E1218" s="135"/>
    </row>
    <row r="1219" spans="1:5">
      <c r="A1219" s="88">
        <v>1209</v>
      </c>
      <c r="B1219" s="134"/>
      <c r="C1219" s="134"/>
      <c r="D1219" s="94">
        <f t="shared" si="18"/>
        <v>0</v>
      </c>
      <c r="E1219" s="135"/>
    </row>
    <row r="1220" spans="1:5">
      <c r="A1220" s="88">
        <v>1210</v>
      </c>
      <c r="B1220" s="134"/>
      <c r="C1220" s="134"/>
      <c r="D1220" s="94">
        <f t="shared" si="18"/>
        <v>0</v>
      </c>
      <c r="E1220" s="135"/>
    </row>
    <row r="1221" spans="1:5">
      <c r="A1221" s="88">
        <v>1211</v>
      </c>
      <c r="B1221" s="134"/>
      <c r="C1221" s="134"/>
      <c r="D1221" s="94">
        <f t="shared" si="18"/>
        <v>0</v>
      </c>
      <c r="E1221" s="135"/>
    </row>
    <row r="1222" spans="1:5">
      <c r="A1222" s="88">
        <v>1212</v>
      </c>
      <c r="B1222" s="134"/>
      <c r="C1222" s="134"/>
      <c r="D1222" s="94">
        <f t="shared" si="18"/>
        <v>0</v>
      </c>
      <c r="E1222" s="135"/>
    </row>
    <row r="1223" spans="1:5">
      <c r="A1223" s="88">
        <v>1213</v>
      </c>
      <c r="B1223" s="134"/>
      <c r="C1223" s="134"/>
      <c r="D1223" s="94">
        <f t="shared" si="18"/>
        <v>0</v>
      </c>
      <c r="E1223" s="135"/>
    </row>
    <row r="1224" spans="1:5">
      <c r="A1224" s="88">
        <v>1214</v>
      </c>
      <c r="B1224" s="134"/>
      <c r="C1224" s="134"/>
      <c r="D1224" s="94">
        <f t="shared" si="18"/>
        <v>0</v>
      </c>
      <c r="E1224" s="135"/>
    </row>
    <row r="1225" spans="1:5">
      <c r="A1225" s="88">
        <v>1215</v>
      </c>
      <c r="B1225" s="134"/>
      <c r="C1225" s="134"/>
      <c r="D1225" s="94">
        <f t="shared" si="18"/>
        <v>0</v>
      </c>
      <c r="E1225" s="135"/>
    </row>
    <row r="1226" spans="1:5">
      <c r="A1226" s="88">
        <v>1216</v>
      </c>
      <c r="B1226" s="134"/>
      <c r="C1226" s="134"/>
      <c r="D1226" s="94">
        <f t="shared" si="18"/>
        <v>0</v>
      </c>
      <c r="E1226" s="135"/>
    </row>
    <row r="1227" spans="1:5">
      <c r="A1227" s="88">
        <v>1217</v>
      </c>
      <c r="B1227" s="134"/>
      <c r="C1227" s="134"/>
      <c r="D1227" s="94">
        <f t="shared" si="18"/>
        <v>0</v>
      </c>
      <c r="E1227" s="135"/>
    </row>
    <row r="1228" spans="1:5">
      <c r="A1228" s="88">
        <v>1218</v>
      </c>
      <c r="B1228" s="134"/>
      <c r="C1228" s="134"/>
      <c r="D1228" s="94">
        <f t="shared" ref="D1228:D1291" si="19">MIN(B1228:C1228)</f>
        <v>0</v>
      </c>
      <c r="E1228" s="135"/>
    </row>
    <row r="1229" spans="1:5">
      <c r="A1229" s="88">
        <v>1219</v>
      </c>
      <c r="B1229" s="134"/>
      <c r="C1229" s="134"/>
      <c r="D1229" s="94">
        <f t="shared" si="19"/>
        <v>0</v>
      </c>
      <c r="E1229" s="135"/>
    </row>
    <row r="1230" spans="1:5">
      <c r="A1230" s="88">
        <v>1220</v>
      </c>
      <c r="B1230" s="134"/>
      <c r="C1230" s="134"/>
      <c r="D1230" s="94">
        <f t="shared" si="19"/>
        <v>0</v>
      </c>
      <c r="E1230" s="135"/>
    </row>
    <row r="1231" spans="1:5">
      <c r="A1231" s="88">
        <v>1221</v>
      </c>
      <c r="B1231" s="134"/>
      <c r="C1231" s="134"/>
      <c r="D1231" s="94">
        <f t="shared" si="19"/>
        <v>0</v>
      </c>
      <c r="E1231" s="135"/>
    </row>
    <row r="1232" spans="1:5">
      <c r="A1232" s="88">
        <v>1222</v>
      </c>
      <c r="B1232" s="134"/>
      <c r="C1232" s="134"/>
      <c r="D1232" s="94">
        <f t="shared" si="19"/>
        <v>0</v>
      </c>
      <c r="E1232" s="135"/>
    </row>
    <row r="1233" spans="1:5">
      <c r="A1233" s="88">
        <v>1223</v>
      </c>
      <c r="B1233" s="134"/>
      <c r="C1233" s="134"/>
      <c r="D1233" s="94">
        <f t="shared" si="19"/>
        <v>0</v>
      </c>
      <c r="E1233" s="135"/>
    </row>
    <row r="1234" spans="1:5">
      <c r="A1234" s="88">
        <v>1224</v>
      </c>
      <c r="B1234" s="134"/>
      <c r="C1234" s="134"/>
      <c r="D1234" s="94">
        <f t="shared" si="19"/>
        <v>0</v>
      </c>
      <c r="E1234" s="135"/>
    </row>
    <row r="1235" spans="1:5">
      <c r="A1235" s="88">
        <v>1225</v>
      </c>
      <c r="B1235" s="134"/>
      <c r="C1235" s="134"/>
      <c r="D1235" s="94">
        <f t="shared" si="19"/>
        <v>0</v>
      </c>
      <c r="E1235" s="135"/>
    </row>
    <row r="1236" spans="1:5">
      <c r="A1236" s="88">
        <v>1226</v>
      </c>
      <c r="B1236" s="134"/>
      <c r="C1236" s="134"/>
      <c r="D1236" s="94">
        <f t="shared" si="19"/>
        <v>0</v>
      </c>
      <c r="E1236" s="135"/>
    </row>
    <row r="1237" spans="1:5">
      <c r="A1237" s="88">
        <v>1227</v>
      </c>
      <c r="B1237" s="134"/>
      <c r="C1237" s="134"/>
      <c r="D1237" s="94">
        <f t="shared" si="19"/>
        <v>0</v>
      </c>
      <c r="E1237" s="135"/>
    </row>
    <row r="1238" spans="1:5">
      <c r="A1238" s="88">
        <v>1228</v>
      </c>
      <c r="B1238" s="134"/>
      <c r="C1238" s="134"/>
      <c r="D1238" s="94">
        <f t="shared" si="19"/>
        <v>0</v>
      </c>
      <c r="E1238" s="135"/>
    </row>
    <row r="1239" spans="1:5">
      <c r="A1239" s="88">
        <v>1229</v>
      </c>
      <c r="B1239" s="134"/>
      <c r="C1239" s="134"/>
      <c r="D1239" s="94">
        <f t="shared" si="19"/>
        <v>0</v>
      </c>
      <c r="E1239" s="135"/>
    </row>
    <row r="1240" spans="1:5">
      <c r="A1240" s="88">
        <v>1230</v>
      </c>
      <c r="B1240" s="134"/>
      <c r="C1240" s="134"/>
      <c r="D1240" s="94">
        <f t="shared" si="19"/>
        <v>0</v>
      </c>
      <c r="E1240" s="135"/>
    </row>
    <row r="1241" spans="1:5">
      <c r="A1241" s="88">
        <v>1231</v>
      </c>
      <c r="B1241" s="134"/>
      <c r="C1241" s="134"/>
      <c r="D1241" s="94">
        <f t="shared" si="19"/>
        <v>0</v>
      </c>
      <c r="E1241" s="135"/>
    </row>
    <row r="1242" spans="1:5">
      <c r="A1242" s="88">
        <v>1232</v>
      </c>
      <c r="B1242" s="134"/>
      <c r="C1242" s="134"/>
      <c r="D1242" s="94">
        <f t="shared" si="19"/>
        <v>0</v>
      </c>
      <c r="E1242" s="135"/>
    </row>
    <row r="1243" spans="1:5">
      <c r="A1243" s="88">
        <v>1233</v>
      </c>
      <c r="B1243" s="134"/>
      <c r="C1243" s="134"/>
      <c r="D1243" s="94">
        <f t="shared" si="19"/>
        <v>0</v>
      </c>
      <c r="E1243" s="135"/>
    </row>
    <row r="1244" spans="1:5">
      <c r="A1244" s="88">
        <v>1234</v>
      </c>
      <c r="B1244" s="134"/>
      <c r="C1244" s="134"/>
      <c r="D1244" s="94">
        <f t="shared" si="19"/>
        <v>0</v>
      </c>
      <c r="E1244" s="135"/>
    </row>
    <row r="1245" spans="1:5">
      <c r="A1245" s="88">
        <v>1235</v>
      </c>
      <c r="B1245" s="134"/>
      <c r="C1245" s="134"/>
      <c r="D1245" s="94">
        <f t="shared" si="19"/>
        <v>0</v>
      </c>
      <c r="E1245" s="135"/>
    </row>
    <row r="1246" spans="1:5">
      <c r="A1246" s="88">
        <v>1236</v>
      </c>
      <c r="B1246" s="134"/>
      <c r="C1246" s="134"/>
      <c r="D1246" s="94">
        <f t="shared" si="19"/>
        <v>0</v>
      </c>
      <c r="E1246" s="135"/>
    </row>
    <row r="1247" spans="1:5">
      <c r="A1247" s="88">
        <v>1237</v>
      </c>
      <c r="B1247" s="134"/>
      <c r="C1247" s="134"/>
      <c r="D1247" s="94">
        <f t="shared" si="19"/>
        <v>0</v>
      </c>
      <c r="E1247" s="135"/>
    </row>
    <row r="1248" spans="1:5">
      <c r="A1248" s="88">
        <v>1238</v>
      </c>
      <c r="B1248" s="134"/>
      <c r="C1248" s="134"/>
      <c r="D1248" s="94">
        <f t="shared" si="19"/>
        <v>0</v>
      </c>
      <c r="E1248" s="135"/>
    </row>
    <row r="1249" spans="1:5">
      <c r="A1249" s="88">
        <v>1239</v>
      </c>
      <c r="B1249" s="134"/>
      <c r="C1249" s="134"/>
      <c r="D1249" s="94">
        <f t="shared" si="19"/>
        <v>0</v>
      </c>
      <c r="E1249" s="135"/>
    </row>
    <row r="1250" spans="1:5">
      <c r="A1250" s="88">
        <v>1240</v>
      </c>
      <c r="B1250" s="134"/>
      <c r="C1250" s="134"/>
      <c r="D1250" s="94">
        <f t="shared" si="19"/>
        <v>0</v>
      </c>
      <c r="E1250" s="135"/>
    </row>
    <row r="1251" spans="1:5">
      <c r="A1251" s="88">
        <v>1241</v>
      </c>
      <c r="B1251" s="134"/>
      <c r="C1251" s="134"/>
      <c r="D1251" s="94">
        <f t="shared" si="19"/>
        <v>0</v>
      </c>
      <c r="E1251" s="135"/>
    </row>
    <row r="1252" spans="1:5">
      <c r="A1252" s="88">
        <v>1242</v>
      </c>
      <c r="B1252" s="134"/>
      <c r="C1252" s="134"/>
      <c r="D1252" s="94">
        <f t="shared" si="19"/>
        <v>0</v>
      </c>
      <c r="E1252" s="135"/>
    </row>
    <row r="1253" spans="1:5">
      <c r="A1253" s="88">
        <v>1243</v>
      </c>
      <c r="B1253" s="134"/>
      <c r="C1253" s="134"/>
      <c r="D1253" s="94">
        <f t="shared" si="19"/>
        <v>0</v>
      </c>
      <c r="E1253" s="135"/>
    </row>
    <row r="1254" spans="1:5">
      <c r="A1254" s="88">
        <v>1244</v>
      </c>
      <c r="B1254" s="134"/>
      <c r="C1254" s="134"/>
      <c r="D1254" s="94">
        <f t="shared" si="19"/>
        <v>0</v>
      </c>
      <c r="E1254" s="135"/>
    </row>
    <row r="1255" spans="1:5">
      <c r="A1255" s="88">
        <v>1245</v>
      </c>
      <c r="B1255" s="134"/>
      <c r="C1255" s="134"/>
      <c r="D1255" s="94">
        <f t="shared" si="19"/>
        <v>0</v>
      </c>
      <c r="E1255" s="135"/>
    </row>
    <row r="1256" spans="1:5">
      <c r="A1256" s="88">
        <v>1246</v>
      </c>
      <c r="B1256" s="134"/>
      <c r="C1256" s="134"/>
      <c r="D1256" s="94">
        <f t="shared" si="19"/>
        <v>0</v>
      </c>
      <c r="E1256" s="135"/>
    </row>
    <row r="1257" spans="1:5">
      <c r="A1257" s="88">
        <v>1247</v>
      </c>
      <c r="B1257" s="134"/>
      <c r="C1257" s="134"/>
      <c r="D1257" s="94">
        <f t="shared" si="19"/>
        <v>0</v>
      </c>
      <c r="E1257" s="135"/>
    </row>
    <row r="1258" spans="1:5">
      <c r="A1258" s="88">
        <v>1248</v>
      </c>
      <c r="B1258" s="134"/>
      <c r="C1258" s="134"/>
      <c r="D1258" s="94">
        <f t="shared" si="19"/>
        <v>0</v>
      </c>
      <c r="E1258" s="135"/>
    </row>
    <row r="1259" spans="1:5">
      <c r="A1259" s="88">
        <v>1249</v>
      </c>
      <c r="B1259" s="134"/>
      <c r="C1259" s="134"/>
      <c r="D1259" s="94">
        <f t="shared" si="19"/>
        <v>0</v>
      </c>
      <c r="E1259" s="135"/>
    </row>
    <row r="1260" spans="1:5">
      <c r="A1260" s="88">
        <v>1250</v>
      </c>
      <c r="B1260" s="134"/>
      <c r="C1260" s="134"/>
      <c r="D1260" s="94">
        <f t="shared" si="19"/>
        <v>0</v>
      </c>
      <c r="E1260" s="135"/>
    </row>
    <row r="1261" spans="1:5">
      <c r="A1261" s="88">
        <v>1251</v>
      </c>
      <c r="B1261" s="134"/>
      <c r="C1261" s="134"/>
      <c r="D1261" s="94">
        <f t="shared" si="19"/>
        <v>0</v>
      </c>
      <c r="E1261" s="135"/>
    </row>
    <row r="1262" spans="1:5">
      <c r="A1262" s="88">
        <v>1252</v>
      </c>
      <c r="B1262" s="134"/>
      <c r="C1262" s="134"/>
      <c r="D1262" s="94">
        <f t="shared" si="19"/>
        <v>0</v>
      </c>
      <c r="E1262" s="135"/>
    </row>
    <row r="1263" spans="1:5">
      <c r="A1263" s="88">
        <v>1253</v>
      </c>
      <c r="B1263" s="134"/>
      <c r="C1263" s="134"/>
      <c r="D1263" s="94">
        <f t="shared" si="19"/>
        <v>0</v>
      </c>
      <c r="E1263" s="135"/>
    </row>
    <row r="1264" spans="1:5">
      <c r="A1264" s="88">
        <v>1254</v>
      </c>
      <c r="B1264" s="134"/>
      <c r="C1264" s="134"/>
      <c r="D1264" s="94">
        <f t="shared" si="19"/>
        <v>0</v>
      </c>
      <c r="E1264" s="135"/>
    </row>
    <row r="1265" spans="1:5">
      <c r="A1265" s="88">
        <v>1255</v>
      </c>
      <c r="B1265" s="134"/>
      <c r="C1265" s="134"/>
      <c r="D1265" s="94">
        <f t="shared" si="19"/>
        <v>0</v>
      </c>
      <c r="E1265" s="135"/>
    </row>
    <row r="1266" spans="1:5">
      <c r="A1266" s="88">
        <v>1256</v>
      </c>
      <c r="B1266" s="134"/>
      <c r="C1266" s="134"/>
      <c r="D1266" s="94">
        <f t="shared" si="19"/>
        <v>0</v>
      </c>
      <c r="E1266" s="135"/>
    </row>
    <row r="1267" spans="1:5">
      <c r="A1267" s="88">
        <v>1257</v>
      </c>
      <c r="B1267" s="134"/>
      <c r="C1267" s="134"/>
      <c r="D1267" s="94">
        <f t="shared" si="19"/>
        <v>0</v>
      </c>
      <c r="E1267" s="135"/>
    </row>
    <row r="1268" spans="1:5">
      <c r="A1268" s="88">
        <v>1258</v>
      </c>
      <c r="B1268" s="134"/>
      <c r="C1268" s="134"/>
      <c r="D1268" s="94">
        <f t="shared" si="19"/>
        <v>0</v>
      </c>
      <c r="E1268" s="135"/>
    </row>
    <row r="1269" spans="1:5">
      <c r="A1269" s="88">
        <v>1259</v>
      </c>
      <c r="B1269" s="134"/>
      <c r="C1269" s="134"/>
      <c r="D1269" s="94">
        <f t="shared" si="19"/>
        <v>0</v>
      </c>
      <c r="E1269" s="135"/>
    </row>
    <row r="1270" spans="1:5">
      <c r="A1270" s="88">
        <v>1260</v>
      </c>
      <c r="B1270" s="134"/>
      <c r="C1270" s="134"/>
      <c r="D1270" s="94">
        <f t="shared" si="19"/>
        <v>0</v>
      </c>
      <c r="E1270" s="135"/>
    </row>
    <row r="1271" spans="1:5">
      <c r="A1271" s="88">
        <v>1261</v>
      </c>
      <c r="B1271" s="134"/>
      <c r="C1271" s="134"/>
      <c r="D1271" s="94">
        <f t="shared" si="19"/>
        <v>0</v>
      </c>
      <c r="E1271" s="135"/>
    </row>
    <row r="1272" spans="1:5">
      <c r="A1272" s="88">
        <v>1262</v>
      </c>
      <c r="B1272" s="134"/>
      <c r="C1272" s="134"/>
      <c r="D1272" s="94">
        <f t="shared" si="19"/>
        <v>0</v>
      </c>
      <c r="E1272" s="135"/>
    </row>
    <row r="1273" spans="1:5">
      <c r="A1273" s="88">
        <v>1263</v>
      </c>
      <c r="B1273" s="134"/>
      <c r="C1273" s="134"/>
      <c r="D1273" s="94">
        <f t="shared" si="19"/>
        <v>0</v>
      </c>
      <c r="E1273" s="135"/>
    </row>
    <row r="1274" spans="1:5">
      <c r="A1274" s="88">
        <v>1264</v>
      </c>
      <c r="B1274" s="134"/>
      <c r="C1274" s="134"/>
      <c r="D1274" s="94">
        <f t="shared" si="19"/>
        <v>0</v>
      </c>
      <c r="E1274" s="135"/>
    </row>
    <row r="1275" spans="1:5">
      <c r="A1275" s="88">
        <v>1265</v>
      </c>
      <c r="B1275" s="134"/>
      <c r="C1275" s="134"/>
      <c r="D1275" s="94">
        <f t="shared" si="19"/>
        <v>0</v>
      </c>
      <c r="E1275" s="135"/>
    </row>
    <row r="1276" spans="1:5">
      <c r="A1276" s="88">
        <v>1266</v>
      </c>
      <c r="B1276" s="134"/>
      <c r="C1276" s="134"/>
      <c r="D1276" s="94">
        <f t="shared" si="19"/>
        <v>0</v>
      </c>
      <c r="E1276" s="135"/>
    </row>
    <row r="1277" spans="1:5">
      <c r="A1277" s="88">
        <v>1267</v>
      </c>
      <c r="B1277" s="134"/>
      <c r="C1277" s="134"/>
      <c r="D1277" s="94">
        <f t="shared" si="19"/>
        <v>0</v>
      </c>
      <c r="E1277" s="135"/>
    </row>
    <row r="1278" spans="1:5">
      <c r="A1278" s="88">
        <v>1268</v>
      </c>
      <c r="B1278" s="134"/>
      <c r="C1278" s="134"/>
      <c r="D1278" s="94">
        <f t="shared" si="19"/>
        <v>0</v>
      </c>
      <c r="E1278" s="135"/>
    </row>
    <row r="1279" spans="1:5">
      <c r="A1279" s="88">
        <v>1269</v>
      </c>
      <c r="B1279" s="134"/>
      <c r="C1279" s="134"/>
      <c r="D1279" s="94">
        <f t="shared" si="19"/>
        <v>0</v>
      </c>
      <c r="E1279" s="135"/>
    </row>
    <row r="1280" spans="1:5">
      <c r="A1280" s="88">
        <v>1270</v>
      </c>
      <c r="B1280" s="134"/>
      <c r="C1280" s="134"/>
      <c r="D1280" s="94">
        <f t="shared" si="19"/>
        <v>0</v>
      </c>
      <c r="E1280" s="135"/>
    </row>
    <row r="1281" spans="1:5">
      <c r="A1281" s="88">
        <v>1271</v>
      </c>
      <c r="B1281" s="134"/>
      <c r="C1281" s="134"/>
      <c r="D1281" s="94">
        <f t="shared" si="19"/>
        <v>0</v>
      </c>
      <c r="E1281" s="135"/>
    </row>
    <row r="1282" spans="1:5">
      <c r="A1282" s="88">
        <v>1272</v>
      </c>
      <c r="B1282" s="134"/>
      <c r="C1282" s="134"/>
      <c r="D1282" s="94">
        <f t="shared" si="19"/>
        <v>0</v>
      </c>
      <c r="E1282" s="135"/>
    </row>
    <row r="1283" spans="1:5">
      <c r="A1283" s="88">
        <v>1273</v>
      </c>
      <c r="B1283" s="134"/>
      <c r="C1283" s="134"/>
      <c r="D1283" s="94">
        <f t="shared" si="19"/>
        <v>0</v>
      </c>
      <c r="E1283" s="135"/>
    </row>
    <row r="1284" spans="1:5">
      <c r="A1284" s="88">
        <v>1274</v>
      </c>
      <c r="B1284" s="134"/>
      <c r="C1284" s="134"/>
      <c r="D1284" s="94">
        <f t="shared" si="19"/>
        <v>0</v>
      </c>
      <c r="E1284" s="135"/>
    </row>
    <row r="1285" spans="1:5">
      <c r="A1285" s="88">
        <v>1275</v>
      </c>
      <c r="B1285" s="134"/>
      <c r="C1285" s="134"/>
      <c r="D1285" s="94">
        <f t="shared" si="19"/>
        <v>0</v>
      </c>
      <c r="E1285" s="135"/>
    </row>
    <row r="1286" spans="1:5">
      <c r="A1286" s="88">
        <v>1276</v>
      </c>
      <c r="B1286" s="134"/>
      <c r="C1286" s="134"/>
      <c r="D1286" s="94">
        <f t="shared" si="19"/>
        <v>0</v>
      </c>
      <c r="E1286" s="135"/>
    </row>
    <row r="1287" spans="1:5">
      <c r="A1287" s="88">
        <v>1277</v>
      </c>
      <c r="B1287" s="134"/>
      <c r="C1287" s="134"/>
      <c r="D1287" s="94">
        <f t="shared" si="19"/>
        <v>0</v>
      </c>
      <c r="E1287" s="135"/>
    </row>
    <row r="1288" spans="1:5">
      <c r="A1288" s="88">
        <v>1278</v>
      </c>
      <c r="B1288" s="134"/>
      <c r="C1288" s="134"/>
      <c r="D1288" s="94">
        <f t="shared" si="19"/>
        <v>0</v>
      </c>
      <c r="E1288" s="135"/>
    </row>
    <row r="1289" spans="1:5">
      <c r="A1289" s="88">
        <v>1279</v>
      </c>
      <c r="B1289" s="134"/>
      <c r="C1289" s="134"/>
      <c r="D1289" s="94">
        <f t="shared" si="19"/>
        <v>0</v>
      </c>
      <c r="E1289" s="135"/>
    </row>
    <row r="1290" spans="1:5">
      <c r="A1290" s="88">
        <v>1280</v>
      </c>
      <c r="B1290" s="134"/>
      <c r="C1290" s="134"/>
      <c r="D1290" s="94">
        <f t="shared" si="19"/>
        <v>0</v>
      </c>
      <c r="E1290" s="135"/>
    </row>
    <row r="1291" spans="1:5">
      <c r="A1291" s="88">
        <v>1281</v>
      </c>
      <c r="B1291" s="134"/>
      <c r="C1291" s="134"/>
      <c r="D1291" s="94">
        <f t="shared" si="19"/>
        <v>0</v>
      </c>
      <c r="E1291" s="135"/>
    </row>
    <row r="1292" spans="1:5">
      <c r="A1292" s="88">
        <v>1282</v>
      </c>
      <c r="B1292" s="134"/>
      <c r="C1292" s="134"/>
      <c r="D1292" s="94">
        <f t="shared" ref="D1292:D1355" si="20">MIN(B1292:C1292)</f>
        <v>0</v>
      </c>
      <c r="E1292" s="135"/>
    </row>
    <row r="1293" spans="1:5">
      <c r="A1293" s="88">
        <v>1283</v>
      </c>
      <c r="B1293" s="134"/>
      <c r="C1293" s="134"/>
      <c r="D1293" s="94">
        <f t="shared" si="20"/>
        <v>0</v>
      </c>
      <c r="E1293" s="135"/>
    </row>
    <row r="1294" spans="1:5">
      <c r="A1294" s="88">
        <v>1284</v>
      </c>
      <c r="B1294" s="134"/>
      <c r="C1294" s="134"/>
      <c r="D1294" s="94">
        <f t="shared" si="20"/>
        <v>0</v>
      </c>
      <c r="E1294" s="135"/>
    </row>
    <row r="1295" spans="1:5">
      <c r="A1295" s="88">
        <v>1285</v>
      </c>
      <c r="B1295" s="134"/>
      <c r="C1295" s="134"/>
      <c r="D1295" s="94">
        <f t="shared" si="20"/>
        <v>0</v>
      </c>
      <c r="E1295" s="135"/>
    </row>
    <row r="1296" spans="1:5">
      <c r="A1296" s="88">
        <v>1286</v>
      </c>
      <c r="B1296" s="134"/>
      <c r="C1296" s="134"/>
      <c r="D1296" s="94">
        <f t="shared" si="20"/>
        <v>0</v>
      </c>
      <c r="E1296" s="135"/>
    </row>
    <row r="1297" spans="1:5">
      <c r="A1297" s="88">
        <v>1287</v>
      </c>
      <c r="B1297" s="134"/>
      <c r="C1297" s="134"/>
      <c r="D1297" s="94">
        <f t="shared" si="20"/>
        <v>0</v>
      </c>
      <c r="E1297" s="135"/>
    </row>
    <row r="1298" spans="1:5">
      <c r="A1298" s="88">
        <v>1288</v>
      </c>
      <c r="B1298" s="134"/>
      <c r="C1298" s="134"/>
      <c r="D1298" s="94">
        <f t="shared" si="20"/>
        <v>0</v>
      </c>
      <c r="E1298" s="135"/>
    </row>
    <row r="1299" spans="1:5">
      <c r="A1299" s="88">
        <v>1289</v>
      </c>
      <c r="B1299" s="134"/>
      <c r="C1299" s="134"/>
      <c r="D1299" s="94">
        <f t="shared" si="20"/>
        <v>0</v>
      </c>
      <c r="E1299" s="135"/>
    </row>
    <row r="1300" spans="1:5">
      <c r="A1300" s="88">
        <v>1290</v>
      </c>
      <c r="B1300" s="134"/>
      <c r="C1300" s="134"/>
      <c r="D1300" s="94">
        <f t="shared" si="20"/>
        <v>0</v>
      </c>
      <c r="E1300" s="135"/>
    </row>
    <row r="1301" spans="1:5">
      <c r="A1301" s="88">
        <v>1291</v>
      </c>
      <c r="B1301" s="134"/>
      <c r="C1301" s="134"/>
      <c r="D1301" s="94">
        <f t="shared" si="20"/>
        <v>0</v>
      </c>
      <c r="E1301" s="135"/>
    </row>
    <row r="1302" spans="1:5">
      <c r="A1302" s="88">
        <v>1292</v>
      </c>
      <c r="B1302" s="134"/>
      <c r="C1302" s="134"/>
      <c r="D1302" s="94">
        <f t="shared" si="20"/>
        <v>0</v>
      </c>
      <c r="E1302" s="135"/>
    </row>
    <row r="1303" spans="1:5">
      <c r="A1303" s="88">
        <v>1293</v>
      </c>
      <c r="B1303" s="134"/>
      <c r="C1303" s="134"/>
      <c r="D1303" s="94">
        <f t="shared" si="20"/>
        <v>0</v>
      </c>
      <c r="E1303" s="135"/>
    </row>
    <row r="1304" spans="1:5">
      <c r="A1304" s="88">
        <v>1294</v>
      </c>
      <c r="B1304" s="134"/>
      <c r="C1304" s="134"/>
      <c r="D1304" s="94">
        <f t="shared" si="20"/>
        <v>0</v>
      </c>
      <c r="E1304" s="135"/>
    </row>
    <row r="1305" spans="1:5">
      <c r="A1305" s="88">
        <v>1295</v>
      </c>
      <c r="B1305" s="134"/>
      <c r="C1305" s="134"/>
      <c r="D1305" s="94">
        <f t="shared" si="20"/>
        <v>0</v>
      </c>
      <c r="E1305" s="135"/>
    </row>
    <row r="1306" spans="1:5">
      <c r="A1306" s="88">
        <v>1296</v>
      </c>
      <c r="B1306" s="134"/>
      <c r="C1306" s="134"/>
      <c r="D1306" s="94">
        <f t="shared" si="20"/>
        <v>0</v>
      </c>
      <c r="E1306" s="135"/>
    </row>
    <row r="1307" spans="1:5">
      <c r="A1307" s="88">
        <v>1297</v>
      </c>
      <c r="B1307" s="134"/>
      <c r="C1307" s="134"/>
      <c r="D1307" s="94">
        <f t="shared" si="20"/>
        <v>0</v>
      </c>
      <c r="E1307" s="135"/>
    </row>
    <row r="1308" spans="1:5">
      <c r="A1308" s="88">
        <v>1298</v>
      </c>
      <c r="B1308" s="134"/>
      <c r="C1308" s="134"/>
      <c r="D1308" s="94">
        <f t="shared" si="20"/>
        <v>0</v>
      </c>
      <c r="E1308" s="135"/>
    </row>
    <row r="1309" spans="1:5">
      <c r="A1309" s="88">
        <v>1299</v>
      </c>
      <c r="B1309" s="134"/>
      <c r="C1309" s="134"/>
      <c r="D1309" s="94">
        <f t="shared" si="20"/>
        <v>0</v>
      </c>
      <c r="E1309" s="135"/>
    </row>
    <row r="1310" spans="1:5">
      <c r="A1310" s="88">
        <v>1300</v>
      </c>
      <c r="B1310" s="134"/>
      <c r="C1310" s="134"/>
      <c r="D1310" s="94">
        <f t="shared" si="20"/>
        <v>0</v>
      </c>
      <c r="E1310" s="135"/>
    </row>
    <row r="1311" spans="1:5">
      <c r="A1311" s="88">
        <v>1301</v>
      </c>
      <c r="B1311" s="134"/>
      <c r="C1311" s="134"/>
      <c r="D1311" s="94">
        <f t="shared" si="20"/>
        <v>0</v>
      </c>
      <c r="E1311" s="135"/>
    </row>
    <row r="1312" spans="1:5">
      <c r="A1312" s="88">
        <v>1302</v>
      </c>
      <c r="B1312" s="134"/>
      <c r="C1312" s="134"/>
      <c r="D1312" s="94">
        <f t="shared" si="20"/>
        <v>0</v>
      </c>
      <c r="E1312" s="135"/>
    </row>
    <row r="1313" spans="1:5">
      <c r="A1313" s="88">
        <v>1303</v>
      </c>
      <c r="B1313" s="134"/>
      <c r="C1313" s="134"/>
      <c r="D1313" s="94">
        <f t="shared" si="20"/>
        <v>0</v>
      </c>
      <c r="E1313" s="135"/>
    </row>
    <row r="1314" spans="1:5">
      <c r="A1314" s="88">
        <v>1304</v>
      </c>
      <c r="B1314" s="134"/>
      <c r="C1314" s="134"/>
      <c r="D1314" s="94">
        <f t="shared" si="20"/>
        <v>0</v>
      </c>
      <c r="E1314" s="135"/>
    </row>
    <row r="1315" spans="1:5">
      <c r="A1315" s="88">
        <v>1305</v>
      </c>
      <c r="B1315" s="134"/>
      <c r="C1315" s="134"/>
      <c r="D1315" s="94">
        <f t="shared" si="20"/>
        <v>0</v>
      </c>
      <c r="E1315" s="135"/>
    </row>
    <row r="1316" spans="1:5">
      <c r="A1316" s="88">
        <v>1306</v>
      </c>
      <c r="B1316" s="134"/>
      <c r="C1316" s="134"/>
      <c r="D1316" s="94">
        <f t="shared" si="20"/>
        <v>0</v>
      </c>
      <c r="E1316" s="135"/>
    </row>
    <row r="1317" spans="1:5">
      <c r="A1317" s="88">
        <v>1307</v>
      </c>
      <c r="B1317" s="134"/>
      <c r="C1317" s="134"/>
      <c r="D1317" s="94">
        <f t="shared" si="20"/>
        <v>0</v>
      </c>
      <c r="E1317" s="135"/>
    </row>
    <row r="1318" spans="1:5">
      <c r="A1318" s="88">
        <v>1308</v>
      </c>
      <c r="B1318" s="134"/>
      <c r="C1318" s="134"/>
      <c r="D1318" s="94">
        <f t="shared" si="20"/>
        <v>0</v>
      </c>
      <c r="E1318" s="135"/>
    </row>
    <row r="1319" spans="1:5">
      <c r="A1319" s="88">
        <v>1309</v>
      </c>
      <c r="B1319" s="134"/>
      <c r="C1319" s="134"/>
      <c r="D1319" s="94">
        <f t="shared" si="20"/>
        <v>0</v>
      </c>
      <c r="E1319" s="135"/>
    </row>
    <row r="1320" spans="1:5">
      <c r="A1320" s="88">
        <v>1310</v>
      </c>
      <c r="B1320" s="134"/>
      <c r="C1320" s="134"/>
      <c r="D1320" s="94">
        <f t="shared" si="20"/>
        <v>0</v>
      </c>
      <c r="E1320" s="135"/>
    </row>
    <row r="1321" spans="1:5">
      <c r="A1321" s="88">
        <v>1311</v>
      </c>
      <c r="B1321" s="134"/>
      <c r="C1321" s="134"/>
      <c r="D1321" s="94">
        <f t="shared" si="20"/>
        <v>0</v>
      </c>
      <c r="E1321" s="135"/>
    </row>
    <row r="1322" spans="1:5">
      <c r="A1322" s="88">
        <v>1312</v>
      </c>
      <c r="B1322" s="134"/>
      <c r="C1322" s="134"/>
      <c r="D1322" s="94">
        <f t="shared" si="20"/>
        <v>0</v>
      </c>
      <c r="E1322" s="135"/>
    </row>
    <row r="1323" spans="1:5">
      <c r="A1323" s="88">
        <v>1313</v>
      </c>
      <c r="B1323" s="134"/>
      <c r="C1323" s="134"/>
      <c r="D1323" s="94">
        <f t="shared" si="20"/>
        <v>0</v>
      </c>
      <c r="E1323" s="135"/>
    </row>
    <row r="1324" spans="1:5">
      <c r="A1324" s="88">
        <v>1314</v>
      </c>
      <c r="B1324" s="134"/>
      <c r="C1324" s="134"/>
      <c r="D1324" s="94">
        <f t="shared" si="20"/>
        <v>0</v>
      </c>
      <c r="E1324" s="135"/>
    </row>
    <row r="1325" spans="1:5">
      <c r="A1325" s="88">
        <v>1315</v>
      </c>
      <c r="B1325" s="134"/>
      <c r="C1325" s="134"/>
      <c r="D1325" s="94">
        <f t="shared" si="20"/>
        <v>0</v>
      </c>
      <c r="E1325" s="135"/>
    </row>
    <row r="1326" spans="1:5">
      <c r="A1326" s="88">
        <v>1316</v>
      </c>
      <c r="B1326" s="134"/>
      <c r="C1326" s="134"/>
      <c r="D1326" s="94">
        <f t="shared" si="20"/>
        <v>0</v>
      </c>
      <c r="E1326" s="135"/>
    </row>
    <row r="1327" spans="1:5">
      <c r="A1327" s="88">
        <v>1317</v>
      </c>
      <c r="B1327" s="134"/>
      <c r="C1327" s="134"/>
      <c r="D1327" s="94">
        <f t="shared" si="20"/>
        <v>0</v>
      </c>
      <c r="E1327" s="135"/>
    </row>
    <row r="1328" spans="1:5">
      <c r="A1328" s="88">
        <v>1318</v>
      </c>
      <c r="B1328" s="134"/>
      <c r="C1328" s="134"/>
      <c r="D1328" s="94">
        <f t="shared" si="20"/>
        <v>0</v>
      </c>
      <c r="E1328" s="135"/>
    </row>
    <row r="1329" spans="1:5">
      <c r="A1329" s="88">
        <v>1319</v>
      </c>
      <c r="B1329" s="134"/>
      <c r="C1329" s="134"/>
      <c r="D1329" s="94">
        <f t="shared" si="20"/>
        <v>0</v>
      </c>
      <c r="E1329" s="135"/>
    </row>
    <row r="1330" spans="1:5">
      <c r="A1330" s="88">
        <v>1320</v>
      </c>
      <c r="B1330" s="134"/>
      <c r="C1330" s="134"/>
      <c r="D1330" s="94">
        <f t="shared" si="20"/>
        <v>0</v>
      </c>
      <c r="E1330" s="135"/>
    </row>
    <row r="1331" spans="1:5">
      <c r="A1331" s="88">
        <v>1321</v>
      </c>
      <c r="B1331" s="134"/>
      <c r="C1331" s="134"/>
      <c r="D1331" s="94">
        <f t="shared" si="20"/>
        <v>0</v>
      </c>
      <c r="E1331" s="135"/>
    </row>
    <row r="1332" spans="1:5">
      <c r="A1332" s="88">
        <v>1322</v>
      </c>
      <c r="B1332" s="134"/>
      <c r="C1332" s="134"/>
      <c r="D1332" s="94">
        <f t="shared" si="20"/>
        <v>0</v>
      </c>
      <c r="E1332" s="135"/>
    </row>
    <row r="1333" spans="1:5">
      <c r="A1333" s="88">
        <v>1323</v>
      </c>
      <c r="B1333" s="134"/>
      <c r="C1333" s="134"/>
      <c r="D1333" s="94">
        <f t="shared" si="20"/>
        <v>0</v>
      </c>
      <c r="E1333" s="135"/>
    </row>
    <row r="1334" spans="1:5">
      <c r="A1334" s="88">
        <v>1324</v>
      </c>
      <c r="B1334" s="134"/>
      <c r="C1334" s="134"/>
      <c r="D1334" s="94">
        <f t="shared" si="20"/>
        <v>0</v>
      </c>
      <c r="E1334" s="135"/>
    </row>
    <row r="1335" spans="1:5">
      <c r="A1335" s="88">
        <v>1325</v>
      </c>
      <c r="B1335" s="134"/>
      <c r="C1335" s="134"/>
      <c r="D1335" s="94">
        <f t="shared" si="20"/>
        <v>0</v>
      </c>
      <c r="E1335" s="135"/>
    </row>
    <row r="1336" spans="1:5">
      <c r="A1336" s="88">
        <v>1326</v>
      </c>
      <c r="B1336" s="134"/>
      <c r="C1336" s="134"/>
      <c r="D1336" s="94">
        <f t="shared" si="20"/>
        <v>0</v>
      </c>
      <c r="E1336" s="135"/>
    </row>
    <row r="1337" spans="1:5">
      <c r="A1337" s="88">
        <v>1327</v>
      </c>
      <c r="B1337" s="134"/>
      <c r="C1337" s="134"/>
      <c r="D1337" s="94">
        <f t="shared" si="20"/>
        <v>0</v>
      </c>
      <c r="E1337" s="135"/>
    </row>
    <row r="1338" spans="1:5">
      <c r="A1338" s="88">
        <v>1328</v>
      </c>
      <c r="B1338" s="134"/>
      <c r="C1338" s="134"/>
      <c r="D1338" s="94">
        <f t="shared" si="20"/>
        <v>0</v>
      </c>
      <c r="E1338" s="135"/>
    </row>
    <row r="1339" spans="1:5">
      <c r="A1339" s="88">
        <v>1329</v>
      </c>
      <c r="B1339" s="134"/>
      <c r="C1339" s="134"/>
      <c r="D1339" s="94">
        <f t="shared" si="20"/>
        <v>0</v>
      </c>
      <c r="E1339" s="135"/>
    </row>
    <row r="1340" spans="1:5">
      <c r="A1340" s="88">
        <v>1330</v>
      </c>
      <c r="B1340" s="134"/>
      <c r="C1340" s="134"/>
      <c r="D1340" s="94">
        <f t="shared" si="20"/>
        <v>0</v>
      </c>
      <c r="E1340" s="135"/>
    </row>
    <row r="1341" spans="1:5">
      <c r="A1341" s="88">
        <v>1331</v>
      </c>
      <c r="B1341" s="134"/>
      <c r="C1341" s="134"/>
      <c r="D1341" s="94">
        <f t="shared" si="20"/>
        <v>0</v>
      </c>
      <c r="E1341" s="135"/>
    </row>
    <row r="1342" spans="1:5">
      <c r="A1342" s="88">
        <v>1332</v>
      </c>
      <c r="B1342" s="134"/>
      <c r="C1342" s="134"/>
      <c r="D1342" s="94">
        <f t="shared" si="20"/>
        <v>0</v>
      </c>
      <c r="E1342" s="135"/>
    </row>
    <row r="1343" spans="1:5">
      <c r="A1343" s="88">
        <v>1333</v>
      </c>
      <c r="B1343" s="134"/>
      <c r="C1343" s="134"/>
      <c r="D1343" s="94">
        <f t="shared" si="20"/>
        <v>0</v>
      </c>
      <c r="E1343" s="135"/>
    </row>
    <row r="1344" spans="1:5">
      <c r="A1344" s="88">
        <v>1334</v>
      </c>
      <c r="B1344" s="134"/>
      <c r="C1344" s="134"/>
      <c r="D1344" s="94">
        <f t="shared" si="20"/>
        <v>0</v>
      </c>
      <c r="E1344" s="135"/>
    </row>
    <row r="1345" spans="1:5">
      <c r="A1345" s="88">
        <v>1335</v>
      </c>
      <c r="B1345" s="134"/>
      <c r="C1345" s="134"/>
      <c r="D1345" s="94">
        <f t="shared" si="20"/>
        <v>0</v>
      </c>
      <c r="E1345" s="135"/>
    </row>
    <row r="1346" spans="1:5">
      <c r="A1346" s="88">
        <v>1336</v>
      </c>
      <c r="B1346" s="134"/>
      <c r="C1346" s="134"/>
      <c r="D1346" s="94">
        <f t="shared" si="20"/>
        <v>0</v>
      </c>
      <c r="E1346" s="135"/>
    </row>
    <row r="1347" spans="1:5">
      <c r="A1347" s="88">
        <v>1337</v>
      </c>
      <c r="B1347" s="134"/>
      <c r="C1347" s="134"/>
      <c r="D1347" s="94">
        <f t="shared" si="20"/>
        <v>0</v>
      </c>
      <c r="E1347" s="135"/>
    </row>
    <row r="1348" spans="1:5">
      <c r="A1348" s="88">
        <v>1338</v>
      </c>
      <c r="B1348" s="134"/>
      <c r="C1348" s="134"/>
      <c r="D1348" s="94">
        <f t="shared" si="20"/>
        <v>0</v>
      </c>
      <c r="E1348" s="135"/>
    </row>
    <row r="1349" spans="1:5">
      <c r="A1349" s="88">
        <v>1339</v>
      </c>
      <c r="B1349" s="134"/>
      <c r="C1349" s="134"/>
      <c r="D1349" s="94">
        <f t="shared" si="20"/>
        <v>0</v>
      </c>
      <c r="E1349" s="135"/>
    </row>
    <row r="1350" spans="1:5">
      <c r="A1350" s="88">
        <v>1340</v>
      </c>
      <c r="B1350" s="134"/>
      <c r="C1350" s="134"/>
      <c r="D1350" s="94">
        <f t="shared" si="20"/>
        <v>0</v>
      </c>
      <c r="E1350" s="135"/>
    </row>
    <row r="1351" spans="1:5">
      <c r="A1351" s="88">
        <v>1341</v>
      </c>
      <c r="B1351" s="134"/>
      <c r="C1351" s="134"/>
      <c r="D1351" s="94">
        <f t="shared" si="20"/>
        <v>0</v>
      </c>
      <c r="E1351" s="135"/>
    </row>
    <row r="1352" spans="1:5">
      <c r="A1352" s="88">
        <v>1342</v>
      </c>
      <c r="B1352" s="134"/>
      <c r="C1352" s="134"/>
      <c r="D1352" s="94">
        <f t="shared" si="20"/>
        <v>0</v>
      </c>
      <c r="E1352" s="135"/>
    </row>
    <row r="1353" spans="1:5">
      <c r="A1353" s="88">
        <v>1343</v>
      </c>
      <c r="B1353" s="134"/>
      <c r="C1353" s="134"/>
      <c r="D1353" s="94">
        <f t="shared" si="20"/>
        <v>0</v>
      </c>
      <c r="E1353" s="135"/>
    </row>
    <row r="1354" spans="1:5">
      <c r="A1354" s="88">
        <v>1344</v>
      </c>
      <c r="B1354" s="134"/>
      <c r="C1354" s="134"/>
      <c r="D1354" s="94">
        <f t="shared" si="20"/>
        <v>0</v>
      </c>
      <c r="E1354" s="135"/>
    </row>
    <row r="1355" spans="1:5">
      <c r="A1355" s="88">
        <v>1345</v>
      </c>
      <c r="B1355" s="134"/>
      <c r="C1355" s="134"/>
      <c r="D1355" s="94">
        <f t="shared" si="20"/>
        <v>0</v>
      </c>
      <c r="E1355" s="135"/>
    </row>
    <row r="1356" spans="1:5">
      <c r="A1356" s="88">
        <v>1346</v>
      </c>
      <c r="B1356" s="134"/>
      <c r="C1356" s="134"/>
      <c r="D1356" s="94">
        <f t="shared" ref="D1356:D1419" si="21">MIN(B1356:C1356)</f>
        <v>0</v>
      </c>
      <c r="E1356" s="135"/>
    </row>
    <row r="1357" spans="1:5">
      <c r="A1357" s="88">
        <v>1347</v>
      </c>
      <c r="B1357" s="134"/>
      <c r="C1357" s="134"/>
      <c r="D1357" s="94">
        <f t="shared" si="21"/>
        <v>0</v>
      </c>
      <c r="E1357" s="135"/>
    </row>
    <row r="1358" spans="1:5">
      <c r="A1358" s="88">
        <v>1348</v>
      </c>
      <c r="B1358" s="134"/>
      <c r="C1358" s="134"/>
      <c r="D1358" s="94">
        <f t="shared" si="21"/>
        <v>0</v>
      </c>
      <c r="E1358" s="135"/>
    </row>
    <row r="1359" spans="1:5">
      <c r="A1359" s="88">
        <v>1349</v>
      </c>
      <c r="B1359" s="134"/>
      <c r="C1359" s="134"/>
      <c r="D1359" s="94">
        <f t="shared" si="21"/>
        <v>0</v>
      </c>
      <c r="E1359" s="135"/>
    </row>
    <row r="1360" spans="1:5">
      <c r="A1360" s="88">
        <v>1350</v>
      </c>
      <c r="B1360" s="134"/>
      <c r="C1360" s="134"/>
      <c r="D1360" s="94">
        <f t="shared" si="21"/>
        <v>0</v>
      </c>
      <c r="E1360" s="135"/>
    </row>
    <row r="1361" spans="1:5">
      <c r="A1361" s="88">
        <v>1351</v>
      </c>
      <c r="B1361" s="134"/>
      <c r="C1361" s="134"/>
      <c r="D1361" s="94">
        <f t="shared" si="21"/>
        <v>0</v>
      </c>
      <c r="E1361" s="135"/>
    </row>
    <row r="1362" spans="1:5">
      <c r="A1362" s="88">
        <v>1352</v>
      </c>
      <c r="B1362" s="134"/>
      <c r="C1362" s="134"/>
      <c r="D1362" s="94">
        <f t="shared" si="21"/>
        <v>0</v>
      </c>
      <c r="E1362" s="135"/>
    </row>
    <row r="1363" spans="1:5">
      <c r="A1363" s="88">
        <v>1353</v>
      </c>
      <c r="B1363" s="134"/>
      <c r="C1363" s="134"/>
      <c r="D1363" s="94">
        <f t="shared" si="21"/>
        <v>0</v>
      </c>
      <c r="E1363" s="135"/>
    </row>
    <row r="1364" spans="1:5">
      <c r="A1364" s="88">
        <v>1354</v>
      </c>
      <c r="B1364" s="134"/>
      <c r="C1364" s="134"/>
      <c r="D1364" s="94">
        <f t="shared" si="21"/>
        <v>0</v>
      </c>
      <c r="E1364" s="135"/>
    </row>
    <row r="1365" spans="1:5">
      <c r="A1365" s="88">
        <v>1355</v>
      </c>
      <c r="B1365" s="134"/>
      <c r="C1365" s="134"/>
      <c r="D1365" s="94">
        <f t="shared" si="21"/>
        <v>0</v>
      </c>
      <c r="E1365" s="135"/>
    </row>
    <row r="1366" spans="1:5">
      <c r="A1366" s="88">
        <v>1356</v>
      </c>
      <c r="B1366" s="134"/>
      <c r="C1366" s="134"/>
      <c r="D1366" s="94">
        <f t="shared" si="21"/>
        <v>0</v>
      </c>
      <c r="E1366" s="135"/>
    </row>
    <row r="1367" spans="1:5">
      <c r="A1367" s="88">
        <v>1357</v>
      </c>
      <c r="B1367" s="134"/>
      <c r="C1367" s="134"/>
      <c r="D1367" s="94">
        <f t="shared" si="21"/>
        <v>0</v>
      </c>
      <c r="E1367" s="135"/>
    </row>
    <row r="1368" spans="1:5">
      <c r="A1368" s="88">
        <v>1358</v>
      </c>
      <c r="B1368" s="134"/>
      <c r="C1368" s="134"/>
      <c r="D1368" s="94">
        <f t="shared" si="21"/>
        <v>0</v>
      </c>
      <c r="E1368" s="135"/>
    </row>
    <row r="1369" spans="1:5">
      <c r="A1369" s="88">
        <v>1359</v>
      </c>
      <c r="B1369" s="134"/>
      <c r="C1369" s="134"/>
      <c r="D1369" s="94">
        <f t="shared" si="21"/>
        <v>0</v>
      </c>
      <c r="E1369" s="135"/>
    </row>
    <row r="1370" spans="1:5">
      <c r="A1370" s="88">
        <v>1360</v>
      </c>
      <c r="B1370" s="134"/>
      <c r="C1370" s="134"/>
      <c r="D1370" s="94">
        <f t="shared" si="21"/>
        <v>0</v>
      </c>
      <c r="E1370" s="135"/>
    </row>
    <row r="1371" spans="1:5">
      <c r="A1371" s="88">
        <v>1361</v>
      </c>
      <c r="B1371" s="134"/>
      <c r="C1371" s="134"/>
      <c r="D1371" s="94">
        <f t="shared" si="21"/>
        <v>0</v>
      </c>
      <c r="E1371" s="135"/>
    </row>
    <row r="1372" spans="1:5">
      <c r="A1372" s="88">
        <v>1362</v>
      </c>
      <c r="B1372" s="134"/>
      <c r="C1372" s="134"/>
      <c r="D1372" s="94">
        <f t="shared" si="21"/>
        <v>0</v>
      </c>
      <c r="E1372" s="135"/>
    </row>
    <row r="1373" spans="1:5">
      <c r="A1373" s="88">
        <v>1363</v>
      </c>
      <c r="B1373" s="134"/>
      <c r="C1373" s="134"/>
      <c r="D1373" s="94">
        <f t="shared" si="21"/>
        <v>0</v>
      </c>
      <c r="E1373" s="135"/>
    </row>
    <row r="1374" spans="1:5">
      <c r="A1374" s="88">
        <v>1364</v>
      </c>
      <c r="B1374" s="134"/>
      <c r="C1374" s="134"/>
      <c r="D1374" s="94">
        <f t="shared" si="21"/>
        <v>0</v>
      </c>
      <c r="E1374" s="135"/>
    </row>
    <row r="1375" spans="1:5">
      <c r="A1375" s="88">
        <v>1365</v>
      </c>
      <c r="B1375" s="134"/>
      <c r="C1375" s="134"/>
      <c r="D1375" s="94">
        <f t="shared" si="21"/>
        <v>0</v>
      </c>
      <c r="E1375" s="135"/>
    </row>
    <row r="1376" spans="1:5">
      <c r="A1376" s="88">
        <v>1366</v>
      </c>
      <c r="B1376" s="134"/>
      <c r="C1376" s="134"/>
      <c r="D1376" s="94">
        <f t="shared" si="21"/>
        <v>0</v>
      </c>
      <c r="E1376" s="135"/>
    </row>
    <row r="1377" spans="1:5">
      <c r="A1377" s="88">
        <v>1367</v>
      </c>
      <c r="B1377" s="134"/>
      <c r="C1377" s="134"/>
      <c r="D1377" s="94">
        <f t="shared" si="21"/>
        <v>0</v>
      </c>
      <c r="E1377" s="135"/>
    </row>
    <row r="1378" spans="1:5">
      <c r="A1378" s="88">
        <v>1368</v>
      </c>
      <c r="B1378" s="134"/>
      <c r="C1378" s="134"/>
      <c r="D1378" s="94">
        <f t="shared" si="21"/>
        <v>0</v>
      </c>
      <c r="E1378" s="135"/>
    </row>
    <row r="1379" spans="1:5">
      <c r="A1379" s="88">
        <v>1369</v>
      </c>
      <c r="B1379" s="134"/>
      <c r="C1379" s="134"/>
      <c r="D1379" s="94">
        <f t="shared" si="21"/>
        <v>0</v>
      </c>
      <c r="E1379" s="135"/>
    </row>
    <row r="1380" spans="1:5">
      <c r="A1380" s="88">
        <v>1370</v>
      </c>
      <c r="B1380" s="134"/>
      <c r="C1380" s="134"/>
      <c r="D1380" s="94">
        <f t="shared" si="21"/>
        <v>0</v>
      </c>
      <c r="E1380" s="135"/>
    </row>
    <row r="1381" spans="1:5">
      <c r="A1381" s="88">
        <v>1371</v>
      </c>
      <c r="B1381" s="134"/>
      <c r="C1381" s="134"/>
      <c r="D1381" s="94">
        <f t="shared" si="21"/>
        <v>0</v>
      </c>
      <c r="E1381" s="135"/>
    </row>
    <row r="1382" spans="1:5">
      <c r="A1382" s="88">
        <v>1372</v>
      </c>
      <c r="B1382" s="134"/>
      <c r="C1382" s="134"/>
      <c r="D1382" s="94">
        <f t="shared" si="21"/>
        <v>0</v>
      </c>
      <c r="E1382" s="135"/>
    </row>
    <row r="1383" spans="1:5">
      <c r="A1383" s="88">
        <v>1373</v>
      </c>
      <c r="B1383" s="134"/>
      <c r="C1383" s="134"/>
      <c r="D1383" s="94">
        <f t="shared" si="21"/>
        <v>0</v>
      </c>
      <c r="E1383" s="135"/>
    </row>
    <row r="1384" spans="1:5">
      <c r="A1384" s="88">
        <v>1374</v>
      </c>
      <c r="B1384" s="134"/>
      <c r="C1384" s="134"/>
      <c r="D1384" s="94">
        <f t="shared" si="21"/>
        <v>0</v>
      </c>
      <c r="E1384" s="135"/>
    </row>
    <row r="1385" spans="1:5">
      <c r="A1385" s="88">
        <v>1375</v>
      </c>
      <c r="B1385" s="134"/>
      <c r="C1385" s="134"/>
      <c r="D1385" s="94">
        <f t="shared" si="21"/>
        <v>0</v>
      </c>
      <c r="E1385" s="135"/>
    </row>
    <row r="1386" spans="1:5">
      <c r="A1386" s="88">
        <v>1376</v>
      </c>
      <c r="B1386" s="134"/>
      <c r="C1386" s="134"/>
      <c r="D1386" s="94">
        <f t="shared" si="21"/>
        <v>0</v>
      </c>
      <c r="E1386" s="135"/>
    </row>
    <row r="1387" spans="1:5">
      <c r="A1387" s="88">
        <v>1377</v>
      </c>
      <c r="B1387" s="134"/>
      <c r="C1387" s="134"/>
      <c r="D1387" s="94">
        <f t="shared" si="21"/>
        <v>0</v>
      </c>
      <c r="E1387" s="135"/>
    </row>
    <row r="1388" spans="1:5">
      <c r="A1388" s="88">
        <v>1378</v>
      </c>
      <c r="B1388" s="134"/>
      <c r="C1388" s="134"/>
      <c r="D1388" s="94">
        <f t="shared" si="21"/>
        <v>0</v>
      </c>
      <c r="E1388" s="135"/>
    </row>
    <row r="1389" spans="1:5">
      <c r="A1389" s="88">
        <v>1379</v>
      </c>
      <c r="B1389" s="134"/>
      <c r="C1389" s="134"/>
      <c r="D1389" s="94">
        <f t="shared" si="21"/>
        <v>0</v>
      </c>
      <c r="E1389" s="135"/>
    </row>
    <row r="1390" spans="1:5">
      <c r="A1390" s="88">
        <v>1380</v>
      </c>
      <c r="B1390" s="134"/>
      <c r="C1390" s="134"/>
      <c r="D1390" s="94">
        <f t="shared" si="21"/>
        <v>0</v>
      </c>
      <c r="E1390" s="135"/>
    </row>
    <row r="1391" spans="1:5">
      <c r="A1391" s="88">
        <v>1381</v>
      </c>
      <c r="B1391" s="134"/>
      <c r="C1391" s="134"/>
      <c r="D1391" s="94">
        <f t="shared" si="21"/>
        <v>0</v>
      </c>
      <c r="E1391" s="135"/>
    </row>
    <row r="1392" spans="1:5">
      <c r="A1392" s="88">
        <v>1382</v>
      </c>
      <c r="B1392" s="134"/>
      <c r="C1392" s="134"/>
      <c r="D1392" s="94">
        <f t="shared" si="21"/>
        <v>0</v>
      </c>
      <c r="E1392" s="135"/>
    </row>
    <row r="1393" spans="1:5">
      <c r="A1393" s="88">
        <v>1383</v>
      </c>
      <c r="B1393" s="134"/>
      <c r="C1393" s="134"/>
      <c r="D1393" s="94">
        <f t="shared" si="21"/>
        <v>0</v>
      </c>
      <c r="E1393" s="135"/>
    </row>
    <row r="1394" spans="1:5">
      <c r="A1394" s="88">
        <v>1384</v>
      </c>
      <c r="B1394" s="134"/>
      <c r="C1394" s="134"/>
      <c r="D1394" s="94">
        <f t="shared" si="21"/>
        <v>0</v>
      </c>
      <c r="E1394" s="135"/>
    </row>
    <row r="1395" spans="1:5">
      <c r="A1395" s="88">
        <v>1385</v>
      </c>
      <c r="B1395" s="134"/>
      <c r="C1395" s="134"/>
      <c r="D1395" s="94">
        <f t="shared" si="21"/>
        <v>0</v>
      </c>
      <c r="E1395" s="135"/>
    </row>
    <row r="1396" spans="1:5">
      <c r="A1396" s="88">
        <v>1386</v>
      </c>
      <c r="B1396" s="134"/>
      <c r="C1396" s="134"/>
      <c r="D1396" s="94">
        <f t="shared" si="21"/>
        <v>0</v>
      </c>
      <c r="E1396" s="135"/>
    </row>
    <row r="1397" spans="1:5">
      <c r="A1397" s="88">
        <v>1387</v>
      </c>
      <c r="B1397" s="134"/>
      <c r="C1397" s="134"/>
      <c r="D1397" s="94">
        <f t="shared" si="21"/>
        <v>0</v>
      </c>
      <c r="E1397" s="135"/>
    </row>
    <row r="1398" spans="1:5">
      <c r="A1398" s="88">
        <v>1388</v>
      </c>
      <c r="B1398" s="134"/>
      <c r="C1398" s="134"/>
      <c r="D1398" s="94">
        <f t="shared" si="21"/>
        <v>0</v>
      </c>
      <c r="E1398" s="135"/>
    </row>
    <row r="1399" spans="1:5">
      <c r="A1399" s="88">
        <v>1389</v>
      </c>
      <c r="B1399" s="134"/>
      <c r="C1399" s="134"/>
      <c r="D1399" s="94">
        <f t="shared" si="21"/>
        <v>0</v>
      </c>
      <c r="E1399" s="135"/>
    </row>
    <row r="1400" spans="1:5">
      <c r="A1400" s="88">
        <v>1390</v>
      </c>
      <c r="B1400" s="134"/>
      <c r="C1400" s="134"/>
      <c r="D1400" s="94">
        <f t="shared" si="21"/>
        <v>0</v>
      </c>
      <c r="E1400" s="135"/>
    </row>
    <row r="1401" spans="1:5">
      <c r="A1401" s="88">
        <v>1391</v>
      </c>
      <c r="B1401" s="134"/>
      <c r="C1401" s="134"/>
      <c r="D1401" s="94">
        <f t="shared" si="21"/>
        <v>0</v>
      </c>
      <c r="E1401" s="135"/>
    </row>
    <row r="1402" spans="1:5">
      <c r="A1402" s="88">
        <v>1392</v>
      </c>
      <c r="B1402" s="134"/>
      <c r="C1402" s="134"/>
      <c r="D1402" s="94">
        <f t="shared" si="21"/>
        <v>0</v>
      </c>
      <c r="E1402" s="135"/>
    </row>
    <row r="1403" spans="1:5">
      <c r="A1403" s="88">
        <v>1393</v>
      </c>
      <c r="B1403" s="134"/>
      <c r="C1403" s="134"/>
      <c r="D1403" s="94">
        <f t="shared" si="21"/>
        <v>0</v>
      </c>
      <c r="E1403" s="135"/>
    </row>
    <row r="1404" spans="1:5">
      <c r="A1404" s="88">
        <v>1394</v>
      </c>
      <c r="B1404" s="134"/>
      <c r="C1404" s="134"/>
      <c r="D1404" s="94">
        <f t="shared" si="21"/>
        <v>0</v>
      </c>
      <c r="E1404" s="135"/>
    </row>
    <row r="1405" spans="1:5">
      <c r="A1405" s="88">
        <v>1395</v>
      </c>
      <c r="B1405" s="134"/>
      <c r="C1405" s="134"/>
      <c r="D1405" s="94">
        <f t="shared" si="21"/>
        <v>0</v>
      </c>
      <c r="E1405" s="135"/>
    </row>
    <row r="1406" spans="1:5">
      <c r="A1406" s="88">
        <v>1396</v>
      </c>
      <c r="B1406" s="134"/>
      <c r="C1406" s="134"/>
      <c r="D1406" s="94">
        <f t="shared" si="21"/>
        <v>0</v>
      </c>
      <c r="E1406" s="135"/>
    </row>
    <row r="1407" spans="1:5">
      <c r="A1407" s="88">
        <v>1397</v>
      </c>
      <c r="B1407" s="134"/>
      <c r="C1407" s="134"/>
      <c r="D1407" s="94">
        <f t="shared" si="21"/>
        <v>0</v>
      </c>
      <c r="E1407" s="135"/>
    </row>
    <row r="1408" spans="1:5">
      <c r="A1408" s="88">
        <v>1398</v>
      </c>
      <c r="B1408" s="134"/>
      <c r="C1408" s="134"/>
      <c r="D1408" s="94">
        <f t="shared" si="21"/>
        <v>0</v>
      </c>
      <c r="E1408" s="135"/>
    </row>
    <row r="1409" spans="1:5">
      <c r="A1409" s="88">
        <v>1399</v>
      </c>
      <c r="B1409" s="134"/>
      <c r="C1409" s="134"/>
      <c r="D1409" s="94">
        <f t="shared" si="21"/>
        <v>0</v>
      </c>
      <c r="E1409" s="135"/>
    </row>
    <row r="1410" spans="1:5">
      <c r="A1410" s="88">
        <v>1400</v>
      </c>
      <c r="B1410" s="134"/>
      <c r="C1410" s="134"/>
      <c r="D1410" s="94">
        <f t="shared" si="21"/>
        <v>0</v>
      </c>
      <c r="E1410" s="135"/>
    </row>
    <row r="1411" spans="1:5">
      <c r="A1411" s="88">
        <v>1401</v>
      </c>
      <c r="B1411" s="134"/>
      <c r="C1411" s="134"/>
      <c r="D1411" s="94">
        <f t="shared" si="21"/>
        <v>0</v>
      </c>
      <c r="E1411" s="135"/>
    </row>
    <row r="1412" spans="1:5">
      <c r="A1412" s="88">
        <v>1402</v>
      </c>
      <c r="B1412" s="134"/>
      <c r="C1412" s="134"/>
      <c r="D1412" s="94">
        <f t="shared" si="21"/>
        <v>0</v>
      </c>
      <c r="E1412" s="135"/>
    </row>
    <row r="1413" spans="1:5">
      <c r="A1413" s="88">
        <v>1403</v>
      </c>
      <c r="B1413" s="134"/>
      <c r="C1413" s="134"/>
      <c r="D1413" s="94">
        <f t="shared" si="21"/>
        <v>0</v>
      </c>
      <c r="E1413" s="135"/>
    </row>
    <row r="1414" spans="1:5">
      <c r="A1414" s="88">
        <v>1404</v>
      </c>
      <c r="B1414" s="134"/>
      <c r="C1414" s="134"/>
      <c r="D1414" s="94">
        <f t="shared" si="21"/>
        <v>0</v>
      </c>
      <c r="E1414" s="135"/>
    </row>
    <row r="1415" spans="1:5">
      <c r="A1415" s="88">
        <v>1405</v>
      </c>
      <c r="B1415" s="134"/>
      <c r="C1415" s="134"/>
      <c r="D1415" s="94">
        <f t="shared" si="21"/>
        <v>0</v>
      </c>
      <c r="E1415" s="135"/>
    </row>
    <row r="1416" spans="1:5">
      <c r="A1416" s="88">
        <v>1406</v>
      </c>
      <c r="B1416" s="134"/>
      <c r="C1416" s="134"/>
      <c r="D1416" s="94">
        <f t="shared" si="21"/>
        <v>0</v>
      </c>
      <c r="E1416" s="135"/>
    </row>
    <row r="1417" spans="1:5">
      <c r="A1417" s="88">
        <v>1407</v>
      </c>
      <c r="B1417" s="134"/>
      <c r="C1417" s="134"/>
      <c r="D1417" s="94">
        <f t="shared" si="21"/>
        <v>0</v>
      </c>
      <c r="E1417" s="135"/>
    </row>
    <row r="1418" spans="1:5">
      <c r="A1418" s="88">
        <v>1408</v>
      </c>
      <c r="B1418" s="134"/>
      <c r="C1418" s="134"/>
      <c r="D1418" s="94">
        <f t="shared" si="21"/>
        <v>0</v>
      </c>
      <c r="E1418" s="135"/>
    </row>
    <row r="1419" spans="1:5">
      <c r="A1419" s="88">
        <v>1409</v>
      </c>
      <c r="B1419" s="134"/>
      <c r="C1419" s="134"/>
      <c r="D1419" s="94">
        <f t="shared" si="21"/>
        <v>0</v>
      </c>
      <c r="E1419" s="135"/>
    </row>
    <row r="1420" spans="1:5">
      <c r="A1420" s="88">
        <v>1410</v>
      </c>
      <c r="B1420" s="134"/>
      <c r="C1420" s="134"/>
      <c r="D1420" s="94">
        <f t="shared" ref="D1420:D1483" si="22">MIN(B1420:C1420)</f>
        <v>0</v>
      </c>
      <c r="E1420" s="135"/>
    </row>
    <row r="1421" spans="1:5">
      <c r="A1421" s="88">
        <v>1411</v>
      </c>
      <c r="B1421" s="134"/>
      <c r="C1421" s="134"/>
      <c r="D1421" s="94">
        <f t="shared" si="22"/>
        <v>0</v>
      </c>
      <c r="E1421" s="135"/>
    </row>
    <row r="1422" spans="1:5">
      <c r="A1422" s="88">
        <v>1412</v>
      </c>
      <c r="B1422" s="134"/>
      <c r="C1422" s="134"/>
      <c r="D1422" s="94">
        <f t="shared" si="22"/>
        <v>0</v>
      </c>
      <c r="E1422" s="135"/>
    </row>
    <row r="1423" spans="1:5">
      <c r="A1423" s="88">
        <v>1413</v>
      </c>
      <c r="B1423" s="134"/>
      <c r="C1423" s="134"/>
      <c r="D1423" s="94">
        <f t="shared" si="22"/>
        <v>0</v>
      </c>
      <c r="E1423" s="135"/>
    </row>
    <row r="1424" spans="1:5">
      <c r="A1424" s="88">
        <v>1414</v>
      </c>
      <c r="B1424" s="134"/>
      <c r="C1424" s="134"/>
      <c r="D1424" s="94">
        <f t="shared" si="22"/>
        <v>0</v>
      </c>
      <c r="E1424" s="135"/>
    </row>
    <row r="1425" spans="1:5">
      <c r="A1425" s="88">
        <v>1415</v>
      </c>
      <c r="B1425" s="134"/>
      <c r="C1425" s="134"/>
      <c r="D1425" s="94">
        <f t="shared" si="22"/>
        <v>0</v>
      </c>
      <c r="E1425" s="135"/>
    </row>
    <row r="1426" spans="1:5">
      <c r="A1426" s="88">
        <v>1416</v>
      </c>
      <c r="B1426" s="134"/>
      <c r="C1426" s="134"/>
      <c r="D1426" s="94">
        <f t="shared" si="22"/>
        <v>0</v>
      </c>
      <c r="E1426" s="135"/>
    </row>
    <row r="1427" spans="1:5">
      <c r="A1427" s="88">
        <v>1417</v>
      </c>
      <c r="B1427" s="134"/>
      <c r="C1427" s="134"/>
      <c r="D1427" s="94">
        <f t="shared" si="22"/>
        <v>0</v>
      </c>
      <c r="E1427" s="135"/>
    </row>
    <row r="1428" spans="1:5">
      <c r="A1428" s="88">
        <v>1418</v>
      </c>
      <c r="B1428" s="134"/>
      <c r="C1428" s="134"/>
      <c r="D1428" s="94">
        <f t="shared" si="22"/>
        <v>0</v>
      </c>
      <c r="E1428" s="135"/>
    </row>
    <row r="1429" spans="1:5">
      <c r="A1429" s="88">
        <v>1419</v>
      </c>
      <c r="B1429" s="134"/>
      <c r="C1429" s="134"/>
      <c r="D1429" s="94">
        <f t="shared" si="22"/>
        <v>0</v>
      </c>
      <c r="E1429" s="135"/>
    </row>
    <row r="1430" spans="1:5">
      <c r="A1430" s="88">
        <v>1420</v>
      </c>
      <c r="B1430" s="134"/>
      <c r="C1430" s="134"/>
      <c r="D1430" s="94">
        <f t="shared" si="22"/>
        <v>0</v>
      </c>
      <c r="E1430" s="135"/>
    </row>
    <row r="1431" spans="1:5">
      <c r="A1431" s="88">
        <v>1421</v>
      </c>
      <c r="B1431" s="134"/>
      <c r="C1431" s="134"/>
      <c r="D1431" s="94">
        <f t="shared" si="22"/>
        <v>0</v>
      </c>
      <c r="E1431" s="135"/>
    </row>
    <row r="1432" spans="1:5">
      <c r="A1432" s="88">
        <v>1422</v>
      </c>
      <c r="B1432" s="134"/>
      <c r="C1432" s="134"/>
      <c r="D1432" s="94">
        <f t="shared" si="22"/>
        <v>0</v>
      </c>
      <c r="E1432" s="135"/>
    </row>
    <row r="1433" spans="1:5">
      <c r="A1433" s="88">
        <v>1423</v>
      </c>
      <c r="B1433" s="134"/>
      <c r="C1433" s="134"/>
      <c r="D1433" s="94">
        <f t="shared" si="22"/>
        <v>0</v>
      </c>
      <c r="E1433" s="135"/>
    </row>
    <row r="1434" spans="1:5">
      <c r="A1434" s="88">
        <v>1424</v>
      </c>
      <c r="B1434" s="134"/>
      <c r="C1434" s="134"/>
      <c r="D1434" s="94">
        <f t="shared" si="22"/>
        <v>0</v>
      </c>
      <c r="E1434" s="135"/>
    </row>
    <row r="1435" spans="1:5">
      <c r="A1435" s="88">
        <v>1425</v>
      </c>
      <c r="B1435" s="134"/>
      <c r="C1435" s="134"/>
      <c r="D1435" s="94">
        <f t="shared" si="22"/>
        <v>0</v>
      </c>
      <c r="E1435" s="135"/>
    </row>
    <row r="1436" spans="1:5">
      <c r="A1436" s="88">
        <v>1426</v>
      </c>
      <c r="B1436" s="134"/>
      <c r="C1436" s="134"/>
      <c r="D1436" s="94">
        <f t="shared" si="22"/>
        <v>0</v>
      </c>
      <c r="E1436" s="135"/>
    </row>
    <row r="1437" spans="1:5">
      <c r="A1437" s="88">
        <v>1427</v>
      </c>
      <c r="B1437" s="134"/>
      <c r="C1437" s="134"/>
      <c r="D1437" s="94">
        <f t="shared" si="22"/>
        <v>0</v>
      </c>
      <c r="E1437" s="135"/>
    </row>
    <row r="1438" spans="1:5">
      <c r="A1438" s="88">
        <v>1428</v>
      </c>
      <c r="B1438" s="134"/>
      <c r="C1438" s="134"/>
      <c r="D1438" s="94">
        <f t="shared" si="22"/>
        <v>0</v>
      </c>
      <c r="E1438" s="135"/>
    </row>
    <row r="1439" spans="1:5">
      <c r="A1439" s="88">
        <v>1429</v>
      </c>
      <c r="B1439" s="134"/>
      <c r="C1439" s="134"/>
      <c r="D1439" s="94">
        <f t="shared" si="22"/>
        <v>0</v>
      </c>
      <c r="E1439" s="135"/>
    </row>
    <row r="1440" spans="1:5">
      <c r="A1440" s="88">
        <v>1430</v>
      </c>
      <c r="B1440" s="134"/>
      <c r="C1440" s="134"/>
      <c r="D1440" s="94">
        <f t="shared" si="22"/>
        <v>0</v>
      </c>
      <c r="E1440" s="135"/>
    </row>
    <row r="1441" spans="1:5">
      <c r="A1441" s="88">
        <v>1431</v>
      </c>
      <c r="B1441" s="134"/>
      <c r="C1441" s="134"/>
      <c r="D1441" s="94">
        <f t="shared" si="22"/>
        <v>0</v>
      </c>
      <c r="E1441" s="135"/>
    </row>
    <row r="1442" spans="1:5">
      <c r="A1442" s="88">
        <v>1432</v>
      </c>
      <c r="B1442" s="134"/>
      <c r="C1442" s="134"/>
      <c r="D1442" s="94">
        <f t="shared" si="22"/>
        <v>0</v>
      </c>
      <c r="E1442" s="135"/>
    </row>
    <row r="1443" spans="1:5">
      <c r="A1443" s="88">
        <v>1433</v>
      </c>
      <c r="B1443" s="134"/>
      <c r="C1443" s="134"/>
      <c r="D1443" s="94">
        <f t="shared" si="22"/>
        <v>0</v>
      </c>
      <c r="E1443" s="135"/>
    </row>
    <row r="1444" spans="1:5">
      <c r="A1444" s="88">
        <v>1434</v>
      </c>
      <c r="B1444" s="134"/>
      <c r="C1444" s="134"/>
      <c r="D1444" s="94">
        <f t="shared" si="22"/>
        <v>0</v>
      </c>
      <c r="E1444" s="135"/>
    </row>
    <row r="1445" spans="1:5">
      <c r="A1445" s="88">
        <v>1435</v>
      </c>
      <c r="B1445" s="134"/>
      <c r="C1445" s="134"/>
      <c r="D1445" s="94">
        <f t="shared" si="22"/>
        <v>0</v>
      </c>
      <c r="E1445" s="135"/>
    </row>
    <row r="1446" spans="1:5">
      <c r="A1446" s="88">
        <v>1436</v>
      </c>
      <c r="B1446" s="134"/>
      <c r="C1446" s="134"/>
      <c r="D1446" s="94">
        <f t="shared" si="22"/>
        <v>0</v>
      </c>
      <c r="E1446" s="135"/>
    </row>
    <row r="1447" spans="1:5">
      <c r="A1447" s="88">
        <v>1437</v>
      </c>
      <c r="B1447" s="134"/>
      <c r="C1447" s="134"/>
      <c r="D1447" s="94">
        <f t="shared" si="22"/>
        <v>0</v>
      </c>
      <c r="E1447" s="135"/>
    </row>
    <row r="1448" spans="1:5">
      <c r="A1448" s="88">
        <v>1438</v>
      </c>
      <c r="B1448" s="134"/>
      <c r="C1448" s="134"/>
      <c r="D1448" s="94">
        <f t="shared" si="22"/>
        <v>0</v>
      </c>
      <c r="E1448" s="135"/>
    </row>
    <row r="1449" spans="1:5">
      <c r="A1449" s="88">
        <v>1439</v>
      </c>
      <c r="B1449" s="134"/>
      <c r="C1449" s="134"/>
      <c r="D1449" s="94">
        <f t="shared" si="22"/>
        <v>0</v>
      </c>
      <c r="E1449" s="135"/>
    </row>
    <row r="1450" spans="1:5">
      <c r="A1450" s="88">
        <v>1440</v>
      </c>
      <c r="B1450" s="134"/>
      <c r="C1450" s="134"/>
      <c r="D1450" s="94">
        <f t="shared" si="22"/>
        <v>0</v>
      </c>
      <c r="E1450" s="135"/>
    </row>
    <row r="1451" spans="1:5">
      <c r="A1451" s="88">
        <v>1441</v>
      </c>
      <c r="B1451" s="134"/>
      <c r="C1451" s="134"/>
      <c r="D1451" s="94">
        <f t="shared" si="22"/>
        <v>0</v>
      </c>
      <c r="E1451" s="135"/>
    </row>
    <row r="1452" spans="1:5">
      <c r="A1452" s="88">
        <v>1442</v>
      </c>
      <c r="B1452" s="134"/>
      <c r="C1452" s="134"/>
      <c r="D1452" s="94">
        <f t="shared" si="22"/>
        <v>0</v>
      </c>
      <c r="E1452" s="135"/>
    </row>
    <row r="1453" spans="1:5">
      <c r="A1453" s="88">
        <v>1443</v>
      </c>
      <c r="B1453" s="134"/>
      <c r="C1453" s="134"/>
      <c r="D1453" s="94">
        <f t="shared" si="22"/>
        <v>0</v>
      </c>
      <c r="E1453" s="135"/>
    </row>
    <row r="1454" spans="1:5">
      <c r="A1454" s="88">
        <v>1444</v>
      </c>
      <c r="B1454" s="134"/>
      <c r="C1454" s="134"/>
      <c r="D1454" s="94">
        <f t="shared" si="22"/>
        <v>0</v>
      </c>
      <c r="E1454" s="135"/>
    </row>
    <row r="1455" spans="1:5">
      <c r="A1455" s="88">
        <v>1445</v>
      </c>
      <c r="B1455" s="134"/>
      <c r="C1455" s="134"/>
      <c r="D1455" s="94">
        <f t="shared" si="22"/>
        <v>0</v>
      </c>
      <c r="E1455" s="135"/>
    </row>
    <row r="1456" spans="1:5">
      <c r="A1456" s="88">
        <v>1446</v>
      </c>
      <c r="B1456" s="134"/>
      <c r="C1456" s="134"/>
      <c r="D1456" s="94">
        <f t="shared" si="22"/>
        <v>0</v>
      </c>
      <c r="E1456" s="135"/>
    </row>
    <row r="1457" spans="1:5">
      <c r="A1457" s="88">
        <v>1447</v>
      </c>
      <c r="B1457" s="134"/>
      <c r="C1457" s="134"/>
      <c r="D1457" s="94">
        <f t="shared" si="22"/>
        <v>0</v>
      </c>
      <c r="E1457" s="135"/>
    </row>
    <row r="1458" spans="1:5">
      <c r="A1458" s="88">
        <v>1448</v>
      </c>
      <c r="B1458" s="134"/>
      <c r="C1458" s="134"/>
      <c r="D1458" s="94">
        <f t="shared" si="22"/>
        <v>0</v>
      </c>
      <c r="E1458" s="135"/>
    </row>
    <row r="1459" spans="1:5">
      <c r="A1459" s="88">
        <v>1449</v>
      </c>
      <c r="B1459" s="134"/>
      <c r="C1459" s="134"/>
      <c r="D1459" s="94">
        <f t="shared" si="22"/>
        <v>0</v>
      </c>
      <c r="E1459" s="135"/>
    </row>
    <row r="1460" spans="1:5">
      <c r="A1460" s="88">
        <v>1450</v>
      </c>
      <c r="B1460" s="134"/>
      <c r="C1460" s="134"/>
      <c r="D1460" s="94">
        <f t="shared" si="22"/>
        <v>0</v>
      </c>
      <c r="E1460" s="135"/>
    </row>
    <row r="1461" spans="1:5">
      <c r="A1461" s="88">
        <v>1451</v>
      </c>
      <c r="B1461" s="134"/>
      <c r="C1461" s="134"/>
      <c r="D1461" s="94">
        <f t="shared" si="22"/>
        <v>0</v>
      </c>
      <c r="E1461" s="135"/>
    </row>
    <row r="1462" spans="1:5">
      <c r="A1462" s="88">
        <v>1452</v>
      </c>
      <c r="B1462" s="134"/>
      <c r="C1462" s="134"/>
      <c r="D1462" s="94">
        <f t="shared" si="22"/>
        <v>0</v>
      </c>
      <c r="E1462" s="135"/>
    </row>
    <row r="1463" spans="1:5">
      <c r="A1463" s="88">
        <v>1453</v>
      </c>
      <c r="B1463" s="134"/>
      <c r="C1463" s="134"/>
      <c r="D1463" s="94">
        <f t="shared" si="22"/>
        <v>0</v>
      </c>
      <c r="E1463" s="135"/>
    </row>
    <row r="1464" spans="1:5">
      <c r="A1464" s="88">
        <v>1454</v>
      </c>
      <c r="B1464" s="134"/>
      <c r="C1464" s="134"/>
      <c r="D1464" s="94">
        <f t="shared" si="22"/>
        <v>0</v>
      </c>
      <c r="E1464" s="135"/>
    </row>
    <row r="1465" spans="1:5">
      <c r="A1465" s="88">
        <v>1455</v>
      </c>
      <c r="B1465" s="134"/>
      <c r="C1465" s="134"/>
      <c r="D1465" s="94">
        <f t="shared" si="22"/>
        <v>0</v>
      </c>
      <c r="E1465" s="135"/>
    </row>
    <row r="1466" spans="1:5">
      <c r="A1466" s="88">
        <v>1456</v>
      </c>
      <c r="B1466" s="134"/>
      <c r="C1466" s="134"/>
      <c r="D1466" s="94">
        <f t="shared" si="22"/>
        <v>0</v>
      </c>
      <c r="E1466" s="135"/>
    </row>
    <row r="1467" spans="1:5">
      <c r="A1467" s="88">
        <v>1457</v>
      </c>
      <c r="B1467" s="134"/>
      <c r="C1467" s="134"/>
      <c r="D1467" s="94">
        <f t="shared" si="22"/>
        <v>0</v>
      </c>
      <c r="E1467" s="135"/>
    </row>
    <row r="1468" spans="1:5">
      <c r="A1468" s="88">
        <v>1458</v>
      </c>
      <c r="B1468" s="134"/>
      <c r="C1468" s="134"/>
      <c r="D1468" s="94">
        <f t="shared" si="22"/>
        <v>0</v>
      </c>
      <c r="E1468" s="135"/>
    </row>
    <row r="1469" spans="1:5">
      <c r="A1469" s="88">
        <v>1459</v>
      </c>
      <c r="B1469" s="134"/>
      <c r="C1469" s="134"/>
      <c r="D1469" s="94">
        <f t="shared" si="22"/>
        <v>0</v>
      </c>
      <c r="E1469" s="135"/>
    </row>
    <row r="1470" spans="1:5">
      <c r="A1470" s="88">
        <v>1460</v>
      </c>
      <c r="B1470" s="134"/>
      <c r="C1470" s="134"/>
      <c r="D1470" s="94">
        <f t="shared" si="22"/>
        <v>0</v>
      </c>
      <c r="E1470" s="135"/>
    </row>
    <row r="1471" spans="1:5">
      <c r="A1471" s="88">
        <v>1461</v>
      </c>
      <c r="B1471" s="134"/>
      <c r="C1471" s="134"/>
      <c r="D1471" s="94">
        <f t="shared" si="22"/>
        <v>0</v>
      </c>
      <c r="E1471" s="135"/>
    </row>
    <row r="1472" spans="1:5">
      <c r="A1472" s="88">
        <v>1462</v>
      </c>
      <c r="B1472" s="134"/>
      <c r="C1472" s="134"/>
      <c r="D1472" s="94">
        <f t="shared" si="22"/>
        <v>0</v>
      </c>
      <c r="E1472" s="135"/>
    </row>
    <row r="1473" spans="1:5">
      <c r="A1473" s="88">
        <v>1463</v>
      </c>
      <c r="B1473" s="134"/>
      <c r="C1473" s="134"/>
      <c r="D1473" s="94">
        <f t="shared" si="22"/>
        <v>0</v>
      </c>
      <c r="E1473" s="135"/>
    </row>
    <row r="1474" spans="1:5">
      <c r="A1474" s="88">
        <v>1464</v>
      </c>
      <c r="B1474" s="134"/>
      <c r="C1474" s="134"/>
      <c r="D1474" s="94">
        <f t="shared" si="22"/>
        <v>0</v>
      </c>
      <c r="E1474" s="135"/>
    </row>
    <row r="1475" spans="1:5">
      <c r="A1475" s="88">
        <v>1465</v>
      </c>
      <c r="B1475" s="134"/>
      <c r="C1475" s="134"/>
      <c r="D1475" s="94">
        <f t="shared" si="22"/>
        <v>0</v>
      </c>
      <c r="E1475" s="135"/>
    </row>
    <row r="1476" spans="1:5">
      <c r="A1476" s="88">
        <v>1466</v>
      </c>
      <c r="B1476" s="134"/>
      <c r="C1476" s="134"/>
      <c r="D1476" s="94">
        <f t="shared" si="22"/>
        <v>0</v>
      </c>
      <c r="E1476" s="135"/>
    </row>
    <row r="1477" spans="1:5">
      <c r="A1477" s="88">
        <v>1467</v>
      </c>
      <c r="B1477" s="134"/>
      <c r="C1477" s="134"/>
      <c r="D1477" s="94">
        <f t="shared" si="22"/>
        <v>0</v>
      </c>
      <c r="E1477" s="135"/>
    </row>
    <row r="1478" spans="1:5">
      <c r="A1478" s="88">
        <v>1468</v>
      </c>
      <c r="B1478" s="134"/>
      <c r="C1478" s="134"/>
      <c r="D1478" s="94">
        <f t="shared" si="22"/>
        <v>0</v>
      </c>
      <c r="E1478" s="135"/>
    </row>
    <row r="1479" spans="1:5">
      <c r="A1479" s="88">
        <v>1469</v>
      </c>
      <c r="B1479" s="134"/>
      <c r="C1479" s="134"/>
      <c r="D1479" s="94">
        <f t="shared" si="22"/>
        <v>0</v>
      </c>
      <c r="E1479" s="135"/>
    </row>
    <row r="1480" spans="1:5">
      <c r="A1480" s="88">
        <v>1470</v>
      </c>
      <c r="B1480" s="134"/>
      <c r="C1480" s="134"/>
      <c r="D1480" s="94">
        <f t="shared" si="22"/>
        <v>0</v>
      </c>
      <c r="E1480" s="135"/>
    </row>
    <row r="1481" spans="1:5">
      <c r="A1481" s="88">
        <v>1471</v>
      </c>
      <c r="B1481" s="134"/>
      <c r="C1481" s="134"/>
      <c r="D1481" s="94">
        <f t="shared" si="22"/>
        <v>0</v>
      </c>
      <c r="E1481" s="135"/>
    </row>
    <row r="1482" spans="1:5">
      <c r="A1482" s="88">
        <v>1472</v>
      </c>
      <c r="B1482" s="134"/>
      <c r="C1482" s="134"/>
      <c r="D1482" s="94">
        <f t="shared" si="22"/>
        <v>0</v>
      </c>
      <c r="E1482" s="135"/>
    </row>
    <row r="1483" spans="1:5">
      <c r="A1483" s="88">
        <v>1473</v>
      </c>
      <c r="B1483" s="134"/>
      <c r="C1483" s="134"/>
      <c r="D1483" s="94">
        <f t="shared" si="22"/>
        <v>0</v>
      </c>
      <c r="E1483" s="135"/>
    </row>
    <row r="1484" spans="1:5">
      <c r="A1484" s="88">
        <v>1474</v>
      </c>
      <c r="B1484" s="134"/>
      <c r="C1484" s="134"/>
      <c r="D1484" s="94">
        <f t="shared" ref="D1484:D1547" si="23">MIN(B1484:C1484)</f>
        <v>0</v>
      </c>
      <c r="E1484" s="135"/>
    </row>
    <row r="1485" spans="1:5">
      <c r="A1485" s="88">
        <v>1475</v>
      </c>
      <c r="B1485" s="134"/>
      <c r="C1485" s="134"/>
      <c r="D1485" s="94">
        <f t="shared" si="23"/>
        <v>0</v>
      </c>
      <c r="E1485" s="135"/>
    </row>
    <row r="1486" spans="1:5">
      <c r="A1486" s="88">
        <v>1476</v>
      </c>
      <c r="B1486" s="134"/>
      <c r="C1486" s="134"/>
      <c r="D1486" s="94">
        <f t="shared" si="23"/>
        <v>0</v>
      </c>
      <c r="E1486" s="135"/>
    </row>
    <row r="1487" spans="1:5">
      <c r="A1487" s="88">
        <v>1477</v>
      </c>
      <c r="B1487" s="134"/>
      <c r="C1487" s="134"/>
      <c r="D1487" s="94">
        <f t="shared" si="23"/>
        <v>0</v>
      </c>
      <c r="E1487" s="135"/>
    </row>
    <row r="1488" spans="1:5">
      <c r="A1488" s="88">
        <v>1478</v>
      </c>
      <c r="B1488" s="134"/>
      <c r="C1488" s="134"/>
      <c r="D1488" s="94">
        <f t="shared" si="23"/>
        <v>0</v>
      </c>
      <c r="E1488" s="135"/>
    </row>
    <row r="1489" spans="1:5">
      <c r="A1489" s="88">
        <v>1479</v>
      </c>
      <c r="B1489" s="134"/>
      <c r="C1489" s="134"/>
      <c r="D1489" s="94">
        <f t="shared" si="23"/>
        <v>0</v>
      </c>
      <c r="E1489" s="135"/>
    </row>
    <row r="1490" spans="1:5">
      <c r="A1490" s="88">
        <v>1480</v>
      </c>
      <c r="B1490" s="134"/>
      <c r="C1490" s="134"/>
      <c r="D1490" s="94">
        <f t="shared" si="23"/>
        <v>0</v>
      </c>
      <c r="E1490" s="135"/>
    </row>
    <row r="1491" spans="1:5">
      <c r="A1491" s="88">
        <v>1481</v>
      </c>
      <c r="B1491" s="134"/>
      <c r="C1491" s="134"/>
      <c r="D1491" s="94">
        <f t="shared" si="23"/>
        <v>0</v>
      </c>
      <c r="E1491" s="135"/>
    </row>
    <row r="1492" spans="1:5">
      <c r="A1492" s="88">
        <v>1482</v>
      </c>
      <c r="B1492" s="134"/>
      <c r="C1492" s="134"/>
      <c r="D1492" s="94">
        <f t="shared" si="23"/>
        <v>0</v>
      </c>
      <c r="E1492" s="135"/>
    </row>
    <row r="1493" spans="1:5">
      <c r="A1493" s="88">
        <v>1483</v>
      </c>
      <c r="B1493" s="134"/>
      <c r="C1493" s="134"/>
      <c r="D1493" s="94">
        <f t="shared" si="23"/>
        <v>0</v>
      </c>
      <c r="E1493" s="135"/>
    </row>
    <row r="1494" spans="1:5">
      <c r="A1494" s="88">
        <v>1484</v>
      </c>
      <c r="B1494" s="134"/>
      <c r="C1494" s="134"/>
      <c r="D1494" s="94">
        <f t="shared" si="23"/>
        <v>0</v>
      </c>
      <c r="E1494" s="135"/>
    </row>
    <row r="1495" spans="1:5">
      <c r="A1495" s="88">
        <v>1485</v>
      </c>
      <c r="B1495" s="134"/>
      <c r="C1495" s="134"/>
      <c r="D1495" s="94">
        <f t="shared" si="23"/>
        <v>0</v>
      </c>
      <c r="E1495" s="135"/>
    </row>
    <row r="1496" spans="1:5">
      <c r="A1496" s="88">
        <v>1486</v>
      </c>
      <c r="B1496" s="134"/>
      <c r="C1496" s="134"/>
      <c r="D1496" s="94">
        <f t="shared" si="23"/>
        <v>0</v>
      </c>
      <c r="E1496" s="135"/>
    </row>
    <row r="1497" spans="1:5">
      <c r="A1497" s="88">
        <v>1487</v>
      </c>
      <c r="B1497" s="134"/>
      <c r="C1497" s="134"/>
      <c r="D1497" s="94">
        <f t="shared" si="23"/>
        <v>0</v>
      </c>
      <c r="E1497" s="135"/>
    </row>
    <row r="1498" spans="1:5">
      <c r="A1498" s="88">
        <v>1488</v>
      </c>
      <c r="B1498" s="134"/>
      <c r="C1498" s="134"/>
      <c r="D1498" s="94">
        <f t="shared" si="23"/>
        <v>0</v>
      </c>
      <c r="E1498" s="135"/>
    </row>
    <row r="1499" spans="1:5">
      <c r="A1499" s="88">
        <v>1489</v>
      </c>
      <c r="B1499" s="134"/>
      <c r="C1499" s="134"/>
      <c r="D1499" s="94">
        <f t="shared" si="23"/>
        <v>0</v>
      </c>
      <c r="E1499" s="135"/>
    </row>
    <row r="1500" spans="1:5">
      <c r="A1500" s="88">
        <v>1490</v>
      </c>
      <c r="B1500" s="134"/>
      <c r="C1500" s="134"/>
      <c r="D1500" s="94">
        <f t="shared" si="23"/>
        <v>0</v>
      </c>
      <c r="E1500" s="135"/>
    </row>
    <row r="1501" spans="1:5">
      <c r="A1501" s="88">
        <v>1491</v>
      </c>
      <c r="B1501" s="134"/>
      <c r="C1501" s="134"/>
      <c r="D1501" s="94">
        <f t="shared" si="23"/>
        <v>0</v>
      </c>
      <c r="E1501" s="135"/>
    </row>
    <row r="1502" spans="1:5">
      <c r="A1502" s="88">
        <v>1492</v>
      </c>
      <c r="B1502" s="134"/>
      <c r="C1502" s="134"/>
      <c r="D1502" s="94">
        <f t="shared" si="23"/>
        <v>0</v>
      </c>
      <c r="E1502" s="135"/>
    </row>
    <row r="1503" spans="1:5">
      <c r="A1503" s="88">
        <v>1493</v>
      </c>
      <c r="B1503" s="134"/>
      <c r="C1503" s="134"/>
      <c r="D1503" s="94">
        <f t="shared" si="23"/>
        <v>0</v>
      </c>
      <c r="E1503" s="135"/>
    </row>
    <row r="1504" spans="1:5">
      <c r="A1504" s="88">
        <v>1494</v>
      </c>
      <c r="B1504" s="134"/>
      <c r="C1504" s="134"/>
      <c r="D1504" s="94">
        <f t="shared" si="23"/>
        <v>0</v>
      </c>
      <c r="E1504" s="135"/>
    </row>
    <row r="1505" spans="1:5">
      <c r="A1505" s="88">
        <v>1495</v>
      </c>
      <c r="B1505" s="134"/>
      <c r="C1505" s="134"/>
      <c r="D1505" s="94">
        <f t="shared" si="23"/>
        <v>0</v>
      </c>
      <c r="E1505" s="135"/>
    </row>
    <row r="1506" spans="1:5">
      <c r="A1506" s="88">
        <v>1496</v>
      </c>
      <c r="B1506" s="134"/>
      <c r="C1506" s="134"/>
      <c r="D1506" s="94">
        <f t="shared" si="23"/>
        <v>0</v>
      </c>
      <c r="E1506" s="135"/>
    </row>
    <row r="1507" spans="1:5">
      <c r="A1507" s="88">
        <v>1497</v>
      </c>
      <c r="B1507" s="134"/>
      <c r="C1507" s="134"/>
      <c r="D1507" s="94">
        <f t="shared" si="23"/>
        <v>0</v>
      </c>
      <c r="E1507" s="135"/>
    </row>
    <row r="1508" spans="1:5">
      <c r="A1508" s="88">
        <v>1498</v>
      </c>
      <c r="B1508" s="134"/>
      <c r="C1508" s="134"/>
      <c r="D1508" s="94">
        <f t="shared" si="23"/>
        <v>0</v>
      </c>
      <c r="E1508" s="135"/>
    </row>
    <row r="1509" spans="1:5">
      <c r="A1509" s="88">
        <v>1499</v>
      </c>
      <c r="B1509" s="134"/>
      <c r="C1509" s="134"/>
      <c r="D1509" s="94">
        <f t="shared" si="23"/>
        <v>0</v>
      </c>
      <c r="E1509" s="135"/>
    </row>
    <row r="1510" spans="1:5">
      <c r="A1510" s="88">
        <v>1500</v>
      </c>
      <c r="B1510" s="134"/>
      <c r="C1510" s="134"/>
      <c r="D1510" s="94">
        <f t="shared" si="23"/>
        <v>0</v>
      </c>
      <c r="E1510" s="135"/>
    </row>
    <row r="1511" spans="1:5">
      <c r="A1511" s="88">
        <v>1501</v>
      </c>
      <c r="B1511" s="134"/>
      <c r="C1511" s="134"/>
      <c r="D1511" s="94">
        <f t="shared" si="23"/>
        <v>0</v>
      </c>
      <c r="E1511" s="135"/>
    </row>
    <row r="1512" spans="1:5">
      <c r="A1512" s="88">
        <v>1502</v>
      </c>
      <c r="B1512" s="134"/>
      <c r="C1512" s="134"/>
      <c r="D1512" s="94">
        <f t="shared" si="23"/>
        <v>0</v>
      </c>
      <c r="E1512" s="135"/>
    </row>
    <row r="1513" spans="1:5">
      <c r="A1513" s="88">
        <v>1503</v>
      </c>
      <c r="B1513" s="134"/>
      <c r="C1513" s="134"/>
      <c r="D1513" s="94">
        <f t="shared" si="23"/>
        <v>0</v>
      </c>
      <c r="E1513" s="135"/>
    </row>
    <row r="1514" spans="1:5">
      <c r="A1514" s="88">
        <v>1504</v>
      </c>
      <c r="B1514" s="134"/>
      <c r="C1514" s="134"/>
      <c r="D1514" s="94">
        <f t="shared" si="23"/>
        <v>0</v>
      </c>
      <c r="E1514" s="135"/>
    </row>
    <row r="1515" spans="1:5">
      <c r="A1515" s="88">
        <v>1505</v>
      </c>
      <c r="B1515" s="134"/>
      <c r="C1515" s="134"/>
      <c r="D1515" s="94">
        <f t="shared" si="23"/>
        <v>0</v>
      </c>
      <c r="E1515" s="135"/>
    </row>
    <row r="1516" spans="1:5">
      <c r="A1516" s="88">
        <v>1506</v>
      </c>
      <c r="B1516" s="134"/>
      <c r="C1516" s="134"/>
      <c r="D1516" s="94">
        <f t="shared" si="23"/>
        <v>0</v>
      </c>
      <c r="E1516" s="135"/>
    </row>
    <row r="1517" spans="1:5">
      <c r="A1517" s="88">
        <v>1507</v>
      </c>
      <c r="B1517" s="134"/>
      <c r="C1517" s="134"/>
      <c r="D1517" s="94">
        <f t="shared" si="23"/>
        <v>0</v>
      </c>
      <c r="E1517" s="135"/>
    </row>
    <row r="1518" spans="1:5">
      <c r="A1518" s="88">
        <v>1508</v>
      </c>
      <c r="B1518" s="134"/>
      <c r="C1518" s="134"/>
      <c r="D1518" s="94">
        <f t="shared" si="23"/>
        <v>0</v>
      </c>
      <c r="E1518" s="135"/>
    </row>
    <row r="1519" spans="1:5">
      <c r="A1519" s="88">
        <v>1509</v>
      </c>
      <c r="B1519" s="134"/>
      <c r="C1519" s="134"/>
      <c r="D1519" s="94">
        <f t="shared" si="23"/>
        <v>0</v>
      </c>
      <c r="E1519" s="135"/>
    </row>
    <row r="1520" spans="1:5">
      <c r="A1520" s="88">
        <v>1510</v>
      </c>
      <c r="B1520" s="134"/>
      <c r="C1520" s="134"/>
      <c r="D1520" s="94">
        <f t="shared" si="23"/>
        <v>0</v>
      </c>
      <c r="E1520" s="135"/>
    </row>
    <row r="1521" spans="1:5">
      <c r="A1521" s="88">
        <v>1511</v>
      </c>
      <c r="B1521" s="134"/>
      <c r="C1521" s="134"/>
      <c r="D1521" s="94">
        <f t="shared" si="23"/>
        <v>0</v>
      </c>
      <c r="E1521" s="135"/>
    </row>
    <row r="1522" spans="1:5">
      <c r="A1522" s="88">
        <v>1512</v>
      </c>
      <c r="B1522" s="134"/>
      <c r="C1522" s="134"/>
      <c r="D1522" s="94">
        <f t="shared" si="23"/>
        <v>0</v>
      </c>
      <c r="E1522" s="135"/>
    </row>
    <row r="1523" spans="1:5">
      <c r="A1523" s="88">
        <v>1513</v>
      </c>
      <c r="B1523" s="134"/>
      <c r="C1523" s="134"/>
      <c r="D1523" s="94">
        <f t="shared" si="23"/>
        <v>0</v>
      </c>
      <c r="E1523" s="135"/>
    </row>
    <row r="1524" spans="1:5">
      <c r="A1524" s="88">
        <v>1514</v>
      </c>
      <c r="B1524" s="134"/>
      <c r="C1524" s="134"/>
      <c r="D1524" s="94">
        <f t="shared" si="23"/>
        <v>0</v>
      </c>
      <c r="E1524" s="135"/>
    </row>
    <row r="1525" spans="1:5">
      <c r="A1525" s="88">
        <v>1515</v>
      </c>
      <c r="B1525" s="134"/>
      <c r="C1525" s="134"/>
      <c r="D1525" s="94">
        <f t="shared" si="23"/>
        <v>0</v>
      </c>
      <c r="E1525" s="135"/>
    </row>
    <row r="1526" spans="1:5">
      <c r="A1526" s="88">
        <v>1516</v>
      </c>
      <c r="B1526" s="134"/>
      <c r="C1526" s="134"/>
      <c r="D1526" s="94">
        <f t="shared" si="23"/>
        <v>0</v>
      </c>
      <c r="E1526" s="135"/>
    </row>
    <row r="1527" spans="1:5">
      <c r="A1527" s="88">
        <v>1517</v>
      </c>
      <c r="B1527" s="134"/>
      <c r="C1527" s="134"/>
      <c r="D1527" s="94">
        <f t="shared" si="23"/>
        <v>0</v>
      </c>
      <c r="E1527" s="135"/>
    </row>
    <row r="1528" spans="1:5">
      <c r="A1528" s="88">
        <v>1518</v>
      </c>
      <c r="B1528" s="134"/>
      <c r="C1528" s="134"/>
      <c r="D1528" s="94">
        <f t="shared" si="23"/>
        <v>0</v>
      </c>
      <c r="E1528" s="135"/>
    </row>
    <row r="1529" spans="1:5">
      <c r="A1529" s="88">
        <v>1519</v>
      </c>
      <c r="B1529" s="134"/>
      <c r="C1529" s="134"/>
      <c r="D1529" s="94">
        <f t="shared" si="23"/>
        <v>0</v>
      </c>
      <c r="E1529" s="135"/>
    </row>
    <row r="1530" spans="1:5">
      <c r="A1530" s="88">
        <v>1520</v>
      </c>
      <c r="B1530" s="134"/>
      <c r="C1530" s="134"/>
      <c r="D1530" s="94">
        <f t="shared" si="23"/>
        <v>0</v>
      </c>
      <c r="E1530" s="135"/>
    </row>
    <row r="1531" spans="1:5">
      <c r="A1531" s="88">
        <v>1521</v>
      </c>
      <c r="B1531" s="134"/>
      <c r="C1531" s="134"/>
      <c r="D1531" s="94">
        <f t="shared" si="23"/>
        <v>0</v>
      </c>
      <c r="E1531" s="135"/>
    </row>
    <row r="1532" spans="1:5">
      <c r="A1532" s="88">
        <v>1522</v>
      </c>
      <c r="B1532" s="134"/>
      <c r="C1532" s="134"/>
      <c r="D1532" s="94">
        <f t="shared" si="23"/>
        <v>0</v>
      </c>
      <c r="E1532" s="135"/>
    </row>
    <row r="1533" spans="1:5">
      <c r="A1533" s="88">
        <v>1523</v>
      </c>
      <c r="B1533" s="134"/>
      <c r="C1533" s="134"/>
      <c r="D1533" s="94">
        <f t="shared" si="23"/>
        <v>0</v>
      </c>
      <c r="E1533" s="135"/>
    </row>
    <row r="1534" spans="1:5">
      <c r="A1534" s="88">
        <v>1524</v>
      </c>
      <c r="B1534" s="134"/>
      <c r="C1534" s="134"/>
      <c r="D1534" s="94">
        <f t="shared" si="23"/>
        <v>0</v>
      </c>
      <c r="E1534" s="135"/>
    </row>
    <row r="1535" spans="1:5">
      <c r="A1535" s="88">
        <v>1525</v>
      </c>
      <c r="B1535" s="134"/>
      <c r="C1535" s="134"/>
      <c r="D1535" s="94">
        <f t="shared" si="23"/>
        <v>0</v>
      </c>
      <c r="E1535" s="135"/>
    </row>
    <row r="1536" spans="1:5">
      <c r="A1536" s="88">
        <v>1526</v>
      </c>
      <c r="B1536" s="134"/>
      <c r="C1536" s="134"/>
      <c r="D1536" s="94">
        <f t="shared" si="23"/>
        <v>0</v>
      </c>
      <c r="E1536" s="135"/>
    </row>
    <row r="1537" spans="1:5">
      <c r="A1537" s="88">
        <v>1527</v>
      </c>
      <c r="B1537" s="134"/>
      <c r="C1537" s="134"/>
      <c r="D1537" s="94">
        <f t="shared" si="23"/>
        <v>0</v>
      </c>
      <c r="E1537" s="135"/>
    </row>
    <row r="1538" spans="1:5">
      <c r="A1538" s="88">
        <v>1528</v>
      </c>
      <c r="B1538" s="134"/>
      <c r="C1538" s="134"/>
      <c r="D1538" s="94">
        <f t="shared" si="23"/>
        <v>0</v>
      </c>
      <c r="E1538" s="135"/>
    </row>
    <row r="1539" spans="1:5">
      <c r="A1539" s="88">
        <v>1529</v>
      </c>
      <c r="B1539" s="134"/>
      <c r="C1539" s="134"/>
      <c r="D1539" s="94">
        <f t="shared" si="23"/>
        <v>0</v>
      </c>
      <c r="E1539" s="135"/>
    </row>
    <row r="1540" spans="1:5">
      <c r="A1540" s="88">
        <v>1530</v>
      </c>
      <c r="B1540" s="134"/>
      <c r="C1540" s="134"/>
      <c r="D1540" s="94">
        <f t="shared" si="23"/>
        <v>0</v>
      </c>
      <c r="E1540" s="135"/>
    </row>
    <row r="1541" spans="1:5">
      <c r="A1541" s="88">
        <v>1531</v>
      </c>
      <c r="B1541" s="134"/>
      <c r="C1541" s="134"/>
      <c r="D1541" s="94">
        <f t="shared" si="23"/>
        <v>0</v>
      </c>
      <c r="E1541" s="135"/>
    </row>
    <row r="1542" spans="1:5">
      <c r="A1542" s="88">
        <v>1532</v>
      </c>
      <c r="B1542" s="134"/>
      <c r="C1542" s="134"/>
      <c r="D1542" s="94">
        <f t="shared" si="23"/>
        <v>0</v>
      </c>
      <c r="E1542" s="135"/>
    </row>
    <row r="1543" spans="1:5">
      <c r="A1543" s="88">
        <v>1533</v>
      </c>
      <c r="B1543" s="134"/>
      <c r="C1543" s="134"/>
      <c r="D1543" s="94">
        <f t="shared" si="23"/>
        <v>0</v>
      </c>
      <c r="E1543" s="135"/>
    </row>
    <row r="1544" spans="1:5">
      <c r="A1544" s="88">
        <v>1534</v>
      </c>
      <c r="B1544" s="134"/>
      <c r="C1544" s="134"/>
      <c r="D1544" s="94">
        <f t="shared" si="23"/>
        <v>0</v>
      </c>
      <c r="E1544" s="135"/>
    </row>
    <row r="1545" spans="1:5">
      <c r="A1545" s="88">
        <v>1535</v>
      </c>
      <c r="B1545" s="134"/>
      <c r="C1545" s="134"/>
      <c r="D1545" s="94">
        <f t="shared" si="23"/>
        <v>0</v>
      </c>
      <c r="E1545" s="135"/>
    </row>
    <row r="1546" spans="1:5">
      <c r="A1546" s="88">
        <v>1536</v>
      </c>
      <c r="B1546" s="134"/>
      <c r="C1546" s="134"/>
      <c r="D1546" s="94">
        <f t="shared" si="23"/>
        <v>0</v>
      </c>
      <c r="E1546" s="135"/>
    </row>
    <row r="1547" spans="1:5">
      <c r="A1547" s="88">
        <v>1537</v>
      </c>
      <c r="B1547" s="134"/>
      <c r="C1547" s="134"/>
      <c r="D1547" s="94">
        <f t="shared" si="23"/>
        <v>0</v>
      </c>
      <c r="E1547" s="135"/>
    </row>
    <row r="1548" spans="1:5">
      <c r="A1548" s="88">
        <v>1538</v>
      </c>
      <c r="B1548" s="134"/>
      <c r="C1548" s="134"/>
      <c r="D1548" s="94">
        <f t="shared" ref="D1548:D1611" si="24">MIN(B1548:C1548)</f>
        <v>0</v>
      </c>
      <c r="E1548" s="135"/>
    </row>
    <row r="1549" spans="1:5">
      <c r="A1549" s="88">
        <v>1539</v>
      </c>
      <c r="B1549" s="134"/>
      <c r="C1549" s="134"/>
      <c r="D1549" s="94">
        <f t="shared" si="24"/>
        <v>0</v>
      </c>
      <c r="E1549" s="135"/>
    </row>
    <row r="1550" spans="1:5">
      <c r="A1550" s="88">
        <v>1540</v>
      </c>
      <c r="B1550" s="134"/>
      <c r="C1550" s="134"/>
      <c r="D1550" s="94">
        <f t="shared" si="24"/>
        <v>0</v>
      </c>
      <c r="E1550" s="135"/>
    </row>
    <row r="1551" spans="1:5">
      <c r="A1551" s="88">
        <v>1541</v>
      </c>
      <c r="B1551" s="134"/>
      <c r="C1551" s="134"/>
      <c r="D1551" s="94">
        <f t="shared" si="24"/>
        <v>0</v>
      </c>
      <c r="E1551" s="135"/>
    </row>
    <row r="1552" spans="1:5">
      <c r="A1552" s="88">
        <v>1542</v>
      </c>
      <c r="B1552" s="134"/>
      <c r="C1552" s="134"/>
      <c r="D1552" s="94">
        <f t="shared" si="24"/>
        <v>0</v>
      </c>
      <c r="E1552" s="135"/>
    </row>
    <row r="1553" spans="1:5">
      <c r="A1553" s="88">
        <v>1543</v>
      </c>
      <c r="B1553" s="134"/>
      <c r="C1553" s="134"/>
      <c r="D1553" s="94">
        <f t="shared" si="24"/>
        <v>0</v>
      </c>
      <c r="E1553" s="135"/>
    </row>
    <row r="1554" spans="1:5">
      <c r="A1554" s="88">
        <v>1544</v>
      </c>
      <c r="B1554" s="134"/>
      <c r="C1554" s="134"/>
      <c r="D1554" s="94">
        <f t="shared" si="24"/>
        <v>0</v>
      </c>
      <c r="E1554" s="135"/>
    </row>
    <row r="1555" spans="1:5">
      <c r="A1555" s="88">
        <v>1545</v>
      </c>
      <c r="B1555" s="134"/>
      <c r="C1555" s="134"/>
      <c r="D1555" s="94">
        <f t="shared" si="24"/>
        <v>0</v>
      </c>
      <c r="E1555" s="135"/>
    </row>
    <row r="1556" spans="1:5">
      <c r="A1556" s="88">
        <v>1546</v>
      </c>
      <c r="B1556" s="134"/>
      <c r="C1556" s="134"/>
      <c r="D1556" s="94">
        <f t="shared" si="24"/>
        <v>0</v>
      </c>
      <c r="E1556" s="135"/>
    </row>
    <row r="1557" spans="1:5">
      <c r="A1557" s="88">
        <v>1547</v>
      </c>
      <c r="B1557" s="134"/>
      <c r="C1557" s="134"/>
      <c r="D1557" s="94">
        <f t="shared" si="24"/>
        <v>0</v>
      </c>
      <c r="E1557" s="135"/>
    </row>
    <row r="1558" spans="1:5">
      <c r="A1558" s="88">
        <v>1548</v>
      </c>
      <c r="B1558" s="134"/>
      <c r="C1558" s="134"/>
      <c r="D1558" s="94">
        <f t="shared" si="24"/>
        <v>0</v>
      </c>
      <c r="E1558" s="135"/>
    </row>
    <row r="1559" spans="1:5">
      <c r="A1559" s="88">
        <v>1549</v>
      </c>
      <c r="B1559" s="134"/>
      <c r="C1559" s="134"/>
      <c r="D1559" s="94">
        <f t="shared" si="24"/>
        <v>0</v>
      </c>
      <c r="E1559" s="135"/>
    </row>
    <row r="1560" spans="1:5">
      <c r="A1560" s="88">
        <v>1550</v>
      </c>
      <c r="B1560" s="134"/>
      <c r="C1560" s="134"/>
      <c r="D1560" s="94">
        <f t="shared" si="24"/>
        <v>0</v>
      </c>
      <c r="E1560" s="135"/>
    </row>
    <row r="1561" spans="1:5">
      <c r="A1561" s="88">
        <v>1551</v>
      </c>
      <c r="B1561" s="134"/>
      <c r="C1561" s="134"/>
      <c r="D1561" s="94">
        <f t="shared" si="24"/>
        <v>0</v>
      </c>
      <c r="E1561" s="135"/>
    </row>
    <row r="1562" spans="1:5">
      <c r="A1562" s="88">
        <v>1552</v>
      </c>
      <c r="B1562" s="134"/>
      <c r="C1562" s="134"/>
      <c r="D1562" s="94">
        <f t="shared" si="24"/>
        <v>0</v>
      </c>
      <c r="E1562" s="135"/>
    </row>
    <row r="1563" spans="1:5">
      <c r="A1563" s="88">
        <v>1553</v>
      </c>
      <c r="B1563" s="134"/>
      <c r="C1563" s="134"/>
      <c r="D1563" s="94">
        <f t="shared" si="24"/>
        <v>0</v>
      </c>
      <c r="E1563" s="135"/>
    </row>
    <row r="1564" spans="1:5">
      <c r="A1564" s="88">
        <v>1554</v>
      </c>
      <c r="B1564" s="134"/>
      <c r="C1564" s="134"/>
      <c r="D1564" s="94">
        <f t="shared" si="24"/>
        <v>0</v>
      </c>
      <c r="E1564" s="135"/>
    </row>
    <row r="1565" spans="1:5">
      <c r="A1565" s="88">
        <v>1555</v>
      </c>
      <c r="B1565" s="134"/>
      <c r="C1565" s="134"/>
      <c r="D1565" s="94">
        <f t="shared" si="24"/>
        <v>0</v>
      </c>
      <c r="E1565" s="135"/>
    </row>
    <row r="1566" spans="1:5">
      <c r="A1566" s="88">
        <v>1556</v>
      </c>
      <c r="B1566" s="134"/>
      <c r="C1566" s="134"/>
      <c r="D1566" s="94">
        <f t="shared" si="24"/>
        <v>0</v>
      </c>
      <c r="E1566" s="135"/>
    </row>
    <row r="1567" spans="1:5">
      <c r="A1567" s="88">
        <v>1557</v>
      </c>
      <c r="B1567" s="134"/>
      <c r="C1567" s="134"/>
      <c r="D1567" s="94">
        <f t="shared" si="24"/>
        <v>0</v>
      </c>
      <c r="E1567" s="135"/>
    </row>
    <row r="1568" spans="1:5">
      <c r="A1568" s="88">
        <v>1558</v>
      </c>
      <c r="B1568" s="134"/>
      <c r="C1568" s="134"/>
      <c r="D1568" s="94">
        <f t="shared" si="24"/>
        <v>0</v>
      </c>
      <c r="E1568" s="135"/>
    </row>
    <row r="1569" spans="1:5">
      <c r="A1569" s="88">
        <v>1559</v>
      </c>
      <c r="B1569" s="134"/>
      <c r="C1569" s="134"/>
      <c r="D1569" s="94">
        <f t="shared" si="24"/>
        <v>0</v>
      </c>
      <c r="E1569" s="135"/>
    </row>
    <row r="1570" spans="1:5">
      <c r="A1570" s="88">
        <v>1560</v>
      </c>
      <c r="B1570" s="134"/>
      <c r="C1570" s="134"/>
      <c r="D1570" s="94">
        <f t="shared" si="24"/>
        <v>0</v>
      </c>
      <c r="E1570" s="135"/>
    </row>
    <row r="1571" spans="1:5">
      <c r="A1571" s="88">
        <v>1561</v>
      </c>
      <c r="B1571" s="134"/>
      <c r="C1571" s="134"/>
      <c r="D1571" s="94">
        <f t="shared" si="24"/>
        <v>0</v>
      </c>
      <c r="E1571" s="135"/>
    </row>
    <row r="1572" spans="1:5">
      <c r="A1572" s="88">
        <v>1562</v>
      </c>
      <c r="B1572" s="134"/>
      <c r="C1572" s="134"/>
      <c r="D1572" s="94">
        <f t="shared" si="24"/>
        <v>0</v>
      </c>
      <c r="E1572" s="135"/>
    </row>
    <row r="1573" spans="1:5">
      <c r="A1573" s="88">
        <v>1563</v>
      </c>
      <c r="B1573" s="134"/>
      <c r="C1573" s="134"/>
      <c r="D1573" s="94">
        <f t="shared" si="24"/>
        <v>0</v>
      </c>
      <c r="E1573" s="135"/>
    </row>
    <row r="1574" spans="1:5">
      <c r="A1574" s="88">
        <v>1564</v>
      </c>
      <c r="B1574" s="134"/>
      <c r="C1574" s="134"/>
      <c r="D1574" s="94">
        <f t="shared" si="24"/>
        <v>0</v>
      </c>
      <c r="E1574" s="135"/>
    </row>
    <row r="1575" spans="1:5">
      <c r="A1575" s="88">
        <v>1565</v>
      </c>
      <c r="B1575" s="134"/>
      <c r="C1575" s="134"/>
      <c r="D1575" s="94">
        <f t="shared" si="24"/>
        <v>0</v>
      </c>
      <c r="E1575" s="135"/>
    </row>
    <row r="1576" spans="1:5">
      <c r="A1576" s="88">
        <v>1566</v>
      </c>
      <c r="B1576" s="134"/>
      <c r="C1576" s="134"/>
      <c r="D1576" s="94">
        <f t="shared" si="24"/>
        <v>0</v>
      </c>
      <c r="E1576" s="135"/>
    </row>
    <row r="1577" spans="1:5">
      <c r="A1577" s="88">
        <v>1567</v>
      </c>
      <c r="B1577" s="134"/>
      <c r="C1577" s="134"/>
      <c r="D1577" s="94">
        <f t="shared" si="24"/>
        <v>0</v>
      </c>
      <c r="E1577" s="135"/>
    </row>
    <row r="1578" spans="1:5">
      <c r="A1578" s="88">
        <v>1568</v>
      </c>
      <c r="B1578" s="134"/>
      <c r="C1578" s="134"/>
      <c r="D1578" s="94">
        <f t="shared" si="24"/>
        <v>0</v>
      </c>
      <c r="E1578" s="135"/>
    </row>
    <row r="1579" spans="1:5">
      <c r="A1579" s="88">
        <v>1569</v>
      </c>
      <c r="B1579" s="134"/>
      <c r="C1579" s="134"/>
      <c r="D1579" s="94">
        <f t="shared" si="24"/>
        <v>0</v>
      </c>
      <c r="E1579" s="135"/>
    </row>
    <row r="1580" spans="1:5">
      <c r="A1580" s="88">
        <v>1570</v>
      </c>
      <c r="B1580" s="134"/>
      <c r="C1580" s="134"/>
      <c r="D1580" s="94">
        <f t="shared" si="24"/>
        <v>0</v>
      </c>
      <c r="E1580" s="135"/>
    </row>
    <row r="1581" spans="1:5">
      <c r="A1581" s="88">
        <v>1571</v>
      </c>
      <c r="B1581" s="134"/>
      <c r="C1581" s="134"/>
      <c r="D1581" s="94">
        <f t="shared" si="24"/>
        <v>0</v>
      </c>
      <c r="E1581" s="135"/>
    </row>
    <row r="1582" spans="1:5">
      <c r="A1582" s="88">
        <v>1572</v>
      </c>
      <c r="B1582" s="134"/>
      <c r="C1582" s="134"/>
      <c r="D1582" s="94">
        <f t="shared" si="24"/>
        <v>0</v>
      </c>
      <c r="E1582" s="135"/>
    </row>
    <row r="1583" spans="1:5">
      <c r="A1583" s="88">
        <v>1573</v>
      </c>
      <c r="B1583" s="134"/>
      <c r="C1583" s="134"/>
      <c r="D1583" s="94">
        <f t="shared" si="24"/>
        <v>0</v>
      </c>
      <c r="E1583" s="135"/>
    </row>
    <row r="1584" spans="1:5">
      <c r="A1584" s="88">
        <v>1574</v>
      </c>
      <c r="B1584" s="134"/>
      <c r="C1584" s="134"/>
      <c r="D1584" s="94">
        <f t="shared" si="24"/>
        <v>0</v>
      </c>
      <c r="E1584" s="135"/>
    </row>
    <row r="1585" spans="1:5">
      <c r="A1585" s="88">
        <v>1575</v>
      </c>
      <c r="B1585" s="134"/>
      <c r="C1585" s="134"/>
      <c r="D1585" s="94">
        <f t="shared" si="24"/>
        <v>0</v>
      </c>
      <c r="E1585" s="135"/>
    </row>
    <row r="1586" spans="1:5">
      <c r="A1586" s="88">
        <v>1576</v>
      </c>
      <c r="B1586" s="134"/>
      <c r="C1586" s="134"/>
      <c r="D1586" s="94">
        <f t="shared" si="24"/>
        <v>0</v>
      </c>
      <c r="E1586" s="135"/>
    </row>
    <row r="1587" spans="1:5">
      <c r="A1587" s="88">
        <v>1577</v>
      </c>
      <c r="B1587" s="134"/>
      <c r="C1587" s="134"/>
      <c r="D1587" s="94">
        <f t="shared" si="24"/>
        <v>0</v>
      </c>
      <c r="E1587" s="135"/>
    </row>
    <row r="1588" spans="1:5">
      <c r="A1588" s="88">
        <v>1578</v>
      </c>
      <c r="B1588" s="134"/>
      <c r="C1588" s="134"/>
      <c r="D1588" s="94">
        <f t="shared" si="24"/>
        <v>0</v>
      </c>
      <c r="E1588" s="135"/>
    </row>
    <row r="1589" spans="1:5">
      <c r="A1589" s="88">
        <v>1579</v>
      </c>
      <c r="B1589" s="134"/>
      <c r="C1589" s="134"/>
      <c r="D1589" s="94">
        <f t="shared" si="24"/>
        <v>0</v>
      </c>
      <c r="E1589" s="135"/>
    </row>
    <row r="1590" spans="1:5">
      <c r="A1590" s="88">
        <v>1580</v>
      </c>
      <c r="B1590" s="134"/>
      <c r="C1590" s="134"/>
      <c r="D1590" s="94">
        <f t="shared" si="24"/>
        <v>0</v>
      </c>
      <c r="E1590" s="135"/>
    </row>
    <row r="1591" spans="1:5">
      <c r="A1591" s="88">
        <v>1581</v>
      </c>
      <c r="B1591" s="134"/>
      <c r="C1591" s="134"/>
      <c r="D1591" s="94">
        <f t="shared" si="24"/>
        <v>0</v>
      </c>
      <c r="E1591" s="135"/>
    </row>
    <row r="1592" spans="1:5">
      <c r="A1592" s="88">
        <v>1582</v>
      </c>
      <c r="B1592" s="134"/>
      <c r="C1592" s="134"/>
      <c r="D1592" s="94">
        <f t="shared" si="24"/>
        <v>0</v>
      </c>
      <c r="E1592" s="135"/>
    </row>
    <row r="1593" spans="1:5">
      <c r="A1593" s="88">
        <v>1583</v>
      </c>
      <c r="B1593" s="134"/>
      <c r="C1593" s="134"/>
      <c r="D1593" s="94">
        <f t="shared" si="24"/>
        <v>0</v>
      </c>
      <c r="E1593" s="135"/>
    </row>
    <row r="1594" spans="1:5">
      <c r="A1594" s="88">
        <v>1584</v>
      </c>
      <c r="B1594" s="134"/>
      <c r="C1594" s="134"/>
      <c r="D1594" s="94">
        <f t="shared" si="24"/>
        <v>0</v>
      </c>
      <c r="E1594" s="135"/>
    </row>
    <row r="1595" spans="1:5">
      <c r="A1595" s="88">
        <v>1585</v>
      </c>
      <c r="B1595" s="134"/>
      <c r="C1595" s="134"/>
      <c r="D1595" s="94">
        <f t="shared" si="24"/>
        <v>0</v>
      </c>
      <c r="E1595" s="135"/>
    </row>
    <row r="1596" spans="1:5">
      <c r="A1596" s="88">
        <v>1586</v>
      </c>
      <c r="B1596" s="134"/>
      <c r="C1596" s="134"/>
      <c r="D1596" s="94">
        <f t="shared" si="24"/>
        <v>0</v>
      </c>
      <c r="E1596" s="135"/>
    </row>
    <row r="1597" spans="1:5">
      <c r="A1597" s="88">
        <v>1587</v>
      </c>
      <c r="B1597" s="134"/>
      <c r="C1597" s="134"/>
      <c r="D1597" s="94">
        <f t="shared" si="24"/>
        <v>0</v>
      </c>
      <c r="E1597" s="135"/>
    </row>
    <row r="1598" spans="1:5">
      <c r="A1598" s="88">
        <v>1588</v>
      </c>
      <c r="B1598" s="134"/>
      <c r="C1598" s="134"/>
      <c r="D1598" s="94">
        <f t="shared" si="24"/>
        <v>0</v>
      </c>
      <c r="E1598" s="135"/>
    </row>
    <row r="1599" spans="1:5">
      <c r="A1599" s="88">
        <v>1589</v>
      </c>
      <c r="B1599" s="134"/>
      <c r="C1599" s="134"/>
      <c r="D1599" s="94">
        <f t="shared" si="24"/>
        <v>0</v>
      </c>
      <c r="E1599" s="135"/>
    </row>
    <row r="1600" spans="1:5">
      <c r="A1600" s="88">
        <v>1590</v>
      </c>
      <c r="B1600" s="134"/>
      <c r="C1600" s="134"/>
      <c r="D1600" s="94">
        <f t="shared" si="24"/>
        <v>0</v>
      </c>
      <c r="E1600" s="135"/>
    </row>
    <row r="1601" spans="1:5">
      <c r="A1601" s="88">
        <v>1591</v>
      </c>
      <c r="B1601" s="134"/>
      <c r="C1601" s="134"/>
      <c r="D1601" s="94">
        <f t="shared" si="24"/>
        <v>0</v>
      </c>
      <c r="E1601" s="135"/>
    </row>
    <row r="1602" spans="1:5">
      <c r="A1602" s="88">
        <v>1592</v>
      </c>
      <c r="B1602" s="134"/>
      <c r="C1602" s="134"/>
      <c r="D1602" s="94">
        <f t="shared" si="24"/>
        <v>0</v>
      </c>
      <c r="E1602" s="135"/>
    </row>
    <row r="1603" spans="1:5">
      <c r="A1603" s="88">
        <v>1593</v>
      </c>
      <c r="B1603" s="134"/>
      <c r="C1603" s="134"/>
      <c r="D1603" s="94">
        <f t="shared" si="24"/>
        <v>0</v>
      </c>
      <c r="E1603" s="135"/>
    </row>
    <row r="1604" spans="1:5">
      <c r="A1604" s="88">
        <v>1594</v>
      </c>
      <c r="B1604" s="134"/>
      <c r="C1604" s="134"/>
      <c r="D1604" s="94">
        <f t="shared" si="24"/>
        <v>0</v>
      </c>
      <c r="E1604" s="135"/>
    </row>
    <row r="1605" spans="1:5">
      <c r="A1605" s="88">
        <v>1595</v>
      </c>
      <c r="B1605" s="134"/>
      <c r="C1605" s="134"/>
      <c r="D1605" s="94">
        <f t="shared" si="24"/>
        <v>0</v>
      </c>
      <c r="E1605" s="135"/>
    </row>
    <row r="1606" spans="1:5">
      <c r="A1606" s="88">
        <v>1596</v>
      </c>
      <c r="B1606" s="134"/>
      <c r="C1606" s="134"/>
      <c r="D1606" s="94">
        <f t="shared" si="24"/>
        <v>0</v>
      </c>
      <c r="E1606" s="135"/>
    </row>
    <row r="1607" spans="1:5">
      <c r="A1607" s="88">
        <v>1597</v>
      </c>
      <c r="B1607" s="134"/>
      <c r="C1607" s="134"/>
      <c r="D1607" s="94">
        <f t="shared" si="24"/>
        <v>0</v>
      </c>
      <c r="E1607" s="135"/>
    </row>
    <row r="1608" spans="1:5">
      <c r="A1608" s="88">
        <v>1598</v>
      </c>
      <c r="B1608" s="134"/>
      <c r="C1608" s="134"/>
      <c r="D1608" s="94">
        <f t="shared" si="24"/>
        <v>0</v>
      </c>
      <c r="E1608" s="135"/>
    </row>
    <row r="1609" spans="1:5">
      <c r="A1609" s="88">
        <v>1599</v>
      </c>
      <c r="B1609" s="134"/>
      <c r="C1609" s="134"/>
      <c r="D1609" s="94">
        <f t="shared" si="24"/>
        <v>0</v>
      </c>
      <c r="E1609" s="135"/>
    </row>
    <row r="1610" spans="1:5">
      <c r="A1610" s="88">
        <v>1600</v>
      </c>
      <c r="B1610" s="134"/>
      <c r="C1610" s="134"/>
      <c r="D1610" s="94">
        <f t="shared" si="24"/>
        <v>0</v>
      </c>
      <c r="E1610" s="135"/>
    </row>
    <row r="1611" spans="1:5">
      <c r="A1611" s="88">
        <v>1601</v>
      </c>
      <c r="B1611" s="134"/>
      <c r="C1611" s="134"/>
      <c r="D1611" s="94">
        <f t="shared" si="24"/>
        <v>0</v>
      </c>
      <c r="E1611" s="135"/>
    </row>
    <row r="1612" spans="1:5">
      <c r="A1612" s="88">
        <v>1602</v>
      </c>
      <c r="B1612" s="134"/>
      <c r="C1612" s="134"/>
      <c r="D1612" s="94">
        <f t="shared" ref="D1612:D1675" si="25">MIN(B1612:C1612)</f>
        <v>0</v>
      </c>
      <c r="E1612" s="135"/>
    </row>
    <row r="1613" spans="1:5">
      <c r="A1613" s="88">
        <v>1603</v>
      </c>
      <c r="B1613" s="134"/>
      <c r="C1613" s="134"/>
      <c r="D1613" s="94">
        <f t="shared" si="25"/>
        <v>0</v>
      </c>
      <c r="E1613" s="135"/>
    </row>
    <row r="1614" spans="1:5">
      <c r="A1614" s="88">
        <v>1604</v>
      </c>
      <c r="B1614" s="134"/>
      <c r="C1614" s="134"/>
      <c r="D1614" s="94">
        <f t="shared" si="25"/>
        <v>0</v>
      </c>
      <c r="E1614" s="135"/>
    </row>
    <row r="1615" spans="1:5">
      <c r="A1615" s="88">
        <v>1605</v>
      </c>
      <c r="B1615" s="134"/>
      <c r="C1615" s="134"/>
      <c r="D1615" s="94">
        <f t="shared" si="25"/>
        <v>0</v>
      </c>
      <c r="E1615" s="135"/>
    </row>
    <row r="1616" spans="1:5">
      <c r="A1616" s="88">
        <v>1606</v>
      </c>
      <c r="B1616" s="134"/>
      <c r="C1616" s="134"/>
      <c r="D1616" s="94">
        <f t="shared" si="25"/>
        <v>0</v>
      </c>
      <c r="E1616" s="135"/>
    </row>
    <row r="1617" spans="1:5">
      <c r="A1617" s="88">
        <v>1607</v>
      </c>
      <c r="B1617" s="134"/>
      <c r="C1617" s="134"/>
      <c r="D1617" s="94">
        <f t="shared" si="25"/>
        <v>0</v>
      </c>
      <c r="E1617" s="135"/>
    </row>
    <row r="1618" spans="1:5">
      <c r="A1618" s="88">
        <v>1608</v>
      </c>
      <c r="B1618" s="134"/>
      <c r="C1618" s="134"/>
      <c r="D1618" s="94">
        <f t="shared" si="25"/>
        <v>0</v>
      </c>
      <c r="E1618" s="135"/>
    </row>
    <row r="1619" spans="1:5">
      <c r="A1619" s="88">
        <v>1609</v>
      </c>
      <c r="B1619" s="134"/>
      <c r="C1619" s="134"/>
      <c r="D1619" s="94">
        <f t="shared" si="25"/>
        <v>0</v>
      </c>
      <c r="E1619" s="135"/>
    </row>
    <row r="1620" spans="1:5">
      <c r="A1620" s="88">
        <v>1610</v>
      </c>
      <c r="B1620" s="134"/>
      <c r="C1620" s="134"/>
      <c r="D1620" s="94">
        <f t="shared" si="25"/>
        <v>0</v>
      </c>
      <c r="E1620" s="135"/>
    </row>
    <row r="1621" spans="1:5">
      <c r="A1621" s="88">
        <v>1611</v>
      </c>
      <c r="B1621" s="134"/>
      <c r="C1621" s="134"/>
      <c r="D1621" s="94">
        <f t="shared" si="25"/>
        <v>0</v>
      </c>
      <c r="E1621" s="135"/>
    </row>
    <row r="1622" spans="1:5">
      <c r="A1622" s="88">
        <v>1612</v>
      </c>
      <c r="B1622" s="134"/>
      <c r="C1622" s="134"/>
      <c r="D1622" s="94">
        <f t="shared" si="25"/>
        <v>0</v>
      </c>
      <c r="E1622" s="135"/>
    </row>
    <row r="1623" spans="1:5">
      <c r="A1623" s="88">
        <v>1613</v>
      </c>
      <c r="B1623" s="134"/>
      <c r="C1623" s="134"/>
      <c r="D1623" s="94">
        <f t="shared" si="25"/>
        <v>0</v>
      </c>
      <c r="E1623" s="135"/>
    </row>
    <row r="1624" spans="1:5">
      <c r="A1624" s="88">
        <v>1614</v>
      </c>
      <c r="B1624" s="134"/>
      <c r="C1624" s="134"/>
      <c r="D1624" s="94">
        <f t="shared" si="25"/>
        <v>0</v>
      </c>
      <c r="E1624" s="135"/>
    </row>
    <row r="1625" spans="1:5">
      <c r="A1625" s="88">
        <v>1615</v>
      </c>
      <c r="B1625" s="134"/>
      <c r="C1625" s="134"/>
      <c r="D1625" s="94">
        <f t="shared" si="25"/>
        <v>0</v>
      </c>
      <c r="E1625" s="135"/>
    </row>
    <row r="1626" spans="1:5">
      <c r="A1626" s="88">
        <v>1616</v>
      </c>
      <c r="B1626" s="134"/>
      <c r="C1626" s="134"/>
      <c r="D1626" s="94">
        <f t="shared" si="25"/>
        <v>0</v>
      </c>
      <c r="E1626" s="135"/>
    </row>
    <row r="1627" spans="1:5">
      <c r="A1627" s="88">
        <v>1617</v>
      </c>
      <c r="B1627" s="134"/>
      <c r="C1627" s="134"/>
      <c r="D1627" s="94">
        <f t="shared" si="25"/>
        <v>0</v>
      </c>
      <c r="E1627" s="135"/>
    </row>
    <row r="1628" spans="1:5">
      <c r="A1628" s="88">
        <v>1618</v>
      </c>
      <c r="B1628" s="134"/>
      <c r="C1628" s="134"/>
      <c r="D1628" s="94">
        <f t="shared" si="25"/>
        <v>0</v>
      </c>
      <c r="E1628" s="135"/>
    </row>
    <row r="1629" spans="1:5">
      <c r="A1629" s="88">
        <v>1619</v>
      </c>
      <c r="B1629" s="134"/>
      <c r="C1629" s="134"/>
      <c r="D1629" s="94">
        <f t="shared" si="25"/>
        <v>0</v>
      </c>
      <c r="E1629" s="135"/>
    </row>
    <row r="1630" spans="1:5">
      <c r="A1630" s="88">
        <v>1620</v>
      </c>
      <c r="B1630" s="134"/>
      <c r="C1630" s="134"/>
      <c r="D1630" s="94">
        <f t="shared" si="25"/>
        <v>0</v>
      </c>
      <c r="E1630" s="135"/>
    </row>
    <row r="1631" spans="1:5">
      <c r="A1631" s="88">
        <v>1621</v>
      </c>
      <c r="B1631" s="134"/>
      <c r="C1631" s="134"/>
      <c r="D1631" s="94">
        <f t="shared" si="25"/>
        <v>0</v>
      </c>
      <c r="E1631" s="135"/>
    </row>
    <row r="1632" spans="1:5">
      <c r="A1632" s="88">
        <v>1622</v>
      </c>
      <c r="B1632" s="134"/>
      <c r="C1632" s="134"/>
      <c r="D1632" s="94">
        <f t="shared" si="25"/>
        <v>0</v>
      </c>
      <c r="E1632" s="135"/>
    </row>
    <row r="1633" spans="1:5">
      <c r="A1633" s="88">
        <v>1623</v>
      </c>
      <c r="B1633" s="134"/>
      <c r="C1633" s="134"/>
      <c r="D1633" s="94">
        <f t="shared" si="25"/>
        <v>0</v>
      </c>
      <c r="E1633" s="135"/>
    </row>
    <row r="1634" spans="1:5">
      <c r="A1634" s="88">
        <v>1624</v>
      </c>
      <c r="B1634" s="134"/>
      <c r="C1634" s="134"/>
      <c r="D1634" s="94">
        <f t="shared" si="25"/>
        <v>0</v>
      </c>
      <c r="E1634" s="135"/>
    </row>
    <row r="1635" spans="1:5">
      <c r="A1635" s="88">
        <v>1625</v>
      </c>
      <c r="B1635" s="134"/>
      <c r="C1635" s="134"/>
      <c r="D1635" s="94">
        <f t="shared" si="25"/>
        <v>0</v>
      </c>
      <c r="E1635" s="135"/>
    </row>
    <row r="1636" spans="1:5">
      <c r="A1636" s="88">
        <v>1626</v>
      </c>
      <c r="B1636" s="134"/>
      <c r="C1636" s="134"/>
      <c r="D1636" s="94">
        <f t="shared" si="25"/>
        <v>0</v>
      </c>
      <c r="E1636" s="135"/>
    </row>
    <row r="1637" spans="1:5">
      <c r="A1637" s="88">
        <v>1627</v>
      </c>
      <c r="B1637" s="134"/>
      <c r="C1637" s="134"/>
      <c r="D1637" s="94">
        <f t="shared" si="25"/>
        <v>0</v>
      </c>
      <c r="E1637" s="135"/>
    </row>
    <row r="1638" spans="1:5">
      <c r="A1638" s="88">
        <v>1628</v>
      </c>
      <c r="B1638" s="134"/>
      <c r="C1638" s="134"/>
      <c r="D1638" s="94">
        <f t="shared" si="25"/>
        <v>0</v>
      </c>
      <c r="E1638" s="135"/>
    </row>
    <row r="1639" spans="1:5">
      <c r="A1639" s="88">
        <v>1629</v>
      </c>
      <c r="B1639" s="134"/>
      <c r="C1639" s="134"/>
      <c r="D1639" s="94">
        <f t="shared" si="25"/>
        <v>0</v>
      </c>
      <c r="E1639" s="135"/>
    </row>
    <row r="1640" spans="1:5">
      <c r="A1640" s="88">
        <v>1630</v>
      </c>
      <c r="B1640" s="134"/>
      <c r="C1640" s="134"/>
      <c r="D1640" s="94">
        <f t="shared" si="25"/>
        <v>0</v>
      </c>
      <c r="E1640" s="135"/>
    </row>
    <row r="1641" spans="1:5">
      <c r="A1641" s="88">
        <v>1631</v>
      </c>
      <c r="B1641" s="134"/>
      <c r="C1641" s="134"/>
      <c r="D1641" s="94">
        <f t="shared" si="25"/>
        <v>0</v>
      </c>
      <c r="E1641" s="135"/>
    </row>
    <row r="1642" spans="1:5">
      <c r="A1642" s="88">
        <v>1632</v>
      </c>
      <c r="B1642" s="134"/>
      <c r="C1642" s="134"/>
      <c r="D1642" s="94">
        <f t="shared" si="25"/>
        <v>0</v>
      </c>
      <c r="E1642" s="135"/>
    </row>
    <row r="1643" spans="1:5">
      <c r="A1643" s="88">
        <v>1633</v>
      </c>
      <c r="B1643" s="134"/>
      <c r="C1643" s="134"/>
      <c r="D1643" s="94">
        <f t="shared" si="25"/>
        <v>0</v>
      </c>
      <c r="E1643" s="135"/>
    </row>
    <row r="1644" spans="1:5">
      <c r="A1644" s="88">
        <v>1634</v>
      </c>
      <c r="B1644" s="134"/>
      <c r="C1644" s="134"/>
      <c r="D1644" s="94">
        <f t="shared" si="25"/>
        <v>0</v>
      </c>
      <c r="E1644" s="135"/>
    </row>
    <row r="1645" spans="1:5">
      <c r="A1645" s="88">
        <v>1635</v>
      </c>
      <c r="B1645" s="134"/>
      <c r="C1645" s="134"/>
      <c r="D1645" s="94">
        <f t="shared" si="25"/>
        <v>0</v>
      </c>
      <c r="E1645" s="135"/>
    </row>
    <row r="1646" spans="1:5">
      <c r="A1646" s="88">
        <v>1636</v>
      </c>
      <c r="B1646" s="134"/>
      <c r="C1646" s="134"/>
      <c r="D1646" s="94">
        <f t="shared" si="25"/>
        <v>0</v>
      </c>
      <c r="E1646" s="135"/>
    </row>
    <row r="1647" spans="1:5">
      <c r="A1647" s="88">
        <v>1637</v>
      </c>
      <c r="B1647" s="134"/>
      <c r="C1647" s="134"/>
      <c r="D1647" s="94">
        <f t="shared" si="25"/>
        <v>0</v>
      </c>
      <c r="E1647" s="135"/>
    </row>
    <row r="1648" spans="1:5">
      <c r="A1648" s="88">
        <v>1638</v>
      </c>
      <c r="B1648" s="134"/>
      <c r="C1648" s="134"/>
      <c r="D1648" s="94">
        <f t="shared" si="25"/>
        <v>0</v>
      </c>
      <c r="E1648" s="135"/>
    </row>
    <row r="1649" spans="1:5">
      <c r="A1649" s="88">
        <v>1639</v>
      </c>
      <c r="B1649" s="134"/>
      <c r="C1649" s="134"/>
      <c r="D1649" s="94">
        <f t="shared" si="25"/>
        <v>0</v>
      </c>
      <c r="E1649" s="135"/>
    </row>
    <row r="1650" spans="1:5">
      <c r="A1650" s="88">
        <v>1640</v>
      </c>
      <c r="B1650" s="134"/>
      <c r="C1650" s="134"/>
      <c r="D1650" s="94">
        <f t="shared" si="25"/>
        <v>0</v>
      </c>
      <c r="E1650" s="135"/>
    </row>
    <row r="1651" spans="1:5">
      <c r="A1651" s="88">
        <v>1641</v>
      </c>
      <c r="B1651" s="134"/>
      <c r="C1651" s="134"/>
      <c r="D1651" s="94">
        <f t="shared" si="25"/>
        <v>0</v>
      </c>
      <c r="E1651" s="135"/>
    </row>
    <row r="1652" spans="1:5">
      <c r="A1652" s="88">
        <v>1642</v>
      </c>
      <c r="B1652" s="134"/>
      <c r="C1652" s="134"/>
      <c r="D1652" s="94">
        <f t="shared" si="25"/>
        <v>0</v>
      </c>
      <c r="E1652" s="135"/>
    </row>
    <row r="1653" spans="1:5">
      <c r="A1653" s="88">
        <v>1643</v>
      </c>
      <c r="B1653" s="134"/>
      <c r="C1653" s="134"/>
      <c r="D1653" s="94">
        <f t="shared" si="25"/>
        <v>0</v>
      </c>
      <c r="E1653" s="135"/>
    </row>
    <row r="1654" spans="1:5">
      <c r="A1654" s="88">
        <v>1644</v>
      </c>
      <c r="B1654" s="134"/>
      <c r="C1654" s="134"/>
      <c r="D1654" s="94">
        <f t="shared" si="25"/>
        <v>0</v>
      </c>
      <c r="E1654" s="135"/>
    </row>
    <row r="1655" spans="1:5">
      <c r="A1655" s="88">
        <v>1645</v>
      </c>
      <c r="B1655" s="134"/>
      <c r="C1655" s="134"/>
      <c r="D1655" s="94">
        <f t="shared" si="25"/>
        <v>0</v>
      </c>
      <c r="E1655" s="135"/>
    </row>
    <row r="1656" spans="1:5">
      <c r="A1656" s="88">
        <v>1646</v>
      </c>
      <c r="B1656" s="134"/>
      <c r="C1656" s="134"/>
      <c r="D1656" s="94">
        <f t="shared" si="25"/>
        <v>0</v>
      </c>
      <c r="E1656" s="135"/>
    </row>
    <row r="1657" spans="1:5">
      <c r="A1657" s="88">
        <v>1647</v>
      </c>
      <c r="B1657" s="134"/>
      <c r="C1657" s="134"/>
      <c r="D1657" s="94">
        <f t="shared" si="25"/>
        <v>0</v>
      </c>
      <c r="E1657" s="135"/>
    </row>
    <row r="1658" spans="1:5">
      <c r="A1658" s="88">
        <v>1648</v>
      </c>
      <c r="B1658" s="134"/>
      <c r="C1658" s="134"/>
      <c r="D1658" s="94">
        <f t="shared" si="25"/>
        <v>0</v>
      </c>
      <c r="E1658" s="135"/>
    </row>
    <row r="1659" spans="1:5">
      <c r="A1659" s="88">
        <v>1649</v>
      </c>
      <c r="B1659" s="134"/>
      <c r="C1659" s="134"/>
      <c r="D1659" s="94">
        <f t="shared" si="25"/>
        <v>0</v>
      </c>
      <c r="E1659" s="135"/>
    </row>
    <row r="1660" spans="1:5">
      <c r="A1660" s="88">
        <v>1650</v>
      </c>
      <c r="B1660" s="134"/>
      <c r="C1660" s="134"/>
      <c r="D1660" s="94">
        <f t="shared" si="25"/>
        <v>0</v>
      </c>
      <c r="E1660" s="135"/>
    </row>
    <row r="1661" spans="1:5">
      <c r="A1661" s="88">
        <v>1651</v>
      </c>
      <c r="B1661" s="134"/>
      <c r="C1661" s="134"/>
      <c r="D1661" s="94">
        <f t="shared" si="25"/>
        <v>0</v>
      </c>
      <c r="E1661" s="135"/>
    </row>
    <row r="1662" spans="1:5">
      <c r="A1662" s="88">
        <v>1652</v>
      </c>
      <c r="B1662" s="134"/>
      <c r="C1662" s="134"/>
      <c r="D1662" s="94">
        <f t="shared" si="25"/>
        <v>0</v>
      </c>
      <c r="E1662" s="135"/>
    </row>
    <row r="1663" spans="1:5">
      <c r="A1663" s="88">
        <v>1653</v>
      </c>
      <c r="B1663" s="134"/>
      <c r="C1663" s="134"/>
      <c r="D1663" s="94">
        <f t="shared" si="25"/>
        <v>0</v>
      </c>
      <c r="E1663" s="135"/>
    </row>
    <row r="1664" spans="1:5">
      <c r="A1664" s="88">
        <v>1654</v>
      </c>
      <c r="B1664" s="134"/>
      <c r="C1664" s="134"/>
      <c r="D1664" s="94">
        <f t="shared" si="25"/>
        <v>0</v>
      </c>
      <c r="E1664" s="135"/>
    </row>
    <row r="1665" spans="1:5">
      <c r="A1665" s="88">
        <v>1655</v>
      </c>
      <c r="B1665" s="134"/>
      <c r="C1665" s="134"/>
      <c r="D1665" s="94">
        <f t="shared" si="25"/>
        <v>0</v>
      </c>
      <c r="E1665" s="135"/>
    </row>
    <row r="1666" spans="1:5">
      <c r="A1666" s="88">
        <v>1656</v>
      </c>
      <c r="B1666" s="134"/>
      <c r="C1666" s="134"/>
      <c r="D1666" s="94">
        <f t="shared" si="25"/>
        <v>0</v>
      </c>
      <c r="E1666" s="135"/>
    </row>
    <row r="1667" spans="1:5">
      <c r="A1667" s="88">
        <v>1657</v>
      </c>
      <c r="B1667" s="134"/>
      <c r="C1667" s="134"/>
      <c r="D1667" s="94">
        <f t="shared" si="25"/>
        <v>0</v>
      </c>
      <c r="E1667" s="135"/>
    </row>
    <row r="1668" spans="1:5">
      <c r="A1668" s="88">
        <v>1658</v>
      </c>
      <c r="B1668" s="134"/>
      <c r="C1668" s="134"/>
      <c r="D1668" s="94">
        <f t="shared" si="25"/>
        <v>0</v>
      </c>
      <c r="E1668" s="135"/>
    </row>
    <row r="1669" spans="1:5">
      <c r="A1669" s="88">
        <v>1659</v>
      </c>
      <c r="B1669" s="134"/>
      <c r="C1669" s="134"/>
      <c r="D1669" s="94">
        <f t="shared" si="25"/>
        <v>0</v>
      </c>
      <c r="E1669" s="135"/>
    </row>
    <row r="1670" spans="1:5">
      <c r="A1670" s="88">
        <v>1660</v>
      </c>
      <c r="B1670" s="134"/>
      <c r="C1670" s="134"/>
      <c r="D1670" s="94">
        <f t="shared" si="25"/>
        <v>0</v>
      </c>
      <c r="E1670" s="135"/>
    </row>
    <row r="1671" spans="1:5">
      <c r="A1671" s="88">
        <v>1661</v>
      </c>
      <c r="B1671" s="134"/>
      <c r="C1671" s="134"/>
      <c r="D1671" s="94">
        <f t="shared" si="25"/>
        <v>0</v>
      </c>
      <c r="E1671" s="135"/>
    </row>
    <row r="1672" spans="1:5">
      <c r="A1672" s="88">
        <v>1662</v>
      </c>
      <c r="B1672" s="134"/>
      <c r="C1672" s="134"/>
      <c r="D1672" s="94">
        <f t="shared" si="25"/>
        <v>0</v>
      </c>
      <c r="E1672" s="135"/>
    </row>
    <row r="1673" spans="1:5">
      <c r="A1673" s="88">
        <v>1663</v>
      </c>
      <c r="B1673" s="134"/>
      <c r="C1673" s="134"/>
      <c r="D1673" s="94">
        <f t="shared" si="25"/>
        <v>0</v>
      </c>
      <c r="E1673" s="135"/>
    </row>
    <row r="1674" spans="1:5">
      <c r="A1674" s="88">
        <v>1664</v>
      </c>
      <c r="B1674" s="134"/>
      <c r="C1674" s="134"/>
      <c r="D1674" s="94">
        <f t="shared" si="25"/>
        <v>0</v>
      </c>
      <c r="E1674" s="135"/>
    </row>
    <row r="1675" spans="1:5">
      <c r="A1675" s="88">
        <v>1665</v>
      </c>
      <c r="B1675" s="134"/>
      <c r="C1675" s="134"/>
      <c r="D1675" s="94">
        <f t="shared" si="25"/>
        <v>0</v>
      </c>
      <c r="E1675" s="135"/>
    </row>
    <row r="1676" spans="1:5">
      <c r="A1676" s="88">
        <v>1666</v>
      </c>
      <c r="B1676" s="134"/>
      <c r="C1676" s="134"/>
      <c r="D1676" s="94">
        <f t="shared" ref="D1676:D1739" si="26">MIN(B1676:C1676)</f>
        <v>0</v>
      </c>
      <c r="E1676" s="135"/>
    </row>
    <row r="1677" spans="1:5">
      <c r="A1677" s="88">
        <v>1667</v>
      </c>
      <c r="B1677" s="134"/>
      <c r="C1677" s="134"/>
      <c r="D1677" s="94">
        <f t="shared" si="26"/>
        <v>0</v>
      </c>
      <c r="E1677" s="135"/>
    </row>
    <row r="1678" spans="1:5">
      <c r="A1678" s="88">
        <v>1668</v>
      </c>
      <c r="B1678" s="134"/>
      <c r="C1678" s="134"/>
      <c r="D1678" s="94">
        <f t="shared" si="26"/>
        <v>0</v>
      </c>
      <c r="E1678" s="135"/>
    </row>
    <row r="1679" spans="1:5">
      <c r="A1679" s="88">
        <v>1669</v>
      </c>
      <c r="B1679" s="134"/>
      <c r="C1679" s="134"/>
      <c r="D1679" s="94">
        <f t="shared" si="26"/>
        <v>0</v>
      </c>
      <c r="E1679" s="135"/>
    </row>
    <row r="1680" spans="1:5">
      <c r="A1680" s="88">
        <v>1670</v>
      </c>
      <c r="B1680" s="134"/>
      <c r="C1680" s="134"/>
      <c r="D1680" s="94">
        <f t="shared" si="26"/>
        <v>0</v>
      </c>
      <c r="E1680" s="135"/>
    </row>
    <row r="1681" spans="1:5">
      <c r="A1681" s="88">
        <v>1671</v>
      </c>
      <c r="B1681" s="134"/>
      <c r="C1681" s="134"/>
      <c r="D1681" s="94">
        <f t="shared" si="26"/>
        <v>0</v>
      </c>
      <c r="E1681" s="135"/>
    </row>
    <row r="1682" spans="1:5">
      <c r="A1682" s="88">
        <v>1672</v>
      </c>
      <c r="B1682" s="134"/>
      <c r="C1682" s="134"/>
      <c r="D1682" s="94">
        <f t="shared" si="26"/>
        <v>0</v>
      </c>
      <c r="E1682" s="135"/>
    </row>
    <row r="1683" spans="1:5">
      <c r="A1683" s="88">
        <v>1673</v>
      </c>
      <c r="B1683" s="134"/>
      <c r="C1683" s="134"/>
      <c r="D1683" s="94">
        <f t="shared" si="26"/>
        <v>0</v>
      </c>
      <c r="E1683" s="135"/>
    </row>
    <row r="1684" spans="1:5">
      <c r="A1684" s="88">
        <v>1674</v>
      </c>
      <c r="B1684" s="134"/>
      <c r="C1684" s="134"/>
      <c r="D1684" s="94">
        <f t="shared" si="26"/>
        <v>0</v>
      </c>
      <c r="E1684" s="135"/>
    </row>
    <row r="1685" spans="1:5">
      <c r="A1685" s="88">
        <v>1675</v>
      </c>
      <c r="B1685" s="134"/>
      <c r="C1685" s="134"/>
      <c r="D1685" s="94">
        <f t="shared" si="26"/>
        <v>0</v>
      </c>
      <c r="E1685" s="135"/>
    </row>
    <row r="1686" spans="1:5">
      <c r="A1686" s="88">
        <v>1676</v>
      </c>
      <c r="B1686" s="134"/>
      <c r="C1686" s="134"/>
      <c r="D1686" s="94">
        <f t="shared" si="26"/>
        <v>0</v>
      </c>
      <c r="E1686" s="135"/>
    </row>
    <row r="1687" spans="1:5">
      <c r="A1687" s="88">
        <v>1677</v>
      </c>
      <c r="B1687" s="134"/>
      <c r="C1687" s="134"/>
      <c r="D1687" s="94">
        <f t="shared" si="26"/>
        <v>0</v>
      </c>
      <c r="E1687" s="135"/>
    </row>
    <row r="1688" spans="1:5">
      <c r="A1688" s="88">
        <v>1678</v>
      </c>
      <c r="B1688" s="134"/>
      <c r="C1688" s="134"/>
      <c r="D1688" s="94">
        <f t="shared" si="26"/>
        <v>0</v>
      </c>
      <c r="E1688" s="135"/>
    </row>
    <row r="1689" spans="1:5">
      <c r="A1689" s="88">
        <v>1679</v>
      </c>
      <c r="B1689" s="134"/>
      <c r="C1689" s="134"/>
      <c r="D1689" s="94">
        <f t="shared" si="26"/>
        <v>0</v>
      </c>
      <c r="E1689" s="135"/>
    </row>
    <row r="1690" spans="1:5">
      <c r="A1690" s="88">
        <v>1680</v>
      </c>
      <c r="B1690" s="134"/>
      <c r="C1690" s="134"/>
      <c r="D1690" s="94">
        <f t="shared" si="26"/>
        <v>0</v>
      </c>
      <c r="E1690" s="135"/>
    </row>
    <row r="1691" spans="1:5">
      <c r="A1691" s="88">
        <v>1681</v>
      </c>
      <c r="B1691" s="134"/>
      <c r="C1691" s="134"/>
      <c r="D1691" s="94">
        <f t="shared" si="26"/>
        <v>0</v>
      </c>
      <c r="E1691" s="135"/>
    </row>
    <row r="1692" spans="1:5">
      <c r="A1692" s="88">
        <v>1682</v>
      </c>
      <c r="B1692" s="134"/>
      <c r="C1692" s="134"/>
      <c r="D1692" s="94">
        <f t="shared" si="26"/>
        <v>0</v>
      </c>
      <c r="E1692" s="135"/>
    </row>
    <row r="1693" spans="1:5">
      <c r="A1693" s="88">
        <v>1683</v>
      </c>
      <c r="B1693" s="134"/>
      <c r="C1693" s="134"/>
      <c r="D1693" s="94">
        <f t="shared" si="26"/>
        <v>0</v>
      </c>
      <c r="E1693" s="135"/>
    </row>
    <row r="1694" spans="1:5">
      <c r="A1694" s="88">
        <v>1684</v>
      </c>
      <c r="B1694" s="134"/>
      <c r="C1694" s="134"/>
      <c r="D1694" s="94">
        <f t="shared" si="26"/>
        <v>0</v>
      </c>
      <c r="E1694" s="135"/>
    </row>
    <row r="1695" spans="1:5">
      <c r="A1695" s="88">
        <v>1685</v>
      </c>
      <c r="B1695" s="134"/>
      <c r="C1695" s="134"/>
      <c r="D1695" s="94">
        <f t="shared" si="26"/>
        <v>0</v>
      </c>
      <c r="E1695" s="135"/>
    </row>
    <row r="1696" spans="1:5">
      <c r="A1696" s="88">
        <v>1686</v>
      </c>
      <c r="B1696" s="134"/>
      <c r="C1696" s="134"/>
      <c r="D1696" s="94">
        <f t="shared" si="26"/>
        <v>0</v>
      </c>
      <c r="E1696" s="135"/>
    </row>
    <row r="1697" spans="1:5">
      <c r="A1697" s="88">
        <v>1687</v>
      </c>
      <c r="B1697" s="134"/>
      <c r="C1697" s="134"/>
      <c r="D1697" s="94">
        <f t="shared" si="26"/>
        <v>0</v>
      </c>
      <c r="E1697" s="135"/>
    </row>
    <row r="1698" spans="1:5">
      <c r="A1698" s="88">
        <v>1688</v>
      </c>
      <c r="B1698" s="134"/>
      <c r="C1698" s="134"/>
      <c r="D1698" s="94">
        <f t="shared" si="26"/>
        <v>0</v>
      </c>
      <c r="E1698" s="135"/>
    </row>
    <row r="1699" spans="1:5">
      <c r="A1699" s="88">
        <v>1689</v>
      </c>
      <c r="B1699" s="134"/>
      <c r="C1699" s="134"/>
      <c r="D1699" s="94">
        <f t="shared" si="26"/>
        <v>0</v>
      </c>
      <c r="E1699" s="135"/>
    </row>
    <row r="1700" spans="1:5">
      <c r="A1700" s="88">
        <v>1690</v>
      </c>
      <c r="B1700" s="134"/>
      <c r="C1700" s="134"/>
      <c r="D1700" s="94">
        <f t="shared" si="26"/>
        <v>0</v>
      </c>
      <c r="E1700" s="135"/>
    </row>
    <row r="1701" spans="1:5">
      <c r="A1701" s="88">
        <v>1691</v>
      </c>
      <c r="B1701" s="134"/>
      <c r="C1701" s="134"/>
      <c r="D1701" s="94">
        <f t="shared" si="26"/>
        <v>0</v>
      </c>
      <c r="E1701" s="135"/>
    </row>
    <row r="1702" spans="1:5">
      <c r="A1702" s="88">
        <v>1692</v>
      </c>
      <c r="B1702" s="134"/>
      <c r="C1702" s="134"/>
      <c r="D1702" s="94">
        <f t="shared" si="26"/>
        <v>0</v>
      </c>
      <c r="E1702" s="135"/>
    </row>
    <row r="1703" spans="1:5">
      <c r="A1703" s="88">
        <v>1693</v>
      </c>
      <c r="B1703" s="134"/>
      <c r="C1703" s="134"/>
      <c r="D1703" s="94">
        <f t="shared" si="26"/>
        <v>0</v>
      </c>
      <c r="E1703" s="135"/>
    </row>
    <row r="1704" spans="1:5">
      <c r="A1704" s="88">
        <v>1694</v>
      </c>
      <c r="B1704" s="134"/>
      <c r="C1704" s="134"/>
      <c r="D1704" s="94">
        <f t="shared" si="26"/>
        <v>0</v>
      </c>
      <c r="E1704" s="135"/>
    </row>
    <row r="1705" spans="1:5">
      <c r="A1705" s="88">
        <v>1695</v>
      </c>
      <c r="B1705" s="134"/>
      <c r="C1705" s="134"/>
      <c r="D1705" s="94">
        <f t="shared" si="26"/>
        <v>0</v>
      </c>
      <c r="E1705" s="135"/>
    </row>
    <row r="1706" spans="1:5">
      <c r="A1706" s="88">
        <v>1696</v>
      </c>
      <c r="B1706" s="134"/>
      <c r="C1706" s="134"/>
      <c r="D1706" s="94">
        <f t="shared" si="26"/>
        <v>0</v>
      </c>
      <c r="E1706" s="135"/>
    </row>
    <row r="1707" spans="1:5">
      <c r="A1707" s="88">
        <v>1697</v>
      </c>
      <c r="B1707" s="134"/>
      <c r="C1707" s="134"/>
      <c r="D1707" s="94">
        <f t="shared" si="26"/>
        <v>0</v>
      </c>
      <c r="E1707" s="135"/>
    </row>
    <row r="1708" spans="1:5">
      <c r="A1708" s="88">
        <v>1698</v>
      </c>
      <c r="B1708" s="134"/>
      <c r="C1708" s="134"/>
      <c r="D1708" s="94">
        <f t="shared" si="26"/>
        <v>0</v>
      </c>
      <c r="E1708" s="135"/>
    </row>
    <row r="1709" spans="1:5">
      <c r="A1709" s="88">
        <v>1699</v>
      </c>
      <c r="B1709" s="134"/>
      <c r="C1709" s="134"/>
      <c r="D1709" s="94">
        <f t="shared" si="26"/>
        <v>0</v>
      </c>
      <c r="E1709" s="135"/>
    </row>
    <row r="1710" spans="1:5">
      <c r="A1710" s="88">
        <v>1700</v>
      </c>
      <c r="B1710" s="134"/>
      <c r="C1710" s="134"/>
      <c r="D1710" s="94">
        <f t="shared" si="26"/>
        <v>0</v>
      </c>
      <c r="E1710" s="135"/>
    </row>
    <row r="1711" spans="1:5">
      <c r="A1711" s="88">
        <v>1701</v>
      </c>
      <c r="B1711" s="134"/>
      <c r="C1711" s="134"/>
      <c r="D1711" s="94">
        <f t="shared" si="26"/>
        <v>0</v>
      </c>
      <c r="E1711" s="135"/>
    </row>
    <row r="1712" spans="1:5">
      <c r="A1712" s="88">
        <v>1702</v>
      </c>
      <c r="B1712" s="134"/>
      <c r="C1712" s="134"/>
      <c r="D1712" s="94">
        <f t="shared" si="26"/>
        <v>0</v>
      </c>
      <c r="E1712" s="135"/>
    </row>
    <row r="1713" spans="1:5">
      <c r="A1713" s="88">
        <v>1703</v>
      </c>
      <c r="B1713" s="134"/>
      <c r="C1713" s="134"/>
      <c r="D1713" s="94">
        <f t="shared" si="26"/>
        <v>0</v>
      </c>
      <c r="E1713" s="135"/>
    </row>
    <row r="1714" spans="1:5">
      <c r="A1714" s="88">
        <v>1704</v>
      </c>
      <c r="B1714" s="134"/>
      <c r="C1714" s="134"/>
      <c r="D1714" s="94">
        <f t="shared" si="26"/>
        <v>0</v>
      </c>
      <c r="E1714" s="135"/>
    </row>
    <row r="1715" spans="1:5">
      <c r="A1715" s="88">
        <v>1705</v>
      </c>
      <c r="B1715" s="134"/>
      <c r="C1715" s="134"/>
      <c r="D1715" s="94">
        <f t="shared" si="26"/>
        <v>0</v>
      </c>
      <c r="E1715" s="135"/>
    </row>
    <row r="1716" spans="1:5">
      <c r="A1716" s="88">
        <v>1706</v>
      </c>
      <c r="B1716" s="134"/>
      <c r="C1716" s="134"/>
      <c r="D1716" s="94">
        <f t="shared" si="26"/>
        <v>0</v>
      </c>
      <c r="E1716" s="135"/>
    </row>
    <row r="1717" spans="1:5">
      <c r="A1717" s="88">
        <v>1707</v>
      </c>
      <c r="B1717" s="134"/>
      <c r="C1717" s="134"/>
      <c r="D1717" s="94">
        <f t="shared" si="26"/>
        <v>0</v>
      </c>
      <c r="E1717" s="135"/>
    </row>
    <row r="1718" spans="1:5">
      <c r="A1718" s="88">
        <v>1708</v>
      </c>
      <c r="B1718" s="134"/>
      <c r="C1718" s="134"/>
      <c r="D1718" s="94">
        <f t="shared" si="26"/>
        <v>0</v>
      </c>
      <c r="E1718" s="135"/>
    </row>
    <row r="1719" spans="1:5">
      <c r="A1719" s="88">
        <v>1709</v>
      </c>
      <c r="B1719" s="134"/>
      <c r="C1719" s="134"/>
      <c r="D1719" s="94">
        <f t="shared" si="26"/>
        <v>0</v>
      </c>
      <c r="E1719" s="135"/>
    </row>
    <row r="1720" spans="1:5">
      <c r="A1720" s="88">
        <v>1710</v>
      </c>
      <c r="B1720" s="134"/>
      <c r="C1720" s="134"/>
      <c r="D1720" s="94">
        <f t="shared" si="26"/>
        <v>0</v>
      </c>
      <c r="E1720" s="135"/>
    </row>
    <row r="1721" spans="1:5">
      <c r="A1721" s="88">
        <v>1711</v>
      </c>
      <c r="B1721" s="134"/>
      <c r="C1721" s="134"/>
      <c r="D1721" s="94">
        <f t="shared" si="26"/>
        <v>0</v>
      </c>
      <c r="E1721" s="135"/>
    </row>
    <row r="1722" spans="1:5">
      <c r="A1722" s="88">
        <v>1712</v>
      </c>
      <c r="B1722" s="134"/>
      <c r="C1722" s="134"/>
      <c r="D1722" s="94">
        <f t="shared" si="26"/>
        <v>0</v>
      </c>
      <c r="E1722" s="135"/>
    </row>
    <row r="1723" spans="1:5">
      <c r="A1723" s="88">
        <v>1713</v>
      </c>
      <c r="B1723" s="134"/>
      <c r="C1723" s="134"/>
      <c r="D1723" s="94">
        <f t="shared" si="26"/>
        <v>0</v>
      </c>
      <c r="E1723" s="135"/>
    </row>
    <row r="1724" spans="1:5">
      <c r="A1724" s="88">
        <v>1714</v>
      </c>
      <c r="B1724" s="134"/>
      <c r="C1724" s="134"/>
      <c r="D1724" s="94">
        <f t="shared" si="26"/>
        <v>0</v>
      </c>
      <c r="E1724" s="135"/>
    </row>
    <row r="1725" spans="1:5">
      <c r="A1725" s="88">
        <v>1715</v>
      </c>
      <c r="B1725" s="134"/>
      <c r="C1725" s="134"/>
      <c r="D1725" s="94">
        <f t="shared" si="26"/>
        <v>0</v>
      </c>
      <c r="E1725" s="135"/>
    </row>
    <row r="1726" spans="1:5">
      <c r="A1726" s="88">
        <v>1716</v>
      </c>
      <c r="B1726" s="134"/>
      <c r="C1726" s="134"/>
      <c r="D1726" s="94">
        <f t="shared" si="26"/>
        <v>0</v>
      </c>
      <c r="E1726" s="135"/>
    </row>
    <row r="1727" spans="1:5">
      <c r="A1727" s="88">
        <v>1717</v>
      </c>
      <c r="B1727" s="134"/>
      <c r="C1727" s="134"/>
      <c r="D1727" s="94">
        <f t="shared" si="26"/>
        <v>0</v>
      </c>
      <c r="E1727" s="135"/>
    </row>
    <row r="1728" spans="1:5">
      <c r="A1728" s="88">
        <v>1718</v>
      </c>
      <c r="B1728" s="134"/>
      <c r="C1728" s="134"/>
      <c r="D1728" s="94">
        <f t="shared" si="26"/>
        <v>0</v>
      </c>
      <c r="E1728" s="135"/>
    </row>
    <row r="1729" spans="1:5">
      <c r="A1729" s="88">
        <v>1719</v>
      </c>
      <c r="B1729" s="134"/>
      <c r="C1729" s="134"/>
      <c r="D1729" s="94">
        <f t="shared" si="26"/>
        <v>0</v>
      </c>
      <c r="E1729" s="135"/>
    </row>
    <row r="1730" spans="1:5">
      <c r="A1730" s="88">
        <v>1720</v>
      </c>
      <c r="B1730" s="134"/>
      <c r="C1730" s="134"/>
      <c r="D1730" s="94">
        <f t="shared" si="26"/>
        <v>0</v>
      </c>
      <c r="E1730" s="135"/>
    </row>
    <row r="1731" spans="1:5">
      <c r="A1731" s="88">
        <v>1721</v>
      </c>
      <c r="B1731" s="134"/>
      <c r="C1731" s="134"/>
      <c r="D1731" s="94">
        <f t="shared" si="26"/>
        <v>0</v>
      </c>
      <c r="E1731" s="135"/>
    </row>
    <row r="1732" spans="1:5">
      <c r="A1732" s="88">
        <v>1722</v>
      </c>
      <c r="B1732" s="134"/>
      <c r="C1732" s="134"/>
      <c r="D1732" s="94">
        <f t="shared" si="26"/>
        <v>0</v>
      </c>
      <c r="E1732" s="135"/>
    </row>
    <row r="1733" spans="1:5">
      <c r="A1733" s="88">
        <v>1723</v>
      </c>
      <c r="B1733" s="134"/>
      <c r="C1733" s="134"/>
      <c r="D1733" s="94">
        <f t="shared" si="26"/>
        <v>0</v>
      </c>
      <c r="E1733" s="135"/>
    </row>
    <row r="1734" spans="1:5">
      <c r="A1734" s="88">
        <v>1724</v>
      </c>
      <c r="B1734" s="134"/>
      <c r="C1734" s="134"/>
      <c r="D1734" s="94">
        <f t="shared" si="26"/>
        <v>0</v>
      </c>
      <c r="E1734" s="135"/>
    </row>
    <row r="1735" spans="1:5">
      <c r="A1735" s="88">
        <v>1725</v>
      </c>
      <c r="B1735" s="134"/>
      <c r="C1735" s="134"/>
      <c r="D1735" s="94">
        <f t="shared" si="26"/>
        <v>0</v>
      </c>
      <c r="E1735" s="135"/>
    </row>
    <row r="1736" spans="1:5">
      <c r="A1736" s="88">
        <v>1726</v>
      </c>
      <c r="B1736" s="134"/>
      <c r="C1736" s="134"/>
      <c r="D1736" s="94">
        <f t="shared" si="26"/>
        <v>0</v>
      </c>
      <c r="E1736" s="135"/>
    </row>
    <row r="1737" spans="1:5">
      <c r="A1737" s="88">
        <v>1727</v>
      </c>
      <c r="B1737" s="134"/>
      <c r="C1737" s="134"/>
      <c r="D1737" s="94">
        <f t="shared" si="26"/>
        <v>0</v>
      </c>
      <c r="E1737" s="135"/>
    </row>
    <row r="1738" spans="1:5">
      <c r="A1738" s="88">
        <v>1728</v>
      </c>
      <c r="B1738" s="134"/>
      <c r="C1738" s="134"/>
      <c r="D1738" s="94">
        <f t="shared" si="26"/>
        <v>0</v>
      </c>
      <c r="E1738" s="135"/>
    </row>
    <row r="1739" spans="1:5">
      <c r="A1739" s="88">
        <v>1729</v>
      </c>
      <c r="B1739" s="134"/>
      <c r="C1739" s="134"/>
      <c r="D1739" s="94">
        <f t="shared" si="26"/>
        <v>0</v>
      </c>
      <c r="E1739" s="135"/>
    </row>
    <row r="1740" spans="1:5">
      <c r="A1740" s="88">
        <v>1730</v>
      </c>
      <c r="B1740" s="134"/>
      <c r="C1740" s="134"/>
      <c r="D1740" s="94">
        <f t="shared" ref="D1740:D1803" si="27">MIN(B1740:C1740)</f>
        <v>0</v>
      </c>
      <c r="E1740" s="135"/>
    </row>
    <row r="1741" spans="1:5">
      <c r="A1741" s="88">
        <v>1731</v>
      </c>
      <c r="B1741" s="134"/>
      <c r="C1741" s="134"/>
      <c r="D1741" s="94">
        <f t="shared" si="27"/>
        <v>0</v>
      </c>
      <c r="E1741" s="135"/>
    </row>
    <row r="1742" spans="1:5">
      <c r="A1742" s="88">
        <v>1732</v>
      </c>
      <c r="B1742" s="134"/>
      <c r="C1742" s="134"/>
      <c r="D1742" s="94">
        <f t="shared" si="27"/>
        <v>0</v>
      </c>
      <c r="E1742" s="135"/>
    </row>
    <row r="1743" spans="1:5">
      <c r="A1743" s="88">
        <v>1733</v>
      </c>
      <c r="B1743" s="134"/>
      <c r="C1743" s="134"/>
      <c r="D1743" s="94">
        <f t="shared" si="27"/>
        <v>0</v>
      </c>
      <c r="E1743" s="135"/>
    </row>
    <row r="1744" spans="1:5">
      <c r="A1744" s="88">
        <v>1734</v>
      </c>
      <c r="B1744" s="134"/>
      <c r="C1744" s="134"/>
      <c r="D1744" s="94">
        <f t="shared" si="27"/>
        <v>0</v>
      </c>
      <c r="E1744" s="135"/>
    </row>
    <row r="1745" spans="1:5">
      <c r="A1745" s="88">
        <v>1735</v>
      </c>
      <c r="B1745" s="134"/>
      <c r="C1745" s="134"/>
      <c r="D1745" s="94">
        <f t="shared" si="27"/>
        <v>0</v>
      </c>
      <c r="E1745" s="135"/>
    </row>
    <row r="1746" spans="1:5">
      <c r="A1746" s="88">
        <v>1736</v>
      </c>
      <c r="B1746" s="134"/>
      <c r="C1746" s="134"/>
      <c r="D1746" s="94">
        <f t="shared" si="27"/>
        <v>0</v>
      </c>
      <c r="E1746" s="135"/>
    </row>
    <row r="1747" spans="1:5">
      <c r="A1747" s="88">
        <v>1737</v>
      </c>
      <c r="B1747" s="134"/>
      <c r="C1747" s="134"/>
      <c r="D1747" s="94">
        <f t="shared" si="27"/>
        <v>0</v>
      </c>
      <c r="E1747" s="135"/>
    </row>
    <row r="1748" spans="1:5">
      <c r="A1748" s="88">
        <v>1738</v>
      </c>
      <c r="B1748" s="134"/>
      <c r="C1748" s="134"/>
      <c r="D1748" s="94">
        <f t="shared" si="27"/>
        <v>0</v>
      </c>
      <c r="E1748" s="135"/>
    </row>
    <row r="1749" spans="1:5">
      <c r="A1749" s="88">
        <v>1739</v>
      </c>
      <c r="B1749" s="134"/>
      <c r="C1749" s="134"/>
      <c r="D1749" s="94">
        <f t="shared" si="27"/>
        <v>0</v>
      </c>
      <c r="E1749" s="135"/>
    </row>
    <row r="1750" spans="1:5">
      <c r="A1750" s="88">
        <v>1740</v>
      </c>
      <c r="B1750" s="134"/>
      <c r="C1750" s="134"/>
      <c r="D1750" s="94">
        <f t="shared" si="27"/>
        <v>0</v>
      </c>
      <c r="E1750" s="135"/>
    </row>
    <row r="1751" spans="1:5">
      <c r="A1751" s="88">
        <v>1741</v>
      </c>
      <c r="B1751" s="134"/>
      <c r="C1751" s="134"/>
      <c r="D1751" s="94">
        <f t="shared" si="27"/>
        <v>0</v>
      </c>
      <c r="E1751" s="135"/>
    </row>
    <row r="1752" spans="1:5">
      <c r="A1752" s="88">
        <v>1742</v>
      </c>
      <c r="B1752" s="134"/>
      <c r="C1752" s="134"/>
      <c r="D1752" s="94">
        <f t="shared" si="27"/>
        <v>0</v>
      </c>
      <c r="E1752" s="135"/>
    </row>
    <row r="1753" spans="1:5">
      <c r="A1753" s="88">
        <v>1743</v>
      </c>
      <c r="B1753" s="134"/>
      <c r="C1753" s="134"/>
      <c r="D1753" s="94">
        <f t="shared" si="27"/>
        <v>0</v>
      </c>
      <c r="E1753" s="135"/>
    </row>
    <row r="1754" spans="1:5">
      <c r="A1754" s="88">
        <v>1744</v>
      </c>
      <c r="B1754" s="134"/>
      <c r="C1754" s="134"/>
      <c r="D1754" s="94">
        <f t="shared" si="27"/>
        <v>0</v>
      </c>
      <c r="E1754" s="135"/>
    </row>
    <row r="1755" spans="1:5">
      <c r="A1755" s="88">
        <v>1745</v>
      </c>
      <c r="B1755" s="134"/>
      <c r="C1755" s="134"/>
      <c r="D1755" s="94">
        <f t="shared" si="27"/>
        <v>0</v>
      </c>
      <c r="E1755" s="135"/>
    </row>
    <row r="1756" spans="1:5">
      <c r="A1756" s="88">
        <v>1746</v>
      </c>
      <c r="B1756" s="134"/>
      <c r="C1756" s="134"/>
      <c r="D1756" s="94">
        <f t="shared" si="27"/>
        <v>0</v>
      </c>
      <c r="E1756" s="135"/>
    </row>
    <row r="1757" spans="1:5">
      <c r="A1757" s="88">
        <v>1747</v>
      </c>
      <c r="B1757" s="134"/>
      <c r="C1757" s="134"/>
      <c r="D1757" s="94">
        <f t="shared" si="27"/>
        <v>0</v>
      </c>
      <c r="E1757" s="135"/>
    </row>
    <row r="1758" spans="1:5">
      <c r="A1758" s="88">
        <v>1748</v>
      </c>
      <c r="B1758" s="134"/>
      <c r="C1758" s="134"/>
      <c r="D1758" s="94">
        <f t="shared" si="27"/>
        <v>0</v>
      </c>
      <c r="E1758" s="135"/>
    </row>
    <row r="1759" spans="1:5">
      <c r="A1759" s="88">
        <v>1749</v>
      </c>
      <c r="B1759" s="134"/>
      <c r="C1759" s="134"/>
      <c r="D1759" s="94">
        <f t="shared" si="27"/>
        <v>0</v>
      </c>
      <c r="E1759" s="135"/>
    </row>
    <row r="1760" spans="1:5">
      <c r="A1760" s="88">
        <v>1750</v>
      </c>
      <c r="B1760" s="134"/>
      <c r="C1760" s="134"/>
      <c r="D1760" s="94">
        <f t="shared" si="27"/>
        <v>0</v>
      </c>
      <c r="E1760" s="135"/>
    </row>
    <row r="1761" spans="1:5">
      <c r="A1761" s="88">
        <v>1751</v>
      </c>
      <c r="B1761" s="134"/>
      <c r="C1761" s="134"/>
      <c r="D1761" s="94">
        <f t="shared" si="27"/>
        <v>0</v>
      </c>
      <c r="E1761" s="135"/>
    </row>
    <row r="1762" spans="1:5">
      <c r="A1762" s="88">
        <v>1752</v>
      </c>
      <c r="B1762" s="134"/>
      <c r="C1762" s="134"/>
      <c r="D1762" s="94">
        <f t="shared" si="27"/>
        <v>0</v>
      </c>
      <c r="E1762" s="135"/>
    </row>
    <row r="1763" spans="1:5">
      <c r="A1763" s="88">
        <v>1753</v>
      </c>
      <c r="B1763" s="134"/>
      <c r="C1763" s="134"/>
      <c r="D1763" s="94">
        <f t="shared" si="27"/>
        <v>0</v>
      </c>
      <c r="E1763" s="135"/>
    </row>
    <row r="1764" spans="1:5">
      <c r="A1764" s="88">
        <v>1754</v>
      </c>
      <c r="B1764" s="134"/>
      <c r="C1764" s="134"/>
      <c r="D1764" s="94">
        <f t="shared" si="27"/>
        <v>0</v>
      </c>
      <c r="E1764" s="135"/>
    </row>
    <row r="1765" spans="1:5">
      <c r="A1765" s="88">
        <v>1755</v>
      </c>
      <c r="B1765" s="134"/>
      <c r="C1765" s="134"/>
      <c r="D1765" s="94">
        <f t="shared" si="27"/>
        <v>0</v>
      </c>
      <c r="E1765" s="135"/>
    </row>
    <row r="1766" spans="1:5">
      <c r="A1766" s="88">
        <v>1756</v>
      </c>
      <c r="B1766" s="134"/>
      <c r="C1766" s="134"/>
      <c r="D1766" s="94">
        <f t="shared" si="27"/>
        <v>0</v>
      </c>
      <c r="E1766" s="135"/>
    </row>
    <row r="1767" spans="1:5">
      <c r="A1767" s="88">
        <v>1757</v>
      </c>
      <c r="B1767" s="134"/>
      <c r="C1767" s="134"/>
      <c r="D1767" s="94">
        <f t="shared" si="27"/>
        <v>0</v>
      </c>
      <c r="E1767" s="135"/>
    </row>
    <row r="1768" spans="1:5">
      <c r="A1768" s="88">
        <v>1758</v>
      </c>
      <c r="B1768" s="134"/>
      <c r="C1768" s="134"/>
      <c r="D1768" s="94">
        <f t="shared" si="27"/>
        <v>0</v>
      </c>
      <c r="E1768" s="135"/>
    </row>
    <row r="1769" spans="1:5">
      <c r="A1769" s="88">
        <v>1759</v>
      </c>
      <c r="B1769" s="134"/>
      <c r="C1769" s="134"/>
      <c r="D1769" s="94">
        <f t="shared" si="27"/>
        <v>0</v>
      </c>
      <c r="E1769" s="135"/>
    </row>
    <row r="1770" spans="1:5">
      <c r="A1770" s="88">
        <v>1760</v>
      </c>
      <c r="B1770" s="134"/>
      <c r="C1770" s="134"/>
      <c r="D1770" s="94">
        <f t="shared" si="27"/>
        <v>0</v>
      </c>
      <c r="E1770" s="135"/>
    </row>
    <row r="1771" spans="1:5">
      <c r="A1771" s="88">
        <v>1761</v>
      </c>
      <c r="B1771" s="134"/>
      <c r="C1771" s="134"/>
      <c r="D1771" s="94">
        <f t="shared" si="27"/>
        <v>0</v>
      </c>
      <c r="E1771" s="135"/>
    </row>
    <row r="1772" spans="1:5">
      <c r="A1772" s="88">
        <v>1762</v>
      </c>
      <c r="B1772" s="134"/>
      <c r="C1772" s="134"/>
      <c r="D1772" s="94">
        <f t="shared" si="27"/>
        <v>0</v>
      </c>
      <c r="E1772" s="135"/>
    </row>
    <row r="1773" spans="1:5">
      <c r="A1773" s="88">
        <v>1763</v>
      </c>
      <c r="B1773" s="134"/>
      <c r="C1773" s="134"/>
      <c r="D1773" s="94">
        <f t="shared" si="27"/>
        <v>0</v>
      </c>
      <c r="E1773" s="135"/>
    </row>
    <row r="1774" spans="1:5">
      <c r="A1774" s="88">
        <v>1764</v>
      </c>
      <c r="B1774" s="134"/>
      <c r="C1774" s="134"/>
      <c r="D1774" s="94">
        <f t="shared" si="27"/>
        <v>0</v>
      </c>
      <c r="E1774" s="135"/>
    </row>
    <row r="1775" spans="1:5">
      <c r="A1775" s="88">
        <v>1765</v>
      </c>
      <c r="B1775" s="134"/>
      <c r="C1775" s="134"/>
      <c r="D1775" s="94">
        <f t="shared" si="27"/>
        <v>0</v>
      </c>
      <c r="E1775" s="135"/>
    </row>
    <row r="1776" spans="1:5">
      <c r="A1776" s="88">
        <v>1766</v>
      </c>
      <c r="B1776" s="134"/>
      <c r="C1776" s="134"/>
      <c r="D1776" s="94">
        <f t="shared" si="27"/>
        <v>0</v>
      </c>
      <c r="E1776" s="135"/>
    </row>
    <row r="1777" spans="1:5">
      <c r="A1777" s="88">
        <v>1767</v>
      </c>
      <c r="B1777" s="134"/>
      <c r="C1777" s="134"/>
      <c r="D1777" s="94">
        <f t="shared" si="27"/>
        <v>0</v>
      </c>
      <c r="E1777" s="135"/>
    </row>
    <row r="1778" spans="1:5">
      <c r="A1778" s="88">
        <v>1768</v>
      </c>
      <c r="B1778" s="134"/>
      <c r="C1778" s="134"/>
      <c r="D1778" s="94">
        <f t="shared" si="27"/>
        <v>0</v>
      </c>
      <c r="E1778" s="135"/>
    </row>
    <row r="1779" spans="1:5">
      <c r="A1779" s="88">
        <v>1769</v>
      </c>
      <c r="B1779" s="134"/>
      <c r="C1779" s="134"/>
      <c r="D1779" s="94">
        <f t="shared" si="27"/>
        <v>0</v>
      </c>
      <c r="E1779" s="135"/>
    </row>
    <row r="1780" spans="1:5">
      <c r="A1780" s="88">
        <v>1770</v>
      </c>
      <c r="B1780" s="134"/>
      <c r="C1780" s="134"/>
      <c r="D1780" s="94">
        <f t="shared" si="27"/>
        <v>0</v>
      </c>
      <c r="E1780" s="135"/>
    </row>
    <row r="1781" spans="1:5">
      <c r="A1781" s="88">
        <v>1771</v>
      </c>
      <c r="B1781" s="134"/>
      <c r="C1781" s="134"/>
      <c r="D1781" s="94">
        <f t="shared" si="27"/>
        <v>0</v>
      </c>
      <c r="E1781" s="135"/>
    </row>
    <row r="1782" spans="1:5">
      <c r="A1782" s="88">
        <v>1772</v>
      </c>
      <c r="B1782" s="134"/>
      <c r="C1782" s="134"/>
      <c r="D1782" s="94">
        <f t="shared" si="27"/>
        <v>0</v>
      </c>
      <c r="E1782" s="135"/>
    </row>
    <row r="1783" spans="1:5">
      <c r="A1783" s="88">
        <v>1773</v>
      </c>
      <c r="B1783" s="134"/>
      <c r="C1783" s="134"/>
      <c r="D1783" s="94">
        <f t="shared" si="27"/>
        <v>0</v>
      </c>
      <c r="E1783" s="135"/>
    </row>
    <row r="1784" spans="1:5">
      <c r="A1784" s="88">
        <v>1774</v>
      </c>
      <c r="B1784" s="134"/>
      <c r="C1784" s="134"/>
      <c r="D1784" s="94">
        <f t="shared" si="27"/>
        <v>0</v>
      </c>
      <c r="E1784" s="135"/>
    </row>
    <row r="1785" spans="1:5">
      <c r="A1785" s="88">
        <v>1775</v>
      </c>
      <c r="B1785" s="134"/>
      <c r="C1785" s="134"/>
      <c r="D1785" s="94">
        <f t="shared" si="27"/>
        <v>0</v>
      </c>
      <c r="E1785" s="135"/>
    </row>
    <row r="1786" spans="1:5">
      <c r="A1786" s="88">
        <v>1776</v>
      </c>
      <c r="B1786" s="134"/>
      <c r="C1786" s="134"/>
      <c r="D1786" s="94">
        <f t="shared" si="27"/>
        <v>0</v>
      </c>
      <c r="E1786" s="135"/>
    </row>
    <row r="1787" spans="1:5">
      <c r="A1787" s="88">
        <v>1777</v>
      </c>
      <c r="B1787" s="134"/>
      <c r="C1787" s="134"/>
      <c r="D1787" s="94">
        <f t="shared" si="27"/>
        <v>0</v>
      </c>
      <c r="E1787" s="135"/>
    </row>
    <row r="1788" spans="1:5">
      <c r="A1788" s="88">
        <v>1778</v>
      </c>
      <c r="B1788" s="134"/>
      <c r="C1788" s="134"/>
      <c r="D1788" s="94">
        <f t="shared" si="27"/>
        <v>0</v>
      </c>
      <c r="E1788" s="135"/>
    </row>
    <row r="1789" spans="1:5">
      <c r="A1789" s="88">
        <v>1779</v>
      </c>
      <c r="B1789" s="134"/>
      <c r="C1789" s="134"/>
      <c r="D1789" s="94">
        <f t="shared" si="27"/>
        <v>0</v>
      </c>
      <c r="E1789" s="135"/>
    </row>
    <row r="1790" spans="1:5">
      <c r="A1790" s="88">
        <v>1780</v>
      </c>
      <c r="B1790" s="134"/>
      <c r="C1790" s="134"/>
      <c r="D1790" s="94">
        <f t="shared" si="27"/>
        <v>0</v>
      </c>
      <c r="E1790" s="135"/>
    </row>
    <row r="1791" spans="1:5">
      <c r="A1791" s="88">
        <v>1781</v>
      </c>
      <c r="B1791" s="134"/>
      <c r="C1791" s="134"/>
      <c r="D1791" s="94">
        <f t="shared" si="27"/>
        <v>0</v>
      </c>
      <c r="E1791" s="135"/>
    </row>
    <row r="1792" spans="1:5">
      <c r="A1792" s="88">
        <v>1782</v>
      </c>
      <c r="B1792" s="134"/>
      <c r="C1792" s="134"/>
      <c r="D1792" s="94">
        <f t="shared" si="27"/>
        <v>0</v>
      </c>
      <c r="E1792" s="135"/>
    </row>
    <row r="1793" spans="1:5">
      <c r="A1793" s="88">
        <v>1783</v>
      </c>
      <c r="B1793" s="134"/>
      <c r="C1793" s="134"/>
      <c r="D1793" s="94">
        <f t="shared" si="27"/>
        <v>0</v>
      </c>
      <c r="E1793" s="135"/>
    </row>
    <row r="1794" spans="1:5">
      <c r="A1794" s="88">
        <v>1784</v>
      </c>
      <c r="B1794" s="134"/>
      <c r="C1794" s="134"/>
      <c r="D1794" s="94">
        <f t="shared" si="27"/>
        <v>0</v>
      </c>
      <c r="E1794" s="135"/>
    </row>
    <row r="1795" spans="1:5">
      <c r="A1795" s="88">
        <v>1785</v>
      </c>
      <c r="B1795" s="134"/>
      <c r="C1795" s="134"/>
      <c r="D1795" s="94">
        <f t="shared" si="27"/>
        <v>0</v>
      </c>
      <c r="E1795" s="135"/>
    </row>
    <row r="1796" spans="1:5">
      <c r="A1796" s="88">
        <v>1786</v>
      </c>
      <c r="B1796" s="134"/>
      <c r="C1796" s="134"/>
      <c r="D1796" s="94">
        <f t="shared" si="27"/>
        <v>0</v>
      </c>
      <c r="E1796" s="135"/>
    </row>
    <row r="1797" spans="1:5">
      <c r="A1797" s="88">
        <v>1787</v>
      </c>
      <c r="B1797" s="134"/>
      <c r="C1797" s="134"/>
      <c r="D1797" s="94">
        <f t="shared" si="27"/>
        <v>0</v>
      </c>
      <c r="E1797" s="135"/>
    </row>
    <row r="1798" spans="1:5">
      <c r="A1798" s="88">
        <v>1788</v>
      </c>
      <c r="B1798" s="134"/>
      <c r="C1798" s="134"/>
      <c r="D1798" s="94">
        <f t="shared" si="27"/>
        <v>0</v>
      </c>
      <c r="E1798" s="135"/>
    </row>
    <row r="1799" spans="1:5">
      <c r="A1799" s="88">
        <v>1789</v>
      </c>
      <c r="B1799" s="134"/>
      <c r="C1799" s="134"/>
      <c r="D1799" s="94">
        <f t="shared" si="27"/>
        <v>0</v>
      </c>
      <c r="E1799" s="135"/>
    </row>
    <row r="1800" spans="1:5">
      <c r="A1800" s="88">
        <v>1790</v>
      </c>
      <c r="B1800" s="134"/>
      <c r="C1800" s="134"/>
      <c r="D1800" s="94">
        <f t="shared" si="27"/>
        <v>0</v>
      </c>
      <c r="E1800" s="135"/>
    </row>
    <row r="1801" spans="1:5">
      <c r="A1801" s="88">
        <v>1791</v>
      </c>
      <c r="B1801" s="134"/>
      <c r="C1801" s="134"/>
      <c r="D1801" s="94">
        <f t="shared" si="27"/>
        <v>0</v>
      </c>
      <c r="E1801" s="135"/>
    </row>
    <row r="1802" spans="1:5">
      <c r="A1802" s="88">
        <v>1792</v>
      </c>
      <c r="B1802" s="134"/>
      <c r="C1802" s="134"/>
      <c r="D1802" s="94">
        <f t="shared" si="27"/>
        <v>0</v>
      </c>
      <c r="E1802" s="135"/>
    </row>
    <row r="1803" spans="1:5">
      <c r="A1803" s="88">
        <v>1793</v>
      </c>
      <c r="B1803" s="134"/>
      <c r="C1803" s="134"/>
      <c r="D1803" s="94">
        <f t="shared" si="27"/>
        <v>0</v>
      </c>
      <c r="E1803" s="135"/>
    </row>
    <row r="1804" spans="1:5">
      <c r="A1804" s="88">
        <v>1794</v>
      </c>
      <c r="B1804" s="134"/>
      <c r="C1804" s="134"/>
      <c r="D1804" s="94">
        <f t="shared" ref="D1804:D1867" si="28">MIN(B1804:C1804)</f>
        <v>0</v>
      </c>
      <c r="E1804" s="135"/>
    </row>
    <row r="1805" spans="1:5">
      <c r="A1805" s="88">
        <v>1795</v>
      </c>
      <c r="B1805" s="134"/>
      <c r="C1805" s="134"/>
      <c r="D1805" s="94">
        <f t="shared" si="28"/>
        <v>0</v>
      </c>
      <c r="E1805" s="135"/>
    </row>
    <row r="1806" spans="1:5">
      <c r="A1806" s="88">
        <v>1796</v>
      </c>
      <c r="B1806" s="134"/>
      <c r="C1806" s="134"/>
      <c r="D1806" s="94">
        <f t="shared" si="28"/>
        <v>0</v>
      </c>
      <c r="E1806" s="135"/>
    </row>
    <row r="1807" spans="1:5">
      <c r="A1807" s="88">
        <v>1797</v>
      </c>
      <c r="B1807" s="134"/>
      <c r="C1807" s="134"/>
      <c r="D1807" s="94">
        <f t="shared" si="28"/>
        <v>0</v>
      </c>
      <c r="E1807" s="135"/>
    </row>
    <row r="1808" spans="1:5">
      <c r="A1808" s="88">
        <v>1798</v>
      </c>
      <c r="B1808" s="134"/>
      <c r="C1808" s="134"/>
      <c r="D1808" s="94">
        <f t="shared" si="28"/>
        <v>0</v>
      </c>
      <c r="E1808" s="135"/>
    </row>
    <row r="1809" spans="1:5">
      <c r="A1809" s="88">
        <v>1799</v>
      </c>
      <c r="B1809" s="134"/>
      <c r="C1809" s="134"/>
      <c r="D1809" s="94">
        <f t="shared" si="28"/>
        <v>0</v>
      </c>
      <c r="E1809" s="135"/>
    </row>
    <row r="1810" spans="1:5">
      <c r="A1810" s="88">
        <v>1800</v>
      </c>
      <c r="B1810" s="134"/>
      <c r="C1810" s="134"/>
      <c r="D1810" s="94">
        <f t="shared" si="28"/>
        <v>0</v>
      </c>
      <c r="E1810" s="135"/>
    </row>
    <row r="1811" spans="1:5">
      <c r="A1811" s="88">
        <v>1801</v>
      </c>
      <c r="B1811" s="134"/>
      <c r="C1811" s="134"/>
      <c r="D1811" s="94">
        <f t="shared" si="28"/>
        <v>0</v>
      </c>
      <c r="E1811" s="135"/>
    </row>
    <row r="1812" spans="1:5">
      <c r="A1812" s="88">
        <v>1802</v>
      </c>
      <c r="B1812" s="134"/>
      <c r="C1812" s="134"/>
      <c r="D1812" s="94">
        <f t="shared" si="28"/>
        <v>0</v>
      </c>
      <c r="E1812" s="135"/>
    </row>
    <row r="1813" spans="1:5">
      <c r="A1813" s="88">
        <v>1803</v>
      </c>
      <c r="B1813" s="134"/>
      <c r="C1813" s="134"/>
      <c r="D1813" s="94">
        <f t="shared" si="28"/>
        <v>0</v>
      </c>
      <c r="E1813" s="135"/>
    </row>
    <row r="1814" spans="1:5">
      <c r="A1814" s="88">
        <v>1804</v>
      </c>
      <c r="B1814" s="134"/>
      <c r="C1814" s="134"/>
      <c r="D1814" s="94">
        <f t="shared" si="28"/>
        <v>0</v>
      </c>
      <c r="E1814" s="135"/>
    </row>
    <row r="1815" spans="1:5">
      <c r="A1815" s="88">
        <v>1805</v>
      </c>
      <c r="B1815" s="134"/>
      <c r="C1815" s="134"/>
      <c r="D1815" s="94">
        <f t="shared" si="28"/>
        <v>0</v>
      </c>
      <c r="E1815" s="135"/>
    </row>
    <row r="1816" spans="1:5">
      <c r="A1816" s="88">
        <v>1806</v>
      </c>
      <c r="B1816" s="134"/>
      <c r="C1816" s="134"/>
      <c r="D1816" s="94">
        <f t="shared" si="28"/>
        <v>0</v>
      </c>
      <c r="E1816" s="135"/>
    </row>
    <row r="1817" spans="1:5">
      <c r="A1817" s="88">
        <v>1807</v>
      </c>
      <c r="B1817" s="134"/>
      <c r="C1817" s="134"/>
      <c r="D1817" s="94">
        <f t="shared" si="28"/>
        <v>0</v>
      </c>
      <c r="E1817" s="135"/>
    </row>
    <row r="1818" spans="1:5">
      <c r="A1818" s="88">
        <v>1808</v>
      </c>
      <c r="B1818" s="134"/>
      <c r="C1818" s="134"/>
      <c r="D1818" s="94">
        <f t="shared" si="28"/>
        <v>0</v>
      </c>
      <c r="E1818" s="135"/>
    </row>
    <row r="1819" spans="1:5">
      <c r="A1819" s="88">
        <v>1809</v>
      </c>
      <c r="B1819" s="134"/>
      <c r="C1819" s="134"/>
      <c r="D1819" s="94">
        <f t="shared" si="28"/>
        <v>0</v>
      </c>
      <c r="E1819" s="135"/>
    </row>
    <row r="1820" spans="1:5">
      <c r="A1820" s="88">
        <v>1810</v>
      </c>
      <c r="B1820" s="134"/>
      <c r="C1820" s="134"/>
      <c r="D1820" s="94">
        <f t="shared" si="28"/>
        <v>0</v>
      </c>
      <c r="E1820" s="135"/>
    </row>
    <row r="1821" spans="1:5">
      <c r="A1821" s="88">
        <v>1811</v>
      </c>
      <c r="B1821" s="134"/>
      <c r="C1821" s="134"/>
      <c r="D1821" s="94">
        <f t="shared" si="28"/>
        <v>0</v>
      </c>
      <c r="E1821" s="135"/>
    </row>
    <row r="1822" spans="1:5">
      <c r="A1822" s="88">
        <v>1812</v>
      </c>
      <c r="B1822" s="134"/>
      <c r="C1822" s="134"/>
      <c r="D1822" s="94">
        <f t="shared" si="28"/>
        <v>0</v>
      </c>
      <c r="E1822" s="135"/>
    </row>
    <row r="1823" spans="1:5">
      <c r="A1823" s="88">
        <v>1813</v>
      </c>
      <c r="B1823" s="134"/>
      <c r="C1823" s="134"/>
      <c r="D1823" s="94">
        <f t="shared" si="28"/>
        <v>0</v>
      </c>
      <c r="E1823" s="135"/>
    </row>
    <row r="1824" spans="1:5">
      <c r="A1824" s="88">
        <v>1814</v>
      </c>
      <c r="B1824" s="134"/>
      <c r="C1824" s="134"/>
      <c r="D1824" s="94">
        <f t="shared" si="28"/>
        <v>0</v>
      </c>
      <c r="E1824" s="135"/>
    </row>
    <row r="1825" spans="1:5">
      <c r="A1825" s="88">
        <v>1815</v>
      </c>
      <c r="B1825" s="134"/>
      <c r="C1825" s="134"/>
      <c r="D1825" s="94">
        <f t="shared" si="28"/>
        <v>0</v>
      </c>
      <c r="E1825" s="135"/>
    </row>
    <row r="1826" spans="1:5">
      <c r="A1826" s="88">
        <v>1816</v>
      </c>
      <c r="B1826" s="134"/>
      <c r="C1826" s="134"/>
      <c r="D1826" s="94">
        <f t="shared" si="28"/>
        <v>0</v>
      </c>
      <c r="E1826" s="135"/>
    </row>
    <row r="1827" spans="1:5">
      <c r="A1827" s="88">
        <v>1817</v>
      </c>
      <c r="B1827" s="134"/>
      <c r="C1827" s="134"/>
      <c r="D1827" s="94">
        <f t="shared" si="28"/>
        <v>0</v>
      </c>
      <c r="E1827" s="135"/>
    </row>
    <row r="1828" spans="1:5">
      <c r="A1828" s="88">
        <v>1818</v>
      </c>
      <c r="B1828" s="134"/>
      <c r="C1828" s="134"/>
      <c r="D1828" s="94">
        <f t="shared" si="28"/>
        <v>0</v>
      </c>
      <c r="E1828" s="135"/>
    </row>
    <row r="1829" spans="1:5">
      <c r="A1829" s="88">
        <v>1819</v>
      </c>
      <c r="B1829" s="134"/>
      <c r="C1829" s="134"/>
      <c r="D1829" s="94">
        <f t="shared" si="28"/>
        <v>0</v>
      </c>
      <c r="E1829" s="135"/>
    </row>
    <row r="1830" spans="1:5">
      <c r="A1830" s="88">
        <v>1820</v>
      </c>
      <c r="B1830" s="134"/>
      <c r="C1830" s="134"/>
      <c r="D1830" s="94">
        <f t="shared" si="28"/>
        <v>0</v>
      </c>
      <c r="E1830" s="135"/>
    </row>
    <row r="1831" spans="1:5">
      <c r="A1831" s="88">
        <v>1821</v>
      </c>
      <c r="B1831" s="134"/>
      <c r="C1831" s="134"/>
      <c r="D1831" s="94">
        <f t="shared" si="28"/>
        <v>0</v>
      </c>
      <c r="E1831" s="135"/>
    </row>
    <row r="1832" spans="1:5">
      <c r="A1832" s="88">
        <v>1822</v>
      </c>
      <c r="B1832" s="134"/>
      <c r="C1832" s="134"/>
      <c r="D1832" s="94">
        <f t="shared" si="28"/>
        <v>0</v>
      </c>
      <c r="E1832" s="135"/>
    </row>
    <row r="1833" spans="1:5">
      <c r="A1833" s="88">
        <v>1823</v>
      </c>
      <c r="B1833" s="134"/>
      <c r="C1833" s="134"/>
      <c r="D1833" s="94">
        <f t="shared" si="28"/>
        <v>0</v>
      </c>
      <c r="E1833" s="135"/>
    </row>
    <row r="1834" spans="1:5">
      <c r="A1834" s="88">
        <v>1824</v>
      </c>
      <c r="B1834" s="134"/>
      <c r="C1834" s="134"/>
      <c r="D1834" s="94">
        <f t="shared" si="28"/>
        <v>0</v>
      </c>
      <c r="E1834" s="135"/>
    </row>
    <row r="1835" spans="1:5">
      <c r="A1835" s="88">
        <v>1825</v>
      </c>
      <c r="B1835" s="134"/>
      <c r="C1835" s="134"/>
      <c r="D1835" s="94">
        <f t="shared" si="28"/>
        <v>0</v>
      </c>
      <c r="E1835" s="135"/>
    </row>
    <row r="1836" spans="1:5">
      <c r="A1836" s="88">
        <v>1826</v>
      </c>
      <c r="B1836" s="134"/>
      <c r="C1836" s="134"/>
      <c r="D1836" s="94">
        <f t="shared" si="28"/>
        <v>0</v>
      </c>
      <c r="E1836" s="135"/>
    </row>
    <row r="1837" spans="1:5">
      <c r="A1837" s="88">
        <v>1827</v>
      </c>
      <c r="B1837" s="134"/>
      <c r="C1837" s="134"/>
      <c r="D1837" s="94">
        <f t="shared" si="28"/>
        <v>0</v>
      </c>
      <c r="E1837" s="135"/>
    </row>
    <row r="1838" spans="1:5">
      <c r="A1838" s="88">
        <v>1828</v>
      </c>
      <c r="B1838" s="134"/>
      <c r="C1838" s="134"/>
      <c r="D1838" s="94">
        <f t="shared" si="28"/>
        <v>0</v>
      </c>
      <c r="E1838" s="135"/>
    </row>
    <row r="1839" spans="1:5">
      <c r="A1839" s="88">
        <v>1829</v>
      </c>
      <c r="B1839" s="134"/>
      <c r="C1839" s="134"/>
      <c r="D1839" s="94">
        <f t="shared" si="28"/>
        <v>0</v>
      </c>
      <c r="E1839" s="135"/>
    </row>
    <row r="1840" spans="1:5">
      <c r="A1840" s="88">
        <v>1830</v>
      </c>
      <c r="B1840" s="134"/>
      <c r="C1840" s="134"/>
      <c r="D1840" s="94">
        <f t="shared" si="28"/>
        <v>0</v>
      </c>
      <c r="E1840" s="135"/>
    </row>
    <row r="1841" spans="1:5">
      <c r="A1841" s="88">
        <v>1831</v>
      </c>
      <c r="B1841" s="134"/>
      <c r="C1841" s="134"/>
      <c r="D1841" s="94">
        <f t="shared" si="28"/>
        <v>0</v>
      </c>
      <c r="E1841" s="135"/>
    </row>
    <row r="1842" spans="1:5">
      <c r="A1842" s="88">
        <v>1832</v>
      </c>
      <c r="B1842" s="134"/>
      <c r="C1842" s="134"/>
      <c r="D1842" s="94">
        <f t="shared" si="28"/>
        <v>0</v>
      </c>
      <c r="E1842" s="135"/>
    </row>
    <row r="1843" spans="1:5">
      <c r="A1843" s="88">
        <v>1833</v>
      </c>
      <c r="B1843" s="134"/>
      <c r="C1843" s="134"/>
      <c r="D1843" s="94">
        <f t="shared" si="28"/>
        <v>0</v>
      </c>
      <c r="E1843" s="135"/>
    </row>
    <row r="1844" spans="1:5">
      <c r="A1844" s="88">
        <v>1834</v>
      </c>
      <c r="B1844" s="134"/>
      <c r="C1844" s="134"/>
      <c r="D1844" s="94">
        <f t="shared" si="28"/>
        <v>0</v>
      </c>
      <c r="E1844" s="135"/>
    </row>
    <row r="1845" spans="1:5">
      <c r="A1845" s="88">
        <v>1835</v>
      </c>
      <c r="B1845" s="134"/>
      <c r="C1845" s="134"/>
      <c r="D1845" s="94">
        <f t="shared" si="28"/>
        <v>0</v>
      </c>
      <c r="E1845" s="135"/>
    </row>
    <row r="1846" spans="1:5">
      <c r="A1846" s="88">
        <v>1836</v>
      </c>
      <c r="B1846" s="134"/>
      <c r="C1846" s="134"/>
      <c r="D1846" s="94">
        <f t="shared" si="28"/>
        <v>0</v>
      </c>
      <c r="E1846" s="135"/>
    </row>
    <row r="1847" spans="1:5">
      <c r="A1847" s="88">
        <v>1837</v>
      </c>
      <c r="B1847" s="134"/>
      <c r="C1847" s="134"/>
      <c r="D1847" s="94">
        <f t="shared" si="28"/>
        <v>0</v>
      </c>
      <c r="E1847" s="135"/>
    </row>
    <row r="1848" spans="1:5">
      <c r="A1848" s="88">
        <v>1838</v>
      </c>
      <c r="B1848" s="134"/>
      <c r="C1848" s="134"/>
      <c r="D1848" s="94">
        <f t="shared" si="28"/>
        <v>0</v>
      </c>
      <c r="E1848" s="135"/>
    </row>
    <row r="1849" spans="1:5">
      <c r="A1849" s="88">
        <v>1839</v>
      </c>
      <c r="B1849" s="134"/>
      <c r="C1849" s="134"/>
      <c r="D1849" s="94">
        <f t="shared" si="28"/>
        <v>0</v>
      </c>
      <c r="E1849" s="135"/>
    </row>
    <row r="1850" spans="1:5">
      <c r="A1850" s="88">
        <v>1840</v>
      </c>
      <c r="B1850" s="134"/>
      <c r="C1850" s="134"/>
      <c r="D1850" s="94">
        <f t="shared" si="28"/>
        <v>0</v>
      </c>
      <c r="E1850" s="135"/>
    </row>
    <row r="1851" spans="1:5">
      <c r="A1851" s="88">
        <v>1841</v>
      </c>
      <c r="B1851" s="134"/>
      <c r="C1851" s="134"/>
      <c r="D1851" s="94">
        <f t="shared" si="28"/>
        <v>0</v>
      </c>
      <c r="E1851" s="135"/>
    </row>
    <row r="1852" spans="1:5">
      <c r="A1852" s="88">
        <v>1842</v>
      </c>
      <c r="B1852" s="134"/>
      <c r="C1852" s="134"/>
      <c r="D1852" s="94">
        <f t="shared" si="28"/>
        <v>0</v>
      </c>
      <c r="E1852" s="135"/>
    </row>
    <row r="1853" spans="1:5">
      <c r="A1853" s="88">
        <v>1843</v>
      </c>
      <c r="B1853" s="134"/>
      <c r="C1853" s="134"/>
      <c r="D1853" s="94">
        <f t="shared" si="28"/>
        <v>0</v>
      </c>
      <c r="E1853" s="135"/>
    </row>
    <row r="1854" spans="1:5">
      <c r="A1854" s="88">
        <v>1844</v>
      </c>
      <c r="B1854" s="134"/>
      <c r="C1854" s="134"/>
      <c r="D1854" s="94">
        <f t="shared" si="28"/>
        <v>0</v>
      </c>
      <c r="E1854" s="135"/>
    </row>
    <row r="1855" spans="1:5">
      <c r="A1855" s="88">
        <v>1845</v>
      </c>
      <c r="B1855" s="134"/>
      <c r="C1855" s="134"/>
      <c r="D1855" s="94">
        <f t="shared" si="28"/>
        <v>0</v>
      </c>
      <c r="E1855" s="135"/>
    </row>
    <row r="1856" spans="1:5">
      <c r="A1856" s="88">
        <v>1846</v>
      </c>
      <c r="B1856" s="134"/>
      <c r="C1856" s="134"/>
      <c r="D1856" s="94">
        <f t="shared" si="28"/>
        <v>0</v>
      </c>
      <c r="E1856" s="135"/>
    </row>
    <row r="1857" spans="1:5">
      <c r="A1857" s="88">
        <v>1847</v>
      </c>
      <c r="B1857" s="134"/>
      <c r="C1857" s="134"/>
      <c r="D1857" s="94">
        <f t="shared" si="28"/>
        <v>0</v>
      </c>
      <c r="E1857" s="135"/>
    </row>
    <row r="1858" spans="1:5">
      <c r="A1858" s="88">
        <v>1848</v>
      </c>
      <c r="B1858" s="134"/>
      <c r="C1858" s="134"/>
      <c r="D1858" s="94">
        <f t="shared" si="28"/>
        <v>0</v>
      </c>
      <c r="E1858" s="135"/>
    </row>
    <row r="1859" spans="1:5">
      <c r="A1859" s="88">
        <v>1849</v>
      </c>
      <c r="B1859" s="134"/>
      <c r="C1859" s="134"/>
      <c r="D1859" s="94">
        <f t="shared" si="28"/>
        <v>0</v>
      </c>
      <c r="E1859" s="135"/>
    </row>
    <row r="1860" spans="1:5">
      <c r="A1860" s="88">
        <v>1850</v>
      </c>
      <c r="B1860" s="134"/>
      <c r="C1860" s="134"/>
      <c r="D1860" s="94">
        <f t="shared" si="28"/>
        <v>0</v>
      </c>
      <c r="E1860" s="135"/>
    </row>
    <row r="1861" spans="1:5">
      <c r="A1861" s="88">
        <v>1851</v>
      </c>
      <c r="B1861" s="134"/>
      <c r="C1861" s="134"/>
      <c r="D1861" s="94">
        <f t="shared" si="28"/>
        <v>0</v>
      </c>
      <c r="E1861" s="135"/>
    </row>
    <row r="1862" spans="1:5">
      <c r="A1862" s="88">
        <v>1852</v>
      </c>
      <c r="B1862" s="134"/>
      <c r="C1862" s="134"/>
      <c r="D1862" s="94">
        <f t="shared" si="28"/>
        <v>0</v>
      </c>
      <c r="E1862" s="135"/>
    </row>
    <row r="1863" spans="1:5">
      <c r="A1863" s="88">
        <v>1853</v>
      </c>
      <c r="B1863" s="134"/>
      <c r="C1863" s="134"/>
      <c r="D1863" s="94">
        <f t="shared" si="28"/>
        <v>0</v>
      </c>
      <c r="E1863" s="135"/>
    </row>
    <row r="1864" spans="1:5">
      <c r="A1864" s="88">
        <v>1854</v>
      </c>
      <c r="B1864" s="134"/>
      <c r="C1864" s="134"/>
      <c r="D1864" s="94">
        <f t="shared" si="28"/>
        <v>0</v>
      </c>
      <c r="E1864" s="135"/>
    </row>
    <row r="1865" spans="1:5">
      <c r="A1865" s="88">
        <v>1855</v>
      </c>
      <c r="B1865" s="134"/>
      <c r="C1865" s="134"/>
      <c r="D1865" s="94">
        <f t="shared" si="28"/>
        <v>0</v>
      </c>
      <c r="E1865" s="135"/>
    </row>
    <row r="1866" spans="1:5">
      <c r="A1866" s="88">
        <v>1856</v>
      </c>
      <c r="B1866" s="134"/>
      <c r="C1866" s="134"/>
      <c r="D1866" s="94">
        <f t="shared" si="28"/>
        <v>0</v>
      </c>
      <c r="E1866" s="135"/>
    </row>
    <row r="1867" spans="1:5">
      <c r="A1867" s="88">
        <v>1857</v>
      </c>
      <c r="B1867" s="134"/>
      <c r="C1867" s="134"/>
      <c r="D1867" s="94">
        <f t="shared" si="28"/>
        <v>0</v>
      </c>
      <c r="E1867" s="135"/>
    </row>
    <row r="1868" spans="1:5">
      <c r="A1868" s="88">
        <v>1858</v>
      </c>
      <c r="B1868" s="134"/>
      <c r="C1868" s="134"/>
      <c r="D1868" s="94">
        <f t="shared" ref="D1868:D1931" si="29">MIN(B1868:C1868)</f>
        <v>0</v>
      </c>
      <c r="E1868" s="135"/>
    </row>
    <row r="1869" spans="1:5">
      <c r="A1869" s="88">
        <v>1859</v>
      </c>
      <c r="B1869" s="134"/>
      <c r="C1869" s="134"/>
      <c r="D1869" s="94">
        <f t="shared" si="29"/>
        <v>0</v>
      </c>
      <c r="E1869" s="135"/>
    </row>
    <row r="1870" spans="1:5">
      <c r="A1870" s="88">
        <v>1860</v>
      </c>
      <c r="B1870" s="134"/>
      <c r="C1870" s="134"/>
      <c r="D1870" s="94">
        <f t="shared" si="29"/>
        <v>0</v>
      </c>
      <c r="E1870" s="135"/>
    </row>
    <row r="1871" spans="1:5">
      <c r="A1871" s="88">
        <v>1861</v>
      </c>
      <c r="B1871" s="134"/>
      <c r="C1871" s="134"/>
      <c r="D1871" s="94">
        <f t="shared" si="29"/>
        <v>0</v>
      </c>
      <c r="E1871" s="135"/>
    </row>
    <row r="1872" spans="1:5">
      <c r="A1872" s="88">
        <v>1862</v>
      </c>
      <c r="B1872" s="134"/>
      <c r="C1872" s="134"/>
      <c r="D1872" s="94">
        <f t="shared" si="29"/>
        <v>0</v>
      </c>
      <c r="E1872" s="135"/>
    </row>
    <row r="1873" spans="1:5">
      <c r="A1873" s="88">
        <v>1863</v>
      </c>
      <c r="B1873" s="134"/>
      <c r="C1873" s="134"/>
      <c r="D1873" s="94">
        <f t="shared" si="29"/>
        <v>0</v>
      </c>
      <c r="E1873" s="135"/>
    </row>
    <row r="1874" spans="1:5">
      <c r="A1874" s="88">
        <v>1864</v>
      </c>
      <c r="B1874" s="134"/>
      <c r="C1874" s="134"/>
      <c r="D1874" s="94">
        <f t="shared" si="29"/>
        <v>0</v>
      </c>
      <c r="E1874" s="135"/>
    </row>
    <row r="1875" spans="1:5">
      <c r="A1875" s="88">
        <v>1865</v>
      </c>
      <c r="B1875" s="134"/>
      <c r="C1875" s="134"/>
      <c r="D1875" s="94">
        <f t="shared" si="29"/>
        <v>0</v>
      </c>
      <c r="E1875" s="135"/>
    </row>
    <row r="1876" spans="1:5">
      <c r="A1876" s="88">
        <v>1866</v>
      </c>
      <c r="B1876" s="134"/>
      <c r="C1876" s="134"/>
      <c r="D1876" s="94">
        <f t="shared" si="29"/>
        <v>0</v>
      </c>
      <c r="E1876" s="135"/>
    </row>
    <row r="1877" spans="1:5">
      <c r="A1877" s="88">
        <v>1867</v>
      </c>
      <c r="B1877" s="134"/>
      <c r="C1877" s="134"/>
      <c r="D1877" s="94">
        <f t="shared" si="29"/>
        <v>0</v>
      </c>
      <c r="E1877" s="135"/>
    </row>
    <row r="1878" spans="1:5">
      <c r="A1878" s="88">
        <v>1868</v>
      </c>
      <c r="B1878" s="134"/>
      <c r="C1878" s="134"/>
      <c r="D1878" s="94">
        <f t="shared" si="29"/>
        <v>0</v>
      </c>
      <c r="E1878" s="135"/>
    </row>
    <row r="1879" spans="1:5">
      <c r="A1879" s="88">
        <v>1869</v>
      </c>
      <c r="B1879" s="134"/>
      <c r="C1879" s="134"/>
      <c r="D1879" s="94">
        <f t="shared" si="29"/>
        <v>0</v>
      </c>
      <c r="E1879" s="135"/>
    </row>
    <row r="1880" spans="1:5">
      <c r="A1880" s="88">
        <v>1870</v>
      </c>
      <c r="B1880" s="134"/>
      <c r="C1880" s="134"/>
      <c r="D1880" s="94">
        <f t="shared" si="29"/>
        <v>0</v>
      </c>
      <c r="E1880" s="135"/>
    </row>
    <row r="1881" spans="1:5">
      <c r="A1881" s="88">
        <v>1871</v>
      </c>
      <c r="B1881" s="134"/>
      <c r="C1881" s="134"/>
      <c r="D1881" s="94">
        <f t="shared" si="29"/>
        <v>0</v>
      </c>
      <c r="E1881" s="135"/>
    </row>
    <row r="1882" spans="1:5">
      <c r="A1882" s="88">
        <v>1872</v>
      </c>
      <c r="B1882" s="134"/>
      <c r="C1882" s="134"/>
      <c r="D1882" s="94">
        <f t="shared" si="29"/>
        <v>0</v>
      </c>
      <c r="E1882" s="135"/>
    </row>
    <row r="1883" spans="1:5">
      <c r="A1883" s="88">
        <v>1873</v>
      </c>
      <c r="B1883" s="134"/>
      <c r="C1883" s="134"/>
      <c r="D1883" s="94">
        <f t="shared" si="29"/>
        <v>0</v>
      </c>
      <c r="E1883" s="135"/>
    </row>
    <row r="1884" spans="1:5">
      <c r="A1884" s="88">
        <v>1874</v>
      </c>
      <c r="B1884" s="134"/>
      <c r="C1884" s="134"/>
      <c r="D1884" s="94">
        <f t="shared" si="29"/>
        <v>0</v>
      </c>
      <c r="E1884" s="135"/>
    </row>
    <row r="1885" spans="1:5">
      <c r="A1885" s="88">
        <v>1875</v>
      </c>
      <c r="B1885" s="134"/>
      <c r="C1885" s="134"/>
      <c r="D1885" s="94">
        <f t="shared" si="29"/>
        <v>0</v>
      </c>
      <c r="E1885" s="135"/>
    </row>
    <row r="1886" spans="1:5">
      <c r="A1886" s="88">
        <v>1876</v>
      </c>
      <c r="B1886" s="134"/>
      <c r="C1886" s="134"/>
      <c r="D1886" s="94">
        <f t="shared" si="29"/>
        <v>0</v>
      </c>
      <c r="E1886" s="135"/>
    </row>
    <row r="1887" spans="1:5">
      <c r="A1887" s="88">
        <v>1877</v>
      </c>
      <c r="B1887" s="134"/>
      <c r="C1887" s="134"/>
      <c r="D1887" s="94">
        <f t="shared" si="29"/>
        <v>0</v>
      </c>
      <c r="E1887" s="135"/>
    </row>
    <row r="1888" spans="1:5">
      <c r="A1888" s="88">
        <v>1878</v>
      </c>
      <c r="B1888" s="134"/>
      <c r="C1888" s="134"/>
      <c r="D1888" s="94">
        <f t="shared" si="29"/>
        <v>0</v>
      </c>
      <c r="E1888" s="135"/>
    </row>
    <row r="1889" spans="1:5">
      <c r="A1889" s="88">
        <v>1879</v>
      </c>
      <c r="B1889" s="134"/>
      <c r="C1889" s="134"/>
      <c r="D1889" s="94">
        <f t="shared" si="29"/>
        <v>0</v>
      </c>
      <c r="E1889" s="135"/>
    </row>
    <row r="1890" spans="1:5">
      <c r="A1890" s="88">
        <v>1880</v>
      </c>
      <c r="B1890" s="134"/>
      <c r="C1890" s="134"/>
      <c r="D1890" s="94">
        <f t="shared" si="29"/>
        <v>0</v>
      </c>
      <c r="E1890" s="135"/>
    </row>
    <row r="1891" spans="1:5">
      <c r="A1891" s="88">
        <v>1881</v>
      </c>
      <c r="B1891" s="134"/>
      <c r="C1891" s="134"/>
      <c r="D1891" s="94">
        <f t="shared" si="29"/>
        <v>0</v>
      </c>
      <c r="E1891" s="135"/>
    </row>
    <row r="1892" spans="1:5">
      <c r="A1892" s="88">
        <v>1882</v>
      </c>
      <c r="B1892" s="134"/>
      <c r="C1892" s="134"/>
      <c r="D1892" s="94">
        <f t="shared" si="29"/>
        <v>0</v>
      </c>
      <c r="E1892" s="135"/>
    </row>
    <row r="1893" spans="1:5">
      <c r="A1893" s="88">
        <v>1883</v>
      </c>
      <c r="B1893" s="134"/>
      <c r="C1893" s="134"/>
      <c r="D1893" s="94">
        <f t="shared" si="29"/>
        <v>0</v>
      </c>
      <c r="E1893" s="135"/>
    </row>
    <row r="1894" spans="1:5">
      <c r="A1894" s="88">
        <v>1884</v>
      </c>
      <c r="B1894" s="134"/>
      <c r="C1894" s="134"/>
      <c r="D1894" s="94">
        <f t="shared" si="29"/>
        <v>0</v>
      </c>
      <c r="E1894" s="135"/>
    </row>
    <row r="1895" spans="1:5">
      <c r="A1895" s="88">
        <v>1885</v>
      </c>
      <c r="B1895" s="134"/>
      <c r="C1895" s="134"/>
      <c r="D1895" s="94">
        <f t="shared" si="29"/>
        <v>0</v>
      </c>
      <c r="E1895" s="135"/>
    </row>
    <row r="1896" spans="1:5">
      <c r="A1896" s="88">
        <v>1886</v>
      </c>
      <c r="B1896" s="134"/>
      <c r="C1896" s="134"/>
      <c r="D1896" s="94">
        <f t="shared" si="29"/>
        <v>0</v>
      </c>
      <c r="E1896" s="135"/>
    </row>
    <row r="1897" spans="1:5">
      <c r="A1897" s="88">
        <v>1887</v>
      </c>
      <c r="B1897" s="134"/>
      <c r="C1897" s="134"/>
      <c r="D1897" s="94">
        <f t="shared" si="29"/>
        <v>0</v>
      </c>
      <c r="E1897" s="135"/>
    </row>
    <row r="1898" spans="1:5">
      <c r="A1898" s="88">
        <v>1888</v>
      </c>
      <c r="B1898" s="134"/>
      <c r="C1898" s="134"/>
      <c r="D1898" s="94">
        <f t="shared" si="29"/>
        <v>0</v>
      </c>
      <c r="E1898" s="135"/>
    </row>
    <row r="1899" spans="1:5">
      <c r="A1899" s="88">
        <v>1889</v>
      </c>
      <c r="B1899" s="134"/>
      <c r="C1899" s="134"/>
      <c r="D1899" s="94">
        <f t="shared" si="29"/>
        <v>0</v>
      </c>
      <c r="E1899" s="135"/>
    </row>
    <row r="1900" spans="1:5">
      <c r="A1900" s="88">
        <v>1890</v>
      </c>
      <c r="B1900" s="134"/>
      <c r="C1900" s="134"/>
      <c r="D1900" s="94">
        <f t="shared" si="29"/>
        <v>0</v>
      </c>
      <c r="E1900" s="135"/>
    </row>
    <row r="1901" spans="1:5">
      <c r="A1901" s="88">
        <v>1891</v>
      </c>
      <c r="B1901" s="134"/>
      <c r="C1901" s="134"/>
      <c r="D1901" s="94">
        <f t="shared" si="29"/>
        <v>0</v>
      </c>
      <c r="E1901" s="135"/>
    </row>
    <row r="1902" spans="1:5">
      <c r="A1902" s="88">
        <v>1892</v>
      </c>
      <c r="B1902" s="134"/>
      <c r="C1902" s="134"/>
      <c r="D1902" s="94">
        <f t="shared" si="29"/>
        <v>0</v>
      </c>
      <c r="E1902" s="135"/>
    </row>
    <row r="1903" spans="1:5">
      <c r="A1903" s="88">
        <v>1893</v>
      </c>
      <c r="B1903" s="134"/>
      <c r="C1903" s="134"/>
      <c r="D1903" s="94">
        <f t="shared" si="29"/>
        <v>0</v>
      </c>
      <c r="E1903" s="135"/>
    </row>
    <row r="1904" spans="1:5">
      <c r="A1904" s="88">
        <v>1894</v>
      </c>
      <c r="B1904" s="134"/>
      <c r="C1904" s="134"/>
      <c r="D1904" s="94">
        <f t="shared" si="29"/>
        <v>0</v>
      </c>
      <c r="E1904" s="135"/>
    </row>
    <row r="1905" spans="1:5">
      <c r="A1905" s="88">
        <v>1895</v>
      </c>
      <c r="B1905" s="134"/>
      <c r="C1905" s="134"/>
      <c r="D1905" s="94">
        <f t="shared" si="29"/>
        <v>0</v>
      </c>
      <c r="E1905" s="135"/>
    </row>
    <row r="1906" spans="1:5">
      <c r="A1906" s="88">
        <v>1896</v>
      </c>
      <c r="B1906" s="134"/>
      <c r="C1906" s="134"/>
      <c r="D1906" s="94">
        <f t="shared" si="29"/>
        <v>0</v>
      </c>
      <c r="E1906" s="135"/>
    </row>
    <row r="1907" spans="1:5">
      <c r="A1907" s="88">
        <v>1897</v>
      </c>
      <c r="B1907" s="134"/>
      <c r="C1907" s="134"/>
      <c r="D1907" s="94">
        <f t="shared" si="29"/>
        <v>0</v>
      </c>
      <c r="E1907" s="135"/>
    </row>
    <row r="1908" spans="1:5">
      <c r="A1908" s="88">
        <v>1898</v>
      </c>
      <c r="B1908" s="134"/>
      <c r="C1908" s="134"/>
      <c r="D1908" s="94">
        <f t="shared" si="29"/>
        <v>0</v>
      </c>
      <c r="E1908" s="135"/>
    </row>
    <row r="1909" spans="1:5">
      <c r="A1909" s="88">
        <v>1899</v>
      </c>
      <c r="B1909" s="134"/>
      <c r="C1909" s="134"/>
      <c r="D1909" s="94">
        <f t="shared" si="29"/>
        <v>0</v>
      </c>
      <c r="E1909" s="135"/>
    </row>
    <row r="1910" spans="1:5">
      <c r="A1910" s="88">
        <v>1900</v>
      </c>
      <c r="B1910" s="134"/>
      <c r="C1910" s="134"/>
      <c r="D1910" s="94">
        <f t="shared" si="29"/>
        <v>0</v>
      </c>
      <c r="E1910" s="135"/>
    </row>
    <row r="1911" spans="1:5">
      <c r="A1911" s="88">
        <v>1901</v>
      </c>
      <c r="B1911" s="134"/>
      <c r="C1911" s="134"/>
      <c r="D1911" s="94">
        <f t="shared" si="29"/>
        <v>0</v>
      </c>
      <c r="E1911" s="135"/>
    </row>
    <row r="1912" spans="1:5">
      <c r="A1912" s="88">
        <v>1902</v>
      </c>
      <c r="B1912" s="134"/>
      <c r="C1912" s="134"/>
      <c r="D1912" s="94">
        <f t="shared" si="29"/>
        <v>0</v>
      </c>
      <c r="E1912" s="135"/>
    </row>
    <row r="1913" spans="1:5">
      <c r="A1913" s="88">
        <v>1903</v>
      </c>
      <c r="B1913" s="134"/>
      <c r="C1913" s="134"/>
      <c r="D1913" s="94">
        <f t="shared" si="29"/>
        <v>0</v>
      </c>
      <c r="E1913" s="135"/>
    </row>
    <row r="1914" spans="1:5">
      <c r="A1914" s="88">
        <v>1904</v>
      </c>
      <c r="B1914" s="134"/>
      <c r="C1914" s="134"/>
      <c r="D1914" s="94">
        <f t="shared" si="29"/>
        <v>0</v>
      </c>
      <c r="E1914" s="135"/>
    </row>
    <row r="1915" spans="1:5">
      <c r="A1915" s="88">
        <v>1905</v>
      </c>
      <c r="B1915" s="134"/>
      <c r="C1915" s="134"/>
      <c r="D1915" s="94">
        <f t="shared" si="29"/>
        <v>0</v>
      </c>
      <c r="E1915" s="135"/>
    </row>
    <row r="1916" spans="1:5">
      <c r="A1916" s="88">
        <v>1906</v>
      </c>
      <c r="B1916" s="134"/>
      <c r="C1916" s="134"/>
      <c r="D1916" s="94">
        <f t="shared" si="29"/>
        <v>0</v>
      </c>
      <c r="E1916" s="135"/>
    </row>
    <row r="1917" spans="1:5">
      <c r="A1917" s="88">
        <v>1907</v>
      </c>
      <c r="B1917" s="134"/>
      <c r="C1917" s="134"/>
      <c r="D1917" s="94">
        <f t="shared" si="29"/>
        <v>0</v>
      </c>
      <c r="E1917" s="135"/>
    </row>
    <row r="1918" spans="1:5">
      <c r="A1918" s="88">
        <v>1908</v>
      </c>
      <c r="B1918" s="134"/>
      <c r="C1918" s="134"/>
      <c r="D1918" s="94">
        <f t="shared" si="29"/>
        <v>0</v>
      </c>
      <c r="E1918" s="135"/>
    </row>
    <row r="1919" spans="1:5">
      <c r="A1919" s="88">
        <v>1909</v>
      </c>
      <c r="B1919" s="134"/>
      <c r="C1919" s="134"/>
      <c r="D1919" s="94">
        <f t="shared" si="29"/>
        <v>0</v>
      </c>
      <c r="E1919" s="135"/>
    </row>
    <row r="1920" spans="1:5">
      <c r="A1920" s="88">
        <v>1910</v>
      </c>
      <c r="B1920" s="134"/>
      <c r="C1920" s="134"/>
      <c r="D1920" s="94">
        <f t="shared" si="29"/>
        <v>0</v>
      </c>
      <c r="E1920" s="135"/>
    </row>
    <row r="1921" spans="1:5">
      <c r="A1921" s="88">
        <v>1911</v>
      </c>
      <c r="B1921" s="134"/>
      <c r="C1921" s="134"/>
      <c r="D1921" s="94">
        <f t="shared" si="29"/>
        <v>0</v>
      </c>
      <c r="E1921" s="135"/>
    </row>
    <row r="1922" spans="1:5">
      <c r="A1922" s="88">
        <v>1912</v>
      </c>
      <c r="B1922" s="134"/>
      <c r="C1922" s="134"/>
      <c r="D1922" s="94">
        <f t="shared" si="29"/>
        <v>0</v>
      </c>
      <c r="E1922" s="135"/>
    </row>
    <row r="1923" spans="1:5">
      <c r="A1923" s="88">
        <v>1913</v>
      </c>
      <c r="B1923" s="134"/>
      <c r="C1923" s="134"/>
      <c r="D1923" s="94">
        <f t="shared" si="29"/>
        <v>0</v>
      </c>
      <c r="E1923" s="135"/>
    </row>
    <row r="1924" spans="1:5">
      <c r="A1924" s="88">
        <v>1914</v>
      </c>
      <c r="B1924" s="134"/>
      <c r="C1924" s="134"/>
      <c r="D1924" s="94">
        <f t="shared" si="29"/>
        <v>0</v>
      </c>
      <c r="E1924" s="135"/>
    </row>
    <row r="1925" spans="1:5">
      <c r="A1925" s="88">
        <v>1915</v>
      </c>
      <c r="B1925" s="134"/>
      <c r="C1925" s="134"/>
      <c r="D1925" s="94">
        <f t="shared" si="29"/>
        <v>0</v>
      </c>
      <c r="E1925" s="135"/>
    </row>
    <row r="1926" spans="1:5">
      <c r="A1926" s="88">
        <v>1916</v>
      </c>
      <c r="B1926" s="134"/>
      <c r="C1926" s="134"/>
      <c r="D1926" s="94">
        <f t="shared" si="29"/>
        <v>0</v>
      </c>
      <c r="E1926" s="135"/>
    </row>
    <row r="1927" spans="1:5">
      <c r="A1927" s="88">
        <v>1917</v>
      </c>
      <c r="B1927" s="134"/>
      <c r="C1927" s="134"/>
      <c r="D1927" s="94">
        <f t="shared" si="29"/>
        <v>0</v>
      </c>
      <c r="E1927" s="135"/>
    </row>
    <row r="1928" spans="1:5">
      <c r="A1928" s="88">
        <v>1918</v>
      </c>
      <c r="B1928" s="134"/>
      <c r="C1928" s="134"/>
      <c r="D1928" s="94">
        <f t="shared" si="29"/>
        <v>0</v>
      </c>
      <c r="E1928" s="135"/>
    </row>
    <row r="1929" spans="1:5">
      <c r="A1929" s="88">
        <v>1919</v>
      </c>
      <c r="B1929" s="134"/>
      <c r="C1929" s="134"/>
      <c r="D1929" s="94">
        <f t="shared" si="29"/>
        <v>0</v>
      </c>
      <c r="E1929" s="135"/>
    </row>
    <row r="1930" spans="1:5">
      <c r="A1930" s="88">
        <v>1920</v>
      </c>
      <c r="B1930" s="134"/>
      <c r="C1930" s="134"/>
      <c r="D1930" s="94">
        <f t="shared" si="29"/>
        <v>0</v>
      </c>
      <c r="E1930" s="135"/>
    </row>
    <row r="1931" spans="1:5">
      <c r="A1931" s="88">
        <v>1921</v>
      </c>
      <c r="B1931" s="134"/>
      <c r="C1931" s="134"/>
      <c r="D1931" s="94">
        <f t="shared" si="29"/>
        <v>0</v>
      </c>
      <c r="E1931" s="135"/>
    </row>
    <row r="1932" spans="1:5">
      <c r="A1932" s="88">
        <v>1922</v>
      </c>
      <c r="B1932" s="134"/>
      <c r="C1932" s="134"/>
      <c r="D1932" s="94">
        <f t="shared" ref="D1932:D1995" si="30">MIN(B1932:C1932)</f>
        <v>0</v>
      </c>
      <c r="E1932" s="135"/>
    </row>
    <row r="1933" spans="1:5">
      <c r="A1933" s="88">
        <v>1923</v>
      </c>
      <c r="B1933" s="134"/>
      <c r="C1933" s="134"/>
      <c r="D1933" s="94">
        <f t="shared" si="30"/>
        <v>0</v>
      </c>
      <c r="E1933" s="135"/>
    </row>
    <row r="1934" spans="1:5">
      <c r="A1934" s="88">
        <v>1924</v>
      </c>
      <c r="B1934" s="134"/>
      <c r="C1934" s="134"/>
      <c r="D1934" s="94">
        <f t="shared" si="30"/>
        <v>0</v>
      </c>
      <c r="E1934" s="135"/>
    </row>
    <row r="1935" spans="1:5">
      <c r="A1935" s="88">
        <v>1925</v>
      </c>
      <c r="B1935" s="134"/>
      <c r="C1935" s="134"/>
      <c r="D1935" s="94">
        <f t="shared" si="30"/>
        <v>0</v>
      </c>
      <c r="E1935" s="135"/>
    </row>
    <row r="1936" spans="1:5">
      <c r="A1936" s="88">
        <v>1926</v>
      </c>
      <c r="B1936" s="134"/>
      <c r="C1936" s="134"/>
      <c r="D1936" s="94">
        <f t="shared" si="30"/>
        <v>0</v>
      </c>
      <c r="E1936" s="135"/>
    </row>
    <row r="1937" spans="1:5">
      <c r="A1937" s="88">
        <v>1927</v>
      </c>
      <c r="B1937" s="134"/>
      <c r="C1937" s="134"/>
      <c r="D1937" s="94">
        <f t="shared" si="30"/>
        <v>0</v>
      </c>
      <c r="E1937" s="135"/>
    </row>
    <row r="1938" spans="1:5">
      <c r="A1938" s="88">
        <v>1928</v>
      </c>
      <c r="B1938" s="134"/>
      <c r="C1938" s="134"/>
      <c r="D1938" s="94">
        <f t="shared" si="30"/>
        <v>0</v>
      </c>
      <c r="E1938" s="135"/>
    </row>
    <row r="1939" spans="1:5">
      <c r="A1939" s="88">
        <v>1929</v>
      </c>
      <c r="B1939" s="134"/>
      <c r="C1939" s="134"/>
      <c r="D1939" s="94">
        <f t="shared" si="30"/>
        <v>0</v>
      </c>
      <c r="E1939" s="135"/>
    </row>
    <row r="1940" spans="1:5">
      <c r="A1940" s="88">
        <v>1930</v>
      </c>
      <c r="B1940" s="134"/>
      <c r="C1940" s="134"/>
      <c r="D1940" s="94">
        <f t="shared" si="30"/>
        <v>0</v>
      </c>
      <c r="E1940" s="135"/>
    </row>
    <row r="1941" spans="1:5">
      <c r="A1941" s="88">
        <v>1931</v>
      </c>
      <c r="B1941" s="134"/>
      <c r="C1941" s="134"/>
      <c r="D1941" s="94">
        <f t="shared" si="30"/>
        <v>0</v>
      </c>
      <c r="E1941" s="135"/>
    </row>
    <row r="1942" spans="1:5">
      <c r="A1942" s="88">
        <v>1932</v>
      </c>
      <c r="B1942" s="134"/>
      <c r="C1942" s="134"/>
      <c r="D1942" s="94">
        <f t="shared" si="30"/>
        <v>0</v>
      </c>
      <c r="E1942" s="135"/>
    </row>
    <row r="1943" spans="1:5">
      <c r="A1943" s="88">
        <v>1933</v>
      </c>
      <c r="B1943" s="134"/>
      <c r="C1943" s="134"/>
      <c r="D1943" s="94">
        <f t="shared" si="30"/>
        <v>0</v>
      </c>
      <c r="E1943" s="135"/>
    </row>
    <row r="1944" spans="1:5">
      <c r="A1944" s="88">
        <v>1934</v>
      </c>
      <c r="B1944" s="134"/>
      <c r="C1944" s="134"/>
      <c r="D1944" s="94">
        <f t="shared" si="30"/>
        <v>0</v>
      </c>
      <c r="E1944" s="135"/>
    </row>
    <row r="1945" spans="1:5">
      <c r="A1945" s="88">
        <v>1935</v>
      </c>
      <c r="B1945" s="134"/>
      <c r="C1945" s="134"/>
      <c r="D1945" s="94">
        <f t="shared" si="30"/>
        <v>0</v>
      </c>
      <c r="E1945" s="135"/>
    </row>
    <row r="1946" spans="1:5">
      <c r="A1946" s="88">
        <v>1936</v>
      </c>
      <c r="B1946" s="134"/>
      <c r="C1946" s="134"/>
      <c r="D1946" s="94">
        <f t="shared" si="30"/>
        <v>0</v>
      </c>
      <c r="E1946" s="135"/>
    </row>
    <row r="1947" spans="1:5">
      <c r="A1947" s="88">
        <v>1937</v>
      </c>
      <c r="B1947" s="134"/>
      <c r="C1947" s="134"/>
      <c r="D1947" s="94">
        <f t="shared" si="30"/>
        <v>0</v>
      </c>
      <c r="E1947" s="135"/>
    </row>
    <row r="1948" spans="1:5">
      <c r="A1948" s="88">
        <v>1938</v>
      </c>
      <c r="B1948" s="134"/>
      <c r="C1948" s="134"/>
      <c r="D1948" s="94">
        <f t="shared" si="30"/>
        <v>0</v>
      </c>
      <c r="E1948" s="135"/>
    </row>
    <row r="1949" spans="1:5">
      <c r="A1949" s="88">
        <v>1939</v>
      </c>
      <c r="B1949" s="134"/>
      <c r="C1949" s="134"/>
      <c r="D1949" s="94">
        <f t="shared" si="30"/>
        <v>0</v>
      </c>
      <c r="E1949" s="135"/>
    </row>
    <row r="1950" spans="1:5">
      <c r="A1950" s="88">
        <v>1940</v>
      </c>
      <c r="B1950" s="134"/>
      <c r="C1950" s="134"/>
      <c r="D1950" s="94">
        <f t="shared" si="30"/>
        <v>0</v>
      </c>
      <c r="E1950" s="135"/>
    </row>
    <row r="1951" spans="1:5">
      <c r="A1951" s="88">
        <v>1941</v>
      </c>
      <c r="B1951" s="134"/>
      <c r="C1951" s="134"/>
      <c r="D1951" s="94">
        <f t="shared" si="30"/>
        <v>0</v>
      </c>
      <c r="E1951" s="135"/>
    </row>
    <row r="1952" spans="1:5">
      <c r="A1952" s="88">
        <v>1942</v>
      </c>
      <c r="B1952" s="134"/>
      <c r="C1952" s="134"/>
      <c r="D1952" s="94">
        <f t="shared" si="30"/>
        <v>0</v>
      </c>
      <c r="E1952" s="135"/>
    </row>
    <row r="1953" spans="1:5">
      <c r="A1953" s="88">
        <v>1943</v>
      </c>
      <c r="B1953" s="134"/>
      <c r="C1953" s="134"/>
      <c r="D1953" s="94">
        <f t="shared" si="30"/>
        <v>0</v>
      </c>
      <c r="E1953" s="135"/>
    </row>
    <row r="1954" spans="1:5">
      <c r="A1954" s="88">
        <v>1944</v>
      </c>
      <c r="B1954" s="134"/>
      <c r="C1954" s="134"/>
      <c r="D1954" s="94">
        <f t="shared" si="30"/>
        <v>0</v>
      </c>
      <c r="E1954" s="135"/>
    </row>
    <row r="1955" spans="1:5">
      <c r="A1955" s="88">
        <v>1945</v>
      </c>
      <c r="B1955" s="134"/>
      <c r="C1955" s="134"/>
      <c r="D1955" s="94">
        <f t="shared" si="30"/>
        <v>0</v>
      </c>
      <c r="E1955" s="135"/>
    </row>
    <row r="1956" spans="1:5">
      <c r="A1956" s="88">
        <v>1946</v>
      </c>
      <c r="B1956" s="134"/>
      <c r="C1956" s="134"/>
      <c r="D1956" s="94">
        <f t="shared" si="30"/>
        <v>0</v>
      </c>
      <c r="E1956" s="135"/>
    </row>
    <row r="1957" spans="1:5">
      <c r="A1957" s="88">
        <v>1947</v>
      </c>
      <c r="B1957" s="134"/>
      <c r="C1957" s="134"/>
      <c r="D1957" s="94">
        <f t="shared" si="30"/>
        <v>0</v>
      </c>
      <c r="E1957" s="135"/>
    </row>
    <row r="1958" spans="1:5">
      <c r="A1958" s="88">
        <v>1948</v>
      </c>
      <c r="B1958" s="134"/>
      <c r="C1958" s="134"/>
      <c r="D1958" s="94">
        <f t="shared" si="30"/>
        <v>0</v>
      </c>
      <c r="E1958" s="135"/>
    </row>
    <row r="1959" spans="1:5">
      <c r="A1959" s="88">
        <v>1949</v>
      </c>
      <c r="B1959" s="134"/>
      <c r="C1959" s="134"/>
      <c r="D1959" s="94">
        <f t="shared" si="30"/>
        <v>0</v>
      </c>
      <c r="E1959" s="135"/>
    </row>
    <row r="1960" spans="1:5">
      <c r="A1960" s="88">
        <v>1950</v>
      </c>
      <c r="B1960" s="134"/>
      <c r="C1960" s="134"/>
      <c r="D1960" s="94">
        <f t="shared" si="30"/>
        <v>0</v>
      </c>
      <c r="E1960" s="135"/>
    </row>
    <row r="1961" spans="1:5">
      <c r="A1961" s="88">
        <v>1951</v>
      </c>
      <c r="B1961" s="134"/>
      <c r="C1961" s="134"/>
      <c r="D1961" s="94">
        <f t="shared" si="30"/>
        <v>0</v>
      </c>
      <c r="E1961" s="135"/>
    </row>
    <row r="1962" spans="1:5">
      <c r="A1962" s="88">
        <v>1952</v>
      </c>
      <c r="B1962" s="134"/>
      <c r="C1962" s="134"/>
      <c r="D1962" s="94">
        <f t="shared" si="30"/>
        <v>0</v>
      </c>
      <c r="E1962" s="135"/>
    </row>
    <row r="1963" spans="1:5">
      <c r="A1963" s="88">
        <v>1953</v>
      </c>
      <c r="B1963" s="134"/>
      <c r="C1963" s="134"/>
      <c r="D1963" s="94">
        <f t="shared" si="30"/>
        <v>0</v>
      </c>
      <c r="E1963" s="135"/>
    </row>
    <row r="1964" spans="1:5">
      <c r="A1964" s="88">
        <v>1954</v>
      </c>
      <c r="B1964" s="134"/>
      <c r="C1964" s="134"/>
      <c r="D1964" s="94">
        <f t="shared" si="30"/>
        <v>0</v>
      </c>
      <c r="E1964" s="135"/>
    </row>
    <row r="1965" spans="1:5">
      <c r="A1965" s="88">
        <v>1955</v>
      </c>
      <c r="B1965" s="134"/>
      <c r="C1965" s="134"/>
      <c r="D1965" s="94">
        <f t="shared" si="30"/>
        <v>0</v>
      </c>
      <c r="E1965" s="135"/>
    </row>
    <row r="1966" spans="1:5">
      <c r="A1966" s="88">
        <v>1956</v>
      </c>
      <c r="B1966" s="134"/>
      <c r="C1966" s="134"/>
      <c r="D1966" s="94">
        <f t="shared" si="30"/>
        <v>0</v>
      </c>
      <c r="E1966" s="135"/>
    </row>
    <row r="1967" spans="1:5">
      <c r="A1967" s="88">
        <v>1957</v>
      </c>
      <c r="B1967" s="134"/>
      <c r="C1967" s="134"/>
      <c r="D1967" s="94">
        <f t="shared" si="30"/>
        <v>0</v>
      </c>
      <c r="E1967" s="135"/>
    </row>
    <row r="1968" spans="1:5">
      <c r="A1968" s="88">
        <v>1958</v>
      </c>
      <c r="B1968" s="134"/>
      <c r="C1968" s="134"/>
      <c r="D1968" s="94">
        <f t="shared" si="30"/>
        <v>0</v>
      </c>
      <c r="E1968" s="135"/>
    </row>
    <row r="1969" spans="1:5">
      <c r="A1969" s="88">
        <v>1959</v>
      </c>
      <c r="B1969" s="134"/>
      <c r="C1969" s="134"/>
      <c r="D1969" s="94">
        <f t="shared" si="30"/>
        <v>0</v>
      </c>
      <c r="E1969" s="135"/>
    </row>
    <row r="1970" spans="1:5">
      <c r="A1970" s="88">
        <v>1960</v>
      </c>
      <c r="B1970" s="134"/>
      <c r="C1970" s="134"/>
      <c r="D1970" s="94">
        <f t="shared" si="30"/>
        <v>0</v>
      </c>
      <c r="E1970" s="135"/>
    </row>
    <row r="1971" spans="1:5">
      <c r="A1971" s="88">
        <v>1961</v>
      </c>
      <c r="B1971" s="134"/>
      <c r="C1971" s="134"/>
      <c r="D1971" s="94">
        <f t="shared" si="30"/>
        <v>0</v>
      </c>
      <c r="E1971" s="135"/>
    </row>
    <row r="1972" spans="1:5">
      <c r="A1972" s="88">
        <v>1962</v>
      </c>
      <c r="B1972" s="134"/>
      <c r="C1972" s="134"/>
      <c r="D1972" s="94">
        <f t="shared" si="30"/>
        <v>0</v>
      </c>
      <c r="E1972" s="135"/>
    </row>
    <row r="1973" spans="1:5">
      <c r="A1973" s="88">
        <v>1963</v>
      </c>
      <c r="B1973" s="134"/>
      <c r="C1973" s="134"/>
      <c r="D1973" s="94">
        <f t="shared" si="30"/>
        <v>0</v>
      </c>
      <c r="E1973" s="135"/>
    </row>
    <row r="1974" spans="1:5">
      <c r="A1974" s="88">
        <v>1964</v>
      </c>
      <c r="B1974" s="134"/>
      <c r="C1974" s="134"/>
      <c r="D1974" s="94">
        <f t="shared" si="30"/>
        <v>0</v>
      </c>
      <c r="E1974" s="135"/>
    </row>
    <row r="1975" spans="1:5">
      <c r="A1975" s="88">
        <v>1965</v>
      </c>
      <c r="B1975" s="134"/>
      <c r="C1975" s="134"/>
      <c r="D1975" s="94">
        <f t="shared" si="30"/>
        <v>0</v>
      </c>
      <c r="E1975" s="135"/>
    </row>
    <row r="1976" spans="1:5">
      <c r="A1976" s="88">
        <v>1966</v>
      </c>
      <c r="B1976" s="134"/>
      <c r="C1976" s="134"/>
      <c r="D1976" s="94">
        <f t="shared" si="30"/>
        <v>0</v>
      </c>
      <c r="E1976" s="135"/>
    </row>
    <row r="1977" spans="1:5">
      <c r="A1977" s="88">
        <v>1967</v>
      </c>
      <c r="B1977" s="134"/>
      <c r="C1977" s="134"/>
      <c r="D1977" s="94">
        <f t="shared" si="30"/>
        <v>0</v>
      </c>
      <c r="E1977" s="135"/>
    </row>
    <row r="1978" spans="1:5">
      <c r="A1978" s="88">
        <v>1968</v>
      </c>
      <c r="B1978" s="134"/>
      <c r="C1978" s="134"/>
      <c r="D1978" s="94">
        <f t="shared" si="30"/>
        <v>0</v>
      </c>
      <c r="E1978" s="135"/>
    </row>
    <row r="1979" spans="1:5">
      <c r="A1979" s="88">
        <v>1969</v>
      </c>
      <c r="B1979" s="134"/>
      <c r="C1979" s="134"/>
      <c r="D1979" s="94">
        <f t="shared" si="30"/>
        <v>0</v>
      </c>
      <c r="E1979" s="135"/>
    </row>
    <row r="1980" spans="1:5">
      <c r="A1980" s="88">
        <v>1970</v>
      </c>
      <c r="B1980" s="134"/>
      <c r="C1980" s="134"/>
      <c r="D1980" s="94">
        <f t="shared" si="30"/>
        <v>0</v>
      </c>
      <c r="E1980" s="135"/>
    </row>
    <row r="1981" spans="1:5">
      <c r="A1981" s="88">
        <v>1971</v>
      </c>
      <c r="B1981" s="134"/>
      <c r="C1981" s="134"/>
      <c r="D1981" s="94">
        <f t="shared" si="30"/>
        <v>0</v>
      </c>
      <c r="E1981" s="135"/>
    </row>
    <row r="1982" spans="1:5">
      <c r="A1982" s="88">
        <v>1972</v>
      </c>
      <c r="B1982" s="134"/>
      <c r="C1982" s="134"/>
      <c r="D1982" s="94">
        <f t="shared" si="30"/>
        <v>0</v>
      </c>
      <c r="E1982" s="135"/>
    </row>
    <row r="1983" spans="1:5">
      <c r="A1983" s="88">
        <v>1973</v>
      </c>
      <c r="B1983" s="134"/>
      <c r="C1983" s="134"/>
      <c r="D1983" s="94">
        <f t="shared" si="30"/>
        <v>0</v>
      </c>
      <c r="E1983" s="135"/>
    </row>
    <row r="1984" spans="1:5">
      <c r="A1984" s="88">
        <v>1974</v>
      </c>
      <c r="B1984" s="134"/>
      <c r="C1984" s="134"/>
      <c r="D1984" s="94">
        <f t="shared" si="30"/>
        <v>0</v>
      </c>
      <c r="E1984" s="135"/>
    </row>
    <row r="1985" spans="1:5">
      <c r="A1985" s="88">
        <v>1975</v>
      </c>
      <c r="B1985" s="134"/>
      <c r="C1985" s="134"/>
      <c r="D1985" s="94">
        <f t="shared" si="30"/>
        <v>0</v>
      </c>
      <c r="E1985" s="135"/>
    </row>
    <row r="1986" spans="1:5">
      <c r="A1986" s="88">
        <v>1976</v>
      </c>
      <c r="B1986" s="134"/>
      <c r="C1986" s="134"/>
      <c r="D1986" s="94">
        <f t="shared" si="30"/>
        <v>0</v>
      </c>
      <c r="E1986" s="135"/>
    </row>
    <row r="1987" spans="1:5">
      <c r="A1987" s="88">
        <v>1977</v>
      </c>
      <c r="B1987" s="134"/>
      <c r="C1987" s="134"/>
      <c r="D1987" s="94">
        <f t="shared" si="30"/>
        <v>0</v>
      </c>
      <c r="E1987" s="135"/>
    </row>
    <row r="1988" spans="1:5">
      <c r="A1988" s="88">
        <v>1978</v>
      </c>
      <c r="B1988" s="134"/>
      <c r="C1988" s="134"/>
      <c r="D1988" s="94">
        <f t="shared" si="30"/>
        <v>0</v>
      </c>
      <c r="E1988" s="135"/>
    </row>
    <row r="1989" spans="1:5">
      <c r="A1989" s="88">
        <v>1979</v>
      </c>
      <c r="B1989" s="134"/>
      <c r="C1989" s="134"/>
      <c r="D1989" s="94">
        <f t="shared" si="30"/>
        <v>0</v>
      </c>
      <c r="E1989" s="135"/>
    </row>
    <row r="1990" spans="1:5">
      <c r="A1990" s="88">
        <v>1980</v>
      </c>
      <c r="B1990" s="134"/>
      <c r="C1990" s="134"/>
      <c r="D1990" s="94">
        <f t="shared" si="30"/>
        <v>0</v>
      </c>
      <c r="E1990" s="135"/>
    </row>
    <row r="1991" spans="1:5">
      <c r="A1991" s="88">
        <v>1981</v>
      </c>
      <c r="B1991" s="134"/>
      <c r="C1991" s="134"/>
      <c r="D1991" s="94">
        <f t="shared" si="30"/>
        <v>0</v>
      </c>
      <c r="E1991" s="135"/>
    </row>
    <row r="1992" spans="1:5">
      <c r="A1992" s="88">
        <v>1982</v>
      </c>
      <c r="B1992" s="134"/>
      <c r="C1992" s="134"/>
      <c r="D1992" s="94">
        <f t="shared" si="30"/>
        <v>0</v>
      </c>
      <c r="E1992" s="135"/>
    </row>
    <row r="1993" spans="1:5">
      <c r="A1993" s="88">
        <v>1983</v>
      </c>
      <c r="B1993" s="134"/>
      <c r="C1993" s="134"/>
      <c r="D1993" s="94">
        <f t="shared" si="30"/>
        <v>0</v>
      </c>
      <c r="E1993" s="135"/>
    </row>
    <row r="1994" spans="1:5">
      <c r="A1994" s="88">
        <v>1984</v>
      </c>
      <c r="B1994" s="134"/>
      <c r="C1994" s="134"/>
      <c r="D1994" s="94">
        <f t="shared" si="30"/>
        <v>0</v>
      </c>
      <c r="E1994" s="135"/>
    </row>
    <row r="1995" spans="1:5">
      <c r="A1995" s="88">
        <v>1985</v>
      </c>
      <c r="B1995" s="134"/>
      <c r="C1995" s="134"/>
      <c r="D1995" s="94">
        <f t="shared" si="30"/>
        <v>0</v>
      </c>
      <c r="E1995" s="135"/>
    </row>
    <row r="1996" spans="1:5">
      <c r="A1996" s="88">
        <v>1986</v>
      </c>
      <c r="B1996" s="134"/>
      <c r="C1996" s="134"/>
      <c r="D1996" s="94">
        <f t="shared" ref="D1996:D2059" si="31">MIN(B1996:C1996)</f>
        <v>0</v>
      </c>
      <c r="E1996" s="135"/>
    </row>
    <row r="1997" spans="1:5">
      <c r="A1997" s="88">
        <v>1987</v>
      </c>
      <c r="B1997" s="134"/>
      <c r="C1997" s="134"/>
      <c r="D1997" s="94">
        <f t="shared" si="31"/>
        <v>0</v>
      </c>
      <c r="E1997" s="135"/>
    </row>
    <row r="1998" spans="1:5">
      <c r="A1998" s="88">
        <v>1988</v>
      </c>
      <c r="B1998" s="134"/>
      <c r="C1998" s="134"/>
      <c r="D1998" s="94">
        <f t="shared" si="31"/>
        <v>0</v>
      </c>
      <c r="E1998" s="135"/>
    </row>
    <row r="1999" spans="1:5">
      <c r="A1999" s="88">
        <v>1989</v>
      </c>
      <c r="B1999" s="134"/>
      <c r="C1999" s="134"/>
      <c r="D1999" s="94">
        <f t="shared" si="31"/>
        <v>0</v>
      </c>
      <c r="E1999" s="135"/>
    </row>
    <row r="2000" spans="1:5">
      <c r="A2000" s="88">
        <v>1990</v>
      </c>
      <c r="B2000" s="134"/>
      <c r="C2000" s="134"/>
      <c r="D2000" s="94">
        <f t="shared" si="31"/>
        <v>0</v>
      </c>
      <c r="E2000" s="135"/>
    </row>
    <row r="2001" spans="1:5">
      <c r="A2001" s="88">
        <v>1991</v>
      </c>
      <c r="B2001" s="134"/>
      <c r="C2001" s="134"/>
      <c r="D2001" s="94">
        <f t="shared" si="31"/>
        <v>0</v>
      </c>
      <c r="E2001" s="135"/>
    </row>
    <row r="2002" spans="1:5">
      <c r="A2002" s="88">
        <v>1992</v>
      </c>
      <c r="B2002" s="134"/>
      <c r="C2002" s="134"/>
      <c r="D2002" s="94">
        <f t="shared" si="31"/>
        <v>0</v>
      </c>
      <c r="E2002" s="135"/>
    </row>
    <row r="2003" spans="1:5">
      <c r="A2003" s="88">
        <v>1993</v>
      </c>
      <c r="B2003" s="134"/>
      <c r="C2003" s="134"/>
      <c r="D2003" s="94">
        <f t="shared" si="31"/>
        <v>0</v>
      </c>
      <c r="E2003" s="135"/>
    </row>
    <row r="2004" spans="1:5">
      <c r="A2004" s="88">
        <v>1994</v>
      </c>
      <c r="B2004" s="134"/>
      <c r="C2004" s="134"/>
      <c r="D2004" s="94">
        <f t="shared" si="31"/>
        <v>0</v>
      </c>
      <c r="E2004" s="135"/>
    </row>
    <row r="2005" spans="1:5">
      <c r="A2005" s="88">
        <v>1995</v>
      </c>
      <c r="B2005" s="134"/>
      <c r="C2005" s="134"/>
      <c r="D2005" s="94">
        <f t="shared" si="31"/>
        <v>0</v>
      </c>
      <c r="E2005" s="135"/>
    </row>
    <row r="2006" spans="1:5">
      <c r="A2006" s="88">
        <v>1996</v>
      </c>
      <c r="B2006" s="134"/>
      <c r="C2006" s="134"/>
      <c r="D2006" s="94">
        <f t="shared" si="31"/>
        <v>0</v>
      </c>
      <c r="E2006" s="135"/>
    </row>
    <row r="2007" spans="1:5">
      <c r="A2007" s="88">
        <v>1997</v>
      </c>
      <c r="B2007" s="134"/>
      <c r="C2007" s="134"/>
      <c r="D2007" s="94">
        <f t="shared" si="31"/>
        <v>0</v>
      </c>
      <c r="E2007" s="135"/>
    </row>
    <row r="2008" spans="1:5">
      <c r="A2008" s="88">
        <v>1998</v>
      </c>
      <c r="B2008" s="134"/>
      <c r="C2008" s="134"/>
      <c r="D2008" s="94">
        <f t="shared" si="31"/>
        <v>0</v>
      </c>
      <c r="E2008" s="135"/>
    </row>
    <row r="2009" spans="1:5">
      <c r="A2009" s="88">
        <v>1999</v>
      </c>
      <c r="B2009" s="134"/>
      <c r="C2009" s="134"/>
      <c r="D2009" s="94">
        <f t="shared" si="31"/>
        <v>0</v>
      </c>
      <c r="E2009" s="135"/>
    </row>
    <row r="2010" spans="1:5">
      <c r="A2010" s="88">
        <v>2000</v>
      </c>
      <c r="B2010" s="134"/>
      <c r="C2010" s="134"/>
      <c r="D2010" s="94">
        <f t="shared" si="31"/>
        <v>0</v>
      </c>
      <c r="E2010" s="135"/>
    </row>
    <row r="2011" spans="1:5">
      <c r="A2011" s="88">
        <v>2001</v>
      </c>
      <c r="B2011" s="134"/>
      <c r="C2011" s="134"/>
      <c r="D2011" s="94">
        <f t="shared" si="31"/>
        <v>0</v>
      </c>
      <c r="E2011" s="135"/>
    </row>
    <row r="2012" spans="1:5">
      <c r="A2012" s="88">
        <v>2002</v>
      </c>
      <c r="B2012" s="134"/>
      <c r="C2012" s="134"/>
      <c r="D2012" s="94">
        <f t="shared" si="31"/>
        <v>0</v>
      </c>
      <c r="E2012" s="135"/>
    </row>
    <row r="2013" spans="1:5">
      <c r="A2013" s="88">
        <v>2003</v>
      </c>
      <c r="B2013" s="134"/>
      <c r="C2013" s="134"/>
      <c r="D2013" s="94">
        <f t="shared" si="31"/>
        <v>0</v>
      </c>
      <c r="E2013" s="135"/>
    </row>
    <row r="2014" spans="1:5">
      <c r="A2014" s="88">
        <v>2004</v>
      </c>
      <c r="B2014" s="134"/>
      <c r="C2014" s="134"/>
      <c r="D2014" s="94">
        <f t="shared" si="31"/>
        <v>0</v>
      </c>
      <c r="E2014" s="135"/>
    </row>
    <row r="2015" spans="1:5">
      <c r="A2015" s="88">
        <v>2005</v>
      </c>
      <c r="B2015" s="134"/>
      <c r="C2015" s="134"/>
      <c r="D2015" s="94">
        <f t="shared" si="31"/>
        <v>0</v>
      </c>
      <c r="E2015" s="135"/>
    </row>
    <row r="2016" spans="1:5">
      <c r="A2016" s="88">
        <v>2006</v>
      </c>
      <c r="B2016" s="134"/>
      <c r="C2016" s="134"/>
      <c r="D2016" s="94">
        <f t="shared" si="31"/>
        <v>0</v>
      </c>
      <c r="E2016" s="135"/>
    </row>
    <row r="2017" spans="1:5">
      <c r="A2017" s="88">
        <v>2007</v>
      </c>
      <c r="B2017" s="134"/>
      <c r="C2017" s="134"/>
      <c r="D2017" s="94">
        <f t="shared" si="31"/>
        <v>0</v>
      </c>
      <c r="E2017" s="135"/>
    </row>
    <row r="2018" spans="1:5">
      <c r="A2018" s="88">
        <v>2008</v>
      </c>
      <c r="B2018" s="134"/>
      <c r="C2018" s="134"/>
      <c r="D2018" s="94">
        <f t="shared" si="31"/>
        <v>0</v>
      </c>
      <c r="E2018" s="135"/>
    </row>
    <row r="2019" spans="1:5">
      <c r="A2019" s="88">
        <v>2009</v>
      </c>
      <c r="B2019" s="134"/>
      <c r="C2019" s="134"/>
      <c r="D2019" s="94">
        <f t="shared" si="31"/>
        <v>0</v>
      </c>
      <c r="E2019" s="135"/>
    </row>
    <row r="2020" spans="1:5">
      <c r="A2020" s="88">
        <v>2010</v>
      </c>
      <c r="B2020" s="134"/>
      <c r="C2020" s="134"/>
      <c r="D2020" s="94">
        <f t="shared" si="31"/>
        <v>0</v>
      </c>
      <c r="E2020" s="135"/>
    </row>
    <row r="2021" spans="1:5">
      <c r="A2021" s="88">
        <v>2011</v>
      </c>
      <c r="B2021" s="134"/>
      <c r="C2021" s="134"/>
      <c r="D2021" s="94">
        <f t="shared" si="31"/>
        <v>0</v>
      </c>
      <c r="E2021" s="135"/>
    </row>
    <row r="2022" spans="1:5">
      <c r="A2022" s="88">
        <v>2012</v>
      </c>
      <c r="B2022" s="134"/>
      <c r="C2022" s="134"/>
      <c r="D2022" s="94">
        <f t="shared" si="31"/>
        <v>0</v>
      </c>
      <c r="E2022" s="135"/>
    </row>
    <row r="2023" spans="1:5">
      <c r="A2023" s="88">
        <v>2013</v>
      </c>
      <c r="B2023" s="134"/>
      <c r="C2023" s="134"/>
      <c r="D2023" s="94">
        <f t="shared" si="31"/>
        <v>0</v>
      </c>
      <c r="E2023" s="135"/>
    </row>
    <row r="2024" spans="1:5">
      <c r="A2024" s="88">
        <v>2014</v>
      </c>
      <c r="B2024" s="134"/>
      <c r="C2024" s="134"/>
      <c r="D2024" s="94">
        <f t="shared" si="31"/>
        <v>0</v>
      </c>
      <c r="E2024" s="135"/>
    </row>
    <row r="2025" spans="1:5">
      <c r="A2025" s="88">
        <v>2015</v>
      </c>
      <c r="B2025" s="134"/>
      <c r="C2025" s="134"/>
      <c r="D2025" s="94">
        <f t="shared" si="31"/>
        <v>0</v>
      </c>
      <c r="E2025" s="135"/>
    </row>
    <row r="2026" spans="1:5">
      <c r="A2026" s="88">
        <v>2016</v>
      </c>
      <c r="B2026" s="134"/>
      <c r="C2026" s="134"/>
      <c r="D2026" s="94">
        <f t="shared" si="31"/>
        <v>0</v>
      </c>
      <c r="E2026" s="135"/>
    </row>
    <row r="2027" spans="1:5">
      <c r="A2027" s="88">
        <v>2017</v>
      </c>
      <c r="B2027" s="134"/>
      <c r="C2027" s="134"/>
      <c r="D2027" s="94">
        <f t="shared" si="31"/>
        <v>0</v>
      </c>
      <c r="E2027" s="135"/>
    </row>
    <row r="2028" spans="1:5">
      <c r="A2028" s="88">
        <v>2018</v>
      </c>
      <c r="B2028" s="134"/>
      <c r="C2028" s="134"/>
      <c r="D2028" s="94">
        <f t="shared" si="31"/>
        <v>0</v>
      </c>
      <c r="E2028" s="135"/>
    </row>
    <row r="2029" spans="1:5">
      <c r="A2029" s="88">
        <v>2019</v>
      </c>
      <c r="B2029" s="134"/>
      <c r="C2029" s="134"/>
      <c r="D2029" s="94">
        <f t="shared" si="31"/>
        <v>0</v>
      </c>
      <c r="E2029" s="135"/>
    </row>
    <row r="2030" spans="1:5">
      <c r="A2030" s="88">
        <v>2020</v>
      </c>
      <c r="B2030" s="134"/>
      <c r="C2030" s="134"/>
      <c r="D2030" s="94">
        <f t="shared" si="31"/>
        <v>0</v>
      </c>
      <c r="E2030" s="135"/>
    </row>
    <row r="2031" spans="1:5">
      <c r="A2031" s="88">
        <v>2021</v>
      </c>
      <c r="B2031" s="134"/>
      <c r="C2031" s="134"/>
      <c r="D2031" s="94">
        <f t="shared" si="31"/>
        <v>0</v>
      </c>
      <c r="E2031" s="135"/>
    </row>
    <row r="2032" spans="1:5">
      <c r="A2032" s="88">
        <v>2022</v>
      </c>
      <c r="B2032" s="134"/>
      <c r="C2032" s="134"/>
      <c r="D2032" s="94">
        <f t="shared" si="31"/>
        <v>0</v>
      </c>
      <c r="E2032" s="135"/>
    </row>
    <row r="2033" spans="1:5">
      <c r="A2033" s="88">
        <v>2023</v>
      </c>
      <c r="B2033" s="134"/>
      <c r="C2033" s="134"/>
      <c r="D2033" s="94">
        <f t="shared" si="31"/>
        <v>0</v>
      </c>
      <c r="E2033" s="135"/>
    </row>
    <row r="2034" spans="1:5">
      <c r="A2034" s="88">
        <v>2024</v>
      </c>
      <c r="B2034" s="134"/>
      <c r="C2034" s="134"/>
      <c r="D2034" s="94">
        <f t="shared" si="31"/>
        <v>0</v>
      </c>
      <c r="E2034" s="135"/>
    </row>
    <row r="2035" spans="1:5">
      <c r="A2035" s="88">
        <v>2025</v>
      </c>
      <c r="B2035" s="134"/>
      <c r="C2035" s="134"/>
      <c r="D2035" s="94">
        <f t="shared" si="31"/>
        <v>0</v>
      </c>
      <c r="E2035" s="135"/>
    </row>
    <row r="2036" spans="1:5">
      <c r="A2036" s="88">
        <v>2026</v>
      </c>
      <c r="B2036" s="134"/>
      <c r="C2036" s="134"/>
      <c r="D2036" s="94">
        <f t="shared" si="31"/>
        <v>0</v>
      </c>
      <c r="E2036" s="135"/>
    </row>
    <row r="2037" spans="1:5">
      <c r="A2037" s="88">
        <v>2027</v>
      </c>
      <c r="B2037" s="134"/>
      <c r="C2037" s="134"/>
      <c r="D2037" s="94">
        <f t="shared" si="31"/>
        <v>0</v>
      </c>
      <c r="E2037" s="135"/>
    </row>
    <row r="2038" spans="1:5">
      <c r="A2038" s="88">
        <v>2028</v>
      </c>
      <c r="B2038" s="134"/>
      <c r="C2038" s="134"/>
      <c r="D2038" s="94">
        <f t="shared" si="31"/>
        <v>0</v>
      </c>
      <c r="E2038" s="135"/>
    </row>
    <row r="2039" spans="1:5">
      <c r="A2039" s="88">
        <v>2029</v>
      </c>
      <c r="B2039" s="134"/>
      <c r="C2039" s="134"/>
      <c r="D2039" s="94">
        <f t="shared" si="31"/>
        <v>0</v>
      </c>
      <c r="E2039" s="135"/>
    </row>
    <row r="2040" spans="1:5">
      <c r="A2040" s="88">
        <v>2030</v>
      </c>
      <c r="B2040" s="134"/>
      <c r="C2040" s="134"/>
      <c r="D2040" s="94">
        <f t="shared" si="31"/>
        <v>0</v>
      </c>
      <c r="E2040" s="135"/>
    </row>
    <row r="2041" spans="1:5">
      <c r="A2041" s="88">
        <v>2031</v>
      </c>
      <c r="B2041" s="134"/>
      <c r="C2041" s="134"/>
      <c r="D2041" s="94">
        <f t="shared" si="31"/>
        <v>0</v>
      </c>
      <c r="E2041" s="135"/>
    </row>
    <row r="2042" spans="1:5">
      <c r="A2042" s="88">
        <v>2032</v>
      </c>
      <c r="B2042" s="134"/>
      <c r="C2042" s="134"/>
      <c r="D2042" s="94">
        <f t="shared" si="31"/>
        <v>0</v>
      </c>
      <c r="E2042" s="135"/>
    </row>
    <row r="2043" spans="1:5">
      <c r="A2043" s="88">
        <v>2033</v>
      </c>
      <c r="B2043" s="134"/>
      <c r="C2043" s="134"/>
      <c r="D2043" s="94">
        <f t="shared" si="31"/>
        <v>0</v>
      </c>
      <c r="E2043" s="135"/>
    </row>
    <row r="2044" spans="1:5">
      <c r="A2044" s="88">
        <v>2034</v>
      </c>
      <c r="B2044" s="134"/>
      <c r="C2044" s="134"/>
      <c r="D2044" s="94">
        <f t="shared" si="31"/>
        <v>0</v>
      </c>
      <c r="E2044" s="135"/>
    </row>
    <row r="2045" spans="1:5">
      <c r="A2045" s="88">
        <v>2035</v>
      </c>
      <c r="B2045" s="134"/>
      <c r="C2045" s="134"/>
      <c r="D2045" s="94">
        <f t="shared" si="31"/>
        <v>0</v>
      </c>
      <c r="E2045" s="135"/>
    </row>
    <row r="2046" spans="1:5">
      <c r="A2046" s="88">
        <v>2036</v>
      </c>
      <c r="B2046" s="134"/>
      <c r="C2046" s="134"/>
      <c r="D2046" s="94">
        <f t="shared" si="31"/>
        <v>0</v>
      </c>
      <c r="E2046" s="135"/>
    </row>
    <row r="2047" spans="1:5">
      <c r="A2047" s="88">
        <v>2037</v>
      </c>
      <c r="B2047" s="134"/>
      <c r="C2047" s="134"/>
      <c r="D2047" s="94">
        <f t="shared" si="31"/>
        <v>0</v>
      </c>
      <c r="E2047" s="135"/>
    </row>
    <row r="2048" spans="1:5">
      <c r="A2048" s="88">
        <v>2038</v>
      </c>
      <c r="B2048" s="134"/>
      <c r="C2048" s="134"/>
      <c r="D2048" s="94">
        <f t="shared" si="31"/>
        <v>0</v>
      </c>
      <c r="E2048" s="135"/>
    </row>
    <row r="2049" spans="1:5">
      <c r="A2049" s="88">
        <v>2039</v>
      </c>
      <c r="B2049" s="134"/>
      <c r="C2049" s="134"/>
      <c r="D2049" s="94">
        <f t="shared" si="31"/>
        <v>0</v>
      </c>
      <c r="E2049" s="135"/>
    </row>
    <row r="2050" spans="1:5">
      <c r="A2050" s="88">
        <v>2040</v>
      </c>
      <c r="B2050" s="134"/>
      <c r="C2050" s="134"/>
      <c r="D2050" s="94">
        <f t="shared" si="31"/>
        <v>0</v>
      </c>
      <c r="E2050" s="135"/>
    </row>
    <row r="2051" spans="1:5">
      <c r="A2051" s="88">
        <v>2041</v>
      </c>
      <c r="B2051" s="134"/>
      <c r="C2051" s="134"/>
      <c r="D2051" s="94">
        <f t="shared" si="31"/>
        <v>0</v>
      </c>
      <c r="E2051" s="135"/>
    </row>
    <row r="2052" spans="1:5">
      <c r="A2052" s="88">
        <v>2042</v>
      </c>
      <c r="B2052" s="134"/>
      <c r="C2052" s="134"/>
      <c r="D2052" s="94">
        <f t="shared" si="31"/>
        <v>0</v>
      </c>
      <c r="E2052" s="135"/>
    </row>
    <row r="2053" spans="1:5">
      <c r="A2053" s="88">
        <v>2043</v>
      </c>
      <c r="B2053" s="134"/>
      <c r="C2053" s="134"/>
      <c r="D2053" s="94">
        <f t="shared" si="31"/>
        <v>0</v>
      </c>
      <c r="E2053" s="135"/>
    </row>
    <row r="2054" spans="1:5">
      <c r="A2054" s="88">
        <v>2044</v>
      </c>
      <c r="B2054" s="134"/>
      <c r="C2054" s="134"/>
      <c r="D2054" s="94">
        <f t="shared" si="31"/>
        <v>0</v>
      </c>
      <c r="E2054" s="135"/>
    </row>
    <row r="2055" spans="1:5">
      <c r="A2055" s="88">
        <v>2045</v>
      </c>
      <c r="B2055" s="134"/>
      <c r="C2055" s="134"/>
      <c r="D2055" s="94">
        <f t="shared" si="31"/>
        <v>0</v>
      </c>
      <c r="E2055" s="135"/>
    </row>
    <row r="2056" spans="1:5">
      <c r="A2056" s="88">
        <v>2046</v>
      </c>
      <c r="B2056" s="134"/>
      <c r="C2056" s="134"/>
      <c r="D2056" s="94">
        <f t="shared" si="31"/>
        <v>0</v>
      </c>
      <c r="E2056" s="135"/>
    </row>
    <row r="2057" spans="1:5">
      <c r="A2057" s="88">
        <v>2047</v>
      </c>
      <c r="B2057" s="134"/>
      <c r="C2057" s="134"/>
      <c r="D2057" s="94">
        <f t="shared" si="31"/>
        <v>0</v>
      </c>
      <c r="E2057" s="135"/>
    </row>
    <row r="2058" spans="1:5">
      <c r="A2058" s="88">
        <v>2048</v>
      </c>
      <c r="B2058" s="134"/>
      <c r="C2058" s="134"/>
      <c r="D2058" s="94">
        <f t="shared" si="31"/>
        <v>0</v>
      </c>
      <c r="E2058" s="135"/>
    </row>
    <row r="2059" spans="1:5">
      <c r="A2059" s="88">
        <v>2049</v>
      </c>
      <c r="B2059" s="134"/>
      <c r="C2059" s="134"/>
      <c r="D2059" s="94">
        <f t="shared" si="31"/>
        <v>0</v>
      </c>
      <c r="E2059" s="135"/>
    </row>
    <row r="2060" spans="1:5">
      <c r="A2060" s="88">
        <v>2050</v>
      </c>
      <c r="B2060" s="134"/>
      <c r="C2060" s="134"/>
      <c r="D2060" s="94">
        <f t="shared" ref="D2060:D2123" si="32">MIN(B2060:C2060)</f>
        <v>0</v>
      </c>
      <c r="E2060" s="135"/>
    </row>
    <row r="2061" spans="1:5">
      <c r="A2061" s="88">
        <v>2051</v>
      </c>
      <c r="B2061" s="134"/>
      <c r="C2061" s="134"/>
      <c r="D2061" s="94">
        <f t="shared" si="32"/>
        <v>0</v>
      </c>
      <c r="E2061" s="135"/>
    </row>
    <row r="2062" spans="1:5">
      <c r="A2062" s="88">
        <v>2052</v>
      </c>
      <c r="B2062" s="134"/>
      <c r="C2062" s="134"/>
      <c r="D2062" s="94">
        <f t="shared" si="32"/>
        <v>0</v>
      </c>
      <c r="E2062" s="135"/>
    </row>
    <row r="2063" spans="1:5">
      <c r="A2063" s="88">
        <v>2053</v>
      </c>
      <c r="B2063" s="134"/>
      <c r="C2063" s="134"/>
      <c r="D2063" s="94">
        <f t="shared" si="32"/>
        <v>0</v>
      </c>
      <c r="E2063" s="135"/>
    </row>
    <row r="2064" spans="1:5">
      <c r="A2064" s="88">
        <v>2054</v>
      </c>
      <c r="B2064" s="134"/>
      <c r="C2064" s="134"/>
      <c r="D2064" s="94">
        <f t="shared" si="32"/>
        <v>0</v>
      </c>
      <c r="E2064" s="135"/>
    </row>
    <row r="2065" spans="1:5">
      <c r="A2065" s="88">
        <v>2055</v>
      </c>
      <c r="B2065" s="134"/>
      <c r="C2065" s="134"/>
      <c r="D2065" s="94">
        <f t="shared" si="32"/>
        <v>0</v>
      </c>
      <c r="E2065" s="135"/>
    </row>
    <row r="2066" spans="1:5">
      <c r="A2066" s="88">
        <v>2056</v>
      </c>
      <c r="B2066" s="134"/>
      <c r="C2066" s="134"/>
      <c r="D2066" s="94">
        <f t="shared" si="32"/>
        <v>0</v>
      </c>
      <c r="E2066" s="135"/>
    </row>
    <row r="2067" spans="1:5">
      <c r="A2067" s="88">
        <v>2057</v>
      </c>
      <c r="B2067" s="134"/>
      <c r="C2067" s="134"/>
      <c r="D2067" s="94">
        <f t="shared" si="32"/>
        <v>0</v>
      </c>
      <c r="E2067" s="135"/>
    </row>
    <row r="2068" spans="1:5">
      <c r="A2068" s="88">
        <v>2058</v>
      </c>
      <c r="B2068" s="134"/>
      <c r="C2068" s="134"/>
      <c r="D2068" s="94">
        <f t="shared" si="32"/>
        <v>0</v>
      </c>
      <c r="E2068" s="135"/>
    </row>
    <row r="2069" spans="1:5">
      <c r="A2069" s="88">
        <v>2059</v>
      </c>
      <c r="B2069" s="134"/>
      <c r="C2069" s="134"/>
      <c r="D2069" s="94">
        <f t="shared" si="32"/>
        <v>0</v>
      </c>
      <c r="E2069" s="135"/>
    </row>
    <row r="2070" spans="1:5">
      <c r="A2070" s="88">
        <v>2060</v>
      </c>
      <c r="B2070" s="134"/>
      <c r="C2070" s="134"/>
      <c r="D2070" s="94">
        <f t="shared" si="32"/>
        <v>0</v>
      </c>
      <c r="E2070" s="135"/>
    </row>
    <row r="2071" spans="1:5">
      <c r="A2071" s="88">
        <v>2061</v>
      </c>
      <c r="B2071" s="134"/>
      <c r="C2071" s="134"/>
      <c r="D2071" s="94">
        <f t="shared" si="32"/>
        <v>0</v>
      </c>
      <c r="E2071" s="135"/>
    </row>
    <row r="2072" spans="1:5">
      <c r="A2072" s="88">
        <v>2062</v>
      </c>
      <c r="B2072" s="134"/>
      <c r="C2072" s="134"/>
      <c r="D2072" s="94">
        <f t="shared" si="32"/>
        <v>0</v>
      </c>
      <c r="E2072" s="135"/>
    </row>
    <row r="2073" spans="1:5">
      <c r="A2073" s="88">
        <v>2063</v>
      </c>
      <c r="B2073" s="134"/>
      <c r="C2073" s="134"/>
      <c r="D2073" s="94">
        <f t="shared" si="32"/>
        <v>0</v>
      </c>
      <c r="E2073" s="135"/>
    </row>
    <row r="2074" spans="1:5">
      <c r="A2074" s="88">
        <v>2064</v>
      </c>
      <c r="B2074" s="134"/>
      <c r="C2074" s="134"/>
      <c r="D2074" s="94">
        <f t="shared" si="32"/>
        <v>0</v>
      </c>
      <c r="E2074" s="135"/>
    </row>
    <row r="2075" spans="1:5">
      <c r="A2075" s="88">
        <v>2065</v>
      </c>
      <c r="B2075" s="134"/>
      <c r="C2075" s="134"/>
      <c r="D2075" s="94">
        <f t="shared" si="32"/>
        <v>0</v>
      </c>
      <c r="E2075" s="135"/>
    </row>
    <row r="2076" spans="1:5">
      <c r="A2076" s="88">
        <v>2066</v>
      </c>
      <c r="B2076" s="134"/>
      <c r="C2076" s="134"/>
      <c r="D2076" s="94">
        <f t="shared" si="32"/>
        <v>0</v>
      </c>
      <c r="E2076" s="135"/>
    </row>
    <row r="2077" spans="1:5">
      <c r="A2077" s="88">
        <v>2067</v>
      </c>
      <c r="B2077" s="134"/>
      <c r="C2077" s="134"/>
      <c r="D2077" s="94">
        <f t="shared" si="32"/>
        <v>0</v>
      </c>
      <c r="E2077" s="135"/>
    </row>
    <row r="2078" spans="1:5">
      <c r="A2078" s="88">
        <v>2068</v>
      </c>
      <c r="B2078" s="134"/>
      <c r="C2078" s="134"/>
      <c r="D2078" s="94">
        <f t="shared" si="32"/>
        <v>0</v>
      </c>
      <c r="E2078" s="135"/>
    </row>
    <row r="2079" spans="1:5">
      <c r="A2079" s="88">
        <v>2069</v>
      </c>
      <c r="B2079" s="134"/>
      <c r="C2079" s="134"/>
      <c r="D2079" s="94">
        <f t="shared" si="32"/>
        <v>0</v>
      </c>
      <c r="E2079" s="135"/>
    </row>
    <row r="2080" spans="1:5">
      <c r="A2080" s="88">
        <v>2070</v>
      </c>
      <c r="B2080" s="134"/>
      <c r="C2080" s="134"/>
      <c r="D2080" s="94">
        <f t="shared" si="32"/>
        <v>0</v>
      </c>
      <c r="E2080" s="135"/>
    </row>
    <row r="2081" spans="1:5">
      <c r="A2081" s="88">
        <v>2071</v>
      </c>
      <c r="B2081" s="134"/>
      <c r="C2081" s="134"/>
      <c r="D2081" s="94">
        <f t="shared" si="32"/>
        <v>0</v>
      </c>
      <c r="E2081" s="135"/>
    </row>
    <row r="2082" spans="1:5">
      <c r="A2082" s="88">
        <v>2072</v>
      </c>
      <c r="B2082" s="134"/>
      <c r="C2082" s="134"/>
      <c r="D2082" s="94">
        <f t="shared" si="32"/>
        <v>0</v>
      </c>
      <c r="E2082" s="135"/>
    </row>
    <row r="2083" spans="1:5">
      <c r="A2083" s="88">
        <v>2073</v>
      </c>
      <c r="B2083" s="134"/>
      <c r="C2083" s="134"/>
      <c r="D2083" s="94">
        <f t="shared" si="32"/>
        <v>0</v>
      </c>
      <c r="E2083" s="135"/>
    </row>
    <row r="2084" spans="1:5">
      <c r="A2084" s="88">
        <v>2074</v>
      </c>
      <c r="B2084" s="134"/>
      <c r="C2084" s="134"/>
      <c r="D2084" s="94">
        <f t="shared" si="32"/>
        <v>0</v>
      </c>
      <c r="E2084" s="135"/>
    </row>
    <row r="2085" spans="1:5">
      <c r="A2085" s="88">
        <v>2075</v>
      </c>
      <c r="B2085" s="134"/>
      <c r="C2085" s="134"/>
      <c r="D2085" s="94">
        <f t="shared" si="32"/>
        <v>0</v>
      </c>
      <c r="E2085" s="135"/>
    </row>
    <row r="2086" spans="1:5">
      <c r="A2086" s="88">
        <v>2076</v>
      </c>
      <c r="B2086" s="134"/>
      <c r="C2086" s="134"/>
      <c r="D2086" s="94">
        <f t="shared" si="32"/>
        <v>0</v>
      </c>
      <c r="E2086" s="135"/>
    </row>
    <row r="2087" spans="1:5">
      <c r="A2087" s="88">
        <v>2077</v>
      </c>
      <c r="B2087" s="134"/>
      <c r="C2087" s="134"/>
      <c r="D2087" s="94">
        <f t="shared" si="32"/>
        <v>0</v>
      </c>
      <c r="E2087" s="135"/>
    </row>
    <row r="2088" spans="1:5">
      <c r="A2088" s="88">
        <v>2078</v>
      </c>
      <c r="B2088" s="134"/>
      <c r="C2088" s="134"/>
      <c r="D2088" s="94">
        <f t="shared" si="32"/>
        <v>0</v>
      </c>
      <c r="E2088" s="135"/>
    </row>
    <row r="2089" spans="1:5">
      <c r="A2089" s="88">
        <v>2079</v>
      </c>
      <c r="B2089" s="134"/>
      <c r="C2089" s="134"/>
      <c r="D2089" s="94">
        <f t="shared" si="32"/>
        <v>0</v>
      </c>
      <c r="E2089" s="135"/>
    </row>
    <row r="2090" spans="1:5">
      <c r="A2090" s="88">
        <v>2080</v>
      </c>
      <c r="B2090" s="134"/>
      <c r="C2090" s="134"/>
      <c r="D2090" s="94">
        <f t="shared" si="32"/>
        <v>0</v>
      </c>
      <c r="E2090" s="135"/>
    </row>
    <row r="2091" spans="1:5">
      <c r="A2091" s="88">
        <v>2081</v>
      </c>
      <c r="B2091" s="134"/>
      <c r="C2091" s="134"/>
      <c r="D2091" s="94">
        <f t="shared" si="32"/>
        <v>0</v>
      </c>
      <c r="E2091" s="135"/>
    </row>
    <row r="2092" spans="1:5">
      <c r="A2092" s="88">
        <v>2082</v>
      </c>
      <c r="B2092" s="134"/>
      <c r="C2092" s="134"/>
      <c r="D2092" s="94">
        <f t="shared" si="32"/>
        <v>0</v>
      </c>
      <c r="E2092" s="135"/>
    </row>
    <row r="2093" spans="1:5">
      <c r="A2093" s="88">
        <v>2083</v>
      </c>
      <c r="B2093" s="134"/>
      <c r="C2093" s="134"/>
      <c r="D2093" s="94">
        <f t="shared" si="32"/>
        <v>0</v>
      </c>
      <c r="E2093" s="135"/>
    </row>
    <row r="2094" spans="1:5">
      <c r="A2094" s="88">
        <v>2084</v>
      </c>
      <c r="B2094" s="134"/>
      <c r="C2094" s="134"/>
      <c r="D2094" s="94">
        <f t="shared" si="32"/>
        <v>0</v>
      </c>
      <c r="E2094" s="135"/>
    </row>
    <row r="2095" spans="1:5">
      <c r="A2095" s="88">
        <v>2085</v>
      </c>
      <c r="B2095" s="134"/>
      <c r="C2095" s="134"/>
      <c r="D2095" s="94">
        <f t="shared" si="32"/>
        <v>0</v>
      </c>
      <c r="E2095" s="135"/>
    </row>
    <row r="2096" spans="1:5">
      <c r="A2096" s="88">
        <v>2086</v>
      </c>
      <c r="B2096" s="134"/>
      <c r="C2096" s="134"/>
      <c r="D2096" s="94">
        <f t="shared" si="32"/>
        <v>0</v>
      </c>
      <c r="E2096" s="135"/>
    </row>
    <row r="2097" spans="1:5">
      <c r="A2097" s="88">
        <v>2087</v>
      </c>
      <c r="B2097" s="134"/>
      <c r="C2097" s="134"/>
      <c r="D2097" s="94">
        <f t="shared" si="32"/>
        <v>0</v>
      </c>
      <c r="E2097" s="135"/>
    </row>
    <row r="2098" spans="1:5">
      <c r="A2098" s="88">
        <v>2088</v>
      </c>
      <c r="B2098" s="134"/>
      <c r="C2098" s="134"/>
      <c r="D2098" s="94">
        <f t="shared" si="32"/>
        <v>0</v>
      </c>
      <c r="E2098" s="135"/>
    </row>
    <row r="2099" spans="1:5">
      <c r="A2099" s="88">
        <v>2089</v>
      </c>
      <c r="B2099" s="134"/>
      <c r="C2099" s="134"/>
      <c r="D2099" s="94">
        <f t="shared" si="32"/>
        <v>0</v>
      </c>
      <c r="E2099" s="135"/>
    </row>
    <row r="2100" spans="1:5">
      <c r="A2100" s="88">
        <v>2090</v>
      </c>
      <c r="B2100" s="134"/>
      <c r="C2100" s="134"/>
      <c r="D2100" s="94">
        <f t="shared" si="32"/>
        <v>0</v>
      </c>
      <c r="E2100" s="135"/>
    </row>
    <row r="2101" spans="1:5">
      <c r="A2101" s="88">
        <v>2091</v>
      </c>
      <c r="B2101" s="134"/>
      <c r="C2101" s="134"/>
      <c r="D2101" s="94">
        <f t="shared" si="32"/>
        <v>0</v>
      </c>
      <c r="E2101" s="135"/>
    </row>
    <row r="2102" spans="1:5">
      <c r="A2102" s="88">
        <v>2092</v>
      </c>
      <c r="B2102" s="134"/>
      <c r="C2102" s="134"/>
      <c r="D2102" s="94">
        <f t="shared" si="32"/>
        <v>0</v>
      </c>
      <c r="E2102" s="135"/>
    </row>
    <row r="2103" spans="1:5">
      <c r="A2103" s="88">
        <v>2093</v>
      </c>
      <c r="B2103" s="134"/>
      <c r="C2103" s="134"/>
      <c r="D2103" s="94">
        <f t="shared" si="32"/>
        <v>0</v>
      </c>
      <c r="E2103" s="135"/>
    </row>
    <row r="2104" spans="1:5">
      <c r="A2104" s="88">
        <v>2094</v>
      </c>
      <c r="B2104" s="134"/>
      <c r="C2104" s="134"/>
      <c r="D2104" s="94">
        <f t="shared" si="32"/>
        <v>0</v>
      </c>
      <c r="E2104" s="135"/>
    </row>
    <row r="2105" spans="1:5">
      <c r="A2105" s="88">
        <v>2095</v>
      </c>
      <c r="B2105" s="134"/>
      <c r="C2105" s="134"/>
      <c r="D2105" s="94">
        <f t="shared" si="32"/>
        <v>0</v>
      </c>
      <c r="E2105" s="135"/>
    </row>
    <row r="2106" spans="1:5">
      <c r="A2106" s="88">
        <v>2096</v>
      </c>
      <c r="B2106" s="134"/>
      <c r="C2106" s="134"/>
      <c r="D2106" s="94">
        <f t="shared" si="32"/>
        <v>0</v>
      </c>
      <c r="E2106" s="135"/>
    </row>
    <row r="2107" spans="1:5">
      <c r="A2107" s="88">
        <v>2097</v>
      </c>
      <c r="B2107" s="134"/>
      <c r="C2107" s="134"/>
      <c r="D2107" s="94">
        <f t="shared" si="32"/>
        <v>0</v>
      </c>
      <c r="E2107" s="135"/>
    </row>
    <row r="2108" spans="1:5">
      <c r="A2108" s="88">
        <v>2098</v>
      </c>
      <c r="B2108" s="134"/>
      <c r="C2108" s="134"/>
      <c r="D2108" s="94">
        <f t="shared" si="32"/>
        <v>0</v>
      </c>
      <c r="E2108" s="135"/>
    </row>
    <row r="2109" spans="1:5">
      <c r="A2109" s="88">
        <v>2099</v>
      </c>
      <c r="B2109" s="134"/>
      <c r="C2109" s="134"/>
      <c r="D2109" s="94">
        <f t="shared" si="32"/>
        <v>0</v>
      </c>
      <c r="E2109" s="135"/>
    </row>
    <row r="2110" spans="1:5">
      <c r="A2110" s="88">
        <v>2100</v>
      </c>
      <c r="B2110" s="134"/>
      <c r="C2110" s="134"/>
      <c r="D2110" s="94">
        <f t="shared" si="32"/>
        <v>0</v>
      </c>
      <c r="E2110" s="135"/>
    </row>
    <row r="2111" spans="1:5">
      <c r="A2111" s="88">
        <v>2101</v>
      </c>
      <c r="B2111" s="134"/>
      <c r="C2111" s="134"/>
      <c r="D2111" s="94">
        <f t="shared" si="32"/>
        <v>0</v>
      </c>
      <c r="E2111" s="135"/>
    </row>
    <row r="2112" spans="1:5">
      <c r="A2112" s="88">
        <v>2102</v>
      </c>
      <c r="B2112" s="134"/>
      <c r="C2112" s="134"/>
      <c r="D2112" s="94">
        <f t="shared" si="32"/>
        <v>0</v>
      </c>
      <c r="E2112" s="135"/>
    </row>
    <row r="2113" spans="1:5">
      <c r="A2113" s="88">
        <v>2103</v>
      </c>
      <c r="B2113" s="134"/>
      <c r="C2113" s="134"/>
      <c r="D2113" s="94">
        <f t="shared" si="32"/>
        <v>0</v>
      </c>
      <c r="E2113" s="135"/>
    </row>
    <row r="2114" spans="1:5">
      <c r="A2114" s="88">
        <v>2104</v>
      </c>
      <c r="B2114" s="134"/>
      <c r="C2114" s="134"/>
      <c r="D2114" s="94">
        <f t="shared" si="32"/>
        <v>0</v>
      </c>
      <c r="E2114" s="135"/>
    </row>
    <row r="2115" spans="1:5">
      <c r="A2115" s="88">
        <v>2105</v>
      </c>
      <c r="B2115" s="134"/>
      <c r="C2115" s="134"/>
      <c r="D2115" s="94">
        <f t="shared" si="32"/>
        <v>0</v>
      </c>
      <c r="E2115" s="135"/>
    </row>
    <row r="2116" spans="1:5">
      <c r="A2116" s="88">
        <v>2106</v>
      </c>
      <c r="B2116" s="134"/>
      <c r="C2116" s="134"/>
      <c r="D2116" s="94">
        <f t="shared" si="32"/>
        <v>0</v>
      </c>
      <c r="E2116" s="135"/>
    </row>
    <row r="2117" spans="1:5">
      <c r="A2117" s="88">
        <v>2107</v>
      </c>
      <c r="B2117" s="134"/>
      <c r="C2117" s="134"/>
      <c r="D2117" s="94">
        <f t="shared" si="32"/>
        <v>0</v>
      </c>
      <c r="E2117" s="135"/>
    </row>
    <row r="2118" spans="1:5">
      <c r="A2118" s="88">
        <v>2108</v>
      </c>
      <c r="B2118" s="134"/>
      <c r="C2118" s="134"/>
      <c r="D2118" s="94">
        <f t="shared" si="32"/>
        <v>0</v>
      </c>
      <c r="E2118" s="135"/>
    </row>
    <row r="2119" spans="1:5">
      <c r="A2119" s="88">
        <v>2109</v>
      </c>
      <c r="B2119" s="134"/>
      <c r="C2119" s="134"/>
      <c r="D2119" s="94">
        <f t="shared" si="32"/>
        <v>0</v>
      </c>
      <c r="E2119" s="135"/>
    </row>
    <row r="2120" spans="1:5">
      <c r="A2120" s="88">
        <v>2110</v>
      </c>
      <c r="B2120" s="134"/>
      <c r="C2120" s="134"/>
      <c r="D2120" s="94">
        <f t="shared" si="32"/>
        <v>0</v>
      </c>
      <c r="E2120" s="135"/>
    </row>
    <row r="2121" spans="1:5">
      <c r="A2121" s="88">
        <v>2111</v>
      </c>
      <c r="B2121" s="134"/>
      <c r="C2121" s="134"/>
      <c r="D2121" s="94">
        <f t="shared" si="32"/>
        <v>0</v>
      </c>
      <c r="E2121" s="135"/>
    </row>
    <row r="2122" spans="1:5">
      <c r="A2122" s="88">
        <v>2112</v>
      </c>
      <c r="B2122" s="134"/>
      <c r="C2122" s="134"/>
      <c r="D2122" s="94">
        <f t="shared" si="32"/>
        <v>0</v>
      </c>
      <c r="E2122" s="135"/>
    </row>
    <row r="2123" spans="1:5">
      <c r="A2123" s="88">
        <v>2113</v>
      </c>
      <c r="B2123" s="134"/>
      <c r="C2123" s="134"/>
      <c r="D2123" s="94">
        <f t="shared" si="32"/>
        <v>0</v>
      </c>
      <c r="E2123" s="135"/>
    </row>
    <row r="2124" spans="1:5">
      <c r="A2124" s="88">
        <v>2114</v>
      </c>
      <c r="B2124" s="134"/>
      <c r="C2124" s="134"/>
      <c r="D2124" s="94">
        <f t="shared" ref="D2124:D2187" si="33">MIN(B2124:C2124)</f>
        <v>0</v>
      </c>
      <c r="E2124" s="135"/>
    </row>
    <row r="2125" spans="1:5">
      <c r="A2125" s="88">
        <v>2115</v>
      </c>
      <c r="B2125" s="134"/>
      <c r="C2125" s="134"/>
      <c r="D2125" s="94">
        <f t="shared" si="33"/>
        <v>0</v>
      </c>
      <c r="E2125" s="135"/>
    </row>
    <row r="2126" spans="1:5">
      <c r="A2126" s="88">
        <v>2116</v>
      </c>
      <c r="B2126" s="134"/>
      <c r="C2126" s="134"/>
      <c r="D2126" s="94">
        <f t="shared" si="33"/>
        <v>0</v>
      </c>
      <c r="E2126" s="135"/>
    </row>
    <row r="2127" spans="1:5">
      <c r="A2127" s="88">
        <v>2117</v>
      </c>
      <c r="B2127" s="134"/>
      <c r="C2127" s="134"/>
      <c r="D2127" s="94">
        <f t="shared" si="33"/>
        <v>0</v>
      </c>
      <c r="E2127" s="135"/>
    </row>
    <row r="2128" spans="1:5">
      <c r="A2128" s="88">
        <v>2118</v>
      </c>
      <c r="B2128" s="134"/>
      <c r="C2128" s="134"/>
      <c r="D2128" s="94">
        <f t="shared" si="33"/>
        <v>0</v>
      </c>
      <c r="E2128" s="135"/>
    </row>
    <row r="2129" spans="1:5">
      <c r="A2129" s="88">
        <v>2119</v>
      </c>
      <c r="B2129" s="134"/>
      <c r="C2129" s="134"/>
      <c r="D2129" s="94">
        <f t="shared" si="33"/>
        <v>0</v>
      </c>
      <c r="E2129" s="135"/>
    </row>
    <row r="2130" spans="1:5">
      <c r="A2130" s="88">
        <v>2120</v>
      </c>
      <c r="B2130" s="134"/>
      <c r="C2130" s="134"/>
      <c r="D2130" s="94">
        <f t="shared" si="33"/>
        <v>0</v>
      </c>
      <c r="E2130" s="135"/>
    </row>
    <row r="2131" spans="1:5">
      <c r="A2131" s="88">
        <v>2121</v>
      </c>
      <c r="B2131" s="134"/>
      <c r="C2131" s="134"/>
      <c r="D2131" s="94">
        <f t="shared" si="33"/>
        <v>0</v>
      </c>
      <c r="E2131" s="135"/>
    </row>
    <row r="2132" spans="1:5">
      <c r="A2132" s="88">
        <v>2122</v>
      </c>
      <c r="B2132" s="134"/>
      <c r="C2132" s="134"/>
      <c r="D2132" s="94">
        <f t="shared" si="33"/>
        <v>0</v>
      </c>
      <c r="E2132" s="135"/>
    </row>
    <row r="2133" spans="1:5">
      <c r="A2133" s="88">
        <v>2123</v>
      </c>
      <c r="B2133" s="134"/>
      <c r="C2133" s="134"/>
      <c r="D2133" s="94">
        <f t="shared" si="33"/>
        <v>0</v>
      </c>
      <c r="E2133" s="135"/>
    </row>
    <row r="2134" spans="1:5">
      <c r="A2134" s="88">
        <v>2124</v>
      </c>
      <c r="B2134" s="134"/>
      <c r="C2134" s="134"/>
      <c r="D2134" s="94">
        <f t="shared" si="33"/>
        <v>0</v>
      </c>
      <c r="E2134" s="135"/>
    </row>
    <row r="2135" spans="1:5">
      <c r="A2135" s="88">
        <v>2125</v>
      </c>
      <c r="B2135" s="134"/>
      <c r="C2135" s="134"/>
      <c r="D2135" s="94">
        <f t="shared" si="33"/>
        <v>0</v>
      </c>
      <c r="E2135" s="135"/>
    </row>
    <row r="2136" spans="1:5">
      <c r="A2136" s="88">
        <v>2126</v>
      </c>
      <c r="B2136" s="134"/>
      <c r="C2136" s="134"/>
      <c r="D2136" s="94">
        <f t="shared" si="33"/>
        <v>0</v>
      </c>
      <c r="E2136" s="135"/>
    </row>
    <row r="2137" spans="1:5">
      <c r="A2137" s="88">
        <v>2127</v>
      </c>
      <c r="B2137" s="134"/>
      <c r="C2137" s="134"/>
      <c r="D2137" s="94">
        <f t="shared" si="33"/>
        <v>0</v>
      </c>
      <c r="E2137" s="135"/>
    </row>
    <row r="2138" spans="1:5">
      <c r="A2138" s="88">
        <v>2128</v>
      </c>
      <c r="B2138" s="134"/>
      <c r="C2138" s="134"/>
      <c r="D2138" s="94">
        <f t="shared" si="33"/>
        <v>0</v>
      </c>
      <c r="E2138" s="135"/>
    </row>
    <row r="2139" spans="1:5">
      <c r="A2139" s="88">
        <v>2129</v>
      </c>
      <c r="B2139" s="134"/>
      <c r="C2139" s="134"/>
      <c r="D2139" s="94">
        <f t="shared" si="33"/>
        <v>0</v>
      </c>
      <c r="E2139" s="135"/>
    </row>
    <row r="2140" spans="1:5">
      <c r="A2140" s="88">
        <v>2130</v>
      </c>
      <c r="B2140" s="134"/>
      <c r="C2140" s="134"/>
      <c r="D2140" s="94">
        <f t="shared" si="33"/>
        <v>0</v>
      </c>
      <c r="E2140" s="135"/>
    </row>
    <row r="2141" spans="1:5">
      <c r="A2141" s="88">
        <v>2131</v>
      </c>
      <c r="B2141" s="134"/>
      <c r="C2141" s="134"/>
      <c r="D2141" s="94">
        <f t="shared" si="33"/>
        <v>0</v>
      </c>
      <c r="E2141" s="135"/>
    </row>
    <row r="2142" spans="1:5">
      <c r="A2142" s="88">
        <v>2132</v>
      </c>
      <c r="B2142" s="134"/>
      <c r="C2142" s="134"/>
      <c r="D2142" s="94">
        <f t="shared" si="33"/>
        <v>0</v>
      </c>
      <c r="E2142" s="135"/>
    </row>
    <row r="2143" spans="1:5">
      <c r="A2143" s="88">
        <v>2133</v>
      </c>
      <c r="B2143" s="134"/>
      <c r="C2143" s="134"/>
      <c r="D2143" s="94">
        <f t="shared" si="33"/>
        <v>0</v>
      </c>
      <c r="E2143" s="135"/>
    </row>
    <row r="2144" spans="1:5">
      <c r="A2144" s="88">
        <v>2134</v>
      </c>
      <c r="B2144" s="134"/>
      <c r="C2144" s="134"/>
      <c r="D2144" s="94">
        <f t="shared" si="33"/>
        <v>0</v>
      </c>
      <c r="E2144" s="135"/>
    </row>
    <row r="2145" spans="1:5">
      <c r="A2145" s="88">
        <v>2135</v>
      </c>
      <c r="B2145" s="134"/>
      <c r="C2145" s="134"/>
      <c r="D2145" s="94">
        <f t="shared" si="33"/>
        <v>0</v>
      </c>
      <c r="E2145" s="135"/>
    </row>
    <row r="2146" spans="1:5">
      <c r="A2146" s="88">
        <v>2136</v>
      </c>
      <c r="B2146" s="134"/>
      <c r="C2146" s="134"/>
      <c r="D2146" s="94">
        <f t="shared" si="33"/>
        <v>0</v>
      </c>
      <c r="E2146" s="135"/>
    </row>
    <row r="2147" spans="1:5">
      <c r="A2147" s="88">
        <v>2137</v>
      </c>
      <c r="B2147" s="134"/>
      <c r="C2147" s="134"/>
      <c r="D2147" s="94">
        <f t="shared" si="33"/>
        <v>0</v>
      </c>
      <c r="E2147" s="135"/>
    </row>
    <row r="2148" spans="1:5">
      <c r="A2148" s="88">
        <v>2138</v>
      </c>
      <c r="B2148" s="134"/>
      <c r="C2148" s="134"/>
      <c r="D2148" s="94">
        <f t="shared" si="33"/>
        <v>0</v>
      </c>
      <c r="E2148" s="135"/>
    </row>
    <row r="2149" spans="1:5">
      <c r="A2149" s="88">
        <v>2139</v>
      </c>
      <c r="B2149" s="134"/>
      <c r="C2149" s="134"/>
      <c r="D2149" s="94">
        <f t="shared" si="33"/>
        <v>0</v>
      </c>
      <c r="E2149" s="135"/>
    </row>
    <row r="2150" spans="1:5">
      <c r="A2150" s="88">
        <v>2140</v>
      </c>
      <c r="B2150" s="134"/>
      <c r="C2150" s="134"/>
      <c r="D2150" s="94">
        <f t="shared" si="33"/>
        <v>0</v>
      </c>
      <c r="E2150" s="135"/>
    </row>
    <row r="2151" spans="1:5">
      <c r="A2151" s="88">
        <v>2141</v>
      </c>
      <c r="B2151" s="134"/>
      <c r="C2151" s="134"/>
      <c r="D2151" s="94">
        <f t="shared" si="33"/>
        <v>0</v>
      </c>
      <c r="E2151" s="135"/>
    </row>
    <row r="2152" spans="1:5">
      <c r="A2152" s="88">
        <v>2142</v>
      </c>
      <c r="B2152" s="134"/>
      <c r="C2152" s="134"/>
      <c r="D2152" s="94">
        <f t="shared" si="33"/>
        <v>0</v>
      </c>
      <c r="E2152" s="135"/>
    </row>
    <row r="2153" spans="1:5">
      <c r="A2153" s="88">
        <v>2143</v>
      </c>
      <c r="B2153" s="134"/>
      <c r="C2153" s="134"/>
      <c r="D2153" s="94">
        <f t="shared" si="33"/>
        <v>0</v>
      </c>
      <c r="E2153" s="135"/>
    </row>
    <row r="2154" spans="1:5">
      <c r="A2154" s="88">
        <v>2144</v>
      </c>
      <c r="B2154" s="134"/>
      <c r="C2154" s="134"/>
      <c r="D2154" s="94">
        <f t="shared" si="33"/>
        <v>0</v>
      </c>
      <c r="E2154" s="135"/>
    </row>
    <row r="2155" spans="1:5">
      <c r="A2155" s="88">
        <v>2145</v>
      </c>
      <c r="B2155" s="134"/>
      <c r="C2155" s="134"/>
      <c r="D2155" s="94">
        <f t="shared" si="33"/>
        <v>0</v>
      </c>
      <c r="E2155" s="135"/>
    </row>
    <row r="2156" spans="1:5">
      <c r="A2156" s="88">
        <v>2146</v>
      </c>
      <c r="B2156" s="134"/>
      <c r="C2156" s="134"/>
      <c r="D2156" s="94">
        <f t="shared" si="33"/>
        <v>0</v>
      </c>
      <c r="E2156" s="135"/>
    </row>
    <row r="2157" spans="1:5">
      <c r="A2157" s="88">
        <v>2147</v>
      </c>
      <c r="B2157" s="134"/>
      <c r="C2157" s="134"/>
      <c r="D2157" s="94">
        <f t="shared" si="33"/>
        <v>0</v>
      </c>
      <c r="E2157" s="135"/>
    </row>
    <row r="2158" spans="1:5">
      <c r="A2158" s="88">
        <v>2148</v>
      </c>
      <c r="B2158" s="134"/>
      <c r="C2158" s="134"/>
      <c r="D2158" s="94">
        <f t="shared" si="33"/>
        <v>0</v>
      </c>
      <c r="E2158" s="135"/>
    </row>
    <row r="2159" spans="1:5">
      <c r="A2159" s="88">
        <v>2149</v>
      </c>
      <c r="B2159" s="134"/>
      <c r="C2159" s="134"/>
      <c r="D2159" s="94">
        <f t="shared" si="33"/>
        <v>0</v>
      </c>
      <c r="E2159" s="135"/>
    </row>
    <row r="2160" spans="1:5">
      <c r="A2160" s="88">
        <v>2150</v>
      </c>
      <c r="B2160" s="134"/>
      <c r="C2160" s="134"/>
      <c r="D2160" s="94">
        <f t="shared" si="33"/>
        <v>0</v>
      </c>
      <c r="E2160" s="135"/>
    </row>
    <row r="2161" spans="1:5">
      <c r="A2161" s="88">
        <v>2151</v>
      </c>
      <c r="B2161" s="134"/>
      <c r="C2161" s="134"/>
      <c r="D2161" s="94">
        <f t="shared" si="33"/>
        <v>0</v>
      </c>
      <c r="E2161" s="135"/>
    </row>
    <row r="2162" spans="1:5">
      <c r="A2162" s="88">
        <v>2152</v>
      </c>
      <c r="B2162" s="134"/>
      <c r="C2162" s="134"/>
      <c r="D2162" s="94">
        <f t="shared" si="33"/>
        <v>0</v>
      </c>
      <c r="E2162" s="135"/>
    </row>
    <row r="2163" spans="1:5">
      <c r="A2163" s="88">
        <v>2153</v>
      </c>
      <c r="B2163" s="134"/>
      <c r="C2163" s="134"/>
      <c r="D2163" s="94">
        <f t="shared" si="33"/>
        <v>0</v>
      </c>
      <c r="E2163" s="135"/>
    </row>
    <row r="2164" spans="1:5">
      <c r="A2164" s="88">
        <v>2154</v>
      </c>
      <c r="B2164" s="134"/>
      <c r="C2164" s="134"/>
      <c r="D2164" s="94">
        <f t="shared" si="33"/>
        <v>0</v>
      </c>
      <c r="E2164" s="135"/>
    </row>
    <row r="2165" spans="1:5">
      <c r="A2165" s="88">
        <v>2155</v>
      </c>
      <c r="B2165" s="134"/>
      <c r="C2165" s="134"/>
      <c r="D2165" s="94">
        <f t="shared" si="33"/>
        <v>0</v>
      </c>
      <c r="E2165" s="135"/>
    </row>
    <row r="2166" spans="1:5">
      <c r="A2166" s="88">
        <v>2156</v>
      </c>
      <c r="B2166" s="134"/>
      <c r="C2166" s="134"/>
      <c r="D2166" s="94">
        <f t="shared" si="33"/>
        <v>0</v>
      </c>
      <c r="E2166" s="135"/>
    </row>
    <row r="2167" spans="1:5">
      <c r="A2167" s="88">
        <v>2157</v>
      </c>
      <c r="B2167" s="134"/>
      <c r="C2167" s="134"/>
      <c r="D2167" s="94">
        <f t="shared" si="33"/>
        <v>0</v>
      </c>
      <c r="E2167" s="135"/>
    </row>
    <row r="2168" spans="1:5">
      <c r="A2168" s="88">
        <v>2158</v>
      </c>
      <c r="B2168" s="134"/>
      <c r="C2168" s="134"/>
      <c r="D2168" s="94">
        <f t="shared" si="33"/>
        <v>0</v>
      </c>
      <c r="E2168" s="135"/>
    </row>
    <row r="2169" spans="1:5">
      <c r="A2169" s="88">
        <v>2159</v>
      </c>
      <c r="B2169" s="134"/>
      <c r="C2169" s="134"/>
      <c r="D2169" s="94">
        <f t="shared" si="33"/>
        <v>0</v>
      </c>
      <c r="E2169" s="135"/>
    </row>
    <row r="2170" spans="1:5">
      <c r="A2170" s="88">
        <v>2160</v>
      </c>
      <c r="B2170" s="134"/>
      <c r="C2170" s="134"/>
      <c r="D2170" s="94">
        <f t="shared" si="33"/>
        <v>0</v>
      </c>
      <c r="E2170" s="135"/>
    </row>
    <row r="2171" spans="1:5">
      <c r="A2171" s="88">
        <v>2161</v>
      </c>
      <c r="B2171" s="134"/>
      <c r="C2171" s="134"/>
      <c r="D2171" s="94">
        <f t="shared" si="33"/>
        <v>0</v>
      </c>
      <c r="E2171" s="135"/>
    </row>
    <row r="2172" spans="1:5">
      <c r="A2172" s="88">
        <v>2162</v>
      </c>
      <c r="B2172" s="134"/>
      <c r="C2172" s="134"/>
      <c r="D2172" s="94">
        <f t="shared" si="33"/>
        <v>0</v>
      </c>
      <c r="E2172" s="135"/>
    </row>
    <row r="2173" spans="1:5">
      <c r="A2173" s="88">
        <v>2163</v>
      </c>
      <c r="B2173" s="134"/>
      <c r="C2173" s="134"/>
      <c r="D2173" s="94">
        <f t="shared" si="33"/>
        <v>0</v>
      </c>
      <c r="E2173" s="135"/>
    </row>
    <row r="2174" spans="1:5">
      <c r="A2174" s="88">
        <v>2164</v>
      </c>
      <c r="B2174" s="134"/>
      <c r="C2174" s="134"/>
      <c r="D2174" s="94">
        <f t="shared" si="33"/>
        <v>0</v>
      </c>
      <c r="E2174" s="135"/>
    </row>
    <row r="2175" spans="1:5">
      <c r="A2175" s="88">
        <v>2165</v>
      </c>
      <c r="B2175" s="134"/>
      <c r="C2175" s="134"/>
      <c r="D2175" s="94">
        <f t="shared" si="33"/>
        <v>0</v>
      </c>
      <c r="E2175" s="135"/>
    </row>
    <row r="2176" spans="1:5">
      <c r="A2176" s="88">
        <v>2166</v>
      </c>
      <c r="B2176" s="134"/>
      <c r="C2176" s="134"/>
      <c r="D2176" s="94">
        <f t="shared" si="33"/>
        <v>0</v>
      </c>
      <c r="E2176" s="135"/>
    </row>
    <row r="2177" spans="1:5">
      <c r="A2177" s="88">
        <v>2167</v>
      </c>
      <c r="B2177" s="134"/>
      <c r="C2177" s="134"/>
      <c r="D2177" s="94">
        <f t="shared" si="33"/>
        <v>0</v>
      </c>
      <c r="E2177" s="135"/>
    </row>
    <row r="2178" spans="1:5">
      <c r="A2178" s="88">
        <v>2168</v>
      </c>
      <c r="B2178" s="134"/>
      <c r="C2178" s="134"/>
      <c r="D2178" s="94">
        <f t="shared" si="33"/>
        <v>0</v>
      </c>
      <c r="E2178" s="135"/>
    </row>
    <row r="2179" spans="1:5">
      <c r="A2179" s="88">
        <v>2169</v>
      </c>
      <c r="B2179" s="134"/>
      <c r="C2179" s="134"/>
      <c r="D2179" s="94">
        <f t="shared" si="33"/>
        <v>0</v>
      </c>
      <c r="E2179" s="135"/>
    </row>
    <row r="2180" spans="1:5">
      <c r="A2180" s="88">
        <v>2170</v>
      </c>
      <c r="B2180" s="134"/>
      <c r="C2180" s="134"/>
      <c r="D2180" s="94">
        <f t="shared" si="33"/>
        <v>0</v>
      </c>
      <c r="E2180" s="135"/>
    </row>
    <row r="2181" spans="1:5">
      <c r="A2181" s="88">
        <v>2171</v>
      </c>
      <c r="B2181" s="134"/>
      <c r="C2181" s="134"/>
      <c r="D2181" s="94">
        <f t="shared" si="33"/>
        <v>0</v>
      </c>
      <c r="E2181" s="135"/>
    </row>
    <row r="2182" spans="1:5">
      <c r="A2182" s="88">
        <v>2172</v>
      </c>
      <c r="B2182" s="134"/>
      <c r="C2182" s="134"/>
      <c r="D2182" s="94">
        <f t="shared" si="33"/>
        <v>0</v>
      </c>
      <c r="E2182" s="135"/>
    </row>
    <row r="2183" spans="1:5">
      <c r="A2183" s="88">
        <v>2173</v>
      </c>
      <c r="B2183" s="134"/>
      <c r="C2183" s="134"/>
      <c r="D2183" s="94">
        <f t="shared" si="33"/>
        <v>0</v>
      </c>
      <c r="E2183" s="135"/>
    </row>
    <row r="2184" spans="1:5">
      <c r="A2184" s="88">
        <v>2174</v>
      </c>
      <c r="B2184" s="134"/>
      <c r="C2184" s="134"/>
      <c r="D2184" s="94">
        <f t="shared" si="33"/>
        <v>0</v>
      </c>
      <c r="E2184" s="135"/>
    </row>
    <row r="2185" spans="1:5">
      <c r="A2185" s="88">
        <v>2175</v>
      </c>
      <c r="B2185" s="134"/>
      <c r="C2185" s="134"/>
      <c r="D2185" s="94">
        <f t="shared" si="33"/>
        <v>0</v>
      </c>
      <c r="E2185" s="135"/>
    </row>
    <row r="2186" spans="1:5">
      <c r="A2186" s="88">
        <v>2176</v>
      </c>
      <c r="B2186" s="134"/>
      <c r="C2186" s="134"/>
      <c r="D2186" s="94">
        <f t="shared" si="33"/>
        <v>0</v>
      </c>
      <c r="E2186" s="135"/>
    </row>
    <row r="2187" spans="1:5">
      <c r="A2187" s="88">
        <v>2177</v>
      </c>
      <c r="B2187" s="134"/>
      <c r="C2187" s="134"/>
      <c r="D2187" s="94">
        <f t="shared" si="33"/>
        <v>0</v>
      </c>
      <c r="E2187" s="135"/>
    </row>
    <row r="2188" spans="1:5">
      <c r="A2188" s="88">
        <v>2178</v>
      </c>
      <c r="B2188" s="134"/>
      <c r="C2188" s="134"/>
      <c r="D2188" s="94">
        <f t="shared" ref="D2188:D2251" si="34">MIN(B2188:C2188)</f>
        <v>0</v>
      </c>
      <c r="E2188" s="135"/>
    </row>
    <row r="2189" spans="1:5">
      <c r="A2189" s="88">
        <v>2179</v>
      </c>
      <c r="B2189" s="134"/>
      <c r="C2189" s="134"/>
      <c r="D2189" s="94">
        <f t="shared" si="34"/>
        <v>0</v>
      </c>
      <c r="E2189" s="135"/>
    </row>
    <row r="2190" spans="1:5">
      <c r="A2190" s="88">
        <v>2180</v>
      </c>
      <c r="B2190" s="134"/>
      <c r="C2190" s="134"/>
      <c r="D2190" s="94">
        <f t="shared" si="34"/>
        <v>0</v>
      </c>
      <c r="E2190" s="135"/>
    </row>
    <row r="2191" spans="1:5">
      <c r="A2191" s="88">
        <v>2181</v>
      </c>
      <c r="B2191" s="134"/>
      <c r="C2191" s="134"/>
      <c r="D2191" s="94">
        <f t="shared" si="34"/>
        <v>0</v>
      </c>
      <c r="E2191" s="135"/>
    </row>
    <row r="2192" spans="1:5">
      <c r="A2192" s="88">
        <v>2182</v>
      </c>
      <c r="B2192" s="134"/>
      <c r="C2192" s="134"/>
      <c r="D2192" s="94">
        <f t="shared" si="34"/>
        <v>0</v>
      </c>
      <c r="E2192" s="135"/>
    </row>
    <row r="2193" spans="1:5">
      <c r="A2193" s="88">
        <v>2183</v>
      </c>
      <c r="B2193" s="134"/>
      <c r="C2193" s="134"/>
      <c r="D2193" s="94">
        <f t="shared" si="34"/>
        <v>0</v>
      </c>
      <c r="E2193" s="135"/>
    </row>
    <row r="2194" spans="1:5">
      <c r="A2194" s="88">
        <v>2184</v>
      </c>
      <c r="B2194" s="134"/>
      <c r="C2194" s="134"/>
      <c r="D2194" s="94">
        <f t="shared" si="34"/>
        <v>0</v>
      </c>
      <c r="E2194" s="135"/>
    </row>
    <row r="2195" spans="1:5">
      <c r="A2195" s="88">
        <v>2185</v>
      </c>
      <c r="B2195" s="134"/>
      <c r="C2195" s="134"/>
      <c r="D2195" s="94">
        <f t="shared" si="34"/>
        <v>0</v>
      </c>
      <c r="E2195" s="135"/>
    </row>
    <row r="2196" spans="1:5">
      <c r="A2196" s="88">
        <v>2186</v>
      </c>
      <c r="B2196" s="134"/>
      <c r="C2196" s="134"/>
      <c r="D2196" s="94">
        <f t="shared" si="34"/>
        <v>0</v>
      </c>
      <c r="E2196" s="135"/>
    </row>
    <row r="2197" spans="1:5">
      <c r="A2197" s="88">
        <v>2187</v>
      </c>
      <c r="B2197" s="134"/>
      <c r="C2197" s="134"/>
      <c r="D2197" s="94">
        <f t="shared" si="34"/>
        <v>0</v>
      </c>
      <c r="E2197" s="135"/>
    </row>
    <row r="2198" spans="1:5">
      <c r="A2198" s="88">
        <v>2188</v>
      </c>
      <c r="B2198" s="134"/>
      <c r="C2198" s="134"/>
      <c r="D2198" s="94">
        <f t="shared" si="34"/>
        <v>0</v>
      </c>
      <c r="E2198" s="135"/>
    </row>
    <row r="2199" spans="1:5">
      <c r="A2199" s="88">
        <v>2189</v>
      </c>
      <c r="B2199" s="134"/>
      <c r="C2199" s="134"/>
      <c r="D2199" s="94">
        <f t="shared" si="34"/>
        <v>0</v>
      </c>
      <c r="E2199" s="135"/>
    </row>
    <row r="2200" spans="1:5">
      <c r="A2200" s="88">
        <v>2190</v>
      </c>
      <c r="B2200" s="134"/>
      <c r="C2200" s="134"/>
      <c r="D2200" s="94">
        <f t="shared" si="34"/>
        <v>0</v>
      </c>
      <c r="E2200" s="135"/>
    </row>
    <row r="2201" spans="1:5">
      <c r="A2201" s="88">
        <v>2191</v>
      </c>
      <c r="B2201" s="134"/>
      <c r="C2201" s="134"/>
      <c r="D2201" s="94">
        <f t="shared" si="34"/>
        <v>0</v>
      </c>
      <c r="E2201" s="135"/>
    </row>
    <row r="2202" spans="1:5">
      <c r="A2202" s="88">
        <v>2192</v>
      </c>
      <c r="B2202" s="134"/>
      <c r="C2202" s="134"/>
      <c r="D2202" s="94">
        <f t="shared" si="34"/>
        <v>0</v>
      </c>
      <c r="E2202" s="135"/>
    </row>
    <row r="2203" spans="1:5">
      <c r="A2203" s="88">
        <v>2193</v>
      </c>
      <c r="B2203" s="134"/>
      <c r="C2203" s="134"/>
      <c r="D2203" s="94">
        <f t="shared" si="34"/>
        <v>0</v>
      </c>
      <c r="E2203" s="135"/>
    </row>
    <row r="2204" spans="1:5">
      <c r="A2204" s="88">
        <v>2194</v>
      </c>
      <c r="B2204" s="134"/>
      <c r="C2204" s="134"/>
      <c r="D2204" s="94">
        <f t="shared" si="34"/>
        <v>0</v>
      </c>
      <c r="E2204" s="135"/>
    </row>
    <row r="2205" spans="1:5">
      <c r="A2205" s="88">
        <v>2195</v>
      </c>
      <c r="B2205" s="134"/>
      <c r="C2205" s="134"/>
      <c r="D2205" s="94">
        <f t="shared" si="34"/>
        <v>0</v>
      </c>
      <c r="E2205" s="135"/>
    </row>
    <row r="2206" spans="1:5">
      <c r="A2206" s="88">
        <v>2196</v>
      </c>
      <c r="B2206" s="134"/>
      <c r="C2206" s="134"/>
      <c r="D2206" s="94">
        <f t="shared" si="34"/>
        <v>0</v>
      </c>
      <c r="E2206" s="135"/>
    </row>
    <row r="2207" spans="1:5">
      <c r="A2207" s="88">
        <v>2197</v>
      </c>
      <c r="B2207" s="134"/>
      <c r="C2207" s="134"/>
      <c r="D2207" s="94">
        <f t="shared" si="34"/>
        <v>0</v>
      </c>
      <c r="E2207" s="135"/>
    </row>
    <row r="2208" spans="1:5">
      <c r="A2208" s="88">
        <v>2198</v>
      </c>
      <c r="B2208" s="134"/>
      <c r="C2208" s="134"/>
      <c r="D2208" s="94">
        <f t="shared" si="34"/>
        <v>0</v>
      </c>
      <c r="E2208" s="135"/>
    </row>
    <row r="2209" spans="1:5">
      <c r="A2209" s="88">
        <v>2199</v>
      </c>
      <c r="B2209" s="134"/>
      <c r="C2209" s="134"/>
      <c r="D2209" s="94">
        <f t="shared" si="34"/>
        <v>0</v>
      </c>
      <c r="E2209" s="135"/>
    </row>
    <row r="2210" spans="1:5">
      <c r="A2210" s="88">
        <v>2200</v>
      </c>
      <c r="B2210" s="134"/>
      <c r="C2210" s="134"/>
      <c r="D2210" s="94">
        <f t="shared" si="34"/>
        <v>0</v>
      </c>
      <c r="E2210" s="135"/>
    </row>
    <row r="2211" spans="1:5">
      <c r="A2211" s="88">
        <v>2201</v>
      </c>
      <c r="B2211" s="134"/>
      <c r="C2211" s="134"/>
      <c r="D2211" s="94">
        <f t="shared" si="34"/>
        <v>0</v>
      </c>
      <c r="E2211" s="135"/>
    </row>
    <row r="2212" spans="1:5">
      <c r="A2212" s="88">
        <v>2202</v>
      </c>
      <c r="B2212" s="134"/>
      <c r="C2212" s="134"/>
      <c r="D2212" s="94">
        <f t="shared" si="34"/>
        <v>0</v>
      </c>
      <c r="E2212" s="135"/>
    </row>
    <row r="2213" spans="1:5">
      <c r="A2213" s="88">
        <v>2203</v>
      </c>
      <c r="B2213" s="134"/>
      <c r="C2213" s="134"/>
      <c r="D2213" s="94">
        <f t="shared" si="34"/>
        <v>0</v>
      </c>
      <c r="E2213" s="135"/>
    </row>
    <row r="2214" spans="1:5">
      <c r="A2214" s="88">
        <v>2204</v>
      </c>
      <c r="B2214" s="134"/>
      <c r="C2214" s="134"/>
      <c r="D2214" s="94">
        <f t="shared" si="34"/>
        <v>0</v>
      </c>
      <c r="E2214" s="135"/>
    </row>
    <row r="2215" spans="1:5">
      <c r="A2215" s="88">
        <v>2205</v>
      </c>
      <c r="B2215" s="134"/>
      <c r="C2215" s="134"/>
      <c r="D2215" s="94">
        <f t="shared" si="34"/>
        <v>0</v>
      </c>
      <c r="E2215" s="135"/>
    </row>
    <row r="2216" spans="1:5">
      <c r="A2216" s="88">
        <v>2206</v>
      </c>
      <c r="B2216" s="134"/>
      <c r="C2216" s="134"/>
      <c r="D2216" s="94">
        <f t="shared" si="34"/>
        <v>0</v>
      </c>
      <c r="E2216" s="135"/>
    </row>
    <row r="2217" spans="1:5">
      <c r="A2217" s="88">
        <v>2207</v>
      </c>
      <c r="B2217" s="134"/>
      <c r="C2217" s="134"/>
      <c r="D2217" s="94">
        <f t="shared" si="34"/>
        <v>0</v>
      </c>
      <c r="E2217" s="135"/>
    </row>
    <row r="2218" spans="1:5">
      <c r="A2218" s="88">
        <v>2208</v>
      </c>
      <c r="B2218" s="134"/>
      <c r="C2218" s="134"/>
      <c r="D2218" s="94">
        <f t="shared" si="34"/>
        <v>0</v>
      </c>
      <c r="E2218" s="135"/>
    </row>
    <row r="2219" spans="1:5">
      <c r="A2219" s="88">
        <v>2209</v>
      </c>
      <c r="B2219" s="134"/>
      <c r="C2219" s="134"/>
      <c r="D2219" s="94">
        <f t="shared" si="34"/>
        <v>0</v>
      </c>
      <c r="E2219" s="135"/>
    </row>
    <row r="2220" spans="1:5">
      <c r="A2220" s="88">
        <v>2210</v>
      </c>
      <c r="B2220" s="134"/>
      <c r="C2220" s="134"/>
      <c r="D2220" s="94">
        <f t="shared" si="34"/>
        <v>0</v>
      </c>
      <c r="E2220" s="135"/>
    </row>
    <row r="2221" spans="1:5">
      <c r="A2221" s="88">
        <v>2211</v>
      </c>
      <c r="B2221" s="134"/>
      <c r="C2221" s="134"/>
      <c r="D2221" s="94">
        <f t="shared" si="34"/>
        <v>0</v>
      </c>
      <c r="E2221" s="135"/>
    </row>
    <row r="2222" spans="1:5">
      <c r="A2222" s="88">
        <v>2212</v>
      </c>
      <c r="B2222" s="134"/>
      <c r="C2222" s="134"/>
      <c r="D2222" s="94">
        <f t="shared" si="34"/>
        <v>0</v>
      </c>
      <c r="E2222" s="135"/>
    </row>
    <row r="2223" spans="1:5">
      <c r="A2223" s="88">
        <v>2213</v>
      </c>
      <c r="B2223" s="134"/>
      <c r="C2223" s="134"/>
      <c r="D2223" s="94">
        <f t="shared" si="34"/>
        <v>0</v>
      </c>
      <c r="E2223" s="135"/>
    </row>
    <row r="2224" spans="1:5">
      <c r="A2224" s="88">
        <v>2214</v>
      </c>
      <c r="B2224" s="134"/>
      <c r="C2224" s="134"/>
      <c r="D2224" s="94">
        <f t="shared" si="34"/>
        <v>0</v>
      </c>
      <c r="E2224" s="135"/>
    </row>
    <row r="2225" spans="1:5">
      <c r="A2225" s="88">
        <v>2215</v>
      </c>
      <c r="B2225" s="134"/>
      <c r="C2225" s="134"/>
      <c r="D2225" s="94">
        <f t="shared" si="34"/>
        <v>0</v>
      </c>
      <c r="E2225" s="135"/>
    </row>
    <row r="2226" spans="1:5">
      <c r="A2226" s="88">
        <v>2216</v>
      </c>
      <c r="B2226" s="134"/>
      <c r="C2226" s="134"/>
      <c r="D2226" s="94">
        <f t="shared" si="34"/>
        <v>0</v>
      </c>
      <c r="E2226" s="135"/>
    </row>
    <row r="2227" spans="1:5">
      <c r="A2227" s="88">
        <v>2217</v>
      </c>
      <c r="B2227" s="134"/>
      <c r="C2227" s="134"/>
      <c r="D2227" s="94">
        <f t="shared" si="34"/>
        <v>0</v>
      </c>
      <c r="E2227" s="135"/>
    </row>
    <row r="2228" spans="1:5">
      <c r="A2228" s="88">
        <v>2218</v>
      </c>
      <c r="B2228" s="134"/>
      <c r="C2228" s="134"/>
      <c r="D2228" s="94">
        <f t="shared" si="34"/>
        <v>0</v>
      </c>
      <c r="E2228" s="135"/>
    </row>
    <row r="2229" spans="1:5">
      <c r="A2229" s="88">
        <v>2219</v>
      </c>
      <c r="B2229" s="134"/>
      <c r="C2229" s="134"/>
      <c r="D2229" s="94">
        <f t="shared" si="34"/>
        <v>0</v>
      </c>
      <c r="E2229" s="135"/>
    </row>
    <row r="2230" spans="1:5">
      <c r="A2230" s="88">
        <v>2220</v>
      </c>
      <c r="B2230" s="134"/>
      <c r="C2230" s="134"/>
      <c r="D2230" s="94">
        <f t="shared" si="34"/>
        <v>0</v>
      </c>
      <c r="E2230" s="135"/>
    </row>
    <row r="2231" spans="1:5">
      <c r="A2231" s="88">
        <v>2221</v>
      </c>
      <c r="B2231" s="134"/>
      <c r="C2231" s="134"/>
      <c r="D2231" s="94">
        <f t="shared" si="34"/>
        <v>0</v>
      </c>
      <c r="E2231" s="135"/>
    </row>
    <row r="2232" spans="1:5">
      <c r="A2232" s="88">
        <v>2222</v>
      </c>
      <c r="B2232" s="134"/>
      <c r="C2232" s="134"/>
      <c r="D2232" s="94">
        <f t="shared" si="34"/>
        <v>0</v>
      </c>
      <c r="E2232" s="135"/>
    </row>
    <row r="2233" spans="1:5">
      <c r="A2233" s="88">
        <v>2223</v>
      </c>
      <c r="B2233" s="134"/>
      <c r="C2233" s="134"/>
      <c r="D2233" s="94">
        <f t="shared" si="34"/>
        <v>0</v>
      </c>
      <c r="E2233" s="135"/>
    </row>
    <row r="2234" spans="1:5">
      <c r="A2234" s="88">
        <v>2224</v>
      </c>
      <c r="B2234" s="134"/>
      <c r="C2234" s="134"/>
      <c r="D2234" s="94">
        <f t="shared" si="34"/>
        <v>0</v>
      </c>
      <c r="E2234" s="135"/>
    </row>
    <row r="2235" spans="1:5">
      <c r="A2235" s="88">
        <v>2225</v>
      </c>
      <c r="B2235" s="134"/>
      <c r="C2235" s="134"/>
      <c r="D2235" s="94">
        <f t="shared" si="34"/>
        <v>0</v>
      </c>
      <c r="E2235" s="135"/>
    </row>
    <row r="2236" spans="1:5">
      <c r="A2236" s="88">
        <v>2226</v>
      </c>
      <c r="B2236" s="134"/>
      <c r="C2236" s="134"/>
      <c r="D2236" s="94">
        <f t="shared" si="34"/>
        <v>0</v>
      </c>
      <c r="E2236" s="135"/>
    </row>
    <row r="2237" spans="1:5">
      <c r="A2237" s="88">
        <v>2227</v>
      </c>
      <c r="B2237" s="134"/>
      <c r="C2237" s="134"/>
      <c r="D2237" s="94">
        <f t="shared" si="34"/>
        <v>0</v>
      </c>
      <c r="E2237" s="135"/>
    </row>
    <row r="2238" spans="1:5">
      <c r="A2238" s="88">
        <v>2228</v>
      </c>
      <c r="B2238" s="134"/>
      <c r="C2238" s="134"/>
      <c r="D2238" s="94">
        <f t="shared" si="34"/>
        <v>0</v>
      </c>
      <c r="E2238" s="135"/>
    </row>
    <row r="2239" spans="1:5">
      <c r="A2239" s="88">
        <v>2229</v>
      </c>
      <c r="B2239" s="134"/>
      <c r="C2239" s="134"/>
      <c r="D2239" s="94">
        <f t="shared" si="34"/>
        <v>0</v>
      </c>
      <c r="E2239" s="135"/>
    </row>
    <row r="2240" spans="1:5">
      <c r="A2240" s="88">
        <v>2230</v>
      </c>
      <c r="B2240" s="134"/>
      <c r="C2240" s="134"/>
      <c r="D2240" s="94">
        <f t="shared" si="34"/>
        <v>0</v>
      </c>
      <c r="E2240" s="135"/>
    </row>
    <row r="2241" spans="1:5">
      <c r="A2241" s="88">
        <v>2231</v>
      </c>
      <c r="B2241" s="134"/>
      <c r="C2241" s="134"/>
      <c r="D2241" s="94">
        <f t="shared" si="34"/>
        <v>0</v>
      </c>
      <c r="E2241" s="135"/>
    </row>
    <row r="2242" spans="1:5">
      <c r="A2242" s="88">
        <v>2232</v>
      </c>
      <c r="B2242" s="134"/>
      <c r="C2242" s="134"/>
      <c r="D2242" s="94">
        <f t="shared" si="34"/>
        <v>0</v>
      </c>
      <c r="E2242" s="135"/>
    </row>
    <row r="2243" spans="1:5">
      <c r="A2243" s="88">
        <v>2233</v>
      </c>
      <c r="B2243" s="134"/>
      <c r="C2243" s="134"/>
      <c r="D2243" s="94">
        <f t="shared" si="34"/>
        <v>0</v>
      </c>
      <c r="E2243" s="135"/>
    </row>
    <row r="2244" spans="1:5">
      <c r="A2244" s="88">
        <v>2234</v>
      </c>
      <c r="B2244" s="134"/>
      <c r="C2244" s="134"/>
      <c r="D2244" s="94">
        <f t="shared" si="34"/>
        <v>0</v>
      </c>
      <c r="E2244" s="135"/>
    </row>
    <row r="2245" spans="1:5">
      <c r="A2245" s="88">
        <v>2235</v>
      </c>
      <c r="B2245" s="134"/>
      <c r="C2245" s="134"/>
      <c r="D2245" s="94">
        <f t="shared" si="34"/>
        <v>0</v>
      </c>
      <c r="E2245" s="135"/>
    </row>
    <row r="2246" spans="1:5">
      <c r="A2246" s="88">
        <v>2236</v>
      </c>
      <c r="B2246" s="134"/>
      <c r="C2246" s="134"/>
      <c r="D2246" s="94">
        <f t="shared" si="34"/>
        <v>0</v>
      </c>
      <c r="E2246" s="135"/>
    </row>
    <row r="2247" spans="1:5">
      <c r="A2247" s="88">
        <v>2237</v>
      </c>
      <c r="B2247" s="134"/>
      <c r="C2247" s="134"/>
      <c r="D2247" s="94">
        <f t="shared" si="34"/>
        <v>0</v>
      </c>
      <c r="E2247" s="135"/>
    </row>
    <row r="2248" spans="1:5">
      <c r="A2248" s="88">
        <v>2238</v>
      </c>
      <c r="B2248" s="134"/>
      <c r="C2248" s="134"/>
      <c r="D2248" s="94">
        <f t="shared" si="34"/>
        <v>0</v>
      </c>
      <c r="E2248" s="135"/>
    </row>
    <row r="2249" spans="1:5">
      <c r="A2249" s="88">
        <v>2239</v>
      </c>
      <c r="B2249" s="134"/>
      <c r="C2249" s="134"/>
      <c r="D2249" s="94">
        <f t="shared" si="34"/>
        <v>0</v>
      </c>
      <c r="E2249" s="135"/>
    </row>
    <row r="2250" spans="1:5">
      <c r="A2250" s="88">
        <v>2240</v>
      </c>
      <c r="B2250" s="134"/>
      <c r="C2250" s="134"/>
      <c r="D2250" s="94">
        <f t="shared" si="34"/>
        <v>0</v>
      </c>
      <c r="E2250" s="135"/>
    </row>
    <row r="2251" spans="1:5">
      <c r="A2251" s="88">
        <v>2241</v>
      </c>
      <c r="B2251" s="134"/>
      <c r="C2251" s="134"/>
      <c r="D2251" s="94">
        <f t="shared" si="34"/>
        <v>0</v>
      </c>
      <c r="E2251" s="135"/>
    </row>
    <row r="2252" spans="1:5">
      <c r="A2252" s="88">
        <v>2242</v>
      </c>
      <c r="B2252" s="134"/>
      <c r="C2252" s="134"/>
      <c r="D2252" s="94">
        <f t="shared" ref="D2252:D2315" si="35">MIN(B2252:C2252)</f>
        <v>0</v>
      </c>
      <c r="E2252" s="135"/>
    </row>
    <row r="2253" spans="1:5">
      <c r="A2253" s="88">
        <v>2243</v>
      </c>
      <c r="B2253" s="134"/>
      <c r="C2253" s="134"/>
      <c r="D2253" s="94">
        <f t="shared" si="35"/>
        <v>0</v>
      </c>
      <c r="E2253" s="135"/>
    </row>
    <row r="2254" spans="1:5">
      <c r="A2254" s="88">
        <v>2244</v>
      </c>
      <c r="B2254" s="134"/>
      <c r="C2254" s="134"/>
      <c r="D2254" s="94">
        <f t="shared" si="35"/>
        <v>0</v>
      </c>
      <c r="E2254" s="135"/>
    </row>
    <row r="2255" spans="1:5">
      <c r="A2255" s="88">
        <v>2245</v>
      </c>
      <c r="B2255" s="134"/>
      <c r="C2255" s="134"/>
      <c r="D2255" s="94">
        <f t="shared" si="35"/>
        <v>0</v>
      </c>
      <c r="E2255" s="135"/>
    </row>
    <row r="2256" spans="1:5">
      <c r="A2256" s="88">
        <v>2246</v>
      </c>
      <c r="B2256" s="134"/>
      <c r="C2256" s="134"/>
      <c r="D2256" s="94">
        <f t="shared" si="35"/>
        <v>0</v>
      </c>
      <c r="E2256" s="135"/>
    </row>
    <row r="2257" spans="1:5">
      <c r="A2257" s="88">
        <v>2247</v>
      </c>
      <c r="B2257" s="134"/>
      <c r="C2257" s="134"/>
      <c r="D2257" s="94">
        <f t="shared" si="35"/>
        <v>0</v>
      </c>
      <c r="E2257" s="135"/>
    </row>
    <row r="2258" spans="1:5">
      <c r="A2258" s="88">
        <v>2248</v>
      </c>
      <c r="B2258" s="134"/>
      <c r="C2258" s="134"/>
      <c r="D2258" s="94">
        <f t="shared" si="35"/>
        <v>0</v>
      </c>
      <c r="E2258" s="135"/>
    </row>
    <row r="2259" spans="1:5">
      <c r="A2259" s="88">
        <v>2249</v>
      </c>
      <c r="B2259" s="134"/>
      <c r="C2259" s="134"/>
      <c r="D2259" s="94">
        <f t="shared" si="35"/>
        <v>0</v>
      </c>
      <c r="E2259" s="135"/>
    </row>
    <row r="2260" spans="1:5">
      <c r="A2260" s="88">
        <v>2250</v>
      </c>
      <c r="B2260" s="134"/>
      <c r="C2260" s="134"/>
      <c r="D2260" s="94">
        <f t="shared" si="35"/>
        <v>0</v>
      </c>
      <c r="E2260" s="135"/>
    </row>
    <row r="2261" spans="1:5">
      <c r="A2261" s="88">
        <v>2251</v>
      </c>
      <c r="B2261" s="134"/>
      <c r="C2261" s="134"/>
      <c r="D2261" s="94">
        <f t="shared" si="35"/>
        <v>0</v>
      </c>
      <c r="E2261" s="135"/>
    </row>
    <row r="2262" spans="1:5">
      <c r="A2262" s="88">
        <v>2252</v>
      </c>
      <c r="B2262" s="134"/>
      <c r="C2262" s="134"/>
      <c r="D2262" s="94">
        <f t="shared" si="35"/>
        <v>0</v>
      </c>
      <c r="E2262" s="135"/>
    </row>
    <row r="2263" spans="1:5">
      <c r="A2263" s="88">
        <v>2253</v>
      </c>
      <c r="B2263" s="134"/>
      <c r="C2263" s="134"/>
      <c r="D2263" s="94">
        <f t="shared" si="35"/>
        <v>0</v>
      </c>
      <c r="E2263" s="135"/>
    </row>
    <row r="2264" spans="1:5">
      <c r="A2264" s="88">
        <v>2254</v>
      </c>
      <c r="B2264" s="134"/>
      <c r="C2264" s="134"/>
      <c r="D2264" s="94">
        <f t="shared" si="35"/>
        <v>0</v>
      </c>
      <c r="E2264" s="135"/>
    </row>
    <row r="2265" spans="1:5">
      <c r="A2265" s="88">
        <v>2255</v>
      </c>
      <c r="B2265" s="134"/>
      <c r="C2265" s="134"/>
      <c r="D2265" s="94">
        <f t="shared" si="35"/>
        <v>0</v>
      </c>
      <c r="E2265" s="135"/>
    </row>
    <row r="2266" spans="1:5">
      <c r="A2266" s="88">
        <v>2256</v>
      </c>
      <c r="B2266" s="134"/>
      <c r="C2266" s="134"/>
      <c r="D2266" s="94">
        <f t="shared" si="35"/>
        <v>0</v>
      </c>
      <c r="E2266" s="135"/>
    </row>
    <row r="2267" spans="1:5">
      <c r="A2267" s="88">
        <v>2257</v>
      </c>
      <c r="B2267" s="134"/>
      <c r="C2267" s="134"/>
      <c r="D2267" s="94">
        <f t="shared" si="35"/>
        <v>0</v>
      </c>
      <c r="E2267" s="135"/>
    </row>
    <row r="2268" spans="1:5">
      <c r="A2268" s="88">
        <v>2258</v>
      </c>
      <c r="B2268" s="134"/>
      <c r="C2268" s="134"/>
      <c r="D2268" s="94">
        <f t="shared" si="35"/>
        <v>0</v>
      </c>
      <c r="E2268" s="135"/>
    </row>
    <row r="2269" spans="1:5">
      <c r="A2269" s="88">
        <v>2259</v>
      </c>
      <c r="B2269" s="134"/>
      <c r="C2269" s="134"/>
      <c r="D2269" s="94">
        <f t="shared" si="35"/>
        <v>0</v>
      </c>
      <c r="E2269" s="135"/>
    </row>
    <row r="2270" spans="1:5">
      <c r="A2270" s="88">
        <v>2260</v>
      </c>
      <c r="B2270" s="134"/>
      <c r="C2270" s="134"/>
      <c r="D2270" s="94">
        <f t="shared" si="35"/>
        <v>0</v>
      </c>
      <c r="E2270" s="135"/>
    </row>
    <row r="2271" spans="1:5">
      <c r="A2271" s="88">
        <v>2261</v>
      </c>
      <c r="B2271" s="134"/>
      <c r="C2271" s="134"/>
      <c r="D2271" s="94">
        <f t="shared" si="35"/>
        <v>0</v>
      </c>
      <c r="E2271" s="135"/>
    </row>
    <row r="2272" spans="1:5">
      <c r="A2272" s="88">
        <v>2262</v>
      </c>
      <c r="B2272" s="134"/>
      <c r="C2272" s="134"/>
      <c r="D2272" s="94">
        <f t="shared" si="35"/>
        <v>0</v>
      </c>
      <c r="E2272" s="135"/>
    </row>
    <row r="2273" spans="1:5">
      <c r="A2273" s="88">
        <v>2263</v>
      </c>
      <c r="B2273" s="134"/>
      <c r="C2273" s="134"/>
      <c r="D2273" s="94">
        <f t="shared" si="35"/>
        <v>0</v>
      </c>
      <c r="E2273" s="135"/>
    </row>
    <row r="2274" spans="1:5">
      <c r="A2274" s="88">
        <v>2264</v>
      </c>
      <c r="B2274" s="134"/>
      <c r="C2274" s="134"/>
      <c r="D2274" s="94">
        <f t="shared" si="35"/>
        <v>0</v>
      </c>
      <c r="E2274" s="135"/>
    </row>
    <row r="2275" spans="1:5">
      <c r="A2275" s="88">
        <v>2265</v>
      </c>
      <c r="B2275" s="134"/>
      <c r="C2275" s="134"/>
      <c r="D2275" s="94">
        <f t="shared" si="35"/>
        <v>0</v>
      </c>
      <c r="E2275" s="135"/>
    </row>
    <row r="2276" spans="1:5">
      <c r="A2276" s="88">
        <v>2266</v>
      </c>
      <c r="B2276" s="134"/>
      <c r="C2276" s="134"/>
      <c r="D2276" s="94">
        <f t="shared" si="35"/>
        <v>0</v>
      </c>
      <c r="E2276" s="135"/>
    </row>
    <row r="2277" spans="1:5">
      <c r="A2277" s="88">
        <v>2267</v>
      </c>
      <c r="B2277" s="134"/>
      <c r="C2277" s="134"/>
      <c r="D2277" s="94">
        <f t="shared" si="35"/>
        <v>0</v>
      </c>
      <c r="E2277" s="135"/>
    </row>
    <row r="2278" spans="1:5">
      <c r="A2278" s="88">
        <v>2268</v>
      </c>
      <c r="B2278" s="134"/>
      <c r="C2278" s="134"/>
      <c r="D2278" s="94">
        <f t="shared" si="35"/>
        <v>0</v>
      </c>
      <c r="E2278" s="135"/>
    </row>
    <row r="2279" spans="1:5">
      <c r="A2279" s="88">
        <v>2269</v>
      </c>
      <c r="B2279" s="134"/>
      <c r="C2279" s="134"/>
      <c r="D2279" s="94">
        <f t="shared" si="35"/>
        <v>0</v>
      </c>
      <c r="E2279" s="135"/>
    </row>
    <row r="2280" spans="1:5">
      <c r="A2280" s="88">
        <v>2270</v>
      </c>
      <c r="B2280" s="134"/>
      <c r="C2280" s="134"/>
      <c r="D2280" s="94">
        <f t="shared" si="35"/>
        <v>0</v>
      </c>
      <c r="E2280" s="135"/>
    </row>
    <row r="2281" spans="1:5">
      <c r="A2281" s="88">
        <v>2271</v>
      </c>
      <c r="B2281" s="134"/>
      <c r="C2281" s="134"/>
      <c r="D2281" s="94">
        <f t="shared" si="35"/>
        <v>0</v>
      </c>
      <c r="E2281" s="135"/>
    </row>
    <row r="2282" spans="1:5">
      <c r="A2282" s="88">
        <v>2272</v>
      </c>
      <c r="B2282" s="134"/>
      <c r="C2282" s="134"/>
      <c r="D2282" s="94">
        <f t="shared" si="35"/>
        <v>0</v>
      </c>
      <c r="E2282" s="135"/>
    </row>
    <row r="2283" spans="1:5">
      <c r="A2283" s="88">
        <v>2273</v>
      </c>
      <c r="B2283" s="134"/>
      <c r="C2283" s="134"/>
      <c r="D2283" s="94">
        <f t="shared" si="35"/>
        <v>0</v>
      </c>
      <c r="E2283" s="135"/>
    </row>
    <row r="2284" spans="1:5">
      <c r="A2284" s="88">
        <v>2274</v>
      </c>
      <c r="B2284" s="134"/>
      <c r="C2284" s="134"/>
      <c r="D2284" s="94">
        <f t="shared" si="35"/>
        <v>0</v>
      </c>
      <c r="E2284" s="135"/>
    </row>
    <row r="2285" spans="1:5">
      <c r="A2285" s="88">
        <v>2275</v>
      </c>
      <c r="B2285" s="134"/>
      <c r="C2285" s="134"/>
      <c r="D2285" s="94">
        <f t="shared" si="35"/>
        <v>0</v>
      </c>
      <c r="E2285" s="135"/>
    </row>
    <row r="2286" spans="1:5">
      <c r="A2286" s="88">
        <v>2276</v>
      </c>
      <c r="B2286" s="134"/>
      <c r="C2286" s="134"/>
      <c r="D2286" s="94">
        <f t="shared" si="35"/>
        <v>0</v>
      </c>
      <c r="E2286" s="135"/>
    </row>
    <row r="2287" spans="1:5">
      <c r="A2287" s="88">
        <v>2277</v>
      </c>
      <c r="B2287" s="134"/>
      <c r="C2287" s="134"/>
      <c r="D2287" s="94">
        <f t="shared" si="35"/>
        <v>0</v>
      </c>
      <c r="E2287" s="135"/>
    </row>
    <row r="2288" spans="1:5">
      <c r="A2288" s="88">
        <v>2278</v>
      </c>
      <c r="B2288" s="134"/>
      <c r="C2288" s="134"/>
      <c r="D2288" s="94">
        <f t="shared" si="35"/>
        <v>0</v>
      </c>
      <c r="E2288" s="135"/>
    </row>
    <row r="2289" spans="1:5">
      <c r="A2289" s="88">
        <v>2279</v>
      </c>
      <c r="B2289" s="134"/>
      <c r="C2289" s="134"/>
      <c r="D2289" s="94">
        <f t="shared" si="35"/>
        <v>0</v>
      </c>
      <c r="E2289" s="135"/>
    </row>
    <row r="2290" spans="1:5">
      <c r="A2290" s="88">
        <v>2280</v>
      </c>
      <c r="B2290" s="134"/>
      <c r="C2290" s="134"/>
      <c r="D2290" s="94">
        <f t="shared" si="35"/>
        <v>0</v>
      </c>
      <c r="E2290" s="135"/>
    </row>
    <row r="2291" spans="1:5">
      <c r="A2291" s="88">
        <v>2281</v>
      </c>
      <c r="B2291" s="134"/>
      <c r="C2291" s="134"/>
      <c r="D2291" s="94">
        <f t="shared" si="35"/>
        <v>0</v>
      </c>
      <c r="E2291" s="135"/>
    </row>
    <row r="2292" spans="1:5">
      <c r="A2292" s="88">
        <v>2282</v>
      </c>
      <c r="B2292" s="134"/>
      <c r="C2292" s="134"/>
      <c r="D2292" s="94">
        <f t="shared" si="35"/>
        <v>0</v>
      </c>
      <c r="E2292" s="135"/>
    </row>
    <row r="2293" spans="1:5">
      <c r="A2293" s="88">
        <v>2283</v>
      </c>
      <c r="B2293" s="134"/>
      <c r="C2293" s="134"/>
      <c r="D2293" s="94">
        <f t="shared" si="35"/>
        <v>0</v>
      </c>
      <c r="E2293" s="135"/>
    </row>
    <row r="2294" spans="1:5">
      <c r="A2294" s="88">
        <v>2284</v>
      </c>
      <c r="B2294" s="134"/>
      <c r="C2294" s="134"/>
      <c r="D2294" s="94">
        <f t="shared" si="35"/>
        <v>0</v>
      </c>
      <c r="E2294" s="135"/>
    </row>
    <row r="2295" spans="1:5">
      <c r="A2295" s="88">
        <v>2285</v>
      </c>
      <c r="B2295" s="134"/>
      <c r="C2295" s="134"/>
      <c r="D2295" s="94">
        <f t="shared" si="35"/>
        <v>0</v>
      </c>
      <c r="E2295" s="135"/>
    </row>
    <row r="2296" spans="1:5">
      <c r="A2296" s="88">
        <v>2286</v>
      </c>
      <c r="B2296" s="134"/>
      <c r="C2296" s="134"/>
      <c r="D2296" s="94">
        <f t="shared" si="35"/>
        <v>0</v>
      </c>
      <c r="E2296" s="135"/>
    </row>
    <row r="2297" spans="1:5">
      <c r="A2297" s="88">
        <v>2287</v>
      </c>
      <c r="B2297" s="134"/>
      <c r="C2297" s="134"/>
      <c r="D2297" s="94">
        <f t="shared" si="35"/>
        <v>0</v>
      </c>
      <c r="E2297" s="135"/>
    </row>
    <row r="2298" spans="1:5">
      <c r="A2298" s="88">
        <v>2288</v>
      </c>
      <c r="B2298" s="134"/>
      <c r="C2298" s="134"/>
      <c r="D2298" s="94">
        <f t="shared" si="35"/>
        <v>0</v>
      </c>
      <c r="E2298" s="135"/>
    </row>
    <row r="2299" spans="1:5">
      <c r="A2299" s="88">
        <v>2289</v>
      </c>
      <c r="B2299" s="134"/>
      <c r="C2299" s="134"/>
      <c r="D2299" s="94">
        <f t="shared" si="35"/>
        <v>0</v>
      </c>
      <c r="E2299" s="135"/>
    </row>
    <row r="2300" spans="1:5">
      <c r="A2300" s="88">
        <v>2290</v>
      </c>
      <c r="B2300" s="134"/>
      <c r="C2300" s="134"/>
      <c r="D2300" s="94">
        <f t="shared" si="35"/>
        <v>0</v>
      </c>
      <c r="E2300" s="135"/>
    </row>
    <row r="2301" spans="1:5">
      <c r="A2301" s="88">
        <v>2291</v>
      </c>
      <c r="B2301" s="134"/>
      <c r="C2301" s="134"/>
      <c r="D2301" s="94">
        <f t="shared" si="35"/>
        <v>0</v>
      </c>
      <c r="E2301" s="135"/>
    </row>
    <row r="2302" spans="1:5">
      <c r="A2302" s="88">
        <v>2292</v>
      </c>
      <c r="B2302" s="134"/>
      <c r="C2302" s="134"/>
      <c r="D2302" s="94">
        <f t="shared" si="35"/>
        <v>0</v>
      </c>
      <c r="E2302" s="135"/>
    </row>
    <row r="2303" spans="1:5">
      <c r="A2303" s="88">
        <v>2293</v>
      </c>
      <c r="B2303" s="134"/>
      <c r="C2303" s="134"/>
      <c r="D2303" s="94">
        <f t="shared" si="35"/>
        <v>0</v>
      </c>
      <c r="E2303" s="135"/>
    </row>
    <row r="2304" spans="1:5">
      <c r="A2304" s="88">
        <v>2294</v>
      </c>
      <c r="B2304" s="134"/>
      <c r="C2304" s="134"/>
      <c r="D2304" s="94">
        <f t="shared" si="35"/>
        <v>0</v>
      </c>
      <c r="E2304" s="135"/>
    </row>
    <row r="2305" spans="1:5">
      <c r="A2305" s="88">
        <v>2295</v>
      </c>
      <c r="B2305" s="134"/>
      <c r="C2305" s="134"/>
      <c r="D2305" s="94">
        <f t="shared" si="35"/>
        <v>0</v>
      </c>
      <c r="E2305" s="135"/>
    </row>
    <row r="2306" spans="1:5">
      <c r="A2306" s="88">
        <v>2296</v>
      </c>
      <c r="B2306" s="134"/>
      <c r="C2306" s="134"/>
      <c r="D2306" s="94">
        <f t="shared" si="35"/>
        <v>0</v>
      </c>
      <c r="E2306" s="135"/>
    </row>
    <row r="2307" spans="1:5">
      <c r="A2307" s="88">
        <v>2297</v>
      </c>
      <c r="B2307" s="134"/>
      <c r="C2307" s="134"/>
      <c r="D2307" s="94">
        <f t="shared" si="35"/>
        <v>0</v>
      </c>
      <c r="E2307" s="135"/>
    </row>
    <row r="2308" spans="1:5">
      <c r="A2308" s="88">
        <v>2298</v>
      </c>
      <c r="B2308" s="134"/>
      <c r="C2308" s="134"/>
      <c r="D2308" s="94">
        <f t="shared" si="35"/>
        <v>0</v>
      </c>
      <c r="E2308" s="135"/>
    </row>
    <row r="2309" spans="1:5">
      <c r="A2309" s="88">
        <v>2299</v>
      </c>
      <c r="B2309" s="134"/>
      <c r="C2309" s="134"/>
      <c r="D2309" s="94">
        <f t="shared" si="35"/>
        <v>0</v>
      </c>
      <c r="E2309" s="135"/>
    </row>
    <row r="2310" spans="1:5">
      <c r="A2310" s="88">
        <v>2300</v>
      </c>
      <c r="B2310" s="134"/>
      <c r="C2310" s="134"/>
      <c r="D2310" s="94">
        <f t="shared" si="35"/>
        <v>0</v>
      </c>
      <c r="E2310" s="135"/>
    </row>
    <row r="2311" spans="1:5">
      <c r="A2311" s="88">
        <v>2301</v>
      </c>
      <c r="B2311" s="134"/>
      <c r="C2311" s="134"/>
      <c r="D2311" s="94">
        <f t="shared" si="35"/>
        <v>0</v>
      </c>
      <c r="E2311" s="135"/>
    </row>
    <row r="2312" spans="1:5">
      <c r="A2312" s="88">
        <v>2302</v>
      </c>
      <c r="B2312" s="134"/>
      <c r="C2312" s="134"/>
      <c r="D2312" s="94">
        <f t="shared" si="35"/>
        <v>0</v>
      </c>
      <c r="E2312" s="135"/>
    </row>
    <row r="2313" spans="1:5">
      <c r="A2313" s="88">
        <v>2303</v>
      </c>
      <c r="B2313" s="134"/>
      <c r="C2313" s="134"/>
      <c r="D2313" s="94">
        <f t="shared" si="35"/>
        <v>0</v>
      </c>
      <c r="E2313" s="135"/>
    </row>
    <row r="2314" spans="1:5">
      <c r="A2314" s="88">
        <v>2304</v>
      </c>
      <c r="B2314" s="134"/>
      <c r="C2314" s="134"/>
      <c r="D2314" s="94">
        <f t="shared" si="35"/>
        <v>0</v>
      </c>
      <c r="E2314" s="135"/>
    </row>
    <row r="2315" spans="1:5">
      <c r="A2315" s="88">
        <v>2305</v>
      </c>
      <c r="B2315" s="134"/>
      <c r="C2315" s="134"/>
      <c r="D2315" s="94">
        <f t="shared" si="35"/>
        <v>0</v>
      </c>
      <c r="E2315" s="135"/>
    </row>
    <row r="2316" spans="1:5">
      <c r="A2316" s="88">
        <v>2306</v>
      </c>
      <c r="B2316" s="134"/>
      <c r="C2316" s="134"/>
      <c r="D2316" s="94">
        <f t="shared" ref="D2316:D2379" si="36">MIN(B2316:C2316)</f>
        <v>0</v>
      </c>
      <c r="E2316" s="135"/>
    </row>
    <row r="2317" spans="1:5">
      <c r="A2317" s="88">
        <v>2307</v>
      </c>
      <c r="B2317" s="134"/>
      <c r="C2317" s="134"/>
      <c r="D2317" s="94">
        <f t="shared" si="36"/>
        <v>0</v>
      </c>
      <c r="E2317" s="135"/>
    </row>
    <row r="2318" spans="1:5">
      <c r="A2318" s="88">
        <v>2308</v>
      </c>
      <c r="B2318" s="134"/>
      <c r="C2318" s="134"/>
      <c r="D2318" s="94">
        <f t="shared" si="36"/>
        <v>0</v>
      </c>
      <c r="E2318" s="135"/>
    </row>
    <row r="2319" spans="1:5">
      <c r="A2319" s="88">
        <v>2309</v>
      </c>
      <c r="B2319" s="134"/>
      <c r="C2319" s="134"/>
      <c r="D2319" s="94">
        <f t="shared" si="36"/>
        <v>0</v>
      </c>
      <c r="E2319" s="135"/>
    </row>
    <row r="2320" spans="1:5">
      <c r="A2320" s="88">
        <v>2310</v>
      </c>
      <c r="B2320" s="134"/>
      <c r="C2320" s="134"/>
      <c r="D2320" s="94">
        <f t="shared" si="36"/>
        <v>0</v>
      </c>
      <c r="E2320" s="135"/>
    </row>
    <row r="2321" spans="1:5">
      <c r="A2321" s="88">
        <v>2311</v>
      </c>
      <c r="B2321" s="134"/>
      <c r="C2321" s="134"/>
      <c r="D2321" s="94">
        <f t="shared" si="36"/>
        <v>0</v>
      </c>
      <c r="E2321" s="135"/>
    </row>
    <row r="2322" spans="1:5">
      <c r="A2322" s="88">
        <v>2312</v>
      </c>
      <c r="B2322" s="134"/>
      <c r="C2322" s="134"/>
      <c r="D2322" s="94">
        <f t="shared" si="36"/>
        <v>0</v>
      </c>
      <c r="E2322" s="135"/>
    </row>
    <row r="2323" spans="1:5">
      <c r="A2323" s="88">
        <v>2313</v>
      </c>
      <c r="B2323" s="134"/>
      <c r="C2323" s="134"/>
      <c r="D2323" s="94">
        <f t="shared" si="36"/>
        <v>0</v>
      </c>
      <c r="E2323" s="135"/>
    </row>
    <row r="2324" spans="1:5">
      <c r="A2324" s="88">
        <v>2314</v>
      </c>
      <c r="B2324" s="134"/>
      <c r="C2324" s="134"/>
      <c r="D2324" s="94">
        <f t="shared" si="36"/>
        <v>0</v>
      </c>
      <c r="E2324" s="135"/>
    </row>
    <row r="2325" spans="1:5">
      <c r="A2325" s="88">
        <v>2315</v>
      </c>
      <c r="B2325" s="134"/>
      <c r="C2325" s="134"/>
      <c r="D2325" s="94">
        <f t="shared" si="36"/>
        <v>0</v>
      </c>
      <c r="E2325" s="135"/>
    </row>
    <row r="2326" spans="1:5">
      <c r="A2326" s="88">
        <v>2316</v>
      </c>
      <c r="B2326" s="134"/>
      <c r="C2326" s="134"/>
      <c r="D2326" s="94">
        <f t="shared" si="36"/>
        <v>0</v>
      </c>
      <c r="E2326" s="135"/>
    </row>
    <row r="2327" spans="1:5">
      <c r="A2327" s="88">
        <v>2317</v>
      </c>
      <c r="B2327" s="134"/>
      <c r="C2327" s="134"/>
      <c r="D2327" s="94">
        <f t="shared" si="36"/>
        <v>0</v>
      </c>
      <c r="E2327" s="135"/>
    </row>
    <row r="2328" spans="1:5">
      <c r="A2328" s="88">
        <v>2318</v>
      </c>
      <c r="B2328" s="134"/>
      <c r="C2328" s="134"/>
      <c r="D2328" s="94">
        <f t="shared" si="36"/>
        <v>0</v>
      </c>
      <c r="E2328" s="135"/>
    </row>
    <row r="2329" spans="1:5">
      <c r="A2329" s="88">
        <v>2319</v>
      </c>
      <c r="B2329" s="134"/>
      <c r="C2329" s="134"/>
      <c r="D2329" s="94">
        <f t="shared" si="36"/>
        <v>0</v>
      </c>
      <c r="E2329" s="135"/>
    </row>
    <row r="2330" spans="1:5">
      <c r="A2330" s="88">
        <v>2320</v>
      </c>
      <c r="B2330" s="134"/>
      <c r="C2330" s="134"/>
      <c r="D2330" s="94">
        <f t="shared" si="36"/>
        <v>0</v>
      </c>
      <c r="E2330" s="135"/>
    </row>
    <row r="2331" spans="1:5">
      <c r="A2331" s="88">
        <v>2321</v>
      </c>
      <c r="B2331" s="134"/>
      <c r="C2331" s="134"/>
      <c r="D2331" s="94">
        <f t="shared" si="36"/>
        <v>0</v>
      </c>
      <c r="E2331" s="135"/>
    </row>
    <row r="2332" spans="1:5">
      <c r="A2332" s="88">
        <v>2322</v>
      </c>
      <c r="B2332" s="134"/>
      <c r="C2332" s="134"/>
      <c r="D2332" s="94">
        <f t="shared" si="36"/>
        <v>0</v>
      </c>
      <c r="E2332" s="135"/>
    </row>
    <row r="2333" spans="1:5">
      <c r="A2333" s="88">
        <v>2323</v>
      </c>
      <c r="B2333" s="134"/>
      <c r="C2333" s="134"/>
      <c r="D2333" s="94">
        <f t="shared" si="36"/>
        <v>0</v>
      </c>
      <c r="E2333" s="135"/>
    </row>
    <row r="2334" spans="1:5">
      <c r="A2334" s="88">
        <v>2324</v>
      </c>
      <c r="B2334" s="134"/>
      <c r="C2334" s="134"/>
      <c r="D2334" s="94">
        <f t="shared" si="36"/>
        <v>0</v>
      </c>
      <c r="E2334" s="135"/>
    </row>
    <row r="2335" spans="1:5">
      <c r="A2335" s="88">
        <v>2325</v>
      </c>
      <c r="B2335" s="134"/>
      <c r="C2335" s="134"/>
      <c r="D2335" s="94">
        <f t="shared" si="36"/>
        <v>0</v>
      </c>
      <c r="E2335" s="135"/>
    </row>
    <row r="2336" spans="1:5">
      <c r="A2336" s="88">
        <v>2326</v>
      </c>
      <c r="B2336" s="134"/>
      <c r="C2336" s="134"/>
      <c r="D2336" s="94">
        <f t="shared" si="36"/>
        <v>0</v>
      </c>
      <c r="E2336" s="135"/>
    </row>
    <row r="2337" spans="1:5">
      <c r="A2337" s="88">
        <v>2327</v>
      </c>
      <c r="B2337" s="134"/>
      <c r="C2337" s="134"/>
      <c r="D2337" s="94">
        <f t="shared" si="36"/>
        <v>0</v>
      </c>
      <c r="E2337" s="135"/>
    </row>
    <row r="2338" spans="1:5">
      <c r="A2338" s="88">
        <v>2328</v>
      </c>
      <c r="B2338" s="134"/>
      <c r="C2338" s="134"/>
      <c r="D2338" s="94">
        <f t="shared" si="36"/>
        <v>0</v>
      </c>
      <c r="E2338" s="135"/>
    </row>
    <row r="2339" spans="1:5">
      <c r="A2339" s="88">
        <v>2329</v>
      </c>
      <c r="B2339" s="134"/>
      <c r="C2339" s="134"/>
      <c r="D2339" s="94">
        <f t="shared" si="36"/>
        <v>0</v>
      </c>
      <c r="E2339" s="135"/>
    </row>
    <row r="2340" spans="1:5">
      <c r="A2340" s="88">
        <v>2330</v>
      </c>
      <c r="B2340" s="134"/>
      <c r="C2340" s="134"/>
      <c r="D2340" s="94">
        <f t="shared" si="36"/>
        <v>0</v>
      </c>
      <c r="E2340" s="135"/>
    </row>
    <row r="2341" spans="1:5">
      <c r="A2341" s="88">
        <v>2331</v>
      </c>
      <c r="B2341" s="134"/>
      <c r="C2341" s="134"/>
      <c r="D2341" s="94">
        <f t="shared" si="36"/>
        <v>0</v>
      </c>
      <c r="E2341" s="135"/>
    </row>
    <row r="2342" spans="1:5">
      <c r="A2342" s="88">
        <v>2332</v>
      </c>
      <c r="B2342" s="134"/>
      <c r="C2342" s="134"/>
      <c r="D2342" s="94">
        <f t="shared" si="36"/>
        <v>0</v>
      </c>
      <c r="E2342" s="135"/>
    </row>
    <row r="2343" spans="1:5">
      <c r="A2343" s="88">
        <v>2333</v>
      </c>
      <c r="B2343" s="134"/>
      <c r="C2343" s="134"/>
      <c r="D2343" s="94">
        <f t="shared" si="36"/>
        <v>0</v>
      </c>
      <c r="E2343" s="135"/>
    </row>
    <row r="2344" spans="1:5">
      <c r="A2344" s="88">
        <v>2334</v>
      </c>
      <c r="B2344" s="134"/>
      <c r="C2344" s="134"/>
      <c r="D2344" s="94">
        <f t="shared" si="36"/>
        <v>0</v>
      </c>
      <c r="E2344" s="135"/>
    </row>
    <row r="2345" spans="1:5">
      <c r="A2345" s="88">
        <v>2335</v>
      </c>
      <c r="B2345" s="134"/>
      <c r="C2345" s="134"/>
      <c r="D2345" s="94">
        <f t="shared" si="36"/>
        <v>0</v>
      </c>
      <c r="E2345" s="135"/>
    </row>
    <row r="2346" spans="1:5">
      <c r="A2346" s="88">
        <v>2336</v>
      </c>
      <c r="B2346" s="134"/>
      <c r="C2346" s="134"/>
      <c r="D2346" s="94">
        <f t="shared" si="36"/>
        <v>0</v>
      </c>
      <c r="E2346" s="135"/>
    </row>
    <row r="2347" spans="1:5">
      <c r="A2347" s="88">
        <v>2337</v>
      </c>
      <c r="B2347" s="134"/>
      <c r="C2347" s="134"/>
      <c r="D2347" s="94">
        <f t="shared" si="36"/>
        <v>0</v>
      </c>
      <c r="E2347" s="135"/>
    </row>
    <row r="2348" spans="1:5">
      <c r="A2348" s="88">
        <v>2338</v>
      </c>
      <c r="B2348" s="134"/>
      <c r="C2348" s="134"/>
      <c r="D2348" s="94">
        <f t="shared" si="36"/>
        <v>0</v>
      </c>
      <c r="E2348" s="135"/>
    </row>
    <row r="2349" spans="1:5">
      <c r="A2349" s="88">
        <v>2339</v>
      </c>
      <c r="B2349" s="134"/>
      <c r="C2349" s="134"/>
      <c r="D2349" s="94">
        <f t="shared" si="36"/>
        <v>0</v>
      </c>
      <c r="E2349" s="135"/>
    </row>
    <row r="2350" spans="1:5">
      <c r="A2350" s="88">
        <v>2340</v>
      </c>
      <c r="B2350" s="134"/>
      <c r="C2350" s="134"/>
      <c r="D2350" s="94">
        <f t="shared" si="36"/>
        <v>0</v>
      </c>
      <c r="E2350" s="135"/>
    </row>
    <row r="2351" spans="1:5">
      <c r="A2351" s="88">
        <v>2341</v>
      </c>
      <c r="B2351" s="134"/>
      <c r="C2351" s="134"/>
      <c r="D2351" s="94">
        <f t="shared" si="36"/>
        <v>0</v>
      </c>
      <c r="E2351" s="135"/>
    </row>
    <row r="2352" spans="1:5">
      <c r="A2352" s="88">
        <v>2342</v>
      </c>
      <c r="B2352" s="134"/>
      <c r="C2352" s="134"/>
      <c r="D2352" s="94">
        <f t="shared" si="36"/>
        <v>0</v>
      </c>
      <c r="E2352" s="135"/>
    </row>
    <row r="2353" spans="1:5">
      <c r="A2353" s="88">
        <v>2343</v>
      </c>
      <c r="B2353" s="134"/>
      <c r="C2353" s="134"/>
      <c r="D2353" s="94">
        <f t="shared" si="36"/>
        <v>0</v>
      </c>
      <c r="E2353" s="135"/>
    </row>
    <row r="2354" spans="1:5">
      <c r="A2354" s="88">
        <v>2344</v>
      </c>
      <c r="B2354" s="134"/>
      <c r="C2354" s="134"/>
      <c r="D2354" s="94">
        <f t="shared" si="36"/>
        <v>0</v>
      </c>
      <c r="E2354" s="135"/>
    </row>
    <row r="2355" spans="1:5">
      <c r="A2355" s="88">
        <v>2345</v>
      </c>
      <c r="B2355" s="134"/>
      <c r="C2355" s="134"/>
      <c r="D2355" s="94">
        <f t="shared" si="36"/>
        <v>0</v>
      </c>
      <c r="E2355" s="135"/>
    </row>
    <row r="2356" spans="1:5">
      <c r="A2356" s="88">
        <v>2346</v>
      </c>
      <c r="B2356" s="134"/>
      <c r="C2356" s="134"/>
      <c r="D2356" s="94">
        <f t="shared" si="36"/>
        <v>0</v>
      </c>
      <c r="E2356" s="135"/>
    </row>
    <row r="2357" spans="1:5">
      <c r="A2357" s="88">
        <v>2347</v>
      </c>
      <c r="B2357" s="134"/>
      <c r="C2357" s="134"/>
      <c r="D2357" s="94">
        <f t="shared" si="36"/>
        <v>0</v>
      </c>
      <c r="E2357" s="135"/>
    </row>
    <row r="2358" spans="1:5">
      <c r="A2358" s="88">
        <v>2348</v>
      </c>
      <c r="B2358" s="134"/>
      <c r="C2358" s="134"/>
      <c r="D2358" s="94">
        <f t="shared" si="36"/>
        <v>0</v>
      </c>
      <c r="E2358" s="135"/>
    </row>
    <row r="2359" spans="1:5">
      <c r="A2359" s="88">
        <v>2349</v>
      </c>
      <c r="B2359" s="134"/>
      <c r="C2359" s="134"/>
      <c r="D2359" s="94">
        <f t="shared" si="36"/>
        <v>0</v>
      </c>
      <c r="E2359" s="135"/>
    </row>
    <row r="2360" spans="1:5">
      <c r="A2360" s="88">
        <v>2350</v>
      </c>
      <c r="B2360" s="134"/>
      <c r="C2360" s="134"/>
      <c r="D2360" s="94">
        <f t="shared" si="36"/>
        <v>0</v>
      </c>
      <c r="E2360" s="135"/>
    </row>
    <row r="2361" spans="1:5">
      <c r="A2361" s="88">
        <v>2351</v>
      </c>
      <c r="B2361" s="134"/>
      <c r="C2361" s="134"/>
      <c r="D2361" s="94">
        <f t="shared" si="36"/>
        <v>0</v>
      </c>
      <c r="E2361" s="135"/>
    </row>
    <row r="2362" spans="1:5">
      <c r="A2362" s="88">
        <v>2352</v>
      </c>
      <c r="B2362" s="134"/>
      <c r="C2362" s="134"/>
      <c r="D2362" s="94">
        <f t="shared" si="36"/>
        <v>0</v>
      </c>
      <c r="E2362" s="135"/>
    </row>
    <row r="2363" spans="1:5">
      <c r="A2363" s="88">
        <v>2353</v>
      </c>
      <c r="B2363" s="134"/>
      <c r="C2363" s="134"/>
      <c r="D2363" s="94">
        <f t="shared" si="36"/>
        <v>0</v>
      </c>
      <c r="E2363" s="135"/>
    </row>
    <row r="2364" spans="1:5">
      <c r="A2364" s="88">
        <v>2354</v>
      </c>
      <c r="B2364" s="134"/>
      <c r="C2364" s="134"/>
      <c r="D2364" s="94">
        <f t="shared" si="36"/>
        <v>0</v>
      </c>
      <c r="E2364" s="135"/>
    </row>
    <row r="2365" spans="1:5">
      <c r="A2365" s="88">
        <v>2355</v>
      </c>
      <c r="B2365" s="134"/>
      <c r="C2365" s="134"/>
      <c r="D2365" s="94">
        <f t="shared" si="36"/>
        <v>0</v>
      </c>
      <c r="E2365" s="135"/>
    </row>
    <row r="2366" spans="1:5">
      <c r="A2366" s="88">
        <v>2356</v>
      </c>
      <c r="B2366" s="134"/>
      <c r="C2366" s="134"/>
      <c r="D2366" s="94">
        <f t="shared" si="36"/>
        <v>0</v>
      </c>
      <c r="E2366" s="135"/>
    </row>
    <row r="2367" spans="1:5">
      <c r="A2367" s="88">
        <v>2357</v>
      </c>
      <c r="B2367" s="134"/>
      <c r="C2367" s="134"/>
      <c r="D2367" s="94">
        <f t="shared" si="36"/>
        <v>0</v>
      </c>
      <c r="E2367" s="135"/>
    </row>
    <row r="2368" spans="1:5">
      <c r="A2368" s="88">
        <v>2358</v>
      </c>
      <c r="B2368" s="134"/>
      <c r="C2368" s="134"/>
      <c r="D2368" s="94">
        <f t="shared" si="36"/>
        <v>0</v>
      </c>
      <c r="E2368" s="135"/>
    </row>
    <row r="2369" spans="1:5">
      <c r="A2369" s="88">
        <v>2359</v>
      </c>
      <c r="B2369" s="134"/>
      <c r="C2369" s="134"/>
      <c r="D2369" s="94">
        <f t="shared" si="36"/>
        <v>0</v>
      </c>
      <c r="E2369" s="135"/>
    </row>
    <row r="2370" spans="1:5">
      <c r="A2370" s="88">
        <v>2360</v>
      </c>
      <c r="B2370" s="134"/>
      <c r="C2370" s="134"/>
      <c r="D2370" s="94">
        <f t="shared" si="36"/>
        <v>0</v>
      </c>
      <c r="E2370" s="135"/>
    </row>
    <row r="2371" spans="1:5">
      <c r="A2371" s="88">
        <v>2361</v>
      </c>
      <c r="B2371" s="134"/>
      <c r="C2371" s="134"/>
      <c r="D2371" s="94">
        <f t="shared" si="36"/>
        <v>0</v>
      </c>
      <c r="E2371" s="135"/>
    </row>
    <row r="2372" spans="1:5">
      <c r="A2372" s="88">
        <v>2362</v>
      </c>
      <c r="B2372" s="134"/>
      <c r="C2372" s="134"/>
      <c r="D2372" s="94">
        <f t="shared" si="36"/>
        <v>0</v>
      </c>
      <c r="E2372" s="135"/>
    </row>
    <row r="2373" spans="1:5">
      <c r="A2373" s="88">
        <v>2363</v>
      </c>
      <c r="B2373" s="134"/>
      <c r="C2373" s="134"/>
      <c r="D2373" s="94">
        <f t="shared" si="36"/>
        <v>0</v>
      </c>
      <c r="E2373" s="135"/>
    </row>
    <row r="2374" spans="1:5">
      <c r="A2374" s="88">
        <v>2364</v>
      </c>
      <c r="B2374" s="134"/>
      <c r="C2374" s="134"/>
      <c r="D2374" s="94">
        <f t="shared" si="36"/>
        <v>0</v>
      </c>
      <c r="E2374" s="135"/>
    </row>
    <row r="2375" spans="1:5">
      <c r="A2375" s="88">
        <v>2365</v>
      </c>
      <c r="B2375" s="134"/>
      <c r="C2375" s="134"/>
      <c r="D2375" s="94">
        <f t="shared" si="36"/>
        <v>0</v>
      </c>
      <c r="E2375" s="135"/>
    </row>
    <row r="2376" spans="1:5">
      <c r="A2376" s="88">
        <v>2366</v>
      </c>
      <c r="B2376" s="134"/>
      <c r="C2376" s="134"/>
      <c r="D2376" s="94">
        <f t="shared" si="36"/>
        <v>0</v>
      </c>
      <c r="E2376" s="135"/>
    </row>
    <row r="2377" spans="1:5">
      <c r="A2377" s="88">
        <v>2367</v>
      </c>
      <c r="B2377" s="134"/>
      <c r="C2377" s="134"/>
      <c r="D2377" s="94">
        <f t="shared" si="36"/>
        <v>0</v>
      </c>
      <c r="E2377" s="135"/>
    </row>
    <row r="2378" spans="1:5">
      <c r="A2378" s="88">
        <v>2368</v>
      </c>
      <c r="B2378" s="134"/>
      <c r="C2378" s="134"/>
      <c r="D2378" s="94">
        <f t="shared" si="36"/>
        <v>0</v>
      </c>
      <c r="E2378" s="135"/>
    </row>
    <row r="2379" spans="1:5">
      <c r="A2379" s="88">
        <v>2369</v>
      </c>
      <c r="B2379" s="134"/>
      <c r="C2379" s="134"/>
      <c r="D2379" s="94">
        <f t="shared" si="36"/>
        <v>0</v>
      </c>
      <c r="E2379" s="135"/>
    </row>
    <row r="2380" spans="1:5">
      <c r="A2380" s="88">
        <v>2370</v>
      </c>
      <c r="B2380" s="134"/>
      <c r="C2380" s="134"/>
      <c r="D2380" s="94">
        <f t="shared" ref="D2380:D2443" si="37">MIN(B2380:C2380)</f>
        <v>0</v>
      </c>
      <c r="E2380" s="135"/>
    </row>
    <row r="2381" spans="1:5">
      <c r="A2381" s="88">
        <v>2371</v>
      </c>
      <c r="B2381" s="134"/>
      <c r="C2381" s="134"/>
      <c r="D2381" s="94">
        <f t="shared" si="37"/>
        <v>0</v>
      </c>
      <c r="E2381" s="135"/>
    </row>
    <row r="2382" spans="1:5">
      <c r="A2382" s="88">
        <v>2372</v>
      </c>
      <c r="B2382" s="134"/>
      <c r="C2382" s="134"/>
      <c r="D2382" s="94">
        <f t="shared" si="37"/>
        <v>0</v>
      </c>
      <c r="E2382" s="135"/>
    </row>
    <row r="2383" spans="1:5">
      <c r="A2383" s="88">
        <v>2373</v>
      </c>
      <c r="B2383" s="134"/>
      <c r="C2383" s="134"/>
      <c r="D2383" s="94">
        <f t="shared" si="37"/>
        <v>0</v>
      </c>
      <c r="E2383" s="135"/>
    </row>
    <row r="2384" spans="1:5">
      <c r="A2384" s="88">
        <v>2374</v>
      </c>
      <c r="B2384" s="134"/>
      <c r="C2384" s="134"/>
      <c r="D2384" s="94">
        <f t="shared" si="37"/>
        <v>0</v>
      </c>
      <c r="E2384" s="135"/>
    </row>
    <row r="2385" spans="1:5">
      <c r="A2385" s="88">
        <v>2375</v>
      </c>
      <c r="B2385" s="134"/>
      <c r="C2385" s="134"/>
      <c r="D2385" s="94">
        <f t="shared" si="37"/>
        <v>0</v>
      </c>
      <c r="E2385" s="135"/>
    </row>
    <row r="2386" spans="1:5">
      <c r="A2386" s="88">
        <v>2376</v>
      </c>
      <c r="B2386" s="134"/>
      <c r="C2386" s="134"/>
      <c r="D2386" s="94">
        <f t="shared" si="37"/>
        <v>0</v>
      </c>
      <c r="E2386" s="135"/>
    </row>
    <row r="2387" spans="1:5">
      <c r="A2387" s="88">
        <v>2377</v>
      </c>
      <c r="B2387" s="134"/>
      <c r="C2387" s="134"/>
      <c r="D2387" s="94">
        <f t="shared" si="37"/>
        <v>0</v>
      </c>
      <c r="E2387" s="135"/>
    </row>
    <row r="2388" spans="1:5">
      <c r="A2388" s="88">
        <v>2378</v>
      </c>
      <c r="B2388" s="134"/>
      <c r="C2388" s="134"/>
      <c r="D2388" s="94">
        <f t="shared" si="37"/>
        <v>0</v>
      </c>
      <c r="E2388" s="135"/>
    </row>
    <row r="2389" spans="1:5">
      <c r="A2389" s="88">
        <v>2379</v>
      </c>
      <c r="B2389" s="134"/>
      <c r="C2389" s="134"/>
      <c r="D2389" s="94">
        <f t="shared" si="37"/>
        <v>0</v>
      </c>
      <c r="E2389" s="135"/>
    </row>
    <row r="2390" spans="1:5">
      <c r="A2390" s="88">
        <v>2380</v>
      </c>
      <c r="B2390" s="134"/>
      <c r="C2390" s="134"/>
      <c r="D2390" s="94">
        <f t="shared" si="37"/>
        <v>0</v>
      </c>
      <c r="E2390" s="135"/>
    </row>
    <row r="2391" spans="1:5">
      <c r="A2391" s="88">
        <v>2381</v>
      </c>
      <c r="B2391" s="134"/>
      <c r="C2391" s="134"/>
      <c r="D2391" s="94">
        <f t="shared" si="37"/>
        <v>0</v>
      </c>
      <c r="E2391" s="135"/>
    </row>
    <row r="2392" spans="1:5">
      <c r="A2392" s="88">
        <v>2382</v>
      </c>
      <c r="B2392" s="134"/>
      <c r="C2392" s="134"/>
      <c r="D2392" s="94">
        <f t="shared" si="37"/>
        <v>0</v>
      </c>
      <c r="E2392" s="135"/>
    </row>
    <row r="2393" spans="1:5">
      <c r="A2393" s="88">
        <v>2383</v>
      </c>
      <c r="B2393" s="134"/>
      <c r="C2393" s="134"/>
      <c r="D2393" s="94">
        <f t="shared" si="37"/>
        <v>0</v>
      </c>
      <c r="E2393" s="135"/>
    </row>
    <row r="2394" spans="1:5">
      <c r="A2394" s="88">
        <v>2384</v>
      </c>
      <c r="B2394" s="134"/>
      <c r="C2394" s="134"/>
      <c r="D2394" s="94">
        <f t="shared" si="37"/>
        <v>0</v>
      </c>
      <c r="E2394" s="135"/>
    </row>
    <row r="2395" spans="1:5">
      <c r="A2395" s="88">
        <v>2385</v>
      </c>
      <c r="B2395" s="134"/>
      <c r="C2395" s="134"/>
      <c r="D2395" s="94">
        <f t="shared" si="37"/>
        <v>0</v>
      </c>
      <c r="E2395" s="135"/>
    </row>
    <row r="2396" spans="1:5">
      <c r="A2396" s="88">
        <v>2386</v>
      </c>
      <c r="B2396" s="134"/>
      <c r="C2396" s="134"/>
      <c r="D2396" s="94">
        <f t="shared" si="37"/>
        <v>0</v>
      </c>
      <c r="E2396" s="135"/>
    </row>
    <row r="2397" spans="1:5">
      <c r="A2397" s="88">
        <v>2387</v>
      </c>
      <c r="B2397" s="134"/>
      <c r="C2397" s="134"/>
      <c r="D2397" s="94">
        <f t="shared" si="37"/>
        <v>0</v>
      </c>
      <c r="E2397" s="135"/>
    </row>
    <row r="2398" spans="1:5">
      <c r="A2398" s="88">
        <v>2388</v>
      </c>
      <c r="B2398" s="134"/>
      <c r="C2398" s="134"/>
      <c r="D2398" s="94">
        <f t="shared" si="37"/>
        <v>0</v>
      </c>
      <c r="E2398" s="135"/>
    </row>
    <row r="2399" spans="1:5">
      <c r="A2399" s="88">
        <v>2389</v>
      </c>
      <c r="B2399" s="134"/>
      <c r="C2399" s="134"/>
      <c r="D2399" s="94">
        <f t="shared" si="37"/>
        <v>0</v>
      </c>
      <c r="E2399" s="135"/>
    </row>
    <row r="2400" spans="1:5">
      <c r="A2400" s="88">
        <v>2390</v>
      </c>
      <c r="B2400" s="134"/>
      <c r="C2400" s="134"/>
      <c r="D2400" s="94">
        <f t="shared" si="37"/>
        <v>0</v>
      </c>
      <c r="E2400" s="135"/>
    </row>
    <row r="2401" spans="1:5">
      <c r="A2401" s="88">
        <v>2391</v>
      </c>
      <c r="B2401" s="134"/>
      <c r="C2401" s="134"/>
      <c r="D2401" s="94">
        <f t="shared" si="37"/>
        <v>0</v>
      </c>
      <c r="E2401" s="135"/>
    </row>
    <row r="2402" spans="1:5">
      <c r="A2402" s="88">
        <v>2392</v>
      </c>
      <c r="B2402" s="134"/>
      <c r="C2402" s="134"/>
      <c r="D2402" s="94">
        <f t="shared" si="37"/>
        <v>0</v>
      </c>
      <c r="E2402" s="135"/>
    </row>
    <row r="2403" spans="1:5">
      <c r="A2403" s="88">
        <v>2393</v>
      </c>
      <c r="B2403" s="134"/>
      <c r="C2403" s="134"/>
      <c r="D2403" s="94">
        <f t="shared" si="37"/>
        <v>0</v>
      </c>
      <c r="E2403" s="135"/>
    </row>
    <row r="2404" spans="1:5">
      <c r="A2404" s="88">
        <v>2394</v>
      </c>
      <c r="B2404" s="134"/>
      <c r="C2404" s="134"/>
      <c r="D2404" s="94">
        <f t="shared" si="37"/>
        <v>0</v>
      </c>
      <c r="E2404" s="135"/>
    </row>
    <row r="2405" spans="1:5">
      <c r="A2405" s="88">
        <v>2395</v>
      </c>
      <c r="B2405" s="134"/>
      <c r="C2405" s="134"/>
      <c r="D2405" s="94">
        <f t="shared" si="37"/>
        <v>0</v>
      </c>
      <c r="E2405" s="135"/>
    </row>
    <row r="2406" spans="1:5">
      <c r="A2406" s="88">
        <v>2396</v>
      </c>
      <c r="B2406" s="134"/>
      <c r="C2406" s="134"/>
      <c r="D2406" s="94">
        <f t="shared" si="37"/>
        <v>0</v>
      </c>
      <c r="E2406" s="135"/>
    </row>
    <row r="2407" spans="1:5">
      <c r="A2407" s="88">
        <v>2397</v>
      </c>
      <c r="B2407" s="134"/>
      <c r="C2407" s="134"/>
      <c r="D2407" s="94">
        <f t="shared" si="37"/>
        <v>0</v>
      </c>
      <c r="E2407" s="135"/>
    </row>
    <row r="2408" spans="1:5">
      <c r="A2408" s="88">
        <v>2398</v>
      </c>
      <c r="B2408" s="134"/>
      <c r="C2408" s="134"/>
      <c r="D2408" s="94">
        <f t="shared" si="37"/>
        <v>0</v>
      </c>
      <c r="E2408" s="135"/>
    </row>
    <row r="2409" spans="1:5">
      <c r="A2409" s="88">
        <v>2399</v>
      </c>
      <c r="B2409" s="134"/>
      <c r="C2409" s="134"/>
      <c r="D2409" s="94">
        <f t="shared" si="37"/>
        <v>0</v>
      </c>
      <c r="E2409" s="135"/>
    </row>
    <row r="2410" spans="1:5">
      <c r="A2410" s="88">
        <v>2400</v>
      </c>
      <c r="B2410" s="134"/>
      <c r="C2410" s="134"/>
      <c r="D2410" s="94">
        <f t="shared" si="37"/>
        <v>0</v>
      </c>
      <c r="E2410" s="135"/>
    </row>
    <row r="2411" spans="1:5">
      <c r="A2411" s="88">
        <v>2401</v>
      </c>
      <c r="B2411" s="134"/>
      <c r="C2411" s="134"/>
      <c r="D2411" s="94">
        <f t="shared" si="37"/>
        <v>0</v>
      </c>
      <c r="E2411" s="135"/>
    </row>
    <row r="2412" spans="1:5">
      <c r="A2412" s="88">
        <v>2402</v>
      </c>
      <c r="B2412" s="134"/>
      <c r="C2412" s="134"/>
      <c r="D2412" s="94">
        <f t="shared" si="37"/>
        <v>0</v>
      </c>
      <c r="E2412" s="135"/>
    </row>
    <row r="2413" spans="1:5">
      <c r="A2413" s="88">
        <v>2403</v>
      </c>
      <c r="B2413" s="134"/>
      <c r="C2413" s="134"/>
      <c r="D2413" s="94">
        <f t="shared" si="37"/>
        <v>0</v>
      </c>
      <c r="E2413" s="135"/>
    </row>
    <row r="2414" spans="1:5">
      <c r="A2414" s="88">
        <v>2404</v>
      </c>
      <c r="B2414" s="134"/>
      <c r="C2414" s="134"/>
      <c r="D2414" s="94">
        <f t="shared" si="37"/>
        <v>0</v>
      </c>
      <c r="E2414" s="135"/>
    </row>
    <row r="2415" spans="1:5">
      <c r="A2415" s="88">
        <v>2405</v>
      </c>
      <c r="B2415" s="134"/>
      <c r="C2415" s="134"/>
      <c r="D2415" s="94">
        <f t="shared" si="37"/>
        <v>0</v>
      </c>
      <c r="E2415" s="135"/>
    </row>
    <row r="2416" spans="1:5">
      <c r="A2416" s="88">
        <v>2406</v>
      </c>
      <c r="B2416" s="134"/>
      <c r="C2416" s="134"/>
      <c r="D2416" s="94">
        <f t="shared" si="37"/>
        <v>0</v>
      </c>
      <c r="E2416" s="135"/>
    </row>
    <row r="2417" spans="1:5">
      <c r="A2417" s="88">
        <v>2407</v>
      </c>
      <c r="B2417" s="134"/>
      <c r="C2417" s="134"/>
      <c r="D2417" s="94">
        <f t="shared" si="37"/>
        <v>0</v>
      </c>
      <c r="E2417" s="135"/>
    </row>
    <row r="2418" spans="1:5">
      <c r="A2418" s="88">
        <v>2408</v>
      </c>
      <c r="B2418" s="134"/>
      <c r="C2418" s="134"/>
      <c r="D2418" s="94">
        <f t="shared" si="37"/>
        <v>0</v>
      </c>
      <c r="E2418" s="135"/>
    </row>
    <row r="2419" spans="1:5">
      <c r="A2419" s="88">
        <v>2409</v>
      </c>
      <c r="B2419" s="134"/>
      <c r="C2419" s="134"/>
      <c r="D2419" s="94">
        <f t="shared" si="37"/>
        <v>0</v>
      </c>
      <c r="E2419" s="135"/>
    </row>
    <row r="2420" spans="1:5">
      <c r="A2420" s="88">
        <v>2410</v>
      </c>
      <c r="B2420" s="134"/>
      <c r="C2420" s="134"/>
      <c r="D2420" s="94">
        <f t="shared" si="37"/>
        <v>0</v>
      </c>
      <c r="E2420" s="135"/>
    </row>
    <row r="2421" spans="1:5">
      <c r="A2421" s="88">
        <v>2411</v>
      </c>
      <c r="B2421" s="134"/>
      <c r="C2421" s="134"/>
      <c r="D2421" s="94">
        <f t="shared" si="37"/>
        <v>0</v>
      </c>
      <c r="E2421" s="135"/>
    </row>
    <row r="2422" spans="1:5">
      <c r="A2422" s="88">
        <v>2412</v>
      </c>
      <c r="B2422" s="134"/>
      <c r="C2422" s="134"/>
      <c r="D2422" s="94">
        <f t="shared" si="37"/>
        <v>0</v>
      </c>
      <c r="E2422" s="135"/>
    </row>
    <row r="2423" spans="1:5">
      <c r="A2423" s="88">
        <v>2413</v>
      </c>
      <c r="B2423" s="134"/>
      <c r="C2423" s="134"/>
      <c r="D2423" s="94">
        <f t="shared" si="37"/>
        <v>0</v>
      </c>
      <c r="E2423" s="135"/>
    </row>
    <row r="2424" spans="1:5">
      <c r="A2424" s="88">
        <v>2414</v>
      </c>
      <c r="B2424" s="134"/>
      <c r="C2424" s="134"/>
      <c r="D2424" s="94">
        <f t="shared" si="37"/>
        <v>0</v>
      </c>
      <c r="E2424" s="135"/>
    </row>
    <row r="2425" spans="1:5">
      <c r="A2425" s="88">
        <v>2415</v>
      </c>
      <c r="B2425" s="134"/>
      <c r="C2425" s="134"/>
      <c r="D2425" s="94">
        <f t="shared" si="37"/>
        <v>0</v>
      </c>
      <c r="E2425" s="135"/>
    </row>
    <row r="2426" spans="1:5">
      <c r="A2426" s="88">
        <v>2416</v>
      </c>
      <c r="B2426" s="134"/>
      <c r="C2426" s="134"/>
      <c r="D2426" s="94">
        <f t="shared" si="37"/>
        <v>0</v>
      </c>
      <c r="E2426" s="135"/>
    </row>
    <row r="2427" spans="1:5">
      <c r="A2427" s="88">
        <v>2417</v>
      </c>
      <c r="B2427" s="134"/>
      <c r="C2427" s="134"/>
      <c r="D2427" s="94">
        <f t="shared" si="37"/>
        <v>0</v>
      </c>
      <c r="E2427" s="135"/>
    </row>
    <row r="2428" spans="1:5">
      <c r="A2428" s="88">
        <v>2418</v>
      </c>
      <c r="B2428" s="134"/>
      <c r="C2428" s="134"/>
      <c r="D2428" s="94">
        <f t="shared" si="37"/>
        <v>0</v>
      </c>
      <c r="E2428" s="135"/>
    </row>
    <row r="2429" spans="1:5">
      <c r="A2429" s="88">
        <v>2419</v>
      </c>
      <c r="B2429" s="134"/>
      <c r="C2429" s="134"/>
      <c r="D2429" s="94">
        <f t="shared" si="37"/>
        <v>0</v>
      </c>
      <c r="E2429" s="135"/>
    </row>
    <row r="2430" spans="1:5">
      <c r="A2430" s="88">
        <v>2420</v>
      </c>
      <c r="B2430" s="134"/>
      <c r="C2430" s="134"/>
      <c r="D2430" s="94">
        <f t="shared" si="37"/>
        <v>0</v>
      </c>
      <c r="E2430" s="135"/>
    </row>
    <row r="2431" spans="1:5">
      <c r="A2431" s="88">
        <v>2421</v>
      </c>
      <c r="B2431" s="134"/>
      <c r="C2431" s="134"/>
      <c r="D2431" s="94">
        <f t="shared" si="37"/>
        <v>0</v>
      </c>
      <c r="E2431" s="135"/>
    </row>
    <row r="2432" spans="1:5">
      <c r="A2432" s="88">
        <v>2422</v>
      </c>
      <c r="B2432" s="134"/>
      <c r="C2432" s="134"/>
      <c r="D2432" s="94">
        <f t="shared" si="37"/>
        <v>0</v>
      </c>
      <c r="E2432" s="135"/>
    </row>
    <row r="2433" spans="1:5">
      <c r="A2433" s="88">
        <v>2423</v>
      </c>
      <c r="B2433" s="134"/>
      <c r="C2433" s="134"/>
      <c r="D2433" s="94">
        <f t="shared" si="37"/>
        <v>0</v>
      </c>
      <c r="E2433" s="135"/>
    </row>
    <row r="2434" spans="1:5">
      <c r="A2434" s="88">
        <v>2424</v>
      </c>
      <c r="B2434" s="134"/>
      <c r="C2434" s="134"/>
      <c r="D2434" s="94">
        <f t="shared" si="37"/>
        <v>0</v>
      </c>
      <c r="E2434" s="135"/>
    </row>
    <row r="2435" spans="1:5">
      <c r="A2435" s="88">
        <v>2425</v>
      </c>
      <c r="B2435" s="134"/>
      <c r="C2435" s="134"/>
      <c r="D2435" s="94">
        <f t="shared" si="37"/>
        <v>0</v>
      </c>
      <c r="E2435" s="135"/>
    </row>
    <row r="2436" spans="1:5">
      <c r="A2436" s="88">
        <v>2426</v>
      </c>
      <c r="B2436" s="134"/>
      <c r="C2436" s="134"/>
      <c r="D2436" s="94">
        <f t="shared" si="37"/>
        <v>0</v>
      </c>
      <c r="E2436" s="135"/>
    </row>
    <row r="2437" spans="1:5">
      <c r="A2437" s="88">
        <v>2427</v>
      </c>
      <c r="B2437" s="134"/>
      <c r="C2437" s="134"/>
      <c r="D2437" s="94">
        <f t="shared" si="37"/>
        <v>0</v>
      </c>
      <c r="E2437" s="135"/>
    </row>
    <row r="2438" spans="1:5">
      <c r="A2438" s="88">
        <v>2428</v>
      </c>
      <c r="B2438" s="134"/>
      <c r="C2438" s="134"/>
      <c r="D2438" s="94">
        <f t="shared" si="37"/>
        <v>0</v>
      </c>
      <c r="E2438" s="135"/>
    </row>
    <row r="2439" spans="1:5">
      <c r="A2439" s="88">
        <v>2429</v>
      </c>
      <c r="B2439" s="134"/>
      <c r="C2439" s="134"/>
      <c r="D2439" s="94">
        <f t="shared" si="37"/>
        <v>0</v>
      </c>
      <c r="E2439" s="135"/>
    </row>
    <row r="2440" spans="1:5">
      <c r="A2440" s="88">
        <v>2430</v>
      </c>
      <c r="B2440" s="134"/>
      <c r="C2440" s="134"/>
      <c r="D2440" s="94">
        <f t="shared" si="37"/>
        <v>0</v>
      </c>
      <c r="E2440" s="135"/>
    </row>
    <row r="2441" spans="1:5">
      <c r="A2441" s="88">
        <v>2431</v>
      </c>
      <c r="B2441" s="134"/>
      <c r="C2441" s="134"/>
      <c r="D2441" s="94">
        <f t="shared" si="37"/>
        <v>0</v>
      </c>
      <c r="E2441" s="135"/>
    </row>
    <row r="2442" spans="1:5">
      <c r="A2442" s="88">
        <v>2432</v>
      </c>
      <c r="B2442" s="134"/>
      <c r="C2442" s="134"/>
      <c r="D2442" s="94">
        <f t="shared" si="37"/>
        <v>0</v>
      </c>
      <c r="E2442" s="135"/>
    </row>
    <row r="2443" spans="1:5">
      <c r="A2443" s="88">
        <v>2433</v>
      </c>
      <c r="B2443" s="134"/>
      <c r="C2443" s="134"/>
      <c r="D2443" s="94">
        <f t="shared" si="37"/>
        <v>0</v>
      </c>
      <c r="E2443" s="135"/>
    </row>
    <row r="2444" spans="1:5">
      <c r="A2444" s="88">
        <v>2434</v>
      </c>
      <c r="B2444" s="134"/>
      <c r="C2444" s="134"/>
      <c r="D2444" s="94">
        <f t="shared" ref="D2444:D2507" si="38">MIN(B2444:C2444)</f>
        <v>0</v>
      </c>
      <c r="E2444" s="135"/>
    </row>
    <row r="2445" spans="1:5">
      <c r="A2445" s="88">
        <v>2435</v>
      </c>
      <c r="B2445" s="134"/>
      <c r="C2445" s="134"/>
      <c r="D2445" s="94">
        <f t="shared" si="38"/>
        <v>0</v>
      </c>
      <c r="E2445" s="135"/>
    </row>
    <row r="2446" spans="1:5">
      <c r="A2446" s="88">
        <v>2436</v>
      </c>
      <c r="B2446" s="134"/>
      <c r="C2446" s="134"/>
      <c r="D2446" s="94">
        <f t="shared" si="38"/>
        <v>0</v>
      </c>
      <c r="E2446" s="135"/>
    </row>
    <row r="2447" spans="1:5">
      <c r="A2447" s="88">
        <v>2437</v>
      </c>
      <c r="B2447" s="134"/>
      <c r="C2447" s="134"/>
      <c r="D2447" s="94">
        <f t="shared" si="38"/>
        <v>0</v>
      </c>
      <c r="E2447" s="135"/>
    </row>
    <row r="2448" spans="1:5">
      <c r="A2448" s="88">
        <v>2438</v>
      </c>
      <c r="B2448" s="134"/>
      <c r="C2448" s="134"/>
      <c r="D2448" s="94">
        <f t="shared" si="38"/>
        <v>0</v>
      </c>
      <c r="E2448" s="135"/>
    </row>
    <row r="2449" spans="1:5">
      <c r="A2449" s="88">
        <v>2439</v>
      </c>
      <c r="B2449" s="134"/>
      <c r="C2449" s="134"/>
      <c r="D2449" s="94">
        <f t="shared" si="38"/>
        <v>0</v>
      </c>
      <c r="E2449" s="135"/>
    </row>
    <row r="2450" spans="1:5">
      <c r="A2450" s="88">
        <v>2440</v>
      </c>
      <c r="B2450" s="134"/>
      <c r="C2450" s="134"/>
      <c r="D2450" s="94">
        <f t="shared" si="38"/>
        <v>0</v>
      </c>
      <c r="E2450" s="135"/>
    </row>
    <row r="2451" spans="1:5">
      <c r="A2451" s="88">
        <v>2441</v>
      </c>
      <c r="B2451" s="134"/>
      <c r="C2451" s="134"/>
      <c r="D2451" s="94">
        <f t="shared" si="38"/>
        <v>0</v>
      </c>
      <c r="E2451" s="135"/>
    </row>
    <row r="2452" spans="1:5">
      <c r="A2452" s="88">
        <v>2442</v>
      </c>
      <c r="B2452" s="134"/>
      <c r="C2452" s="134"/>
      <c r="D2452" s="94">
        <f t="shared" si="38"/>
        <v>0</v>
      </c>
      <c r="E2452" s="135"/>
    </row>
    <row r="2453" spans="1:5">
      <c r="A2453" s="88">
        <v>2443</v>
      </c>
      <c r="B2453" s="134"/>
      <c r="C2453" s="134"/>
      <c r="D2453" s="94">
        <f t="shared" si="38"/>
        <v>0</v>
      </c>
      <c r="E2453" s="135"/>
    </row>
    <row r="2454" spans="1:5">
      <c r="A2454" s="88">
        <v>2444</v>
      </c>
      <c r="B2454" s="134"/>
      <c r="C2454" s="134"/>
      <c r="D2454" s="94">
        <f t="shared" si="38"/>
        <v>0</v>
      </c>
      <c r="E2454" s="135"/>
    </row>
    <row r="2455" spans="1:5">
      <c r="A2455" s="88">
        <v>2445</v>
      </c>
      <c r="B2455" s="134"/>
      <c r="C2455" s="134"/>
      <c r="D2455" s="94">
        <f t="shared" si="38"/>
        <v>0</v>
      </c>
      <c r="E2455" s="135"/>
    </row>
    <row r="2456" spans="1:5">
      <c r="A2456" s="88">
        <v>2446</v>
      </c>
      <c r="B2456" s="134"/>
      <c r="C2456" s="134"/>
      <c r="D2456" s="94">
        <f t="shared" si="38"/>
        <v>0</v>
      </c>
      <c r="E2456" s="135"/>
    </row>
    <row r="2457" spans="1:5">
      <c r="A2457" s="88">
        <v>2447</v>
      </c>
      <c r="B2457" s="134"/>
      <c r="C2457" s="134"/>
      <c r="D2457" s="94">
        <f t="shared" si="38"/>
        <v>0</v>
      </c>
      <c r="E2457" s="135"/>
    </row>
    <row r="2458" spans="1:5">
      <c r="A2458" s="88">
        <v>2448</v>
      </c>
      <c r="B2458" s="134"/>
      <c r="C2458" s="134"/>
      <c r="D2458" s="94">
        <f t="shared" si="38"/>
        <v>0</v>
      </c>
      <c r="E2458" s="135"/>
    </row>
    <row r="2459" spans="1:5">
      <c r="A2459" s="88">
        <v>2449</v>
      </c>
      <c r="B2459" s="134"/>
      <c r="C2459" s="134"/>
      <c r="D2459" s="94">
        <f t="shared" si="38"/>
        <v>0</v>
      </c>
      <c r="E2459" s="135"/>
    </row>
    <row r="2460" spans="1:5">
      <c r="A2460" s="88">
        <v>2450</v>
      </c>
      <c r="B2460" s="134"/>
      <c r="C2460" s="134"/>
      <c r="D2460" s="94">
        <f t="shared" si="38"/>
        <v>0</v>
      </c>
      <c r="E2460" s="135"/>
    </row>
    <row r="2461" spans="1:5">
      <c r="A2461" s="88">
        <v>2451</v>
      </c>
      <c r="B2461" s="134"/>
      <c r="C2461" s="134"/>
      <c r="D2461" s="94">
        <f t="shared" si="38"/>
        <v>0</v>
      </c>
      <c r="E2461" s="135"/>
    </row>
    <row r="2462" spans="1:5">
      <c r="A2462" s="88">
        <v>2452</v>
      </c>
      <c r="B2462" s="134"/>
      <c r="C2462" s="134"/>
      <c r="D2462" s="94">
        <f t="shared" si="38"/>
        <v>0</v>
      </c>
      <c r="E2462" s="135"/>
    </row>
    <row r="2463" spans="1:5">
      <c r="A2463" s="88">
        <v>2453</v>
      </c>
      <c r="B2463" s="134"/>
      <c r="C2463" s="134"/>
      <c r="D2463" s="94">
        <f t="shared" si="38"/>
        <v>0</v>
      </c>
      <c r="E2463" s="135"/>
    </row>
    <row r="2464" spans="1:5">
      <c r="A2464" s="88">
        <v>2454</v>
      </c>
      <c r="B2464" s="134"/>
      <c r="C2464" s="134"/>
      <c r="D2464" s="94">
        <f t="shared" si="38"/>
        <v>0</v>
      </c>
      <c r="E2464" s="135"/>
    </row>
    <row r="2465" spans="1:5">
      <c r="A2465" s="88">
        <v>2455</v>
      </c>
      <c r="B2465" s="134"/>
      <c r="C2465" s="134"/>
      <c r="D2465" s="94">
        <f t="shared" si="38"/>
        <v>0</v>
      </c>
      <c r="E2465" s="135"/>
    </row>
    <row r="2466" spans="1:5">
      <c r="A2466" s="88">
        <v>2456</v>
      </c>
      <c r="B2466" s="134"/>
      <c r="C2466" s="134"/>
      <c r="D2466" s="94">
        <f t="shared" si="38"/>
        <v>0</v>
      </c>
      <c r="E2466" s="135"/>
    </row>
    <row r="2467" spans="1:5">
      <c r="A2467" s="88">
        <v>2457</v>
      </c>
      <c r="B2467" s="134"/>
      <c r="C2467" s="134"/>
      <c r="D2467" s="94">
        <f t="shared" si="38"/>
        <v>0</v>
      </c>
      <c r="E2467" s="135"/>
    </row>
    <row r="2468" spans="1:5">
      <c r="A2468" s="88">
        <v>2458</v>
      </c>
      <c r="B2468" s="134"/>
      <c r="C2468" s="134"/>
      <c r="D2468" s="94">
        <f t="shared" si="38"/>
        <v>0</v>
      </c>
      <c r="E2468" s="135"/>
    </row>
    <row r="2469" spans="1:5">
      <c r="A2469" s="88">
        <v>2459</v>
      </c>
      <c r="B2469" s="134"/>
      <c r="C2469" s="134"/>
      <c r="D2469" s="94">
        <f t="shared" si="38"/>
        <v>0</v>
      </c>
      <c r="E2469" s="135"/>
    </row>
    <row r="2470" spans="1:5">
      <c r="A2470" s="88">
        <v>2460</v>
      </c>
      <c r="B2470" s="134"/>
      <c r="C2470" s="134"/>
      <c r="D2470" s="94">
        <f t="shared" si="38"/>
        <v>0</v>
      </c>
      <c r="E2470" s="135"/>
    </row>
    <row r="2471" spans="1:5">
      <c r="A2471" s="88">
        <v>2461</v>
      </c>
      <c r="B2471" s="134"/>
      <c r="C2471" s="134"/>
      <c r="D2471" s="94">
        <f t="shared" si="38"/>
        <v>0</v>
      </c>
      <c r="E2471" s="135"/>
    </row>
    <row r="2472" spans="1:5">
      <c r="A2472" s="88">
        <v>2462</v>
      </c>
      <c r="B2472" s="134"/>
      <c r="C2472" s="134"/>
      <c r="D2472" s="94">
        <f t="shared" si="38"/>
        <v>0</v>
      </c>
      <c r="E2472" s="135"/>
    </row>
    <row r="2473" spans="1:5">
      <c r="A2473" s="88">
        <v>2463</v>
      </c>
      <c r="B2473" s="134"/>
      <c r="C2473" s="134"/>
      <c r="D2473" s="94">
        <f t="shared" si="38"/>
        <v>0</v>
      </c>
      <c r="E2473" s="135"/>
    </row>
    <row r="2474" spans="1:5">
      <c r="A2474" s="88">
        <v>2464</v>
      </c>
      <c r="B2474" s="134"/>
      <c r="C2474" s="134"/>
      <c r="D2474" s="94">
        <f t="shared" si="38"/>
        <v>0</v>
      </c>
      <c r="E2474" s="135"/>
    </row>
    <row r="2475" spans="1:5">
      <c r="A2475" s="88">
        <v>2465</v>
      </c>
      <c r="B2475" s="134"/>
      <c r="C2475" s="134"/>
      <c r="D2475" s="94">
        <f t="shared" si="38"/>
        <v>0</v>
      </c>
      <c r="E2475" s="135"/>
    </row>
    <row r="2476" spans="1:5">
      <c r="A2476" s="88">
        <v>2466</v>
      </c>
      <c r="B2476" s="134"/>
      <c r="C2476" s="134"/>
      <c r="D2476" s="94">
        <f t="shared" si="38"/>
        <v>0</v>
      </c>
      <c r="E2476" s="135"/>
    </row>
    <row r="2477" spans="1:5">
      <c r="A2477" s="88">
        <v>2467</v>
      </c>
      <c r="B2477" s="134"/>
      <c r="C2477" s="134"/>
      <c r="D2477" s="94">
        <f t="shared" si="38"/>
        <v>0</v>
      </c>
      <c r="E2477" s="135"/>
    </row>
    <row r="2478" spans="1:5">
      <c r="A2478" s="88">
        <v>2468</v>
      </c>
      <c r="B2478" s="134"/>
      <c r="C2478" s="134"/>
      <c r="D2478" s="94">
        <f t="shared" si="38"/>
        <v>0</v>
      </c>
      <c r="E2478" s="135"/>
    </row>
    <row r="2479" spans="1:5">
      <c r="A2479" s="88">
        <v>2469</v>
      </c>
      <c r="B2479" s="134"/>
      <c r="C2479" s="134"/>
      <c r="D2479" s="94">
        <f t="shared" si="38"/>
        <v>0</v>
      </c>
      <c r="E2479" s="135"/>
    </row>
    <row r="2480" spans="1:5">
      <c r="A2480" s="88">
        <v>2470</v>
      </c>
      <c r="B2480" s="134"/>
      <c r="C2480" s="134"/>
      <c r="D2480" s="94">
        <f t="shared" si="38"/>
        <v>0</v>
      </c>
      <c r="E2480" s="135"/>
    </row>
    <row r="2481" spans="1:5">
      <c r="A2481" s="88">
        <v>2471</v>
      </c>
      <c r="B2481" s="134"/>
      <c r="C2481" s="134"/>
      <c r="D2481" s="94">
        <f t="shared" si="38"/>
        <v>0</v>
      </c>
      <c r="E2481" s="135"/>
    </row>
    <row r="2482" spans="1:5">
      <c r="A2482" s="88">
        <v>2472</v>
      </c>
      <c r="B2482" s="134"/>
      <c r="C2482" s="134"/>
      <c r="D2482" s="94">
        <f t="shared" si="38"/>
        <v>0</v>
      </c>
      <c r="E2482" s="135"/>
    </row>
    <row r="2483" spans="1:5">
      <c r="A2483" s="88">
        <v>2473</v>
      </c>
      <c r="B2483" s="134"/>
      <c r="C2483" s="134"/>
      <c r="D2483" s="94">
        <f t="shared" si="38"/>
        <v>0</v>
      </c>
      <c r="E2483" s="135"/>
    </row>
    <row r="2484" spans="1:5">
      <c r="A2484" s="88">
        <v>2474</v>
      </c>
      <c r="B2484" s="134"/>
      <c r="C2484" s="134"/>
      <c r="D2484" s="94">
        <f t="shared" si="38"/>
        <v>0</v>
      </c>
      <c r="E2484" s="135"/>
    </row>
    <row r="2485" spans="1:5">
      <c r="A2485" s="88">
        <v>2475</v>
      </c>
      <c r="B2485" s="134"/>
      <c r="C2485" s="134"/>
      <c r="D2485" s="94">
        <f t="shared" si="38"/>
        <v>0</v>
      </c>
      <c r="E2485" s="135"/>
    </row>
    <row r="2486" spans="1:5">
      <c r="A2486" s="88">
        <v>2476</v>
      </c>
      <c r="B2486" s="134"/>
      <c r="C2486" s="134"/>
      <c r="D2486" s="94">
        <f t="shared" si="38"/>
        <v>0</v>
      </c>
      <c r="E2486" s="135"/>
    </row>
    <row r="2487" spans="1:5">
      <c r="A2487" s="88">
        <v>2477</v>
      </c>
      <c r="B2487" s="134"/>
      <c r="C2487" s="134"/>
      <c r="D2487" s="94">
        <f t="shared" si="38"/>
        <v>0</v>
      </c>
      <c r="E2487" s="135"/>
    </row>
    <row r="2488" spans="1:5">
      <c r="A2488" s="88">
        <v>2478</v>
      </c>
      <c r="B2488" s="134"/>
      <c r="C2488" s="134"/>
      <c r="D2488" s="94">
        <f t="shared" si="38"/>
        <v>0</v>
      </c>
      <c r="E2488" s="135"/>
    </row>
    <row r="2489" spans="1:5">
      <c r="A2489" s="88">
        <v>2479</v>
      </c>
      <c r="B2489" s="134"/>
      <c r="C2489" s="134"/>
      <c r="D2489" s="94">
        <f t="shared" si="38"/>
        <v>0</v>
      </c>
      <c r="E2489" s="135"/>
    </row>
    <row r="2490" spans="1:5">
      <c r="A2490" s="88">
        <v>2480</v>
      </c>
      <c r="B2490" s="134"/>
      <c r="C2490" s="134"/>
      <c r="D2490" s="94">
        <f t="shared" si="38"/>
        <v>0</v>
      </c>
      <c r="E2490" s="135"/>
    </row>
    <row r="2491" spans="1:5">
      <c r="A2491" s="88">
        <v>2481</v>
      </c>
      <c r="B2491" s="134"/>
      <c r="C2491" s="134"/>
      <c r="D2491" s="94">
        <f t="shared" si="38"/>
        <v>0</v>
      </c>
      <c r="E2491" s="135"/>
    </row>
    <row r="2492" spans="1:5">
      <c r="A2492" s="88">
        <v>2482</v>
      </c>
      <c r="B2492" s="134"/>
      <c r="C2492" s="134"/>
      <c r="D2492" s="94">
        <f t="shared" si="38"/>
        <v>0</v>
      </c>
      <c r="E2492" s="135"/>
    </row>
    <row r="2493" spans="1:5">
      <c r="A2493" s="88">
        <v>2483</v>
      </c>
      <c r="B2493" s="134"/>
      <c r="C2493" s="134"/>
      <c r="D2493" s="94">
        <f t="shared" si="38"/>
        <v>0</v>
      </c>
      <c r="E2493" s="135"/>
    </row>
    <row r="2494" spans="1:5">
      <c r="A2494" s="88">
        <v>2484</v>
      </c>
      <c r="B2494" s="134"/>
      <c r="C2494" s="134"/>
      <c r="D2494" s="94">
        <f t="shared" si="38"/>
        <v>0</v>
      </c>
      <c r="E2494" s="135"/>
    </row>
    <row r="2495" spans="1:5">
      <c r="A2495" s="88">
        <v>2485</v>
      </c>
      <c r="B2495" s="134"/>
      <c r="C2495" s="134"/>
      <c r="D2495" s="94">
        <f t="shared" si="38"/>
        <v>0</v>
      </c>
      <c r="E2495" s="135"/>
    </row>
    <row r="2496" spans="1:5">
      <c r="A2496" s="88">
        <v>2486</v>
      </c>
      <c r="B2496" s="134"/>
      <c r="C2496" s="134"/>
      <c r="D2496" s="94">
        <f t="shared" si="38"/>
        <v>0</v>
      </c>
      <c r="E2496" s="135"/>
    </row>
    <row r="2497" spans="1:5">
      <c r="A2497" s="88">
        <v>2487</v>
      </c>
      <c r="B2497" s="134"/>
      <c r="C2497" s="134"/>
      <c r="D2497" s="94">
        <f t="shared" si="38"/>
        <v>0</v>
      </c>
      <c r="E2497" s="135"/>
    </row>
    <row r="2498" spans="1:5">
      <c r="A2498" s="88">
        <v>2488</v>
      </c>
      <c r="B2498" s="134"/>
      <c r="C2498" s="134"/>
      <c r="D2498" s="94">
        <f t="shared" si="38"/>
        <v>0</v>
      </c>
      <c r="E2498" s="135"/>
    </row>
    <row r="2499" spans="1:5">
      <c r="A2499" s="88">
        <v>2489</v>
      </c>
      <c r="B2499" s="134"/>
      <c r="C2499" s="134"/>
      <c r="D2499" s="94">
        <f t="shared" si="38"/>
        <v>0</v>
      </c>
      <c r="E2499" s="135"/>
    </row>
    <row r="2500" spans="1:5">
      <c r="A2500" s="88">
        <v>2490</v>
      </c>
      <c r="B2500" s="134"/>
      <c r="C2500" s="134"/>
      <c r="D2500" s="94">
        <f t="shared" si="38"/>
        <v>0</v>
      </c>
      <c r="E2500" s="135"/>
    </row>
    <row r="2501" spans="1:5">
      <c r="A2501" s="88">
        <v>2491</v>
      </c>
      <c r="B2501" s="134"/>
      <c r="C2501" s="134"/>
      <c r="D2501" s="94">
        <f t="shared" si="38"/>
        <v>0</v>
      </c>
      <c r="E2501" s="135"/>
    </row>
    <row r="2502" spans="1:5">
      <c r="A2502" s="88">
        <v>2492</v>
      </c>
      <c r="B2502" s="134"/>
      <c r="C2502" s="134"/>
      <c r="D2502" s="94">
        <f t="shared" si="38"/>
        <v>0</v>
      </c>
      <c r="E2502" s="135"/>
    </row>
    <row r="2503" spans="1:5">
      <c r="A2503" s="88">
        <v>2493</v>
      </c>
      <c r="B2503" s="134"/>
      <c r="C2503" s="134"/>
      <c r="D2503" s="94">
        <f t="shared" si="38"/>
        <v>0</v>
      </c>
      <c r="E2503" s="135"/>
    </row>
    <row r="2504" spans="1:5">
      <c r="A2504" s="88">
        <v>2494</v>
      </c>
      <c r="B2504" s="134"/>
      <c r="C2504" s="134"/>
      <c r="D2504" s="94">
        <f t="shared" si="38"/>
        <v>0</v>
      </c>
      <c r="E2504" s="135"/>
    </row>
    <row r="2505" spans="1:5">
      <c r="A2505" s="88">
        <v>2495</v>
      </c>
      <c r="B2505" s="134"/>
      <c r="C2505" s="134"/>
      <c r="D2505" s="94">
        <f t="shared" si="38"/>
        <v>0</v>
      </c>
      <c r="E2505" s="135"/>
    </row>
    <row r="2506" spans="1:5">
      <c r="A2506" s="88">
        <v>2496</v>
      </c>
      <c r="B2506" s="134"/>
      <c r="C2506" s="134"/>
      <c r="D2506" s="94">
        <f t="shared" si="38"/>
        <v>0</v>
      </c>
      <c r="E2506" s="135"/>
    </row>
    <row r="2507" spans="1:5">
      <c r="A2507" s="88">
        <v>2497</v>
      </c>
      <c r="B2507" s="134"/>
      <c r="C2507" s="134"/>
      <c r="D2507" s="94">
        <f t="shared" si="38"/>
        <v>0</v>
      </c>
      <c r="E2507" s="135"/>
    </row>
    <row r="2508" spans="1:5">
      <c r="A2508" s="88">
        <v>2498</v>
      </c>
      <c r="B2508" s="134"/>
      <c r="C2508" s="134"/>
      <c r="D2508" s="94">
        <f t="shared" ref="D2508:D2571" si="39">MIN(B2508:C2508)</f>
        <v>0</v>
      </c>
      <c r="E2508" s="135"/>
    </row>
    <row r="2509" spans="1:5">
      <c r="A2509" s="88">
        <v>2499</v>
      </c>
      <c r="B2509" s="134"/>
      <c r="C2509" s="134"/>
      <c r="D2509" s="94">
        <f t="shared" si="39"/>
        <v>0</v>
      </c>
      <c r="E2509" s="135"/>
    </row>
    <row r="2510" spans="1:5">
      <c r="A2510" s="88">
        <v>2500</v>
      </c>
      <c r="B2510" s="134"/>
      <c r="C2510" s="134"/>
      <c r="D2510" s="94">
        <f t="shared" si="39"/>
        <v>0</v>
      </c>
      <c r="E2510" s="135"/>
    </row>
    <row r="2511" spans="1:5">
      <c r="A2511" s="88">
        <v>2501</v>
      </c>
      <c r="B2511" s="134"/>
      <c r="C2511" s="134"/>
      <c r="D2511" s="94">
        <f t="shared" si="39"/>
        <v>0</v>
      </c>
      <c r="E2511" s="135"/>
    </row>
    <row r="2512" spans="1:5">
      <c r="A2512" s="88">
        <v>2502</v>
      </c>
      <c r="B2512" s="134"/>
      <c r="C2512" s="134"/>
      <c r="D2512" s="94">
        <f t="shared" si="39"/>
        <v>0</v>
      </c>
      <c r="E2512" s="135"/>
    </row>
    <row r="2513" spans="1:5">
      <c r="A2513" s="88">
        <v>2503</v>
      </c>
      <c r="B2513" s="134"/>
      <c r="C2513" s="134"/>
      <c r="D2513" s="94">
        <f t="shared" si="39"/>
        <v>0</v>
      </c>
      <c r="E2513" s="135"/>
    </row>
    <row r="2514" spans="1:5">
      <c r="A2514" s="88">
        <v>2504</v>
      </c>
      <c r="B2514" s="134"/>
      <c r="C2514" s="134"/>
      <c r="D2514" s="94">
        <f t="shared" si="39"/>
        <v>0</v>
      </c>
      <c r="E2514" s="135"/>
    </row>
    <row r="2515" spans="1:5">
      <c r="A2515" s="88">
        <v>2505</v>
      </c>
      <c r="B2515" s="134"/>
      <c r="C2515" s="134"/>
      <c r="D2515" s="94">
        <f t="shared" si="39"/>
        <v>0</v>
      </c>
      <c r="E2515" s="135"/>
    </row>
    <row r="2516" spans="1:5">
      <c r="A2516" s="88">
        <v>2506</v>
      </c>
      <c r="B2516" s="134"/>
      <c r="C2516" s="134"/>
      <c r="D2516" s="94">
        <f t="shared" si="39"/>
        <v>0</v>
      </c>
      <c r="E2516" s="135"/>
    </row>
    <row r="2517" spans="1:5">
      <c r="A2517" s="88">
        <v>2507</v>
      </c>
      <c r="B2517" s="134"/>
      <c r="C2517" s="134"/>
      <c r="D2517" s="94">
        <f t="shared" si="39"/>
        <v>0</v>
      </c>
      <c r="E2517" s="135"/>
    </row>
    <row r="2518" spans="1:5">
      <c r="A2518" s="88">
        <v>2508</v>
      </c>
      <c r="B2518" s="134"/>
      <c r="C2518" s="134"/>
      <c r="D2518" s="94">
        <f t="shared" si="39"/>
        <v>0</v>
      </c>
      <c r="E2518" s="135"/>
    </row>
    <row r="2519" spans="1:5">
      <c r="A2519" s="88">
        <v>2509</v>
      </c>
      <c r="B2519" s="134"/>
      <c r="C2519" s="134"/>
      <c r="D2519" s="94">
        <f t="shared" si="39"/>
        <v>0</v>
      </c>
      <c r="E2519" s="135"/>
    </row>
    <row r="2520" spans="1:5">
      <c r="A2520" s="88">
        <v>2510</v>
      </c>
      <c r="B2520" s="134"/>
      <c r="C2520" s="134"/>
      <c r="D2520" s="94">
        <f t="shared" si="39"/>
        <v>0</v>
      </c>
      <c r="E2520" s="135"/>
    </row>
    <row r="2521" spans="1:5">
      <c r="A2521" s="88">
        <v>2511</v>
      </c>
      <c r="B2521" s="134"/>
      <c r="C2521" s="134"/>
      <c r="D2521" s="94">
        <f t="shared" si="39"/>
        <v>0</v>
      </c>
      <c r="E2521" s="135"/>
    </row>
    <row r="2522" spans="1:5">
      <c r="A2522" s="88">
        <v>2512</v>
      </c>
      <c r="B2522" s="134"/>
      <c r="C2522" s="134"/>
      <c r="D2522" s="94">
        <f t="shared" si="39"/>
        <v>0</v>
      </c>
      <c r="E2522" s="135"/>
    </row>
    <row r="2523" spans="1:5">
      <c r="A2523" s="88">
        <v>2513</v>
      </c>
      <c r="B2523" s="134"/>
      <c r="C2523" s="134"/>
      <c r="D2523" s="94">
        <f t="shared" si="39"/>
        <v>0</v>
      </c>
      <c r="E2523" s="135"/>
    </row>
    <row r="2524" spans="1:5">
      <c r="A2524" s="88">
        <v>2514</v>
      </c>
      <c r="B2524" s="134"/>
      <c r="C2524" s="134"/>
      <c r="D2524" s="94">
        <f t="shared" si="39"/>
        <v>0</v>
      </c>
      <c r="E2524" s="135"/>
    </row>
    <row r="2525" spans="1:5">
      <c r="A2525" s="88">
        <v>2515</v>
      </c>
      <c r="B2525" s="134"/>
      <c r="C2525" s="134"/>
      <c r="D2525" s="94">
        <f t="shared" si="39"/>
        <v>0</v>
      </c>
      <c r="E2525" s="135"/>
    </row>
    <row r="2526" spans="1:5">
      <c r="A2526" s="88">
        <v>2516</v>
      </c>
      <c r="B2526" s="134"/>
      <c r="C2526" s="134"/>
      <c r="D2526" s="94">
        <f t="shared" si="39"/>
        <v>0</v>
      </c>
      <c r="E2526" s="135"/>
    </row>
    <row r="2527" spans="1:5">
      <c r="A2527" s="88">
        <v>2517</v>
      </c>
      <c r="B2527" s="134"/>
      <c r="C2527" s="134"/>
      <c r="D2527" s="94">
        <f t="shared" si="39"/>
        <v>0</v>
      </c>
      <c r="E2527" s="135"/>
    </row>
    <row r="2528" spans="1:5">
      <c r="A2528" s="88">
        <v>2518</v>
      </c>
      <c r="B2528" s="134"/>
      <c r="C2528" s="134"/>
      <c r="D2528" s="94">
        <f t="shared" si="39"/>
        <v>0</v>
      </c>
      <c r="E2528" s="135"/>
    </row>
    <row r="2529" spans="1:5">
      <c r="A2529" s="88">
        <v>2519</v>
      </c>
      <c r="B2529" s="134"/>
      <c r="C2529" s="134"/>
      <c r="D2529" s="94">
        <f t="shared" si="39"/>
        <v>0</v>
      </c>
      <c r="E2529" s="135"/>
    </row>
    <row r="2530" spans="1:5">
      <c r="A2530" s="88">
        <v>2520</v>
      </c>
      <c r="B2530" s="134"/>
      <c r="C2530" s="134"/>
      <c r="D2530" s="94">
        <f t="shared" si="39"/>
        <v>0</v>
      </c>
      <c r="E2530" s="135"/>
    </row>
    <row r="2531" spans="1:5">
      <c r="A2531" s="88">
        <v>2521</v>
      </c>
      <c r="B2531" s="134"/>
      <c r="C2531" s="134"/>
      <c r="D2531" s="94">
        <f t="shared" si="39"/>
        <v>0</v>
      </c>
      <c r="E2531" s="135"/>
    </row>
    <row r="2532" spans="1:5">
      <c r="A2532" s="88">
        <v>2522</v>
      </c>
      <c r="B2532" s="134"/>
      <c r="C2532" s="134"/>
      <c r="D2532" s="94">
        <f t="shared" si="39"/>
        <v>0</v>
      </c>
      <c r="E2532" s="135"/>
    </row>
    <row r="2533" spans="1:5">
      <c r="A2533" s="88">
        <v>2523</v>
      </c>
      <c r="B2533" s="134"/>
      <c r="C2533" s="134"/>
      <c r="D2533" s="94">
        <f t="shared" si="39"/>
        <v>0</v>
      </c>
      <c r="E2533" s="135"/>
    </row>
    <row r="2534" spans="1:5">
      <c r="A2534" s="88">
        <v>2524</v>
      </c>
      <c r="B2534" s="134"/>
      <c r="C2534" s="134"/>
      <c r="D2534" s="94">
        <f t="shared" si="39"/>
        <v>0</v>
      </c>
      <c r="E2534" s="135"/>
    </row>
    <row r="2535" spans="1:5">
      <c r="A2535" s="88">
        <v>2525</v>
      </c>
      <c r="B2535" s="134"/>
      <c r="C2535" s="134"/>
      <c r="D2535" s="94">
        <f t="shared" si="39"/>
        <v>0</v>
      </c>
      <c r="E2535" s="135"/>
    </row>
    <row r="2536" spans="1:5">
      <c r="A2536" s="88">
        <v>2526</v>
      </c>
      <c r="B2536" s="134"/>
      <c r="C2536" s="134"/>
      <c r="D2536" s="94">
        <f t="shared" si="39"/>
        <v>0</v>
      </c>
      <c r="E2536" s="135"/>
    </row>
    <row r="2537" spans="1:5">
      <c r="A2537" s="88">
        <v>2527</v>
      </c>
      <c r="B2537" s="134"/>
      <c r="C2537" s="134"/>
      <c r="D2537" s="94">
        <f t="shared" si="39"/>
        <v>0</v>
      </c>
      <c r="E2537" s="135"/>
    </row>
    <row r="2538" spans="1:5">
      <c r="A2538" s="88">
        <v>2528</v>
      </c>
      <c r="B2538" s="134"/>
      <c r="C2538" s="134"/>
      <c r="D2538" s="94">
        <f t="shared" si="39"/>
        <v>0</v>
      </c>
      <c r="E2538" s="135"/>
    </row>
    <row r="2539" spans="1:5">
      <c r="A2539" s="88">
        <v>2529</v>
      </c>
      <c r="B2539" s="134"/>
      <c r="C2539" s="134"/>
      <c r="D2539" s="94">
        <f t="shared" si="39"/>
        <v>0</v>
      </c>
      <c r="E2539" s="135"/>
    </row>
    <row r="2540" spans="1:5">
      <c r="A2540" s="88">
        <v>2530</v>
      </c>
      <c r="B2540" s="134"/>
      <c r="C2540" s="134"/>
      <c r="D2540" s="94">
        <f t="shared" si="39"/>
        <v>0</v>
      </c>
      <c r="E2540" s="135"/>
    </row>
    <row r="2541" spans="1:5">
      <c r="A2541" s="88">
        <v>2531</v>
      </c>
      <c r="B2541" s="134"/>
      <c r="C2541" s="134"/>
      <c r="D2541" s="94">
        <f t="shared" si="39"/>
        <v>0</v>
      </c>
      <c r="E2541" s="135"/>
    </row>
    <row r="2542" spans="1:5">
      <c r="A2542" s="88">
        <v>2532</v>
      </c>
      <c r="B2542" s="134"/>
      <c r="C2542" s="134"/>
      <c r="D2542" s="94">
        <f t="shared" si="39"/>
        <v>0</v>
      </c>
      <c r="E2542" s="135"/>
    </row>
    <row r="2543" spans="1:5">
      <c r="A2543" s="88">
        <v>2533</v>
      </c>
      <c r="B2543" s="134"/>
      <c r="C2543" s="134"/>
      <c r="D2543" s="94">
        <f t="shared" si="39"/>
        <v>0</v>
      </c>
      <c r="E2543" s="135"/>
    </row>
    <row r="2544" spans="1:5">
      <c r="A2544" s="88">
        <v>2534</v>
      </c>
      <c r="B2544" s="134"/>
      <c r="C2544" s="134"/>
      <c r="D2544" s="94">
        <f t="shared" si="39"/>
        <v>0</v>
      </c>
      <c r="E2544" s="135"/>
    </row>
    <row r="2545" spans="1:5">
      <c r="A2545" s="88">
        <v>2535</v>
      </c>
      <c r="B2545" s="134"/>
      <c r="C2545" s="134"/>
      <c r="D2545" s="94">
        <f t="shared" si="39"/>
        <v>0</v>
      </c>
      <c r="E2545" s="135"/>
    </row>
    <row r="2546" spans="1:5">
      <c r="A2546" s="88">
        <v>2536</v>
      </c>
      <c r="B2546" s="134"/>
      <c r="C2546" s="134"/>
      <c r="D2546" s="94">
        <f t="shared" si="39"/>
        <v>0</v>
      </c>
      <c r="E2546" s="135"/>
    </row>
    <row r="2547" spans="1:5">
      <c r="A2547" s="88">
        <v>2537</v>
      </c>
      <c r="B2547" s="134"/>
      <c r="C2547" s="134"/>
      <c r="D2547" s="94">
        <f t="shared" si="39"/>
        <v>0</v>
      </c>
      <c r="E2547" s="135"/>
    </row>
    <row r="2548" spans="1:5">
      <c r="A2548" s="88">
        <v>2538</v>
      </c>
      <c r="B2548" s="134"/>
      <c r="C2548" s="134"/>
      <c r="D2548" s="94">
        <f t="shared" si="39"/>
        <v>0</v>
      </c>
      <c r="E2548" s="135"/>
    </row>
    <row r="2549" spans="1:5">
      <c r="A2549" s="88">
        <v>2539</v>
      </c>
      <c r="B2549" s="134"/>
      <c r="C2549" s="134"/>
      <c r="D2549" s="94">
        <f t="shared" si="39"/>
        <v>0</v>
      </c>
      <c r="E2549" s="135"/>
    </row>
    <row r="2550" spans="1:5">
      <c r="A2550" s="88">
        <v>2540</v>
      </c>
      <c r="B2550" s="134"/>
      <c r="C2550" s="134"/>
      <c r="D2550" s="94">
        <f t="shared" si="39"/>
        <v>0</v>
      </c>
      <c r="E2550" s="135"/>
    </row>
    <row r="2551" spans="1:5">
      <c r="A2551" s="88">
        <v>2541</v>
      </c>
      <c r="B2551" s="134"/>
      <c r="C2551" s="134"/>
      <c r="D2551" s="94">
        <f t="shared" si="39"/>
        <v>0</v>
      </c>
      <c r="E2551" s="135"/>
    </row>
    <row r="2552" spans="1:5">
      <c r="A2552" s="88">
        <v>2542</v>
      </c>
      <c r="B2552" s="134"/>
      <c r="C2552" s="134"/>
      <c r="D2552" s="94">
        <f t="shared" si="39"/>
        <v>0</v>
      </c>
      <c r="E2552" s="135"/>
    </row>
    <row r="2553" spans="1:5">
      <c r="A2553" s="88">
        <v>2543</v>
      </c>
      <c r="B2553" s="134"/>
      <c r="C2553" s="134"/>
      <c r="D2553" s="94">
        <f t="shared" si="39"/>
        <v>0</v>
      </c>
      <c r="E2553" s="135"/>
    </row>
    <row r="2554" spans="1:5">
      <c r="A2554" s="88">
        <v>2544</v>
      </c>
      <c r="B2554" s="134"/>
      <c r="C2554" s="134"/>
      <c r="D2554" s="94">
        <f t="shared" si="39"/>
        <v>0</v>
      </c>
      <c r="E2554" s="135"/>
    </row>
    <row r="2555" spans="1:5">
      <c r="A2555" s="88">
        <v>2545</v>
      </c>
      <c r="B2555" s="134"/>
      <c r="C2555" s="134"/>
      <c r="D2555" s="94">
        <f t="shared" si="39"/>
        <v>0</v>
      </c>
      <c r="E2555" s="135"/>
    </row>
    <row r="2556" spans="1:5">
      <c r="A2556" s="88">
        <v>2546</v>
      </c>
      <c r="B2556" s="134"/>
      <c r="C2556" s="134"/>
      <c r="D2556" s="94">
        <f t="shared" si="39"/>
        <v>0</v>
      </c>
      <c r="E2556" s="135"/>
    </row>
    <row r="2557" spans="1:5">
      <c r="A2557" s="88">
        <v>2547</v>
      </c>
      <c r="B2557" s="134"/>
      <c r="C2557" s="134"/>
      <c r="D2557" s="94">
        <f t="shared" si="39"/>
        <v>0</v>
      </c>
      <c r="E2557" s="135"/>
    </row>
    <row r="2558" spans="1:5">
      <c r="A2558" s="88">
        <v>2548</v>
      </c>
      <c r="B2558" s="134"/>
      <c r="C2558" s="134"/>
      <c r="D2558" s="94">
        <f t="shared" si="39"/>
        <v>0</v>
      </c>
      <c r="E2558" s="135"/>
    </row>
    <row r="2559" spans="1:5">
      <c r="A2559" s="88">
        <v>2549</v>
      </c>
      <c r="B2559" s="134"/>
      <c r="C2559" s="134"/>
      <c r="D2559" s="94">
        <f t="shared" si="39"/>
        <v>0</v>
      </c>
      <c r="E2559" s="135"/>
    </row>
    <row r="2560" spans="1:5">
      <c r="A2560" s="88">
        <v>2550</v>
      </c>
      <c r="B2560" s="134"/>
      <c r="C2560" s="134"/>
      <c r="D2560" s="94">
        <f t="shared" si="39"/>
        <v>0</v>
      </c>
      <c r="E2560" s="135"/>
    </row>
    <row r="2561" spans="1:5">
      <c r="A2561" s="88">
        <v>2551</v>
      </c>
      <c r="B2561" s="134"/>
      <c r="C2561" s="134"/>
      <c r="D2561" s="94">
        <f t="shared" si="39"/>
        <v>0</v>
      </c>
      <c r="E2561" s="135"/>
    </row>
    <row r="2562" spans="1:5">
      <c r="A2562" s="88">
        <v>2552</v>
      </c>
      <c r="B2562" s="134"/>
      <c r="C2562" s="134"/>
      <c r="D2562" s="94">
        <f t="shared" si="39"/>
        <v>0</v>
      </c>
      <c r="E2562" s="135"/>
    </row>
    <row r="2563" spans="1:5">
      <c r="A2563" s="88">
        <v>2553</v>
      </c>
      <c r="B2563" s="134"/>
      <c r="C2563" s="134"/>
      <c r="D2563" s="94">
        <f t="shared" si="39"/>
        <v>0</v>
      </c>
      <c r="E2563" s="135"/>
    </row>
    <row r="2564" spans="1:5">
      <c r="A2564" s="88">
        <v>2554</v>
      </c>
      <c r="B2564" s="134"/>
      <c r="C2564" s="134"/>
      <c r="D2564" s="94">
        <f t="shared" si="39"/>
        <v>0</v>
      </c>
      <c r="E2564" s="135"/>
    </row>
    <row r="2565" spans="1:5">
      <c r="A2565" s="88">
        <v>2555</v>
      </c>
      <c r="B2565" s="134"/>
      <c r="C2565" s="134"/>
      <c r="D2565" s="94">
        <f t="shared" si="39"/>
        <v>0</v>
      </c>
      <c r="E2565" s="135"/>
    </row>
    <row r="2566" spans="1:5">
      <c r="A2566" s="88">
        <v>2556</v>
      </c>
      <c r="B2566" s="134"/>
      <c r="C2566" s="134"/>
      <c r="D2566" s="94">
        <f t="shared" si="39"/>
        <v>0</v>
      </c>
      <c r="E2566" s="135"/>
    </row>
    <row r="2567" spans="1:5">
      <c r="A2567" s="88">
        <v>2557</v>
      </c>
      <c r="B2567" s="134"/>
      <c r="C2567" s="134"/>
      <c r="D2567" s="94">
        <f t="shared" si="39"/>
        <v>0</v>
      </c>
      <c r="E2567" s="135"/>
    </row>
    <row r="2568" spans="1:5">
      <c r="A2568" s="88">
        <v>2558</v>
      </c>
      <c r="B2568" s="134"/>
      <c r="C2568" s="134"/>
      <c r="D2568" s="94">
        <f t="shared" si="39"/>
        <v>0</v>
      </c>
      <c r="E2568" s="135"/>
    </row>
    <row r="2569" spans="1:5">
      <c r="A2569" s="88">
        <v>2559</v>
      </c>
      <c r="B2569" s="134"/>
      <c r="C2569" s="134"/>
      <c r="D2569" s="94">
        <f t="shared" si="39"/>
        <v>0</v>
      </c>
      <c r="E2569" s="135"/>
    </row>
    <row r="2570" spans="1:5">
      <c r="A2570" s="88">
        <v>2560</v>
      </c>
      <c r="B2570" s="134"/>
      <c r="C2570" s="134"/>
      <c r="D2570" s="94">
        <f t="shared" si="39"/>
        <v>0</v>
      </c>
      <c r="E2570" s="135"/>
    </row>
    <row r="2571" spans="1:5">
      <c r="A2571" s="88">
        <v>2561</v>
      </c>
      <c r="B2571" s="134"/>
      <c r="C2571" s="134"/>
      <c r="D2571" s="94">
        <f t="shared" si="39"/>
        <v>0</v>
      </c>
      <c r="E2571" s="135"/>
    </row>
    <row r="2572" spans="1:5">
      <c r="A2572" s="88">
        <v>2562</v>
      </c>
      <c r="B2572" s="134"/>
      <c r="C2572" s="134"/>
      <c r="D2572" s="94">
        <f t="shared" ref="D2572:D2635" si="40">MIN(B2572:C2572)</f>
        <v>0</v>
      </c>
      <c r="E2572" s="135"/>
    </row>
    <row r="2573" spans="1:5">
      <c r="A2573" s="88">
        <v>2563</v>
      </c>
      <c r="B2573" s="134"/>
      <c r="C2573" s="134"/>
      <c r="D2573" s="94">
        <f t="shared" si="40"/>
        <v>0</v>
      </c>
      <c r="E2573" s="135"/>
    </row>
    <row r="2574" spans="1:5">
      <c r="A2574" s="88">
        <v>2564</v>
      </c>
      <c r="B2574" s="134"/>
      <c r="C2574" s="134"/>
      <c r="D2574" s="94">
        <f t="shared" si="40"/>
        <v>0</v>
      </c>
      <c r="E2574" s="135"/>
    </row>
    <row r="2575" spans="1:5">
      <c r="A2575" s="88">
        <v>2565</v>
      </c>
      <c r="B2575" s="134"/>
      <c r="C2575" s="134"/>
      <c r="D2575" s="94">
        <f t="shared" si="40"/>
        <v>0</v>
      </c>
      <c r="E2575" s="135"/>
    </row>
    <row r="2576" spans="1:5">
      <c r="A2576" s="88">
        <v>2566</v>
      </c>
      <c r="B2576" s="134"/>
      <c r="C2576" s="134"/>
      <c r="D2576" s="94">
        <f t="shared" si="40"/>
        <v>0</v>
      </c>
      <c r="E2576" s="135"/>
    </row>
    <row r="2577" spans="1:5">
      <c r="A2577" s="88">
        <v>2567</v>
      </c>
      <c r="B2577" s="134"/>
      <c r="C2577" s="134"/>
      <c r="D2577" s="94">
        <f t="shared" si="40"/>
        <v>0</v>
      </c>
      <c r="E2577" s="135"/>
    </row>
    <row r="2578" spans="1:5">
      <c r="A2578" s="88">
        <v>2568</v>
      </c>
      <c r="B2578" s="134"/>
      <c r="C2578" s="134"/>
      <c r="D2578" s="94">
        <f t="shared" si="40"/>
        <v>0</v>
      </c>
      <c r="E2578" s="135"/>
    </row>
    <row r="2579" spans="1:5">
      <c r="A2579" s="88">
        <v>2569</v>
      </c>
      <c r="B2579" s="134"/>
      <c r="C2579" s="134"/>
      <c r="D2579" s="94">
        <f t="shared" si="40"/>
        <v>0</v>
      </c>
      <c r="E2579" s="135"/>
    </row>
    <row r="2580" spans="1:5">
      <c r="A2580" s="88">
        <v>2570</v>
      </c>
      <c r="B2580" s="134"/>
      <c r="C2580" s="134"/>
      <c r="D2580" s="94">
        <f t="shared" si="40"/>
        <v>0</v>
      </c>
      <c r="E2580" s="135"/>
    </row>
    <row r="2581" spans="1:5">
      <c r="A2581" s="88">
        <v>2571</v>
      </c>
      <c r="B2581" s="134"/>
      <c r="C2581" s="134"/>
      <c r="D2581" s="94">
        <f t="shared" si="40"/>
        <v>0</v>
      </c>
      <c r="E2581" s="135"/>
    </row>
    <row r="2582" spans="1:5">
      <c r="A2582" s="88">
        <v>2572</v>
      </c>
      <c r="B2582" s="134"/>
      <c r="C2582" s="134"/>
      <c r="D2582" s="94">
        <f t="shared" si="40"/>
        <v>0</v>
      </c>
      <c r="E2582" s="135"/>
    </row>
    <row r="2583" spans="1:5">
      <c r="A2583" s="88">
        <v>2573</v>
      </c>
      <c r="B2583" s="134"/>
      <c r="C2583" s="134"/>
      <c r="D2583" s="94">
        <f t="shared" si="40"/>
        <v>0</v>
      </c>
      <c r="E2583" s="135"/>
    </row>
    <row r="2584" spans="1:5">
      <c r="A2584" s="88">
        <v>2574</v>
      </c>
      <c r="B2584" s="134"/>
      <c r="C2584" s="134"/>
      <c r="D2584" s="94">
        <f t="shared" si="40"/>
        <v>0</v>
      </c>
      <c r="E2584" s="135"/>
    </row>
    <row r="2585" spans="1:5">
      <c r="A2585" s="88">
        <v>2575</v>
      </c>
      <c r="B2585" s="134"/>
      <c r="C2585" s="134"/>
      <c r="D2585" s="94">
        <f t="shared" si="40"/>
        <v>0</v>
      </c>
      <c r="E2585" s="135"/>
    </row>
    <row r="2586" spans="1:5">
      <c r="A2586" s="88">
        <v>2576</v>
      </c>
      <c r="B2586" s="134"/>
      <c r="C2586" s="134"/>
      <c r="D2586" s="94">
        <f t="shared" si="40"/>
        <v>0</v>
      </c>
      <c r="E2586" s="135"/>
    </row>
    <row r="2587" spans="1:5">
      <c r="A2587" s="88">
        <v>2577</v>
      </c>
      <c r="B2587" s="134"/>
      <c r="C2587" s="134"/>
      <c r="D2587" s="94">
        <f t="shared" si="40"/>
        <v>0</v>
      </c>
      <c r="E2587" s="135"/>
    </row>
    <row r="2588" spans="1:5">
      <c r="A2588" s="88">
        <v>2578</v>
      </c>
      <c r="B2588" s="134"/>
      <c r="C2588" s="134"/>
      <c r="D2588" s="94">
        <f t="shared" si="40"/>
        <v>0</v>
      </c>
      <c r="E2588" s="135"/>
    </row>
    <row r="2589" spans="1:5">
      <c r="A2589" s="88">
        <v>2579</v>
      </c>
      <c r="B2589" s="134"/>
      <c r="C2589" s="134"/>
      <c r="D2589" s="94">
        <f t="shared" si="40"/>
        <v>0</v>
      </c>
      <c r="E2589" s="135"/>
    </row>
    <row r="2590" spans="1:5">
      <c r="A2590" s="88">
        <v>2580</v>
      </c>
      <c r="B2590" s="134"/>
      <c r="C2590" s="134"/>
      <c r="D2590" s="94">
        <f t="shared" si="40"/>
        <v>0</v>
      </c>
      <c r="E2590" s="135"/>
    </row>
    <row r="2591" spans="1:5">
      <c r="A2591" s="88">
        <v>2581</v>
      </c>
      <c r="B2591" s="134"/>
      <c r="C2591" s="134"/>
      <c r="D2591" s="94">
        <f t="shared" si="40"/>
        <v>0</v>
      </c>
      <c r="E2591" s="135"/>
    </row>
    <row r="2592" spans="1:5">
      <c r="A2592" s="88">
        <v>2582</v>
      </c>
      <c r="B2592" s="134"/>
      <c r="C2592" s="134"/>
      <c r="D2592" s="94">
        <f t="shared" si="40"/>
        <v>0</v>
      </c>
      <c r="E2592" s="135"/>
    </row>
    <row r="2593" spans="1:5">
      <c r="A2593" s="88">
        <v>2583</v>
      </c>
      <c r="B2593" s="134"/>
      <c r="C2593" s="134"/>
      <c r="D2593" s="94">
        <f t="shared" si="40"/>
        <v>0</v>
      </c>
      <c r="E2593" s="135"/>
    </row>
    <row r="2594" spans="1:5">
      <c r="A2594" s="88">
        <v>2584</v>
      </c>
      <c r="B2594" s="134"/>
      <c r="C2594" s="134"/>
      <c r="D2594" s="94">
        <f t="shared" si="40"/>
        <v>0</v>
      </c>
      <c r="E2594" s="135"/>
    </row>
    <row r="2595" spans="1:5">
      <c r="A2595" s="88">
        <v>2585</v>
      </c>
      <c r="B2595" s="134"/>
      <c r="C2595" s="134"/>
      <c r="D2595" s="94">
        <f t="shared" si="40"/>
        <v>0</v>
      </c>
      <c r="E2595" s="135"/>
    </row>
    <row r="2596" spans="1:5">
      <c r="A2596" s="88">
        <v>2586</v>
      </c>
      <c r="B2596" s="134"/>
      <c r="C2596" s="134"/>
      <c r="D2596" s="94">
        <f t="shared" si="40"/>
        <v>0</v>
      </c>
      <c r="E2596" s="135"/>
    </row>
    <row r="2597" spans="1:5">
      <c r="A2597" s="88">
        <v>2587</v>
      </c>
      <c r="B2597" s="134"/>
      <c r="C2597" s="134"/>
      <c r="D2597" s="94">
        <f t="shared" si="40"/>
        <v>0</v>
      </c>
      <c r="E2597" s="135"/>
    </row>
    <row r="2598" spans="1:5">
      <c r="A2598" s="88">
        <v>2588</v>
      </c>
      <c r="B2598" s="134"/>
      <c r="C2598" s="134"/>
      <c r="D2598" s="94">
        <f t="shared" si="40"/>
        <v>0</v>
      </c>
      <c r="E2598" s="135"/>
    </row>
    <row r="2599" spans="1:5">
      <c r="A2599" s="88">
        <v>2589</v>
      </c>
      <c r="B2599" s="134"/>
      <c r="C2599" s="134"/>
      <c r="D2599" s="94">
        <f t="shared" si="40"/>
        <v>0</v>
      </c>
      <c r="E2599" s="135"/>
    </row>
    <row r="2600" spans="1:5">
      <c r="A2600" s="88">
        <v>2590</v>
      </c>
      <c r="B2600" s="134"/>
      <c r="C2600" s="134"/>
      <c r="D2600" s="94">
        <f t="shared" si="40"/>
        <v>0</v>
      </c>
      <c r="E2600" s="135"/>
    </row>
    <row r="2601" spans="1:5">
      <c r="A2601" s="88">
        <v>2591</v>
      </c>
      <c r="B2601" s="134"/>
      <c r="C2601" s="134"/>
      <c r="D2601" s="94">
        <f t="shared" si="40"/>
        <v>0</v>
      </c>
      <c r="E2601" s="135"/>
    </row>
    <row r="2602" spans="1:5">
      <c r="A2602" s="88">
        <v>2592</v>
      </c>
      <c r="B2602" s="134"/>
      <c r="C2602" s="134"/>
      <c r="D2602" s="94">
        <f t="shared" si="40"/>
        <v>0</v>
      </c>
      <c r="E2602" s="135"/>
    </row>
    <row r="2603" spans="1:5">
      <c r="A2603" s="88">
        <v>2593</v>
      </c>
      <c r="B2603" s="134"/>
      <c r="C2603" s="134"/>
      <c r="D2603" s="94">
        <f t="shared" si="40"/>
        <v>0</v>
      </c>
      <c r="E2603" s="135"/>
    </row>
    <row r="2604" spans="1:5">
      <c r="A2604" s="88">
        <v>2594</v>
      </c>
      <c r="B2604" s="134"/>
      <c r="C2604" s="134"/>
      <c r="D2604" s="94">
        <f t="shared" si="40"/>
        <v>0</v>
      </c>
      <c r="E2604" s="135"/>
    </row>
    <row r="2605" spans="1:5">
      <c r="A2605" s="88">
        <v>2595</v>
      </c>
      <c r="B2605" s="134"/>
      <c r="C2605" s="134"/>
      <c r="D2605" s="94">
        <f t="shared" si="40"/>
        <v>0</v>
      </c>
      <c r="E2605" s="135"/>
    </row>
    <row r="2606" spans="1:5">
      <c r="A2606" s="88">
        <v>2596</v>
      </c>
      <c r="B2606" s="134"/>
      <c r="C2606" s="134"/>
      <c r="D2606" s="94">
        <f t="shared" si="40"/>
        <v>0</v>
      </c>
      <c r="E2606" s="135"/>
    </row>
    <row r="2607" spans="1:5">
      <c r="A2607" s="88">
        <v>2597</v>
      </c>
      <c r="B2607" s="134"/>
      <c r="C2607" s="134"/>
      <c r="D2607" s="94">
        <f t="shared" si="40"/>
        <v>0</v>
      </c>
      <c r="E2607" s="135"/>
    </row>
    <row r="2608" spans="1:5">
      <c r="A2608" s="88">
        <v>2598</v>
      </c>
      <c r="B2608" s="134"/>
      <c r="C2608" s="134"/>
      <c r="D2608" s="94">
        <f t="shared" si="40"/>
        <v>0</v>
      </c>
      <c r="E2608" s="135"/>
    </row>
    <row r="2609" spans="1:5">
      <c r="A2609" s="88">
        <v>2599</v>
      </c>
      <c r="B2609" s="134"/>
      <c r="C2609" s="134"/>
      <c r="D2609" s="94">
        <f t="shared" si="40"/>
        <v>0</v>
      </c>
      <c r="E2609" s="135"/>
    </row>
    <row r="2610" spans="1:5">
      <c r="A2610" s="88">
        <v>2600</v>
      </c>
      <c r="B2610" s="134"/>
      <c r="C2610" s="134"/>
      <c r="D2610" s="94">
        <f t="shared" si="40"/>
        <v>0</v>
      </c>
      <c r="E2610" s="135"/>
    </row>
    <row r="2611" spans="1:5">
      <c r="A2611" s="88">
        <v>2601</v>
      </c>
      <c r="B2611" s="134"/>
      <c r="C2611" s="134"/>
      <c r="D2611" s="94">
        <f t="shared" si="40"/>
        <v>0</v>
      </c>
      <c r="E2611" s="135"/>
    </row>
    <row r="2612" spans="1:5">
      <c r="A2612" s="88">
        <v>2602</v>
      </c>
      <c r="B2612" s="134"/>
      <c r="C2612" s="134"/>
      <c r="D2612" s="94">
        <f t="shared" si="40"/>
        <v>0</v>
      </c>
      <c r="E2612" s="135"/>
    </row>
    <row r="2613" spans="1:5">
      <c r="A2613" s="88">
        <v>2603</v>
      </c>
      <c r="B2613" s="134"/>
      <c r="C2613" s="134"/>
      <c r="D2613" s="94">
        <f t="shared" si="40"/>
        <v>0</v>
      </c>
      <c r="E2613" s="135"/>
    </row>
    <row r="2614" spans="1:5">
      <c r="A2614" s="88">
        <v>2604</v>
      </c>
      <c r="B2614" s="134"/>
      <c r="C2614" s="134"/>
      <c r="D2614" s="94">
        <f t="shared" si="40"/>
        <v>0</v>
      </c>
      <c r="E2614" s="135"/>
    </row>
    <row r="2615" spans="1:5">
      <c r="A2615" s="88">
        <v>2605</v>
      </c>
      <c r="B2615" s="134"/>
      <c r="C2615" s="134"/>
      <c r="D2615" s="94">
        <f t="shared" si="40"/>
        <v>0</v>
      </c>
      <c r="E2615" s="135"/>
    </row>
    <row r="2616" spans="1:5">
      <c r="A2616" s="88">
        <v>2606</v>
      </c>
      <c r="B2616" s="134"/>
      <c r="C2616" s="134"/>
      <c r="D2616" s="94">
        <f t="shared" si="40"/>
        <v>0</v>
      </c>
      <c r="E2616" s="135"/>
    </row>
    <row r="2617" spans="1:5">
      <c r="A2617" s="88">
        <v>2607</v>
      </c>
      <c r="B2617" s="134"/>
      <c r="C2617" s="134"/>
      <c r="D2617" s="94">
        <f t="shared" si="40"/>
        <v>0</v>
      </c>
      <c r="E2617" s="135"/>
    </row>
    <row r="2618" spans="1:5">
      <c r="A2618" s="88">
        <v>2608</v>
      </c>
      <c r="B2618" s="134"/>
      <c r="C2618" s="134"/>
      <c r="D2618" s="94">
        <f t="shared" si="40"/>
        <v>0</v>
      </c>
      <c r="E2618" s="135"/>
    </row>
    <row r="2619" spans="1:5">
      <c r="A2619" s="88">
        <v>2609</v>
      </c>
      <c r="B2619" s="134"/>
      <c r="C2619" s="134"/>
      <c r="D2619" s="94">
        <f t="shared" si="40"/>
        <v>0</v>
      </c>
      <c r="E2619" s="135"/>
    </row>
    <row r="2620" spans="1:5">
      <c r="A2620" s="88">
        <v>2610</v>
      </c>
      <c r="B2620" s="134"/>
      <c r="C2620" s="134"/>
      <c r="D2620" s="94">
        <f t="shared" si="40"/>
        <v>0</v>
      </c>
      <c r="E2620" s="135"/>
    </row>
    <row r="2621" spans="1:5">
      <c r="A2621" s="88">
        <v>2611</v>
      </c>
      <c r="B2621" s="134"/>
      <c r="C2621" s="134"/>
      <c r="D2621" s="94">
        <f t="shared" si="40"/>
        <v>0</v>
      </c>
      <c r="E2621" s="135"/>
    </row>
    <row r="2622" spans="1:5">
      <c r="A2622" s="88">
        <v>2612</v>
      </c>
      <c r="B2622" s="134"/>
      <c r="C2622" s="134"/>
      <c r="D2622" s="94">
        <f t="shared" si="40"/>
        <v>0</v>
      </c>
      <c r="E2622" s="135"/>
    </row>
    <row r="2623" spans="1:5">
      <c r="A2623" s="88">
        <v>2613</v>
      </c>
      <c r="B2623" s="134"/>
      <c r="C2623" s="134"/>
      <c r="D2623" s="94">
        <f t="shared" si="40"/>
        <v>0</v>
      </c>
      <c r="E2623" s="135"/>
    </row>
    <row r="2624" spans="1:5">
      <c r="A2624" s="88">
        <v>2614</v>
      </c>
      <c r="B2624" s="134"/>
      <c r="C2624" s="134"/>
      <c r="D2624" s="94">
        <f t="shared" si="40"/>
        <v>0</v>
      </c>
      <c r="E2624" s="135"/>
    </row>
    <row r="2625" spans="1:5">
      <c r="A2625" s="88">
        <v>2615</v>
      </c>
      <c r="B2625" s="134"/>
      <c r="C2625" s="134"/>
      <c r="D2625" s="94">
        <f t="shared" si="40"/>
        <v>0</v>
      </c>
      <c r="E2625" s="135"/>
    </row>
    <row r="2626" spans="1:5">
      <c r="A2626" s="88">
        <v>2616</v>
      </c>
      <c r="B2626" s="134"/>
      <c r="C2626" s="134"/>
      <c r="D2626" s="94">
        <f t="shared" si="40"/>
        <v>0</v>
      </c>
      <c r="E2626" s="135"/>
    </row>
    <row r="2627" spans="1:5">
      <c r="A2627" s="88">
        <v>2617</v>
      </c>
      <c r="B2627" s="134"/>
      <c r="C2627" s="134"/>
      <c r="D2627" s="94">
        <f t="shared" si="40"/>
        <v>0</v>
      </c>
      <c r="E2627" s="135"/>
    </row>
    <row r="2628" spans="1:5">
      <c r="A2628" s="88">
        <v>2618</v>
      </c>
      <c r="B2628" s="134"/>
      <c r="C2628" s="134"/>
      <c r="D2628" s="94">
        <f t="shared" si="40"/>
        <v>0</v>
      </c>
      <c r="E2628" s="135"/>
    </row>
    <row r="2629" spans="1:5">
      <c r="A2629" s="88">
        <v>2619</v>
      </c>
      <c r="B2629" s="134"/>
      <c r="C2629" s="134"/>
      <c r="D2629" s="94">
        <f t="shared" si="40"/>
        <v>0</v>
      </c>
      <c r="E2629" s="135"/>
    </row>
    <row r="2630" spans="1:5">
      <c r="A2630" s="88">
        <v>2620</v>
      </c>
      <c r="B2630" s="134"/>
      <c r="C2630" s="134"/>
      <c r="D2630" s="94">
        <f t="shared" si="40"/>
        <v>0</v>
      </c>
      <c r="E2630" s="135"/>
    </row>
    <row r="2631" spans="1:5">
      <c r="A2631" s="88">
        <v>2621</v>
      </c>
      <c r="B2631" s="134"/>
      <c r="C2631" s="134"/>
      <c r="D2631" s="94">
        <f t="shared" si="40"/>
        <v>0</v>
      </c>
      <c r="E2631" s="135"/>
    </row>
    <row r="2632" spans="1:5">
      <c r="A2632" s="88">
        <v>2622</v>
      </c>
      <c r="B2632" s="134"/>
      <c r="C2632" s="134"/>
      <c r="D2632" s="94">
        <f t="shared" si="40"/>
        <v>0</v>
      </c>
      <c r="E2632" s="135"/>
    </row>
    <row r="2633" spans="1:5">
      <c r="A2633" s="88">
        <v>2623</v>
      </c>
      <c r="B2633" s="134"/>
      <c r="C2633" s="134"/>
      <c r="D2633" s="94">
        <f t="shared" si="40"/>
        <v>0</v>
      </c>
      <c r="E2633" s="135"/>
    </row>
    <row r="2634" spans="1:5">
      <c r="A2634" s="88">
        <v>2624</v>
      </c>
      <c r="B2634" s="134"/>
      <c r="C2634" s="134"/>
      <c r="D2634" s="94">
        <f t="shared" si="40"/>
        <v>0</v>
      </c>
      <c r="E2634" s="135"/>
    </row>
    <row r="2635" spans="1:5">
      <c r="A2635" s="88">
        <v>2625</v>
      </c>
      <c r="B2635" s="134"/>
      <c r="C2635" s="134"/>
      <c r="D2635" s="94">
        <f t="shared" si="40"/>
        <v>0</v>
      </c>
      <c r="E2635" s="135"/>
    </row>
    <row r="2636" spans="1:5">
      <c r="A2636" s="88">
        <v>2626</v>
      </c>
      <c r="B2636" s="134"/>
      <c r="C2636" s="134"/>
      <c r="D2636" s="94">
        <f t="shared" ref="D2636:D2699" si="41">MIN(B2636:C2636)</f>
        <v>0</v>
      </c>
      <c r="E2636" s="135"/>
    </row>
    <row r="2637" spans="1:5">
      <c r="A2637" s="88">
        <v>2627</v>
      </c>
      <c r="B2637" s="134"/>
      <c r="C2637" s="134"/>
      <c r="D2637" s="94">
        <f t="shared" si="41"/>
        <v>0</v>
      </c>
      <c r="E2637" s="135"/>
    </row>
    <row r="2638" spans="1:5">
      <c r="A2638" s="88">
        <v>2628</v>
      </c>
      <c r="B2638" s="134"/>
      <c r="C2638" s="134"/>
      <c r="D2638" s="94">
        <f t="shared" si="41"/>
        <v>0</v>
      </c>
      <c r="E2638" s="135"/>
    </row>
    <row r="2639" spans="1:5">
      <c r="A2639" s="88">
        <v>2629</v>
      </c>
      <c r="B2639" s="134"/>
      <c r="C2639" s="134"/>
      <c r="D2639" s="94">
        <f t="shared" si="41"/>
        <v>0</v>
      </c>
      <c r="E2639" s="135"/>
    </row>
    <row r="2640" spans="1:5">
      <c r="A2640" s="88">
        <v>2630</v>
      </c>
      <c r="B2640" s="134"/>
      <c r="C2640" s="134"/>
      <c r="D2640" s="94">
        <f t="shared" si="41"/>
        <v>0</v>
      </c>
      <c r="E2640" s="135"/>
    </row>
    <row r="2641" spans="1:5">
      <c r="A2641" s="88">
        <v>2631</v>
      </c>
      <c r="B2641" s="134"/>
      <c r="C2641" s="134"/>
      <c r="D2641" s="94">
        <f t="shared" si="41"/>
        <v>0</v>
      </c>
      <c r="E2641" s="135"/>
    </row>
    <row r="2642" spans="1:5">
      <c r="A2642" s="88">
        <v>2632</v>
      </c>
      <c r="B2642" s="134"/>
      <c r="C2642" s="134"/>
      <c r="D2642" s="94">
        <f t="shared" si="41"/>
        <v>0</v>
      </c>
      <c r="E2642" s="135"/>
    </row>
    <row r="2643" spans="1:5">
      <c r="A2643" s="88">
        <v>2633</v>
      </c>
      <c r="B2643" s="134"/>
      <c r="C2643" s="134"/>
      <c r="D2643" s="94">
        <f t="shared" si="41"/>
        <v>0</v>
      </c>
      <c r="E2643" s="135"/>
    </row>
    <row r="2644" spans="1:5">
      <c r="A2644" s="88">
        <v>2634</v>
      </c>
      <c r="B2644" s="134"/>
      <c r="C2644" s="134"/>
      <c r="D2644" s="94">
        <f t="shared" si="41"/>
        <v>0</v>
      </c>
      <c r="E2644" s="135"/>
    </row>
    <row r="2645" spans="1:5">
      <c r="A2645" s="88">
        <v>2635</v>
      </c>
      <c r="B2645" s="134"/>
      <c r="C2645" s="134"/>
      <c r="D2645" s="94">
        <f t="shared" si="41"/>
        <v>0</v>
      </c>
      <c r="E2645" s="135"/>
    </row>
    <row r="2646" spans="1:5">
      <c r="A2646" s="88">
        <v>2636</v>
      </c>
      <c r="B2646" s="134"/>
      <c r="C2646" s="134"/>
      <c r="D2646" s="94">
        <f t="shared" si="41"/>
        <v>0</v>
      </c>
      <c r="E2646" s="135"/>
    </row>
    <row r="2647" spans="1:5">
      <c r="A2647" s="88">
        <v>2637</v>
      </c>
      <c r="B2647" s="134"/>
      <c r="C2647" s="134"/>
      <c r="D2647" s="94">
        <f t="shared" si="41"/>
        <v>0</v>
      </c>
      <c r="E2647" s="135"/>
    </row>
    <row r="2648" spans="1:5">
      <c r="A2648" s="88">
        <v>2638</v>
      </c>
      <c r="B2648" s="134"/>
      <c r="C2648" s="134"/>
      <c r="D2648" s="94">
        <f t="shared" si="41"/>
        <v>0</v>
      </c>
      <c r="E2648" s="135"/>
    </row>
    <row r="2649" spans="1:5">
      <c r="A2649" s="88">
        <v>2639</v>
      </c>
      <c r="B2649" s="134"/>
      <c r="C2649" s="134"/>
      <c r="D2649" s="94">
        <f t="shared" si="41"/>
        <v>0</v>
      </c>
      <c r="E2649" s="135"/>
    </row>
    <row r="2650" spans="1:5">
      <c r="A2650" s="88">
        <v>2640</v>
      </c>
      <c r="B2650" s="134"/>
      <c r="C2650" s="134"/>
      <c r="D2650" s="94">
        <f t="shared" si="41"/>
        <v>0</v>
      </c>
      <c r="E2650" s="135"/>
    </row>
    <row r="2651" spans="1:5">
      <c r="A2651" s="88">
        <v>2641</v>
      </c>
      <c r="B2651" s="134"/>
      <c r="C2651" s="134"/>
      <c r="D2651" s="94">
        <f t="shared" si="41"/>
        <v>0</v>
      </c>
      <c r="E2651" s="135"/>
    </row>
    <row r="2652" spans="1:5">
      <c r="A2652" s="88">
        <v>2642</v>
      </c>
      <c r="B2652" s="134"/>
      <c r="C2652" s="134"/>
      <c r="D2652" s="94">
        <f t="shared" si="41"/>
        <v>0</v>
      </c>
      <c r="E2652" s="135"/>
    </row>
    <row r="2653" spans="1:5">
      <c r="A2653" s="88">
        <v>2643</v>
      </c>
      <c r="B2653" s="134"/>
      <c r="C2653" s="134"/>
      <c r="D2653" s="94">
        <f t="shared" si="41"/>
        <v>0</v>
      </c>
      <c r="E2653" s="135"/>
    </row>
    <row r="2654" spans="1:5">
      <c r="A2654" s="88">
        <v>2644</v>
      </c>
      <c r="B2654" s="134"/>
      <c r="C2654" s="134"/>
      <c r="D2654" s="94">
        <f t="shared" si="41"/>
        <v>0</v>
      </c>
      <c r="E2654" s="135"/>
    </row>
    <row r="2655" spans="1:5">
      <c r="A2655" s="88">
        <v>2645</v>
      </c>
      <c r="B2655" s="134"/>
      <c r="C2655" s="134"/>
      <c r="D2655" s="94">
        <f t="shared" si="41"/>
        <v>0</v>
      </c>
      <c r="E2655" s="135"/>
    </row>
    <row r="2656" spans="1:5">
      <c r="A2656" s="88">
        <v>2646</v>
      </c>
      <c r="B2656" s="134"/>
      <c r="C2656" s="134"/>
      <c r="D2656" s="94">
        <f t="shared" si="41"/>
        <v>0</v>
      </c>
      <c r="E2656" s="135"/>
    </row>
    <row r="2657" spans="1:5">
      <c r="A2657" s="88">
        <v>2647</v>
      </c>
      <c r="B2657" s="134"/>
      <c r="C2657" s="134"/>
      <c r="D2657" s="94">
        <f t="shared" si="41"/>
        <v>0</v>
      </c>
      <c r="E2657" s="135"/>
    </row>
    <row r="2658" spans="1:5">
      <c r="A2658" s="88">
        <v>2648</v>
      </c>
      <c r="B2658" s="134"/>
      <c r="C2658" s="134"/>
      <c r="D2658" s="94">
        <f t="shared" si="41"/>
        <v>0</v>
      </c>
      <c r="E2658" s="135"/>
    </row>
    <row r="2659" spans="1:5">
      <c r="A2659" s="88">
        <v>2649</v>
      </c>
      <c r="B2659" s="134"/>
      <c r="C2659" s="134"/>
      <c r="D2659" s="94">
        <f t="shared" si="41"/>
        <v>0</v>
      </c>
      <c r="E2659" s="135"/>
    </row>
    <row r="2660" spans="1:5">
      <c r="A2660" s="88">
        <v>2650</v>
      </c>
      <c r="B2660" s="134"/>
      <c r="C2660" s="134"/>
      <c r="D2660" s="94">
        <f t="shared" si="41"/>
        <v>0</v>
      </c>
      <c r="E2660" s="135"/>
    </row>
    <row r="2661" spans="1:5">
      <c r="A2661" s="88">
        <v>2651</v>
      </c>
      <c r="B2661" s="134"/>
      <c r="C2661" s="134"/>
      <c r="D2661" s="94">
        <f t="shared" si="41"/>
        <v>0</v>
      </c>
      <c r="E2661" s="135"/>
    </row>
    <row r="2662" spans="1:5">
      <c r="A2662" s="88">
        <v>2652</v>
      </c>
      <c r="B2662" s="134"/>
      <c r="C2662" s="134"/>
      <c r="D2662" s="94">
        <f t="shared" si="41"/>
        <v>0</v>
      </c>
      <c r="E2662" s="135"/>
    </row>
    <row r="2663" spans="1:5">
      <c r="A2663" s="88">
        <v>2653</v>
      </c>
      <c r="B2663" s="134"/>
      <c r="C2663" s="134"/>
      <c r="D2663" s="94">
        <f t="shared" si="41"/>
        <v>0</v>
      </c>
      <c r="E2663" s="135"/>
    </row>
    <row r="2664" spans="1:5">
      <c r="A2664" s="88">
        <v>2654</v>
      </c>
      <c r="B2664" s="134"/>
      <c r="C2664" s="134"/>
      <c r="D2664" s="94">
        <f t="shared" si="41"/>
        <v>0</v>
      </c>
      <c r="E2664" s="135"/>
    </row>
    <row r="2665" spans="1:5">
      <c r="A2665" s="88">
        <v>2655</v>
      </c>
      <c r="B2665" s="134"/>
      <c r="C2665" s="134"/>
      <c r="D2665" s="94">
        <f t="shared" si="41"/>
        <v>0</v>
      </c>
      <c r="E2665" s="135"/>
    </row>
    <row r="2666" spans="1:5">
      <c r="A2666" s="88">
        <v>2656</v>
      </c>
      <c r="B2666" s="134"/>
      <c r="C2666" s="134"/>
      <c r="D2666" s="94">
        <f t="shared" si="41"/>
        <v>0</v>
      </c>
      <c r="E2666" s="135"/>
    </row>
    <row r="2667" spans="1:5">
      <c r="A2667" s="88">
        <v>2657</v>
      </c>
      <c r="B2667" s="134"/>
      <c r="C2667" s="134"/>
      <c r="D2667" s="94">
        <f t="shared" si="41"/>
        <v>0</v>
      </c>
      <c r="E2667" s="135"/>
    </row>
    <row r="2668" spans="1:5">
      <c r="A2668" s="88">
        <v>2658</v>
      </c>
      <c r="B2668" s="134"/>
      <c r="C2668" s="134"/>
      <c r="D2668" s="94">
        <f t="shared" si="41"/>
        <v>0</v>
      </c>
      <c r="E2668" s="135"/>
    </row>
    <row r="2669" spans="1:5">
      <c r="A2669" s="88">
        <v>2659</v>
      </c>
      <c r="B2669" s="134"/>
      <c r="C2669" s="134"/>
      <c r="D2669" s="94">
        <f t="shared" si="41"/>
        <v>0</v>
      </c>
      <c r="E2669" s="135"/>
    </row>
    <row r="2670" spans="1:5">
      <c r="A2670" s="88">
        <v>2660</v>
      </c>
      <c r="B2670" s="134"/>
      <c r="C2670" s="134"/>
      <c r="D2670" s="94">
        <f t="shared" si="41"/>
        <v>0</v>
      </c>
      <c r="E2670" s="135"/>
    </row>
    <row r="2671" spans="1:5">
      <c r="A2671" s="88">
        <v>2661</v>
      </c>
      <c r="B2671" s="134"/>
      <c r="C2671" s="134"/>
      <c r="D2671" s="94">
        <f t="shared" si="41"/>
        <v>0</v>
      </c>
      <c r="E2671" s="135"/>
    </row>
    <row r="2672" spans="1:5">
      <c r="A2672" s="88">
        <v>2662</v>
      </c>
      <c r="B2672" s="134"/>
      <c r="C2672" s="134"/>
      <c r="D2672" s="94">
        <f t="shared" si="41"/>
        <v>0</v>
      </c>
      <c r="E2672" s="135"/>
    </row>
    <row r="2673" spans="1:5">
      <c r="A2673" s="88">
        <v>2663</v>
      </c>
      <c r="B2673" s="134"/>
      <c r="C2673" s="134"/>
      <c r="D2673" s="94">
        <f t="shared" si="41"/>
        <v>0</v>
      </c>
      <c r="E2673" s="135"/>
    </row>
    <row r="2674" spans="1:5">
      <c r="A2674" s="88">
        <v>2664</v>
      </c>
      <c r="B2674" s="134"/>
      <c r="C2674" s="134"/>
      <c r="D2674" s="94">
        <f t="shared" si="41"/>
        <v>0</v>
      </c>
      <c r="E2674" s="135"/>
    </row>
    <row r="2675" spans="1:5">
      <c r="A2675" s="88">
        <v>2665</v>
      </c>
      <c r="B2675" s="134"/>
      <c r="C2675" s="134"/>
      <c r="D2675" s="94">
        <f t="shared" si="41"/>
        <v>0</v>
      </c>
      <c r="E2675" s="135"/>
    </row>
    <row r="2676" spans="1:5">
      <c r="A2676" s="88">
        <v>2666</v>
      </c>
      <c r="B2676" s="134"/>
      <c r="C2676" s="134"/>
      <c r="D2676" s="94">
        <f t="shared" si="41"/>
        <v>0</v>
      </c>
      <c r="E2676" s="135"/>
    </row>
    <row r="2677" spans="1:5">
      <c r="A2677" s="88">
        <v>2667</v>
      </c>
      <c r="B2677" s="134"/>
      <c r="C2677" s="134"/>
      <c r="D2677" s="94">
        <f t="shared" si="41"/>
        <v>0</v>
      </c>
      <c r="E2677" s="135"/>
    </row>
    <row r="2678" spans="1:5">
      <c r="A2678" s="88">
        <v>2668</v>
      </c>
      <c r="B2678" s="134"/>
      <c r="C2678" s="134"/>
      <c r="D2678" s="94">
        <f t="shared" si="41"/>
        <v>0</v>
      </c>
      <c r="E2678" s="135"/>
    </row>
    <row r="2679" spans="1:5">
      <c r="A2679" s="88">
        <v>2669</v>
      </c>
      <c r="B2679" s="134"/>
      <c r="C2679" s="134"/>
      <c r="D2679" s="94">
        <f t="shared" si="41"/>
        <v>0</v>
      </c>
      <c r="E2679" s="135"/>
    </row>
    <row r="2680" spans="1:5">
      <c r="A2680" s="88">
        <v>2670</v>
      </c>
      <c r="B2680" s="134"/>
      <c r="C2680" s="134"/>
      <c r="D2680" s="94">
        <f t="shared" si="41"/>
        <v>0</v>
      </c>
      <c r="E2680" s="135"/>
    </row>
    <row r="2681" spans="1:5">
      <c r="A2681" s="88">
        <v>2671</v>
      </c>
      <c r="B2681" s="134"/>
      <c r="C2681" s="134"/>
      <c r="D2681" s="94">
        <f t="shared" si="41"/>
        <v>0</v>
      </c>
      <c r="E2681" s="135"/>
    </row>
    <row r="2682" spans="1:5">
      <c r="A2682" s="88">
        <v>2672</v>
      </c>
      <c r="B2682" s="134"/>
      <c r="C2682" s="134"/>
      <c r="D2682" s="94">
        <f t="shared" si="41"/>
        <v>0</v>
      </c>
      <c r="E2682" s="135"/>
    </row>
    <row r="2683" spans="1:5">
      <c r="A2683" s="88">
        <v>2673</v>
      </c>
      <c r="B2683" s="134"/>
      <c r="C2683" s="134"/>
      <c r="D2683" s="94">
        <f t="shared" si="41"/>
        <v>0</v>
      </c>
      <c r="E2683" s="135"/>
    </row>
    <row r="2684" spans="1:5">
      <c r="A2684" s="88">
        <v>2674</v>
      </c>
      <c r="B2684" s="134"/>
      <c r="C2684" s="134"/>
      <c r="D2684" s="94">
        <f t="shared" si="41"/>
        <v>0</v>
      </c>
      <c r="E2684" s="135"/>
    </row>
    <row r="2685" spans="1:5">
      <c r="A2685" s="88">
        <v>2675</v>
      </c>
      <c r="B2685" s="134"/>
      <c r="C2685" s="134"/>
      <c r="D2685" s="94">
        <f t="shared" si="41"/>
        <v>0</v>
      </c>
      <c r="E2685" s="135"/>
    </row>
    <row r="2686" spans="1:5">
      <c r="A2686" s="88">
        <v>2676</v>
      </c>
      <c r="B2686" s="134"/>
      <c r="C2686" s="134"/>
      <c r="D2686" s="94">
        <f t="shared" si="41"/>
        <v>0</v>
      </c>
      <c r="E2686" s="135"/>
    </row>
    <row r="2687" spans="1:5">
      <c r="A2687" s="88">
        <v>2677</v>
      </c>
      <c r="B2687" s="134"/>
      <c r="C2687" s="134"/>
      <c r="D2687" s="94">
        <f t="shared" si="41"/>
        <v>0</v>
      </c>
      <c r="E2687" s="135"/>
    </row>
    <row r="2688" spans="1:5">
      <c r="A2688" s="88">
        <v>2678</v>
      </c>
      <c r="B2688" s="134"/>
      <c r="C2688" s="134"/>
      <c r="D2688" s="94">
        <f t="shared" si="41"/>
        <v>0</v>
      </c>
      <c r="E2688" s="135"/>
    </row>
    <row r="2689" spans="1:5">
      <c r="A2689" s="88">
        <v>2679</v>
      </c>
      <c r="B2689" s="134"/>
      <c r="C2689" s="134"/>
      <c r="D2689" s="94">
        <f t="shared" si="41"/>
        <v>0</v>
      </c>
      <c r="E2689" s="135"/>
    </row>
    <row r="2690" spans="1:5">
      <c r="A2690" s="88">
        <v>2680</v>
      </c>
      <c r="B2690" s="134"/>
      <c r="C2690" s="134"/>
      <c r="D2690" s="94">
        <f t="shared" si="41"/>
        <v>0</v>
      </c>
      <c r="E2690" s="135"/>
    </row>
    <row r="2691" spans="1:5">
      <c r="A2691" s="88">
        <v>2681</v>
      </c>
      <c r="B2691" s="134"/>
      <c r="C2691" s="134"/>
      <c r="D2691" s="94">
        <f t="shared" si="41"/>
        <v>0</v>
      </c>
      <c r="E2691" s="135"/>
    </row>
    <row r="2692" spans="1:5">
      <c r="A2692" s="88">
        <v>2682</v>
      </c>
      <c r="B2692" s="134"/>
      <c r="C2692" s="134"/>
      <c r="D2692" s="94">
        <f t="shared" si="41"/>
        <v>0</v>
      </c>
      <c r="E2692" s="135"/>
    </row>
    <row r="2693" spans="1:5">
      <c r="A2693" s="88">
        <v>2683</v>
      </c>
      <c r="B2693" s="134"/>
      <c r="C2693" s="134"/>
      <c r="D2693" s="94">
        <f t="shared" si="41"/>
        <v>0</v>
      </c>
      <c r="E2693" s="135"/>
    </row>
    <row r="2694" spans="1:5">
      <c r="A2694" s="88">
        <v>2684</v>
      </c>
      <c r="B2694" s="134"/>
      <c r="C2694" s="134"/>
      <c r="D2694" s="94">
        <f t="shared" si="41"/>
        <v>0</v>
      </c>
      <c r="E2694" s="135"/>
    </row>
    <row r="2695" spans="1:5">
      <c r="A2695" s="88">
        <v>2685</v>
      </c>
      <c r="B2695" s="134"/>
      <c r="C2695" s="134"/>
      <c r="D2695" s="94">
        <f t="shared" si="41"/>
        <v>0</v>
      </c>
      <c r="E2695" s="135"/>
    </row>
    <row r="2696" spans="1:5">
      <c r="A2696" s="88">
        <v>2686</v>
      </c>
      <c r="B2696" s="134"/>
      <c r="C2696" s="134"/>
      <c r="D2696" s="94">
        <f t="shared" si="41"/>
        <v>0</v>
      </c>
      <c r="E2696" s="135"/>
    </row>
    <row r="2697" spans="1:5">
      <c r="A2697" s="88">
        <v>2687</v>
      </c>
      <c r="B2697" s="134"/>
      <c r="C2697" s="134"/>
      <c r="D2697" s="94">
        <f t="shared" si="41"/>
        <v>0</v>
      </c>
      <c r="E2697" s="135"/>
    </row>
    <row r="2698" spans="1:5">
      <c r="A2698" s="88">
        <v>2688</v>
      </c>
      <c r="B2698" s="134"/>
      <c r="C2698" s="134"/>
      <c r="D2698" s="94">
        <f t="shared" si="41"/>
        <v>0</v>
      </c>
      <c r="E2698" s="135"/>
    </row>
    <row r="2699" spans="1:5">
      <c r="A2699" s="88">
        <v>2689</v>
      </c>
      <c r="B2699" s="134"/>
      <c r="C2699" s="134"/>
      <c r="D2699" s="94">
        <f t="shared" si="41"/>
        <v>0</v>
      </c>
      <c r="E2699" s="135"/>
    </row>
    <row r="2700" spans="1:5">
      <c r="A2700" s="88">
        <v>2690</v>
      </c>
      <c r="B2700" s="134"/>
      <c r="C2700" s="134"/>
      <c r="D2700" s="94">
        <f t="shared" ref="D2700:D2763" si="42">MIN(B2700:C2700)</f>
        <v>0</v>
      </c>
      <c r="E2700" s="135"/>
    </row>
    <row r="2701" spans="1:5">
      <c r="A2701" s="88">
        <v>2691</v>
      </c>
      <c r="B2701" s="134"/>
      <c r="C2701" s="134"/>
      <c r="D2701" s="94">
        <f t="shared" si="42"/>
        <v>0</v>
      </c>
      <c r="E2701" s="135"/>
    </row>
    <row r="2702" spans="1:5">
      <c r="A2702" s="88">
        <v>2692</v>
      </c>
      <c r="B2702" s="134"/>
      <c r="C2702" s="134"/>
      <c r="D2702" s="94">
        <f t="shared" si="42"/>
        <v>0</v>
      </c>
      <c r="E2702" s="135"/>
    </row>
    <row r="2703" spans="1:5">
      <c r="A2703" s="88">
        <v>2693</v>
      </c>
      <c r="B2703" s="134"/>
      <c r="C2703" s="134"/>
      <c r="D2703" s="94">
        <f t="shared" si="42"/>
        <v>0</v>
      </c>
      <c r="E2703" s="135"/>
    </row>
    <row r="2704" spans="1:5">
      <c r="A2704" s="88">
        <v>2694</v>
      </c>
      <c r="B2704" s="134"/>
      <c r="C2704" s="134"/>
      <c r="D2704" s="94">
        <f t="shared" si="42"/>
        <v>0</v>
      </c>
      <c r="E2704" s="135"/>
    </row>
    <row r="2705" spans="1:5">
      <c r="A2705" s="88">
        <v>2695</v>
      </c>
      <c r="B2705" s="134"/>
      <c r="C2705" s="134"/>
      <c r="D2705" s="94">
        <f t="shared" si="42"/>
        <v>0</v>
      </c>
      <c r="E2705" s="135"/>
    </row>
    <row r="2706" spans="1:5">
      <c r="A2706" s="88">
        <v>2696</v>
      </c>
      <c r="B2706" s="134"/>
      <c r="C2706" s="134"/>
      <c r="D2706" s="94">
        <f t="shared" si="42"/>
        <v>0</v>
      </c>
      <c r="E2706" s="135"/>
    </row>
    <row r="2707" spans="1:5">
      <c r="A2707" s="88">
        <v>2697</v>
      </c>
      <c r="B2707" s="134"/>
      <c r="C2707" s="134"/>
      <c r="D2707" s="94">
        <f t="shared" si="42"/>
        <v>0</v>
      </c>
      <c r="E2707" s="135"/>
    </row>
    <row r="2708" spans="1:5">
      <c r="A2708" s="88">
        <v>2698</v>
      </c>
      <c r="B2708" s="134"/>
      <c r="C2708" s="134"/>
      <c r="D2708" s="94">
        <f t="shared" si="42"/>
        <v>0</v>
      </c>
      <c r="E2708" s="135"/>
    </row>
    <row r="2709" spans="1:5">
      <c r="A2709" s="88">
        <v>2699</v>
      </c>
      <c r="B2709" s="134"/>
      <c r="C2709" s="134"/>
      <c r="D2709" s="94">
        <f t="shared" si="42"/>
        <v>0</v>
      </c>
      <c r="E2709" s="135"/>
    </row>
    <row r="2710" spans="1:5">
      <c r="A2710" s="88">
        <v>2700</v>
      </c>
      <c r="B2710" s="134"/>
      <c r="C2710" s="134"/>
      <c r="D2710" s="94">
        <f t="shared" si="42"/>
        <v>0</v>
      </c>
      <c r="E2710" s="135"/>
    </row>
    <row r="2711" spans="1:5">
      <c r="A2711" s="88">
        <v>2701</v>
      </c>
      <c r="B2711" s="134"/>
      <c r="C2711" s="134"/>
      <c r="D2711" s="94">
        <f t="shared" si="42"/>
        <v>0</v>
      </c>
      <c r="E2711" s="135"/>
    </row>
    <row r="2712" spans="1:5">
      <c r="A2712" s="88">
        <v>2702</v>
      </c>
      <c r="B2712" s="134"/>
      <c r="C2712" s="134"/>
      <c r="D2712" s="94">
        <f t="shared" si="42"/>
        <v>0</v>
      </c>
      <c r="E2712" s="135"/>
    </row>
    <row r="2713" spans="1:5">
      <c r="A2713" s="88">
        <v>2703</v>
      </c>
      <c r="B2713" s="134"/>
      <c r="C2713" s="134"/>
      <c r="D2713" s="94">
        <f t="shared" si="42"/>
        <v>0</v>
      </c>
      <c r="E2713" s="135"/>
    </row>
    <row r="2714" spans="1:5">
      <c r="A2714" s="88">
        <v>2704</v>
      </c>
      <c r="B2714" s="134"/>
      <c r="C2714" s="134"/>
      <c r="D2714" s="94">
        <f t="shared" si="42"/>
        <v>0</v>
      </c>
      <c r="E2714" s="135"/>
    </row>
    <row r="2715" spans="1:5">
      <c r="A2715" s="88">
        <v>2705</v>
      </c>
      <c r="B2715" s="134"/>
      <c r="C2715" s="134"/>
      <c r="D2715" s="94">
        <f t="shared" si="42"/>
        <v>0</v>
      </c>
      <c r="E2715" s="135"/>
    </row>
    <row r="2716" spans="1:5">
      <c r="A2716" s="88">
        <v>2706</v>
      </c>
      <c r="B2716" s="134"/>
      <c r="C2716" s="134"/>
      <c r="D2716" s="94">
        <f t="shared" si="42"/>
        <v>0</v>
      </c>
      <c r="E2716" s="135"/>
    </row>
    <row r="2717" spans="1:5">
      <c r="A2717" s="88">
        <v>2707</v>
      </c>
      <c r="B2717" s="134"/>
      <c r="C2717" s="134"/>
      <c r="D2717" s="94">
        <f t="shared" si="42"/>
        <v>0</v>
      </c>
      <c r="E2717" s="135"/>
    </row>
    <row r="2718" spans="1:5">
      <c r="A2718" s="88">
        <v>2708</v>
      </c>
      <c r="B2718" s="134"/>
      <c r="C2718" s="134"/>
      <c r="D2718" s="94">
        <f t="shared" si="42"/>
        <v>0</v>
      </c>
      <c r="E2718" s="135"/>
    </row>
    <row r="2719" spans="1:5">
      <c r="A2719" s="88">
        <v>2709</v>
      </c>
      <c r="B2719" s="134"/>
      <c r="C2719" s="134"/>
      <c r="D2719" s="94">
        <f t="shared" si="42"/>
        <v>0</v>
      </c>
      <c r="E2719" s="135"/>
    </row>
    <row r="2720" spans="1:5">
      <c r="A2720" s="88">
        <v>2710</v>
      </c>
      <c r="B2720" s="134"/>
      <c r="C2720" s="134"/>
      <c r="D2720" s="94">
        <f t="shared" si="42"/>
        <v>0</v>
      </c>
      <c r="E2720" s="135"/>
    </row>
    <row r="2721" spans="1:5">
      <c r="A2721" s="88">
        <v>2711</v>
      </c>
      <c r="B2721" s="134"/>
      <c r="C2721" s="134"/>
      <c r="D2721" s="94">
        <f t="shared" si="42"/>
        <v>0</v>
      </c>
      <c r="E2721" s="135"/>
    </row>
    <row r="2722" spans="1:5">
      <c r="A2722" s="88">
        <v>2712</v>
      </c>
      <c r="B2722" s="134"/>
      <c r="C2722" s="134"/>
      <c r="D2722" s="94">
        <f t="shared" si="42"/>
        <v>0</v>
      </c>
      <c r="E2722" s="135"/>
    </row>
    <row r="2723" spans="1:5">
      <c r="A2723" s="88">
        <v>2713</v>
      </c>
      <c r="B2723" s="134"/>
      <c r="C2723" s="134"/>
      <c r="D2723" s="94">
        <f t="shared" si="42"/>
        <v>0</v>
      </c>
      <c r="E2723" s="135"/>
    </row>
    <row r="2724" spans="1:5">
      <c r="A2724" s="88">
        <v>2714</v>
      </c>
      <c r="B2724" s="134"/>
      <c r="C2724" s="134"/>
      <c r="D2724" s="94">
        <f t="shared" si="42"/>
        <v>0</v>
      </c>
      <c r="E2724" s="135"/>
    </row>
    <row r="2725" spans="1:5">
      <c r="A2725" s="88">
        <v>2715</v>
      </c>
      <c r="B2725" s="134"/>
      <c r="C2725" s="134"/>
      <c r="D2725" s="94">
        <f t="shared" si="42"/>
        <v>0</v>
      </c>
      <c r="E2725" s="135"/>
    </row>
    <row r="2726" spans="1:5">
      <c r="A2726" s="88">
        <v>2716</v>
      </c>
      <c r="B2726" s="134"/>
      <c r="C2726" s="134"/>
      <c r="D2726" s="94">
        <f t="shared" si="42"/>
        <v>0</v>
      </c>
      <c r="E2726" s="135"/>
    </row>
    <row r="2727" spans="1:5">
      <c r="A2727" s="88">
        <v>2717</v>
      </c>
      <c r="B2727" s="134"/>
      <c r="C2727" s="134"/>
      <c r="D2727" s="94">
        <f t="shared" si="42"/>
        <v>0</v>
      </c>
      <c r="E2727" s="135"/>
    </row>
    <row r="2728" spans="1:5">
      <c r="A2728" s="88">
        <v>2718</v>
      </c>
      <c r="B2728" s="134"/>
      <c r="C2728" s="134"/>
      <c r="D2728" s="94">
        <f t="shared" si="42"/>
        <v>0</v>
      </c>
      <c r="E2728" s="135"/>
    </row>
    <row r="2729" spans="1:5">
      <c r="A2729" s="88">
        <v>2719</v>
      </c>
      <c r="B2729" s="134"/>
      <c r="C2729" s="134"/>
      <c r="D2729" s="94">
        <f t="shared" si="42"/>
        <v>0</v>
      </c>
      <c r="E2729" s="135"/>
    </row>
    <row r="2730" spans="1:5">
      <c r="A2730" s="88">
        <v>2720</v>
      </c>
      <c r="B2730" s="134"/>
      <c r="C2730" s="134"/>
      <c r="D2730" s="94">
        <f t="shared" si="42"/>
        <v>0</v>
      </c>
      <c r="E2730" s="135"/>
    </row>
    <row r="2731" spans="1:5">
      <c r="A2731" s="88">
        <v>2721</v>
      </c>
      <c r="B2731" s="134"/>
      <c r="C2731" s="134"/>
      <c r="D2731" s="94">
        <f t="shared" si="42"/>
        <v>0</v>
      </c>
      <c r="E2731" s="135"/>
    </row>
    <row r="2732" spans="1:5">
      <c r="A2732" s="88">
        <v>2722</v>
      </c>
      <c r="B2732" s="134"/>
      <c r="C2732" s="134"/>
      <c r="D2732" s="94">
        <f t="shared" si="42"/>
        <v>0</v>
      </c>
      <c r="E2732" s="135"/>
    </row>
    <row r="2733" spans="1:5">
      <c r="A2733" s="88">
        <v>2723</v>
      </c>
      <c r="B2733" s="134"/>
      <c r="C2733" s="134"/>
      <c r="D2733" s="94">
        <f t="shared" si="42"/>
        <v>0</v>
      </c>
      <c r="E2733" s="135"/>
    </row>
    <row r="2734" spans="1:5">
      <c r="A2734" s="88">
        <v>2724</v>
      </c>
      <c r="B2734" s="134"/>
      <c r="C2734" s="134"/>
      <c r="D2734" s="94">
        <f t="shared" si="42"/>
        <v>0</v>
      </c>
      <c r="E2734" s="135"/>
    </row>
    <row r="2735" spans="1:5">
      <c r="A2735" s="88">
        <v>2725</v>
      </c>
      <c r="B2735" s="134"/>
      <c r="C2735" s="134"/>
      <c r="D2735" s="94">
        <f t="shared" si="42"/>
        <v>0</v>
      </c>
      <c r="E2735" s="135"/>
    </row>
    <row r="2736" spans="1:5">
      <c r="A2736" s="88">
        <v>2726</v>
      </c>
      <c r="B2736" s="134"/>
      <c r="C2736" s="134"/>
      <c r="D2736" s="94">
        <f t="shared" si="42"/>
        <v>0</v>
      </c>
      <c r="E2736" s="135"/>
    </row>
    <row r="2737" spans="1:5">
      <c r="A2737" s="88">
        <v>2727</v>
      </c>
      <c r="B2737" s="134"/>
      <c r="C2737" s="134"/>
      <c r="D2737" s="94">
        <f t="shared" si="42"/>
        <v>0</v>
      </c>
      <c r="E2737" s="135"/>
    </row>
    <row r="2738" spans="1:5">
      <c r="A2738" s="88">
        <v>2728</v>
      </c>
      <c r="B2738" s="134"/>
      <c r="C2738" s="134"/>
      <c r="D2738" s="94">
        <f t="shared" si="42"/>
        <v>0</v>
      </c>
      <c r="E2738" s="135"/>
    </row>
    <row r="2739" spans="1:5">
      <c r="A2739" s="88">
        <v>2729</v>
      </c>
      <c r="B2739" s="134"/>
      <c r="C2739" s="134"/>
      <c r="D2739" s="94">
        <f t="shared" si="42"/>
        <v>0</v>
      </c>
      <c r="E2739" s="135"/>
    </row>
    <row r="2740" spans="1:5">
      <c r="A2740" s="88">
        <v>2730</v>
      </c>
      <c r="B2740" s="134"/>
      <c r="C2740" s="134"/>
      <c r="D2740" s="94">
        <f t="shared" si="42"/>
        <v>0</v>
      </c>
      <c r="E2740" s="135"/>
    </row>
    <row r="2741" spans="1:5">
      <c r="A2741" s="88">
        <v>2731</v>
      </c>
      <c r="B2741" s="134"/>
      <c r="C2741" s="134"/>
      <c r="D2741" s="94">
        <f t="shared" si="42"/>
        <v>0</v>
      </c>
      <c r="E2741" s="135"/>
    </row>
    <row r="2742" spans="1:5">
      <c r="A2742" s="88">
        <v>2732</v>
      </c>
      <c r="B2742" s="134"/>
      <c r="C2742" s="134"/>
      <c r="D2742" s="94">
        <f t="shared" si="42"/>
        <v>0</v>
      </c>
      <c r="E2742" s="135"/>
    </row>
    <row r="2743" spans="1:5">
      <c r="A2743" s="88">
        <v>2733</v>
      </c>
      <c r="B2743" s="134"/>
      <c r="C2743" s="134"/>
      <c r="D2743" s="94">
        <f t="shared" si="42"/>
        <v>0</v>
      </c>
      <c r="E2743" s="135"/>
    </row>
    <row r="2744" spans="1:5">
      <c r="A2744" s="88">
        <v>2734</v>
      </c>
      <c r="B2744" s="134"/>
      <c r="C2744" s="134"/>
      <c r="D2744" s="94">
        <f t="shared" si="42"/>
        <v>0</v>
      </c>
      <c r="E2744" s="135"/>
    </row>
    <row r="2745" spans="1:5">
      <c r="A2745" s="88">
        <v>2735</v>
      </c>
      <c r="B2745" s="134"/>
      <c r="C2745" s="134"/>
      <c r="D2745" s="94">
        <f t="shared" si="42"/>
        <v>0</v>
      </c>
      <c r="E2745" s="135"/>
    </row>
    <row r="2746" spans="1:5">
      <c r="A2746" s="88">
        <v>2736</v>
      </c>
      <c r="B2746" s="134"/>
      <c r="C2746" s="134"/>
      <c r="D2746" s="94">
        <f t="shared" si="42"/>
        <v>0</v>
      </c>
      <c r="E2746" s="135"/>
    </row>
    <row r="2747" spans="1:5">
      <c r="A2747" s="88">
        <v>2737</v>
      </c>
      <c r="B2747" s="134"/>
      <c r="C2747" s="134"/>
      <c r="D2747" s="94">
        <f t="shared" si="42"/>
        <v>0</v>
      </c>
      <c r="E2747" s="135"/>
    </row>
    <row r="2748" spans="1:5">
      <c r="A2748" s="88">
        <v>2738</v>
      </c>
      <c r="B2748" s="134"/>
      <c r="C2748" s="134"/>
      <c r="D2748" s="94">
        <f t="shared" si="42"/>
        <v>0</v>
      </c>
      <c r="E2748" s="135"/>
    </row>
    <row r="2749" spans="1:5">
      <c r="A2749" s="88">
        <v>2739</v>
      </c>
      <c r="B2749" s="134"/>
      <c r="C2749" s="134"/>
      <c r="D2749" s="94">
        <f t="shared" si="42"/>
        <v>0</v>
      </c>
      <c r="E2749" s="135"/>
    </row>
    <row r="2750" spans="1:5">
      <c r="A2750" s="88">
        <v>2740</v>
      </c>
      <c r="B2750" s="134"/>
      <c r="C2750" s="134"/>
      <c r="D2750" s="94">
        <f t="shared" si="42"/>
        <v>0</v>
      </c>
      <c r="E2750" s="135"/>
    </row>
    <row r="2751" spans="1:5">
      <c r="A2751" s="88">
        <v>2741</v>
      </c>
      <c r="B2751" s="134"/>
      <c r="C2751" s="134"/>
      <c r="D2751" s="94">
        <f t="shared" si="42"/>
        <v>0</v>
      </c>
      <c r="E2751" s="135"/>
    </row>
    <row r="2752" spans="1:5">
      <c r="A2752" s="88">
        <v>2742</v>
      </c>
      <c r="B2752" s="134"/>
      <c r="C2752" s="134"/>
      <c r="D2752" s="94">
        <f t="shared" si="42"/>
        <v>0</v>
      </c>
      <c r="E2752" s="135"/>
    </row>
    <row r="2753" spans="1:5">
      <c r="A2753" s="88">
        <v>2743</v>
      </c>
      <c r="B2753" s="134"/>
      <c r="C2753" s="134"/>
      <c r="D2753" s="94">
        <f t="shared" si="42"/>
        <v>0</v>
      </c>
      <c r="E2753" s="135"/>
    </row>
    <row r="2754" spans="1:5">
      <c r="A2754" s="88">
        <v>2744</v>
      </c>
      <c r="B2754" s="134"/>
      <c r="C2754" s="134"/>
      <c r="D2754" s="94">
        <f t="shared" si="42"/>
        <v>0</v>
      </c>
      <c r="E2754" s="135"/>
    </row>
    <row r="2755" spans="1:5">
      <c r="A2755" s="88">
        <v>2745</v>
      </c>
      <c r="B2755" s="134"/>
      <c r="C2755" s="134"/>
      <c r="D2755" s="94">
        <f t="shared" si="42"/>
        <v>0</v>
      </c>
      <c r="E2755" s="135"/>
    </row>
    <row r="2756" spans="1:5">
      <c r="A2756" s="88">
        <v>2746</v>
      </c>
      <c r="B2756" s="134"/>
      <c r="C2756" s="134"/>
      <c r="D2756" s="94">
        <f t="shared" si="42"/>
        <v>0</v>
      </c>
      <c r="E2756" s="135"/>
    </row>
    <row r="2757" spans="1:5">
      <c r="A2757" s="88">
        <v>2747</v>
      </c>
      <c r="B2757" s="134"/>
      <c r="C2757" s="134"/>
      <c r="D2757" s="94">
        <f t="shared" si="42"/>
        <v>0</v>
      </c>
      <c r="E2757" s="135"/>
    </row>
    <row r="2758" spans="1:5">
      <c r="A2758" s="88">
        <v>2748</v>
      </c>
      <c r="B2758" s="134"/>
      <c r="C2758" s="134"/>
      <c r="D2758" s="94">
        <f t="shared" si="42"/>
        <v>0</v>
      </c>
      <c r="E2758" s="135"/>
    </row>
    <row r="2759" spans="1:5">
      <c r="A2759" s="88">
        <v>2749</v>
      </c>
      <c r="B2759" s="134"/>
      <c r="C2759" s="134"/>
      <c r="D2759" s="94">
        <f t="shared" si="42"/>
        <v>0</v>
      </c>
      <c r="E2759" s="135"/>
    </row>
    <row r="2760" spans="1:5">
      <c r="A2760" s="88">
        <v>2750</v>
      </c>
      <c r="B2760" s="134"/>
      <c r="C2760" s="134"/>
      <c r="D2760" s="94">
        <f t="shared" si="42"/>
        <v>0</v>
      </c>
      <c r="E2760" s="135"/>
    </row>
    <row r="2761" spans="1:5">
      <c r="A2761" s="88">
        <v>2751</v>
      </c>
      <c r="B2761" s="134"/>
      <c r="C2761" s="134"/>
      <c r="D2761" s="94">
        <f t="shared" si="42"/>
        <v>0</v>
      </c>
      <c r="E2761" s="135"/>
    </row>
    <row r="2762" spans="1:5">
      <c r="A2762" s="88">
        <v>2752</v>
      </c>
      <c r="B2762" s="134"/>
      <c r="C2762" s="134"/>
      <c r="D2762" s="94">
        <f t="shared" si="42"/>
        <v>0</v>
      </c>
      <c r="E2762" s="135"/>
    </row>
    <row r="2763" spans="1:5">
      <c r="A2763" s="88">
        <v>2753</v>
      </c>
      <c r="B2763" s="134"/>
      <c r="C2763" s="134"/>
      <c r="D2763" s="94">
        <f t="shared" si="42"/>
        <v>0</v>
      </c>
      <c r="E2763" s="135"/>
    </row>
    <row r="2764" spans="1:5">
      <c r="A2764" s="88">
        <v>2754</v>
      </c>
      <c r="B2764" s="134"/>
      <c r="C2764" s="134"/>
      <c r="D2764" s="94">
        <f t="shared" ref="D2764:D2827" si="43">MIN(B2764:C2764)</f>
        <v>0</v>
      </c>
      <c r="E2764" s="135"/>
    </row>
    <row r="2765" spans="1:5">
      <c r="A2765" s="88">
        <v>2755</v>
      </c>
      <c r="B2765" s="134"/>
      <c r="C2765" s="134"/>
      <c r="D2765" s="94">
        <f t="shared" si="43"/>
        <v>0</v>
      </c>
      <c r="E2765" s="135"/>
    </row>
    <row r="2766" spans="1:5">
      <c r="A2766" s="88">
        <v>2756</v>
      </c>
      <c r="B2766" s="134"/>
      <c r="C2766" s="134"/>
      <c r="D2766" s="94">
        <f t="shared" si="43"/>
        <v>0</v>
      </c>
      <c r="E2766" s="135"/>
    </row>
    <row r="2767" spans="1:5">
      <c r="A2767" s="88">
        <v>2757</v>
      </c>
      <c r="B2767" s="134"/>
      <c r="C2767" s="134"/>
      <c r="D2767" s="94">
        <f t="shared" si="43"/>
        <v>0</v>
      </c>
      <c r="E2767" s="135"/>
    </row>
    <row r="2768" spans="1:5">
      <c r="A2768" s="88">
        <v>2758</v>
      </c>
      <c r="B2768" s="134"/>
      <c r="C2768" s="134"/>
      <c r="D2768" s="94">
        <f t="shared" si="43"/>
        <v>0</v>
      </c>
      <c r="E2768" s="135"/>
    </row>
    <row r="2769" spans="1:5">
      <c r="A2769" s="88">
        <v>2759</v>
      </c>
      <c r="B2769" s="134"/>
      <c r="C2769" s="134"/>
      <c r="D2769" s="94">
        <f t="shared" si="43"/>
        <v>0</v>
      </c>
      <c r="E2769" s="135"/>
    </row>
    <row r="2770" spans="1:5">
      <c r="A2770" s="88">
        <v>2760</v>
      </c>
      <c r="B2770" s="134"/>
      <c r="C2770" s="134"/>
      <c r="D2770" s="94">
        <f t="shared" si="43"/>
        <v>0</v>
      </c>
      <c r="E2770" s="135"/>
    </row>
    <row r="2771" spans="1:5">
      <c r="A2771" s="88">
        <v>2761</v>
      </c>
      <c r="B2771" s="134"/>
      <c r="C2771" s="134"/>
      <c r="D2771" s="94">
        <f t="shared" si="43"/>
        <v>0</v>
      </c>
      <c r="E2771" s="135"/>
    </row>
    <row r="2772" spans="1:5">
      <c r="A2772" s="88">
        <v>2762</v>
      </c>
      <c r="B2772" s="134"/>
      <c r="C2772" s="134"/>
      <c r="D2772" s="94">
        <f t="shared" si="43"/>
        <v>0</v>
      </c>
      <c r="E2772" s="135"/>
    </row>
    <row r="2773" spans="1:5">
      <c r="A2773" s="88">
        <v>2763</v>
      </c>
      <c r="B2773" s="134"/>
      <c r="C2773" s="134"/>
      <c r="D2773" s="94">
        <f t="shared" si="43"/>
        <v>0</v>
      </c>
      <c r="E2773" s="135"/>
    </row>
    <row r="2774" spans="1:5">
      <c r="A2774" s="88">
        <v>2764</v>
      </c>
      <c r="B2774" s="134"/>
      <c r="C2774" s="134"/>
      <c r="D2774" s="94">
        <f t="shared" si="43"/>
        <v>0</v>
      </c>
      <c r="E2774" s="135"/>
    </row>
    <row r="2775" spans="1:5">
      <c r="A2775" s="88">
        <v>2765</v>
      </c>
      <c r="B2775" s="134"/>
      <c r="C2775" s="134"/>
      <c r="D2775" s="94">
        <f t="shared" si="43"/>
        <v>0</v>
      </c>
      <c r="E2775" s="135"/>
    </row>
    <row r="2776" spans="1:5">
      <c r="A2776" s="88">
        <v>2766</v>
      </c>
      <c r="B2776" s="134"/>
      <c r="C2776" s="134"/>
      <c r="D2776" s="94">
        <f t="shared" si="43"/>
        <v>0</v>
      </c>
      <c r="E2776" s="135"/>
    </row>
    <row r="2777" spans="1:5">
      <c r="A2777" s="88">
        <v>2767</v>
      </c>
      <c r="B2777" s="134"/>
      <c r="C2777" s="134"/>
      <c r="D2777" s="94">
        <f t="shared" si="43"/>
        <v>0</v>
      </c>
      <c r="E2777" s="135"/>
    </row>
    <row r="2778" spans="1:5">
      <c r="A2778" s="88">
        <v>2768</v>
      </c>
      <c r="B2778" s="134"/>
      <c r="C2778" s="134"/>
      <c r="D2778" s="94">
        <f t="shared" si="43"/>
        <v>0</v>
      </c>
      <c r="E2778" s="135"/>
    </row>
    <row r="2779" spans="1:5">
      <c r="A2779" s="88">
        <v>2769</v>
      </c>
      <c r="B2779" s="134"/>
      <c r="C2779" s="134"/>
      <c r="D2779" s="94">
        <f t="shared" si="43"/>
        <v>0</v>
      </c>
      <c r="E2779" s="135"/>
    </row>
    <row r="2780" spans="1:5">
      <c r="A2780" s="88">
        <v>2770</v>
      </c>
      <c r="B2780" s="134"/>
      <c r="C2780" s="134"/>
      <c r="D2780" s="94">
        <f t="shared" si="43"/>
        <v>0</v>
      </c>
      <c r="E2780" s="135"/>
    </row>
    <row r="2781" spans="1:5">
      <c r="A2781" s="88">
        <v>2771</v>
      </c>
      <c r="B2781" s="134"/>
      <c r="C2781" s="134"/>
      <c r="D2781" s="94">
        <f t="shared" si="43"/>
        <v>0</v>
      </c>
      <c r="E2781" s="135"/>
    </row>
    <row r="2782" spans="1:5">
      <c r="A2782" s="88">
        <v>2772</v>
      </c>
      <c r="B2782" s="134"/>
      <c r="C2782" s="134"/>
      <c r="D2782" s="94">
        <f t="shared" si="43"/>
        <v>0</v>
      </c>
      <c r="E2782" s="135"/>
    </row>
    <row r="2783" spans="1:5">
      <c r="A2783" s="88">
        <v>2773</v>
      </c>
      <c r="B2783" s="134"/>
      <c r="C2783" s="134"/>
      <c r="D2783" s="94">
        <f t="shared" si="43"/>
        <v>0</v>
      </c>
      <c r="E2783" s="135"/>
    </row>
    <row r="2784" spans="1:5">
      <c r="A2784" s="88">
        <v>2774</v>
      </c>
      <c r="B2784" s="134"/>
      <c r="C2784" s="134"/>
      <c r="D2784" s="94">
        <f t="shared" si="43"/>
        <v>0</v>
      </c>
      <c r="E2784" s="135"/>
    </row>
    <row r="2785" spans="1:5">
      <c r="A2785" s="88">
        <v>2775</v>
      </c>
      <c r="B2785" s="134"/>
      <c r="C2785" s="134"/>
      <c r="D2785" s="94">
        <f t="shared" si="43"/>
        <v>0</v>
      </c>
      <c r="E2785" s="135"/>
    </row>
    <row r="2786" spans="1:5">
      <c r="A2786" s="88">
        <v>2776</v>
      </c>
      <c r="B2786" s="134"/>
      <c r="C2786" s="134"/>
      <c r="D2786" s="94">
        <f t="shared" si="43"/>
        <v>0</v>
      </c>
      <c r="E2786" s="135"/>
    </row>
    <row r="2787" spans="1:5">
      <c r="A2787" s="88">
        <v>2777</v>
      </c>
      <c r="B2787" s="134"/>
      <c r="C2787" s="134"/>
      <c r="D2787" s="94">
        <f t="shared" si="43"/>
        <v>0</v>
      </c>
      <c r="E2787" s="135"/>
    </row>
    <row r="2788" spans="1:5">
      <c r="A2788" s="88">
        <v>2778</v>
      </c>
      <c r="B2788" s="134"/>
      <c r="C2788" s="134"/>
      <c r="D2788" s="94">
        <f t="shared" si="43"/>
        <v>0</v>
      </c>
      <c r="E2788" s="135"/>
    </row>
    <row r="2789" spans="1:5">
      <c r="A2789" s="88">
        <v>2779</v>
      </c>
      <c r="B2789" s="134"/>
      <c r="C2789" s="134"/>
      <c r="D2789" s="94">
        <f t="shared" si="43"/>
        <v>0</v>
      </c>
      <c r="E2789" s="135"/>
    </row>
    <row r="2790" spans="1:5">
      <c r="A2790" s="88">
        <v>2780</v>
      </c>
      <c r="B2790" s="134"/>
      <c r="C2790" s="134"/>
      <c r="D2790" s="94">
        <f t="shared" si="43"/>
        <v>0</v>
      </c>
      <c r="E2790" s="135"/>
    </row>
    <row r="2791" spans="1:5">
      <c r="A2791" s="88">
        <v>2781</v>
      </c>
      <c r="B2791" s="134"/>
      <c r="C2791" s="134"/>
      <c r="D2791" s="94">
        <f t="shared" si="43"/>
        <v>0</v>
      </c>
      <c r="E2791" s="135"/>
    </row>
    <row r="2792" spans="1:5">
      <c r="A2792" s="88">
        <v>2782</v>
      </c>
      <c r="B2792" s="134"/>
      <c r="C2792" s="134"/>
      <c r="D2792" s="94">
        <f t="shared" si="43"/>
        <v>0</v>
      </c>
      <c r="E2792" s="135"/>
    </row>
    <row r="2793" spans="1:5">
      <c r="A2793" s="88">
        <v>2783</v>
      </c>
      <c r="B2793" s="134"/>
      <c r="C2793" s="134"/>
      <c r="D2793" s="94">
        <f t="shared" si="43"/>
        <v>0</v>
      </c>
      <c r="E2793" s="135"/>
    </row>
    <row r="2794" spans="1:5">
      <c r="A2794" s="88">
        <v>2784</v>
      </c>
      <c r="B2794" s="134"/>
      <c r="C2794" s="134"/>
      <c r="D2794" s="94">
        <f t="shared" si="43"/>
        <v>0</v>
      </c>
      <c r="E2794" s="135"/>
    </row>
    <row r="2795" spans="1:5">
      <c r="A2795" s="88">
        <v>2785</v>
      </c>
      <c r="B2795" s="134"/>
      <c r="C2795" s="134"/>
      <c r="D2795" s="94">
        <f t="shared" si="43"/>
        <v>0</v>
      </c>
      <c r="E2795" s="135"/>
    </row>
    <row r="2796" spans="1:5">
      <c r="A2796" s="88">
        <v>2786</v>
      </c>
      <c r="B2796" s="134"/>
      <c r="C2796" s="134"/>
      <c r="D2796" s="94">
        <f t="shared" si="43"/>
        <v>0</v>
      </c>
      <c r="E2796" s="135"/>
    </row>
    <row r="2797" spans="1:5">
      <c r="A2797" s="88">
        <v>2787</v>
      </c>
      <c r="B2797" s="134"/>
      <c r="C2797" s="134"/>
      <c r="D2797" s="94">
        <f t="shared" si="43"/>
        <v>0</v>
      </c>
      <c r="E2797" s="135"/>
    </row>
    <row r="2798" spans="1:5">
      <c r="A2798" s="88">
        <v>2788</v>
      </c>
      <c r="B2798" s="134"/>
      <c r="C2798" s="134"/>
      <c r="D2798" s="94">
        <f t="shared" si="43"/>
        <v>0</v>
      </c>
      <c r="E2798" s="135"/>
    </row>
    <row r="2799" spans="1:5">
      <c r="A2799" s="88">
        <v>2789</v>
      </c>
      <c r="B2799" s="134"/>
      <c r="C2799" s="134"/>
      <c r="D2799" s="94">
        <f t="shared" si="43"/>
        <v>0</v>
      </c>
      <c r="E2799" s="135"/>
    </row>
    <row r="2800" spans="1:5">
      <c r="A2800" s="88">
        <v>2790</v>
      </c>
      <c r="B2800" s="134"/>
      <c r="C2800" s="134"/>
      <c r="D2800" s="94">
        <f t="shared" si="43"/>
        <v>0</v>
      </c>
      <c r="E2800" s="135"/>
    </row>
    <row r="2801" spans="1:5">
      <c r="A2801" s="88">
        <v>2791</v>
      </c>
      <c r="B2801" s="134"/>
      <c r="C2801" s="134"/>
      <c r="D2801" s="94">
        <f t="shared" si="43"/>
        <v>0</v>
      </c>
      <c r="E2801" s="135"/>
    </row>
    <row r="2802" spans="1:5">
      <c r="A2802" s="88">
        <v>2792</v>
      </c>
      <c r="B2802" s="134"/>
      <c r="C2802" s="134"/>
      <c r="D2802" s="94">
        <f t="shared" si="43"/>
        <v>0</v>
      </c>
      <c r="E2802" s="135"/>
    </row>
    <row r="2803" spans="1:5">
      <c r="A2803" s="88">
        <v>2793</v>
      </c>
      <c r="B2803" s="134"/>
      <c r="C2803" s="134"/>
      <c r="D2803" s="94">
        <f t="shared" si="43"/>
        <v>0</v>
      </c>
      <c r="E2803" s="135"/>
    </row>
    <row r="2804" spans="1:5">
      <c r="A2804" s="88">
        <v>2794</v>
      </c>
      <c r="B2804" s="134"/>
      <c r="C2804" s="134"/>
      <c r="D2804" s="94">
        <f t="shared" si="43"/>
        <v>0</v>
      </c>
      <c r="E2804" s="135"/>
    </row>
    <row r="2805" spans="1:5">
      <c r="A2805" s="88">
        <v>2795</v>
      </c>
      <c r="B2805" s="134"/>
      <c r="C2805" s="134"/>
      <c r="D2805" s="94">
        <f t="shared" si="43"/>
        <v>0</v>
      </c>
      <c r="E2805" s="135"/>
    </row>
    <row r="2806" spans="1:5">
      <c r="A2806" s="88">
        <v>2796</v>
      </c>
      <c r="B2806" s="134"/>
      <c r="C2806" s="134"/>
      <c r="D2806" s="94">
        <f t="shared" si="43"/>
        <v>0</v>
      </c>
      <c r="E2806" s="135"/>
    </row>
    <row r="2807" spans="1:5">
      <c r="A2807" s="88">
        <v>2797</v>
      </c>
      <c r="B2807" s="134"/>
      <c r="C2807" s="134"/>
      <c r="D2807" s="94">
        <f t="shared" si="43"/>
        <v>0</v>
      </c>
      <c r="E2807" s="135"/>
    </row>
    <row r="2808" spans="1:5">
      <c r="A2808" s="88">
        <v>2798</v>
      </c>
      <c r="B2808" s="134"/>
      <c r="C2808" s="134"/>
      <c r="D2808" s="94">
        <f t="shared" si="43"/>
        <v>0</v>
      </c>
      <c r="E2808" s="135"/>
    </row>
    <row r="2809" spans="1:5">
      <c r="A2809" s="88">
        <v>2799</v>
      </c>
      <c r="B2809" s="134"/>
      <c r="C2809" s="134"/>
      <c r="D2809" s="94">
        <f t="shared" si="43"/>
        <v>0</v>
      </c>
      <c r="E2809" s="135"/>
    </row>
    <row r="2810" spans="1:5">
      <c r="A2810" s="88">
        <v>2800</v>
      </c>
      <c r="B2810" s="134"/>
      <c r="C2810" s="134"/>
      <c r="D2810" s="94">
        <f t="shared" si="43"/>
        <v>0</v>
      </c>
      <c r="E2810" s="135"/>
    </row>
    <row r="2811" spans="1:5">
      <c r="A2811" s="88">
        <v>2801</v>
      </c>
      <c r="B2811" s="134"/>
      <c r="C2811" s="134"/>
      <c r="D2811" s="94">
        <f t="shared" si="43"/>
        <v>0</v>
      </c>
      <c r="E2811" s="135"/>
    </row>
    <row r="2812" spans="1:5">
      <c r="A2812" s="88">
        <v>2802</v>
      </c>
      <c r="B2812" s="134"/>
      <c r="C2812" s="134"/>
      <c r="D2812" s="94">
        <f t="shared" si="43"/>
        <v>0</v>
      </c>
      <c r="E2812" s="135"/>
    </row>
    <row r="2813" spans="1:5">
      <c r="A2813" s="88">
        <v>2803</v>
      </c>
      <c r="B2813" s="134"/>
      <c r="C2813" s="134"/>
      <c r="D2813" s="94">
        <f t="shared" si="43"/>
        <v>0</v>
      </c>
      <c r="E2813" s="135"/>
    </row>
    <row r="2814" spans="1:5">
      <c r="A2814" s="88">
        <v>2804</v>
      </c>
      <c r="B2814" s="134"/>
      <c r="C2814" s="134"/>
      <c r="D2814" s="94">
        <f t="shared" si="43"/>
        <v>0</v>
      </c>
      <c r="E2814" s="135"/>
    </row>
    <row r="2815" spans="1:5">
      <c r="A2815" s="88">
        <v>2805</v>
      </c>
      <c r="B2815" s="134"/>
      <c r="C2815" s="134"/>
      <c r="D2815" s="94">
        <f t="shared" si="43"/>
        <v>0</v>
      </c>
      <c r="E2815" s="135"/>
    </row>
    <row r="2816" spans="1:5">
      <c r="A2816" s="88">
        <v>2806</v>
      </c>
      <c r="B2816" s="134"/>
      <c r="C2816" s="134"/>
      <c r="D2816" s="94">
        <f t="shared" si="43"/>
        <v>0</v>
      </c>
      <c r="E2816" s="135"/>
    </row>
    <row r="2817" spans="1:5">
      <c r="A2817" s="88">
        <v>2807</v>
      </c>
      <c r="B2817" s="134"/>
      <c r="C2817" s="134"/>
      <c r="D2817" s="94">
        <f t="shared" si="43"/>
        <v>0</v>
      </c>
      <c r="E2817" s="135"/>
    </row>
    <row r="2818" spans="1:5">
      <c r="A2818" s="88">
        <v>2808</v>
      </c>
      <c r="B2818" s="134"/>
      <c r="C2818" s="134"/>
      <c r="D2818" s="94">
        <f t="shared" si="43"/>
        <v>0</v>
      </c>
      <c r="E2818" s="135"/>
    </row>
    <row r="2819" spans="1:5">
      <c r="A2819" s="88">
        <v>2809</v>
      </c>
      <c r="B2819" s="134"/>
      <c r="C2819" s="134"/>
      <c r="D2819" s="94">
        <f t="shared" si="43"/>
        <v>0</v>
      </c>
      <c r="E2819" s="135"/>
    </row>
    <row r="2820" spans="1:5">
      <c r="A2820" s="88">
        <v>2810</v>
      </c>
      <c r="B2820" s="134"/>
      <c r="C2820" s="134"/>
      <c r="D2820" s="94">
        <f t="shared" si="43"/>
        <v>0</v>
      </c>
      <c r="E2820" s="135"/>
    </row>
    <row r="2821" spans="1:5">
      <c r="A2821" s="88">
        <v>2811</v>
      </c>
      <c r="B2821" s="134"/>
      <c r="C2821" s="134"/>
      <c r="D2821" s="94">
        <f t="shared" si="43"/>
        <v>0</v>
      </c>
      <c r="E2821" s="135"/>
    </row>
    <row r="2822" spans="1:5">
      <c r="A2822" s="88">
        <v>2812</v>
      </c>
      <c r="B2822" s="134"/>
      <c r="C2822" s="134"/>
      <c r="D2822" s="94">
        <f t="shared" si="43"/>
        <v>0</v>
      </c>
      <c r="E2822" s="135"/>
    </row>
    <row r="2823" spans="1:5">
      <c r="A2823" s="88">
        <v>2813</v>
      </c>
      <c r="B2823" s="134"/>
      <c r="C2823" s="134"/>
      <c r="D2823" s="94">
        <f t="shared" si="43"/>
        <v>0</v>
      </c>
      <c r="E2823" s="135"/>
    </row>
    <row r="2824" spans="1:5">
      <c r="A2824" s="88">
        <v>2814</v>
      </c>
      <c r="B2824" s="134"/>
      <c r="C2824" s="134"/>
      <c r="D2824" s="94">
        <f t="shared" si="43"/>
        <v>0</v>
      </c>
      <c r="E2824" s="135"/>
    </row>
    <row r="2825" spans="1:5">
      <c r="A2825" s="88">
        <v>2815</v>
      </c>
      <c r="B2825" s="134"/>
      <c r="C2825" s="134"/>
      <c r="D2825" s="94">
        <f t="shared" si="43"/>
        <v>0</v>
      </c>
      <c r="E2825" s="135"/>
    </row>
    <row r="2826" spans="1:5">
      <c r="A2826" s="88">
        <v>2816</v>
      </c>
      <c r="B2826" s="134"/>
      <c r="C2826" s="134"/>
      <c r="D2826" s="94">
        <f t="shared" si="43"/>
        <v>0</v>
      </c>
      <c r="E2826" s="135"/>
    </row>
    <row r="2827" spans="1:5">
      <c r="A2827" s="88">
        <v>2817</v>
      </c>
      <c r="B2827" s="134"/>
      <c r="C2827" s="134"/>
      <c r="D2827" s="94">
        <f t="shared" si="43"/>
        <v>0</v>
      </c>
      <c r="E2827" s="135"/>
    </row>
    <row r="2828" spans="1:5">
      <c r="A2828" s="88">
        <v>2818</v>
      </c>
      <c r="B2828" s="134"/>
      <c r="C2828" s="134"/>
      <c r="D2828" s="94">
        <f t="shared" ref="D2828:D2891" si="44">MIN(B2828:C2828)</f>
        <v>0</v>
      </c>
      <c r="E2828" s="135"/>
    </row>
    <row r="2829" spans="1:5">
      <c r="A2829" s="88">
        <v>2819</v>
      </c>
      <c r="B2829" s="134"/>
      <c r="C2829" s="134"/>
      <c r="D2829" s="94">
        <f t="shared" si="44"/>
        <v>0</v>
      </c>
      <c r="E2829" s="135"/>
    </row>
    <row r="2830" spans="1:5">
      <c r="A2830" s="88">
        <v>2820</v>
      </c>
      <c r="B2830" s="134"/>
      <c r="C2830" s="134"/>
      <c r="D2830" s="94">
        <f t="shared" si="44"/>
        <v>0</v>
      </c>
      <c r="E2830" s="135"/>
    </row>
    <row r="2831" spans="1:5">
      <c r="A2831" s="88">
        <v>2821</v>
      </c>
      <c r="B2831" s="134"/>
      <c r="C2831" s="134"/>
      <c r="D2831" s="94">
        <f t="shared" si="44"/>
        <v>0</v>
      </c>
      <c r="E2831" s="135"/>
    </row>
    <row r="2832" spans="1:5">
      <c r="A2832" s="88">
        <v>2822</v>
      </c>
      <c r="B2832" s="134"/>
      <c r="C2832" s="134"/>
      <c r="D2832" s="94">
        <f t="shared" si="44"/>
        <v>0</v>
      </c>
      <c r="E2832" s="135"/>
    </row>
    <row r="2833" spans="1:5">
      <c r="A2833" s="88">
        <v>2823</v>
      </c>
      <c r="B2833" s="134"/>
      <c r="C2833" s="134"/>
      <c r="D2833" s="94">
        <f t="shared" si="44"/>
        <v>0</v>
      </c>
      <c r="E2833" s="135"/>
    </row>
    <row r="2834" spans="1:5">
      <c r="A2834" s="88">
        <v>2824</v>
      </c>
      <c r="B2834" s="134"/>
      <c r="C2834" s="134"/>
      <c r="D2834" s="94">
        <f t="shared" si="44"/>
        <v>0</v>
      </c>
      <c r="E2834" s="135"/>
    </row>
    <row r="2835" spans="1:5">
      <c r="A2835" s="88">
        <v>2825</v>
      </c>
      <c r="B2835" s="134"/>
      <c r="C2835" s="134"/>
      <c r="D2835" s="94">
        <f t="shared" si="44"/>
        <v>0</v>
      </c>
      <c r="E2835" s="135"/>
    </row>
    <row r="2836" spans="1:5">
      <c r="A2836" s="88">
        <v>2826</v>
      </c>
      <c r="B2836" s="134"/>
      <c r="C2836" s="134"/>
      <c r="D2836" s="94">
        <f t="shared" si="44"/>
        <v>0</v>
      </c>
      <c r="E2836" s="135"/>
    </row>
    <row r="2837" spans="1:5">
      <c r="A2837" s="88">
        <v>2827</v>
      </c>
      <c r="B2837" s="134"/>
      <c r="C2837" s="134"/>
      <c r="D2837" s="94">
        <f t="shared" si="44"/>
        <v>0</v>
      </c>
      <c r="E2837" s="135"/>
    </row>
    <row r="2838" spans="1:5">
      <c r="A2838" s="88">
        <v>2828</v>
      </c>
      <c r="B2838" s="134"/>
      <c r="C2838" s="134"/>
      <c r="D2838" s="94">
        <f t="shared" si="44"/>
        <v>0</v>
      </c>
      <c r="E2838" s="135"/>
    </row>
    <row r="2839" spans="1:5">
      <c r="A2839" s="88">
        <v>2829</v>
      </c>
      <c r="B2839" s="134"/>
      <c r="C2839" s="134"/>
      <c r="D2839" s="94">
        <f t="shared" si="44"/>
        <v>0</v>
      </c>
      <c r="E2839" s="135"/>
    </row>
    <row r="2840" spans="1:5">
      <c r="A2840" s="88">
        <v>2830</v>
      </c>
      <c r="B2840" s="134"/>
      <c r="C2840" s="134"/>
      <c r="D2840" s="94">
        <f t="shared" si="44"/>
        <v>0</v>
      </c>
      <c r="E2840" s="135"/>
    </row>
    <row r="2841" spans="1:5">
      <c r="A2841" s="88">
        <v>2831</v>
      </c>
      <c r="B2841" s="134"/>
      <c r="C2841" s="134"/>
      <c r="D2841" s="94">
        <f t="shared" si="44"/>
        <v>0</v>
      </c>
      <c r="E2841" s="135"/>
    </row>
    <row r="2842" spans="1:5">
      <c r="A2842" s="88">
        <v>2832</v>
      </c>
      <c r="B2842" s="134"/>
      <c r="C2842" s="134"/>
      <c r="D2842" s="94">
        <f t="shared" si="44"/>
        <v>0</v>
      </c>
      <c r="E2842" s="135"/>
    </row>
    <row r="2843" spans="1:5">
      <c r="A2843" s="88">
        <v>2833</v>
      </c>
      <c r="B2843" s="134"/>
      <c r="C2843" s="134"/>
      <c r="D2843" s="94">
        <f t="shared" si="44"/>
        <v>0</v>
      </c>
      <c r="E2843" s="135"/>
    </row>
    <row r="2844" spans="1:5">
      <c r="A2844" s="88">
        <v>2834</v>
      </c>
      <c r="B2844" s="134"/>
      <c r="C2844" s="134"/>
      <c r="D2844" s="94">
        <f t="shared" si="44"/>
        <v>0</v>
      </c>
      <c r="E2844" s="135"/>
    </row>
    <row r="2845" spans="1:5">
      <c r="A2845" s="88">
        <v>2835</v>
      </c>
      <c r="B2845" s="134"/>
      <c r="C2845" s="134"/>
      <c r="D2845" s="94">
        <f t="shared" si="44"/>
        <v>0</v>
      </c>
      <c r="E2845" s="135"/>
    </row>
    <row r="2846" spans="1:5">
      <c r="A2846" s="88">
        <v>2836</v>
      </c>
      <c r="B2846" s="134"/>
      <c r="C2846" s="134"/>
      <c r="D2846" s="94">
        <f t="shared" si="44"/>
        <v>0</v>
      </c>
      <c r="E2846" s="135"/>
    </row>
    <row r="2847" spans="1:5">
      <c r="A2847" s="88">
        <v>2837</v>
      </c>
      <c r="B2847" s="134"/>
      <c r="C2847" s="134"/>
      <c r="D2847" s="94">
        <f t="shared" si="44"/>
        <v>0</v>
      </c>
      <c r="E2847" s="135"/>
    </row>
    <row r="2848" spans="1:5">
      <c r="A2848" s="88">
        <v>2838</v>
      </c>
      <c r="B2848" s="134"/>
      <c r="C2848" s="134"/>
      <c r="D2848" s="94">
        <f t="shared" si="44"/>
        <v>0</v>
      </c>
      <c r="E2848" s="135"/>
    </row>
    <row r="2849" spans="1:5">
      <c r="A2849" s="88">
        <v>2839</v>
      </c>
      <c r="B2849" s="134"/>
      <c r="C2849" s="134"/>
      <c r="D2849" s="94">
        <f t="shared" si="44"/>
        <v>0</v>
      </c>
      <c r="E2849" s="135"/>
    </row>
    <row r="2850" spans="1:5">
      <c r="A2850" s="88">
        <v>2840</v>
      </c>
      <c r="B2850" s="134"/>
      <c r="C2850" s="134"/>
      <c r="D2850" s="94">
        <f t="shared" si="44"/>
        <v>0</v>
      </c>
      <c r="E2850" s="135"/>
    </row>
    <row r="2851" spans="1:5">
      <c r="A2851" s="88">
        <v>2841</v>
      </c>
      <c r="B2851" s="134"/>
      <c r="C2851" s="134"/>
      <c r="D2851" s="94">
        <f t="shared" si="44"/>
        <v>0</v>
      </c>
      <c r="E2851" s="135"/>
    </row>
    <row r="2852" spans="1:5">
      <c r="A2852" s="88">
        <v>2842</v>
      </c>
      <c r="B2852" s="134"/>
      <c r="C2852" s="134"/>
      <c r="D2852" s="94">
        <f t="shared" si="44"/>
        <v>0</v>
      </c>
      <c r="E2852" s="135"/>
    </row>
    <row r="2853" spans="1:5">
      <c r="A2853" s="88">
        <v>2843</v>
      </c>
      <c r="B2853" s="134"/>
      <c r="C2853" s="134"/>
      <c r="D2853" s="94">
        <f t="shared" si="44"/>
        <v>0</v>
      </c>
      <c r="E2853" s="135"/>
    </row>
    <row r="2854" spans="1:5">
      <c r="A2854" s="88">
        <v>2844</v>
      </c>
      <c r="B2854" s="134"/>
      <c r="C2854" s="134"/>
      <c r="D2854" s="94">
        <f t="shared" si="44"/>
        <v>0</v>
      </c>
      <c r="E2854" s="135"/>
    </row>
    <row r="2855" spans="1:5">
      <c r="A2855" s="88">
        <v>2845</v>
      </c>
      <c r="B2855" s="134"/>
      <c r="C2855" s="134"/>
      <c r="D2855" s="94">
        <f t="shared" si="44"/>
        <v>0</v>
      </c>
      <c r="E2855" s="135"/>
    </row>
    <row r="2856" spans="1:5">
      <c r="A2856" s="88">
        <v>2846</v>
      </c>
      <c r="B2856" s="134"/>
      <c r="C2856" s="134"/>
      <c r="D2856" s="94">
        <f t="shared" si="44"/>
        <v>0</v>
      </c>
      <c r="E2856" s="135"/>
    </row>
    <row r="2857" spans="1:5">
      <c r="A2857" s="88">
        <v>2847</v>
      </c>
      <c r="B2857" s="134"/>
      <c r="C2857" s="134"/>
      <c r="D2857" s="94">
        <f t="shared" si="44"/>
        <v>0</v>
      </c>
      <c r="E2857" s="135"/>
    </row>
    <row r="2858" spans="1:5">
      <c r="A2858" s="88">
        <v>2848</v>
      </c>
      <c r="B2858" s="134"/>
      <c r="C2858" s="134"/>
      <c r="D2858" s="94">
        <f t="shared" si="44"/>
        <v>0</v>
      </c>
      <c r="E2858" s="135"/>
    </row>
    <row r="2859" spans="1:5">
      <c r="A2859" s="88">
        <v>2849</v>
      </c>
      <c r="B2859" s="134"/>
      <c r="C2859" s="134"/>
      <c r="D2859" s="94">
        <f t="shared" si="44"/>
        <v>0</v>
      </c>
      <c r="E2859" s="135"/>
    </row>
    <row r="2860" spans="1:5">
      <c r="A2860" s="88">
        <v>2850</v>
      </c>
      <c r="B2860" s="134"/>
      <c r="C2860" s="134"/>
      <c r="D2860" s="94">
        <f t="shared" si="44"/>
        <v>0</v>
      </c>
      <c r="E2860" s="135"/>
    </row>
    <row r="2861" spans="1:5">
      <c r="A2861" s="88">
        <v>2851</v>
      </c>
      <c r="B2861" s="134"/>
      <c r="C2861" s="134"/>
      <c r="D2861" s="94">
        <f t="shared" si="44"/>
        <v>0</v>
      </c>
      <c r="E2861" s="135"/>
    </row>
    <row r="2862" spans="1:5">
      <c r="A2862" s="88">
        <v>2852</v>
      </c>
      <c r="B2862" s="134"/>
      <c r="C2862" s="134"/>
      <c r="D2862" s="94">
        <f t="shared" si="44"/>
        <v>0</v>
      </c>
      <c r="E2862" s="135"/>
    </row>
    <row r="2863" spans="1:5">
      <c r="A2863" s="88">
        <v>2853</v>
      </c>
      <c r="B2863" s="134"/>
      <c r="C2863" s="134"/>
      <c r="D2863" s="94">
        <f t="shared" si="44"/>
        <v>0</v>
      </c>
      <c r="E2863" s="135"/>
    </row>
    <row r="2864" spans="1:5">
      <c r="A2864" s="88">
        <v>2854</v>
      </c>
      <c r="B2864" s="134"/>
      <c r="C2864" s="134"/>
      <c r="D2864" s="94">
        <f t="shared" si="44"/>
        <v>0</v>
      </c>
      <c r="E2864" s="135"/>
    </row>
    <row r="2865" spans="1:5">
      <c r="A2865" s="88">
        <v>2855</v>
      </c>
      <c r="B2865" s="134"/>
      <c r="C2865" s="134"/>
      <c r="D2865" s="94">
        <f t="shared" si="44"/>
        <v>0</v>
      </c>
      <c r="E2865" s="135"/>
    </row>
    <row r="2866" spans="1:5">
      <c r="A2866" s="88">
        <v>2856</v>
      </c>
      <c r="B2866" s="134"/>
      <c r="C2866" s="134"/>
      <c r="D2866" s="94">
        <f t="shared" si="44"/>
        <v>0</v>
      </c>
      <c r="E2866" s="135"/>
    </row>
    <row r="2867" spans="1:5">
      <c r="A2867" s="88">
        <v>2857</v>
      </c>
      <c r="B2867" s="134"/>
      <c r="C2867" s="134"/>
      <c r="D2867" s="94">
        <f t="shared" si="44"/>
        <v>0</v>
      </c>
      <c r="E2867" s="135"/>
    </row>
    <row r="2868" spans="1:5">
      <c r="A2868" s="88">
        <v>2858</v>
      </c>
      <c r="B2868" s="134"/>
      <c r="C2868" s="134"/>
      <c r="D2868" s="94">
        <f t="shared" si="44"/>
        <v>0</v>
      </c>
      <c r="E2868" s="135"/>
    </row>
    <row r="2869" spans="1:5">
      <c r="A2869" s="88">
        <v>2859</v>
      </c>
      <c r="B2869" s="134"/>
      <c r="C2869" s="134"/>
      <c r="D2869" s="94">
        <f t="shared" si="44"/>
        <v>0</v>
      </c>
      <c r="E2869" s="135"/>
    </row>
    <row r="2870" spans="1:5">
      <c r="A2870" s="88">
        <v>2860</v>
      </c>
      <c r="B2870" s="134"/>
      <c r="C2870" s="134"/>
      <c r="D2870" s="94">
        <f t="shared" si="44"/>
        <v>0</v>
      </c>
      <c r="E2870" s="135"/>
    </row>
    <row r="2871" spans="1:5">
      <c r="A2871" s="88">
        <v>2861</v>
      </c>
      <c r="B2871" s="134"/>
      <c r="C2871" s="134"/>
      <c r="D2871" s="94">
        <f t="shared" si="44"/>
        <v>0</v>
      </c>
      <c r="E2871" s="135"/>
    </row>
    <row r="2872" spans="1:5">
      <c r="A2872" s="88">
        <v>2862</v>
      </c>
      <c r="B2872" s="134"/>
      <c r="C2872" s="134"/>
      <c r="D2872" s="94">
        <f t="shared" si="44"/>
        <v>0</v>
      </c>
      <c r="E2872" s="135"/>
    </row>
    <row r="2873" spans="1:5">
      <c r="A2873" s="88">
        <v>2863</v>
      </c>
      <c r="B2873" s="134"/>
      <c r="C2873" s="134"/>
      <c r="D2873" s="94">
        <f t="shared" si="44"/>
        <v>0</v>
      </c>
      <c r="E2873" s="135"/>
    </row>
    <row r="2874" spans="1:5">
      <c r="A2874" s="88">
        <v>2864</v>
      </c>
      <c r="B2874" s="134"/>
      <c r="C2874" s="134"/>
      <c r="D2874" s="94">
        <f t="shared" si="44"/>
        <v>0</v>
      </c>
      <c r="E2874" s="135"/>
    </row>
    <row r="2875" spans="1:5">
      <c r="A2875" s="88">
        <v>2865</v>
      </c>
      <c r="B2875" s="134"/>
      <c r="C2875" s="134"/>
      <c r="D2875" s="94">
        <f t="shared" si="44"/>
        <v>0</v>
      </c>
      <c r="E2875" s="135"/>
    </row>
    <row r="2876" spans="1:5">
      <c r="A2876" s="88">
        <v>2866</v>
      </c>
      <c r="B2876" s="134"/>
      <c r="C2876" s="134"/>
      <c r="D2876" s="94">
        <f t="shared" si="44"/>
        <v>0</v>
      </c>
      <c r="E2876" s="135"/>
    </row>
    <row r="2877" spans="1:5">
      <c r="A2877" s="88">
        <v>2867</v>
      </c>
      <c r="B2877" s="134"/>
      <c r="C2877" s="134"/>
      <c r="D2877" s="94">
        <f t="shared" si="44"/>
        <v>0</v>
      </c>
      <c r="E2877" s="135"/>
    </row>
    <row r="2878" spans="1:5">
      <c r="A2878" s="88">
        <v>2868</v>
      </c>
      <c r="B2878" s="134"/>
      <c r="C2878" s="134"/>
      <c r="D2878" s="94">
        <f t="shared" si="44"/>
        <v>0</v>
      </c>
      <c r="E2878" s="135"/>
    </row>
    <row r="2879" spans="1:5">
      <c r="A2879" s="88">
        <v>2869</v>
      </c>
      <c r="B2879" s="134"/>
      <c r="C2879" s="134"/>
      <c r="D2879" s="94">
        <f t="shared" si="44"/>
        <v>0</v>
      </c>
      <c r="E2879" s="135"/>
    </row>
    <row r="2880" spans="1:5">
      <c r="A2880" s="88">
        <v>2870</v>
      </c>
      <c r="B2880" s="134"/>
      <c r="C2880" s="134"/>
      <c r="D2880" s="94">
        <f t="shared" si="44"/>
        <v>0</v>
      </c>
      <c r="E2880" s="135"/>
    </row>
    <row r="2881" spans="1:5">
      <c r="A2881" s="88">
        <v>2871</v>
      </c>
      <c r="B2881" s="134"/>
      <c r="C2881" s="134"/>
      <c r="D2881" s="94">
        <f t="shared" si="44"/>
        <v>0</v>
      </c>
      <c r="E2881" s="135"/>
    </row>
    <row r="2882" spans="1:5">
      <c r="A2882" s="88">
        <v>2872</v>
      </c>
      <c r="B2882" s="134"/>
      <c r="C2882" s="134"/>
      <c r="D2882" s="94">
        <f t="shared" si="44"/>
        <v>0</v>
      </c>
      <c r="E2882" s="135"/>
    </row>
    <row r="2883" spans="1:5">
      <c r="A2883" s="88">
        <v>2873</v>
      </c>
      <c r="B2883" s="134"/>
      <c r="C2883" s="134"/>
      <c r="D2883" s="94">
        <f t="shared" si="44"/>
        <v>0</v>
      </c>
      <c r="E2883" s="135"/>
    </row>
    <row r="2884" spans="1:5">
      <c r="A2884" s="88">
        <v>2874</v>
      </c>
      <c r="B2884" s="134"/>
      <c r="C2884" s="134"/>
      <c r="D2884" s="94">
        <f t="shared" si="44"/>
        <v>0</v>
      </c>
      <c r="E2884" s="135"/>
    </row>
    <row r="2885" spans="1:5">
      <c r="A2885" s="88">
        <v>2875</v>
      </c>
      <c r="B2885" s="134"/>
      <c r="C2885" s="134"/>
      <c r="D2885" s="94">
        <f t="shared" si="44"/>
        <v>0</v>
      </c>
      <c r="E2885" s="135"/>
    </row>
    <row r="2886" spans="1:5">
      <c r="A2886" s="88">
        <v>2876</v>
      </c>
      <c r="B2886" s="134"/>
      <c r="C2886" s="134"/>
      <c r="D2886" s="94">
        <f t="shared" si="44"/>
        <v>0</v>
      </c>
      <c r="E2886" s="135"/>
    </row>
    <row r="2887" spans="1:5">
      <c r="A2887" s="88">
        <v>2877</v>
      </c>
      <c r="B2887" s="134"/>
      <c r="C2887" s="134"/>
      <c r="D2887" s="94">
        <f t="shared" si="44"/>
        <v>0</v>
      </c>
      <c r="E2887" s="135"/>
    </row>
    <row r="2888" spans="1:5">
      <c r="A2888" s="88">
        <v>2878</v>
      </c>
      <c r="B2888" s="134"/>
      <c r="C2888" s="134"/>
      <c r="D2888" s="94">
        <f t="shared" si="44"/>
        <v>0</v>
      </c>
      <c r="E2888" s="135"/>
    </row>
    <row r="2889" spans="1:5">
      <c r="A2889" s="88">
        <v>2879</v>
      </c>
      <c r="B2889" s="134"/>
      <c r="C2889" s="134"/>
      <c r="D2889" s="94">
        <f t="shared" si="44"/>
        <v>0</v>
      </c>
      <c r="E2889" s="135"/>
    </row>
    <row r="2890" spans="1:5">
      <c r="A2890" s="88">
        <v>2880</v>
      </c>
      <c r="B2890" s="134"/>
      <c r="C2890" s="134"/>
      <c r="D2890" s="94">
        <f t="shared" si="44"/>
        <v>0</v>
      </c>
      <c r="E2890" s="135"/>
    </row>
    <row r="2891" spans="1:5">
      <c r="A2891" s="88">
        <v>2881</v>
      </c>
      <c r="B2891" s="134"/>
      <c r="C2891" s="134"/>
      <c r="D2891" s="94">
        <f t="shared" si="44"/>
        <v>0</v>
      </c>
      <c r="E2891" s="135"/>
    </row>
    <row r="2892" spans="1:5">
      <c r="A2892" s="88">
        <v>2882</v>
      </c>
      <c r="B2892" s="134"/>
      <c r="C2892" s="134"/>
      <c r="D2892" s="94">
        <f t="shared" ref="D2892:D2955" si="45">MIN(B2892:C2892)</f>
        <v>0</v>
      </c>
      <c r="E2892" s="135"/>
    </row>
    <row r="2893" spans="1:5">
      <c r="A2893" s="88">
        <v>2883</v>
      </c>
      <c r="B2893" s="134"/>
      <c r="C2893" s="134"/>
      <c r="D2893" s="94">
        <f t="shared" si="45"/>
        <v>0</v>
      </c>
      <c r="E2893" s="135"/>
    </row>
    <row r="2894" spans="1:5">
      <c r="A2894" s="88">
        <v>2884</v>
      </c>
      <c r="B2894" s="134"/>
      <c r="C2894" s="134"/>
      <c r="D2894" s="94">
        <f t="shared" si="45"/>
        <v>0</v>
      </c>
      <c r="E2894" s="135"/>
    </row>
    <row r="2895" spans="1:5">
      <c r="A2895" s="88">
        <v>2885</v>
      </c>
      <c r="B2895" s="134"/>
      <c r="C2895" s="134"/>
      <c r="D2895" s="94">
        <f t="shared" si="45"/>
        <v>0</v>
      </c>
      <c r="E2895" s="135"/>
    </row>
    <row r="2896" spans="1:5">
      <c r="A2896" s="88">
        <v>2886</v>
      </c>
      <c r="B2896" s="134"/>
      <c r="C2896" s="134"/>
      <c r="D2896" s="94">
        <f t="shared" si="45"/>
        <v>0</v>
      </c>
      <c r="E2896" s="135"/>
    </row>
    <row r="2897" spans="1:5">
      <c r="A2897" s="88">
        <v>2887</v>
      </c>
      <c r="B2897" s="134"/>
      <c r="C2897" s="134"/>
      <c r="D2897" s="94">
        <f t="shared" si="45"/>
        <v>0</v>
      </c>
      <c r="E2897" s="135"/>
    </row>
    <row r="2898" spans="1:5">
      <c r="A2898" s="88">
        <v>2888</v>
      </c>
      <c r="B2898" s="134"/>
      <c r="C2898" s="134"/>
      <c r="D2898" s="94">
        <f t="shared" si="45"/>
        <v>0</v>
      </c>
      <c r="E2898" s="135"/>
    </row>
    <row r="2899" spans="1:5">
      <c r="A2899" s="88">
        <v>2889</v>
      </c>
      <c r="B2899" s="134"/>
      <c r="C2899" s="134"/>
      <c r="D2899" s="94">
        <f t="shared" si="45"/>
        <v>0</v>
      </c>
      <c r="E2899" s="135"/>
    </row>
    <row r="2900" spans="1:5">
      <c r="A2900" s="88">
        <v>2890</v>
      </c>
      <c r="B2900" s="134"/>
      <c r="C2900" s="134"/>
      <c r="D2900" s="94">
        <f t="shared" si="45"/>
        <v>0</v>
      </c>
      <c r="E2900" s="135"/>
    </row>
    <row r="2901" spans="1:5">
      <c r="A2901" s="88">
        <v>2891</v>
      </c>
      <c r="B2901" s="134"/>
      <c r="C2901" s="134"/>
      <c r="D2901" s="94">
        <f t="shared" si="45"/>
        <v>0</v>
      </c>
      <c r="E2901" s="135"/>
    </row>
    <row r="2902" spans="1:5">
      <c r="A2902" s="88">
        <v>2892</v>
      </c>
      <c r="B2902" s="134"/>
      <c r="C2902" s="134"/>
      <c r="D2902" s="94">
        <f t="shared" si="45"/>
        <v>0</v>
      </c>
      <c r="E2902" s="135"/>
    </row>
    <row r="2903" spans="1:5">
      <c r="A2903" s="88">
        <v>2893</v>
      </c>
      <c r="B2903" s="134"/>
      <c r="C2903" s="134"/>
      <c r="D2903" s="94">
        <f t="shared" si="45"/>
        <v>0</v>
      </c>
      <c r="E2903" s="135"/>
    </row>
    <row r="2904" spans="1:5">
      <c r="A2904" s="88">
        <v>2894</v>
      </c>
      <c r="B2904" s="134"/>
      <c r="C2904" s="134"/>
      <c r="D2904" s="94">
        <f t="shared" si="45"/>
        <v>0</v>
      </c>
      <c r="E2904" s="135"/>
    </row>
    <row r="2905" spans="1:5">
      <c r="A2905" s="88">
        <v>2895</v>
      </c>
      <c r="B2905" s="134"/>
      <c r="C2905" s="134"/>
      <c r="D2905" s="94">
        <f t="shared" si="45"/>
        <v>0</v>
      </c>
      <c r="E2905" s="135"/>
    </row>
    <row r="2906" spans="1:5">
      <c r="A2906" s="88">
        <v>2896</v>
      </c>
      <c r="B2906" s="134"/>
      <c r="C2906" s="134"/>
      <c r="D2906" s="94">
        <f t="shared" si="45"/>
        <v>0</v>
      </c>
      <c r="E2906" s="135"/>
    </row>
    <row r="2907" spans="1:5">
      <c r="A2907" s="88">
        <v>2897</v>
      </c>
      <c r="B2907" s="134"/>
      <c r="C2907" s="134"/>
      <c r="D2907" s="94">
        <f t="shared" si="45"/>
        <v>0</v>
      </c>
      <c r="E2907" s="135"/>
    </row>
    <row r="2908" spans="1:5">
      <c r="A2908" s="88">
        <v>2898</v>
      </c>
      <c r="B2908" s="134"/>
      <c r="C2908" s="134"/>
      <c r="D2908" s="94">
        <f t="shared" si="45"/>
        <v>0</v>
      </c>
      <c r="E2908" s="135"/>
    </row>
    <row r="2909" spans="1:5">
      <c r="A2909" s="88">
        <v>2899</v>
      </c>
      <c r="B2909" s="134"/>
      <c r="C2909" s="134"/>
      <c r="D2909" s="94">
        <f t="shared" si="45"/>
        <v>0</v>
      </c>
      <c r="E2909" s="135"/>
    </row>
    <row r="2910" spans="1:5">
      <c r="A2910" s="88">
        <v>2900</v>
      </c>
      <c r="B2910" s="134"/>
      <c r="C2910" s="134"/>
      <c r="D2910" s="94">
        <f t="shared" si="45"/>
        <v>0</v>
      </c>
      <c r="E2910" s="135"/>
    </row>
    <row r="2911" spans="1:5">
      <c r="A2911" s="88">
        <v>2901</v>
      </c>
      <c r="B2911" s="134"/>
      <c r="C2911" s="134"/>
      <c r="D2911" s="94">
        <f t="shared" si="45"/>
        <v>0</v>
      </c>
      <c r="E2911" s="135"/>
    </row>
    <row r="2912" spans="1:5">
      <c r="A2912" s="88">
        <v>2902</v>
      </c>
      <c r="B2912" s="134"/>
      <c r="C2912" s="134"/>
      <c r="D2912" s="94">
        <f t="shared" si="45"/>
        <v>0</v>
      </c>
      <c r="E2912" s="135"/>
    </row>
    <row r="2913" spans="1:5">
      <c r="A2913" s="88">
        <v>2903</v>
      </c>
      <c r="B2913" s="134"/>
      <c r="C2913" s="134"/>
      <c r="D2913" s="94">
        <f t="shared" si="45"/>
        <v>0</v>
      </c>
      <c r="E2913" s="135"/>
    </row>
    <row r="2914" spans="1:5">
      <c r="A2914" s="88">
        <v>2904</v>
      </c>
      <c r="B2914" s="134"/>
      <c r="C2914" s="134"/>
      <c r="D2914" s="94">
        <f t="shared" si="45"/>
        <v>0</v>
      </c>
      <c r="E2914" s="135"/>
    </row>
    <row r="2915" spans="1:5">
      <c r="A2915" s="88">
        <v>2905</v>
      </c>
      <c r="B2915" s="134"/>
      <c r="C2915" s="134"/>
      <c r="D2915" s="94">
        <f t="shared" si="45"/>
        <v>0</v>
      </c>
      <c r="E2915" s="135"/>
    </row>
    <row r="2916" spans="1:5">
      <c r="A2916" s="88">
        <v>2906</v>
      </c>
      <c r="B2916" s="134"/>
      <c r="C2916" s="134"/>
      <c r="D2916" s="94">
        <f t="shared" si="45"/>
        <v>0</v>
      </c>
      <c r="E2916" s="135"/>
    </row>
    <row r="2917" spans="1:5">
      <c r="A2917" s="88">
        <v>2907</v>
      </c>
      <c r="B2917" s="134"/>
      <c r="C2917" s="134"/>
      <c r="D2917" s="94">
        <f t="shared" si="45"/>
        <v>0</v>
      </c>
      <c r="E2917" s="135"/>
    </row>
    <row r="2918" spans="1:5">
      <c r="A2918" s="88">
        <v>2908</v>
      </c>
      <c r="B2918" s="134"/>
      <c r="C2918" s="134"/>
      <c r="D2918" s="94">
        <f t="shared" si="45"/>
        <v>0</v>
      </c>
      <c r="E2918" s="135"/>
    </row>
    <row r="2919" spans="1:5">
      <c r="A2919" s="88">
        <v>2909</v>
      </c>
      <c r="B2919" s="134"/>
      <c r="C2919" s="134"/>
      <c r="D2919" s="94">
        <f t="shared" si="45"/>
        <v>0</v>
      </c>
      <c r="E2919" s="135"/>
    </row>
    <row r="2920" spans="1:5">
      <c r="A2920" s="88">
        <v>2910</v>
      </c>
      <c r="B2920" s="134"/>
      <c r="C2920" s="134"/>
      <c r="D2920" s="94">
        <f t="shared" si="45"/>
        <v>0</v>
      </c>
      <c r="E2920" s="135"/>
    </row>
    <row r="2921" spans="1:5">
      <c r="A2921" s="88">
        <v>2911</v>
      </c>
      <c r="B2921" s="134"/>
      <c r="C2921" s="134"/>
      <c r="D2921" s="94">
        <f t="shared" si="45"/>
        <v>0</v>
      </c>
      <c r="E2921" s="135"/>
    </row>
    <row r="2922" spans="1:5">
      <c r="A2922" s="88">
        <v>2912</v>
      </c>
      <c r="B2922" s="134"/>
      <c r="C2922" s="134"/>
      <c r="D2922" s="94">
        <f t="shared" si="45"/>
        <v>0</v>
      </c>
      <c r="E2922" s="135"/>
    </row>
    <row r="2923" spans="1:5">
      <c r="A2923" s="88">
        <v>2913</v>
      </c>
      <c r="B2923" s="134"/>
      <c r="C2923" s="134"/>
      <c r="D2923" s="94">
        <f t="shared" si="45"/>
        <v>0</v>
      </c>
      <c r="E2923" s="135"/>
    </row>
    <row r="2924" spans="1:5">
      <c r="A2924" s="88">
        <v>2914</v>
      </c>
      <c r="B2924" s="134"/>
      <c r="C2924" s="134"/>
      <c r="D2924" s="94">
        <f t="shared" si="45"/>
        <v>0</v>
      </c>
      <c r="E2924" s="135"/>
    </row>
    <row r="2925" spans="1:5">
      <c r="A2925" s="88">
        <v>2915</v>
      </c>
      <c r="B2925" s="134"/>
      <c r="C2925" s="134"/>
      <c r="D2925" s="94">
        <f t="shared" si="45"/>
        <v>0</v>
      </c>
      <c r="E2925" s="135"/>
    </row>
    <row r="2926" spans="1:5">
      <c r="A2926" s="88">
        <v>2916</v>
      </c>
      <c r="B2926" s="134"/>
      <c r="C2926" s="134"/>
      <c r="D2926" s="94">
        <f t="shared" si="45"/>
        <v>0</v>
      </c>
      <c r="E2926" s="135"/>
    </row>
    <row r="2927" spans="1:5">
      <c r="A2927" s="88">
        <v>2917</v>
      </c>
      <c r="B2927" s="134"/>
      <c r="C2927" s="134"/>
      <c r="D2927" s="94">
        <f t="shared" si="45"/>
        <v>0</v>
      </c>
      <c r="E2927" s="135"/>
    </row>
    <row r="2928" spans="1:5">
      <c r="A2928" s="88">
        <v>2918</v>
      </c>
      <c r="B2928" s="134"/>
      <c r="C2928" s="134"/>
      <c r="D2928" s="94">
        <f t="shared" si="45"/>
        <v>0</v>
      </c>
      <c r="E2928" s="135"/>
    </row>
    <row r="2929" spans="1:5">
      <c r="A2929" s="88">
        <v>2919</v>
      </c>
      <c r="B2929" s="134"/>
      <c r="C2929" s="134"/>
      <c r="D2929" s="94">
        <f t="shared" si="45"/>
        <v>0</v>
      </c>
      <c r="E2929" s="135"/>
    </row>
    <row r="2930" spans="1:5">
      <c r="A2930" s="88">
        <v>2920</v>
      </c>
      <c r="B2930" s="134"/>
      <c r="C2930" s="134"/>
      <c r="D2930" s="94">
        <f t="shared" si="45"/>
        <v>0</v>
      </c>
      <c r="E2930" s="135"/>
    </row>
    <row r="2931" spans="1:5">
      <c r="A2931" s="88">
        <v>2921</v>
      </c>
      <c r="B2931" s="134"/>
      <c r="C2931" s="134"/>
      <c r="D2931" s="94">
        <f t="shared" si="45"/>
        <v>0</v>
      </c>
      <c r="E2931" s="135"/>
    </row>
    <row r="2932" spans="1:5">
      <c r="A2932" s="88">
        <v>2922</v>
      </c>
      <c r="B2932" s="134"/>
      <c r="C2932" s="134"/>
      <c r="D2932" s="94">
        <f t="shared" si="45"/>
        <v>0</v>
      </c>
      <c r="E2932" s="135"/>
    </row>
    <row r="2933" spans="1:5">
      <c r="A2933" s="88">
        <v>2923</v>
      </c>
      <c r="B2933" s="134"/>
      <c r="C2933" s="134"/>
      <c r="D2933" s="94">
        <f t="shared" si="45"/>
        <v>0</v>
      </c>
      <c r="E2933" s="135"/>
    </row>
    <row r="2934" spans="1:5">
      <c r="A2934" s="88">
        <v>2924</v>
      </c>
      <c r="B2934" s="134"/>
      <c r="C2934" s="134"/>
      <c r="D2934" s="94">
        <f t="shared" si="45"/>
        <v>0</v>
      </c>
      <c r="E2934" s="135"/>
    </row>
    <row r="2935" spans="1:5">
      <c r="A2935" s="88">
        <v>2925</v>
      </c>
      <c r="B2935" s="134"/>
      <c r="C2935" s="134"/>
      <c r="D2935" s="94">
        <f t="shared" si="45"/>
        <v>0</v>
      </c>
      <c r="E2935" s="135"/>
    </row>
    <row r="2936" spans="1:5">
      <c r="A2936" s="88">
        <v>2926</v>
      </c>
      <c r="B2936" s="134"/>
      <c r="C2936" s="134"/>
      <c r="D2936" s="94">
        <f t="shared" si="45"/>
        <v>0</v>
      </c>
      <c r="E2936" s="135"/>
    </row>
    <row r="2937" spans="1:5">
      <c r="A2937" s="88">
        <v>2927</v>
      </c>
      <c r="B2937" s="134"/>
      <c r="C2937" s="134"/>
      <c r="D2937" s="94">
        <f t="shared" si="45"/>
        <v>0</v>
      </c>
      <c r="E2937" s="135"/>
    </row>
    <row r="2938" spans="1:5">
      <c r="A2938" s="88">
        <v>2928</v>
      </c>
      <c r="B2938" s="134"/>
      <c r="C2938" s="134"/>
      <c r="D2938" s="94">
        <f t="shared" si="45"/>
        <v>0</v>
      </c>
      <c r="E2938" s="135"/>
    </row>
    <row r="2939" spans="1:5">
      <c r="A2939" s="88">
        <v>2929</v>
      </c>
      <c r="B2939" s="134"/>
      <c r="C2939" s="134"/>
      <c r="D2939" s="94">
        <f t="shared" si="45"/>
        <v>0</v>
      </c>
      <c r="E2939" s="135"/>
    </row>
    <row r="2940" spans="1:5">
      <c r="A2940" s="88">
        <v>2930</v>
      </c>
      <c r="B2940" s="134"/>
      <c r="C2940" s="134"/>
      <c r="D2940" s="94">
        <f t="shared" si="45"/>
        <v>0</v>
      </c>
      <c r="E2940" s="135"/>
    </row>
    <row r="2941" spans="1:5">
      <c r="A2941" s="88">
        <v>2931</v>
      </c>
      <c r="B2941" s="134"/>
      <c r="C2941" s="134"/>
      <c r="D2941" s="94">
        <f t="shared" si="45"/>
        <v>0</v>
      </c>
      <c r="E2941" s="135"/>
    </row>
    <row r="2942" spans="1:5">
      <c r="A2942" s="88">
        <v>2932</v>
      </c>
      <c r="B2942" s="134"/>
      <c r="C2942" s="134"/>
      <c r="D2942" s="94">
        <f t="shared" si="45"/>
        <v>0</v>
      </c>
      <c r="E2942" s="135"/>
    </row>
    <row r="2943" spans="1:5">
      <c r="A2943" s="88">
        <v>2933</v>
      </c>
      <c r="B2943" s="134"/>
      <c r="C2943" s="134"/>
      <c r="D2943" s="94">
        <f t="shared" si="45"/>
        <v>0</v>
      </c>
      <c r="E2943" s="135"/>
    </row>
    <row r="2944" spans="1:5">
      <c r="A2944" s="88">
        <v>2934</v>
      </c>
      <c r="B2944" s="134"/>
      <c r="C2944" s="134"/>
      <c r="D2944" s="94">
        <f t="shared" si="45"/>
        <v>0</v>
      </c>
      <c r="E2944" s="135"/>
    </row>
    <row r="2945" spans="1:5">
      <c r="A2945" s="88">
        <v>2935</v>
      </c>
      <c r="B2945" s="134"/>
      <c r="C2945" s="134"/>
      <c r="D2945" s="94">
        <f t="shared" si="45"/>
        <v>0</v>
      </c>
      <c r="E2945" s="135"/>
    </row>
    <row r="2946" spans="1:5">
      <c r="A2946" s="88">
        <v>2936</v>
      </c>
      <c r="B2946" s="134"/>
      <c r="C2946" s="134"/>
      <c r="D2946" s="94">
        <f t="shared" si="45"/>
        <v>0</v>
      </c>
      <c r="E2946" s="135"/>
    </row>
    <row r="2947" spans="1:5">
      <c r="A2947" s="88">
        <v>2937</v>
      </c>
      <c r="B2947" s="134"/>
      <c r="C2947" s="134"/>
      <c r="D2947" s="94">
        <f t="shared" si="45"/>
        <v>0</v>
      </c>
      <c r="E2947" s="135"/>
    </row>
    <row r="2948" spans="1:5">
      <c r="A2948" s="88">
        <v>2938</v>
      </c>
      <c r="B2948" s="134"/>
      <c r="C2948" s="134"/>
      <c r="D2948" s="94">
        <f t="shared" si="45"/>
        <v>0</v>
      </c>
      <c r="E2948" s="135"/>
    </row>
    <row r="2949" spans="1:5">
      <c r="A2949" s="88">
        <v>2939</v>
      </c>
      <c r="B2949" s="134"/>
      <c r="C2949" s="134"/>
      <c r="D2949" s="94">
        <f t="shared" si="45"/>
        <v>0</v>
      </c>
      <c r="E2949" s="135"/>
    </row>
    <row r="2950" spans="1:5">
      <c r="A2950" s="88">
        <v>2940</v>
      </c>
      <c r="B2950" s="134"/>
      <c r="C2950" s="134"/>
      <c r="D2950" s="94">
        <f t="shared" si="45"/>
        <v>0</v>
      </c>
      <c r="E2950" s="135"/>
    </row>
    <row r="2951" spans="1:5">
      <c r="A2951" s="88">
        <v>2941</v>
      </c>
      <c r="B2951" s="134"/>
      <c r="C2951" s="134"/>
      <c r="D2951" s="94">
        <f t="shared" si="45"/>
        <v>0</v>
      </c>
      <c r="E2951" s="135"/>
    </row>
    <row r="2952" spans="1:5">
      <c r="A2952" s="88">
        <v>2942</v>
      </c>
      <c r="B2952" s="134"/>
      <c r="C2952" s="134"/>
      <c r="D2952" s="94">
        <f t="shared" si="45"/>
        <v>0</v>
      </c>
      <c r="E2952" s="135"/>
    </row>
    <row r="2953" spans="1:5">
      <c r="A2953" s="88">
        <v>2943</v>
      </c>
      <c r="B2953" s="134"/>
      <c r="C2953" s="134"/>
      <c r="D2953" s="94">
        <f t="shared" si="45"/>
        <v>0</v>
      </c>
      <c r="E2953" s="135"/>
    </row>
    <row r="2954" spans="1:5">
      <c r="A2954" s="88">
        <v>2944</v>
      </c>
      <c r="B2954" s="134"/>
      <c r="C2954" s="134"/>
      <c r="D2954" s="94">
        <f t="shared" si="45"/>
        <v>0</v>
      </c>
      <c r="E2954" s="135"/>
    </row>
    <row r="2955" spans="1:5">
      <c r="A2955" s="88">
        <v>2945</v>
      </c>
      <c r="B2955" s="134"/>
      <c r="C2955" s="134"/>
      <c r="D2955" s="94">
        <f t="shared" si="45"/>
        <v>0</v>
      </c>
      <c r="E2955" s="135"/>
    </row>
    <row r="2956" spans="1:5">
      <c r="A2956" s="88">
        <v>2946</v>
      </c>
      <c r="B2956" s="134"/>
      <c r="C2956" s="134"/>
      <c r="D2956" s="94">
        <f t="shared" ref="D2956:D3019" si="46">MIN(B2956:C2956)</f>
        <v>0</v>
      </c>
      <c r="E2956" s="135"/>
    </row>
    <row r="2957" spans="1:5">
      <c r="A2957" s="88">
        <v>2947</v>
      </c>
      <c r="B2957" s="134"/>
      <c r="C2957" s="134"/>
      <c r="D2957" s="94">
        <f t="shared" si="46"/>
        <v>0</v>
      </c>
      <c r="E2957" s="135"/>
    </row>
    <row r="2958" spans="1:5">
      <c r="A2958" s="88">
        <v>2948</v>
      </c>
      <c r="B2958" s="134"/>
      <c r="C2958" s="134"/>
      <c r="D2958" s="94">
        <f t="shared" si="46"/>
        <v>0</v>
      </c>
      <c r="E2958" s="135"/>
    </row>
    <row r="2959" spans="1:5">
      <c r="A2959" s="88">
        <v>2949</v>
      </c>
      <c r="B2959" s="134"/>
      <c r="C2959" s="134"/>
      <c r="D2959" s="94">
        <f t="shared" si="46"/>
        <v>0</v>
      </c>
      <c r="E2959" s="135"/>
    </row>
    <row r="2960" spans="1:5">
      <c r="A2960" s="88">
        <v>2950</v>
      </c>
      <c r="B2960" s="134"/>
      <c r="C2960" s="134"/>
      <c r="D2960" s="94">
        <f t="shared" si="46"/>
        <v>0</v>
      </c>
      <c r="E2960" s="135"/>
    </row>
    <row r="2961" spans="1:5">
      <c r="A2961" s="88">
        <v>2951</v>
      </c>
      <c r="B2961" s="134"/>
      <c r="C2961" s="134"/>
      <c r="D2961" s="94">
        <f t="shared" si="46"/>
        <v>0</v>
      </c>
      <c r="E2961" s="135"/>
    </row>
    <row r="2962" spans="1:5">
      <c r="A2962" s="88">
        <v>2952</v>
      </c>
      <c r="B2962" s="134"/>
      <c r="C2962" s="134"/>
      <c r="D2962" s="94">
        <f t="shared" si="46"/>
        <v>0</v>
      </c>
      <c r="E2962" s="135"/>
    </row>
    <row r="2963" spans="1:5">
      <c r="A2963" s="88">
        <v>2953</v>
      </c>
      <c r="B2963" s="134"/>
      <c r="C2963" s="134"/>
      <c r="D2963" s="94">
        <f t="shared" si="46"/>
        <v>0</v>
      </c>
      <c r="E2963" s="135"/>
    </row>
    <row r="2964" spans="1:5">
      <c r="A2964" s="88">
        <v>2954</v>
      </c>
      <c r="B2964" s="134"/>
      <c r="C2964" s="134"/>
      <c r="D2964" s="94">
        <f t="shared" si="46"/>
        <v>0</v>
      </c>
      <c r="E2964" s="135"/>
    </row>
    <row r="2965" spans="1:5">
      <c r="A2965" s="88">
        <v>2955</v>
      </c>
      <c r="B2965" s="134"/>
      <c r="C2965" s="134"/>
      <c r="D2965" s="94">
        <f t="shared" si="46"/>
        <v>0</v>
      </c>
      <c r="E2965" s="135"/>
    </row>
    <row r="2966" spans="1:5">
      <c r="A2966" s="88">
        <v>2956</v>
      </c>
      <c r="B2966" s="134"/>
      <c r="C2966" s="134"/>
      <c r="D2966" s="94">
        <f t="shared" si="46"/>
        <v>0</v>
      </c>
      <c r="E2966" s="135"/>
    </row>
    <row r="2967" spans="1:5">
      <c r="A2967" s="88">
        <v>2957</v>
      </c>
      <c r="B2967" s="134"/>
      <c r="C2967" s="134"/>
      <c r="D2967" s="94">
        <f t="shared" si="46"/>
        <v>0</v>
      </c>
      <c r="E2967" s="135"/>
    </row>
    <row r="2968" spans="1:5">
      <c r="A2968" s="88">
        <v>2958</v>
      </c>
      <c r="B2968" s="134"/>
      <c r="C2968" s="134"/>
      <c r="D2968" s="94">
        <f t="shared" si="46"/>
        <v>0</v>
      </c>
      <c r="E2968" s="135"/>
    </row>
    <row r="2969" spans="1:5">
      <c r="A2969" s="88">
        <v>2959</v>
      </c>
      <c r="B2969" s="134"/>
      <c r="C2969" s="134"/>
      <c r="D2969" s="94">
        <f t="shared" si="46"/>
        <v>0</v>
      </c>
      <c r="E2969" s="135"/>
    </row>
    <row r="2970" spans="1:5">
      <c r="A2970" s="88">
        <v>2960</v>
      </c>
      <c r="B2970" s="134"/>
      <c r="C2970" s="134"/>
      <c r="D2970" s="94">
        <f t="shared" si="46"/>
        <v>0</v>
      </c>
      <c r="E2970" s="135"/>
    </row>
    <row r="2971" spans="1:5">
      <c r="A2971" s="88">
        <v>2961</v>
      </c>
      <c r="B2971" s="134"/>
      <c r="C2971" s="134"/>
      <c r="D2971" s="94">
        <f t="shared" si="46"/>
        <v>0</v>
      </c>
      <c r="E2971" s="135"/>
    </row>
    <row r="2972" spans="1:5">
      <c r="A2972" s="88">
        <v>2962</v>
      </c>
      <c r="B2972" s="134"/>
      <c r="C2972" s="134"/>
      <c r="D2972" s="94">
        <f t="shared" si="46"/>
        <v>0</v>
      </c>
      <c r="E2972" s="135"/>
    </row>
    <row r="2973" spans="1:5">
      <c r="A2973" s="88">
        <v>2963</v>
      </c>
      <c r="B2973" s="134"/>
      <c r="C2973" s="134"/>
      <c r="D2973" s="94">
        <f t="shared" si="46"/>
        <v>0</v>
      </c>
      <c r="E2973" s="135"/>
    </row>
    <row r="2974" spans="1:5">
      <c r="A2974" s="88">
        <v>2964</v>
      </c>
      <c r="B2974" s="134"/>
      <c r="C2974" s="134"/>
      <c r="D2974" s="94">
        <f t="shared" si="46"/>
        <v>0</v>
      </c>
      <c r="E2974" s="135"/>
    </row>
    <row r="2975" spans="1:5">
      <c r="A2975" s="88">
        <v>2965</v>
      </c>
      <c r="B2975" s="134"/>
      <c r="C2975" s="134"/>
      <c r="D2975" s="94">
        <f t="shared" si="46"/>
        <v>0</v>
      </c>
      <c r="E2975" s="135"/>
    </row>
    <row r="2976" spans="1:5">
      <c r="A2976" s="88">
        <v>2966</v>
      </c>
      <c r="B2976" s="134"/>
      <c r="C2976" s="134"/>
      <c r="D2976" s="94">
        <f t="shared" si="46"/>
        <v>0</v>
      </c>
      <c r="E2976" s="135"/>
    </row>
    <row r="2977" spans="1:5">
      <c r="A2977" s="88">
        <v>2967</v>
      </c>
      <c r="B2977" s="134"/>
      <c r="C2977" s="134"/>
      <c r="D2977" s="94">
        <f t="shared" si="46"/>
        <v>0</v>
      </c>
      <c r="E2977" s="135"/>
    </row>
    <row r="2978" spans="1:5">
      <c r="A2978" s="88">
        <v>2968</v>
      </c>
      <c r="B2978" s="134"/>
      <c r="C2978" s="134"/>
      <c r="D2978" s="94">
        <f t="shared" si="46"/>
        <v>0</v>
      </c>
      <c r="E2978" s="135"/>
    </row>
    <row r="2979" spans="1:5">
      <c r="A2979" s="88">
        <v>2969</v>
      </c>
      <c r="B2979" s="134"/>
      <c r="C2979" s="134"/>
      <c r="D2979" s="94">
        <f t="shared" si="46"/>
        <v>0</v>
      </c>
      <c r="E2979" s="135"/>
    </row>
    <row r="2980" spans="1:5">
      <c r="A2980" s="88">
        <v>2970</v>
      </c>
      <c r="B2980" s="134"/>
      <c r="C2980" s="134"/>
      <c r="D2980" s="94">
        <f t="shared" si="46"/>
        <v>0</v>
      </c>
      <c r="E2980" s="135"/>
    </row>
    <row r="2981" spans="1:5">
      <c r="A2981" s="88">
        <v>2971</v>
      </c>
      <c r="B2981" s="134"/>
      <c r="C2981" s="134"/>
      <c r="D2981" s="94">
        <f t="shared" si="46"/>
        <v>0</v>
      </c>
      <c r="E2981" s="135"/>
    </row>
    <row r="2982" spans="1:5">
      <c r="A2982" s="88">
        <v>2972</v>
      </c>
      <c r="B2982" s="134"/>
      <c r="C2982" s="134"/>
      <c r="D2982" s="94">
        <f t="shared" si="46"/>
        <v>0</v>
      </c>
      <c r="E2982" s="135"/>
    </row>
    <row r="2983" spans="1:5">
      <c r="A2983" s="88">
        <v>2973</v>
      </c>
      <c r="B2983" s="134"/>
      <c r="C2983" s="134"/>
      <c r="D2983" s="94">
        <f t="shared" si="46"/>
        <v>0</v>
      </c>
      <c r="E2983" s="135"/>
    </row>
    <row r="2984" spans="1:5">
      <c r="A2984" s="88">
        <v>2974</v>
      </c>
      <c r="B2984" s="134"/>
      <c r="C2984" s="134"/>
      <c r="D2984" s="94">
        <f t="shared" si="46"/>
        <v>0</v>
      </c>
      <c r="E2984" s="135"/>
    </row>
    <row r="2985" spans="1:5">
      <c r="A2985" s="88">
        <v>2975</v>
      </c>
      <c r="B2985" s="134"/>
      <c r="C2985" s="134"/>
      <c r="D2985" s="94">
        <f t="shared" si="46"/>
        <v>0</v>
      </c>
      <c r="E2985" s="135"/>
    </row>
    <row r="2986" spans="1:5">
      <c r="A2986" s="88">
        <v>2976</v>
      </c>
      <c r="B2986" s="134"/>
      <c r="C2986" s="134"/>
      <c r="D2986" s="94">
        <f t="shared" si="46"/>
        <v>0</v>
      </c>
      <c r="E2986" s="135"/>
    </row>
    <row r="2987" spans="1:5">
      <c r="A2987" s="88">
        <v>2977</v>
      </c>
      <c r="B2987" s="134"/>
      <c r="C2987" s="134"/>
      <c r="D2987" s="94">
        <f t="shared" si="46"/>
        <v>0</v>
      </c>
      <c r="E2987" s="135"/>
    </row>
    <row r="2988" spans="1:5">
      <c r="A2988" s="88">
        <v>2978</v>
      </c>
      <c r="B2988" s="134"/>
      <c r="C2988" s="134"/>
      <c r="D2988" s="94">
        <f t="shared" si="46"/>
        <v>0</v>
      </c>
      <c r="E2988" s="135"/>
    </row>
    <row r="2989" spans="1:5">
      <c r="A2989" s="88">
        <v>2979</v>
      </c>
      <c r="B2989" s="134"/>
      <c r="C2989" s="134"/>
      <c r="D2989" s="94">
        <f t="shared" si="46"/>
        <v>0</v>
      </c>
      <c r="E2989" s="135"/>
    </row>
    <row r="2990" spans="1:5">
      <c r="A2990" s="88">
        <v>2980</v>
      </c>
      <c r="B2990" s="134"/>
      <c r="C2990" s="134"/>
      <c r="D2990" s="94">
        <f t="shared" si="46"/>
        <v>0</v>
      </c>
      <c r="E2990" s="135"/>
    </row>
    <row r="2991" spans="1:5">
      <c r="A2991" s="88">
        <v>2981</v>
      </c>
      <c r="B2991" s="134"/>
      <c r="C2991" s="134"/>
      <c r="D2991" s="94">
        <f t="shared" si="46"/>
        <v>0</v>
      </c>
      <c r="E2991" s="135"/>
    </row>
    <row r="2992" spans="1:5">
      <c r="A2992" s="88">
        <v>2982</v>
      </c>
      <c r="B2992" s="134"/>
      <c r="C2992" s="134"/>
      <c r="D2992" s="94">
        <f t="shared" si="46"/>
        <v>0</v>
      </c>
      <c r="E2992" s="135"/>
    </row>
    <row r="2993" spans="1:5">
      <c r="A2993" s="88">
        <v>2983</v>
      </c>
      <c r="B2993" s="134"/>
      <c r="C2993" s="134"/>
      <c r="D2993" s="94">
        <f t="shared" si="46"/>
        <v>0</v>
      </c>
      <c r="E2993" s="135"/>
    </row>
    <row r="2994" spans="1:5">
      <c r="A2994" s="88">
        <v>2984</v>
      </c>
      <c r="B2994" s="134"/>
      <c r="C2994" s="134"/>
      <c r="D2994" s="94">
        <f t="shared" si="46"/>
        <v>0</v>
      </c>
      <c r="E2994" s="135"/>
    </row>
    <row r="2995" spans="1:5">
      <c r="A2995" s="88">
        <v>2985</v>
      </c>
      <c r="B2995" s="134"/>
      <c r="C2995" s="134"/>
      <c r="D2995" s="94">
        <f t="shared" si="46"/>
        <v>0</v>
      </c>
      <c r="E2995" s="135"/>
    </row>
    <row r="2996" spans="1:5">
      <c r="A2996" s="88">
        <v>2986</v>
      </c>
      <c r="B2996" s="134"/>
      <c r="C2996" s="134"/>
      <c r="D2996" s="94">
        <f t="shared" si="46"/>
        <v>0</v>
      </c>
      <c r="E2996" s="135"/>
    </row>
    <row r="2997" spans="1:5">
      <c r="A2997" s="88">
        <v>2987</v>
      </c>
      <c r="B2997" s="134"/>
      <c r="C2997" s="134"/>
      <c r="D2997" s="94">
        <f t="shared" si="46"/>
        <v>0</v>
      </c>
      <c r="E2997" s="135"/>
    </row>
    <row r="2998" spans="1:5">
      <c r="A2998" s="88">
        <v>2988</v>
      </c>
      <c r="B2998" s="134"/>
      <c r="C2998" s="134"/>
      <c r="D2998" s="94">
        <f t="shared" si="46"/>
        <v>0</v>
      </c>
      <c r="E2998" s="135"/>
    </row>
    <row r="2999" spans="1:5">
      <c r="A2999" s="88">
        <v>2989</v>
      </c>
      <c r="B2999" s="134"/>
      <c r="C2999" s="134"/>
      <c r="D2999" s="94">
        <f t="shared" si="46"/>
        <v>0</v>
      </c>
      <c r="E2999" s="135"/>
    </row>
    <row r="3000" spans="1:5">
      <c r="A3000" s="88">
        <v>2990</v>
      </c>
      <c r="B3000" s="134"/>
      <c r="C3000" s="134"/>
      <c r="D3000" s="94">
        <f t="shared" si="46"/>
        <v>0</v>
      </c>
      <c r="E3000" s="135"/>
    </row>
    <row r="3001" spans="1:5">
      <c r="A3001" s="88">
        <v>2991</v>
      </c>
      <c r="B3001" s="134"/>
      <c r="C3001" s="134"/>
      <c r="D3001" s="94">
        <f t="shared" si="46"/>
        <v>0</v>
      </c>
      <c r="E3001" s="135"/>
    </row>
    <row r="3002" spans="1:5">
      <c r="A3002" s="88">
        <v>2992</v>
      </c>
      <c r="B3002" s="134"/>
      <c r="C3002" s="134"/>
      <c r="D3002" s="94">
        <f t="shared" si="46"/>
        <v>0</v>
      </c>
      <c r="E3002" s="135"/>
    </row>
    <row r="3003" spans="1:5">
      <c r="A3003" s="88">
        <v>2993</v>
      </c>
      <c r="B3003" s="134"/>
      <c r="C3003" s="134"/>
      <c r="D3003" s="94">
        <f t="shared" si="46"/>
        <v>0</v>
      </c>
      <c r="E3003" s="135"/>
    </row>
    <row r="3004" spans="1:5">
      <c r="A3004" s="88">
        <v>2994</v>
      </c>
      <c r="B3004" s="134"/>
      <c r="C3004" s="134"/>
      <c r="D3004" s="94">
        <f t="shared" si="46"/>
        <v>0</v>
      </c>
      <c r="E3004" s="135"/>
    </row>
    <row r="3005" spans="1:5">
      <c r="A3005" s="88">
        <v>2995</v>
      </c>
      <c r="B3005" s="134"/>
      <c r="C3005" s="134"/>
      <c r="D3005" s="94">
        <f t="shared" si="46"/>
        <v>0</v>
      </c>
      <c r="E3005" s="135"/>
    </row>
    <row r="3006" spans="1:5">
      <c r="A3006" s="88">
        <v>2996</v>
      </c>
      <c r="B3006" s="134"/>
      <c r="C3006" s="134"/>
      <c r="D3006" s="94">
        <f t="shared" si="46"/>
        <v>0</v>
      </c>
      <c r="E3006" s="135"/>
    </row>
    <row r="3007" spans="1:5">
      <c r="A3007" s="88">
        <v>2997</v>
      </c>
      <c r="B3007" s="134"/>
      <c r="C3007" s="134"/>
      <c r="D3007" s="94">
        <f t="shared" si="46"/>
        <v>0</v>
      </c>
      <c r="E3007" s="135"/>
    </row>
    <row r="3008" spans="1:5">
      <c r="A3008" s="88">
        <v>2998</v>
      </c>
      <c r="B3008" s="134"/>
      <c r="C3008" s="134"/>
      <c r="D3008" s="94">
        <f t="shared" si="46"/>
        <v>0</v>
      </c>
      <c r="E3008" s="135"/>
    </row>
    <row r="3009" spans="1:5">
      <c r="A3009" s="88">
        <v>2999</v>
      </c>
      <c r="B3009" s="134"/>
      <c r="C3009" s="134"/>
      <c r="D3009" s="94">
        <f t="shared" si="46"/>
        <v>0</v>
      </c>
      <c r="E3009" s="135"/>
    </row>
    <row r="3010" spans="1:5">
      <c r="A3010" s="88">
        <v>3000</v>
      </c>
      <c r="B3010" s="134"/>
      <c r="C3010" s="134"/>
      <c r="D3010" s="94">
        <f t="shared" si="46"/>
        <v>0</v>
      </c>
      <c r="E3010" s="135"/>
    </row>
    <row r="3011" spans="1:5">
      <c r="A3011" s="88">
        <v>3001</v>
      </c>
      <c r="B3011" s="134"/>
      <c r="C3011" s="134"/>
      <c r="D3011" s="94">
        <f t="shared" si="46"/>
        <v>0</v>
      </c>
      <c r="E3011" s="135"/>
    </row>
    <row r="3012" spans="1:5">
      <c r="A3012" s="88">
        <v>3002</v>
      </c>
      <c r="B3012" s="134"/>
      <c r="C3012" s="134"/>
      <c r="D3012" s="94">
        <f t="shared" si="46"/>
        <v>0</v>
      </c>
      <c r="E3012" s="135"/>
    </row>
    <row r="3013" spans="1:5">
      <c r="A3013" s="88">
        <v>3003</v>
      </c>
      <c r="B3013" s="134"/>
      <c r="C3013" s="134"/>
      <c r="D3013" s="94">
        <f t="shared" si="46"/>
        <v>0</v>
      </c>
      <c r="E3013" s="135"/>
    </row>
    <row r="3014" spans="1:5">
      <c r="A3014" s="88">
        <v>3004</v>
      </c>
      <c r="B3014" s="134"/>
      <c r="C3014" s="134"/>
      <c r="D3014" s="94">
        <f t="shared" si="46"/>
        <v>0</v>
      </c>
      <c r="E3014" s="135"/>
    </row>
    <row r="3015" spans="1:5">
      <c r="A3015" s="88">
        <v>3005</v>
      </c>
      <c r="B3015" s="134"/>
      <c r="C3015" s="134"/>
      <c r="D3015" s="94">
        <f t="shared" si="46"/>
        <v>0</v>
      </c>
      <c r="E3015" s="135"/>
    </row>
    <row r="3016" spans="1:5">
      <c r="A3016" s="88">
        <v>3006</v>
      </c>
      <c r="B3016" s="134"/>
      <c r="C3016" s="134"/>
      <c r="D3016" s="94">
        <f t="shared" si="46"/>
        <v>0</v>
      </c>
      <c r="E3016" s="135"/>
    </row>
    <row r="3017" spans="1:5">
      <c r="A3017" s="88">
        <v>3007</v>
      </c>
      <c r="B3017" s="134"/>
      <c r="C3017" s="134"/>
      <c r="D3017" s="94">
        <f t="shared" si="46"/>
        <v>0</v>
      </c>
      <c r="E3017" s="135"/>
    </row>
    <row r="3018" spans="1:5">
      <c r="A3018" s="88">
        <v>3008</v>
      </c>
      <c r="B3018" s="134"/>
      <c r="C3018" s="134"/>
      <c r="D3018" s="94">
        <f t="shared" si="46"/>
        <v>0</v>
      </c>
      <c r="E3018" s="135"/>
    </row>
    <row r="3019" spans="1:5">
      <c r="A3019" s="88">
        <v>3009</v>
      </c>
      <c r="B3019" s="134"/>
      <c r="C3019" s="134"/>
      <c r="D3019" s="94">
        <f t="shared" si="46"/>
        <v>0</v>
      </c>
      <c r="E3019" s="135"/>
    </row>
    <row r="3020" spans="1:5">
      <c r="A3020" s="88">
        <v>3010</v>
      </c>
      <c r="B3020" s="134"/>
      <c r="C3020" s="134"/>
      <c r="D3020" s="94">
        <f t="shared" ref="D3020:D3083" si="47">MIN(B3020:C3020)</f>
        <v>0</v>
      </c>
      <c r="E3020" s="135"/>
    </row>
    <row r="3021" spans="1:5">
      <c r="A3021" s="88">
        <v>3011</v>
      </c>
      <c r="B3021" s="134"/>
      <c r="C3021" s="134"/>
      <c r="D3021" s="94">
        <f t="shared" si="47"/>
        <v>0</v>
      </c>
      <c r="E3021" s="135"/>
    </row>
    <row r="3022" spans="1:5">
      <c r="A3022" s="88">
        <v>3012</v>
      </c>
      <c r="B3022" s="134"/>
      <c r="C3022" s="134"/>
      <c r="D3022" s="94">
        <f t="shared" si="47"/>
        <v>0</v>
      </c>
      <c r="E3022" s="135"/>
    </row>
    <row r="3023" spans="1:5">
      <c r="A3023" s="88">
        <v>3013</v>
      </c>
      <c r="B3023" s="134"/>
      <c r="C3023" s="134"/>
      <c r="D3023" s="94">
        <f t="shared" si="47"/>
        <v>0</v>
      </c>
      <c r="E3023" s="135"/>
    </row>
    <row r="3024" spans="1:5">
      <c r="A3024" s="88">
        <v>3014</v>
      </c>
      <c r="B3024" s="134"/>
      <c r="C3024" s="134"/>
      <c r="D3024" s="94">
        <f t="shared" si="47"/>
        <v>0</v>
      </c>
      <c r="E3024" s="135"/>
    </row>
    <row r="3025" spans="1:5">
      <c r="A3025" s="88">
        <v>3015</v>
      </c>
      <c r="B3025" s="134"/>
      <c r="C3025" s="134"/>
      <c r="D3025" s="94">
        <f t="shared" si="47"/>
        <v>0</v>
      </c>
      <c r="E3025" s="135"/>
    </row>
    <row r="3026" spans="1:5">
      <c r="A3026" s="88">
        <v>3016</v>
      </c>
      <c r="B3026" s="134"/>
      <c r="C3026" s="134"/>
      <c r="D3026" s="94">
        <f t="shared" si="47"/>
        <v>0</v>
      </c>
      <c r="E3026" s="135"/>
    </row>
    <row r="3027" spans="1:5">
      <c r="A3027" s="88">
        <v>3017</v>
      </c>
      <c r="B3027" s="134"/>
      <c r="C3027" s="134"/>
      <c r="D3027" s="94">
        <f t="shared" si="47"/>
        <v>0</v>
      </c>
      <c r="E3027" s="135"/>
    </row>
    <row r="3028" spans="1:5">
      <c r="A3028" s="88">
        <v>3018</v>
      </c>
      <c r="B3028" s="134"/>
      <c r="C3028" s="134"/>
      <c r="D3028" s="94">
        <f t="shared" si="47"/>
        <v>0</v>
      </c>
      <c r="E3028" s="135"/>
    </row>
    <row r="3029" spans="1:5">
      <c r="A3029" s="88">
        <v>3019</v>
      </c>
      <c r="B3029" s="134"/>
      <c r="C3029" s="134"/>
      <c r="D3029" s="94">
        <f t="shared" si="47"/>
        <v>0</v>
      </c>
      <c r="E3029" s="135"/>
    </row>
    <row r="3030" spans="1:5">
      <c r="A3030" s="88">
        <v>3020</v>
      </c>
      <c r="B3030" s="134"/>
      <c r="C3030" s="134"/>
      <c r="D3030" s="94">
        <f t="shared" si="47"/>
        <v>0</v>
      </c>
      <c r="E3030" s="135"/>
    </row>
    <row r="3031" spans="1:5">
      <c r="A3031" s="88">
        <v>3021</v>
      </c>
      <c r="B3031" s="134"/>
      <c r="C3031" s="134"/>
      <c r="D3031" s="94">
        <f t="shared" si="47"/>
        <v>0</v>
      </c>
      <c r="E3031" s="135"/>
    </row>
    <row r="3032" spans="1:5">
      <c r="A3032" s="88">
        <v>3022</v>
      </c>
      <c r="B3032" s="134"/>
      <c r="C3032" s="134"/>
      <c r="D3032" s="94">
        <f t="shared" si="47"/>
        <v>0</v>
      </c>
      <c r="E3032" s="135"/>
    </row>
    <row r="3033" spans="1:5">
      <c r="A3033" s="88">
        <v>3023</v>
      </c>
      <c r="B3033" s="134"/>
      <c r="C3033" s="134"/>
      <c r="D3033" s="94">
        <f t="shared" si="47"/>
        <v>0</v>
      </c>
      <c r="E3033" s="135"/>
    </row>
    <row r="3034" spans="1:5">
      <c r="A3034" s="88">
        <v>3024</v>
      </c>
      <c r="B3034" s="134"/>
      <c r="C3034" s="134"/>
      <c r="D3034" s="94">
        <f t="shared" si="47"/>
        <v>0</v>
      </c>
      <c r="E3034" s="135"/>
    </row>
    <row r="3035" spans="1:5">
      <c r="A3035" s="88">
        <v>3025</v>
      </c>
      <c r="B3035" s="134"/>
      <c r="C3035" s="134"/>
      <c r="D3035" s="94">
        <f t="shared" si="47"/>
        <v>0</v>
      </c>
      <c r="E3035" s="135"/>
    </row>
    <row r="3036" spans="1:5">
      <c r="A3036" s="88">
        <v>3026</v>
      </c>
      <c r="B3036" s="134"/>
      <c r="C3036" s="134"/>
      <c r="D3036" s="94">
        <f t="shared" si="47"/>
        <v>0</v>
      </c>
      <c r="E3036" s="135"/>
    </row>
    <row r="3037" spans="1:5">
      <c r="A3037" s="88">
        <v>3027</v>
      </c>
      <c r="B3037" s="134"/>
      <c r="C3037" s="134"/>
      <c r="D3037" s="94">
        <f t="shared" si="47"/>
        <v>0</v>
      </c>
      <c r="E3037" s="135"/>
    </row>
    <row r="3038" spans="1:5">
      <c r="A3038" s="88">
        <v>3028</v>
      </c>
      <c r="B3038" s="134"/>
      <c r="C3038" s="134"/>
      <c r="D3038" s="94">
        <f t="shared" si="47"/>
        <v>0</v>
      </c>
      <c r="E3038" s="135"/>
    </row>
    <row r="3039" spans="1:5">
      <c r="A3039" s="88">
        <v>3029</v>
      </c>
      <c r="B3039" s="134"/>
      <c r="C3039" s="134"/>
      <c r="D3039" s="94">
        <f t="shared" si="47"/>
        <v>0</v>
      </c>
      <c r="E3039" s="135"/>
    </row>
    <row r="3040" spans="1:5">
      <c r="A3040" s="88">
        <v>3030</v>
      </c>
      <c r="B3040" s="134"/>
      <c r="C3040" s="134"/>
      <c r="D3040" s="94">
        <f t="shared" si="47"/>
        <v>0</v>
      </c>
      <c r="E3040" s="135"/>
    </row>
    <row r="3041" spans="1:5">
      <c r="A3041" s="88">
        <v>3031</v>
      </c>
      <c r="B3041" s="134"/>
      <c r="C3041" s="134"/>
      <c r="D3041" s="94">
        <f t="shared" si="47"/>
        <v>0</v>
      </c>
      <c r="E3041" s="135"/>
    </row>
    <row r="3042" spans="1:5">
      <c r="A3042" s="88">
        <v>3032</v>
      </c>
      <c r="B3042" s="134"/>
      <c r="C3042" s="134"/>
      <c r="D3042" s="94">
        <f t="shared" si="47"/>
        <v>0</v>
      </c>
      <c r="E3042" s="135"/>
    </row>
    <row r="3043" spans="1:5">
      <c r="A3043" s="88">
        <v>3033</v>
      </c>
      <c r="B3043" s="134"/>
      <c r="C3043" s="134"/>
      <c r="D3043" s="94">
        <f t="shared" si="47"/>
        <v>0</v>
      </c>
      <c r="E3043" s="135"/>
    </row>
    <row r="3044" spans="1:5">
      <c r="A3044" s="88">
        <v>3034</v>
      </c>
      <c r="B3044" s="134"/>
      <c r="C3044" s="134"/>
      <c r="D3044" s="94">
        <f t="shared" si="47"/>
        <v>0</v>
      </c>
      <c r="E3044" s="135"/>
    </row>
    <row r="3045" spans="1:5">
      <c r="A3045" s="88">
        <v>3035</v>
      </c>
      <c r="B3045" s="134"/>
      <c r="C3045" s="134"/>
      <c r="D3045" s="94">
        <f t="shared" si="47"/>
        <v>0</v>
      </c>
      <c r="E3045" s="135"/>
    </row>
    <row r="3046" spans="1:5">
      <c r="A3046" s="88">
        <v>3036</v>
      </c>
      <c r="B3046" s="134"/>
      <c r="C3046" s="134"/>
      <c r="D3046" s="94">
        <f t="shared" si="47"/>
        <v>0</v>
      </c>
      <c r="E3046" s="135"/>
    </row>
    <row r="3047" spans="1:5">
      <c r="A3047" s="88">
        <v>3037</v>
      </c>
      <c r="B3047" s="134"/>
      <c r="C3047" s="134"/>
      <c r="D3047" s="94">
        <f t="shared" si="47"/>
        <v>0</v>
      </c>
      <c r="E3047" s="135"/>
    </row>
    <row r="3048" spans="1:5">
      <c r="A3048" s="88">
        <v>3038</v>
      </c>
      <c r="B3048" s="134"/>
      <c r="C3048" s="134"/>
      <c r="D3048" s="94">
        <f t="shared" si="47"/>
        <v>0</v>
      </c>
      <c r="E3048" s="135"/>
    </row>
    <row r="3049" spans="1:5">
      <c r="A3049" s="88">
        <v>3039</v>
      </c>
      <c r="B3049" s="134"/>
      <c r="C3049" s="134"/>
      <c r="D3049" s="94">
        <f t="shared" si="47"/>
        <v>0</v>
      </c>
      <c r="E3049" s="135"/>
    </row>
    <row r="3050" spans="1:5">
      <c r="A3050" s="88">
        <v>3040</v>
      </c>
      <c r="B3050" s="134"/>
      <c r="C3050" s="134"/>
      <c r="D3050" s="94">
        <f t="shared" si="47"/>
        <v>0</v>
      </c>
      <c r="E3050" s="135"/>
    </row>
    <row r="3051" spans="1:5">
      <c r="A3051" s="88">
        <v>3041</v>
      </c>
      <c r="B3051" s="134"/>
      <c r="C3051" s="134"/>
      <c r="D3051" s="94">
        <f t="shared" si="47"/>
        <v>0</v>
      </c>
      <c r="E3051" s="135"/>
    </row>
    <row r="3052" spans="1:5">
      <c r="A3052" s="88">
        <v>3042</v>
      </c>
      <c r="B3052" s="134"/>
      <c r="C3052" s="134"/>
      <c r="D3052" s="94">
        <f t="shared" si="47"/>
        <v>0</v>
      </c>
      <c r="E3052" s="135"/>
    </row>
    <row r="3053" spans="1:5">
      <c r="A3053" s="88">
        <v>3043</v>
      </c>
      <c r="B3053" s="134"/>
      <c r="C3053" s="134"/>
      <c r="D3053" s="94">
        <f t="shared" si="47"/>
        <v>0</v>
      </c>
      <c r="E3053" s="135"/>
    </row>
    <row r="3054" spans="1:5">
      <c r="A3054" s="88">
        <v>3044</v>
      </c>
      <c r="B3054" s="134"/>
      <c r="C3054" s="134"/>
      <c r="D3054" s="94">
        <f t="shared" si="47"/>
        <v>0</v>
      </c>
      <c r="E3054" s="135"/>
    </row>
    <row r="3055" spans="1:5">
      <c r="A3055" s="88">
        <v>3045</v>
      </c>
      <c r="B3055" s="134"/>
      <c r="C3055" s="134"/>
      <c r="D3055" s="94">
        <f t="shared" si="47"/>
        <v>0</v>
      </c>
      <c r="E3055" s="135"/>
    </row>
    <row r="3056" spans="1:5">
      <c r="A3056" s="88">
        <v>3046</v>
      </c>
      <c r="B3056" s="134"/>
      <c r="C3056" s="134"/>
      <c r="D3056" s="94">
        <f t="shared" si="47"/>
        <v>0</v>
      </c>
      <c r="E3056" s="135"/>
    </row>
    <row r="3057" spans="1:5">
      <c r="A3057" s="88">
        <v>3047</v>
      </c>
      <c r="B3057" s="134"/>
      <c r="C3057" s="134"/>
      <c r="D3057" s="94">
        <f t="shared" si="47"/>
        <v>0</v>
      </c>
      <c r="E3057" s="135"/>
    </row>
    <row r="3058" spans="1:5">
      <c r="A3058" s="88">
        <v>3048</v>
      </c>
      <c r="B3058" s="134"/>
      <c r="C3058" s="134"/>
      <c r="D3058" s="94">
        <f t="shared" si="47"/>
        <v>0</v>
      </c>
      <c r="E3058" s="135"/>
    </row>
    <row r="3059" spans="1:5">
      <c r="A3059" s="88">
        <v>3049</v>
      </c>
      <c r="B3059" s="134"/>
      <c r="C3059" s="134"/>
      <c r="D3059" s="94">
        <f t="shared" si="47"/>
        <v>0</v>
      </c>
      <c r="E3059" s="135"/>
    </row>
    <row r="3060" spans="1:5">
      <c r="A3060" s="88">
        <v>3050</v>
      </c>
      <c r="B3060" s="134"/>
      <c r="C3060" s="134"/>
      <c r="D3060" s="94">
        <f t="shared" si="47"/>
        <v>0</v>
      </c>
      <c r="E3060" s="135"/>
    </row>
    <row r="3061" spans="1:5">
      <c r="A3061" s="88">
        <v>3051</v>
      </c>
      <c r="B3061" s="134"/>
      <c r="C3061" s="134"/>
      <c r="D3061" s="94">
        <f t="shared" si="47"/>
        <v>0</v>
      </c>
      <c r="E3061" s="135"/>
    </row>
    <row r="3062" spans="1:5">
      <c r="A3062" s="88">
        <v>3052</v>
      </c>
      <c r="B3062" s="134"/>
      <c r="C3062" s="134"/>
      <c r="D3062" s="94">
        <f t="shared" si="47"/>
        <v>0</v>
      </c>
      <c r="E3062" s="135"/>
    </row>
    <row r="3063" spans="1:5">
      <c r="A3063" s="88">
        <v>3053</v>
      </c>
      <c r="B3063" s="134"/>
      <c r="C3063" s="134"/>
      <c r="D3063" s="94">
        <f t="shared" si="47"/>
        <v>0</v>
      </c>
      <c r="E3063" s="135"/>
    </row>
    <row r="3064" spans="1:5">
      <c r="A3064" s="88">
        <v>3054</v>
      </c>
      <c r="B3064" s="134"/>
      <c r="C3064" s="134"/>
      <c r="D3064" s="94">
        <f t="shared" si="47"/>
        <v>0</v>
      </c>
      <c r="E3064" s="135"/>
    </row>
    <row r="3065" spans="1:5">
      <c r="A3065" s="88">
        <v>3055</v>
      </c>
      <c r="B3065" s="134"/>
      <c r="C3065" s="134"/>
      <c r="D3065" s="94">
        <f t="shared" si="47"/>
        <v>0</v>
      </c>
      <c r="E3065" s="135"/>
    </row>
    <row r="3066" spans="1:5">
      <c r="A3066" s="88">
        <v>3056</v>
      </c>
      <c r="B3066" s="134"/>
      <c r="C3066" s="134"/>
      <c r="D3066" s="94">
        <f t="shared" si="47"/>
        <v>0</v>
      </c>
      <c r="E3066" s="135"/>
    </row>
    <row r="3067" spans="1:5">
      <c r="A3067" s="88">
        <v>3057</v>
      </c>
      <c r="B3067" s="134"/>
      <c r="C3067" s="134"/>
      <c r="D3067" s="94">
        <f t="shared" si="47"/>
        <v>0</v>
      </c>
      <c r="E3067" s="135"/>
    </row>
    <row r="3068" spans="1:5">
      <c r="A3068" s="88">
        <v>3058</v>
      </c>
      <c r="B3068" s="134"/>
      <c r="C3068" s="134"/>
      <c r="D3068" s="94">
        <f t="shared" si="47"/>
        <v>0</v>
      </c>
      <c r="E3068" s="135"/>
    </row>
    <row r="3069" spans="1:5">
      <c r="A3069" s="88">
        <v>3059</v>
      </c>
      <c r="B3069" s="134"/>
      <c r="C3069" s="134"/>
      <c r="D3069" s="94">
        <f t="shared" si="47"/>
        <v>0</v>
      </c>
      <c r="E3069" s="135"/>
    </row>
    <row r="3070" spans="1:5">
      <c r="A3070" s="88">
        <v>3060</v>
      </c>
      <c r="B3070" s="134"/>
      <c r="C3070" s="134"/>
      <c r="D3070" s="94">
        <f t="shared" si="47"/>
        <v>0</v>
      </c>
      <c r="E3070" s="135"/>
    </row>
    <row r="3071" spans="1:5">
      <c r="A3071" s="88">
        <v>3061</v>
      </c>
      <c r="B3071" s="134"/>
      <c r="C3071" s="134"/>
      <c r="D3071" s="94">
        <f t="shared" si="47"/>
        <v>0</v>
      </c>
      <c r="E3071" s="135"/>
    </row>
    <row r="3072" spans="1:5">
      <c r="A3072" s="88">
        <v>3062</v>
      </c>
      <c r="B3072" s="134"/>
      <c r="C3072" s="134"/>
      <c r="D3072" s="94">
        <f t="shared" si="47"/>
        <v>0</v>
      </c>
      <c r="E3072" s="135"/>
    </row>
    <row r="3073" spans="1:5">
      <c r="A3073" s="88">
        <v>3063</v>
      </c>
      <c r="B3073" s="134"/>
      <c r="C3073" s="134"/>
      <c r="D3073" s="94">
        <f t="shared" si="47"/>
        <v>0</v>
      </c>
      <c r="E3073" s="135"/>
    </row>
    <row r="3074" spans="1:5">
      <c r="A3074" s="88">
        <v>3064</v>
      </c>
      <c r="B3074" s="134"/>
      <c r="C3074" s="134"/>
      <c r="D3074" s="94">
        <f t="shared" si="47"/>
        <v>0</v>
      </c>
      <c r="E3074" s="135"/>
    </row>
    <row r="3075" spans="1:5">
      <c r="A3075" s="88">
        <v>3065</v>
      </c>
      <c r="B3075" s="134"/>
      <c r="C3075" s="134"/>
      <c r="D3075" s="94">
        <f t="shared" si="47"/>
        <v>0</v>
      </c>
      <c r="E3075" s="135"/>
    </row>
    <row r="3076" spans="1:5">
      <c r="A3076" s="88">
        <v>3066</v>
      </c>
      <c r="B3076" s="134"/>
      <c r="C3076" s="134"/>
      <c r="D3076" s="94">
        <f t="shared" si="47"/>
        <v>0</v>
      </c>
      <c r="E3076" s="135"/>
    </row>
    <row r="3077" spans="1:5">
      <c r="A3077" s="88">
        <v>3067</v>
      </c>
      <c r="B3077" s="134"/>
      <c r="C3077" s="134"/>
      <c r="D3077" s="94">
        <f t="shared" si="47"/>
        <v>0</v>
      </c>
      <c r="E3077" s="135"/>
    </row>
    <row r="3078" spans="1:5">
      <c r="A3078" s="88">
        <v>3068</v>
      </c>
      <c r="B3078" s="134"/>
      <c r="C3078" s="134"/>
      <c r="D3078" s="94">
        <f t="shared" si="47"/>
        <v>0</v>
      </c>
      <c r="E3078" s="135"/>
    </row>
    <row r="3079" spans="1:5">
      <c r="A3079" s="88">
        <v>3069</v>
      </c>
      <c r="B3079" s="134"/>
      <c r="C3079" s="134"/>
      <c r="D3079" s="94">
        <f t="shared" si="47"/>
        <v>0</v>
      </c>
      <c r="E3079" s="135"/>
    </row>
    <row r="3080" spans="1:5">
      <c r="A3080" s="88">
        <v>3070</v>
      </c>
      <c r="B3080" s="134"/>
      <c r="C3080" s="134"/>
      <c r="D3080" s="94">
        <f t="shared" si="47"/>
        <v>0</v>
      </c>
      <c r="E3080" s="135"/>
    </row>
    <row r="3081" spans="1:5">
      <c r="A3081" s="88">
        <v>3071</v>
      </c>
      <c r="B3081" s="134"/>
      <c r="C3081" s="134"/>
      <c r="D3081" s="94">
        <f t="shared" si="47"/>
        <v>0</v>
      </c>
      <c r="E3081" s="135"/>
    </row>
    <row r="3082" spans="1:5">
      <c r="A3082" s="88">
        <v>3072</v>
      </c>
      <c r="B3082" s="134"/>
      <c r="C3082" s="134"/>
      <c r="D3082" s="94">
        <f t="shared" si="47"/>
        <v>0</v>
      </c>
      <c r="E3082" s="135"/>
    </row>
    <row r="3083" spans="1:5">
      <c r="A3083" s="88">
        <v>3073</v>
      </c>
      <c r="B3083" s="134"/>
      <c r="C3083" s="134"/>
      <c r="D3083" s="94">
        <f t="shared" si="47"/>
        <v>0</v>
      </c>
      <c r="E3083" s="135"/>
    </row>
    <row r="3084" spans="1:5">
      <c r="A3084" s="88">
        <v>3074</v>
      </c>
      <c r="B3084" s="134"/>
      <c r="C3084" s="134"/>
      <c r="D3084" s="94">
        <f t="shared" ref="D3084:D3147" si="48">MIN(B3084:C3084)</f>
        <v>0</v>
      </c>
      <c r="E3084" s="135"/>
    </row>
    <row r="3085" spans="1:5">
      <c r="A3085" s="88">
        <v>3075</v>
      </c>
      <c r="B3085" s="134"/>
      <c r="C3085" s="134"/>
      <c r="D3085" s="94">
        <f t="shared" si="48"/>
        <v>0</v>
      </c>
      <c r="E3085" s="135"/>
    </row>
    <row r="3086" spans="1:5">
      <c r="A3086" s="88">
        <v>3076</v>
      </c>
      <c r="B3086" s="134"/>
      <c r="C3086" s="134"/>
      <c r="D3086" s="94">
        <f t="shared" si="48"/>
        <v>0</v>
      </c>
      <c r="E3086" s="135"/>
    </row>
    <row r="3087" spans="1:5">
      <c r="A3087" s="88">
        <v>3077</v>
      </c>
      <c r="B3087" s="134"/>
      <c r="C3087" s="134"/>
      <c r="D3087" s="94">
        <f t="shared" si="48"/>
        <v>0</v>
      </c>
      <c r="E3087" s="135"/>
    </row>
    <row r="3088" spans="1:5">
      <c r="A3088" s="88">
        <v>3078</v>
      </c>
      <c r="B3088" s="134"/>
      <c r="C3088" s="134"/>
      <c r="D3088" s="94">
        <f t="shared" si="48"/>
        <v>0</v>
      </c>
      <c r="E3088" s="135"/>
    </row>
    <row r="3089" spans="1:5">
      <c r="A3089" s="88">
        <v>3079</v>
      </c>
      <c r="B3089" s="134"/>
      <c r="C3089" s="134"/>
      <c r="D3089" s="94">
        <f t="shared" si="48"/>
        <v>0</v>
      </c>
      <c r="E3089" s="135"/>
    </row>
    <row r="3090" spans="1:5">
      <c r="A3090" s="88">
        <v>3080</v>
      </c>
      <c r="B3090" s="134"/>
      <c r="C3090" s="134"/>
      <c r="D3090" s="94">
        <f t="shared" si="48"/>
        <v>0</v>
      </c>
      <c r="E3090" s="135"/>
    </row>
    <row r="3091" spans="1:5">
      <c r="A3091" s="88">
        <v>3081</v>
      </c>
      <c r="B3091" s="134"/>
      <c r="C3091" s="134"/>
      <c r="D3091" s="94">
        <f t="shared" si="48"/>
        <v>0</v>
      </c>
      <c r="E3091" s="135"/>
    </row>
    <row r="3092" spans="1:5">
      <c r="A3092" s="88">
        <v>3082</v>
      </c>
      <c r="B3092" s="134"/>
      <c r="C3092" s="134"/>
      <c r="D3092" s="94">
        <f t="shared" si="48"/>
        <v>0</v>
      </c>
      <c r="E3092" s="135"/>
    </row>
    <row r="3093" spans="1:5">
      <c r="A3093" s="88">
        <v>3083</v>
      </c>
      <c r="B3093" s="134"/>
      <c r="C3093" s="134"/>
      <c r="D3093" s="94">
        <f t="shared" si="48"/>
        <v>0</v>
      </c>
      <c r="E3093" s="135"/>
    </row>
    <row r="3094" spans="1:5">
      <c r="A3094" s="88">
        <v>3084</v>
      </c>
      <c r="B3094" s="134"/>
      <c r="C3094" s="134"/>
      <c r="D3094" s="94">
        <f t="shared" si="48"/>
        <v>0</v>
      </c>
      <c r="E3094" s="135"/>
    </row>
    <row r="3095" spans="1:5">
      <c r="A3095" s="88">
        <v>3085</v>
      </c>
      <c r="B3095" s="134"/>
      <c r="C3095" s="134"/>
      <c r="D3095" s="94">
        <f t="shared" si="48"/>
        <v>0</v>
      </c>
      <c r="E3095" s="135"/>
    </row>
    <row r="3096" spans="1:5">
      <c r="A3096" s="88">
        <v>3086</v>
      </c>
      <c r="B3096" s="134"/>
      <c r="C3096" s="134"/>
      <c r="D3096" s="94">
        <f t="shared" si="48"/>
        <v>0</v>
      </c>
      <c r="E3096" s="135"/>
    </row>
    <row r="3097" spans="1:5">
      <c r="A3097" s="88">
        <v>3087</v>
      </c>
      <c r="B3097" s="134"/>
      <c r="C3097" s="134"/>
      <c r="D3097" s="94">
        <f t="shared" si="48"/>
        <v>0</v>
      </c>
      <c r="E3097" s="135"/>
    </row>
    <row r="3098" spans="1:5">
      <c r="A3098" s="88">
        <v>3088</v>
      </c>
      <c r="B3098" s="134"/>
      <c r="C3098" s="134"/>
      <c r="D3098" s="94">
        <f t="shared" si="48"/>
        <v>0</v>
      </c>
      <c r="E3098" s="135"/>
    </row>
    <row r="3099" spans="1:5">
      <c r="A3099" s="88">
        <v>3089</v>
      </c>
      <c r="B3099" s="134"/>
      <c r="C3099" s="134"/>
      <c r="D3099" s="94">
        <f t="shared" si="48"/>
        <v>0</v>
      </c>
      <c r="E3099" s="135"/>
    </row>
    <row r="3100" spans="1:5">
      <c r="A3100" s="88">
        <v>3090</v>
      </c>
      <c r="B3100" s="134"/>
      <c r="C3100" s="134"/>
      <c r="D3100" s="94">
        <f t="shared" si="48"/>
        <v>0</v>
      </c>
      <c r="E3100" s="135"/>
    </row>
    <row r="3101" spans="1:5">
      <c r="A3101" s="88">
        <v>3091</v>
      </c>
      <c r="B3101" s="134"/>
      <c r="C3101" s="134"/>
      <c r="D3101" s="94">
        <f t="shared" si="48"/>
        <v>0</v>
      </c>
      <c r="E3101" s="135"/>
    </row>
    <row r="3102" spans="1:5">
      <c r="A3102" s="88">
        <v>3092</v>
      </c>
      <c r="B3102" s="134"/>
      <c r="C3102" s="134"/>
      <c r="D3102" s="94">
        <f t="shared" si="48"/>
        <v>0</v>
      </c>
      <c r="E3102" s="135"/>
    </row>
    <row r="3103" spans="1:5">
      <c r="A3103" s="88">
        <v>3093</v>
      </c>
      <c r="B3103" s="134"/>
      <c r="C3103" s="134"/>
      <c r="D3103" s="94">
        <f t="shared" si="48"/>
        <v>0</v>
      </c>
      <c r="E3103" s="135"/>
    </row>
    <row r="3104" spans="1:5">
      <c r="A3104" s="88">
        <v>3094</v>
      </c>
      <c r="B3104" s="134"/>
      <c r="C3104" s="134"/>
      <c r="D3104" s="94">
        <f t="shared" si="48"/>
        <v>0</v>
      </c>
      <c r="E3104" s="135"/>
    </row>
    <row r="3105" spans="1:5">
      <c r="A3105" s="88">
        <v>3095</v>
      </c>
      <c r="B3105" s="134"/>
      <c r="C3105" s="134"/>
      <c r="D3105" s="94">
        <f t="shared" si="48"/>
        <v>0</v>
      </c>
      <c r="E3105" s="135"/>
    </row>
    <row r="3106" spans="1:5">
      <c r="A3106" s="88">
        <v>3096</v>
      </c>
      <c r="B3106" s="134"/>
      <c r="C3106" s="134"/>
      <c r="D3106" s="94">
        <f t="shared" si="48"/>
        <v>0</v>
      </c>
      <c r="E3106" s="135"/>
    </row>
    <row r="3107" spans="1:5">
      <c r="A3107" s="88">
        <v>3097</v>
      </c>
      <c r="B3107" s="134"/>
      <c r="C3107" s="134"/>
      <c r="D3107" s="94">
        <f t="shared" si="48"/>
        <v>0</v>
      </c>
      <c r="E3107" s="135"/>
    </row>
    <row r="3108" spans="1:5">
      <c r="A3108" s="88">
        <v>3098</v>
      </c>
      <c r="B3108" s="134"/>
      <c r="C3108" s="134"/>
      <c r="D3108" s="94">
        <f t="shared" si="48"/>
        <v>0</v>
      </c>
      <c r="E3108" s="135"/>
    </row>
    <row r="3109" spans="1:5">
      <c r="A3109" s="88">
        <v>3099</v>
      </c>
      <c r="B3109" s="134"/>
      <c r="C3109" s="134"/>
      <c r="D3109" s="94">
        <f t="shared" si="48"/>
        <v>0</v>
      </c>
      <c r="E3109" s="135"/>
    </row>
    <row r="3110" spans="1:5">
      <c r="A3110" s="88">
        <v>3100</v>
      </c>
      <c r="B3110" s="134"/>
      <c r="C3110" s="134"/>
      <c r="D3110" s="94">
        <f t="shared" si="48"/>
        <v>0</v>
      </c>
      <c r="E3110" s="135"/>
    </row>
    <row r="3111" spans="1:5">
      <c r="A3111" s="88">
        <v>3101</v>
      </c>
      <c r="B3111" s="134"/>
      <c r="C3111" s="134"/>
      <c r="D3111" s="94">
        <f t="shared" si="48"/>
        <v>0</v>
      </c>
      <c r="E3111" s="135"/>
    </row>
    <row r="3112" spans="1:5">
      <c r="A3112" s="88">
        <v>3102</v>
      </c>
      <c r="B3112" s="134"/>
      <c r="C3112" s="134"/>
      <c r="D3112" s="94">
        <f t="shared" si="48"/>
        <v>0</v>
      </c>
      <c r="E3112" s="135"/>
    </row>
    <row r="3113" spans="1:5">
      <c r="A3113" s="88">
        <v>3103</v>
      </c>
      <c r="B3113" s="134"/>
      <c r="C3113" s="134"/>
      <c r="D3113" s="94">
        <f t="shared" si="48"/>
        <v>0</v>
      </c>
      <c r="E3113" s="135"/>
    </row>
    <row r="3114" spans="1:5">
      <c r="A3114" s="88">
        <v>3104</v>
      </c>
      <c r="B3114" s="134"/>
      <c r="C3114" s="134"/>
      <c r="D3114" s="94">
        <f t="shared" si="48"/>
        <v>0</v>
      </c>
      <c r="E3114" s="135"/>
    </row>
    <row r="3115" spans="1:5">
      <c r="A3115" s="88">
        <v>3105</v>
      </c>
      <c r="B3115" s="134"/>
      <c r="C3115" s="134"/>
      <c r="D3115" s="94">
        <f t="shared" si="48"/>
        <v>0</v>
      </c>
      <c r="E3115" s="135"/>
    </row>
    <row r="3116" spans="1:5">
      <c r="A3116" s="88">
        <v>3106</v>
      </c>
      <c r="B3116" s="134"/>
      <c r="C3116" s="134"/>
      <c r="D3116" s="94">
        <f t="shared" si="48"/>
        <v>0</v>
      </c>
      <c r="E3116" s="135"/>
    </row>
    <row r="3117" spans="1:5">
      <c r="A3117" s="88">
        <v>3107</v>
      </c>
      <c r="B3117" s="134"/>
      <c r="C3117" s="134"/>
      <c r="D3117" s="94">
        <f t="shared" si="48"/>
        <v>0</v>
      </c>
      <c r="E3117" s="135"/>
    </row>
    <row r="3118" spans="1:5">
      <c r="A3118" s="88">
        <v>3108</v>
      </c>
      <c r="B3118" s="134"/>
      <c r="C3118" s="134"/>
      <c r="D3118" s="94">
        <f t="shared" si="48"/>
        <v>0</v>
      </c>
      <c r="E3118" s="135"/>
    </row>
    <row r="3119" spans="1:5">
      <c r="A3119" s="88">
        <v>3109</v>
      </c>
      <c r="B3119" s="134"/>
      <c r="C3119" s="134"/>
      <c r="D3119" s="94">
        <f t="shared" si="48"/>
        <v>0</v>
      </c>
      <c r="E3119" s="135"/>
    </row>
    <row r="3120" spans="1:5">
      <c r="A3120" s="88">
        <v>3110</v>
      </c>
      <c r="B3120" s="134"/>
      <c r="C3120" s="134"/>
      <c r="D3120" s="94">
        <f t="shared" si="48"/>
        <v>0</v>
      </c>
      <c r="E3120" s="135"/>
    </row>
    <row r="3121" spans="1:5">
      <c r="A3121" s="88">
        <v>3111</v>
      </c>
      <c r="B3121" s="134"/>
      <c r="C3121" s="134"/>
      <c r="D3121" s="94">
        <f t="shared" si="48"/>
        <v>0</v>
      </c>
      <c r="E3121" s="135"/>
    </row>
    <row r="3122" spans="1:5">
      <c r="A3122" s="88">
        <v>3112</v>
      </c>
      <c r="B3122" s="134"/>
      <c r="C3122" s="134"/>
      <c r="D3122" s="94">
        <f t="shared" si="48"/>
        <v>0</v>
      </c>
      <c r="E3122" s="135"/>
    </row>
    <row r="3123" spans="1:5">
      <c r="A3123" s="88">
        <v>3113</v>
      </c>
      <c r="B3123" s="134"/>
      <c r="C3123" s="134"/>
      <c r="D3123" s="94">
        <f t="shared" si="48"/>
        <v>0</v>
      </c>
      <c r="E3123" s="135"/>
    </row>
    <row r="3124" spans="1:5">
      <c r="A3124" s="88">
        <v>3114</v>
      </c>
      <c r="B3124" s="134"/>
      <c r="C3124" s="134"/>
      <c r="D3124" s="94">
        <f t="shared" si="48"/>
        <v>0</v>
      </c>
      <c r="E3124" s="135"/>
    </row>
    <row r="3125" spans="1:5">
      <c r="A3125" s="88">
        <v>3115</v>
      </c>
      <c r="B3125" s="134"/>
      <c r="C3125" s="134"/>
      <c r="D3125" s="94">
        <f t="shared" si="48"/>
        <v>0</v>
      </c>
      <c r="E3125" s="135"/>
    </row>
    <row r="3126" spans="1:5">
      <c r="A3126" s="88">
        <v>3116</v>
      </c>
      <c r="B3126" s="134"/>
      <c r="C3126" s="134"/>
      <c r="D3126" s="94">
        <f t="shared" si="48"/>
        <v>0</v>
      </c>
      <c r="E3126" s="135"/>
    </row>
    <row r="3127" spans="1:5">
      <c r="A3127" s="88">
        <v>3117</v>
      </c>
      <c r="B3127" s="134"/>
      <c r="C3127" s="134"/>
      <c r="D3127" s="94">
        <f t="shared" si="48"/>
        <v>0</v>
      </c>
      <c r="E3127" s="135"/>
    </row>
    <row r="3128" spans="1:5">
      <c r="A3128" s="88">
        <v>3118</v>
      </c>
      <c r="B3128" s="134"/>
      <c r="C3128" s="134"/>
      <c r="D3128" s="94">
        <f t="shared" si="48"/>
        <v>0</v>
      </c>
      <c r="E3128" s="135"/>
    </row>
    <row r="3129" spans="1:5">
      <c r="A3129" s="88">
        <v>3119</v>
      </c>
      <c r="B3129" s="134"/>
      <c r="C3129" s="134"/>
      <c r="D3129" s="94">
        <f t="shared" si="48"/>
        <v>0</v>
      </c>
      <c r="E3129" s="135"/>
    </row>
    <row r="3130" spans="1:5">
      <c r="A3130" s="88">
        <v>3120</v>
      </c>
      <c r="B3130" s="134"/>
      <c r="C3130" s="134"/>
      <c r="D3130" s="94">
        <f t="shared" si="48"/>
        <v>0</v>
      </c>
      <c r="E3130" s="135"/>
    </row>
    <row r="3131" spans="1:5">
      <c r="A3131" s="88">
        <v>3121</v>
      </c>
      <c r="B3131" s="134"/>
      <c r="C3131" s="134"/>
      <c r="D3131" s="94">
        <f t="shared" si="48"/>
        <v>0</v>
      </c>
      <c r="E3131" s="135"/>
    </row>
    <row r="3132" spans="1:5">
      <c r="A3132" s="88">
        <v>3122</v>
      </c>
      <c r="B3132" s="134"/>
      <c r="C3132" s="134"/>
      <c r="D3132" s="94">
        <f t="shared" si="48"/>
        <v>0</v>
      </c>
      <c r="E3132" s="135"/>
    </row>
    <row r="3133" spans="1:5">
      <c r="A3133" s="88">
        <v>3123</v>
      </c>
      <c r="B3133" s="134"/>
      <c r="C3133" s="134"/>
      <c r="D3133" s="94">
        <f t="shared" si="48"/>
        <v>0</v>
      </c>
      <c r="E3133" s="135"/>
    </row>
    <row r="3134" spans="1:5">
      <c r="A3134" s="88">
        <v>3124</v>
      </c>
      <c r="B3134" s="134"/>
      <c r="C3134" s="134"/>
      <c r="D3134" s="94">
        <f t="shared" si="48"/>
        <v>0</v>
      </c>
      <c r="E3134" s="135"/>
    </row>
    <row r="3135" spans="1:5">
      <c r="A3135" s="88">
        <v>3125</v>
      </c>
      <c r="B3135" s="134"/>
      <c r="C3135" s="134"/>
      <c r="D3135" s="94">
        <f t="shared" si="48"/>
        <v>0</v>
      </c>
      <c r="E3135" s="135"/>
    </row>
    <row r="3136" spans="1:5">
      <c r="A3136" s="88">
        <v>3126</v>
      </c>
      <c r="B3136" s="134"/>
      <c r="C3136" s="134"/>
      <c r="D3136" s="94">
        <f t="shared" si="48"/>
        <v>0</v>
      </c>
      <c r="E3136" s="135"/>
    </row>
    <row r="3137" spans="1:5">
      <c r="A3137" s="88">
        <v>3127</v>
      </c>
      <c r="B3137" s="134"/>
      <c r="C3137" s="134"/>
      <c r="D3137" s="94">
        <f t="shared" si="48"/>
        <v>0</v>
      </c>
      <c r="E3137" s="135"/>
    </row>
    <row r="3138" spans="1:5">
      <c r="A3138" s="88">
        <v>3128</v>
      </c>
      <c r="B3138" s="134"/>
      <c r="C3138" s="134"/>
      <c r="D3138" s="94">
        <f t="shared" si="48"/>
        <v>0</v>
      </c>
      <c r="E3138" s="135"/>
    </row>
    <row r="3139" spans="1:5">
      <c r="A3139" s="88">
        <v>3129</v>
      </c>
      <c r="B3139" s="134"/>
      <c r="C3139" s="134"/>
      <c r="D3139" s="94">
        <f t="shared" si="48"/>
        <v>0</v>
      </c>
      <c r="E3139" s="135"/>
    </row>
    <row r="3140" spans="1:5">
      <c r="A3140" s="88">
        <v>3130</v>
      </c>
      <c r="B3140" s="134"/>
      <c r="C3140" s="134"/>
      <c r="D3140" s="94">
        <f t="shared" si="48"/>
        <v>0</v>
      </c>
      <c r="E3140" s="135"/>
    </row>
    <row r="3141" spans="1:5">
      <c r="A3141" s="88">
        <v>3131</v>
      </c>
      <c r="B3141" s="134"/>
      <c r="C3141" s="134"/>
      <c r="D3141" s="94">
        <f t="shared" si="48"/>
        <v>0</v>
      </c>
      <c r="E3141" s="135"/>
    </row>
    <row r="3142" spans="1:5">
      <c r="A3142" s="88">
        <v>3132</v>
      </c>
      <c r="B3142" s="134"/>
      <c r="C3142" s="134"/>
      <c r="D3142" s="94">
        <f t="shared" si="48"/>
        <v>0</v>
      </c>
      <c r="E3142" s="135"/>
    </row>
    <row r="3143" spans="1:5">
      <c r="A3143" s="88">
        <v>3133</v>
      </c>
      <c r="B3143" s="134"/>
      <c r="C3143" s="134"/>
      <c r="D3143" s="94">
        <f t="shared" si="48"/>
        <v>0</v>
      </c>
      <c r="E3143" s="135"/>
    </row>
    <row r="3144" spans="1:5">
      <c r="A3144" s="88">
        <v>3134</v>
      </c>
      <c r="B3144" s="134"/>
      <c r="C3144" s="134"/>
      <c r="D3144" s="94">
        <f t="shared" si="48"/>
        <v>0</v>
      </c>
      <c r="E3144" s="135"/>
    </row>
    <row r="3145" spans="1:5">
      <c r="A3145" s="88">
        <v>3135</v>
      </c>
      <c r="B3145" s="134"/>
      <c r="C3145" s="134"/>
      <c r="D3145" s="94">
        <f t="shared" si="48"/>
        <v>0</v>
      </c>
      <c r="E3145" s="135"/>
    </row>
    <row r="3146" spans="1:5">
      <c r="A3146" s="88">
        <v>3136</v>
      </c>
      <c r="B3146" s="134"/>
      <c r="C3146" s="134"/>
      <c r="D3146" s="94">
        <f t="shared" si="48"/>
        <v>0</v>
      </c>
      <c r="E3146" s="135"/>
    </row>
    <row r="3147" spans="1:5">
      <c r="A3147" s="88">
        <v>3137</v>
      </c>
      <c r="B3147" s="134"/>
      <c r="C3147" s="134"/>
      <c r="D3147" s="94">
        <f t="shared" si="48"/>
        <v>0</v>
      </c>
      <c r="E3147" s="135"/>
    </row>
    <row r="3148" spans="1:5">
      <c r="A3148" s="88">
        <v>3138</v>
      </c>
      <c r="B3148" s="134"/>
      <c r="C3148" s="134"/>
      <c r="D3148" s="94">
        <f t="shared" ref="D3148:D3211" si="49">MIN(B3148:C3148)</f>
        <v>0</v>
      </c>
      <c r="E3148" s="135"/>
    </row>
    <row r="3149" spans="1:5">
      <c r="A3149" s="88">
        <v>3139</v>
      </c>
      <c r="B3149" s="134"/>
      <c r="C3149" s="134"/>
      <c r="D3149" s="94">
        <f t="shared" si="49"/>
        <v>0</v>
      </c>
      <c r="E3149" s="135"/>
    </row>
    <row r="3150" spans="1:5">
      <c r="A3150" s="88">
        <v>3140</v>
      </c>
      <c r="B3150" s="134"/>
      <c r="C3150" s="134"/>
      <c r="D3150" s="94">
        <f t="shared" si="49"/>
        <v>0</v>
      </c>
      <c r="E3150" s="135"/>
    </row>
    <row r="3151" spans="1:5">
      <c r="A3151" s="88">
        <v>3141</v>
      </c>
      <c r="B3151" s="134"/>
      <c r="C3151" s="134"/>
      <c r="D3151" s="94">
        <f t="shared" si="49"/>
        <v>0</v>
      </c>
      <c r="E3151" s="135"/>
    </row>
    <row r="3152" spans="1:5">
      <c r="A3152" s="88">
        <v>3142</v>
      </c>
      <c r="B3152" s="134"/>
      <c r="C3152" s="134"/>
      <c r="D3152" s="94">
        <f t="shared" si="49"/>
        <v>0</v>
      </c>
      <c r="E3152" s="135"/>
    </row>
    <row r="3153" spans="1:5">
      <c r="A3153" s="88">
        <v>3143</v>
      </c>
      <c r="B3153" s="134"/>
      <c r="C3153" s="134"/>
      <c r="D3153" s="94">
        <f t="shared" si="49"/>
        <v>0</v>
      </c>
      <c r="E3153" s="135"/>
    </row>
    <row r="3154" spans="1:5">
      <c r="A3154" s="88">
        <v>3144</v>
      </c>
      <c r="B3154" s="134"/>
      <c r="C3154" s="134"/>
      <c r="D3154" s="94">
        <f t="shared" si="49"/>
        <v>0</v>
      </c>
      <c r="E3154" s="135"/>
    </row>
    <row r="3155" spans="1:5">
      <c r="A3155" s="88">
        <v>3145</v>
      </c>
      <c r="B3155" s="134"/>
      <c r="C3155" s="134"/>
      <c r="D3155" s="94">
        <f t="shared" si="49"/>
        <v>0</v>
      </c>
      <c r="E3155" s="135"/>
    </row>
    <row r="3156" spans="1:5">
      <c r="A3156" s="88">
        <v>3146</v>
      </c>
      <c r="B3156" s="134"/>
      <c r="C3156" s="134"/>
      <c r="D3156" s="94">
        <f t="shared" si="49"/>
        <v>0</v>
      </c>
      <c r="E3156" s="135"/>
    </row>
    <row r="3157" spans="1:5">
      <c r="A3157" s="88">
        <v>3147</v>
      </c>
      <c r="B3157" s="134"/>
      <c r="C3157" s="134"/>
      <c r="D3157" s="94">
        <f t="shared" si="49"/>
        <v>0</v>
      </c>
      <c r="E3157" s="135"/>
    </row>
    <row r="3158" spans="1:5">
      <c r="A3158" s="88">
        <v>3148</v>
      </c>
      <c r="B3158" s="134"/>
      <c r="C3158" s="134"/>
      <c r="D3158" s="94">
        <f t="shared" si="49"/>
        <v>0</v>
      </c>
      <c r="E3158" s="135"/>
    </row>
    <row r="3159" spans="1:5">
      <c r="A3159" s="88">
        <v>3149</v>
      </c>
      <c r="B3159" s="134"/>
      <c r="C3159" s="134"/>
      <c r="D3159" s="94">
        <f t="shared" si="49"/>
        <v>0</v>
      </c>
      <c r="E3159" s="135"/>
    </row>
    <row r="3160" spans="1:5">
      <c r="A3160" s="88">
        <v>3150</v>
      </c>
      <c r="B3160" s="134"/>
      <c r="C3160" s="134"/>
      <c r="D3160" s="94">
        <f t="shared" si="49"/>
        <v>0</v>
      </c>
      <c r="E3160" s="135"/>
    </row>
    <row r="3161" spans="1:5">
      <c r="A3161" s="88">
        <v>3151</v>
      </c>
      <c r="B3161" s="134"/>
      <c r="C3161" s="134"/>
      <c r="D3161" s="94">
        <f t="shared" si="49"/>
        <v>0</v>
      </c>
      <c r="E3161" s="135"/>
    </row>
    <row r="3162" spans="1:5">
      <c r="A3162" s="88">
        <v>3152</v>
      </c>
      <c r="B3162" s="134"/>
      <c r="C3162" s="134"/>
      <c r="D3162" s="94">
        <f t="shared" si="49"/>
        <v>0</v>
      </c>
      <c r="E3162" s="135"/>
    </row>
    <row r="3163" spans="1:5">
      <c r="A3163" s="88">
        <v>3153</v>
      </c>
      <c r="B3163" s="134"/>
      <c r="C3163" s="134"/>
      <c r="D3163" s="94">
        <f t="shared" si="49"/>
        <v>0</v>
      </c>
      <c r="E3163" s="135"/>
    </row>
    <row r="3164" spans="1:5">
      <c r="A3164" s="88">
        <v>3154</v>
      </c>
      <c r="B3164" s="134"/>
      <c r="C3164" s="134"/>
      <c r="D3164" s="94">
        <f t="shared" si="49"/>
        <v>0</v>
      </c>
      <c r="E3164" s="135"/>
    </row>
    <row r="3165" spans="1:5">
      <c r="A3165" s="88">
        <v>3155</v>
      </c>
      <c r="B3165" s="134"/>
      <c r="C3165" s="134"/>
      <c r="D3165" s="94">
        <f t="shared" si="49"/>
        <v>0</v>
      </c>
      <c r="E3165" s="135"/>
    </row>
    <row r="3166" spans="1:5">
      <c r="A3166" s="88">
        <v>3156</v>
      </c>
      <c r="B3166" s="134"/>
      <c r="C3166" s="134"/>
      <c r="D3166" s="94">
        <f t="shared" si="49"/>
        <v>0</v>
      </c>
      <c r="E3166" s="135"/>
    </row>
    <row r="3167" spans="1:5">
      <c r="A3167" s="88">
        <v>3157</v>
      </c>
      <c r="B3167" s="134"/>
      <c r="C3167" s="134"/>
      <c r="D3167" s="94">
        <f t="shared" si="49"/>
        <v>0</v>
      </c>
      <c r="E3167" s="135"/>
    </row>
    <row r="3168" spans="1:5">
      <c r="A3168" s="88">
        <v>3158</v>
      </c>
      <c r="B3168" s="134"/>
      <c r="C3168" s="134"/>
      <c r="D3168" s="94">
        <f t="shared" si="49"/>
        <v>0</v>
      </c>
      <c r="E3168" s="135"/>
    </row>
    <row r="3169" spans="1:5">
      <c r="A3169" s="88">
        <v>3159</v>
      </c>
      <c r="B3169" s="134"/>
      <c r="C3169" s="134"/>
      <c r="D3169" s="94">
        <f t="shared" si="49"/>
        <v>0</v>
      </c>
      <c r="E3169" s="135"/>
    </row>
    <row r="3170" spans="1:5">
      <c r="A3170" s="88">
        <v>3160</v>
      </c>
      <c r="B3170" s="134"/>
      <c r="C3170" s="134"/>
      <c r="D3170" s="94">
        <f t="shared" si="49"/>
        <v>0</v>
      </c>
      <c r="E3170" s="135"/>
    </row>
    <row r="3171" spans="1:5">
      <c r="A3171" s="88">
        <v>3161</v>
      </c>
      <c r="B3171" s="134"/>
      <c r="C3171" s="134"/>
      <c r="D3171" s="94">
        <f t="shared" si="49"/>
        <v>0</v>
      </c>
      <c r="E3171" s="135"/>
    </row>
    <row r="3172" spans="1:5">
      <c r="A3172" s="88">
        <v>3162</v>
      </c>
      <c r="B3172" s="134"/>
      <c r="C3172" s="134"/>
      <c r="D3172" s="94">
        <f t="shared" si="49"/>
        <v>0</v>
      </c>
      <c r="E3172" s="135"/>
    </row>
    <row r="3173" spans="1:5">
      <c r="A3173" s="88">
        <v>3163</v>
      </c>
      <c r="B3173" s="134"/>
      <c r="C3173" s="134"/>
      <c r="D3173" s="94">
        <f t="shared" si="49"/>
        <v>0</v>
      </c>
      <c r="E3173" s="135"/>
    </row>
    <row r="3174" spans="1:5">
      <c r="A3174" s="88">
        <v>3164</v>
      </c>
      <c r="B3174" s="134"/>
      <c r="C3174" s="134"/>
      <c r="D3174" s="94">
        <f t="shared" si="49"/>
        <v>0</v>
      </c>
      <c r="E3174" s="135"/>
    </row>
    <row r="3175" spans="1:5">
      <c r="A3175" s="88">
        <v>3165</v>
      </c>
      <c r="B3175" s="134"/>
      <c r="C3175" s="134"/>
      <c r="D3175" s="94">
        <f t="shared" si="49"/>
        <v>0</v>
      </c>
      <c r="E3175" s="135"/>
    </row>
    <row r="3176" spans="1:5">
      <c r="A3176" s="88">
        <v>3166</v>
      </c>
      <c r="B3176" s="134"/>
      <c r="C3176" s="134"/>
      <c r="D3176" s="94">
        <f t="shared" si="49"/>
        <v>0</v>
      </c>
      <c r="E3176" s="135"/>
    </row>
    <row r="3177" spans="1:5">
      <c r="A3177" s="88">
        <v>3167</v>
      </c>
      <c r="B3177" s="134"/>
      <c r="C3177" s="134"/>
      <c r="D3177" s="94">
        <f t="shared" si="49"/>
        <v>0</v>
      </c>
      <c r="E3177" s="135"/>
    </row>
    <row r="3178" spans="1:5">
      <c r="A3178" s="88">
        <v>3168</v>
      </c>
      <c r="B3178" s="134"/>
      <c r="C3178" s="134"/>
      <c r="D3178" s="94">
        <f t="shared" si="49"/>
        <v>0</v>
      </c>
      <c r="E3178" s="135"/>
    </row>
    <row r="3179" spans="1:5">
      <c r="A3179" s="88">
        <v>3169</v>
      </c>
      <c r="B3179" s="134"/>
      <c r="C3179" s="134"/>
      <c r="D3179" s="94">
        <f t="shared" si="49"/>
        <v>0</v>
      </c>
      <c r="E3179" s="135"/>
    </row>
    <row r="3180" spans="1:5">
      <c r="A3180" s="88">
        <v>3170</v>
      </c>
      <c r="B3180" s="134"/>
      <c r="C3180" s="134"/>
      <c r="D3180" s="94">
        <f t="shared" si="49"/>
        <v>0</v>
      </c>
      <c r="E3180" s="135"/>
    </row>
    <row r="3181" spans="1:5">
      <c r="A3181" s="88">
        <v>3171</v>
      </c>
      <c r="B3181" s="134"/>
      <c r="C3181" s="134"/>
      <c r="D3181" s="94">
        <f t="shared" si="49"/>
        <v>0</v>
      </c>
      <c r="E3181" s="135"/>
    </row>
    <row r="3182" spans="1:5">
      <c r="A3182" s="88">
        <v>3172</v>
      </c>
      <c r="B3182" s="134"/>
      <c r="C3182" s="134"/>
      <c r="D3182" s="94">
        <f t="shared" si="49"/>
        <v>0</v>
      </c>
      <c r="E3182" s="135"/>
    </row>
    <row r="3183" spans="1:5">
      <c r="A3183" s="88">
        <v>3173</v>
      </c>
      <c r="B3183" s="134"/>
      <c r="C3183" s="134"/>
      <c r="D3183" s="94">
        <f t="shared" si="49"/>
        <v>0</v>
      </c>
      <c r="E3183" s="135"/>
    </row>
    <row r="3184" spans="1:5">
      <c r="A3184" s="88">
        <v>3174</v>
      </c>
      <c r="B3184" s="134"/>
      <c r="C3184" s="134"/>
      <c r="D3184" s="94">
        <f t="shared" si="49"/>
        <v>0</v>
      </c>
      <c r="E3184" s="135"/>
    </row>
    <row r="3185" spans="1:5">
      <c r="A3185" s="88">
        <v>3175</v>
      </c>
      <c r="B3185" s="134"/>
      <c r="C3185" s="134"/>
      <c r="D3185" s="94">
        <f t="shared" si="49"/>
        <v>0</v>
      </c>
      <c r="E3185" s="135"/>
    </row>
    <row r="3186" spans="1:5">
      <c r="A3186" s="88">
        <v>3176</v>
      </c>
      <c r="B3186" s="134"/>
      <c r="C3186" s="134"/>
      <c r="D3186" s="94">
        <f t="shared" si="49"/>
        <v>0</v>
      </c>
      <c r="E3186" s="135"/>
    </row>
    <row r="3187" spans="1:5">
      <c r="A3187" s="88">
        <v>3177</v>
      </c>
      <c r="B3187" s="134"/>
      <c r="C3187" s="134"/>
      <c r="D3187" s="94">
        <f t="shared" si="49"/>
        <v>0</v>
      </c>
      <c r="E3187" s="135"/>
    </row>
    <row r="3188" spans="1:5">
      <c r="A3188" s="88">
        <v>3178</v>
      </c>
      <c r="B3188" s="134"/>
      <c r="C3188" s="134"/>
      <c r="D3188" s="94">
        <f t="shared" si="49"/>
        <v>0</v>
      </c>
      <c r="E3188" s="135"/>
    </row>
    <row r="3189" spans="1:5">
      <c r="A3189" s="88">
        <v>3179</v>
      </c>
      <c r="B3189" s="134"/>
      <c r="C3189" s="134"/>
      <c r="D3189" s="94">
        <f t="shared" si="49"/>
        <v>0</v>
      </c>
      <c r="E3189" s="135"/>
    </row>
    <row r="3190" spans="1:5">
      <c r="A3190" s="88">
        <v>3180</v>
      </c>
      <c r="B3190" s="134"/>
      <c r="C3190" s="134"/>
      <c r="D3190" s="94">
        <f t="shared" si="49"/>
        <v>0</v>
      </c>
      <c r="E3190" s="135"/>
    </row>
    <row r="3191" spans="1:5">
      <c r="A3191" s="88">
        <v>3181</v>
      </c>
      <c r="B3191" s="134"/>
      <c r="C3191" s="134"/>
      <c r="D3191" s="94">
        <f t="shared" si="49"/>
        <v>0</v>
      </c>
      <c r="E3191" s="135"/>
    </row>
    <row r="3192" spans="1:5">
      <c r="A3192" s="88">
        <v>3182</v>
      </c>
      <c r="B3192" s="134"/>
      <c r="C3192" s="134"/>
      <c r="D3192" s="94">
        <f t="shared" si="49"/>
        <v>0</v>
      </c>
      <c r="E3192" s="135"/>
    </row>
    <row r="3193" spans="1:5">
      <c r="A3193" s="88">
        <v>3183</v>
      </c>
      <c r="B3193" s="134"/>
      <c r="C3193" s="134"/>
      <c r="D3193" s="94">
        <f t="shared" si="49"/>
        <v>0</v>
      </c>
      <c r="E3193" s="135"/>
    </row>
    <row r="3194" spans="1:5">
      <c r="A3194" s="88">
        <v>3184</v>
      </c>
      <c r="B3194" s="134"/>
      <c r="C3194" s="134"/>
      <c r="D3194" s="94">
        <f t="shared" si="49"/>
        <v>0</v>
      </c>
      <c r="E3194" s="135"/>
    </row>
    <row r="3195" spans="1:5">
      <c r="A3195" s="88">
        <v>3185</v>
      </c>
      <c r="B3195" s="134"/>
      <c r="C3195" s="134"/>
      <c r="D3195" s="94">
        <f t="shared" si="49"/>
        <v>0</v>
      </c>
      <c r="E3195" s="135"/>
    </row>
    <row r="3196" spans="1:5">
      <c r="A3196" s="88">
        <v>3186</v>
      </c>
      <c r="B3196" s="134"/>
      <c r="C3196" s="134"/>
      <c r="D3196" s="94">
        <f t="shared" si="49"/>
        <v>0</v>
      </c>
      <c r="E3196" s="135"/>
    </row>
    <row r="3197" spans="1:5">
      <c r="A3197" s="88">
        <v>3187</v>
      </c>
      <c r="B3197" s="134"/>
      <c r="C3197" s="134"/>
      <c r="D3197" s="94">
        <f t="shared" si="49"/>
        <v>0</v>
      </c>
      <c r="E3197" s="135"/>
    </row>
    <row r="3198" spans="1:5">
      <c r="A3198" s="88">
        <v>3188</v>
      </c>
      <c r="B3198" s="134"/>
      <c r="C3198" s="134"/>
      <c r="D3198" s="94">
        <f t="shared" si="49"/>
        <v>0</v>
      </c>
      <c r="E3198" s="135"/>
    </row>
    <row r="3199" spans="1:5">
      <c r="A3199" s="88">
        <v>3189</v>
      </c>
      <c r="B3199" s="134"/>
      <c r="C3199" s="134"/>
      <c r="D3199" s="94">
        <f t="shared" si="49"/>
        <v>0</v>
      </c>
      <c r="E3199" s="135"/>
    </row>
    <row r="3200" spans="1:5">
      <c r="A3200" s="88">
        <v>3190</v>
      </c>
      <c r="B3200" s="134"/>
      <c r="C3200" s="134"/>
      <c r="D3200" s="94">
        <f t="shared" si="49"/>
        <v>0</v>
      </c>
      <c r="E3200" s="135"/>
    </row>
    <row r="3201" spans="1:5">
      <c r="A3201" s="88">
        <v>3191</v>
      </c>
      <c r="B3201" s="134"/>
      <c r="C3201" s="134"/>
      <c r="D3201" s="94">
        <f t="shared" si="49"/>
        <v>0</v>
      </c>
      <c r="E3201" s="135"/>
    </row>
    <row r="3202" spans="1:5">
      <c r="A3202" s="88">
        <v>3192</v>
      </c>
      <c r="B3202" s="134"/>
      <c r="C3202" s="134"/>
      <c r="D3202" s="94">
        <f t="shared" si="49"/>
        <v>0</v>
      </c>
      <c r="E3202" s="135"/>
    </row>
    <row r="3203" spans="1:5">
      <c r="A3203" s="88">
        <v>3193</v>
      </c>
      <c r="B3203" s="134"/>
      <c r="C3203" s="134"/>
      <c r="D3203" s="94">
        <f t="shared" si="49"/>
        <v>0</v>
      </c>
      <c r="E3203" s="135"/>
    </row>
    <row r="3204" spans="1:5">
      <c r="A3204" s="88">
        <v>3194</v>
      </c>
      <c r="B3204" s="134"/>
      <c r="C3204" s="134"/>
      <c r="D3204" s="94">
        <f t="shared" si="49"/>
        <v>0</v>
      </c>
      <c r="E3204" s="135"/>
    </row>
    <row r="3205" spans="1:5">
      <c r="A3205" s="88">
        <v>3195</v>
      </c>
      <c r="B3205" s="134"/>
      <c r="C3205" s="134"/>
      <c r="D3205" s="94">
        <f t="shared" si="49"/>
        <v>0</v>
      </c>
      <c r="E3205" s="135"/>
    </row>
    <row r="3206" spans="1:5">
      <c r="A3206" s="88">
        <v>3196</v>
      </c>
      <c r="B3206" s="134"/>
      <c r="C3206" s="134"/>
      <c r="D3206" s="94">
        <f t="shared" si="49"/>
        <v>0</v>
      </c>
      <c r="E3206" s="135"/>
    </row>
    <row r="3207" spans="1:5">
      <c r="A3207" s="88">
        <v>3197</v>
      </c>
      <c r="B3207" s="134"/>
      <c r="C3207" s="134"/>
      <c r="D3207" s="94">
        <f t="shared" si="49"/>
        <v>0</v>
      </c>
      <c r="E3207" s="135"/>
    </row>
    <row r="3208" spans="1:5">
      <c r="A3208" s="88">
        <v>3198</v>
      </c>
      <c r="B3208" s="134"/>
      <c r="C3208" s="134"/>
      <c r="D3208" s="94">
        <f t="shared" si="49"/>
        <v>0</v>
      </c>
      <c r="E3208" s="135"/>
    </row>
    <row r="3209" spans="1:5">
      <c r="A3209" s="88">
        <v>3199</v>
      </c>
      <c r="B3209" s="134"/>
      <c r="C3209" s="134"/>
      <c r="D3209" s="94">
        <f t="shared" si="49"/>
        <v>0</v>
      </c>
      <c r="E3209" s="135"/>
    </row>
    <row r="3210" spans="1:5">
      <c r="A3210" s="88">
        <v>3200</v>
      </c>
      <c r="B3210" s="134"/>
      <c r="C3210" s="134"/>
      <c r="D3210" s="94">
        <f t="shared" si="49"/>
        <v>0</v>
      </c>
      <c r="E3210" s="135"/>
    </row>
    <row r="3211" spans="1:5">
      <c r="A3211" s="88">
        <v>3201</v>
      </c>
      <c r="B3211" s="134"/>
      <c r="C3211" s="134"/>
      <c r="D3211" s="94">
        <f t="shared" si="49"/>
        <v>0</v>
      </c>
      <c r="E3211" s="135"/>
    </row>
    <row r="3212" spans="1:5">
      <c r="A3212" s="88">
        <v>3202</v>
      </c>
      <c r="B3212" s="134"/>
      <c r="C3212" s="134"/>
      <c r="D3212" s="94">
        <f t="shared" ref="D3212:D3275" si="50">MIN(B3212:C3212)</f>
        <v>0</v>
      </c>
      <c r="E3212" s="135"/>
    </row>
    <row r="3213" spans="1:5">
      <c r="A3213" s="88">
        <v>3203</v>
      </c>
      <c r="B3213" s="134"/>
      <c r="C3213" s="134"/>
      <c r="D3213" s="94">
        <f t="shared" si="50"/>
        <v>0</v>
      </c>
      <c r="E3213" s="135"/>
    </row>
    <row r="3214" spans="1:5">
      <c r="A3214" s="88">
        <v>3204</v>
      </c>
      <c r="B3214" s="134"/>
      <c r="C3214" s="134"/>
      <c r="D3214" s="94">
        <f t="shared" si="50"/>
        <v>0</v>
      </c>
      <c r="E3214" s="135"/>
    </row>
    <row r="3215" spans="1:5">
      <c r="A3215" s="88">
        <v>3205</v>
      </c>
      <c r="B3215" s="134"/>
      <c r="C3215" s="134"/>
      <c r="D3215" s="94">
        <f t="shared" si="50"/>
        <v>0</v>
      </c>
      <c r="E3215" s="135"/>
    </row>
    <row r="3216" spans="1:5">
      <c r="A3216" s="88">
        <v>3206</v>
      </c>
      <c r="B3216" s="134"/>
      <c r="C3216" s="134"/>
      <c r="D3216" s="94">
        <f t="shared" si="50"/>
        <v>0</v>
      </c>
      <c r="E3216" s="135"/>
    </row>
    <row r="3217" spans="1:5">
      <c r="A3217" s="88">
        <v>3207</v>
      </c>
      <c r="B3217" s="134"/>
      <c r="C3217" s="134"/>
      <c r="D3217" s="94">
        <f t="shared" si="50"/>
        <v>0</v>
      </c>
      <c r="E3217" s="135"/>
    </row>
    <row r="3218" spans="1:5">
      <c r="A3218" s="88">
        <v>3208</v>
      </c>
      <c r="B3218" s="134"/>
      <c r="C3218" s="134"/>
      <c r="D3218" s="94">
        <f t="shared" si="50"/>
        <v>0</v>
      </c>
      <c r="E3218" s="135"/>
    </row>
    <row r="3219" spans="1:5">
      <c r="A3219" s="88">
        <v>3209</v>
      </c>
      <c r="B3219" s="134"/>
      <c r="C3219" s="134"/>
      <c r="D3219" s="94">
        <f t="shared" si="50"/>
        <v>0</v>
      </c>
      <c r="E3219" s="135"/>
    </row>
    <row r="3220" spans="1:5">
      <c r="A3220" s="88">
        <v>3210</v>
      </c>
      <c r="B3220" s="134"/>
      <c r="C3220" s="134"/>
      <c r="D3220" s="94">
        <f t="shared" si="50"/>
        <v>0</v>
      </c>
      <c r="E3220" s="135"/>
    </row>
    <row r="3221" spans="1:5">
      <c r="A3221" s="88">
        <v>3211</v>
      </c>
      <c r="B3221" s="134"/>
      <c r="C3221" s="134"/>
      <c r="D3221" s="94">
        <f t="shared" si="50"/>
        <v>0</v>
      </c>
      <c r="E3221" s="135"/>
    </row>
    <row r="3222" spans="1:5">
      <c r="A3222" s="88">
        <v>3212</v>
      </c>
      <c r="B3222" s="134"/>
      <c r="C3222" s="134"/>
      <c r="D3222" s="94">
        <f t="shared" si="50"/>
        <v>0</v>
      </c>
      <c r="E3222" s="135"/>
    </row>
    <row r="3223" spans="1:5">
      <c r="A3223" s="88">
        <v>3213</v>
      </c>
      <c r="B3223" s="134"/>
      <c r="C3223" s="134"/>
      <c r="D3223" s="94">
        <f t="shared" si="50"/>
        <v>0</v>
      </c>
      <c r="E3223" s="135"/>
    </row>
    <row r="3224" spans="1:5">
      <c r="A3224" s="88">
        <v>3214</v>
      </c>
      <c r="B3224" s="134"/>
      <c r="C3224" s="134"/>
      <c r="D3224" s="94">
        <f t="shared" si="50"/>
        <v>0</v>
      </c>
      <c r="E3224" s="135"/>
    </row>
    <row r="3225" spans="1:5">
      <c r="A3225" s="88">
        <v>3215</v>
      </c>
      <c r="B3225" s="134"/>
      <c r="C3225" s="134"/>
      <c r="D3225" s="94">
        <f t="shared" si="50"/>
        <v>0</v>
      </c>
      <c r="E3225" s="135"/>
    </row>
    <row r="3226" spans="1:5">
      <c r="A3226" s="88">
        <v>3216</v>
      </c>
      <c r="B3226" s="134"/>
      <c r="C3226" s="134"/>
      <c r="D3226" s="94">
        <f t="shared" si="50"/>
        <v>0</v>
      </c>
      <c r="E3226" s="135"/>
    </row>
    <row r="3227" spans="1:5">
      <c r="A3227" s="88">
        <v>3217</v>
      </c>
      <c r="B3227" s="134"/>
      <c r="C3227" s="134"/>
      <c r="D3227" s="94">
        <f t="shared" si="50"/>
        <v>0</v>
      </c>
      <c r="E3227" s="135"/>
    </row>
    <row r="3228" spans="1:5">
      <c r="A3228" s="88">
        <v>3218</v>
      </c>
      <c r="B3228" s="134"/>
      <c r="C3228" s="134"/>
      <c r="D3228" s="94">
        <f t="shared" si="50"/>
        <v>0</v>
      </c>
      <c r="E3228" s="135"/>
    </row>
    <row r="3229" spans="1:5">
      <c r="A3229" s="88">
        <v>3219</v>
      </c>
      <c r="B3229" s="134"/>
      <c r="C3229" s="134"/>
      <c r="D3229" s="94">
        <f t="shared" si="50"/>
        <v>0</v>
      </c>
      <c r="E3229" s="135"/>
    </row>
    <row r="3230" spans="1:5">
      <c r="A3230" s="88">
        <v>3220</v>
      </c>
      <c r="B3230" s="134"/>
      <c r="C3230" s="134"/>
      <c r="D3230" s="94">
        <f t="shared" si="50"/>
        <v>0</v>
      </c>
      <c r="E3230" s="135"/>
    </row>
    <row r="3231" spans="1:5">
      <c r="A3231" s="88">
        <v>3221</v>
      </c>
      <c r="B3231" s="134"/>
      <c r="C3231" s="134"/>
      <c r="D3231" s="94">
        <f t="shared" si="50"/>
        <v>0</v>
      </c>
      <c r="E3231" s="135"/>
    </row>
    <row r="3232" spans="1:5">
      <c r="A3232" s="88">
        <v>3222</v>
      </c>
      <c r="B3232" s="134"/>
      <c r="C3232" s="134"/>
      <c r="D3232" s="94">
        <f t="shared" si="50"/>
        <v>0</v>
      </c>
      <c r="E3232" s="135"/>
    </row>
    <row r="3233" spans="1:5">
      <c r="A3233" s="88">
        <v>3223</v>
      </c>
      <c r="B3233" s="134"/>
      <c r="C3233" s="134"/>
      <c r="D3233" s="94">
        <f t="shared" si="50"/>
        <v>0</v>
      </c>
      <c r="E3233" s="135"/>
    </row>
    <row r="3234" spans="1:5">
      <c r="A3234" s="88">
        <v>3224</v>
      </c>
      <c r="B3234" s="134"/>
      <c r="C3234" s="134"/>
      <c r="D3234" s="94">
        <f t="shared" si="50"/>
        <v>0</v>
      </c>
      <c r="E3234" s="135"/>
    </row>
    <row r="3235" spans="1:5">
      <c r="A3235" s="88">
        <v>3225</v>
      </c>
      <c r="B3235" s="134"/>
      <c r="C3235" s="134"/>
      <c r="D3235" s="94">
        <f t="shared" si="50"/>
        <v>0</v>
      </c>
      <c r="E3235" s="135"/>
    </row>
    <row r="3236" spans="1:5">
      <c r="A3236" s="88">
        <v>3226</v>
      </c>
      <c r="B3236" s="134"/>
      <c r="C3236" s="134"/>
      <c r="D3236" s="94">
        <f t="shared" si="50"/>
        <v>0</v>
      </c>
      <c r="E3236" s="135"/>
    </row>
    <row r="3237" spans="1:5">
      <c r="A3237" s="88">
        <v>3227</v>
      </c>
      <c r="B3237" s="134"/>
      <c r="C3237" s="134"/>
      <c r="D3237" s="94">
        <f t="shared" si="50"/>
        <v>0</v>
      </c>
      <c r="E3237" s="135"/>
    </row>
    <row r="3238" spans="1:5">
      <c r="A3238" s="88">
        <v>3228</v>
      </c>
      <c r="B3238" s="134"/>
      <c r="C3238" s="134"/>
      <c r="D3238" s="94">
        <f t="shared" si="50"/>
        <v>0</v>
      </c>
      <c r="E3238" s="135"/>
    </row>
    <row r="3239" spans="1:5">
      <c r="A3239" s="88">
        <v>3229</v>
      </c>
      <c r="B3239" s="134"/>
      <c r="C3239" s="134"/>
      <c r="D3239" s="94">
        <f t="shared" si="50"/>
        <v>0</v>
      </c>
      <c r="E3239" s="135"/>
    </row>
    <row r="3240" spans="1:5">
      <c r="A3240" s="88">
        <v>3230</v>
      </c>
      <c r="B3240" s="134"/>
      <c r="C3240" s="134"/>
      <c r="D3240" s="94">
        <f t="shared" si="50"/>
        <v>0</v>
      </c>
      <c r="E3240" s="135"/>
    </row>
    <row r="3241" spans="1:5">
      <c r="A3241" s="88">
        <v>3231</v>
      </c>
      <c r="B3241" s="134"/>
      <c r="C3241" s="134"/>
      <c r="D3241" s="94">
        <f t="shared" si="50"/>
        <v>0</v>
      </c>
      <c r="E3241" s="135"/>
    </row>
    <row r="3242" spans="1:5">
      <c r="A3242" s="88">
        <v>3232</v>
      </c>
      <c r="B3242" s="134"/>
      <c r="C3242" s="134"/>
      <c r="D3242" s="94">
        <f t="shared" si="50"/>
        <v>0</v>
      </c>
      <c r="E3242" s="135"/>
    </row>
    <row r="3243" spans="1:5">
      <c r="A3243" s="88">
        <v>3233</v>
      </c>
      <c r="B3243" s="134"/>
      <c r="C3243" s="134"/>
      <c r="D3243" s="94">
        <f t="shared" si="50"/>
        <v>0</v>
      </c>
      <c r="E3243" s="135"/>
    </row>
    <row r="3244" spans="1:5">
      <c r="A3244" s="88">
        <v>3234</v>
      </c>
      <c r="B3244" s="134"/>
      <c r="C3244" s="134"/>
      <c r="D3244" s="94">
        <f t="shared" si="50"/>
        <v>0</v>
      </c>
      <c r="E3244" s="135"/>
    </row>
    <row r="3245" spans="1:5">
      <c r="A3245" s="88">
        <v>3235</v>
      </c>
      <c r="B3245" s="134"/>
      <c r="C3245" s="134"/>
      <c r="D3245" s="94">
        <f t="shared" si="50"/>
        <v>0</v>
      </c>
      <c r="E3245" s="135"/>
    </row>
    <row r="3246" spans="1:5">
      <c r="A3246" s="88">
        <v>3236</v>
      </c>
      <c r="B3246" s="134"/>
      <c r="C3246" s="134"/>
      <c r="D3246" s="94">
        <f t="shared" si="50"/>
        <v>0</v>
      </c>
      <c r="E3246" s="135"/>
    </row>
    <row r="3247" spans="1:5">
      <c r="A3247" s="88">
        <v>3237</v>
      </c>
      <c r="B3247" s="134"/>
      <c r="C3247" s="134"/>
      <c r="D3247" s="94">
        <f t="shared" si="50"/>
        <v>0</v>
      </c>
      <c r="E3247" s="135"/>
    </row>
    <row r="3248" spans="1:5">
      <c r="A3248" s="88">
        <v>3238</v>
      </c>
      <c r="B3248" s="134"/>
      <c r="C3248" s="134"/>
      <c r="D3248" s="94">
        <f t="shared" si="50"/>
        <v>0</v>
      </c>
      <c r="E3248" s="135"/>
    </row>
    <row r="3249" spans="1:5">
      <c r="A3249" s="88">
        <v>3239</v>
      </c>
      <c r="B3249" s="134"/>
      <c r="C3249" s="134"/>
      <c r="D3249" s="94">
        <f t="shared" si="50"/>
        <v>0</v>
      </c>
      <c r="E3249" s="135"/>
    </row>
    <row r="3250" spans="1:5">
      <c r="A3250" s="88">
        <v>3240</v>
      </c>
      <c r="B3250" s="134"/>
      <c r="C3250" s="134"/>
      <c r="D3250" s="94">
        <f t="shared" si="50"/>
        <v>0</v>
      </c>
      <c r="E3250" s="135"/>
    </row>
    <row r="3251" spans="1:5">
      <c r="A3251" s="88">
        <v>3241</v>
      </c>
      <c r="B3251" s="134"/>
      <c r="C3251" s="134"/>
      <c r="D3251" s="94">
        <f t="shared" si="50"/>
        <v>0</v>
      </c>
      <c r="E3251" s="135"/>
    </row>
    <row r="3252" spans="1:5">
      <c r="A3252" s="88">
        <v>3242</v>
      </c>
      <c r="B3252" s="134"/>
      <c r="C3252" s="134"/>
      <c r="D3252" s="94">
        <f t="shared" si="50"/>
        <v>0</v>
      </c>
      <c r="E3252" s="135"/>
    </row>
    <row r="3253" spans="1:5">
      <c r="A3253" s="88">
        <v>3243</v>
      </c>
      <c r="B3253" s="134"/>
      <c r="C3253" s="134"/>
      <c r="D3253" s="94">
        <f t="shared" si="50"/>
        <v>0</v>
      </c>
      <c r="E3253" s="135"/>
    </row>
    <row r="3254" spans="1:5">
      <c r="A3254" s="88">
        <v>3244</v>
      </c>
      <c r="B3254" s="134"/>
      <c r="C3254" s="134"/>
      <c r="D3254" s="94">
        <f t="shared" si="50"/>
        <v>0</v>
      </c>
      <c r="E3254" s="135"/>
    </row>
    <row r="3255" spans="1:5">
      <c r="A3255" s="88">
        <v>3245</v>
      </c>
      <c r="B3255" s="134"/>
      <c r="C3255" s="134"/>
      <c r="D3255" s="94">
        <f t="shared" si="50"/>
        <v>0</v>
      </c>
      <c r="E3255" s="135"/>
    </row>
    <row r="3256" spans="1:5">
      <c r="A3256" s="88">
        <v>3246</v>
      </c>
      <c r="B3256" s="134"/>
      <c r="C3256" s="134"/>
      <c r="D3256" s="94">
        <f t="shared" si="50"/>
        <v>0</v>
      </c>
      <c r="E3256" s="135"/>
    </row>
    <row r="3257" spans="1:5">
      <c r="A3257" s="88">
        <v>3247</v>
      </c>
      <c r="B3257" s="134"/>
      <c r="C3257" s="134"/>
      <c r="D3257" s="94">
        <f t="shared" si="50"/>
        <v>0</v>
      </c>
      <c r="E3257" s="135"/>
    </row>
    <row r="3258" spans="1:5">
      <c r="A3258" s="88">
        <v>3248</v>
      </c>
      <c r="B3258" s="134"/>
      <c r="C3258" s="134"/>
      <c r="D3258" s="94">
        <f t="shared" si="50"/>
        <v>0</v>
      </c>
      <c r="E3258" s="135"/>
    </row>
    <row r="3259" spans="1:5">
      <c r="A3259" s="88">
        <v>3249</v>
      </c>
      <c r="B3259" s="134"/>
      <c r="C3259" s="134"/>
      <c r="D3259" s="94">
        <f t="shared" si="50"/>
        <v>0</v>
      </c>
      <c r="E3259" s="135"/>
    </row>
    <row r="3260" spans="1:5">
      <c r="A3260" s="88">
        <v>3250</v>
      </c>
      <c r="B3260" s="134"/>
      <c r="C3260" s="134"/>
      <c r="D3260" s="94">
        <f t="shared" si="50"/>
        <v>0</v>
      </c>
      <c r="E3260" s="135"/>
    </row>
    <row r="3261" spans="1:5">
      <c r="A3261" s="88">
        <v>3251</v>
      </c>
      <c r="B3261" s="134"/>
      <c r="C3261" s="134"/>
      <c r="D3261" s="94">
        <f t="shared" si="50"/>
        <v>0</v>
      </c>
      <c r="E3261" s="135"/>
    </row>
    <row r="3262" spans="1:5">
      <c r="A3262" s="88">
        <v>3252</v>
      </c>
      <c r="B3262" s="134"/>
      <c r="C3262" s="134"/>
      <c r="D3262" s="94">
        <f t="shared" si="50"/>
        <v>0</v>
      </c>
      <c r="E3262" s="135"/>
    </row>
    <row r="3263" spans="1:5">
      <c r="A3263" s="88">
        <v>3253</v>
      </c>
      <c r="B3263" s="134"/>
      <c r="C3263" s="134"/>
      <c r="D3263" s="94">
        <f t="shared" si="50"/>
        <v>0</v>
      </c>
      <c r="E3263" s="135"/>
    </row>
    <row r="3264" spans="1:5">
      <c r="A3264" s="88">
        <v>3254</v>
      </c>
      <c r="B3264" s="134"/>
      <c r="C3264" s="134"/>
      <c r="D3264" s="94">
        <f t="shared" si="50"/>
        <v>0</v>
      </c>
      <c r="E3264" s="135"/>
    </row>
    <row r="3265" spans="1:5">
      <c r="A3265" s="88">
        <v>3255</v>
      </c>
      <c r="B3265" s="134"/>
      <c r="C3265" s="134"/>
      <c r="D3265" s="94">
        <f t="shared" si="50"/>
        <v>0</v>
      </c>
      <c r="E3265" s="135"/>
    </row>
    <row r="3266" spans="1:5">
      <c r="A3266" s="88">
        <v>3256</v>
      </c>
      <c r="B3266" s="134"/>
      <c r="C3266" s="134"/>
      <c r="D3266" s="94">
        <f t="shared" si="50"/>
        <v>0</v>
      </c>
      <c r="E3266" s="135"/>
    </row>
    <row r="3267" spans="1:5">
      <c r="A3267" s="88">
        <v>3257</v>
      </c>
      <c r="B3267" s="134"/>
      <c r="C3267" s="134"/>
      <c r="D3267" s="94">
        <f t="shared" si="50"/>
        <v>0</v>
      </c>
      <c r="E3267" s="135"/>
    </row>
    <row r="3268" spans="1:5">
      <c r="A3268" s="88">
        <v>3258</v>
      </c>
      <c r="B3268" s="134"/>
      <c r="C3268" s="134"/>
      <c r="D3268" s="94">
        <f t="shared" si="50"/>
        <v>0</v>
      </c>
      <c r="E3268" s="135"/>
    </row>
    <row r="3269" spans="1:5">
      <c r="A3269" s="88">
        <v>3259</v>
      </c>
      <c r="B3269" s="134"/>
      <c r="C3269" s="134"/>
      <c r="D3269" s="94">
        <f t="shared" si="50"/>
        <v>0</v>
      </c>
      <c r="E3269" s="135"/>
    </row>
    <row r="3270" spans="1:5">
      <c r="A3270" s="88">
        <v>3260</v>
      </c>
      <c r="B3270" s="134"/>
      <c r="C3270" s="134"/>
      <c r="D3270" s="94">
        <f t="shared" si="50"/>
        <v>0</v>
      </c>
      <c r="E3270" s="135"/>
    </row>
    <row r="3271" spans="1:5">
      <c r="A3271" s="88">
        <v>3261</v>
      </c>
      <c r="B3271" s="134"/>
      <c r="C3271" s="134"/>
      <c r="D3271" s="94">
        <f t="shared" si="50"/>
        <v>0</v>
      </c>
      <c r="E3271" s="135"/>
    </row>
    <row r="3272" spans="1:5">
      <c r="A3272" s="88">
        <v>3262</v>
      </c>
      <c r="B3272" s="134"/>
      <c r="C3272" s="134"/>
      <c r="D3272" s="94">
        <f t="shared" si="50"/>
        <v>0</v>
      </c>
      <c r="E3272" s="135"/>
    </row>
    <row r="3273" spans="1:5">
      <c r="A3273" s="88">
        <v>3263</v>
      </c>
      <c r="B3273" s="134"/>
      <c r="C3273" s="134"/>
      <c r="D3273" s="94">
        <f t="shared" si="50"/>
        <v>0</v>
      </c>
      <c r="E3273" s="135"/>
    </row>
    <row r="3274" spans="1:5">
      <c r="A3274" s="88">
        <v>3264</v>
      </c>
      <c r="B3274" s="134"/>
      <c r="C3274" s="134"/>
      <c r="D3274" s="94">
        <f t="shared" si="50"/>
        <v>0</v>
      </c>
      <c r="E3274" s="135"/>
    </row>
    <row r="3275" spans="1:5">
      <c r="A3275" s="88">
        <v>3265</v>
      </c>
      <c r="B3275" s="134"/>
      <c r="C3275" s="134"/>
      <c r="D3275" s="94">
        <f t="shared" si="50"/>
        <v>0</v>
      </c>
      <c r="E3275" s="135"/>
    </row>
    <row r="3276" spans="1:5">
      <c r="A3276" s="88">
        <v>3266</v>
      </c>
      <c r="B3276" s="134"/>
      <c r="C3276" s="134"/>
      <c r="D3276" s="94">
        <f t="shared" ref="D3276:D3339" si="51">MIN(B3276:C3276)</f>
        <v>0</v>
      </c>
      <c r="E3276" s="135"/>
    </row>
    <row r="3277" spans="1:5">
      <c r="A3277" s="88">
        <v>3267</v>
      </c>
      <c r="B3277" s="134"/>
      <c r="C3277" s="134"/>
      <c r="D3277" s="94">
        <f t="shared" si="51"/>
        <v>0</v>
      </c>
      <c r="E3277" s="135"/>
    </row>
    <row r="3278" spans="1:5">
      <c r="A3278" s="88">
        <v>3268</v>
      </c>
      <c r="B3278" s="134"/>
      <c r="C3278" s="134"/>
      <c r="D3278" s="94">
        <f t="shared" si="51"/>
        <v>0</v>
      </c>
      <c r="E3278" s="135"/>
    </row>
    <row r="3279" spans="1:5">
      <c r="A3279" s="88">
        <v>3269</v>
      </c>
      <c r="B3279" s="134"/>
      <c r="C3279" s="134"/>
      <c r="D3279" s="94">
        <f t="shared" si="51"/>
        <v>0</v>
      </c>
      <c r="E3279" s="135"/>
    </row>
    <row r="3280" spans="1:5">
      <c r="A3280" s="88">
        <v>3270</v>
      </c>
      <c r="B3280" s="134"/>
      <c r="C3280" s="134"/>
      <c r="D3280" s="94">
        <f t="shared" si="51"/>
        <v>0</v>
      </c>
      <c r="E3280" s="135"/>
    </row>
    <row r="3281" spans="1:5">
      <c r="A3281" s="88">
        <v>3271</v>
      </c>
      <c r="B3281" s="134"/>
      <c r="C3281" s="134"/>
      <c r="D3281" s="94">
        <f t="shared" si="51"/>
        <v>0</v>
      </c>
      <c r="E3281" s="135"/>
    </row>
    <row r="3282" spans="1:5">
      <c r="A3282" s="88">
        <v>3272</v>
      </c>
      <c r="B3282" s="134"/>
      <c r="C3282" s="134"/>
      <c r="D3282" s="94">
        <f t="shared" si="51"/>
        <v>0</v>
      </c>
      <c r="E3282" s="135"/>
    </row>
    <row r="3283" spans="1:5">
      <c r="A3283" s="88">
        <v>3273</v>
      </c>
      <c r="B3283" s="134"/>
      <c r="C3283" s="134"/>
      <c r="D3283" s="94">
        <f t="shared" si="51"/>
        <v>0</v>
      </c>
      <c r="E3283" s="135"/>
    </row>
    <row r="3284" spans="1:5">
      <c r="A3284" s="88">
        <v>3274</v>
      </c>
      <c r="B3284" s="134"/>
      <c r="C3284" s="134"/>
      <c r="D3284" s="94">
        <f t="shared" si="51"/>
        <v>0</v>
      </c>
      <c r="E3284" s="135"/>
    </row>
    <row r="3285" spans="1:5">
      <c r="A3285" s="88">
        <v>3275</v>
      </c>
      <c r="B3285" s="134"/>
      <c r="C3285" s="134"/>
      <c r="D3285" s="94">
        <f t="shared" si="51"/>
        <v>0</v>
      </c>
      <c r="E3285" s="135"/>
    </row>
    <row r="3286" spans="1:5">
      <c r="A3286" s="88">
        <v>3276</v>
      </c>
      <c r="B3286" s="134"/>
      <c r="C3286" s="134"/>
      <c r="D3286" s="94">
        <f t="shared" si="51"/>
        <v>0</v>
      </c>
      <c r="E3286" s="135"/>
    </row>
    <row r="3287" spans="1:5">
      <c r="A3287" s="88">
        <v>3277</v>
      </c>
      <c r="B3287" s="134"/>
      <c r="C3287" s="134"/>
      <c r="D3287" s="94">
        <f t="shared" si="51"/>
        <v>0</v>
      </c>
      <c r="E3287" s="135"/>
    </row>
    <row r="3288" spans="1:5">
      <c r="A3288" s="88">
        <v>3278</v>
      </c>
      <c r="B3288" s="134"/>
      <c r="C3288" s="134"/>
      <c r="D3288" s="94">
        <f t="shared" si="51"/>
        <v>0</v>
      </c>
      <c r="E3288" s="135"/>
    </row>
    <row r="3289" spans="1:5">
      <c r="A3289" s="88">
        <v>3279</v>
      </c>
      <c r="B3289" s="134"/>
      <c r="C3289" s="134"/>
      <c r="D3289" s="94">
        <f t="shared" si="51"/>
        <v>0</v>
      </c>
      <c r="E3289" s="135"/>
    </row>
    <row r="3290" spans="1:5">
      <c r="A3290" s="88">
        <v>3280</v>
      </c>
      <c r="B3290" s="134"/>
      <c r="C3290" s="134"/>
      <c r="D3290" s="94">
        <f t="shared" si="51"/>
        <v>0</v>
      </c>
      <c r="E3290" s="135"/>
    </row>
    <row r="3291" spans="1:5">
      <c r="A3291" s="88">
        <v>3281</v>
      </c>
      <c r="B3291" s="134"/>
      <c r="C3291" s="134"/>
      <c r="D3291" s="94">
        <f t="shared" si="51"/>
        <v>0</v>
      </c>
      <c r="E3291" s="135"/>
    </row>
    <row r="3292" spans="1:5">
      <c r="A3292" s="88">
        <v>3282</v>
      </c>
      <c r="B3292" s="134"/>
      <c r="C3292" s="134"/>
      <c r="D3292" s="94">
        <f t="shared" si="51"/>
        <v>0</v>
      </c>
      <c r="E3292" s="135"/>
    </row>
    <row r="3293" spans="1:5">
      <c r="A3293" s="88">
        <v>3283</v>
      </c>
      <c r="B3293" s="134"/>
      <c r="C3293" s="134"/>
      <c r="D3293" s="94">
        <f t="shared" si="51"/>
        <v>0</v>
      </c>
      <c r="E3293" s="135"/>
    </row>
    <row r="3294" spans="1:5">
      <c r="A3294" s="88">
        <v>3284</v>
      </c>
      <c r="B3294" s="134"/>
      <c r="C3294" s="134"/>
      <c r="D3294" s="94">
        <f t="shared" si="51"/>
        <v>0</v>
      </c>
      <c r="E3294" s="135"/>
    </row>
    <row r="3295" spans="1:5">
      <c r="A3295" s="88">
        <v>3285</v>
      </c>
      <c r="B3295" s="134"/>
      <c r="C3295" s="134"/>
      <c r="D3295" s="94">
        <f t="shared" si="51"/>
        <v>0</v>
      </c>
      <c r="E3295" s="135"/>
    </row>
    <row r="3296" spans="1:5">
      <c r="A3296" s="88">
        <v>3286</v>
      </c>
      <c r="B3296" s="134"/>
      <c r="C3296" s="134"/>
      <c r="D3296" s="94">
        <f t="shared" si="51"/>
        <v>0</v>
      </c>
      <c r="E3296" s="135"/>
    </row>
    <row r="3297" spans="1:5">
      <c r="A3297" s="88">
        <v>3287</v>
      </c>
      <c r="B3297" s="134"/>
      <c r="C3297" s="134"/>
      <c r="D3297" s="94">
        <f t="shared" si="51"/>
        <v>0</v>
      </c>
      <c r="E3297" s="135"/>
    </row>
    <row r="3298" spans="1:5">
      <c r="A3298" s="88">
        <v>3288</v>
      </c>
      <c r="B3298" s="134"/>
      <c r="C3298" s="134"/>
      <c r="D3298" s="94">
        <f t="shared" si="51"/>
        <v>0</v>
      </c>
      <c r="E3298" s="135"/>
    </row>
    <row r="3299" spans="1:5">
      <c r="A3299" s="88">
        <v>3289</v>
      </c>
      <c r="B3299" s="134"/>
      <c r="C3299" s="134"/>
      <c r="D3299" s="94">
        <f t="shared" si="51"/>
        <v>0</v>
      </c>
      <c r="E3299" s="135"/>
    </row>
    <row r="3300" spans="1:5">
      <c r="A3300" s="88">
        <v>3290</v>
      </c>
      <c r="B3300" s="134"/>
      <c r="C3300" s="134"/>
      <c r="D3300" s="94">
        <f t="shared" si="51"/>
        <v>0</v>
      </c>
      <c r="E3300" s="135"/>
    </row>
    <row r="3301" spans="1:5">
      <c r="A3301" s="88">
        <v>3291</v>
      </c>
      <c r="B3301" s="134"/>
      <c r="C3301" s="134"/>
      <c r="D3301" s="94">
        <f t="shared" si="51"/>
        <v>0</v>
      </c>
      <c r="E3301" s="135"/>
    </row>
    <row r="3302" spans="1:5">
      <c r="A3302" s="88">
        <v>3292</v>
      </c>
      <c r="B3302" s="134"/>
      <c r="C3302" s="134"/>
      <c r="D3302" s="94">
        <f t="shared" si="51"/>
        <v>0</v>
      </c>
      <c r="E3302" s="135"/>
    </row>
    <row r="3303" spans="1:5">
      <c r="A3303" s="88">
        <v>3293</v>
      </c>
      <c r="B3303" s="134"/>
      <c r="C3303" s="134"/>
      <c r="D3303" s="94">
        <f t="shared" si="51"/>
        <v>0</v>
      </c>
      <c r="E3303" s="135"/>
    </row>
    <row r="3304" spans="1:5">
      <c r="A3304" s="88">
        <v>3294</v>
      </c>
      <c r="B3304" s="134"/>
      <c r="C3304" s="134"/>
      <c r="D3304" s="94">
        <f t="shared" si="51"/>
        <v>0</v>
      </c>
      <c r="E3304" s="135"/>
    </row>
    <row r="3305" spans="1:5">
      <c r="A3305" s="88">
        <v>3295</v>
      </c>
      <c r="B3305" s="134"/>
      <c r="C3305" s="134"/>
      <c r="D3305" s="94">
        <f t="shared" si="51"/>
        <v>0</v>
      </c>
      <c r="E3305" s="135"/>
    </row>
    <row r="3306" spans="1:5">
      <c r="A3306" s="88">
        <v>3296</v>
      </c>
      <c r="B3306" s="134"/>
      <c r="C3306" s="134"/>
      <c r="D3306" s="94">
        <f t="shared" si="51"/>
        <v>0</v>
      </c>
      <c r="E3306" s="135"/>
    </row>
    <row r="3307" spans="1:5">
      <c r="A3307" s="88">
        <v>3297</v>
      </c>
      <c r="B3307" s="134"/>
      <c r="C3307" s="134"/>
      <c r="D3307" s="94">
        <f t="shared" si="51"/>
        <v>0</v>
      </c>
      <c r="E3307" s="135"/>
    </row>
    <row r="3308" spans="1:5">
      <c r="A3308" s="88">
        <v>3298</v>
      </c>
      <c r="B3308" s="134"/>
      <c r="C3308" s="134"/>
      <c r="D3308" s="94">
        <f t="shared" si="51"/>
        <v>0</v>
      </c>
      <c r="E3308" s="135"/>
    </row>
    <row r="3309" spans="1:5">
      <c r="A3309" s="88">
        <v>3299</v>
      </c>
      <c r="B3309" s="134"/>
      <c r="C3309" s="134"/>
      <c r="D3309" s="94">
        <f t="shared" si="51"/>
        <v>0</v>
      </c>
      <c r="E3309" s="135"/>
    </row>
    <row r="3310" spans="1:5">
      <c r="A3310" s="88">
        <v>3300</v>
      </c>
      <c r="B3310" s="134"/>
      <c r="C3310" s="134"/>
      <c r="D3310" s="94">
        <f t="shared" si="51"/>
        <v>0</v>
      </c>
      <c r="E3310" s="135"/>
    </row>
    <row r="3311" spans="1:5">
      <c r="A3311" s="88">
        <v>3301</v>
      </c>
      <c r="B3311" s="134"/>
      <c r="C3311" s="134"/>
      <c r="D3311" s="94">
        <f t="shared" si="51"/>
        <v>0</v>
      </c>
      <c r="E3311" s="135"/>
    </row>
    <row r="3312" spans="1:5">
      <c r="A3312" s="88">
        <v>3302</v>
      </c>
      <c r="B3312" s="134"/>
      <c r="C3312" s="134"/>
      <c r="D3312" s="94">
        <f t="shared" si="51"/>
        <v>0</v>
      </c>
      <c r="E3312" s="135"/>
    </row>
    <row r="3313" spans="1:5">
      <c r="A3313" s="88">
        <v>3303</v>
      </c>
      <c r="B3313" s="134"/>
      <c r="C3313" s="134"/>
      <c r="D3313" s="94">
        <f t="shared" si="51"/>
        <v>0</v>
      </c>
      <c r="E3313" s="135"/>
    </row>
    <row r="3314" spans="1:5">
      <c r="A3314" s="88">
        <v>3304</v>
      </c>
      <c r="B3314" s="134"/>
      <c r="C3314" s="134"/>
      <c r="D3314" s="94">
        <f t="shared" si="51"/>
        <v>0</v>
      </c>
      <c r="E3314" s="135"/>
    </row>
    <row r="3315" spans="1:5">
      <c r="A3315" s="88">
        <v>3305</v>
      </c>
      <c r="B3315" s="134"/>
      <c r="C3315" s="134"/>
      <c r="D3315" s="94">
        <f t="shared" si="51"/>
        <v>0</v>
      </c>
      <c r="E3315" s="135"/>
    </row>
    <row r="3316" spans="1:5">
      <c r="A3316" s="88">
        <v>3306</v>
      </c>
      <c r="B3316" s="134"/>
      <c r="C3316" s="134"/>
      <c r="D3316" s="94">
        <f t="shared" si="51"/>
        <v>0</v>
      </c>
      <c r="E3316" s="135"/>
    </row>
    <row r="3317" spans="1:5">
      <c r="A3317" s="88">
        <v>3307</v>
      </c>
      <c r="B3317" s="134"/>
      <c r="C3317" s="134"/>
      <c r="D3317" s="94">
        <f t="shared" si="51"/>
        <v>0</v>
      </c>
      <c r="E3317" s="135"/>
    </row>
    <row r="3318" spans="1:5">
      <c r="A3318" s="88">
        <v>3308</v>
      </c>
      <c r="B3318" s="134"/>
      <c r="C3318" s="134"/>
      <c r="D3318" s="94">
        <f t="shared" si="51"/>
        <v>0</v>
      </c>
      <c r="E3318" s="135"/>
    </row>
    <row r="3319" spans="1:5">
      <c r="A3319" s="88">
        <v>3309</v>
      </c>
      <c r="B3319" s="134"/>
      <c r="C3319" s="134"/>
      <c r="D3319" s="94">
        <f t="shared" si="51"/>
        <v>0</v>
      </c>
      <c r="E3319" s="135"/>
    </row>
    <row r="3320" spans="1:5">
      <c r="A3320" s="88">
        <v>3310</v>
      </c>
      <c r="B3320" s="134"/>
      <c r="C3320" s="134"/>
      <c r="D3320" s="94">
        <f t="shared" si="51"/>
        <v>0</v>
      </c>
      <c r="E3320" s="135"/>
    </row>
    <row r="3321" spans="1:5">
      <c r="A3321" s="88">
        <v>3311</v>
      </c>
      <c r="B3321" s="134"/>
      <c r="C3321" s="134"/>
      <c r="D3321" s="94">
        <f t="shared" si="51"/>
        <v>0</v>
      </c>
      <c r="E3321" s="135"/>
    </row>
    <row r="3322" spans="1:5">
      <c r="A3322" s="88">
        <v>3312</v>
      </c>
      <c r="B3322" s="134"/>
      <c r="C3322" s="134"/>
      <c r="D3322" s="94">
        <f t="shared" si="51"/>
        <v>0</v>
      </c>
      <c r="E3322" s="135"/>
    </row>
    <row r="3323" spans="1:5">
      <c r="A3323" s="88">
        <v>3313</v>
      </c>
      <c r="B3323" s="134"/>
      <c r="C3323" s="134"/>
      <c r="D3323" s="94">
        <f t="shared" si="51"/>
        <v>0</v>
      </c>
      <c r="E3323" s="135"/>
    </row>
    <row r="3324" spans="1:5">
      <c r="A3324" s="88">
        <v>3314</v>
      </c>
      <c r="B3324" s="134"/>
      <c r="C3324" s="134"/>
      <c r="D3324" s="94">
        <f t="shared" si="51"/>
        <v>0</v>
      </c>
      <c r="E3324" s="135"/>
    </row>
    <row r="3325" spans="1:5">
      <c r="A3325" s="88">
        <v>3315</v>
      </c>
      <c r="B3325" s="134"/>
      <c r="C3325" s="134"/>
      <c r="D3325" s="94">
        <f t="shared" si="51"/>
        <v>0</v>
      </c>
      <c r="E3325" s="135"/>
    </row>
    <row r="3326" spans="1:5">
      <c r="A3326" s="88">
        <v>3316</v>
      </c>
      <c r="B3326" s="134"/>
      <c r="C3326" s="134"/>
      <c r="D3326" s="94">
        <f t="shared" si="51"/>
        <v>0</v>
      </c>
      <c r="E3326" s="135"/>
    </row>
    <row r="3327" spans="1:5">
      <c r="A3327" s="88">
        <v>3317</v>
      </c>
      <c r="B3327" s="134"/>
      <c r="C3327" s="134"/>
      <c r="D3327" s="94">
        <f t="shared" si="51"/>
        <v>0</v>
      </c>
      <c r="E3327" s="135"/>
    </row>
    <row r="3328" spans="1:5">
      <c r="A3328" s="88">
        <v>3318</v>
      </c>
      <c r="B3328" s="134"/>
      <c r="C3328" s="134"/>
      <c r="D3328" s="94">
        <f t="shared" si="51"/>
        <v>0</v>
      </c>
      <c r="E3328" s="135"/>
    </row>
    <row r="3329" spans="1:5">
      <c r="A3329" s="88">
        <v>3319</v>
      </c>
      <c r="B3329" s="134"/>
      <c r="C3329" s="134"/>
      <c r="D3329" s="94">
        <f t="shared" si="51"/>
        <v>0</v>
      </c>
      <c r="E3329" s="135"/>
    </row>
    <row r="3330" spans="1:5">
      <c r="A3330" s="88">
        <v>3320</v>
      </c>
      <c r="B3330" s="134"/>
      <c r="C3330" s="134"/>
      <c r="D3330" s="94">
        <f t="shared" si="51"/>
        <v>0</v>
      </c>
      <c r="E3330" s="135"/>
    </row>
    <row r="3331" spans="1:5">
      <c r="A3331" s="88">
        <v>3321</v>
      </c>
      <c r="B3331" s="134"/>
      <c r="C3331" s="134"/>
      <c r="D3331" s="94">
        <f t="shared" si="51"/>
        <v>0</v>
      </c>
      <c r="E3331" s="135"/>
    </row>
    <row r="3332" spans="1:5">
      <c r="A3332" s="88">
        <v>3322</v>
      </c>
      <c r="B3332" s="134"/>
      <c r="C3332" s="134"/>
      <c r="D3332" s="94">
        <f t="shared" si="51"/>
        <v>0</v>
      </c>
      <c r="E3332" s="135"/>
    </row>
    <row r="3333" spans="1:5">
      <c r="A3333" s="88">
        <v>3323</v>
      </c>
      <c r="B3333" s="134"/>
      <c r="C3333" s="134"/>
      <c r="D3333" s="94">
        <f t="shared" si="51"/>
        <v>0</v>
      </c>
      <c r="E3333" s="135"/>
    </row>
    <row r="3334" spans="1:5">
      <c r="A3334" s="88">
        <v>3324</v>
      </c>
      <c r="B3334" s="134"/>
      <c r="C3334" s="134"/>
      <c r="D3334" s="94">
        <f t="shared" si="51"/>
        <v>0</v>
      </c>
      <c r="E3334" s="135"/>
    </row>
    <row r="3335" spans="1:5">
      <c r="A3335" s="88">
        <v>3325</v>
      </c>
      <c r="B3335" s="134"/>
      <c r="C3335" s="134"/>
      <c r="D3335" s="94">
        <f t="shared" si="51"/>
        <v>0</v>
      </c>
      <c r="E3335" s="135"/>
    </row>
    <row r="3336" spans="1:5">
      <c r="A3336" s="88">
        <v>3326</v>
      </c>
      <c r="B3336" s="134"/>
      <c r="C3336" s="134"/>
      <c r="D3336" s="94">
        <f t="shared" si="51"/>
        <v>0</v>
      </c>
      <c r="E3336" s="135"/>
    </row>
    <row r="3337" spans="1:5">
      <c r="A3337" s="88">
        <v>3327</v>
      </c>
      <c r="B3337" s="134"/>
      <c r="C3337" s="134"/>
      <c r="D3337" s="94">
        <f t="shared" si="51"/>
        <v>0</v>
      </c>
      <c r="E3337" s="135"/>
    </row>
    <row r="3338" spans="1:5">
      <c r="A3338" s="88">
        <v>3328</v>
      </c>
      <c r="B3338" s="134"/>
      <c r="C3338" s="134"/>
      <c r="D3338" s="94">
        <f t="shared" si="51"/>
        <v>0</v>
      </c>
      <c r="E3338" s="135"/>
    </row>
    <row r="3339" spans="1:5">
      <c r="A3339" s="88">
        <v>3329</v>
      </c>
      <c r="B3339" s="134"/>
      <c r="C3339" s="134"/>
      <c r="D3339" s="94">
        <f t="shared" si="51"/>
        <v>0</v>
      </c>
      <c r="E3339" s="135"/>
    </row>
    <row r="3340" spans="1:5">
      <c r="A3340" s="88">
        <v>3330</v>
      </c>
      <c r="B3340" s="134"/>
      <c r="C3340" s="134"/>
      <c r="D3340" s="94">
        <f t="shared" ref="D3340:D3403" si="52">MIN(B3340:C3340)</f>
        <v>0</v>
      </c>
      <c r="E3340" s="135"/>
    </row>
    <row r="3341" spans="1:5">
      <c r="A3341" s="88">
        <v>3331</v>
      </c>
      <c r="B3341" s="134"/>
      <c r="C3341" s="134"/>
      <c r="D3341" s="94">
        <f t="shared" si="52"/>
        <v>0</v>
      </c>
      <c r="E3341" s="135"/>
    </row>
    <row r="3342" spans="1:5">
      <c r="A3342" s="88">
        <v>3332</v>
      </c>
      <c r="B3342" s="134"/>
      <c r="C3342" s="134"/>
      <c r="D3342" s="94">
        <f t="shared" si="52"/>
        <v>0</v>
      </c>
      <c r="E3342" s="135"/>
    </row>
    <row r="3343" spans="1:5">
      <c r="A3343" s="88">
        <v>3333</v>
      </c>
      <c r="B3343" s="134"/>
      <c r="C3343" s="134"/>
      <c r="D3343" s="94">
        <f t="shared" si="52"/>
        <v>0</v>
      </c>
      <c r="E3343" s="135"/>
    </row>
    <row r="3344" spans="1:5">
      <c r="A3344" s="88">
        <v>3334</v>
      </c>
      <c r="B3344" s="134"/>
      <c r="C3344" s="134"/>
      <c r="D3344" s="94">
        <f t="shared" si="52"/>
        <v>0</v>
      </c>
      <c r="E3344" s="135"/>
    </row>
    <row r="3345" spans="1:5">
      <c r="A3345" s="88">
        <v>3335</v>
      </c>
      <c r="B3345" s="134"/>
      <c r="C3345" s="134"/>
      <c r="D3345" s="94">
        <f t="shared" si="52"/>
        <v>0</v>
      </c>
      <c r="E3345" s="135"/>
    </row>
    <row r="3346" spans="1:5">
      <c r="A3346" s="88">
        <v>3336</v>
      </c>
      <c r="B3346" s="134"/>
      <c r="C3346" s="134"/>
      <c r="D3346" s="94">
        <f t="shared" si="52"/>
        <v>0</v>
      </c>
      <c r="E3346" s="135"/>
    </row>
    <row r="3347" spans="1:5">
      <c r="A3347" s="88">
        <v>3337</v>
      </c>
      <c r="B3347" s="134"/>
      <c r="C3347" s="134"/>
      <c r="D3347" s="94">
        <f t="shared" si="52"/>
        <v>0</v>
      </c>
      <c r="E3347" s="135"/>
    </row>
    <row r="3348" spans="1:5">
      <c r="A3348" s="88">
        <v>3338</v>
      </c>
      <c r="B3348" s="134"/>
      <c r="C3348" s="134"/>
      <c r="D3348" s="94">
        <f t="shared" si="52"/>
        <v>0</v>
      </c>
      <c r="E3348" s="135"/>
    </row>
    <row r="3349" spans="1:5">
      <c r="A3349" s="88">
        <v>3339</v>
      </c>
      <c r="B3349" s="134"/>
      <c r="C3349" s="134"/>
      <c r="D3349" s="94">
        <f t="shared" si="52"/>
        <v>0</v>
      </c>
      <c r="E3349" s="135"/>
    </row>
    <row r="3350" spans="1:5">
      <c r="A3350" s="88">
        <v>3340</v>
      </c>
      <c r="B3350" s="134"/>
      <c r="C3350" s="134"/>
      <c r="D3350" s="94">
        <f t="shared" si="52"/>
        <v>0</v>
      </c>
      <c r="E3350" s="135"/>
    </row>
    <row r="3351" spans="1:5">
      <c r="A3351" s="88">
        <v>3341</v>
      </c>
      <c r="B3351" s="134"/>
      <c r="C3351" s="134"/>
      <c r="D3351" s="94">
        <f t="shared" si="52"/>
        <v>0</v>
      </c>
      <c r="E3351" s="135"/>
    </row>
    <row r="3352" spans="1:5">
      <c r="A3352" s="88">
        <v>3342</v>
      </c>
      <c r="B3352" s="134"/>
      <c r="C3352" s="134"/>
      <c r="D3352" s="94">
        <f t="shared" si="52"/>
        <v>0</v>
      </c>
      <c r="E3352" s="135"/>
    </row>
    <row r="3353" spans="1:5">
      <c r="A3353" s="88">
        <v>3343</v>
      </c>
      <c r="B3353" s="134"/>
      <c r="C3353" s="134"/>
      <c r="D3353" s="94">
        <f t="shared" si="52"/>
        <v>0</v>
      </c>
      <c r="E3353" s="135"/>
    </row>
    <row r="3354" spans="1:5">
      <c r="A3354" s="88">
        <v>3344</v>
      </c>
      <c r="B3354" s="134"/>
      <c r="C3354" s="134"/>
      <c r="D3354" s="94">
        <f t="shared" si="52"/>
        <v>0</v>
      </c>
      <c r="E3354" s="135"/>
    </row>
    <row r="3355" spans="1:5">
      <c r="A3355" s="88">
        <v>3345</v>
      </c>
      <c r="B3355" s="134"/>
      <c r="C3355" s="134"/>
      <c r="D3355" s="94">
        <f t="shared" si="52"/>
        <v>0</v>
      </c>
      <c r="E3355" s="135"/>
    </row>
    <row r="3356" spans="1:5">
      <c r="A3356" s="88">
        <v>3346</v>
      </c>
      <c r="B3356" s="134"/>
      <c r="C3356" s="134"/>
      <c r="D3356" s="94">
        <f t="shared" si="52"/>
        <v>0</v>
      </c>
      <c r="E3356" s="135"/>
    </row>
    <row r="3357" spans="1:5">
      <c r="A3357" s="88">
        <v>3347</v>
      </c>
      <c r="B3357" s="134"/>
      <c r="C3357" s="134"/>
      <c r="D3357" s="94">
        <f t="shared" si="52"/>
        <v>0</v>
      </c>
      <c r="E3357" s="135"/>
    </row>
    <row r="3358" spans="1:5">
      <c r="A3358" s="88">
        <v>3348</v>
      </c>
      <c r="B3358" s="134"/>
      <c r="C3358" s="134"/>
      <c r="D3358" s="94">
        <f t="shared" si="52"/>
        <v>0</v>
      </c>
      <c r="E3358" s="135"/>
    </row>
    <row r="3359" spans="1:5">
      <c r="A3359" s="88">
        <v>3349</v>
      </c>
      <c r="B3359" s="134"/>
      <c r="C3359" s="134"/>
      <c r="D3359" s="94">
        <f t="shared" si="52"/>
        <v>0</v>
      </c>
      <c r="E3359" s="135"/>
    </row>
    <row r="3360" spans="1:5">
      <c r="A3360" s="88">
        <v>3350</v>
      </c>
      <c r="B3360" s="134"/>
      <c r="C3360" s="134"/>
      <c r="D3360" s="94">
        <f t="shared" si="52"/>
        <v>0</v>
      </c>
      <c r="E3360" s="135"/>
    </row>
    <row r="3361" spans="1:5">
      <c r="A3361" s="88">
        <v>3351</v>
      </c>
      <c r="B3361" s="134"/>
      <c r="C3361" s="134"/>
      <c r="D3361" s="94">
        <f t="shared" si="52"/>
        <v>0</v>
      </c>
      <c r="E3361" s="135"/>
    </row>
    <row r="3362" spans="1:5">
      <c r="A3362" s="88">
        <v>3352</v>
      </c>
      <c r="B3362" s="134"/>
      <c r="C3362" s="134"/>
      <c r="D3362" s="94">
        <f t="shared" si="52"/>
        <v>0</v>
      </c>
      <c r="E3362" s="135"/>
    </row>
    <row r="3363" spans="1:5">
      <c r="A3363" s="88">
        <v>3353</v>
      </c>
      <c r="B3363" s="134"/>
      <c r="C3363" s="134"/>
      <c r="D3363" s="94">
        <f t="shared" si="52"/>
        <v>0</v>
      </c>
      <c r="E3363" s="135"/>
    </row>
    <row r="3364" spans="1:5">
      <c r="A3364" s="88">
        <v>3354</v>
      </c>
      <c r="B3364" s="134"/>
      <c r="C3364" s="134"/>
      <c r="D3364" s="94">
        <f t="shared" si="52"/>
        <v>0</v>
      </c>
      <c r="E3364" s="135"/>
    </row>
    <row r="3365" spans="1:5">
      <c r="A3365" s="88">
        <v>3355</v>
      </c>
      <c r="B3365" s="134"/>
      <c r="C3365" s="134"/>
      <c r="D3365" s="94">
        <f t="shared" si="52"/>
        <v>0</v>
      </c>
      <c r="E3365" s="135"/>
    </row>
    <row r="3366" spans="1:5">
      <c r="A3366" s="88">
        <v>3356</v>
      </c>
      <c r="B3366" s="134"/>
      <c r="C3366" s="134"/>
      <c r="D3366" s="94">
        <f t="shared" si="52"/>
        <v>0</v>
      </c>
      <c r="E3366" s="135"/>
    </row>
    <row r="3367" spans="1:5">
      <c r="A3367" s="88">
        <v>3357</v>
      </c>
      <c r="B3367" s="134"/>
      <c r="C3367" s="134"/>
      <c r="D3367" s="94">
        <f t="shared" si="52"/>
        <v>0</v>
      </c>
      <c r="E3367" s="135"/>
    </row>
    <row r="3368" spans="1:5">
      <c r="A3368" s="88">
        <v>3358</v>
      </c>
      <c r="B3368" s="134"/>
      <c r="C3368" s="134"/>
      <c r="D3368" s="94">
        <f t="shared" si="52"/>
        <v>0</v>
      </c>
      <c r="E3368" s="135"/>
    </row>
    <row r="3369" spans="1:5">
      <c r="A3369" s="88">
        <v>3359</v>
      </c>
      <c r="B3369" s="134"/>
      <c r="C3369" s="134"/>
      <c r="D3369" s="94">
        <f t="shared" si="52"/>
        <v>0</v>
      </c>
      <c r="E3369" s="135"/>
    </row>
    <row r="3370" spans="1:5">
      <c r="A3370" s="88">
        <v>3360</v>
      </c>
      <c r="B3370" s="134"/>
      <c r="C3370" s="134"/>
      <c r="D3370" s="94">
        <f t="shared" si="52"/>
        <v>0</v>
      </c>
      <c r="E3370" s="135"/>
    </row>
    <row r="3371" spans="1:5">
      <c r="A3371" s="88">
        <v>3361</v>
      </c>
      <c r="B3371" s="134"/>
      <c r="C3371" s="134"/>
      <c r="D3371" s="94">
        <f t="shared" si="52"/>
        <v>0</v>
      </c>
      <c r="E3371" s="135"/>
    </row>
    <row r="3372" spans="1:5">
      <c r="A3372" s="88">
        <v>3362</v>
      </c>
      <c r="B3372" s="134"/>
      <c r="C3372" s="134"/>
      <c r="D3372" s="94">
        <f t="shared" si="52"/>
        <v>0</v>
      </c>
      <c r="E3372" s="135"/>
    </row>
    <row r="3373" spans="1:5">
      <c r="A3373" s="88">
        <v>3363</v>
      </c>
      <c r="B3373" s="134"/>
      <c r="C3373" s="134"/>
      <c r="D3373" s="94">
        <f t="shared" si="52"/>
        <v>0</v>
      </c>
      <c r="E3373" s="135"/>
    </row>
    <row r="3374" spans="1:5">
      <c r="A3374" s="88">
        <v>3364</v>
      </c>
      <c r="B3374" s="134"/>
      <c r="C3374" s="134"/>
      <c r="D3374" s="94">
        <f t="shared" si="52"/>
        <v>0</v>
      </c>
      <c r="E3374" s="135"/>
    </row>
    <row r="3375" spans="1:5">
      <c r="A3375" s="88">
        <v>3365</v>
      </c>
      <c r="B3375" s="134"/>
      <c r="C3375" s="134"/>
      <c r="D3375" s="94">
        <f t="shared" si="52"/>
        <v>0</v>
      </c>
      <c r="E3375" s="135"/>
    </row>
    <row r="3376" spans="1:5">
      <c r="A3376" s="88">
        <v>3366</v>
      </c>
      <c r="B3376" s="134"/>
      <c r="C3376" s="134"/>
      <c r="D3376" s="94">
        <f t="shared" si="52"/>
        <v>0</v>
      </c>
      <c r="E3376" s="135"/>
    </row>
    <row r="3377" spans="1:5">
      <c r="A3377" s="88">
        <v>3367</v>
      </c>
      <c r="B3377" s="134"/>
      <c r="C3377" s="134"/>
      <c r="D3377" s="94">
        <f t="shared" si="52"/>
        <v>0</v>
      </c>
      <c r="E3377" s="135"/>
    </row>
    <row r="3378" spans="1:5">
      <c r="A3378" s="88">
        <v>3368</v>
      </c>
      <c r="B3378" s="134"/>
      <c r="C3378" s="134"/>
      <c r="D3378" s="94">
        <f t="shared" si="52"/>
        <v>0</v>
      </c>
      <c r="E3378" s="135"/>
    </row>
    <row r="3379" spans="1:5">
      <c r="A3379" s="88">
        <v>3369</v>
      </c>
      <c r="B3379" s="134"/>
      <c r="C3379" s="134"/>
      <c r="D3379" s="94">
        <f t="shared" si="52"/>
        <v>0</v>
      </c>
      <c r="E3379" s="135"/>
    </row>
    <row r="3380" spans="1:5">
      <c r="A3380" s="88">
        <v>3370</v>
      </c>
      <c r="B3380" s="134"/>
      <c r="C3380" s="134"/>
      <c r="D3380" s="94">
        <f t="shared" si="52"/>
        <v>0</v>
      </c>
      <c r="E3380" s="135"/>
    </row>
    <row r="3381" spans="1:5">
      <c r="A3381" s="88">
        <v>3371</v>
      </c>
      <c r="B3381" s="134"/>
      <c r="C3381" s="134"/>
      <c r="D3381" s="94">
        <f t="shared" si="52"/>
        <v>0</v>
      </c>
      <c r="E3381" s="135"/>
    </row>
    <row r="3382" spans="1:5">
      <c r="A3382" s="88">
        <v>3372</v>
      </c>
      <c r="B3382" s="134"/>
      <c r="C3382" s="134"/>
      <c r="D3382" s="94">
        <f t="shared" si="52"/>
        <v>0</v>
      </c>
      <c r="E3382" s="135"/>
    </row>
    <row r="3383" spans="1:5">
      <c r="A3383" s="88">
        <v>3373</v>
      </c>
      <c r="B3383" s="134"/>
      <c r="C3383" s="134"/>
      <c r="D3383" s="94">
        <f t="shared" si="52"/>
        <v>0</v>
      </c>
      <c r="E3383" s="135"/>
    </row>
    <row r="3384" spans="1:5">
      <c r="A3384" s="88">
        <v>3374</v>
      </c>
      <c r="B3384" s="134"/>
      <c r="C3384" s="134"/>
      <c r="D3384" s="94">
        <f t="shared" si="52"/>
        <v>0</v>
      </c>
      <c r="E3384" s="135"/>
    </row>
    <row r="3385" spans="1:5">
      <c r="A3385" s="88">
        <v>3375</v>
      </c>
      <c r="B3385" s="134"/>
      <c r="C3385" s="134"/>
      <c r="D3385" s="94">
        <f t="shared" si="52"/>
        <v>0</v>
      </c>
      <c r="E3385" s="135"/>
    </row>
    <row r="3386" spans="1:5">
      <c r="A3386" s="88">
        <v>3376</v>
      </c>
      <c r="B3386" s="134"/>
      <c r="C3386" s="134"/>
      <c r="D3386" s="94">
        <f t="shared" si="52"/>
        <v>0</v>
      </c>
      <c r="E3386" s="135"/>
    </row>
    <row r="3387" spans="1:5">
      <c r="A3387" s="88">
        <v>3377</v>
      </c>
      <c r="B3387" s="134"/>
      <c r="C3387" s="134"/>
      <c r="D3387" s="94">
        <f t="shared" si="52"/>
        <v>0</v>
      </c>
      <c r="E3387" s="135"/>
    </row>
    <row r="3388" spans="1:5">
      <c r="A3388" s="88">
        <v>3378</v>
      </c>
      <c r="B3388" s="134"/>
      <c r="C3388" s="134"/>
      <c r="D3388" s="94">
        <f t="shared" si="52"/>
        <v>0</v>
      </c>
      <c r="E3388" s="135"/>
    </row>
    <row r="3389" spans="1:5">
      <c r="A3389" s="88">
        <v>3379</v>
      </c>
      <c r="B3389" s="134"/>
      <c r="C3389" s="134"/>
      <c r="D3389" s="94">
        <f t="shared" si="52"/>
        <v>0</v>
      </c>
      <c r="E3389" s="135"/>
    </row>
    <row r="3390" spans="1:5">
      <c r="A3390" s="88">
        <v>3380</v>
      </c>
      <c r="B3390" s="134"/>
      <c r="C3390" s="134"/>
      <c r="D3390" s="94">
        <f t="shared" si="52"/>
        <v>0</v>
      </c>
      <c r="E3390" s="135"/>
    </row>
    <row r="3391" spans="1:5">
      <c r="A3391" s="88">
        <v>3381</v>
      </c>
      <c r="B3391" s="134"/>
      <c r="C3391" s="134"/>
      <c r="D3391" s="94">
        <f t="shared" si="52"/>
        <v>0</v>
      </c>
      <c r="E3391" s="135"/>
    </row>
    <row r="3392" spans="1:5">
      <c r="A3392" s="88">
        <v>3382</v>
      </c>
      <c r="B3392" s="134"/>
      <c r="C3392" s="134"/>
      <c r="D3392" s="94">
        <f t="shared" si="52"/>
        <v>0</v>
      </c>
      <c r="E3392" s="135"/>
    </row>
    <row r="3393" spans="1:5">
      <c r="A3393" s="88">
        <v>3383</v>
      </c>
      <c r="B3393" s="134"/>
      <c r="C3393" s="134"/>
      <c r="D3393" s="94">
        <f t="shared" si="52"/>
        <v>0</v>
      </c>
      <c r="E3393" s="135"/>
    </row>
    <row r="3394" spans="1:5">
      <c r="A3394" s="88">
        <v>3384</v>
      </c>
      <c r="B3394" s="134"/>
      <c r="C3394" s="134"/>
      <c r="D3394" s="94">
        <f t="shared" si="52"/>
        <v>0</v>
      </c>
      <c r="E3394" s="135"/>
    </row>
    <row r="3395" spans="1:5">
      <c r="A3395" s="88">
        <v>3385</v>
      </c>
      <c r="B3395" s="134"/>
      <c r="C3395" s="134"/>
      <c r="D3395" s="94">
        <f t="shared" si="52"/>
        <v>0</v>
      </c>
      <c r="E3395" s="135"/>
    </row>
    <row r="3396" spans="1:5">
      <c r="A3396" s="88">
        <v>3386</v>
      </c>
      <c r="B3396" s="134"/>
      <c r="C3396" s="134"/>
      <c r="D3396" s="94">
        <f t="shared" si="52"/>
        <v>0</v>
      </c>
      <c r="E3396" s="135"/>
    </row>
    <row r="3397" spans="1:5">
      <c r="A3397" s="88">
        <v>3387</v>
      </c>
      <c r="B3397" s="134"/>
      <c r="C3397" s="134"/>
      <c r="D3397" s="94">
        <f t="shared" si="52"/>
        <v>0</v>
      </c>
      <c r="E3397" s="135"/>
    </row>
    <row r="3398" spans="1:5">
      <c r="A3398" s="88">
        <v>3388</v>
      </c>
      <c r="B3398" s="134"/>
      <c r="C3398" s="134"/>
      <c r="D3398" s="94">
        <f t="shared" si="52"/>
        <v>0</v>
      </c>
      <c r="E3398" s="135"/>
    </row>
    <row r="3399" spans="1:5">
      <c r="A3399" s="88">
        <v>3389</v>
      </c>
      <c r="B3399" s="134"/>
      <c r="C3399" s="134"/>
      <c r="D3399" s="94">
        <f t="shared" si="52"/>
        <v>0</v>
      </c>
      <c r="E3399" s="135"/>
    </row>
    <row r="3400" spans="1:5">
      <c r="A3400" s="88">
        <v>3390</v>
      </c>
      <c r="B3400" s="134"/>
      <c r="C3400" s="134"/>
      <c r="D3400" s="94">
        <f t="shared" si="52"/>
        <v>0</v>
      </c>
      <c r="E3400" s="135"/>
    </row>
    <row r="3401" spans="1:5">
      <c r="A3401" s="88">
        <v>3391</v>
      </c>
      <c r="B3401" s="134"/>
      <c r="C3401" s="134"/>
      <c r="D3401" s="94">
        <f t="shared" si="52"/>
        <v>0</v>
      </c>
      <c r="E3401" s="135"/>
    </row>
    <row r="3402" spans="1:5">
      <c r="A3402" s="88">
        <v>3392</v>
      </c>
      <c r="B3402" s="134"/>
      <c r="C3402" s="134"/>
      <c r="D3402" s="94">
        <f t="shared" si="52"/>
        <v>0</v>
      </c>
      <c r="E3402" s="135"/>
    </row>
    <row r="3403" spans="1:5">
      <c r="A3403" s="88">
        <v>3393</v>
      </c>
      <c r="B3403" s="134"/>
      <c r="C3403" s="134"/>
      <c r="D3403" s="94">
        <f t="shared" si="52"/>
        <v>0</v>
      </c>
      <c r="E3403" s="135"/>
    </row>
    <row r="3404" spans="1:5">
      <c r="A3404" s="88">
        <v>3394</v>
      </c>
      <c r="B3404" s="134"/>
      <c r="C3404" s="134"/>
      <c r="D3404" s="94">
        <f t="shared" ref="D3404:D3467" si="53">MIN(B3404:C3404)</f>
        <v>0</v>
      </c>
      <c r="E3404" s="135"/>
    </row>
    <row r="3405" spans="1:5">
      <c r="A3405" s="88">
        <v>3395</v>
      </c>
      <c r="B3405" s="134"/>
      <c r="C3405" s="134"/>
      <c r="D3405" s="94">
        <f t="shared" si="53"/>
        <v>0</v>
      </c>
      <c r="E3405" s="135"/>
    </row>
    <row r="3406" spans="1:5">
      <c r="A3406" s="88">
        <v>3396</v>
      </c>
      <c r="B3406" s="134"/>
      <c r="C3406" s="134"/>
      <c r="D3406" s="94">
        <f t="shared" si="53"/>
        <v>0</v>
      </c>
      <c r="E3406" s="135"/>
    </row>
    <row r="3407" spans="1:5">
      <c r="A3407" s="88">
        <v>3397</v>
      </c>
      <c r="B3407" s="134"/>
      <c r="C3407" s="134"/>
      <c r="D3407" s="94">
        <f t="shared" si="53"/>
        <v>0</v>
      </c>
      <c r="E3407" s="135"/>
    </row>
    <row r="3408" spans="1:5">
      <c r="A3408" s="88">
        <v>3398</v>
      </c>
      <c r="B3408" s="134"/>
      <c r="C3408" s="134"/>
      <c r="D3408" s="94">
        <f t="shared" si="53"/>
        <v>0</v>
      </c>
      <c r="E3408" s="135"/>
    </row>
    <row r="3409" spans="1:5">
      <c r="A3409" s="88">
        <v>3399</v>
      </c>
      <c r="B3409" s="134"/>
      <c r="C3409" s="134"/>
      <c r="D3409" s="94">
        <f t="shared" si="53"/>
        <v>0</v>
      </c>
      <c r="E3409" s="135"/>
    </row>
    <row r="3410" spans="1:5">
      <c r="A3410" s="88">
        <v>3400</v>
      </c>
      <c r="B3410" s="134"/>
      <c r="C3410" s="134"/>
      <c r="D3410" s="94">
        <f t="shared" si="53"/>
        <v>0</v>
      </c>
      <c r="E3410" s="135"/>
    </row>
    <row r="3411" spans="1:5">
      <c r="A3411" s="88">
        <v>3401</v>
      </c>
      <c r="B3411" s="134"/>
      <c r="C3411" s="134"/>
      <c r="D3411" s="94">
        <f t="shared" si="53"/>
        <v>0</v>
      </c>
      <c r="E3411" s="135"/>
    </row>
    <row r="3412" spans="1:5">
      <c r="A3412" s="88">
        <v>3402</v>
      </c>
      <c r="B3412" s="134"/>
      <c r="C3412" s="134"/>
      <c r="D3412" s="94">
        <f t="shared" si="53"/>
        <v>0</v>
      </c>
      <c r="E3412" s="135"/>
    </row>
    <row r="3413" spans="1:5">
      <c r="A3413" s="88">
        <v>3403</v>
      </c>
      <c r="B3413" s="134"/>
      <c r="C3413" s="134"/>
      <c r="D3413" s="94">
        <f t="shared" si="53"/>
        <v>0</v>
      </c>
      <c r="E3413" s="135"/>
    </row>
    <row r="3414" spans="1:5">
      <c r="A3414" s="88">
        <v>3404</v>
      </c>
      <c r="B3414" s="134"/>
      <c r="C3414" s="134"/>
      <c r="D3414" s="94">
        <f t="shared" si="53"/>
        <v>0</v>
      </c>
      <c r="E3414" s="135"/>
    </row>
    <row r="3415" spans="1:5">
      <c r="A3415" s="88">
        <v>3405</v>
      </c>
      <c r="B3415" s="134"/>
      <c r="C3415" s="134"/>
      <c r="D3415" s="94">
        <f t="shared" si="53"/>
        <v>0</v>
      </c>
      <c r="E3415" s="135"/>
    </row>
    <row r="3416" spans="1:5">
      <c r="A3416" s="88">
        <v>3406</v>
      </c>
      <c r="B3416" s="134"/>
      <c r="C3416" s="134"/>
      <c r="D3416" s="94">
        <f t="shared" si="53"/>
        <v>0</v>
      </c>
      <c r="E3416" s="135"/>
    </row>
    <row r="3417" spans="1:5">
      <c r="A3417" s="88">
        <v>3407</v>
      </c>
      <c r="B3417" s="134"/>
      <c r="C3417" s="134"/>
      <c r="D3417" s="94">
        <f t="shared" si="53"/>
        <v>0</v>
      </c>
      <c r="E3417" s="135"/>
    </row>
    <row r="3418" spans="1:5">
      <c r="A3418" s="88">
        <v>3408</v>
      </c>
      <c r="B3418" s="134"/>
      <c r="C3418" s="134"/>
      <c r="D3418" s="94">
        <f t="shared" si="53"/>
        <v>0</v>
      </c>
      <c r="E3418" s="135"/>
    </row>
    <row r="3419" spans="1:5">
      <c r="A3419" s="88">
        <v>3409</v>
      </c>
      <c r="B3419" s="134"/>
      <c r="C3419" s="134"/>
      <c r="D3419" s="94">
        <f t="shared" si="53"/>
        <v>0</v>
      </c>
      <c r="E3419" s="135"/>
    </row>
    <row r="3420" spans="1:5">
      <c r="A3420" s="88">
        <v>3410</v>
      </c>
      <c r="B3420" s="134"/>
      <c r="C3420" s="134"/>
      <c r="D3420" s="94">
        <f t="shared" si="53"/>
        <v>0</v>
      </c>
      <c r="E3420" s="135"/>
    </row>
    <row r="3421" spans="1:5">
      <c r="A3421" s="88">
        <v>3411</v>
      </c>
      <c r="B3421" s="134"/>
      <c r="C3421" s="134"/>
      <c r="D3421" s="94">
        <f t="shared" si="53"/>
        <v>0</v>
      </c>
      <c r="E3421" s="135"/>
    </row>
    <row r="3422" spans="1:5">
      <c r="A3422" s="88">
        <v>3412</v>
      </c>
      <c r="B3422" s="134"/>
      <c r="C3422" s="134"/>
      <c r="D3422" s="94">
        <f t="shared" si="53"/>
        <v>0</v>
      </c>
      <c r="E3422" s="135"/>
    </row>
    <row r="3423" spans="1:5">
      <c r="A3423" s="88">
        <v>3413</v>
      </c>
      <c r="B3423" s="134"/>
      <c r="C3423" s="134"/>
      <c r="D3423" s="94">
        <f t="shared" si="53"/>
        <v>0</v>
      </c>
      <c r="E3423" s="135"/>
    </row>
    <row r="3424" spans="1:5">
      <c r="A3424" s="88">
        <v>3414</v>
      </c>
      <c r="B3424" s="134"/>
      <c r="C3424" s="134"/>
      <c r="D3424" s="94">
        <f t="shared" si="53"/>
        <v>0</v>
      </c>
      <c r="E3424" s="135"/>
    </row>
    <row r="3425" spans="1:5">
      <c r="A3425" s="88">
        <v>3415</v>
      </c>
      <c r="B3425" s="134"/>
      <c r="C3425" s="134"/>
      <c r="D3425" s="94">
        <f t="shared" si="53"/>
        <v>0</v>
      </c>
      <c r="E3425" s="135"/>
    </row>
    <row r="3426" spans="1:5">
      <c r="A3426" s="88">
        <v>3416</v>
      </c>
      <c r="B3426" s="134"/>
      <c r="C3426" s="134"/>
      <c r="D3426" s="94">
        <f t="shared" si="53"/>
        <v>0</v>
      </c>
      <c r="E3426" s="135"/>
    </row>
    <row r="3427" spans="1:5">
      <c r="A3427" s="88">
        <v>3417</v>
      </c>
      <c r="B3427" s="134"/>
      <c r="C3427" s="134"/>
      <c r="D3427" s="94">
        <f t="shared" si="53"/>
        <v>0</v>
      </c>
      <c r="E3427" s="135"/>
    </row>
    <row r="3428" spans="1:5">
      <c r="A3428" s="88">
        <v>3418</v>
      </c>
      <c r="B3428" s="134"/>
      <c r="C3428" s="134"/>
      <c r="D3428" s="94">
        <f t="shared" si="53"/>
        <v>0</v>
      </c>
      <c r="E3428" s="135"/>
    </row>
    <row r="3429" spans="1:5">
      <c r="A3429" s="88">
        <v>3419</v>
      </c>
      <c r="B3429" s="134"/>
      <c r="C3429" s="134"/>
      <c r="D3429" s="94">
        <f t="shared" si="53"/>
        <v>0</v>
      </c>
      <c r="E3429" s="135"/>
    </row>
    <row r="3430" spans="1:5">
      <c r="A3430" s="88">
        <v>3420</v>
      </c>
      <c r="B3430" s="134"/>
      <c r="C3430" s="134"/>
      <c r="D3430" s="94">
        <f t="shared" si="53"/>
        <v>0</v>
      </c>
      <c r="E3430" s="135"/>
    </row>
    <row r="3431" spans="1:5">
      <c r="A3431" s="88">
        <v>3421</v>
      </c>
      <c r="B3431" s="134"/>
      <c r="C3431" s="134"/>
      <c r="D3431" s="94">
        <f t="shared" si="53"/>
        <v>0</v>
      </c>
      <c r="E3431" s="135"/>
    </row>
    <row r="3432" spans="1:5">
      <c r="A3432" s="88">
        <v>3422</v>
      </c>
      <c r="B3432" s="134"/>
      <c r="C3432" s="134"/>
      <c r="D3432" s="94">
        <f t="shared" si="53"/>
        <v>0</v>
      </c>
      <c r="E3432" s="135"/>
    </row>
    <row r="3433" spans="1:5">
      <c r="A3433" s="88">
        <v>3423</v>
      </c>
      <c r="B3433" s="134"/>
      <c r="C3433" s="134"/>
      <c r="D3433" s="94">
        <f t="shared" si="53"/>
        <v>0</v>
      </c>
      <c r="E3433" s="135"/>
    </row>
    <row r="3434" spans="1:5">
      <c r="A3434" s="88">
        <v>3424</v>
      </c>
      <c r="B3434" s="134"/>
      <c r="C3434" s="134"/>
      <c r="D3434" s="94">
        <f t="shared" si="53"/>
        <v>0</v>
      </c>
      <c r="E3434" s="135"/>
    </row>
    <row r="3435" spans="1:5">
      <c r="A3435" s="88">
        <v>3425</v>
      </c>
      <c r="B3435" s="134"/>
      <c r="C3435" s="134"/>
      <c r="D3435" s="94">
        <f t="shared" si="53"/>
        <v>0</v>
      </c>
      <c r="E3435" s="135"/>
    </row>
    <row r="3436" spans="1:5">
      <c r="A3436" s="88">
        <v>3426</v>
      </c>
      <c r="B3436" s="134"/>
      <c r="C3436" s="134"/>
      <c r="D3436" s="94">
        <f t="shared" si="53"/>
        <v>0</v>
      </c>
      <c r="E3436" s="135"/>
    </row>
    <row r="3437" spans="1:5">
      <c r="A3437" s="88">
        <v>3427</v>
      </c>
      <c r="B3437" s="134"/>
      <c r="C3437" s="134"/>
      <c r="D3437" s="94">
        <f t="shared" si="53"/>
        <v>0</v>
      </c>
      <c r="E3437" s="135"/>
    </row>
    <row r="3438" spans="1:5">
      <c r="A3438" s="88">
        <v>3428</v>
      </c>
      <c r="B3438" s="134"/>
      <c r="C3438" s="134"/>
      <c r="D3438" s="94">
        <f t="shared" si="53"/>
        <v>0</v>
      </c>
      <c r="E3438" s="135"/>
    </row>
    <row r="3439" spans="1:5">
      <c r="A3439" s="88">
        <v>3429</v>
      </c>
      <c r="B3439" s="134"/>
      <c r="C3439" s="134"/>
      <c r="D3439" s="94">
        <f t="shared" si="53"/>
        <v>0</v>
      </c>
      <c r="E3439" s="135"/>
    </row>
    <row r="3440" spans="1:5">
      <c r="A3440" s="88">
        <v>3430</v>
      </c>
      <c r="B3440" s="134"/>
      <c r="C3440" s="134"/>
      <c r="D3440" s="94">
        <f t="shared" si="53"/>
        <v>0</v>
      </c>
      <c r="E3440" s="135"/>
    </row>
    <row r="3441" spans="1:5">
      <c r="A3441" s="88">
        <v>3431</v>
      </c>
      <c r="B3441" s="134"/>
      <c r="C3441" s="134"/>
      <c r="D3441" s="94">
        <f t="shared" si="53"/>
        <v>0</v>
      </c>
      <c r="E3441" s="135"/>
    </row>
    <row r="3442" spans="1:5">
      <c r="A3442" s="88">
        <v>3432</v>
      </c>
      <c r="B3442" s="134"/>
      <c r="C3442" s="134"/>
      <c r="D3442" s="94">
        <f t="shared" si="53"/>
        <v>0</v>
      </c>
      <c r="E3442" s="135"/>
    </row>
    <row r="3443" spans="1:5">
      <c r="A3443" s="88">
        <v>3433</v>
      </c>
      <c r="B3443" s="134"/>
      <c r="C3443" s="134"/>
      <c r="D3443" s="94">
        <f t="shared" si="53"/>
        <v>0</v>
      </c>
      <c r="E3443" s="135"/>
    </row>
    <row r="3444" spans="1:5">
      <c r="A3444" s="88">
        <v>3434</v>
      </c>
      <c r="B3444" s="134"/>
      <c r="C3444" s="134"/>
      <c r="D3444" s="94">
        <f t="shared" si="53"/>
        <v>0</v>
      </c>
      <c r="E3444" s="135"/>
    </row>
    <row r="3445" spans="1:5">
      <c r="A3445" s="88">
        <v>3435</v>
      </c>
      <c r="B3445" s="134"/>
      <c r="C3445" s="134"/>
      <c r="D3445" s="94">
        <f t="shared" si="53"/>
        <v>0</v>
      </c>
      <c r="E3445" s="135"/>
    </row>
    <row r="3446" spans="1:5">
      <c r="A3446" s="88">
        <v>3436</v>
      </c>
      <c r="B3446" s="134"/>
      <c r="C3446" s="134"/>
      <c r="D3446" s="94">
        <f t="shared" si="53"/>
        <v>0</v>
      </c>
      <c r="E3446" s="135"/>
    </row>
    <row r="3447" spans="1:5">
      <c r="A3447" s="88">
        <v>3437</v>
      </c>
      <c r="B3447" s="134"/>
      <c r="C3447" s="134"/>
      <c r="D3447" s="94">
        <f t="shared" si="53"/>
        <v>0</v>
      </c>
      <c r="E3447" s="135"/>
    </row>
    <row r="3448" spans="1:5">
      <c r="A3448" s="88">
        <v>3438</v>
      </c>
      <c r="B3448" s="134"/>
      <c r="C3448" s="134"/>
      <c r="D3448" s="94">
        <f t="shared" si="53"/>
        <v>0</v>
      </c>
      <c r="E3448" s="135"/>
    </row>
    <row r="3449" spans="1:5">
      <c r="A3449" s="88">
        <v>3439</v>
      </c>
      <c r="B3449" s="134"/>
      <c r="C3449" s="134"/>
      <c r="D3449" s="94">
        <f t="shared" si="53"/>
        <v>0</v>
      </c>
      <c r="E3449" s="135"/>
    </row>
    <row r="3450" spans="1:5">
      <c r="A3450" s="88">
        <v>3440</v>
      </c>
      <c r="B3450" s="134"/>
      <c r="C3450" s="134"/>
      <c r="D3450" s="94">
        <f t="shared" si="53"/>
        <v>0</v>
      </c>
      <c r="E3450" s="135"/>
    </row>
    <row r="3451" spans="1:5">
      <c r="A3451" s="88">
        <v>3441</v>
      </c>
      <c r="B3451" s="134"/>
      <c r="C3451" s="134"/>
      <c r="D3451" s="94">
        <f t="shared" si="53"/>
        <v>0</v>
      </c>
      <c r="E3451" s="135"/>
    </row>
    <row r="3452" spans="1:5">
      <c r="A3452" s="88">
        <v>3442</v>
      </c>
      <c r="B3452" s="134"/>
      <c r="C3452" s="134"/>
      <c r="D3452" s="94">
        <f t="shared" si="53"/>
        <v>0</v>
      </c>
      <c r="E3452" s="135"/>
    </row>
    <row r="3453" spans="1:5">
      <c r="A3453" s="88">
        <v>3443</v>
      </c>
      <c r="B3453" s="134"/>
      <c r="C3453" s="134"/>
      <c r="D3453" s="94">
        <f t="shared" si="53"/>
        <v>0</v>
      </c>
      <c r="E3453" s="135"/>
    </row>
    <row r="3454" spans="1:5">
      <c r="A3454" s="88">
        <v>3444</v>
      </c>
      <c r="B3454" s="134"/>
      <c r="C3454" s="134"/>
      <c r="D3454" s="94">
        <f t="shared" si="53"/>
        <v>0</v>
      </c>
      <c r="E3454" s="135"/>
    </row>
    <row r="3455" spans="1:5">
      <c r="A3455" s="88">
        <v>3445</v>
      </c>
      <c r="B3455" s="134"/>
      <c r="C3455" s="134"/>
      <c r="D3455" s="94">
        <f t="shared" si="53"/>
        <v>0</v>
      </c>
      <c r="E3455" s="135"/>
    </row>
    <row r="3456" spans="1:5">
      <c r="A3456" s="88">
        <v>3446</v>
      </c>
      <c r="B3456" s="134"/>
      <c r="C3456" s="134"/>
      <c r="D3456" s="94">
        <f t="shared" si="53"/>
        <v>0</v>
      </c>
      <c r="E3456" s="135"/>
    </row>
    <row r="3457" spans="1:5">
      <c r="A3457" s="88">
        <v>3447</v>
      </c>
      <c r="B3457" s="134"/>
      <c r="C3457" s="134"/>
      <c r="D3457" s="94">
        <f t="shared" si="53"/>
        <v>0</v>
      </c>
      <c r="E3457" s="135"/>
    </row>
    <row r="3458" spans="1:5">
      <c r="A3458" s="88">
        <v>3448</v>
      </c>
      <c r="B3458" s="134"/>
      <c r="C3458" s="134"/>
      <c r="D3458" s="94">
        <f t="shared" si="53"/>
        <v>0</v>
      </c>
      <c r="E3458" s="135"/>
    </row>
    <row r="3459" spans="1:5">
      <c r="A3459" s="88">
        <v>3449</v>
      </c>
      <c r="B3459" s="134"/>
      <c r="C3459" s="134"/>
      <c r="D3459" s="94">
        <f t="shared" si="53"/>
        <v>0</v>
      </c>
      <c r="E3459" s="135"/>
    </row>
    <row r="3460" spans="1:5">
      <c r="A3460" s="88">
        <v>3450</v>
      </c>
      <c r="B3460" s="134"/>
      <c r="C3460" s="134"/>
      <c r="D3460" s="94">
        <f t="shared" si="53"/>
        <v>0</v>
      </c>
      <c r="E3460" s="135"/>
    </row>
    <row r="3461" spans="1:5">
      <c r="A3461" s="88">
        <v>3451</v>
      </c>
      <c r="B3461" s="134"/>
      <c r="C3461" s="134"/>
      <c r="D3461" s="94">
        <f t="shared" si="53"/>
        <v>0</v>
      </c>
      <c r="E3461" s="135"/>
    </row>
    <row r="3462" spans="1:5">
      <c r="A3462" s="88">
        <v>3452</v>
      </c>
      <c r="B3462" s="134"/>
      <c r="C3462" s="134"/>
      <c r="D3462" s="94">
        <f t="shared" si="53"/>
        <v>0</v>
      </c>
      <c r="E3462" s="135"/>
    </row>
    <row r="3463" spans="1:5">
      <c r="A3463" s="88">
        <v>3453</v>
      </c>
      <c r="B3463" s="134"/>
      <c r="C3463" s="134"/>
      <c r="D3463" s="94">
        <f t="shared" si="53"/>
        <v>0</v>
      </c>
      <c r="E3463" s="135"/>
    </row>
    <row r="3464" spans="1:5">
      <c r="A3464" s="88">
        <v>3454</v>
      </c>
      <c r="B3464" s="134"/>
      <c r="C3464" s="134"/>
      <c r="D3464" s="94">
        <f t="shared" si="53"/>
        <v>0</v>
      </c>
      <c r="E3464" s="135"/>
    </row>
    <row r="3465" spans="1:5">
      <c r="A3465" s="88">
        <v>3455</v>
      </c>
      <c r="B3465" s="134"/>
      <c r="C3465" s="134"/>
      <c r="D3465" s="94">
        <f t="shared" si="53"/>
        <v>0</v>
      </c>
      <c r="E3465" s="135"/>
    </row>
    <row r="3466" spans="1:5">
      <c r="A3466" s="88">
        <v>3456</v>
      </c>
      <c r="B3466" s="134"/>
      <c r="C3466" s="134"/>
      <c r="D3466" s="94">
        <f t="shared" si="53"/>
        <v>0</v>
      </c>
      <c r="E3466" s="135"/>
    </row>
    <row r="3467" spans="1:5">
      <c r="A3467" s="88">
        <v>3457</v>
      </c>
      <c r="B3467" s="134"/>
      <c r="C3467" s="134"/>
      <c r="D3467" s="94">
        <f t="shared" si="53"/>
        <v>0</v>
      </c>
      <c r="E3467" s="135"/>
    </row>
    <row r="3468" spans="1:5">
      <c r="A3468" s="88">
        <v>3458</v>
      </c>
      <c r="B3468" s="134"/>
      <c r="C3468" s="134"/>
      <c r="D3468" s="94">
        <f t="shared" ref="D3468:D3531" si="54">MIN(B3468:C3468)</f>
        <v>0</v>
      </c>
      <c r="E3468" s="135"/>
    </row>
    <row r="3469" spans="1:5">
      <c r="A3469" s="88">
        <v>3459</v>
      </c>
      <c r="B3469" s="134"/>
      <c r="C3469" s="134"/>
      <c r="D3469" s="94">
        <f t="shared" si="54"/>
        <v>0</v>
      </c>
      <c r="E3469" s="135"/>
    </row>
    <row r="3470" spans="1:5">
      <c r="A3470" s="88">
        <v>3460</v>
      </c>
      <c r="B3470" s="134"/>
      <c r="C3470" s="134"/>
      <c r="D3470" s="94">
        <f t="shared" si="54"/>
        <v>0</v>
      </c>
      <c r="E3470" s="135"/>
    </row>
    <row r="3471" spans="1:5">
      <c r="A3471" s="88">
        <v>3461</v>
      </c>
      <c r="B3471" s="134"/>
      <c r="C3471" s="134"/>
      <c r="D3471" s="94">
        <f t="shared" si="54"/>
        <v>0</v>
      </c>
      <c r="E3471" s="135"/>
    </row>
    <row r="3472" spans="1:5">
      <c r="A3472" s="88">
        <v>3462</v>
      </c>
      <c r="B3472" s="134"/>
      <c r="C3472" s="134"/>
      <c r="D3472" s="94">
        <f t="shared" si="54"/>
        <v>0</v>
      </c>
      <c r="E3472" s="135"/>
    </row>
    <row r="3473" spans="1:5">
      <c r="A3473" s="88">
        <v>3463</v>
      </c>
      <c r="B3473" s="134"/>
      <c r="C3473" s="134"/>
      <c r="D3473" s="94">
        <f t="shared" si="54"/>
        <v>0</v>
      </c>
      <c r="E3473" s="135"/>
    </row>
    <row r="3474" spans="1:5">
      <c r="A3474" s="88">
        <v>3464</v>
      </c>
      <c r="B3474" s="134"/>
      <c r="C3474" s="134"/>
      <c r="D3474" s="94">
        <f t="shared" si="54"/>
        <v>0</v>
      </c>
      <c r="E3474" s="135"/>
    </row>
    <row r="3475" spans="1:5">
      <c r="A3475" s="88">
        <v>3465</v>
      </c>
      <c r="B3475" s="134"/>
      <c r="C3475" s="134"/>
      <c r="D3475" s="94">
        <f t="shared" si="54"/>
        <v>0</v>
      </c>
      <c r="E3475" s="135"/>
    </row>
    <row r="3476" spans="1:5">
      <c r="A3476" s="88">
        <v>3466</v>
      </c>
      <c r="B3476" s="134"/>
      <c r="C3476" s="134"/>
      <c r="D3476" s="94">
        <f t="shared" si="54"/>
        <v>0</v>
      </c>
      <c r="E3476" s="135"/>
    </row>
    <row r="3477" spans="1:5">
      <c r="A3477" s="88">
        <v>3467</v>
      </c>
      <c r="B3477" s="134"/>
      <c r="C3477" s="134"/>
      <c r="D3477" s="94">
        <f t="shared" si="54"/>
        <v>0</v>
      </c>
      <c r="E3477" s="135"/>
    </row>
    <row r="3478" spans="1:5">
      <c r="A3478" s="88">
        <v>3468</v>
      </c>
      <c r="B3478" s="134"/>
      <c r="C3478" s="134"/>
      <c r="D3478" s="94">
        <f t="shared" si="54"/>
        <v>0</v>
      </c>
      <c r="E3478" s="135"/>
    </row>
    <row r="3479" spans="1:5">
      <c r="A3479" s="88">
        <v>3469</v>
      </c>
      <c r="B3479" s="134"/>
      <c r="C3479" s="134"/>
      <c r="D3479" s="94">
        <f t="shared" si="54"/>
        <v>0</v>
      </c>
      <c r="E3479" s="135"/>
    </row>
    <row r="3480" spans="1:5">
      <c r="A3480" s="88">
        <v>3470</v>
      </c>
      <c r="B3480" s="134"/>
      <c r="C3480" s="134"/>
      <c r="D3480" s="94">
        <f t="shared" si="54"/>
        <v>0</v>
      </c>
      <c r="E3480" s="135"/>
    </row>
    <row r="3481" spans="1:5">
      <c r="A3481" s="88">
        <v>3471</v>
      </c>
      <c r="B3481" s="134"/>
      <c r="C3481" s="134"/>
      <c r="D3481" s="94">
        <f t="shared" si="54"/>
        <v>0</v>
      </c>
      <c r="E3481" s="135"/>
    </row>
    <row r="3482" spans="1:5">
      <c r="A3482" s="88">
        <v>3472</v>
      </c>
      <c r="B3482" s="134"/>
      <c r="C3482" s="134"/>
      <c r="D3482" s="94">
        <f t="shared" si="54"/>
        <v>0</v>
      </c>
      <c r="E3482" s="135"/>
    </row>
    <row r="3483" spans="1:5">
      <c r="A3483" s="88">
        <v>3473</v>
      </c>
      <c r="B3483" s="134"/>
      <c r="C3483" s="134"/>
      <c r="D3483" s="94">
        <f t="shared" si="54"/>
        <v>0</v>
      </c>
      <c r="E3483" s="135"/>
    </row>
    <row r="3484" spans="1:5">
      <c r="A3484" s="88">
        <v>3474</v>
      </c>
      <c r="B3484" s="134"/>
      <c r="C3484" s="134"/>
      <c r="D3484" s="94">
        <f t="shared" si="54"/>
        <v>0</v>
      </c>
      <c r="E3484" s="135"/>
    </row>
    <row r="3485" spans="1:5">
      <c r="A3485" s="88">
        <v>3475</v>
      </c>
      <c r="B3485" s="134"/>
      <c r="C3485" s="134"/>
      <c r="D3485" s="94">
        <f t="shared" si="54"/>
        <v>0</v>
      </c>
      <c r="E3485" s="135"/>
    </row>
    <row r="3486" spans="1:5">
      <c r="A3486" s="88">
        <v>3476</v>
      </c>
      <c r="B3486" s="134"/>
      <c r="C3486" s="134"/>
      <c r="D3486" s="94">
        <f t="shared" si="54"/>
        <v>0</v>
      </c>
      <c r="E3486" s="135"/>
    </row>
    <row r="3487" spans="1:5">
      <c r="A3487" s="88">
        <v>3477</v>
      </c>
      <c r="B3487" s="134"/>
      <c r="C3487" s="134"/>
      <c r="D3487" s="94">
        <f t="shared" si="54"/>
        <v>0</v>
      </c>
      <c r="E3487" s="135"/>
    </row>
    <row r="3488" spans="1:5">
      <c r="A3488" s="88">
        <v>3478</v>
      </c>
      <c r="B3488" s="134"/>
      <c r="C3488" s="134"/>
      <c r="D3488" s="94">
        <f t="shared" si="54"/>
        <v>0</v>
      </c>
      <c r="E3488" s="135"/>
    </row>
    <row r="3489" spans="1:5">
      <c r="A3489" s="88">
        <v>3479</v>
      </c>
      <c r="B3489" s="134"/>
      <c r="C3489" s="134"/>
      <c r="D3489" s="94">
        <f t="shared" si="54"/>
        <v>0</v>
      </c>
      <c r="E3489" s="135"/>
    </row>
    <row r="3490" spans="1:5">
      <c r="A3490" s="88">
        <v>3480</v>
      </c>
      <c r="B3490" s="134"/>
      <c r="C3490" s="134"/>
      <c r="D3490" s="94">
        <f t="shared" si="54"/>
        <v>0</v>
      </c>
      <c r="E3490" s="135"/>
    </row>
    <row r="3491" spans="1:5">
      <c r="A3491" s="88">
        <v>3481</v>
      </c>
      <c r="B3491" s="134"/>
      <c r="C3491" s="134"/>
      <c r="D3491" s="94">
        <f t="shared" si="54"/>
        <v>0</v>
      </c>
      <c r="E3491" s="135"/>
    </row>
    <row r="3492" spans="1:5">
      <c r="A3492" s="88">
        <v>3482</v>
      </c>
      <c r="B3492" s="134"/>
      <c r="C3492" s="134"/>
      <c r="D3492" s="94">
        <f t="shared" si="54"/>
        <v>0</v>
      </c>
      <c r="E3492" s="135"/>
    </row>
    <row r="3493" spans="1:5">
      <c r="A3493" s="88">
        <v>3483</v>
      </c>
      <c r="B3493" s="134"/>
      <c r="C3493" s="134"/>
      <c r="D3493" s="94">
        <f t="shared" si="54"/>
        <v>0</v>
      </c>
      <c r="E3493" s="135"/>
    </row>
    <row r="3494" spans="1:5">
      <c r="A3494" s="88">
        <v>3484</v>
      </c>
      <c r="B3494" s="134"/>
      <c r="C3494" s="134"/>
      <c r="D3494" s="94">
        <f t="shared" si="54"/>
        <v>0</v>
      </c>
      <c r="E3494" s="135"/>
    </row>
    <row r="3495" spans="1:5">
      <c r="A3495" s="88">
        <v>3485</v>
      </c>
      <c r="B3495" s="134"/>
      <c r="C3495" s="134"/>
      <c r="D3495" s="94">
        <f t="shared" si="54"/>
        <v>0</v>
      </c>
      <c r="E3495" s="135"/>
    </row>
    <row r="3496" spans="1:5">
      <c r="A3496" s="88">
        <v>3486</v>
      </c>
      <c r="B3496" s="134"/>
      <c r="C3496" s="134"/>
      <c r="D3496" s="94">
        <f t="shared" si="54"/>
        <v>0</v>
      </c>
      <c r="E3496" s="135"/>
    </row>
    <row r="3497" spans="1:5">
      <c r="A3497" s="88">
        <v>3487</v>
      </c>
      <c r="B3497" s="134"/>
      <c r="C3497" s="134"/>
      <c r="D3497" s="94">
        <f t="shared" si="54"/>
        <v>0</v>
      </c>
      <c r="E3497" s="135"/>
    </row>
    <row r="3498" spans="1:5">
      <c r="A3498" s="88">
        <v>3488</v>
      </c>
      <c r="B3498" s="134"/>
      <c r="C3498" s="134"/>
      <c r="D3498" s="94">
        <f t="shared" si="54"/>
        <v>0</v>
      </c>
      <c r="E3498" s="135"/>
    </row>
    <row r="3499" spans="1:5">
      <c r="A3499" s="88">
        <v>3489</v>
      </c>
      <c r="B3499" s="134"/>
      <c r="C3499" s="134"/>
      <c r="D3499" s="94">
        <f t="shared" si="54"/>
        <v>0</v>
      </c>
      <c r="E3499" s="135"/>
    </row>
    <row r="3500" spans="1:5">
      <c r="A3500" s="88">
        <v>3490</v>
      </c>
      <c r="B3500" s="134"/>
      <c r="C3500" s="134"/>
      <c r="D3500" s="94">
        <f t="shared" si="54"/>
        <v>0</v>
      </c>
      <c r="E3500" s="135"/>
    </row>
    <row r="3501" spans="1:5">
      <c r="A3501" s="88">
        <v>3491</v>
      </c>
      <c r="B3501" s="134"/>
      <c r="C3501" s="134"/>
      <c r="D3501" s="94">
        <f t="shared" si="54"/>
        <v>0</v>
      </c>
      <c r="E3501" s="135"/>
    </row>
    <row r="3502" spans="1:5">
      <c r="A3502" s="88">
        <v>3492</v>
      </c>
      <c r="B3502" s="134"/>
      <c r="C3502" s="134"/>
      <c r="D3502" s="94">
        <f t="shared" si="54"/>
        <v>0</v>
      </c>
      <c r="E3502" s="135"/>
    </row>
    <row r="3503" spans="1:5">
      <c r="A3503" s="88">
        <v>3493</v>
      </c>
      <c r="B3503" s="134"/>
      <c r="C3503" s="134"/>
      <c r="D3503" s="94">
        <f t="shared" si="54"/>
        <v>0</v>
      </c>
      <c r="E3503" s="135"/>
    </row>
    <row r="3504" spans="1:5">
      <c r="A3504" s="88">
        <v>3494</v>
      </c>
      <c r="B3504" s="134"/>
      <c r="C3504" s="134"/>
      <c r="D3504" s="94">
        <f t="shared" si="54"/>
        <v>0</v>
      </c>
      <c r="E3504" s="135"/>
    </row>
    <row r="3505" spans="1:5">
      <c r="A3505" s="88">
        <v>3495</v>
      </c>
      <c r="B3505" s="134"/>
      <c r="C3505" s="134"/>
      <c r="D3505" s="94">
        <f t="shared" si="54"/>
        <v>0</v>
      </c>
      <c r="E3505" s="135"/>
    </row>
    <row r="3506" spans="1:5">
      <c r="A3506" s="88">
        <v>3496</v>
      </c>
      <c r="B3506" s="134"/>
      <c r="C3506" s="134"/>
      <c r="D3506" s="94">
        <f t="shared" si="54"/>
        <v>0</v>
      </c>
      <c r="E3506" s="135"/>
    </row>
    <row r="3507" spans="1:5">
      <c r="A3507" s="88">
        <v>3497</v>
      </c>
      <c r="B3507" s="134"/>
      <c r="C3507" s="134"/>
      <c r="D3507" s="94">
        <f t="shared" si="54"/>
        <v>0</v>
      </c>
      <c r="E3507" s="135"/>
    </row>
    <row r="3508" spans="1:5">
      <c r="A3508" s="88">
        <v>3498</v>
      </c>
      <c r="B3508" s="134"/>
      <c r="C3508" s="134"/>
      <c r="D3508" s="94">
        <f t="shared" si="54"/>
        <v>0</v>
      </c>
      <c r="E3508" s="135"/>
    </row>
    <row r="3509" spans="1:5">
      <c r="A3509" s="88">
        <v>3499</v>
      </c>
      <c r="B3509" s="134"/>
      <c r="C3509" s="134"/>
      <c r="D3509" s="94">
        <f t="shared" si="54"/>
        <v>0</v>
      </c>
      <c r="E3509" s="135"/>
    </row>
    <row r="3510" spans="1:5">
      <c r="A3510" s="88">
        <v>3500</v>
      </c>
      <c r="B3510" s="134"/>
      <c r="C3510" s="134"/>
      <c r="D3510" s="94">
        <f t="shared" si="54"/>
        <v>0</v>
      </c>
      <c r="E3510" s="135"/>
    </row>
    <row r="3511" spans="1:5">
      <c r="A3511" s="88">
        <v>3501</v>
      </c>
      <c r="B3511" s="134"/>
      <c r="C3511" s="134"/>
      <c r="D3511" s="94">
        <f t="shared" si="54"/>
        <v>0</v>
      </c>
      <c r="E3511" s="135"/>
    </row>
    <row r="3512" spans="1:5">
      <c r="A3512" s="88">
        <v>3502</v>
      </c>
      <c r="B3512" s="134"/>
      <c r="C3512" s="134"/>
      <c r="D3512" s="94">
        <f t="shared" si="54"/>
        <v>0</v>
      </c>
      <c r="E3512" s="135"/>
    </row>
    <row r="3513" spans="1:5">
      <c r="A3513" s="88">
        <v>3503</v>
      </c>
      <c r="B3513" s="134"/>
      <c r="C3513" s="134"/>
      <c r="D3513" s="94">
        <f t="shared" si="54"/>
        <v>0</v>
      </c>
      <c r="E3513" s="135"/>
    </row>
    <row r="3514" spans="1:5">
      <c r="A3514" s="88">
        <v>3504</v>
      </c>
      <c r="B3514" s="134"/>
      <c r="C3514" s="134"/>
      <c r="D3514" s="94">
        <f t="shared" si="54"/>
        <v>0</v>
      </c>
      <c r="E3514" s="135"/>
    </row>
    <row r="3515" spans="1:5">
      <c r="A3515" s="88">
        <v>3505</v>
      </c>
      <c r="B3515" s="134"/>
      <c r="C3515" s="134"/>
      <c r="D3515" s="94">
        <f t="shared" si="54"/>
        <v>0</v>
      </c>
      <c r="E3515" s="135"/>
    </row>
    <row r="3516" spans="1:5">
      <c r="A3516" s="88">
        <v>3506</v>
      </c>
      <c r="B3516" s="134"/>
      <c r="C3516" s="134"/>
      <c r="D3516" s="94">
        <f t="shared" si="54"/>
        <v>0</v>
      </c>
      <c r="E3516" s="135"/>
    </row>
    <row r="3517" spans="1:5">
      <c r="A3517" s="88">
        <v>3507</v>
      </c>
      <c r="B3517" s="134"/>
      <c r="C3517" s="134"/>
      <c r="D3517" s="94">
        <f t="shared" si="54"/>
        <v>0</v>
      </c>
      <c r="E3517" s="135"/>
    </row>
    <row r="3518" spans="1:5">
      <c r="A3518" s="88">
        <v>3508</v>
      </c>
      <c r="B3518" s="134"/>
      <c r="C3518" s="134"/>
      <c r="D3518" s="94">
        <f t="shared" si="54"/>
        <v>0</v>
      </c>
      <c r="E3518" s="135"/>
    </row>
    <row r="3519" spans="1:5">
      <c r="A3519" s="88">
        <v>3509</v>
      </c>
      <c r="B3519" s="134"/>
      <c r="C3519" s="134"/>
      <c r="D3519" s="94">
        <f t="shared" si="54"/>
        <v>0</v>
      </c>
      <c r="E3519" s="135"/>
    </row>
    <row r="3520" spans="1:5">
      <c r="A3520" s="88">
        <v>3510</v>
      </c>
      <c r="B3520" s="134"/>
      <c r="C3520" s="134"/>
      <c r="D3520" s="94">
        <f t="shared" si="54"/>
        <v>0</v>
      </c>
      <c r="E3520" s="135"/>
    </row>
    <row r="3521" spans="1:5">
      <c r="A3521" s="88">
        <v>3511</v>
      </c>
      <c r="B3521" s="134"/>
      <c r="C3521" s="134"/>
      <c r="D3521" s="94">
        <f t="shared" si="54"/>
        <v>0</v>
      </c>
      <c r="E3521" s="135"/>
    </row>
    <row r="3522" spans="1:5">
      <c r="A3522" s="88">
        <v>3512</v>
      </c>
      <c r="B3522" s="134"/>
      <c r="C3522" s="134"/>
      <c r="D3522" s="94">
        <f t="shared" si="54"/>
        <v>0</v>
      </c>
      <c r="E3522" s="135"/>
    </row>
    <row r="3523" spans="1:5">
      <c r="A3523" s="88">
        <v>3513</v>
      </c>
      <c r="B3523" s="134"/>
      <c r="C3523" s="134"/>
      <c r="D3523" s="94">
        <f t="shared" si="54"/>
        <v>0</v>
      </c>
      <c r="E3523" s="135"/>
    </row>
    <row r="3524" spans="1:5">
      <c r="A3524" s="88">
        <v>3514</v>
      </c>
      <c r="B3524" s="134"/>
      <c r="C3524" s="134"/>
      <c r="D3524" s="94">
        <f t="shared" si="54"/>
        <v>0</v>
      </c>
      <c r="E3524" s="135"/>
    </row>
    <row r="3525" spans="1:5">
      <c r="A3525" s="88">
        <v>3515</v>
      </c>
      <c r="B3525" s="134"/>
      <c r="C3525" s="134"/>
      <c r="D3525" s="94">
        <f t="shared" si="54"/>
        <v>0</v>
      </c>
      <c r="E3525" s="135"/>
    </row>
    <row r="3526" spans="1:5">
      <c r="A3526" s="88">
        <v>3516</v>
      </c>
      <c r="B3526" s="134"/>
      <c r="C3526" s="134"/>
      <c r="D3526" s="94">
        <f t="shared" si="54"/>
        <v>0</v>
      </c>
      <c r="E3526" s="135"/>
    </row>
    <row r="3527" spans="1:5">
      <c r="A3527" s="88">
        <v>3517</v>
      </c>
      <c r="B3527" s="134"/>
      <c r="C3527" s="134"/>
      <c r="D3527" s="94">
        <f t="shared" si="54"/>
        <v>0</v>
      </c>
      <c r="E3527" s="135"/>
    </row>
    <row r="3528" spans="1:5">
      <c r="A3528" s="88">
        <v>3518</v>
      </c>
      <c r="B3528" s="134"/>
      <c r="C3528" s="134"/>
      <c r="D3528" s="94">
        <f t="shared" si="54"/>
        <v>0</v>
      </c>
      <c r="E3528" s="135"/>
    </row>
    <row r="3529" spans="1:5">
      <c r="A3529" s="88">
        <v>3519</v>
      </c>
      <c r="B3529" s="134"/>
      <c r="C3529" s="134"/>
      <c r="D3529" s="94">
        <f t="shared" si="54"/>
        <v>0</v>
      </c>
      <c r="E3529" s="135"/>
    </row>
    <row r="3530" spans="1:5">
      <c r="A3530" s="88">
        <v>3520</v>
      </c>
      <c r="B3530" s="134"/>
      <c r="C3530" s="134"/>
      <c r="D3530" s="94">
        <f t="shared" si="54"/>
        <v>0</v>
      </c>
      <c r="E3530" s="135"/>
    </row>
    <row r="3531" spans="1:5">
      <c r="A3531" s="88">
        <v>3521</v>
      </c>
      <c r="B3531" s="134"/>
      <c r="C3531" s="134"/>
      <c r="D3531" s="94">
        <f t="shared" si="54"/>
        <v>0</v>
      </c>
      <c r="E3531" s="135"/>
    </row>
    <row r="3532" spans="1:5">
      <c r="A3532" s="88">
        <v>3522</v>
      </c>
      <c r="B3532" s="134"/>
      <c r="C3532" s="134"/>
      <c r="D3532" s="94">
        <f t="shared" ref="D3532:D3595" si="55">MIN(B3532:C3532)</f>
        <v>0</v>
      </c>
      <c r="E3532" s="135"/>
    </row>
    <row r="3533" spans="1:5">
      <c r="A3533" s="88">
        <v>3523</v>
      </c>
      <c r="B3533" s="134"/>
      <c r="C3533" s="134"/>
      <c r="D3533" s="94">
        <f t="shared" si="55"/>
        <v>0</v>
      </c>
      <c r="E3533" s="135"/>
    </row>
    <row r="3534" spans="1:5">
      <c r="A3534" s="88">
        <v>3524</v>
      </c>
      <c r="B3534" s="134"/>
      <c r="C3534" s="134"/>
      <c r="D3534" s="94">
        <f t="shared" si="55"/>
        <v>0</v>
      </c>
      <c r="E3534" s="135"/>
    </row>
    <row r="3535" spans="1:5">
      <c r="A3535" s="88">
        <v>3525</v>
      </c>
      <c r="B3535" s="134"/>
      <c r="C3535" s="134"/>
      <c r="D3535" s="94">
        <f t="shared" si="55"/>
        <v>0</v>
      </c>
      <c r="E3535" s="135"/>
    </row>
    <row r="3536" spans="1:5">
      <c r="A3536" s="88">
        <v>3526</v>
      </c>
      <c r="B3536" s="134"/>
      <c r="C3536" s="134"/>
      <c r="D3536" s="94">
        <f t="shared" si="55"/>
        <v>0</v>
      </c>
      <c r="E3536" s="135"/>
    </row>
    <row r="3537" spans="1:5">
      <c r="A3537" s="88">
        <v>3527</v>
      </c>
      <c r="B3537" s="134"/>
      <c r="C3537" s="134"/>
      <c r="D3537" s="94">
        <f t="shared" si="55"/>
        <v>0</v>
      </c>
      <c r="E3537" s="135"/>
    </row>
    <row r="3538" spans="1:5">
      <c r="A3538" s="88">
        <v>3528</v>
      </c>
      <c r="B3538" s="134"/>
      <c r="C3538" s="134"/>
      <c r="D3538" s="94">
        <f t="shared" si="55"/>
        <v>0</v>
      </c>
      <c r="E3538" s="135"/>
    </row>
    <row r="3539" spans="1:5">
      <c r="A3539" s="88">
        <v>3529</v>
      </c>
      <c r="B3539" s="134"/>
      <c r="C3539" s="134"/>
      <c r="D3539" s="94">
        <f t="shared" si="55"/>
        <v>0</v>
      </c>
      <c r="E3539" s="135"/>
    </row>
    <row r="3540" spans="1:5">
      <c r="A3540" s="88">
        <v>3530</v>
      </c>
      <c r="B3540" s="134"/>
      <c r="C3540" s="134"/>
      <c r="D3540" s="94">
        <f t="shared" si="55"/>
        <v>0</v>
      </c>
      <c r="E3540" s="135"/>
    </row>
    <row r="3541" spans="1:5">
      <c r="A3541" s="88">
        <v>3531</v>
      </c>
      <c r="B3541" s="134"/>
      <c r="C3541" s="134"/>
      <c r="D3541" s="94">
        <f t="shared" si="55"/>
        <v>0</v>
      </c>
      <c r="E3541" s="135"/>
    </row>
    <row r="3542" spans="1:5">
      <c r="A3542" s="88">
        <v>3532</v>
      </c>
      <c r="B3542" s="134"/>
      <c r="C3542" s="134"/>
      <c r="D3542" s="94">
        <f t="shared" si="55"/>
        <v>0</v>
      </c>
      <c r="E3542" s="135"/>
    </row>
    <row r="3543" spans="1:5">
      <c r="A3543" s="88">
        <v>3533</v>
      </c>
      <c r="B3543" s="134"/>
      <c r="C3543" s="134"/>
      <c r="D3543" s="94">
        <f t="shared" si="55"/>
        <v>0</v>
      </c>
      <c r="E3543" s="135"/>
    </row>
    <row r="3544" spans="1:5">
      <c r="A3544" s="88">
        <v>3534</v>
      </c>
      <c r="B3544" s="134"/>
      <c r="C3544" s="134"/>
      <c r="D3544" s="94">
        <f t="shared" si="55"/>
        <v>0</v>
      </c>
      <c r="E3544" s="135"/>
    </row>
    <row r="3545" spans="1:5">
      <c r="A3545" s="88">
        <v>3535</v>
      </c>
      <c r="B3545" s="134"/>
      <c r="C3545" s="134"/>
      <c r="D3545" s="94">
        <f t="shared" si="55"/>
        <v>0</v>
      </c>
      <c r="E3545" s="135"/>
    </row>
    <row r="3546" spans="1:5">
      <c r="A3546" s="88">
        <v>3536</v>
      </c>
      <c r="B3546" s="134"/>
      <c r="C3546" s="134"/>
      <c r="D3546" s="94">
        <f t="shared" si="55"/>
        <v>0</v>
      </c>
      <c r="E3546" s="135"/>
    </row>
    <row r="3547" spans="1:5">
      <c r="A3547" s="88">
        <v>3537</v>
      </c>
      <c r="B3547" s="134"/>
      <c r="C3547" s="134"/>
      <c r="D3547" s="94">
        <f t="shared" si="55"/>
        <v>0</v>
      </c>
      <c r="E3547" s="135"/>
    </row>
    <row r="3548" spans="1:5">
      <c r="A3548" s="88">
        <v>3538</v>
      </c>
      <c r="B3548" s="134"/>
      <c r="C3548" s="134"/>
      <c r="D3548" s="94">
        <f t="shared" si="55"/>
        <v>0</v>
      </c>
      <c r="E3548" s="135"/>
    </row>
    <row r="3549" spans="1:5">
      <c r="A3549" s="88">
        <v>3539</v>
      </c>
      <c r="B3549" s="134"/>
      <c r="C3549" s="134"/>
      <c r="D3549" s="94">
        <f t="shared" si="55"/>
        <v>0</v>
      </c>
      <c r="E3549" s="135"/>
    </row>
    <row r="3550" spans="1:5">
      <c r="A3550" s="88">
        <v>3540</v>
      </c>
      <c r="B3550" s="134"/>
      <c r="C3550" s="134"/>
      <c r="D3550" s="94">
        <f t="shared" si="55"/>
        <v>0</v>
      </c>
      <c r="E3550" s="135"/>
    </row>
    <row r="3551" spans="1:5">
      <c r="A3551" s="88">
        <v>3541</v>
      </c>
      <c r="B3551" s="134"/>
      <c r="C3551" s="134"/>
      <c r="D3551" s="94">
        <f t="shared" si="55"/>
        <v>0</v>
      </c>
      <c r="E3551" s="135"/>
    </row>
    <row r="3552" spans="1:5">
      <c r="A3552" s="88">
        <v>3542</v>
      </c>
      <c r="B3552" s="134"/>
      <c r="C3552" s="134"/>
      <c r="D3552" s="94">
        <f t="shared" si="55"/>
        <v>0</v>
      </c>
      <c r="E3552" s="135"/>
    </row>
    <row r="3553" spans="1:5">
      <c r="A3553" s="88">
        <v>3543</v>
      </c>
      <c r="B3553" s="134"/>
      <c r="C3553" s="134"/>
      <c r="D3553" s="94">
        <f t="shared" si="55"/>
        <v>0</v>
      </c>
      <c r="E3553" s="135"/>
    </row>
    <row r="3554" spans="1:5">
      <c r="A3554" s="88">
        <v>3544</v>
      </c>
      <c r="B3554" s="134"/>
      <c r="C3554" s="134"/>
      <c r="D3554" s="94">
        <f t="shared" si="55"/>
        <v>0</v>
      </c>
      <c r="E3554" s="135"/>
    </row>
    <row r="3555" spans="1:5">
      <c r="A3555" s="88">
        <v>3545</v>
      </c>
      <c r="B3555" s="134"/>
      <c r="C3555" s="134"/>
      <c r="D3555" s="94">
        <f t="shared" si="55"/>
        <v>0</v>
      </c>
      <c r="E3555" s="135"/>
    </row>
    <row r="3556" spans="1:5">
      <c r="A3556" s="88">
        <v>3546</v>
      </c>
      <c r="B3556" s="134"/>
      <c r="C3556" s="134"/>
      <c r="D3556" s="94">
        <f t="shared" si="55"/>
        <v>0</v>
      </c>
      <c r="E3556" s="135"/>
    </row>
    <row r="3557" spans="1:5">
      <c r="A3557" s="88">
        <v>3547</v>
      </c>
      <c r="B3557" s="134"/>
      <c r="C3557" s="134"/>
      <c r="D3557" s="94">
        <f t="shared" si="55"/>
        <v>0</v>
      </c>
      <c r="E3557" s="135"/>
    </row>
    <row r="3558" spans="1:5">
      <c r="A3558" s="88">
        <v>3548</v>
      </c>
      <c r="B3558" s="134"/>
      <c r="C3558" s="134"/>
      <c r="D3558" s="94">
        <f t="shared" si="55"/>
        <v>0</v>
      </c>
      <c r="E3558" s="135"/>
    </row>
    <row r="3559" spans="1:5">
      <c r="A3559" s="88">
        <v>3549</v>
      </c>
      <c r="B3559" s="134"/>
      <c r="C3559" s="134"/>
      <c r="D3559" s="94">
        <f t="shared" si="55"/>
        <v>0</v>
      </c>
      <c r="E3559" s="135"/>
    </row>
    <row r="3560" spans="1:5">
      <c r="A3560" s="88">
        <v>3550</v>
      </c>
      <c r="B3560" s="134"/>
      <c r="C3560" s="134"/>
      <c r="D3560" s="94">
        <f t="shared" si="55"/>
        <v>0</v>
      </c>
      <c r="E3560" s="135"/>
    </row>
    <row r="3561" spans="1:5">
      <c r="A3561" s="88">
        <v>3551</v>
      </c>
      <c r="B3561" s="134"/>
      <c r="C3561" s="134"/>
      <c r="D3561" s="94">
        <f t="shared" si="55"/>
        <v>0</v>
      </c>
      <c r="E3561" s="135"/>
    </row>
    <row r="3562" spans="1:5">
      <c r="A3562" s="88">
        <v>3552</v>
      </c>
      <c r="B3562" s="134"/>
      <c r="C3562" s="134"/>
      <c r="D3562" s="94">
        <f t="shared" si="55"/>
        <v>0</v>
      </c>
      <c r="E3562" s="135"/>
    </row>
    <row r="3563" spans="1:5">
      <c r="A3563" s="88">
        <v>3553</v>
      </c>
      <c r="B3563" s="134"/>
      <c r="C3563" s="134"/>
      <c r="D3563" s="94">
        <f t="shared" si="55"/>
        <v>0</v>
      </c>
      <c r="E3563" s="135"/>
    </row>
    <row r="3564" spans="1:5">
      <c r="A3564" s="88">
        <v>3554</v>
      </c>
      <c r="B3564" s="134"/>
      <c r="C3564" s="134"/>
      <c r="D3564" s="94">
        <f t="shared" si="55"/>
        <v>0</v>
      </c>
      <c r="E3564" s="135"/>
    </row>
    <row r="3565" spans="1:5">
      <c r="A3565" s="88">
        <v>3555</v>
      </c>
      <c r="B3565" s="134"/>
      <c r="C3565" s="134"/>
      <c r="D3565" s="94">
        <f t="shared" si="55"/>
        <v>0</v>
      </c>
      <c r="E3565" s="135"/>
    </row>
    <row r="3566" spans="1:5">
      <c r="A3566" s="88">
        <v>3556</v>
      </c>
      <c r="B3566" s="134"/>
      <c r="C3566" s="134"/>
      <c r="D3566" s="94">
        <f t="shared" si="55"/>
        <v>0</v>
      </c>
      <c r="E3566" s="135"/>
    </row>
    <row r="3567" spans="1:5">
      <c r="A3567" s="88">
        <v>3557</v>
      </c>
      <c r="B3567" s="134"/>
      <c r="C3567" s="134"/>
      <c r="D3567" s="94">
        <f t="shared" si="55"/>
        <v>0</v>
      </c>
      <c r="E3567" s="135"/>
    </row>
    <row r="3568" spans="1:5">
      <c r="A3568" s="88">
        <v>3558</v>
      </c>
      <c r="B3568" s="134"/>
      <c r="C3568" s="134"/>
      <c r="D3568" s="94">
        <f t="shared" si="55"/>
        <v>0</v>
      </c>
      <c r="E3568" s="135"/>
    </row>
    <row r="3569" spans="1:5">
      <c r="A3569" s="88">
        <v>3559</v>
      </c>
      <c r="B3569" s="134"/>
      <c r="C3569" s="134"/>
      <c r="D3569" s="94">
        <f t="shared" si="55"/>
        <v>0</v>
      </c>
      <c r="E3569" s="135"/>
    </row>
    <row r="3570" spans="1:5">
      <c r="A3570" s="88">
        <v>3560</v>
      </c>
      <c r="B3570" s="134"/>
      <c r="C3570" s="134"/>
      <c r="D3570" s="94">
        <f t="shared" si="55"/>
        <v>0</v>
      </c>
      <c r="E3570" s="135"/>
    </row>
    <row r="3571" spans="1:5">
      <c r="A3571" s="88">
        <v>3561</v>
      </c>
      <c r="B3571" s="134"/>
      <c r="C3571" s="134"/>
      <c r="D3571" s="94">
        <f t="shared" si="55"/>
        <v>0</v>
      </c>
      <c r="E3571" s="135"/>
    </row>
    <row r="3572" spans="1:5">
      <c r="A3572" s="88">
        <v>3562</v>
      </c>
      <c r="B3572" s="134"/>
      <c r="C3572" s="134"/>
      <c r="D3572" s="94">
        <f t="shared" si="55"/>
        <v>0</v>
      </c>
      <c r="E3572" s="135"/>
    </row>
    <row r="3573" spans="1:5">
      <c r="A3573" s="88">
        <v>3563</v>
      </c>
      <c r="B3573" s="134"/>
      <c r="C3573" s="134"/>
      <c r="D3573" s="94">
        <f t="shared" si="55"/>
        <v>0</v>
      </c>
      <c r="E3573" s="135"/>
    </row>
    <row r="3574" spans="1:5">
      <c r="A3574" s="88">
        <v>3564</v>
      </c>
      <c r="B3574" s="134"/>
      <c r="C3574" s="134"/>
      <c r="D3574" s="94">
        <f t="shared" si="55"/>
        <v>0</v>
      </c>
      <c r="E3574" s="135"/>
    </row>
    <row r="3575" spans="1:5">
      <c r="A3575" s="88">
        <v>3565</v>
      </c>
      <c r="B3575" s="134"/>
      <c r="C3575" s="134"/>
      <c r="D3575" s="94">
        <f t="shared" si="55"/>
        <v>0</v>
      </c>
      <c r="E3575" s="135"/>
    </row>
    <row r="3576" spans="1:5">
      <c r="A3576" s="88">
        <v>3566</v>
      </c>
      <c r="B3576" s="134"/>
      <c r="C3576" s="134"/>
      <c r="D3576" s="94">
        <f t="shared" si="55"/>
        <v>0</v>
      </c>
      <c r="E3576" s="135"/>
    </row>
    <row r="3577" spans="1:5">
      <c r="A3577" s="88">
        <v>3567</v>
      </c>
      <c r="B3577" s="134"/>
      <c r="C3577" s="134"/>
      <c r="D3577" s="94">
        <f t="shared" si="55"/>
        <v>0</v>
      </c>
      <c r="E3577" s="135"/>
    </row>
    <row r="3578" spans="1:5">
      <c r="A3578" s="88">
        <v>3568</v>
      </c>
      <c r="B3578" s="134"/>
      <c r="C3578" s="134"/>
      <c r="D3578" s="94">
        <f t="shared" si="55"/>
        <v>0</v>
      </c>
      <c r="E3578" s="135"/>
    </row>
    <row r="3579" spans="1:5">
      <c r="A3579" s="88">
        <v>3569</v>
      </c>
      <c r="B3579" s="134"/>
      <c r="C3579" s="134"/>
      <c r="D3579" s="94">
        <f t="shared" si="55"/>
        <v>0</v>
      </c>
      <c r="E3579" s="135"/>
    </row>
    <row r="3580" spans="1:5">
      <c r="A3580" s="88">
        <v>3570</v>
      </c>
      <c r="B3580" s="134"/>
      <c r="C3580" s="134"/>
      <c r="D3580" s="94">
        <f t="shared" si="55"/>
        <v>0</v>
      </c>
      <c r="E3580" s="135"/>
    </row>
    <row r="3581" spans="1:5">
      <c r="A3581" s="88">
        <v>3571</v>
      </c>
      <c r="B3581" s="134"/>
      <c r="C3581" s="134"/>
      <c r="D3581" s="94">
        <f t="shared" si="55"/>
        <v>0</v>
      </c>
      <c r="E3581" s="135"/>
    </row>
    <row r="3582" spans="1:5">
      <c r="A3582" s="88">
        <v>3572</v>
      </c>
      <c r="B3582" s="134"/>
      <c r="C3582" s="134"/>
      <c r="D3582" s="94">
        <f t="shared" si="55"/>
        <v>0</v>
      </c>
      <c r="E3582" s="135"/>
    </row>
    <row r="3583" spans="1:5">
      <c r="A3583" s="88">
        <v>3573</v>
      </c>
      <c r="B3583" s="134"/>
      <c r="C3583" s="134"/>
      <c r="D3583" s="94">
        <f t="shared" si="55"/>
        <v>0</v>
      </c>
      <c r="E3583" s="135"/>
    </row>
    <row r="3584" spans="1:5">
      <c r="A3584" s="88">
        <v>3574</v>
      </c>
      <c r="B3584" s="134"/>
      <c r="C3584" s="134"/>
      <c r="D3584" s="94">
        <f t="shared" si="55"/>
        <v>0</v>
      </c>
      <c r="E3584" s="135"/>
    </row>
    <row r="3585" spans="1:5">
      <c r="A3585" s="88">
        <v>3575</v>
      </c>
      <c r="B3585" s="134"/>
      <c r="C3585" s="134"/>
      <c r="D3585" s="94">
        <f t="shared" si="55"/>
        <v>0</v>
      </c>
      <c r="E3585" s="135"/>
    </row>
    <row r="3586" spans="1:5">
      <c r="A3586" s="88">
        <v>3576</v>
      </c>
      <c r="B3586" s="134"/>
      <c r="C3586" s="134"/>
      <c r="D3586" s="94">
        <f t="shared" si="55"/>
        <v>0</v>
      </c>
      <c r="E3586" s="135"/>
    </row>
    <row r="3587" spans="1:5">
      <c r="A3587" s="88">
        <v>3577</v>
      </c>
      <c r="B3587" s="134"/>
      <c r="C3587" s="134"/>
      <c r="D3587" s="94">
        <f t="shared" si="55"/>
        <v>0</v>
      </c>
      <c r="E3587" s="135"/>
    </row>
    <row r="3588" spans="1:5">
      <c r="A3588" s="88">
        <v>3578</v>
      </c>
      <c r="B3588" s="134"/>
      <c r="C3588" s="134"/>
      <c r="D3588" s="94">
        <f t="shared" si="55"/>
        <v>0</v>
      </c>
      <c r="E3588" s="135"/>
    </row>
    <row r="3589" spans="1:5">
      <c r="A3589" s="88">
        <v>3579</v>
      </c>
      <c r="B3589" s="134"/>
      <c r="C3589" s="134"/>
      <c r="D3589" s="94">
        <f t="shared" si="55"/>
        <v>0</v>
      </c>
      <c r="E3589" s="135"/>
    </row>
    <row r="3590" spans="1:5">
      <c r="A3590" s="88">
        <v>3580</v>
      </c>
      <c r="B3590" s="134"/>
      <c r="C3590" s="134"/>
      <c r="D3590" s="94">
        <f t="shared" si="55"/>
        <v>0</v>
      </c>
      <c r="E3590" s="135"/>
    </row>
    <row r="3591" spans="1:5">
      <c r="A3591" s="88">
        <v>3581</v>
      </c>
      <c r="B3591" s="134"/>
      <c r="C3591" s="134"/>
      <c r="D3591" s="94">
        <f t="shared" si="55"/>
        <v>0</v>
      </c>
      <c r="E3591" s="135"/>
    </row>
    <row r="3592" spans="1:5">
      <c r="A3592" s="88">
        <v>3582</v>
      </c>
      <c r="B3592" s="134"/>
      <c r="C3592" s="134"/>
      <c r="D3592" s="94">
        <f t="shared" si="55"/>
        <v>0</v>
      </c>
      <c r="E3592" s="135"/>
    </row>
    <row r="3593" spans="1:5">
      <c r="A3593" s="88">
        <v>3583</v>
      </c>
      <c r="B3593" s="134"/>
      <c r="C3593" s="134"/>
      <c r="D3593" s="94">
        <f t="shared" si="55"/>
        <v>0</v>
      </c>
      <c r="E3593" s="135"/>
    </row>
    <row r="3594" spans="1:5">
      <c r="A3594" s="88">
        <v>3584</v>
      </c>
      <c r="B3594" s="134"/>
      <c r="C3594" s="134"/>
      <c r="D3594" s="94">
        <f t="shared" si="55"/>
        <v>0</v>
      </c>
      <c r="E3594" s="135"/>
    </row>
    <row r="3595" spans="1:5">
      <c r="A3595" s="88">
        <v>3585</v>
      </c>
      <c r="B3595" s="134"/>
      <c r="C3595" s="134"/>
      <c r="D3595" s="94">
        <f t="shared" si="55"/>
        <v>0</v>
      </c>
      <c r="E3595" s="135"/>
    </row>
    <row r="3596" spans="1:5">
      <c r="A3596" s="88">
        <v>3586</v>
      </c>
      <c r="B3596" s="134"/>
      <c r="C3596" s="134"/>
      <c r="D3596" s="94">
        <f t="shared" ref="D3596:D3659" si="56">MIN(B3596:C3596)</f>
        <v>0</v>
      </c>
      <c r="E3596" s="135"/>
    </row>
    <row r="3597" spans="1:5">
      <c r="A3597" s="88">
        <v>3587</v>
      </c>
      <c r="B3597" s="134"/>
      <c r="C3597" s="134"/>
      <c r="D3597" s="94">
        <f t="shared" si="56"/>
        <v>0</v>
      </c>
      <c r="E3597" s="135"/>
    </row>
    <row r="3598" spans="1:5">
      <c r="A3598" s="88">
        <v>3588</v>
      </c>
      <c r="B3598" s="134"/>
      <c r="C3598" s="134"/>
      <c r="D3598" s="94">
        <f t="shared" si="56"/>
        <v>0</v>
      </c>
      <c r="E3598" s="135"/>
    </row>
    <row r="3599" spans="1:5">
      <c r="A3599" s="88">
        <v>3589</v>
      </c>
      <c r="B3599" s="134"/>
      <c r="C3599" s="134"/>
      <c r="D3599" s="94">
        <f t="shared" si="56"/>
        <v>0</v>
      </c>
      <c r="E3599" s="135"/>
    </row>
    <row r="3600" spans="1:5">
      <c r="A3600" s="88">
        <v>3590</v>
      </c>
      <c r="B3600" s="134"/>
      <c r="C3600" s="134"/>
      <c r="D3600" s="94">
        <f t="shared" si="56"/>
        <v>0</v>
      </c>
      <c r="E3600" s="135"/>
    </row>
    <row r="3601" spans="1:5">
      <c r="A3601" s="88">
        <v>3591</v>
      </c>
      <c r="B3601" s="134"/>
      <c r="C3601" s="134"/>
      <c r="D3601" s="94">
        <f t="shared" si="56"/>
        <v>0</v>
      </c>
      <c r="E3601" s="135"/>
    </row>
    <row r="3602" spans="1:5">
      <c r="A3602" s="88">
        <v>3592</v>
      </c>
      <c r="B3602" s="134"/>
      <c r="C3602" s="134"/>
      <c r="D3602" s="94">
        <f t="shared" si="56"/>
        <v>0</v>
      </c>
      <c r="E3602" s="135"/>
    </row>
    <row r="3603" spans="1:5">
      <c r="A3603" s="88">
        <v>3593</v>
      </c>
      <c r="B3603" s="134"/>
      <c r="C3603" s="134"/>
      <c r="D3603" s="94">
        <f t="shared" si="56"/>
        <v>0</v>
      </c>
      <c r="E3603" s="135"/>
    </row>
    <row r="3604" spans="1:5">
      <c r="A3604" s="88">
        <v>3594</v>
      </c>
      <c r="B3604" s="134"/>
      <c r="C3604" s="134"/>
      <c r="D3604" s="94">
        <f t="shared" si="56"/>
        <v>0</v>
      </c>
      <c r="E3604" s="135"/>
    </row>
    <row r="3605" spans="1:5">
      <c r="A3605" s="88">
        <v>3595</v>
      </c>
      <c r="B3605" s="134"/>
      <c r="C3605" s="134"/>
      <c r="D3605" s="94">
        <f t="shared" si="56"/>
        <v>0</v>
      </c>
      <c r="E3605" s="135"/>
    </row>
    <row r="3606" spans="1:5">
      <c r="A3606" s="88">
        <v>3596</v>
      </c>
      <c r="B3606" s="134"/>
      <c r="C3606" s="134"/>
      <c r="D3606" s="94">
        <f t="shared" si="56"/>
        <v>0</v>
      </c>
      <c r="E3606" s="135"/>
    </row>
    <row r="3607" spans="1:5">
      <c r="A3607" s="88">
        <v>3597</v>
      </c>
      <c r="B3607" s="134"/>
      <c r="C3607" s="134"/>
      <c r="D3607" s="94">
        <f t="shared" si="56"/>
        <v>0</v>
      </c>
      <c r="E3607" s="135"/>
    </row>
    <row r="3608" spans="1:5">
      <c r="A3608" s="88">
        <v>3598</v>
      </c>
      <c r="B3608" s="134"/>
      <c r="C3608" s="134"/>
      <c r="D3608" s="94">
        <f t="shared" si="56"/>
        <v>0</v>
      </c>
      <c r="E3608" s="135"/>
    </row>
    <row r="3609" spans="1:5">
      <c r="A3609" s="88">
        <v>3599</v>
      </c>
      <c r="B3609" s="134"/>
      <c r="C3609" s="134"/>
      <c r="D3609" s="94">
        <f t="shared" si="56"/>
        <v>0</v>
      </c>
      <c r="E3609" s="135"/>
    </row>
    <row r="3610" spans="1:5">
      <c r="A3610" s="88">
        <v>3600</v>
      </c>
      <c r="B3610" s="134"/>
      <c r="C3610" s="134"/>
      <c r="D3610" s="94">
        <f t="shared" si="56"/>
        <v>0</v>
      </c>
      <c r="E3610" s="135"/>
    </row>
    <row r="3611" spans="1:5">
      <c r="A3611" s="88">
        <v>3601</v>
      </c>
      <c r="B3611" s="134"/>
      <c r="C3611" s="134"/>
      <c r="D3611" s="94">
        <f t="shared" si="56"/>
        <v>0</v>
      </c>
      <c r="E3611" s="135"/>
    </row>
    <row r="3612" spans="1:5">
      <c r="A3612" s="88">
        <v>3602</v>
      </c>
      <c r="B3612" s="134"/>
      <c r="C3612" s="134"/>
      <c r="D3612" s="94">
        <f t="shared" si="56"/>
        <v>0</v>
      </c>
      <c r="E3612" s="135"/>
    </row>
    <row r="3613" spans="1:5">
      <c r="A3613" s="88">
        <v>3603</v>
      </c>
      <c r="B3613" s="134"/>
      <c r="C3613" s="134"/>
      <c r="D3613" s="94">
        <f t="shared" si="56"/>
        <v>0</v>
      </c>
      <c r="E3613" s="135"/>
    </row>
    <row r="3614" spans="1:5">
      <c r="A3614" s="88">
        <v>3604</v>
      </c>
      <c r="B3614" s="134"/>
      <c r="C3614" s="134"/>
      <c r="D3614" s="94">
        <f t="shared" si="56"/>
        <v>0</v>
      </c>
      <c r="E3614" s="135"/>
    </row>
    <row r="3615" spans="1:5">
      <c r="A3615" s="88">
        <v>3605</v>
      </c>
      <c r="B3615" s="134"/>
      <c r="C3615" s="134"/>
      <c r="D3615" s="94">
        <f t="shared" si="56"/>
        <v>0</v>
      </c>
      <c r="E3615" s="135"/>
    </row>
    <row r="3616" spans="1:5">
      <c r="A3616" s="88">
        <v>3606</v>
      </c>
      <c r="B3616" s="134"/>
      <c r="C3616" s="134"/>
      <c r="D3616" s="94">
        <f t="shared" si="56"/>
        <v>0</v>
      </c>
      <c r="E3616" s="135"/>
    </row>
    <row r="3617" spans="1:5">
      <c r="A3617" s="88">
        <v>3607</v>
      </c>
      <c r="B3617" s="134"/>
      <c r="C3617" s="134"/>
      <c r="D3617" s="94">
        <f t="shared" si="56"/>
        <v>0</v>
      </c>
      <c r="E3617" s="135"/>
    </row>
    <row r="3618" spans="1:5">
      <c r="A3618" s="88">
        <v>3608</v>
      </c>
      <c r="B3618" s="134"/>
      <c r="C3618" s="134"/>
      <c r="D3618" s="94">
        <f t="shared" si="56"/>
        <v>0</v>
      </c>
      <c r="E3618" s="135"/>
    </row>
    <row r="3619" spans="1:5">
      <c r="A3619" s="88">
        <v>3609</v>
      </c>
      <c r="B3619" s="134"/>
      <c r="C3619" s="134"/>
      <c r="D3619" s="94">
        <f t="shared" si="56"/>
        <v>0</v>
      </c>
      <c r="E3619" s="135"/>
    </row>
    <row r="3620" spans="1:5">
      <c r="A3620" s="88">
        <v>3610</v>
      </c>
      <c r="B3620" s="134"/>
      <c r="C3620" s="134"/>
      <c r="D3620" s="94">
        <f t="shared" si="56"/>
        <v>0</v>
      </c>
      <c r="E3620" s="135"/>
    </row>
    <row r="3621" spans="1:5">
      <c r="A3621" s="88">
        <v>3611</v>
      </c>
      <c r="B3621" s="134"/>
      <c r="C3621" s="134"/>
      <c r="D3621" s="94">
        <f t="shared" si="56"/>
        <v>0</v>
      </c>
      <c r="E3621" s="135"/>
    </row>
    <row r="3622" spans="1:5">
      <c r="A3622" s="88">
        <v>3612</v>
      </c>
      <c r="B3622" s="134"/>
      <c r="C3622" s="134"/>
      <c r="D3622" s="94">
        <f t="shared" si="56"/>
        <v>0</v>
      </c>
      <c r="E3622" s="135"/>
    </row>
    <row r="3623" spans="1:5">
      <c r="A3623" s="88">
        <v>3613</v>
      </c>
      <c r="B3623" s="134"/>
      <c r="C3623" s="134"/>
      <c r="D3623" s="94">
        <f t="shared" si="56"/>
        <v>0</v>
      </c>
      <c r="E3623" s="135"/>
    </row>
    <row r="3624" spans="1:5">
      <c r="A3624" s="88">
        <v>3614</v>
      </c>
      <c r="B3624" s="134"/>
      <c r="C3624" s="134"/>
      <c r="D3624" s="94">
        <f t="shared" si="56"/>
        <v>0</v>
      </c>
      <c r="E3624" s="135"/>
    </row>
    <row r="3625" spans="1:5">
      <c r="A3625" s="88">
        <v>3615</v>
      </c>
      <c r="B3625" s="134"/>
      <c r="C3625" s="134"/>
      <c r="D3625" s="94">
        <f t="shared" si="56"/>
        <v>0</v>
      </c>
      <c r="E3625" s="135"/>
    </row>
    <row r="3626" spans="1:5">
      <c r="A3626" s="88">
        <v>3616</v>
      </c>
      <c r="B3626" s="134"/>
      <c r="C3626" s="134"/>
      <c r="D3626" s="94">
        <f t="shared" si="56"/>
        <v>0</v>
      </c>
      <c r="E3626" s="135"/>
    </row>
    <row r="3627" spans="1:5">
      <c r="A3627" s="88">
        <v>3617</v>
      </c>
      <c r="B3627" s="134"/>
      <c r="C3627" s="134"/>
      <c r="D3627" s="94">
        <f t="shared" si="56"/>
        <v>0</v>
      </c>
      <c r="E3627" s="135"/>
    </row>
    <row r="3628" spans="1:5">
      <c r="A3628" s="88">
        <v>3618</v>
      </c>
      <c r="B3628" s="134"/>
      <c r="C3628" s="134"/>
      <c r="D3628" s="94">
        <f t="shared" si="56"/>
        <v>0</v>
      </c>
      <c r="E3628" s="135"/>
    </row>
    <row r="3629" spans="1:5">
      <c r="A3629" s="88">
        <v>3619</v>
      </c>
      <c r="B3629" s="134"/>
      <c r="C3629" s="134"/>
      <c r="D3629" s="94">
        <f t="shared" si="56"/>
        <v>0</v>
      </c>
      <c r="E3629" s="135"/>
    </row>
    <row r="3630" spans="1:5">
      <c r="A3630" s="88">
        <v>3620</v>
      </c>
      <c r="B3630" s="134"/>
      <c r="C3630" s="134"/>
      <c r="D3630" s="94">
        <f t="shared" si="56"/>
        <v>0</v>
      </c>
      <c r="E3630" s="135"/>
    </row>
    <row r="3631" spans="1:5">
      <c r="A3631" s="88">
        <v>3621</v>
      </c>
      <c r="B3631" s="134"/>
      <c r="C3631" s="134"/>
      <c r="D3631" s="94">
        <f t="shared" si="56"/>
        <v>0</v>
      </c>
      <c r="E3631" s="135"/>
    </row>
    <row r="3632" spans="1:5">
      <c r="A3632" s="88">
        <v>3622</v>
      </c>
      <c r="B3632" s="134"/>
      <c r="C3632" s="134"/>
      <c r="D3632" s="94">
        <f t="shared" si="56"/>
        <v>0</v>
      </c>
      <c r="E3632" s="135"/>
    </row>
    <row r="3633" spans="1:5">
      <c r="A3633" s="88">
        <v>3623</v>
      </c>
      <c r="B3633" s="134"/>
      <c r="C3633" s="134"/>
      <c r="D3633" s="94">
        <f t="shared" si="56"/>
        <v>0</v>
      </c>
      <c r="E3633" s="135"/>
    </row>
    <row r="3634" spans="1:5">
      <c r="A3634" s="88">
        <v>3624</v>
      </c>
      <c r="B3634" s="134"/>
      <c r="C3634" s="134"/>
      <c r="D3634" s="94">
        <f t="shared" si="56"/>
        <v>0</v>
      </c>
      <c r="E3634" s="135"/>
    </row>
    <row r="3635" spans="1:5">
      <c r="A3635" s="88">
        <v>3625</v>
      </c>
      <c r="B3635" s="134"/>
      <c r="C3635" s="134"/>
      <c r="D3635" s="94">
        <f t="shared" si="56"/>
        <v>0</v>
      </c>
      <c r="E3635" s="135"/>
    </row>
    <row r="3636" spans="1:5">
      <c r="A3636" s="88">
        <v>3626</v>
      </c>
      <c r="B3636" s="134"/>
      <c r="C3636" s="134"/>
      <c r="D3636" s="94">
        <f t="shared" si="56"/>
        <v>0</v>
      </c>
      <c r="E3636" s="135"/>
    </row>
    <row r="3637" spans="1:5">
      <c r="A3637" s="88">
        <v>3627</v>
      </c>
      <c r="B3637" s="134"/>
      <c r="C3637" s="134"/>
      <c r="D3637" s="94">
        <f t="shared" si="56"/>
        <v>0</v>
      </c>
      <c r="E3637" s="135"/>
    </row>
    <row r="3638" spans="1:5">
      <c r="A3638" s="88">
        <v>3628</v>
      </c>
      <c r="B3638" s="134"/>
      <c r="C3638" s="134"/>
      <c r="D3638" s="94">
        <f t="shared" si="56"/>
        <v>0</v>
      </c>
      <c r="E3638" s="135"/>
    </row>
    <row r="3639" spans="1:5">
      <c r="A3639" s="88">
        <v>3629</v>
      </c>
      <c r="B3639" s="134"/>
      <c r="C3639" s="134"/>
      <c r="D3639" s="94">
        <f t="shared" si="56"/>
        <v>0</v>
      </c>
      <c r="E3639" s="135"/>
    </row>
    <row r="3640" spans="1:5">
      <c r="A3640" s="88">
        <v>3630</v>
      </c>
      <c r="B3640" s="134"/>
      <c r="C3640" s="134"/>
      <c r="D3640" s="94">
        <f t="shared" si="56"/>
        <v>0</v>
      </c>
      <c r="E3640" s="135"/>
    </row>
    <row r="3641" spans="1:5">
      <c r="A3641" s="88">
        <v>3631</v>
      </c>
      <c r="B3641" s="134"/>
      <c r="C3641" s="134"/>
      <c r="D3641" s="94">
        <f t="shared" si="56"/>
        <v>0</v>
      </c>
      <c r="E3641" s="135"/>
    </row>
    <row r="3642" spans="1:5">
      <c r="A3642" s="88">
        <v>3632</v>
      </c>
      <c r="B3642" s="134"/>
      <c r="C3642" s="134"/>
      <c r="D3642" s="94">
        <f t="shared" si="56"/>
        <v>0</v>
      </c>
      <c r="E3642" s="135"/>
    </row>
    <row r="3643" spans="1:5">
      <c r="A3643" s="88">
        <v>3633</v>
      </c>
      <c r="B3643" s="134"/>
      <c r="C3643" s="134"/>
      <c r="D3643" s="94">
        <f t="shared" si="56"/>
        <v>0</v>
      </c>
      <c r="E3643" s="135"/>
    </row>
    <row r="3644" spans="1:5">
      <c r="A3644" s="88">
        <v>3634</v>
      </c>
      <c r="B3644" s="134"/>
      <c r="C3644" s="134"/>
      <c r="D3644" s="94">
        <f t="shared" si="56"/>
        <v>0</v>
      </c>
      <c r="E3644" s="135"/>
    </row>
    <row r="3645" spans="1:5">
      <c r="A3645" s="88">
        <v>3635</v>
      </c>
      <c r="B3645" s="134"/>
      <c r="C3645" s="134"/>
      <c r="D3645" s="94">
        <f t="shared" si="56"/>
        <v>0</v>
      </c>
      <c r="E3645" s="135"/>
    </row>
    <row r="3646" spans="1:5">
      <c r="A3646" s="88">
        <v>3636</v>
      </c>
      <c r="B3646" s="134"/>
      <c r="C3646" s="134"/>
      <c r="D3646" s="94">
        <f t="shared" si="56"/>
        <v>0</v>
      </c>
      <c r="E3646" s="135"/>
    </row>
    <row r="3647" spans="1:5">
      <c r="A3647" s="88">
        <v>3637</v>
      </c>
      <c r="B3647" s="134"/>
      <c r="C3647" s="134"/>
      <c r="D3647" s="94">
        <f t="shared" si="56"/>
        <v>0</v>
      </c>
      <c r="E3647" s="135"/>
    </row>
    <row r="3648" spans="1:5">
      <c r="A3648" s="88">
        <v>3638</v>
      </c>
      <c r="B3648" s="134"/>
      <c r="C3648" s="134"/>
      <c r="D3648" s="94">
        <f t="shared" si="56"/>
        <v>0</v>
      </c>
      <c r="E3648" s="135"/>
    </row>
    <row r="3649" spans="1:5">
      <c r="A3649" s="88">
        <v>3639</v>
      </c>
      <c r="B3649" s="134"/>
      <c r="C3649" s="134"/>
      <c r="D3649" s="94">
        <f t="shared" si="56"/>
        <v>0</v>
      </c>
      <c r="E3649" s="135"/>
    </row>
    <row r="3650" spans="1:5">
      <c r="A3650" s="88">
        <v>3640</v>
      </c>
      <c r="B3650" s="134"/>
      <c r="C3650" s="134"/>
      <c r="D3650" s="94">
        <f t="shared" si="56"/>
        <v>0</v>
      </c>
      <c r="E3650" s="135"/>
    </row>
    <row r="3651" spans="1:5">
      <c r="A3651" s="88">
        <v>3641</v>
      </c>
      <c r="B3651" s="134"/>
      <c r="C3651" s="134"/>
      <c r="D3651" s="94">
        <f t="shared" si="56"/>
        <v>0</v>
      </c>
      <c r="E3651" s="135"/>
    </row>
    <row r="3652" spans="1:5">
      <c r="A3652" s="88">
        <v>3642</v>
      </c>
      <c r="B3652" s="134"/>
      <c r="C3652" s="134"/>
      <c r="D3652" s="94">
        <f t="shared" si="56"/>
        <v>0</v>
      </c>
      <c r="E3652" s="135"/>
    </row>
    <row r="3653" spans="1:5">
      <c r="A3653" s="88">
        <v>3643</v>
      </c>
      <c r="B3653" s="134"/>
      <c r="C3653" s="134"/>
      <c r="D3653" s="94">
        <f t="shared" si="56"/>
        <v>0</v>
      </c>
      <c r="E3653" s="135"/>
    </row>
    <row r="3654" spans="1:5">
      <c r="A3654" s="88">
        <v>3644</v>
      </c>
      <c r="B3654" s="134"/>
      <c r="C3654" s="134"/>
      <c r="D3654" s="94">
        <f t="shared" si="56"/>
        <v>0</v>
      </c>
      <c r="E3654" s="135"/>
    </row>
    <row r="3655" spans="1:5">
      <c r="A3655" s="88">
        <v>3645</v>
      </c>
      <c r="B3655" s="134"/>
      <c r="C3655" s="134"/>
      <c r="D3655" s="94">
        <f t="shared" si="56"/>
        <v>0</v>
      </c>
      <c r="E3655" s="135"/>
    </row>
    <row r="3656" spans="1:5">
      <c r="A3656" s="88">
        <v>3646</v>
      </c>
      <c r="B3656" s="134"/>
      <c r="C3656" s="134"/>
      <c r="D3656" s="94">
        <f t="shared" si="56"/>
        <v>0</v>
      </c>
      <c r="E3656" s="135"/>
    </row>
    <row r="3657" spans="1:5">
      <c r="A3657" s="88">
        <v>3647</v>
      </c>
      <c r="B3657" s="134"/>
      <c r="C3657" s="134"/>
      <c r="D3657" s="94">
        <f t="shared" si="56"/>
        <v>0</v>
      </c>
      <c r="E3657" s="135"/>
    </row>
    <row r="3658" spans="1:5">
      <c r="A3658" s="88">
        <v>3648</v>
      </c>
      <c r="B3658" s="134"/>
      <c r="C3658" s="134"/>
      <c r="D3658" s="94">
        <f t="shared" si="56"/>
        <v>0</v>
      </c>
      <c r="E3658" s="135"/>
    </row>
    <row r="3659" spans="1:5">
      <c r="A3659" s="88">
        <v>3649</v>
      </c>
      <c r="B3659" s="134"/>
      <c r="C3659" s="134"/>
      <c r="D3659" s="94">
        <f t="shared" si="56"/>
        <v>0</v>
      </c>
      <c r="E3659" s="135"/>
    </row>
    <row r="3660" spans="1:5">
      <c r="A3660" s="88">
        <v>3650</v>
      </c>
      <c r="B3660" s="134"/>
      <c r="C3660" s="134"/>
      <c r="D3660" s="94">
        <f t="shared" ref="D3660:D3723" si="57">MIN(B3660:C3660)</f>
        <v>0</v>
      </c>
      <c r="E3660" s="135"/>
    </row>
    <row r="3661" spans="1:5">
      <c r="A3661" s="88">
        <v>3651</v>
      </c>
      <c r="B3661" s="134"/>
      <c r="C3661" s="134"/>
      <c r="D3661" s="94">
        <f t="shared" si="57"/>
        <v>0</v>
      </c>
      <c r="E3661" s="135"/>
    </row>
    <row r="3662" spans="1:5">
      <c r="A3662" s="88">
        <v>3652</v>
      </c>
      <c r="B3662" s="134"/>
      <c r="C3662" s="134"/>
      <c r="D3662" s="94">
        <f t="shared" si="57"/>
        <v>0</v>
      </c>
      <c r="E3662" s="135"/>
    </row>
    <row r="3663" spans="1:5">
      <c r="A3663" s="88">
        <v>3653</v>
      </c>
      <c r="B3663" s="134"/>
      <c r="C3663" s="134"/>
      <c r="D3663" s="94">
        <f t="shared" si="57"/>
        <v>0</v>
      </c>
      <c r="E3663" s="135"/>
    </row>
    <row r="3664" spans="1:5">
      <c r="A3664" s="88">
        <v>3654</v>
      </c>
      <c r="B3664" s="134"/>
      <c r="C3664" s="134"/>
      <c r="D3664" s="94">
        <f t="shared" si="57"/>
        <v>0</v>
      </c>
      <c r="E3664" s="135"/>
    </row>
    <row r="3665" spans="1:5">
      <c r="A3665" s="88">
        <v>3655</v>
      </c>
      <c r="B3665" s="134"/>
      <c r="C3665" s="134"/>
      <c r="D3665" s="94">
        <f t="shared" si="57"/>
        <v>0</v>
      </c>
      <c r="E3665" s="135"/>
    </row>
    <row r="3666" spans="1:5">
      <c r="A3666" s="88">
        <v>3656</v>
      </c>
      <c r="B3666" s="134"/>
      <c r="C3666" s="134"/>
      <c r="D3666" s="94">
        <f t="shared" si="57"/>
        <v>0</v>
      </c>
      <c r="E3666" s="135"/>
    </row>
    <row r="3667" spans="1:5">
      <c r="A3667" s="88">
        <v>3657</v>
      </c>
      <c r="B3667" s="134"/>
      <c r="C3667" s="134"/>
      <c r="D3667" s="94">
        <f t="shared" si="57"/>
        <v>0</v>
      </c>
      <c r="E3667" s="135"/>
    </row>
    <row r="3668" spans="1:5">
      <c r="A3668" s="88">
        <v>3658</v>
      </c>
      <c r="B3668" s="134"/>
      <c r="C3668" s="134"/>
      <c r="D3668" s="94">
        <f t="shared" si="57"/>
        <v>0</v>
      </c>
      <c r="E3668" s="135"/>
    </row>
    <row r="3669" spans="1:5">
      <c r="A3669" s="88">
        <v>3659</v>
      </c>
      <c r="B3669" s="134"/>
      <c r="C3669" s="134"/>
      <c r="D3669" s="94">
        <f t="shared" si="57"/>
        <v>0</v>
      </c>
      <c r="E3669" s="135"/>
    </row>
    <row r="3670" spans="1:5">
      <c r="A3670" s="88">
        <v>3660</v>
      </c>
      <c r="B3670" s="134"/>
      <c r="C3670" s="134"/>
      <c r="D3670" s="94">
        <f t="shared" si="57"/>
        <v>0</v>
      </c>
      <c r="E3670" s="135"/>
    </row>
    <row r="3671" spans="1:5">
      <c r="A3671" s="88">
        <v>3661</v>
      </c>
      <c r="B3671" s="134"/>
      <c r="C3671" s="134"/>
      <c r="D3671" s="94">
        <f t="shared" si="57"/>
        <v>0</v>
      </c>
      <c r="E3671" s="135"/>
    </row>
    <row r="3672" spans="1:5">
      <c r="A3672" s="88">
        <v>3662</v>
      </c>
      <c r="B3672" s="134"/>
      <c r="C3672" s="134"/>
      <c r="D3672" s="94">
        <f t="shared" si="57"/>
        <v>0</v>
      </c>
      <c r="E3672" s="135"/>
    </row>
    <row r="3673" spans="1:5">
      <c r="A3673" s="88">
        <v>3663</v>
      </c>
      <c r="B3673" s="134"/>
      <c r="C3673" s="134"/>
      <c r="D3673" s="94">
        <f t="shared" si="57"/>
        <v>0</v>
      </c>
      <c r="E3673" s="135"/>
    </row>
    <row r="3674" spans="1:5">
      <c r="A3674" s="88">
        <v>3664</v>
      </c>
      <c r="B3674" s="134"/>
      <c r="C3674" s="134"/>
      <c r="D3674" s="94">
        <f t="shared" si="57"/>
        <v>0</v>
      </c>
      <c r="E3674" s="135"/>
    </row>
    <row r="3675" spans="1:5">
      <c r="A3675" s="88">
        <v>3665</v>
      </c>
      <c r="B3675" s="134"/>
      <c r="C3675" s="134"/>
      <c r="D3675" s="94">
        <f t="shared" si="57"/>
        <v>0</v>
      </c>
      <c r="E3675" s="135"/>
    </row>
    <row r="3676" spans="1:5">
      <c r="A3676" s="88">
        <v>3666</v>
      </c>
      <c r="B3676" s="134"/>
      <c r="C3676" s="134"/>
      <c r="D3676" s="94">
        <f t="shared" si="57"/>
        <v>0</v>
      </c>
      <c r="E3676" s="135"/>
    </row>
    <row r="3677" spans="1:5">
      <c r="A3677" s="88">
        <v>3667</v>
      </c>
      <c r="B3677" s="134"/>
      <c r="C3677" s="134"/>
      <c r="D3677" s="94">
        <f t="shared" si="57"/>
        <v>0</v>
      </c>
      <c r="E3677" s="135"/>
    </row>
    <row r="3678" spans="1:5">
      <c r="A3678" s="88">
        <v>3668</v>
      </c>
      <c r="B3678" s="134"/>
      <c r="C3678" s="134"/>
      <c r="D3678" s="94">
        <f t="shared" si="57"/>
        <v>0</v>
      </c>
      <c r="E3678" s="135"/>
    </row>
    <row r="3679" spans="1:5">
      <c r="A3679" s="88">
        <v>3669</v>
      </c>
      <c r="B3679" s="134"/>
      <c r="C3679" s="134"/>
      <c r="D3679" s="94">
        <f t="shared" si="57"/>
        <v>0</v>
      </c>
      <c r="E3679" s="135"/>
    </row>
    <row r="3680" spans="1:5">
      <c r="A3680" s="88">
        <v>3670</v>
      </c>
      <c r="B3680" s="134"/>
      <c r="C3680" s="134"/>
      <c r="D3680" s="94">
        <f t="shared" si="57"/>
        <v>0</v>
      </c>
      <c r="E3680" s="135"/>
    </row>
    <row r="3681" spans="1:5">
      <c r="A3681" s="88">
        <v>3671</v>
      </c>
      <c r="B3681" s="134"/>
      <c r="C3681" s="134"/>
      <c r="D3681" s="94">
        <f t="shared" si="57"/>
        <v>0</v>
      </c>
      <c r="E3681" s="135"/>
    </row>
    <row r="3682" spans="1:5">
      <c r="A3682" s="88">
        <v>3672</v>
      </c>
      <c r="B3682" s="134"/>
      <c r="C3682" s="134"/>
      <c r="D3682" s="94">
        <f t="shared" si="57"/>
        <v>0</v>
      </c>
      <c r="E3682" s="135"/>
    </row>
    <row r="3683" spans="1:5">
      <c r="A3683" s="88">
        <v>3673</v>
      </c>
      <c r="B3683" s="134"/>
      <c r="C3683" s="134"/>
      <c r="D3683" s="94">
        <f t="shared" si="57"/>
        <v>0</v>
      </c>
      <c r="E3683" s="135"/>
    </row>
    <row r="3684" spans="1:5">
      <c r="A3684" s="88">
        <v>3674</v>
      </c>
      <c r="B3684" s="134"/>
      <c r="C3684" s="134"/>
      <c r="D3684" s="94">
        <f t="shared" si="57"/>
        <v>0</v>
      </c>
      <c r="E3684" s="135"/>
    </row>
    <row r="3685" spans="1:5">
      <c r="A3685" s="88">
        <v>3675</v>
      </c>
      <c r="B3685" s="134"/>
      <c r="C3685" s="134"/>
      <c r="D3685" s="94">
        <f t="shared" si="57"/>
        <v>0</v>
      </c>
      <c r="E3685" s="135"/>
    </row>
    <row r="3686" spans="1:5">
      <c r="A3686" s="88">
        <v>3676</v>
      </c>
      <c r="B3686" s="134"/>
      <c r="C3686" s="134"/>
      <c r="D3686" s="94">
        <f t="shared" si="57"/>
        <v>0</v>
      </c>
      <c r="E3686" s="135"/>
    </row>
    <row r="3687" spans="1:5">
      <c r="A3687" s="88">
        <v>3677</v>
      </c>
      <c r="B3687" s="134"/>
      <c r="C3687" s="134"/>
      <c r="D3687" s="94">
        <f t="shared" si="57"/>
        <v>0</v>
      </c>
      <c r="E3687" s="135"/>
    </row>
    <row r="3688" spans="1:5">
      <c r="A3688" s="88">
        <v>3678</v>
      </c>
      <c r="B3688" s="134"/>
      <c r="C3688" s="134"/>
      <c r="D3688" s="94">
        <f t="shared" si="57"/>
        <v>0</v>
      </c>
      <c r="E3688" s="135"/>
    </row>
    <row r="3689" spans="1:5">
      <c r="A3689" s="88">
        <v>3679</v>
      </c>
      <c r="B3689" s="134"/>
      <c r="C3689" s="134"/>
      <c r="D3689" s="94">
        <f t="shared" si="57"/>
        <v>0</v>
      </c>
      <c r="E3689" s="135"/>
    </row>
    <row r="3690" spans="1:5">
      <c r="A3690" s="88">
        <v>3680</v>
      </c>
      <c r="B3690" s="134"/>
      <c r="C3690" s="134"/>
      <c r="D3690" s="94">
        <f t="shared" si="57"/>
        <v>0</v>
      </c>
      <c r="E3690" s="135"/>
    </row>
    <row r="3691" spans="1:5">
      <c r="A3691" s="88">
        <v>3681</v>
      </c>
      <c r="B3691" s="134"/>
      <c r="C3691" s="134"/>
      <c r="D3691" s="94">
        <f t="shared" si="57"/>
        <v>0</v>
      </c>
      <c r="E3691" s="135"/>
    </row>
    <row r="3692" spans="1:5">
      <c r="A3692" s="88">
        <v>3682</v>
      </c>
      <c r="B3692" s="134"/>
      <c r="C3692" s="134"/>
      <c r="D3692" s="94">
        <f t="shared" si="57"/>
        <v>0</v>
      </c>
      <c r="E3692" s="135"/>
    </row>
    <row r="3693" spans="1:5">
      <c r="A3693" s="88">
        <v>3683</v>
      </c>
      <c r="B3693" s="134"/>
      <c r="C3693" s="134"/>
      <c r="D3693" s="94">
        <f t="shared" si="57"/>
        <v>0</v>
      </c>
      <c r="E3693" s="135"/>
    </row>
    <row r="3694" spans="1:5">
      <c r="A3694" s="88">
        <v>3684</v>
      </c>
      <c r="B3694" s="134"/>
      <c r="C3694" s="134"/>
      <c r="D3694" s="94">
        <f t="shared" si="57"/>
        <v>0</v>
      </c>
      <c r="E3694" s="135"/>
    </row>
    <row r="3695" spans="1:5">
      <c r="A3695" s="88">
        <v>3685</v>
      </c>
      <c r="B3695" s="134"/>
      <c r="C3695" s="134"/>
      <c r="D3695" s="94">
        <f t="shared" si="57"/>
        <v>0</v>
      </c>
      <c r="E3695" s="135"/>
    </row>
    <row r="3696" spans="1:5">
      <c r="A3696" s="88">
        <v>3686</v>
      </c>
      <c r="B3696" s="134"/>
      <c r="C3696" s="134"/>
      <c r="D3696" s="94">
        <f t="shared" si="57"/>
        <v>0</v>
      </c>
      <c r="E3696" s="135"/>
    </row>
    <row r="3697" spans="1:5">
      <c r="A3697" s="88">
        <v>3687</v>
      </c>
      <c r="B3697" s="134"/>
      <c r="C3697" s="134"/>
      <c r="D3697" s="94">
        <f t="shared" si="57"/>
        <v>0</v>
      </c>
      <c r="E3697" s="135"/>
    </row>
    <row r="3698" spans="1:5">
      <c r="A3698" s="88">
        <v>3688</v>
      </c>
      <c r="B3698" s="134"/>
      <c r="C3698" s="134"/>
      <c r="D3698" s="94">
        <f t="shared" si="57"/>
        <v>0</v>
      </c>
      <c r="E3698" s="135"/>
    </row>
    <row r="3699" spans="1:5">
      <c r="A3699" s="88">
        <v>3689</v>
      </c>
      <c r="B3699" s="134"/>
      <c r="C3699" s="134"/>
      <c r="D3699" s="94">
        <f t="shared" si="57"/>
        <v>0</v>
      </c>
      <c r="E3699" s="135"/>
    </row>
    <row r="3700" spans="1:5">
      <c r="A3700" s="88">
        <v>3690</v>
      </c>
      <c r="B3700" s="134"/>
      <c r="C3700" s="134"/>
      <c r="D3700" s="94">
        <f t="shared" si="57"/>
        <v>0</v>
      </c>
      <c r="E3700" s="135"/>
    </row>
    <row r="3701" spans="1:5">
      <c r="A3701" s="88">
        <v>3691</v>
      </c>
      <c r="B3701" s="134"/>
      <c r="C3701" s="134"/>
      <c r="D3701" s="94">
        <f t="shared" si="57"/>
        <v>0</v>
      </c>
      <c r="E3701" s="135"/>
    </row>
    <row r="3702" spans="1:5">
      <c r="A3702" s="88">
        <v>3692</v>
      </c>
      <c r="B3702" s="134"/>
      <c r="C3702" s="134"/>
      <c r="D3702" s="94">
        <f t="shared" si="57"/>
        <v>0</v>
      </c>
      <c r="E3702" s="135"/>
    </row>
    <row r="3703" spans="1:5">
      <c r="A3703" s="88">
        <v>3693</v>
      </c>
      <c r="B3703" s="134"/>
      <c r="C3703" s="134"/>
      <c r="D3703" s="94">
        <f t="shared" si="57"/>
        <v>0</v>
      </c>
      <c r="E3703" s="135"/>
    </row>
    <row r="3704" spans="1:5">
      <c r="A3704" s="88">
        <v>3694</v>
      </c>
      <c r="B3704" s="134"/>
      <c r="C3704" s="134"/>
      <c r="D3704" s="94">
        <f t="shared" si="57"/>
        <v>0</v>
      </c>
      <c r="E3704" s="135"/>
    </row>
    <row r="3705" spans="1:5">
      <c r="A3705" s="88">
        <v>3695</v>
      </c>
      <c r="B3705" s="134"/>
      <c r="C3705" s="134"/>
      <c r="D3705" s="94">
        <f t="shared" si="57"/>
        <v>0</v>
      </c>
      <c r="E3705" s="135"/>
    </row>
    <row r="3706" spans="1:5">
      <c r="A3706" s="88">
        <v>3696</v>
      </c>
      <c r="B3706" s="134"/>
      <c r="C3706" s="134"/>
      <c r="D3706" s="94">
        <f t="shared" si="57"/>
        <v>0</v>
      </c>
      <c r="E3706" s="135"/>
    </row>
    <row r="3707" spans="1:5">
      <c r="A3707" s="88">
        <v>3697</v>
      </c>
      <c r="B3707" s="134"/>
      <c r="C3707" s="134"/>
      <c r="D3707" s="94">
        <f t="shared" si="57"/>
        <v>0</v>
      </c>
      <c r="E3707" s="135"/>
    </row>
    <row r="3708" spans="1:5">
      <c r="A3708" s="88">
        <v>3698</v>
      </c>
      <c r="B3708" s="134"/>
      <c r="C3708" s="134"/>
      <c r="D3708" s="94">
        <f t="shared" si="57"/>
        <v>0</v>
      </c>
      <c r="E3708" s="135"/>
    </row>
    <row r="3709" spans="1:5">
      <c r="A3709" s="88">
        <v>3699</v>
      </c>
      <c r="B3709" s="134"/>
      <c r="C3709" s="134"/>
      <c r="D3709" s="94">
        <f t="shared" si="57"/>
        <v>0</v>
      </c>
      <c r="E3709" s="135"/>
    </row>
    <row r="3710" spans="1:5">
      <c r="A3710" s="88">
        <v>3700</v>
      </c>
      <c r="B3710" s="134"/>
      <c r="C3710" s="134"/>
      <c r="D3710" s="94">
        <f t="shared" si="57"/>
        <v>0</v>
      </c>
      <c r="E3710" s="135"/>
    </row>
    <row r="3711" spans="1:5">
      <c r="A3711" s="88">
        <v>3701</v>
      </c>
      <c r="B3711" s="134"/>
      <c r="C3711" s="134"/>
      <c r="D3711" s="94">
        <f t="shared" si="57"/>
        <v>0</v>
      </c>
      <c r="E3711" s="135"/>
    </row>
    <row r="3712" spans="1:5">
      <c r="A3712" s="88">
        <v>3702</v>
      </c>
      <c r="B3712" s="134"/>
      <c r="C3712" s="134"/>
      <c r="D3712" s="94">
        <f t="shared" si="57"/>
        <v>0</v>
      </c>
      <c r="E3712" s="135"/>
    </row>
    <row r="3713" spans="1:5">
      <c r="A3713" s="88">
        <v>3703</v>
      </c>
      <c r="B3713" s="134"/>
      <c r="C3713" s="134"/>
      <c r="D3713" s="94">
        <f t="shared" si="57"/>
        <v>0</v>
      </c>
      <c r="E3713" s="135"/>
    </row>
    <row r="3714" spans="1:5">
      <c r="A3714" s="88">
        <v>3704</v>
      </c>
      <c r="B3714" s="134"/>
      <c r="C3714" s="134"/>
      <c r="D3714" s="94">
        <f t="shared" si="57"/>
        <v>0</v>
      </c>
      <c r="E3714" s="135"/>
    </row>
    <row r="3715" spans="1:5">
      <c r="A3715" s="88">
        <v>3705</v>
      </c>
      <c r="B3715" s="134"/>
      <c r="C3715" s="134"/>
      <c r="D3715" s="94">
        <f t="shared" si="57"/>
        <v>0</v>
      </c>
      <c r="E3715" s="135"/>
    </row>
    <row r="3716" spans="1:5">
      <c r="A3716" s="88">
        <v>3706</v>
      </c>
      <c r="B3716" s="134"/>
      <c r="C3716" s="134"/>
      <c r="D3716" s="94">
        <f t="shared" si="57"/>
        <v>0</v>
      </c>
      <c r="E3716" s="135"/>
    </row>
    <row r="3717" spans="1:5">
      <c r="A3717" s="88">
        <v>3707</v>
      </c>
      <c r="B3717" s="134"/>
      <c r="C3717" s="134"/>
      <c r="D3717" s="94">
        <f t="shared" si="57"/>
        <v>0</v>
      </c>
      <c r="E3717" s="135"/>
    </row>
    <row r="3718" spans="1:5">
      <c r="A3718" s="88">
        <v>3708</v>
      </c>
      <c r="B3718" s="134"/>
      <c r="C3718" s="134"/>
      <c r="D3718" s="94">
        <f t="shared" si="57"/>
        <v>0</v>
      </c>
      <c r="E3718" s="135"/>
    </row>
    <row r="3719" spans="1:5">
      <c r="A3719" s="88">
        <v>3709</v>
      </c>
      <c r="B3719" s="134"/>
      <c r="C3719" s="134"/>
      <c r="D3719" s="94">
        <f t="shared" si="57"/>
        <v>0</v>
      </c>
      <c r="E3719" s="135"/>
    </row>
    <row r="3720" spans="1:5">
      <c r="A3720" s="88">
        <v>3710</v>
      </c>
      <c r="B3720" s="134"/>
      <c r="C3720" s="134"/>
      <c r="D3720" s="94">
        <f t="shared" si="57"/>
        <v>0</v>
      </c>
      <c r="E3720" s="135"/>
    </row>
    <row r="3721" spans="1:5">
      <c r="A3721" s="88">
        <v>3711</v>
      </c>
      <c r="B3721" s="134"/>
      <c r="C3721" s="134"/>
      <c r="D3721" s="94">
        <f t="shared" si="57"/>
        <v>0</v>
      </c>
      <c r="E3721" s="135"/>
    </row>
    <row r="3722" spans="1:5">
      <c r="A3722" s="88">
        <v>3712</v>
      </c>
      <c r="B3722" s="134"/>
      <c r="C3722" s="134"/>
      <c r="D3722" s="94">
        <f t="shared" si="57"/>
        <v>0</v>
      </c>
      <c r="E3722" s="135"/>
    </row>
    <row r="3723" spans="1:5">
      <c r="A3723" s="88">
        <v>3713</v>
      </c>
      <c r="B3723" s="134"/>
      <c r="C3723" s="134"/>
      <c r="D3723" s="94">
        <f t="shared" si="57"/>
        <v>0</v>
      </c>
      <c r="E3723" s="135"/>
    </row>
    <row r="3724" spans="1:5">
      <c r="A3724" s="88">
        <v>3714</v>
      </c>
      <c r="B3724" s="134"/>
      <c r="C3724" s="134"/>
      <c r="D3724" s="94">
        <f t="shared" ref="D3724:D3787" si="58">MIN(B3724:C3724)</f>
        <v>0</v>
      </c>
      <c r="E3724" s="135"/>
    </row>
    <row r="3725" spans="1:5">
      <c r="A3725" s="88">
        <v>3715</v>
      </c>
      <c r="B3725" s="134"/>
      <c r="C3725" s="134"/>
      <c r="D3725" s="94">
        <f t="shared" si="58"/>
        <v>0</v>
      </c>
      <c r="E3725" s="135"/>
    </row>
    <row r="3726" spans="1:5">
      <c r="A3726" s="88">
        <v>3716</v>
      </c>
      <c r="B3726" s="134"/>
      <c r="C3726" s="134"/>
      <c r="D3726" s="94">
        <f t="shared" si="58"/>
        <v>0</v>
      </c>
      <c r="E3726" s="135"/>
    </row>
    <row r="3727" spans="1:5">
      <c r="A3727" s="88">
        <v>3717</v>
      </c>
      <c r="B3727" s="134"/>
      <c r="C3727" s="134"/>
      <c r="D3727" s="94">
        <f t="shared" si="58"/>
        <v>0</v>
      </c>
      <c r="E3727" s="135"/>
    </row>
    <row r="3728" spans="1:5">
      <c r="A3728" s="88">
        <v>3718</v>
      </c>
      <c r="B3728" s="134"/>
      <c r="C3728" s="134"/>
      <c r="D3728" s="94">
        <f t="shared" si="58"/>
        <v>0</v>
      </c>
      <c r="E3728" s="135"/>
    </row>
    <row r="3729" spans="1:5">
      <c r="A3729" s="88">
        <v>3719</v>
      </c>
      <c r="B3729" s="134"/>
      <c r="C3729" s="134"/>
      <c r="D3729" s="94">
        <f t="shared" si="58"/>
        <v>0</v>
      </c>
      <c r="E3729" s="135"/>
    </row>
    <row r="3730" spans="1:5">
      <c r="A3730" s="88">
        <v>3720</v>
      </c>
      <c r="B3730" s="134"/>
      <c r="C3730" s="134"/>
      <c r="D3730" s="94">
        <f t="shared" si="58"/>
        <v>0</v>
      </c>
      <c r="E3730" s="135"/>
    </row>
    <row r="3731" spans="1:5">
      <c r="A3731" s="88">
        <v>3721</v>
      </c>
      <c r="B3731" s="134"/>
      <c r="C3731" s="134"/>
      <c r="D3731" s="94">
        <f t="shared" si="58"/>
        <v>0</v>
      </c>
      <c r="E3731" s="135"/>
    </row>
    <row r="3732" spans="1:5">
      <c r="A3732" s="88">
        <v>3722</v>
      </c>
      <c r="B3732" s="134"/>
      <c r="C3732" s="134"/>
      <c r="D3732" s="94">
        <f t="shared" si="58"/>
        <v>0</v>
      </c>
      <c r="E3732" s="135"/>
    </row>
    <row r="3733" spans="1:5">
      <c r="A3733" s="88">
        <v>3723</v>
      </c>
      <c r="B3733" s="134"/>
      <c r="C3733" s="134"/>
      <c r="D3733" s="94">
        <f t="shared" si="58"/>
        <v>0</v>
      </c>
      <c r="E3733" s="135"/>
    </row>
    <row r="3734" spans="1:5">
      <c r="A3734" s="88">
        <v>3724</v>
      </c>
      <c r="B3734" s="134"/>
      <c r="C3734" s="134"/>
      <c r="D3734" s="94">
        <f t="shared" si="58"/>
        <v>0</v>
      </c>
      <c r="E3734" s="135"/>
    </row>
    <row r="3735" spans="1:5">
      <c r="A3735" s="88">
        <v>3725</v>
      </c>
      <c r="B3735" s="134"/>
      <c r="C3735" s="134"/>
      <c r="D3735" s="94">
        <f t="shared" si="58"/>
        <v>0</v>
      </c>
      <c r="E3735" s="135"/>
    </row>
    <row r="3736" spans="1:5">
      <c r="A3736" s="88">
        <v>3726</v>
      </c>
      <c r="B3736" s="134"/>
      <c r="C3736" s="134"/>
      <c r="D3736" s="94">
        <f t="shared" si="58"/>
        <v>0</v>
      </c>
      <c r="E3736" s="135"/>
    </row>
    <row r="3737" spans="1:5">
      <c r="A3737" s="88">
        <v>3727</v>
      </c>
      <c r="B3737" s="134"/>
      <c r="C3737" s="134"/>
      <c r="D3737" s="94">
        <f t="shared" si="58"/>
        <v>0</v>
      </c>
      <c r="E3737" s="135"/>
    </row>
    <row r="3738" spans="1:5">
      <c r="A3738" s="88">
        <v>3728</v>
      </c>
      <c r="B3738" s="134"/>
      <c r="C3738" s="134"/>
      <c r="D3738" s="94">
        <f t="shared" si="58"/>
        <v>0</v>
      </c>
      <c r="E3738" s="135"/>
    </row>
    <row r="3739" spans="1:5">
      <c r="A3739" s="88">
        <v>3729</v>
      </c>
      <c r="B3739" s="134"/>
      <c r="C3739" s="134"/>
      <c r="D3739" s="94">
        <f t="shared" si="58"/>
        <v>0</v>
      </c>
      <c r="E3739" s="135"/>
    </row>
    <row r="3740" spans="1:5">
      <c r="A3740" s="88">
        <v>3730</v>
      </c>
      <c r="B3740" s="134"/>
      <c r="C3740" s="134"/>
      <c r="D3740" s="94">
        <f t="shared" si="58"/>
        <v>0</v>
      </c>
      <c r="E3740" s="135"/>
    </row>
    <row r="3741" spans="1:5">
      <c r="A3741" s="88">
        <v>3731</v>
      </c>
      <c r="B3741" s="134"/>
      <c r="C3741" s="134"/>
      <c r="D3741" s="94">
        <f t="shared" si="58"/>
        <v>0</v>
      </c>
      <c r="E3741" s="135"/>
    </row>
    <row r="3742" spans="1:5">
      <c r="A3742" s="88">
        <v>3732</v>
      </c>
      <c r="B3742" s="134"/>
      <c r="C3742" s="134"/>
      <c r="D3742" s="94">
        <f t="shared" si="58"/>
        <v>0</v>
      </c>
      <c r="E3742" s="135"/>
    </row>
    <row r="3743" spans="1:5">
      <c r="A3743" s="88">
        <v>3733</v>
      </c>
      <c r="B3743" s="134"/>
      <c r="C3743" s="134"/>
      <c r="D3743" s="94">
        <f t="shared" si="58"/>
        <v>0</v>
      </c>
      <c r="E3743" s="135"/>
    </row>
    <row r="3744" spans="1:5">
      <c r="A3744" s="88">
        <v>3734</v>
      </c>
      <c r="B3744" s="134"/>
      <c r="C3744" s="134"/>
      <c r="D3744" s="94">
        <f t="shared" si="58"/>
        <v>0</v>
      </c>
      <c r="E3744" s="135"/>
    </row>
    <row r="3745" spans="1:5">
      <c r="A3745" s="88">
        <v>3735</v>
      </c>
      <c r="B3745" s="134"/>
      <c r="C3745" s="134"/>
      <c r="D3745" s="94">
        <f t="shared" si="58"/>
        <v>0</v>
      </c>
      <c r="E3745" s="135"/>
    </row>
    <row r="3746" spans="1:5">
      <c r="A3746" s="88">
        <v>3736</v>
      </c>
      <c r="B3746" s="134"/>
      <c r="C3746" s="134"/>
      <c r="D3746" s="94">
        <f t="shared" si="58"/>
        <v>0</v>
      </c>
      <c r="E3746" s="135"/>
    </row>
    <row r="3747" spans="1:5">
      <c r="A3747" s="88">
        <v>3737</v>
      </c>
      <c r="B3747" s="134"/>
      <c r="C3747" s="134"/>
      <c r="D3747" s="94">
        <f t="shared" si="58"/>
        <v>0</v>
      </c>
      <c r="E3747" s="135"/>
    </row>
    <row r="3748" spans="1:5">
      <c r="A3748" s="88">
        <v>3738</v>
      </c>
      <c r="B3748" s="134"/>
      <c r="C3748" s="134"/>
      <c r="D3748" s="94">
        <f t="shared" si="58"/>
        <v>0</v>
      </c>
      <c r="E3748" s="135"/>
    </row>
    <row r="3749" spans="1:5">
      <c r="A3749" s="88">
        <v>3739</v>
      </c>
      <c r="B3749" s="134"/>
      <c r="C3749" s="134"/>
      <c r="D3749" s="94">
        <f t="shared" si="58"/>
        <v>0</v>
      </c>
      <c r="E3749" s="135"/>
    </row>
    <row r="3750" spans="1:5">
      <c r="A3750" s="88">
        <v>3740</v>
      </c>
      <c r="B3750" s="134"/>
      <c r="C3750" s="134"/>
      <c r="D3750" s="94">
        <f t="shared" si="58"/>
        <v>0</v>
      </c>
      <c r="E3750" s="135"/>
    </row>
    <row r="3751" spans="1:5">
      <c r="A3751" s="88">
        <v>3741</v>
      </c>
      <c r="B3751" s="134"/>
      <c r="C3751" s="134"/>
      <c r="D3751" s="94">
        <f t="shared" si="58"/>
        <v>0</v>
      </c>
      <c r="E3751" s="135"/>
    </row>
    <row r="3752" spans="1:5">
      <c r="A3752" s="88">
        <v>3742</v>
      </c>
      <c r="B3752" s="134"/>
      <c r="C3752" s="134"/>
      <c r="D3752" s="94">
        <f t="shared" si="58"/>
        <v>0</v>
      </c>
      <c r="E3752" s="135"/>
    </row>
    <row r="3753" spans="1:5">
      <c r="A3753" s="88">
        <v>3743</v>
      </c>
      <c r="B3753" s="134"/>
      <c r="C3753" s="134"/>
      <c r="D3753" s="94">
        <f t="shared" si="58"/>
        <v>0</v>
      </c>
      <c r="E3753" s="135"/>
    </row>
    <row r="3754" spans="1:5">
      <c r="A3754" s="88">
        <v>3744</v>
      </c>
      <c r="B3754" s="134"/>
      <c r="C3754" s="134"/>
      <c r="D3754" s="94">
        <f t="shared" si="58"/>
        <v>0</v>
      </c>
      <c r="E3754" s="135"/>
    </row>
    <row r="3755" spans="1:5">
      <c r="A3755" s="88">
        <v>3745</v>
      </c>
      <c r="B3755" s="134"/>
      <c r="C3755" s="134"/>
      <c r="D3755" s="94">
        <f t="shared" si="58"/>
        <v>0</v>
      </c>
      <c r="E3755" s="135"/>
    </row>
    <row r="3756" spans="1:5">
      <c r="A3756" s="88">
        <v>3746</v>
      </c>
      <c r="B3756" s="134"/>
      <c r="C3756" s="134"/>
      <c r="D3756" s="94">
        <f t="shared" si="58"/>
        <v>0</v>
      </c>
      <c r="E3756" s="135"/>
    </row>
    <row r="3757" spans="1:5">
      <c r="A3757" s="88">
        <v>3747</v>
      </c>
      <c r="B3757" s="134"/>
      <c r="C3757" s="134"/>
      <c r="D3757" s="94">
        <f t="shared" si="58"/>
        <v>0</v>
      </c>
      <c r="E3757" s="135"/>
    </row>
    <row r="3758" spans="1:5">
      <c r="A3758" s="88">
        <v>3748</v>
      </c>
      <c r="B3758" s="134"/>
      <c r="C3758" s="134"/>
      <c r="D3758" s="94">
        <f t="shared" si="58"/>
        <v>0</v>
      </c>
      <c r="E3758" s="135"/>
    </row>
    <row r="3759" spans="1:5">
      <c r="A3759" s="88">
        <v>3749</v>
      </c>
      <c r="B3759" s="134"/>
      <c r="C3759" s="134"/>
      <c r="D3759" s="94">
        <f t="shared" si="58"/>
        <v>0</v>
      </c>
      <c r="E3759" s="135"/>
    </row>
    <row r="3760" spans="1:5">
      <c r="A3760" s="88">
        <v>3750</v>
      </c>
      <c r="B3760" s="134"/>
      <c r="C3760" s="134"/>
      <c r="D3760" s="94">
        <f t="shared" si="58"/>
        <v>0</v>
      </c>
      <c r="E3760" s="135"/>
    </row>
    <row r="3761" spans="1:5">
      <c r="A3761" s="88">
        <v>3751</v>
      </c>
      <c r="B3761" s="134"/>
      <c r="C3761" s="134"/>
      <c r="D3761" s="94">
        <f t="shared" si="58"/>
        <v>0</v>
      </c>
      <c r="E3761" s="135"/>
    </row>
    <row r="3762" spans="1:5">
      <c r="A3762" s="88">
        <v>3752</v>
      </c>
      <c r="B3762" s="134"/>
      <c r="C3762" s="134"/>
      <c r="D3762" s="94">
        <f t="shared" si="58"/>
        <v>0</v>
      </c>
      <c r="E3762" s="135"/>
    </row>
    <row r="3763" spans="1:5">
      <c r="A3763" s="88">
        <v>3753</v>
      </c>
      <c r="B3763" s="134"/>
      <c r="C3763" s="134"/>
      <c r="D3763" s="94">
        <f t="shared" si="58"/>
        <v>0</v>
      </c>
      <c r="E3763" s="135"/>
    </row>
    <row r="3764" spans="1:5">
      <c r="A3764" s="88">
        <v>3754</v>
      </c>
      <c r="B3764" s="134"/>
      <c r="C3764" s="134"/>
      <c r="D3764" s="94">
        <f t="shared" si="58"/>
        <v>0</v>
      </c>
      <c r="E3764" s="135"/>
    </row>
    <row r="3765" spans="1:5">
      <c r="A3765" s="88">
        <v>3755</v>
      </c>
      <c r="B3765" s="134"/>
      <c r="C3765" s="134"/>
      <c r="D3765" s="94">
        <f t="shared" si="58"/>
        <v>0</v>
      </c>
      <c r="E3765" s="135"/>
    </row>
    <row r="3766" spans="1:5">
      <c r="A3766" s="88">
        <v>3756</v>
      </c>
      <c r="B3766" s="134"/>
      <c r="C3766" s="134"/>
      <c r="D3766" s="94">
        <f t="shared" si="58"/>
        <v>0</v>
      </c>
      <c r="E3766" s="135"/>
    </row>
    <row r="3767" spans="1:5">
      <c r="A3767" s="88">
        <v>3757</v>
      </c>
      <c r="B3767" s="134"/>
      <c r="C3767" s="134"/>
      <c r="D3767" s="94">
        <f t="shared" si="58"/>
        <v>0</v>
      </c>
      <c r="E3767" s="135"/>
    </row>
    <row r="3768" spans="1:5">
      <c r="A3768" s="88">
        <v>3758</v>
      </c>
      <c r="B3768" s="134"/>
      <c r="C3768" s="134"/>
      <c r="D3768" s="94">
        <f t="shared" si="58"/>
        <v>0</v>
      </c>
      <c r="E3768" s="135"/>
    </row>
    <row r="3769" spans="1:5">
      <c r="A3769" s="88">
        <v>3759</v>
      </c>
      <c r="B3769" s="134"/>
      <c r="C3769" s="134"/>
      <c r="D3769" s="94">
        <f t="shared" si="58"/>
        <v>0</v>
      </c>
      <c r="E3769" s="135"/>
    </row>
    <row r="3770" spans="1:5">
      <c r="A3770" s="88">
        <v>3760</v>
      </c>
      <c r="B3770" s="134"/>
      <c r="C3770" s="134"/>
      <c r="D3770" s="94">
        <f t="shared" si="58"/>
        <v>0</v>
      </c>
      <c r="E3770" s="135"/>
    </row>
    <row r="3771" spans="1:5">
      <c r="A3771" s="88">
        <v>3761</v>
      </c>
      <c r="B3771" s="134"/>
      <c r="C3771" s="134"/>
      <c r="D3771" s="94">
        <f t="shared" si="58"/>
        <v>0</v>
      </c>
      <c r="E3771" s="135"/>
    </row>
    <row r="3772" spans="1:5">
      <c r="A3772" s="88">
        <v>3762</v>
      </c>
      <c r="B3772" s="134"/>
      <c r="C3772" s="134"/>
      <c r="D3772" s="94">
        <f t="shared" si="58"/>
        <v>0</v>
      </c>
      <c r="E3772" s="135"/>
    </row>
    <row r="3773" spans="1:5">
      <c r="A3773" s="88">
        <v>3763</v>
      </c>
      <c r="B3773" s="134"/>
      <c r="C3773" s="134"/>
      <c r="D3773" s="94">
        <f t="shared" si="58"/>
        <v>0</v>
      </c>
      <c r="E3773" s="135"/>
    </row>
    <row r="3774" spans="1:5">
      <c r="A3774" s="88">
        <v>3764</v>
      </c>
      <c r="B3774" s="134"/>
      <c r="C3774" s="134"/>
      <c r="D3774" s="94">
        <f t="shared" si="58"/>
        <v>0</v>
      </c>
      <c r="E3774" s="135"/>
    </row>
    <row r="3775" spans="1:5">
      <c r="A3775" s="88">
        <v>3765</v>
      </c>
      <c r="B3775" s="134"/>
      <c r="C3775" s="134"/>
      <c r="D3775" s="94">
        <f t="shared" si="58"/>
        <v>0</v>
      </c>
      <c r="E3775" s="135"/>
    </row>
    <row r="3776" spans="1:5">
      <c r="A3776" s="88">
        <v>3766</v>
      </c>
      <c r="B3776" s="134"/>
      <c r="C3776" s="134"/>
      <c r="D3776" s="94">
        <f t="shared" si="58"/>
        <v>0</v>
      </c>
      <c r="E3776" s="135"/>
    </row>
    <row r="3777" spans="1:5">
      <c r="A3777" s="88">
        <v>3767</v>
      </c>
      <c r="B3777" s="134"/>
      <c r="C3777" s="134"/>
      <c r="D3777" s="94">
        <f t="shared" si="58"/>
        <v>0</v>
      </c>
      <c r="E3777" s="135"/>
    </row>
    <row r="3778" spans="1:5">
      <c r="A3778" s="88">
        <v>3768</v>
      </c>
      <c r="B3778" s="134"/>
      <c r="C3778" s="134"/>
      <c r="D3778" s="94">
        <f t="shared" si="58"/>
        <v>0</v>
      </c>
      <c r="E3778" s="135"/>
    </row>
    <row r="3779" spans="1:5">
      <c r="A3779" s="88">
        <v>3769</v>
      </c>
      <c r="B3779" s="134"/>
      <c r="C3779" s="134"/>
      <c r="D3779" s="94">
        <f t="shared" si="58"/>
        <v>0</v>
      </c>
      <c r="E3779" s="135"/>
    </row>
    <row r="3780" spans="1:5">
      <c r="A3780" s="88">
        <v>3770</v>
      </c>
      <c r="B3780" s="134"/>
      <c r="C3780" s="134"/>
      <c r="D3780" s="94">
        <f t="shared" si="58"/>
        <v>0</v>
      </c>
      <c r="E3780" s="135"/>
    </row>
    <row r="3781" spans="1:5">
      <c r="A3781" s="88">
        <v>3771</v>
      </c>
      <c r="B3781" s="134"/>
      <c r="C3781" s="134"/>
      <c r="D3781" s="94">
        <f t="shared" si="58"/>
        <v>0</v>
      </c>
      <c r="E3781" s="135"/>
    </row>
    <row r="3782" spans="1:5">
      <c r="A3782" s="88">
        <v>3772</v>
      </c>
      <c r="B3782" s="134"/>
      <c r="C3782" s="134"/>
      <c r="D3782" s="94">
        <f t="shared" si="58"/>
        <v>0</v>
      </c>
      <c r="E3782" s="135"/>
    </row>
    <row r="3783" spans="1:5">
      <c r="A3783" s="88">
        <v>3773</v>
      </c>
      <c r="B3783" s="134"/>
      <c r="C3783" s="134"/>
      <c r="D3783" s="94">
        <f t="shared" si="58"/>
        <v>0</v>
      </c>
      <c r="E3783" s="135"/>
    </row>
    <row r="3784" spans="1:5">
      <c r="A3784" s="88">
        <v>3774</v>
      </c>
      <c r="B3784" s="134"/>
      <c r="C3784" s="134"/>
      <c r="D3784" s="94">
        <f t="shared" si="58"/>
        <v>0</v>
      </c>
      <c r="E3784" s="135"/>
    </row>
    <row r="3785" spans="1:5">
      <c r="A3785" s="88">
        <v>3775</v>
      </c>
      <c r="B3785" s="134"/>
      <c r="C3785" s="134"/>
      <c r="D3785" s="94">
        <f t="shared" si="58"/>
        <v>0</v>
      </c>
      <c r="E3785" s="135"/>
    </row>
    <row r="3786" spans="1:5">
      <c r="A3786" s="88">
        <v>3776</v>
      </c>
      <c r="B3786" s="134"/>
      <c r="C3786" s="134"/>
      <c r="D3786" s="94">
        <f t="shared" si="58"/>
        <v>0</v>
      </c>
      <c r="E3786" s="135"/>
    </row>
    <row r="3787" spans="1:5">
      <c r="A3787" s="88">
        <v>3777</v>
      </c>
      <c r="B3787" s="134"/>
      <c r="C3787" s="134"/>
      <c r="D3787" s="94">
        <f t="shared" si="58"/>
        <v>0</v>
      </c>
      <c r="E3787" s="135"/>
    </row>
    <row r="3788" spans="1:5">
      <c r="A3788" s="88">
        <v>3778</v>
      </c>
      <c r="B3788" s="134"/>
      <c r="C3788" s="134"/>
      <c r="D3788" s="94">
        <f t="shared" ref="D3788:D3851" si="59">MIN(B3788:C3788)</f>
        <v>0</v>
      </c>
      <c r="E3788" s="135"/>
    </row>
    <row r="3789" spans="1:5">
      <c r="A3789" s="88">
        <v>3779</v>
      </c>
      <c r="B3789" s="134"/>
      <c r="C3789" s="134"/>
      <c r="D3789" s="94">
        <f t="shared" si="59"/>
        <v>0</v>
      </c>
      <c r="E3789" s="135"/>
    </row>
    <row r="3790" spans="1:5">
      <c r="A3790" s="88">
        <v>3780</v>
      </c>
      <c r="B3790" s="134"/>
      <c r="C3790" s="134"/>
      <c r="D3790" s="94">
        <f t="shared" si="59"/>
        <v>0</v>
      </c>
      <c r="E3790" s="135"/>
    </row>
    <row r="3791" spans="1:5">
      <c r="A3791" s="88">
        <v>3781</v>
      </c>
      <c r="B3791" s="134"/>
      <c r="C3791" s="134"/>
      <c r="D3791" s="94">
        <f t="shared" si="59"/>
        <v>0</v>
      </c>
      <c r="E3791" s="135"/>
    </row>
    <row r="3792" spans="1:5">
      <c r="A3792" s="88">
        <v>3782</v>
      </c>
      <c r="B3792" s="134"/>
      <c r="C3792" s="134"/>
      <c r="D3792" s="94">
        <f t="shared" si="59"/>
        <v>0</v>
      </c>
      <c r="E3792" s="135"/>
    </row>
    <row r="3793" spans="1:5">
      <c r="A3793" s="88">
        <v>3783</v>
      </c>
      <c r="B3793" s="134"/>
      <c r="C3793" s="134"/>
      <c r="D3793" s="94">
        <f t="shared" si="59"/>
        <v>0</v>
      </c>
      <c r="E3793" s="135"/>
    </row>
    <row r="3794" spans="1:5">
      <c r="A3794" s="88">
        <v>3784</v>
      </c>
      <c r="B3794" s="134"/>
      <c r="C3794" s="134"/>
      <c r="D3794" s="94">
        <f t="shared" si="59"/>
        <v>0</v>
      </c>
      <c r="E3794" s="135"/>
    </row>
    <row r="3795" spans="1:5">
      <c r="A3795" s="88">
        <v>3785</v>
      </c>
      <c r="B3795" s="134"/>
      <c r="C3795" s="134"/>
      <c r="D3795" s="94">
        <f t="shared" si="59"/>
        <v>0</v>
      </c>
      <c r="E3795" s="135"/>
    </row>
    <row r="3796" spans="1:5">
      <c r="A3796" s="88">
        <v>3786</v>
      </c>
      <c r="B3796" s="134"/>
      <c r="C3796" s="134"/>
      <c r="D3796" s="94">
        <f t="shared" si="59"/>
        <v>0</v>
      </c>
      <c r="E3796" s="135"/>
    </row>
    <row r="3797" spans="1:5">
      <c r="A3797" s="88">
        <v>3787</v>
      </c>
      <c r="B3797" s="134"/>
      <c r="C3797" s="134"/>
      <c r="D3797" s="94">
        <f t="shared" si="59"/>
        <v>0</v>
      </c>
      <c r="E3797" s="135"/>
    </row>
    <row r="3798" spans="1:5">
      <c r="A3798" s="88">
        <v>3788</v>
      </c>
      <c r="B3798" s="134"/>
      <c r="C3798" s="134"/>
      <c r="D3798" s="94">
        <f t="shared" si="59"/>
        <v>0</v>
      </c>
      <c r="E3798" s="135"/>
    </row>
    <row r="3799" spans="1:5">
      <c r="A3799" s="88">
        <v>3789</v>
      </c>
      <c r="B3799" s="134"/>
      <c r="C3799" s="134"/>
      <c r="D3799" s="94">
        <f t="shared" si="59"/>
        <v>0</v>
      </c>
      <c r="E3799" s="135"/>
    </row>
    <row r="3800" spans="1:5">
      <c r="A3800" s="88">
        <v>3790</v>
      </c>
      <c r="B3800" s="134"/>
      <c r="C3800" s="134"/>
      <c r="D3800" s="94">
        <f t="shared" si="59"/>
        <v>0</v>
      </c>
      <c r="E3800" s="135"/>
    </row>
    <row r="3801" spans="1:5">
      <c r="A3801" s="88">
        <v>3791</v>
      </c>
      <c r="B3801" s="134"/>
      <c r="C3801" s="134"/>
      <c r="D3801" s="94">
        <f t="shared" si="59"/>
        <v>0</v>
      </c>
      <c r="E3801" s="135"/>
    </row>
    <row r="3802" spans="1:5">
      <c r="A3802" s="88">
        <v>3792</v>
      </c>
      <c r="B3802" s="134"/>
      <c r="C3802" s="134"/>
      <c r="D3802" s="94">
        <f t="shared" si="59"/>
        <v>0</v>
      </c>
      <c r="E3802" s="135"/>
    </row>
    <row r="3803" spans="1:5">
      <c r="A3803" s="88">
        <v>3793</v>
      </c>
      <c r="B3803" s="134"/>
      <c r="C3803" s="134"/>
      <c r="D3803" s="94">
        <f t="shared" si="59"/>
        <v>0</v>
      </c>
      <c r="E3803" s="135"/>
    </row>
    <row r="3804" spans="1:5">
      <c r="A3804" s="88">
        <v>3794</v>
      </c>
      <c r="B3804" s="134"/>
      <c r="C3804" s="134"/>
      <c r="D3804" s="94">
        <f t="shared" si="59"/>
        <v>0</v>
      </c>
      <c r="E3804" s="135"/>
    </row>
    <row r="3805" spans="1:5">
      <c r="A3805" s="88">
        <v>3795</v>
      </c>
      <c r="B3805" s="134"/>
      <c r="C3805" s="134"/>
      <c r="D3805" s="94">
        <f t="shared" si="59"/>
        <v>0</v>
      </c>
      <c r="E3805" s="135"/>
    </row>
    <row r="3806" spans="1:5">
      <c r="A3806" s="88">
        <v>3796</v>
      </c>
      <c r="B3806" s="134"/>
      <c r="C3806" s="134"/>
      <c r="D3806" s="94">
        <f t="shared" si="59"/>
        <v>0</v>
      </c>
      <c r="E3806" s="135"/>
    </row>
    <row r="3807" spans="1:5">
      <c r="A3807" s="88">
        <v>3797</v>
      </c>
      <c r="B3807" s="134"/>
      <c r="C3807" s="134"/>
      <c r="D3807" s="94">
        <f t="shared" si="59"/>
        <v>0</v>
      </c>
      <c r="E3807" s="135"/>
    </row>
    <row r="3808" spans="1:5">
      <c r="A3808" s="88">
        <v>3798</v>
      </c>
      <c r="B3808" s="134"/>
      <c r="C3808" s="134"/>
      <c r="D3808" s="94">
        <f t="shared" si="59"/>
        <v>0</v>
      </c>
      <c r="E3808" s="135"/>
    </row>
    <row r="3809" spans="1:5">
      <c r="A3809" s="88">
        <v>3799</v>
      </c>
      <c r="B3809" s="134"/>
      <c r="C3809" s="134"/>
      <c r="D3809" s="94">
        <f t="shared" si="59"/>
        <v>0</v>
      </c>
      <c r="E3809" s="135"/>
    </row>
    <row r="3810" spans="1:5">
      <c r="A3810" s="88">
        <v>3800</v>
      </c>
      <c r="B3810" s="134"/>
      <c r="C3810" s="134"/>
      <c r="D3810" s="94">
        <f t="shared" si="59"/>
        <v>0</v>
      </c>
      <c r="E3810" s="135"/>
    </row>
    <row r="3811" spans="1:5">
      <c r="A3811" s="88">
        <v>3801</v>
      </c>
      <c r="B3811" s="134"/>
      <c r="C3811" s="134"/>
      <c r="D3811" s="94">
        <f t="shared" si="59"/>
        <v>0</v>
      </c>
      <c r="E3811" s="135"/>
    </row>
    <row r="3812" spans="1:5">
      <c r="A3812" s="88">
        <v>3802</v>
      </c>
      <c r="B3812" s="134"/>
      <c r="C3812" s="134"/>
      <c r="D3812" s="94">
        <f t="shared" si="59"/>
        <v>0</v>
      </c>
      <c r="E3812" s="135"/>
    </row>
    <row r="3813" spans="1:5">
      <c r="A3813" s="88">
        <v>3803</v>
      </c>
      <c r="B3813" s="134"/>
      <c r="C3813" s="134"/>
      <c r="D3813" s="94">
        <f t="shared" si="59"/>
        <v>0</v>
      </c>
      <c r="E3813" s="135"/>
    </row>
    <row r="3814" spans="1:5">
      <c r="A3814" s="88">
        <v>3804</v>
      </c>
      <c r="B3814" s="134"/>
      <c r="C3814" s="134"/>
      <c r="D3814" s="94">
        <f t="shared" si="59"/>
        <v>0</v>
      </c>
      <c r="E3814" s="135"/>
    </row>
    <row r="3815" spans="1:5">
      <c r="A3815" s="88">
        <v>3805</v>
      </c>
      <c r="B3815" s="134"/>
      <c r="C3815" s="134"/>
      <c r="D3815" s="94">
        <f t="shared" si="59"/>
        <v>0</v>
      </c>
      <c r="E3815" s="135"/>
    </row>
    <row r="3816" spans="1:5">
      <c r="A3816" s="88">
        <v>3806</v>
      </c>
      <c r="B3816" s="134"/>
      <c r="C3816" s="134"/>
      <c r="D3816" s="94">
        <f t="shared" si="59"/>
        <v>0</v>
      </c>
      <c r="E3816" s="135"/>
    </row>
    <row r="3817" spans="1:5">
      <c r="A3817" s="88">
        <v>3807</v>
      </c>
      <c r="B3817" s="134"/>
      <c r="C3817" s="134"/>
      <c r="D3817" s="94">
        <f t="shared" si="59"/>
        <v>0</v>
      </c>
      <c r="E3817" s="135"/>
    </row>
    <row r="3818" spans="1:5">
      <c r="A3818" s="88">
        <v>3808</v>
      </c>
      <c r="B3818" s="134"/>
      <c r="C3818" s="134"/>
      <c r="D3818" s="94">
        <f t="shared" si="59"/>
        <v>0</v>
      </c>
      <c r="E3818" s="135"/>
    </row>
    <row r="3819" spans="1:5">
      <c r="A3819" s="88">
        <v>3809</v>
      </c>
      <c r="B3819" s="134"/>
      <c r="C3819" s="134"/>
      <c r="D3819" s="94">
        <f t="shared" si="59"/>
        <v>0</v>
      </c>
      <c r="E3819" s="135"/>
    </row>
    <row r="3820" spans="1:5">
      <c r="A3820" s="88">
        <v>3810</v>
      </c>
      <c r="B3820" s="134"/>
      <c r="C3820" s="134"/>
      <c r="D3820" s="94">
        <f t="shared" si="59"/>
        <v>0</v>
      </c>
      <c r="E3820" s="135"/>
    </row>
    <row r="3821" spans="1:5">
      <c r="A3821" s="88">
        <v>3811</v>
      </c>
      <c r="B3821" s="134"/>
      <c r="C3821" s="134"/>
      <c r="D3821" s="94">
        <f t="shared" si="59"/>
        <v>0</v>
      </c>
      <c r="E3821" s="135"/>
    </row>
    <row r="3822" spans="1:5">
      <c r="A3822" s="88">
        <v>3812</v>
      </c>
      <c r="B3822" s="134"/>
      <c r="C3822" s="134"/>
      <c r="D3822" s="94">
        <f t="shared" si="59"/>
        <v>0</v>
      </c>
      <c r="E3822" s="135"/>
    </row>
    <row r="3823" spans="1:5">
      <c r="A3823" s="88">
        <v>3813</v>
      </c>
      <c r="B3823" s="134"/>
      <c r="C3823" s="134"/>
      <c r="D3823" s="94">
        <f t="shared" si="59"/>
        <v>0</v>
      </c>
      <c r="E3823" s="135"/>
    </row>
    <row r="3824" spans="1:5">
      <c r="A3824" s="88">
        <v>3814</v>
      </c>
      <c r="B3824" s="134"/>
      <c r="C3824" s="134"/>
      <c r="D3824" s="94">
        <f t="shared" si="59"/>
        <v>0</v>
      </c>
      <c r="E3824" s="135"/>
    </row>
    <row r="3825" spans="1:5">
      <c r="A3825" s="88">
        <v>3815</v>
      </c>
      <c r="B3825" s="134"/>
      <c r="C3825" s="134"/>
      <c r="D3825" s="94">
        <f t="shared" si="59"/>
        <v>0</v>
      </c>
      <c r="E3825" s="135"/>
    </row>
    <row r="3826" spans="1:5">
      <c r="A3826" s="88">
        <v>3816</v>
      </c>
      <c r="B3826" s="134"/>
      <c r="C3826" s="134"/>
      <c r="D3826" s="94">
        <f t="shared" si="59"/>
        <v>0</v>
      </c>
      <c r="E3826" s="135"/>
    </row>
    <row r="3827" spans="1:5">
      <c r="A3827" s="88">
        <v>3817</v>
      </c>
      <c r="B3827" s="134"/>
      <c r="C3827" s="134"/>
      <c r="D3827" s="94">
        <f t="shared" si="59"/>
        <v>0</v>
      </c>
      <c r="E3827" s="135"/>
    </row>
    <row r="3828" spans="1:5">
      <c r="A3828" s="88">
        <v>3818</v>
      </c>
      <c r="B3828" s="134"/>
      <c r="C3828" s="134"/>
      <c r="D3828" s="94">
        <f t="shared" si="59"/>
        <v>0</v>
      </c>
      <c r="E3828" s="135"/>
    </row>
    <row r="3829" spans="1:5">
      <c r="A3829" s="88">
        <v>3819</v>
      </c>
      <c r="B3829" s="134"/>
      <c r="C3829" s="134"/>
      <c r="D3829" s="94">
        <f t="shared" si="59"/>
        <v>0</v>
      </c>
      <c r="E3829" s="135"/>
    </row>
    <row r="3830" spans="1:5">
      <c r="A3830" s="88">
        <v>3820</v>
      </c>
      <c r="B3830" s="134"/>
      <c r="C3830" s="134"/>
      <c r="D3830" s="94">
        <f t="shared" si="59"/>
        <v>0</v>
      </c>
      <c r="E3830" s="135"/>
    </row>
    <row r="3831" spans="1:5">
      <c r="A3831" s="88">
        <v>3821</v>
      </c>
      <c r="B3831" s="134"/>
      <c r="C3831" s="134"/>
      <c r="D3831" s="94">
        <f t="shared" si="59"/>
        <v>0</v>
      </c>
      <c r="E3831" s="135"/>
    </row>
    <row r="3832" spans="1:5">
      <c r="A3832" s="88">
        <v>3822</v>
      </c>
      <c r="B3832" s="134"/>
      <c r="C3832" s="134"/>
      <c r="D3832" s="94">
        <f t="shared" si="59"/>
        <v>0</v>
      </c>
      <c r="E3832" s="135"/>
    </row>
    <row r="3833" spans="1:5">
      <c r="A3833" s="88">
        <v>3823</v>
      </c>
      <c r="B3833" s="134"/>
      <c r="C3833" s="134"/>
      <c r="D3833" s="94">
        <f t="shared" si="59"/>
        <v>0</v>
      </c>
      <c r="E3833" s="135"/>
    </row>
    <row r="3834" spans="1:5">
      <c r="A3834" s="88">
        <v>3824</v>
      </c>
      <c r="B3834" s="134"/>
      <c r="C3834" s="134"/>
      <c r="D3834" s="94">
        <f t="shared" si="59"/>
        <v>0</v>
      </c>
      <c r="E3834" s="135"/>
    </row>
    <row r="3835" spans="1:5">
      <c r="A3835" s="88">
        <v>3825</v>
      </c>
      <c r="B3835" s="134"/>
      <c r="C3835" s="134"/>
      <c r="D3835" s="94">
        <f t="shared" si="59"/>
        <v>0</v>
      </c>
      <c r="E3835" s="135"/>
    </row>
    <row r="3836" spans="1:5">
      <c r="A3836" s="88">
        <v>3826</v>
      </c>
      <c r="B3836" s="134"/>
      <c r="C3836" s="134"/>
      <c r="D3836" s="94">
        <f t="shared" si="59"/>
        <v>0</v>
      </c>
      <c r="E3836" s="135"/>
    </row>
    <row r="3837" spans="1:5">
      <c r="A3837" s="88">
        <v>3827</v>
      </c>
      <c r="B3837" s="134"/>
      <c r="C3837" s="134"/>
      <c r="D3837" s="94">
        <f t="shared" si="59"/>
        <v>0</v>
      </c>
      <c r="E3837" s="135"/>
    </row>
    <row r="3838" spans="1:5">
      <c r="A3838" s="88">
        <v>3828</v>
      </c>
      <c r="B3838" s="134"/>
      <c r="C3838" s="134"/>
      <c r="D3838" s="94">
        <f t="shared" si="59"/>
        <v>0</v>
      </c>
      <c r="E3838" s="135"/>
    </row>
    <row r="3839" spans="1:5">
      <c r="A3839" s="88">
        <v>3829</v>
      </c>
      <c r="B3839" s="134"/>
      <c r="C3839" s="134"/>
      <c r="D3839" s="94">
        <f t="shared" si="59"/>
        <v>0</v>
      </c>
      <c r="E3839" s="135"/>
    </row>
    <row r="3840" spans="1:5">
      <c r="A3840" s="88">
        <v>3830</v>
      </c>
      <c r="B3840" s="134"/>
      <c r="C3840" s="134"/>
      <c r="D3840" s="94">
        <f t="shared" si="59"/>
        <v>0</v>
      </c>
      <c r="E3840" s="135"/>
    </row>
    <row r="3841" spans="1:5">
      <c r="A3841" s="88">
        <v>3831</v>
      </c>
      <c r="B3841" s="134"/>
      <c r="C3841" s="134"/>
      <c r="D3841" s="94">
        <f t="shared" si="59"/>
        <v>0</v>
      </c>
      <c r="E3841" s="135"/>
    </row>
    <row r="3842" spans="1:5">
      <c r="A3842" s="88">
        <v>3832</v>
      </c>
      <c r="B3842" s="134"/>
      <c r="C3842" s="134"/>
      <c r="D3842" s="94">
        <f t="shared" si="59"/>
        <v>0</v>
      </c>
      <c r="E3842" s="135"/>
    </row>
    <row r="3843" spans="1:5">
      <c r="A3843" s="88">
        <v>3833</v>
      </c>
      <c r="B3843" s="134"/>
      <c r="C3843" s="134"/>
      <c r="D3843" s="94">
        <f t="shared" si="59"/>
        <v>0</v>
      </c>
      <c r="E3843" s="135"/>
    </row>
    <row r="3844" spans="1:5">
      <c r="A3844" s="88">
        <v>3834</v>
      </c>
      <c r="B3844" s="134"/>
      <c r="C3844" s="134"/>
      <c r="D3844" s="94">
        <f t="shared" si="59"/>
        <v>0</v>
      </c>
      <c r="E3844" s="135"/>
    </row>
    <row r="3845" spans="1:5">
      <c r="A3845" s="88">
        <v>3835</v>
      </c>
      <c r="B3845" s="134"/>
      <c r="C3845" s="134"/>
      <c r="D3845" s="94">
        <f t="shared" si="59"/>
        <v>0</v>
      </c>
      <c r="E3845" s="135"/>
    </row>
    <row r="3846" spans="1:5">
      <c r="A3846" s="88">
        <v>3836</v>
      </c>
      <c r="B3846" s="134"/>
      <c r="C3846" s="134"/>
      <c r="D3846" s="94">
        <f t="shared" si="59"/>
        <v>0</v>
      </c>
      <c r="E3846" s="135"/>
    </row>
    <row r="3847" spans="1:5">
      <c r="A3847" s="88">
        <v>3837</v>
      </c>
      <c r="B3847" s="134"/>
      <c r="C3847" s="134"/>
      <c r="D3847" s="94">
        <f t="shared" si="59"/>
        <v>0</v>
      </c>
      <c r="E3847" s="135"/>
    </row>
    <row r="3848" spans="1:5">
      <c r="A3848" s="88">
        <v>3838</v>
      </c>
      <c r="B3848" s="134"/>
      <c r="C3848" s="134"/>
      <c r="D3848" s="94">
        <f t="shared" si="59"/>
        <v>0</v>
      </c>
      <c r="E3848" s="135"/>
    </row>
    <row r="3849" spans="1:5">
      <c r="A3849" s="88">
        <v>3839</v>
      </c>
      <c r="B3849" s="134"/>
      <c r="C3849" s="134"/>
      <c r="D3849" s="94">
        <f t="shared" si="59"/>
        <v>0</v>
      </c>
      <c r="E3849" s="135"/>
    </row>
    <row r="3850" spans="1:5">
      <c r="A3850" s="88">
        <v>3840</v>
      </c>
      <c r="B3850" s="134"/>
      <c r="C3850" s="134"/>
      <c r="D3850" s="94">
        <f t="shared" si="59"/>
        <v>0</v>
      </c>
      <c r="E3850" s="135"/>
    </row>
    <row r="3851" spans="1:5">
      <c r="A3851" s="88">
        <v>3841</v>
      </c>
      <c r="B3851" s="134"/>
      <c r="C3851" s="134"/>
      <c r="D3851" s="94">
        <f t="shared" si="59"/>
        <v>0</v>
      </c>
      <c r="E3851" s="135"/>
    </row>
    <row r="3852" spans="1:5">
      <c r="A3852" s="88">
        <v>3842</v>
      </c>
      <c r="B3852" s="134"/>
      <c r="C3852" s="134"/>
      <c r="D3852" s="94">
        <f t="shared" ref="D3852:D3915" si="60">MIN(B3852:C3852)</f>
        <v>0</v>
      </c>
      <c r="E3852" s="135"/>
    </row>
    <row r="3853" spans="1:5">
      <c r="A3853" s="88">
        <v>3843</v>
      </c>
      <c r="B3853" s="134"/>
      <c r="C3853" s="134"/>
      <c r="D3853" s="94">
        <f t="shared" si="60"/>
        <v>0</v>
      </c>
      <c r="E3853" s="135"/>
    </row>
    <row r="3854" spans="1:5">
      <c r="A3854" s="88">
        <v>3844</v>
      </c>
      <c r="B3854" s="134"/>
      <c r="C3854" s="134"/>
      <c r="D3854" s="94">
        <f t="shared" si="60"/>
        <v>0</v>
      </c>
      <c r="E3854" s="135"/>
    </row>
    <row r="3855" spans="1:5">
      <c r="A3855" s="88">
        <v>3845</v>
      </c>
      <c r="B3855" s="134"/>
      <c r="C3855" s="134"/>
      <c r="D3855" s="94">
        <f t="shared" si="60"/>
        <v>0</v>
      </c>
      <c r="E3855" s="135"/>
    </row>
    <row r="3856" spans="1:5">
      <c r="A3856" s="88">
        <v>3846</v>
      </c>
      <c r="B3856" s="134"/>
      <c r="C3856" s="134"/>
      <c r="D3856" s="94">
        <f t="shared" si="60"/>
        <v>0</v>
      </c>
      <c r="E3856" s="135"/>
    </row>
    <row r="3857" spans="1:5">
      <c r="A3857" s="88">
        <v>3847</v>
      </c>
      <c r="B3857" s="134"/>
      <c r="C3857" s="134"/>
      <c r="D3857" s="94">
        <f t="shared" si="60"/>
        <v>0</v>
      </c>
      <c r="E3857" s="135"/>
    </row>
    <row r="3858" spans="1:5">
      <c r="A3858" s="88">
        <v>3848</v>
      </c>
      <c r="B3858" s="134"/>
      <c r="C3858" s="134"/>
      <c r="D3858" s="94">
        <f t="shared" si="60"/>
        <v>0</v>
      </c>
      <c r="E3858" s="135"/>
    </row>
    <row r="3859" spans="1:5">
      <c r="A3859" s="88">
        <v>3849</v>
      </c>
      <c r="B3859" s="134"/>
      <c r="C3859" s="134"/>
      <c r="D3859" s="94">
        <f t="shared" si="60"/>
        <v>0</v>
      </c>
      <c r="E3859" s="135"/>
    </row>
    <row r="3860" spans="1:5">
      <c r="A3860" s="88">
        <v>3850</v>
      </c>
      <c r="B3860" s="134"/>
      <c r="C3860" s="134"/>
      <c r="D3860" s="94">
        <f t="shared" si="60"/>
        <v>0</v>
      </c>
      <c r="E3860" s="135"/>
    </row>
    <row r="3861" spans="1:5">
      <c r="A3861" s="88">
        <v>3851</v>
      </c>
      <c r="B3861" s="134"/>
      <c r="C3861" s="134"/>
      <c r="D3861" s="94">
        <f t="shared" si="60"/>
        <v>0</v>
      </c>
      <c r="E3861" s="135"/>
    </row>
    <row r="3862" spans="1:5">
      <c r="A3862" s="88">
        <v>3852</v>
      </c>
      <c r="B3862" s="134"/>
      <c r="C3862" s="134"/>
      <c r="D3862" s="94">
        <f t="shared" si="60"/>
        <v>0</v>
      </c>
      <c r="E3862" s="135"/>
    </row>
    <row r="3863" spans="1:5">
      <c r="A3863" s="88">
        <v>3853</v>
      </c>
      <c r="B3863" s="134"/>
      <c r="C3863" s="134"/>
      <c r="D3863" s="94">
        <f t="shared" si="60"/>
        <v>0</v>
      </c>
      <c r="E3863" s="135"/>
    </row>
    <row r="3864" spans="1:5">
      <c r="A3864" s="88">
        <v>3854</v>
      </c>
      <c r="B3864" s="134"/>
      <c r="C3864" s="134"/>
      <c r="D3864" s="94">
        <f t="shared" si="60"/>
        <v>0</v>
      </c>
      <c r="E3864" s="135"/>
    </row>
    <row r="3865" spans="1:5">
      <c r="A3865" s="88">
        <v>3855</v>
      </c>
      <c r="B3865" s="134"/>
      <c r="C3865" s="134"/>
      <c r="D3865" s="94">
        <f t="shared" si="60"/>
        <v>0</v>
      </c>
      <c r="E3865" s="135"/>
    </row>
    <row r="3866" spans="1:5">
      <c r="A3866" s="88">
        <v>3856</v>
      </c>
      <c r="B3866" s="134"/>
      <c r="C3866" s="134"/>
      <c r="D3866" s="94">
        <f t="shared" si="60"/>
        <v>0</v>
      </c>
      <c r="E3866" s="135"/>
    </row>
    <row r="3867" spans="1:5">
      <c r="A3867" s="88">
        <v>3857</v>
      </c>
      <c r="B3867" s="134"/>
      <c r="C3867" s="134"/>
      <c r="D3867" s="94">
        <f t="shared" si="60"/>
        <v>0</v>
      </c>
      <c r="E3867" s="135"/>
    </row>
    <row r="3868" spans="1:5">
      <c r="A3868" s="88">
        <v>3858</v>
      </c>
      <c r="B3868" s="134"/>
      <c r="C3868" s="134"/>
      <c r="D3868" s="94">
        <f t="shared" si="60"/>
        <v>0</v>
      </c>
      <c r="E3868" s="135"/>
    </row>
    <row r="3869" spans="1:5">
      <c r="A3869" s="88">
        <v>3859</v>
      </c>
      <c r="B3869" s="134"/>
      <c r="C3869" s="134"/>
      <c r="D3869" s="94">
        <f t="shared" si="60"/>
        <v>0</v>
      </c>
      <c r="E3869" s="135"/>
    </row>
    <row r="3870" spans="1:5">
      <c r="A3870" s="88">
        <v>3860</v>
      </c>
      <c r="B3870" s="134"/>
      <c r="C3870" s="134"/>
      <c r="D3870" s="94">
        <f t="shared" si="60"/>
        <v>0</v>
      </c>
      <c r="E3870" s="135"/>
    </row>
    <row r="3871" spans="1:5">
      <c r="A3871" s="88">
        <v>3861</v>
      </c>
      <c r="B3871" s="134"/>
      <c r="C3871" s="134"/>
      <c r="D3871" s="94">
        <f t="shared" si="60"/>
        <v>0</v>
      </c>
      <c r="E3871" s="135"/>
    </row>
    <row r="3872" spans="1:5">
      <c r="A3872" s="88">
        <v>3862</v>
      </c>
      <c r="B3872" s="134"/>
      <c r="C3872" s="134"/>
      <c r="D3872" s="94">
        <f t="shared" si="60"/>
        <v>0</v>
      </c>
      <c r="E3872" s="135"/>
    </row>
    <row r="3873" spans="1:5">
      <c r="A3873" s="88">
        <v>3863</v>
      </c>
      <c r="B3873" s="134"/>
      <c r="C3873" s="134"/>
      <c r="D3873" s="94">
        <f t="shared" si="60"/>
        <v>0</v>
      </c>
      <c r="E3873" s="135"/>
    </row>
    <row r="3874" spans="1:5">
      <c r="A3874" s="88">
        <v>3864</v>
      </c>
      <c r="B3874" s="134"/>
      <c r="C3874" s="134"/>
      <c r="D3874" s="94">
        <f t="shared" si="60"/>
        <v>0</v>
      </c>
      <c r="E3874" s="135"/>
    </row>
    <row r="3875" spans="1:5">
      <c r="A3875" s="88">
        <v>3865</v>
      </c>
      <c r="B3875" s="134"/>
      <c r="C3875" s="134"/>
      <c r="D3875" s="94">
        <f t="shared" si="60"/>
        <v>0</v>
      </c>
      <c r="E3875" s="135"/>
    </row>
    <row r="3876" spans="1:5">
      <c r="A3876" s="88">
        <v>3866</v>
      </c>
      <c r="B3876" s="134"/>
      <c r="C3876" s="134"/>
      <c r="D3876" s="94">
        <f t="shared" si="60"/>
        <v>0</v>
      </c>
      <c r="E3876" s="135"/>
    </row>
    <row r="3877" spans="1:5">
      <c r="A3877" s="88">
        <v>3867</v>
      </c>
      <c r="B3877" s="134"/>
      <c r="C3877" s="134"/>
      <c r="D3877" s="94">
        <f t="shared" si="60"/>
        <v>0</v>
      </c>
      <c r="E3877" s="135"/>
    </row>
    <row r="3878" spans="1:5">
      <c r="A3878" s="88">
        <v>3868</v>
      </c>
      <c r="B3878" s="134"/>
      <c r="C3878" s="134"/>
      <c r="D3878" s="94">
        <f t="shared" si="60"/>
        <v>0</v>
      </c>
      <c r="E3878" s="135"/>
    </row>
    <row r="3879" spans="1:5">
      <c r="A3879" s="88">
        <v>3869</v>
      </c>
      <c r="B3879" s="134"/>
      <c r="C3879" s="134"/>
      <c r="D3879" s="94">
        <f t="shared" si="60"/>
        <v>0</v>
      </c>
      <c r="E3879" s="135"/>
    </row>
    <row r="3880" spans="1:5">
      <c r="A3880" s="88">
        <v>3870</v>
      </c>
      <c r="B3880" s="134"/>
      <c r="C3880" s="134"/>
      <c r="D3880" s="94">
        <f t="shared" si="60"/>
        <v>0</v>
      </c>
      <c r="E3880" s="135"/>
    </row>
    <row r="3881" spans="1:5">
      <c r="A3881" s="88">
        <v>3871</v>
      </c>
      <c r="B3881" s="134"/>
      <c r="C3881" s="134"/>
      <c r="D3881" s="94">
        <f t="shared" si="60"/>
        <v>0</v>
      </c>
      <c r="E3881" s="135"/>
    </row>
    <row r="3882" spans="1:5">
      <c r="A3882" s="88">
        <v>3872</v>
      </c>
      <c r="B3882" s="134"/>
      <c r="C3882" s="134"/>
      <c r="D3882" s="94">
        <f t="shared" si="60"/>
        <v>0</v>
      </c>
      <c r="E3882" s="135"/>
    </row>
    <row r="3883" spans="1:5">
      <c r="A3883" s="88">
        <v>3873</v>
      </c>
      <c r="B3883" s="134"/>
      <c r="C3883" s="134"/>
      <c r="D3883" s="94">
        <f t="shared" si="60"/>
        <v>0</v>
      </c>
      <c r="E3883" s="135"/>
    </row>
    <row r="3884" spans="1:5">
      <c r="A3884" s="88">
        <v>3874</v>
      </c>
      <c r="B3884" s="134"/>
      <c r="C3884" s="134"/>
      <c r="D3884" s="94">
        <f t="shared" si="60"/>
        <v>0</v>
      </c>
      <c r="E3884" s="135"/>
    </row>
    <row r="3885" spans="1:5">
      <c r="A3885" s="88">
        <v>3875</v>
      </c>
      <c r="B3885" s="134"/>
      <c r="C3885" s="134"/>
      <c r="D3885" s="94">
        <f t="shared" si="60"/>
        <v>0</v>
      </c>
      <c r="E3885" s="135"/>
    </row>
    <row r="3886" spans="1:5">
      <c r="A3886" s="88">
        <v>3876</v>
      </c>
      <c r="B3886" s="134"/>
      <c r="C3886" s="134"/>
      <c r="D3886" s="94">
        <f t="shared" si="60"/>
        <v>0</v>
      </c>
      <c r="E3886" s="135"/>
    </row>
    <row r="3887" spans="1:5">
      <c r="A3887" s="88">
        <v>3877</v>
      </c>
      <c r="B3887" s="134"/>
      <c r="C3887" s="134"/>
      <c r="D3887" s="94">
        <f t="shared" si="60"/>
        <v>0</v>
      </c>
      <c r="E3887" s="135"/>
    </row>
    <row r="3888" spans="1:5">
      <c r="A3888" s="88">
        <v>3878</v>
      </c>
      <c r="B3888" s="134"/>
      <c r="C3888" s="134"/>
      <c r="D3888" s="94">
        <f t="shared" si="60"/>
        <v>0</v>
      </c>
      <c r="E3888" s="135"/>
    </row>
    <row r="3889" spans="1:5">
      <c r="A3889" s="88">
        <v>3879</v>
      </c>
      <c r="B3889" s="134"/>
      <c r="C3889" s="134"/>
      <c r="D3889" s="94">
        <f t="shared" si="60"/>
        <v>0</v>
      </c>
      <c r="E3889" s="135"/>
    </row>
    <row r="3890" spans="1:5">
      <c r="A3890" s="88">
        <v>3880</v>
      </c>
      <c r="B3890" s="134"/>
      <c r="C3890" s="134"/>
      <c r="D3890" s="94">
        <f t="shared" si="60"/>
        <v>0</v>
      </c>
      <c r="E3890" s="135"/>
    </row>
    <row r="3891" spans="1:5">
      <c r="A3891" s="88">
        <v>3881</v>
      </c>
      <c r="B3891" s="134"/>
      <c r="C3891" s="134"/>
      <c r="D3891" s="94">
        <f t="shared" si="60"/>
        <v>0</v>
      </c>
      <c r="E3891" s="135"/>
    </row>
    <row r="3892" spans="1:5">
      <c r="A3892" s="88">
        <v>3882</v>
      </c>
      <c r="B3892" s="134"/>
      <c r="C3892" s="134"/>
      <c r="D3892" s="94">
        <f t="shared" si="60"/>
        <v>0</v>
      </c>
      <c r="E3892" s="135"/>
    </row>
    <row r="3893" spans="1:5">
      <c r="A3893" s="88">
        <v>3883</v>
      </c>
      <c r="B3893" s="134"/>
      <c r="C3893" s="134"/>
      <c r="D3893" s="94">
        <f t="shared" si="60"/>
        <v>0</v>
      </c>
      <c r="E3893" s="135"/>
    </row>
    <row r="3894" spans="1:5">
      <c r="A3894" s="88">
        <v>3884</v>
      </c>
      <c r="B3894" s="134"/>
      <c r="C3894" s="134"/>
      <c r="D3894" s="94">
        <f t="shared" si="60"/>
        <v>0</v>
      </c>
      <c r="E3894" s="135"/>
    </row>
    <row r="3895" spans="1:5">
      <c r="A3895" s="88">
        <v>3885</v>
      </c>
      <c r="B3895" s="134"/>
      <c r="C3895" s="134"/>
      <c r="D3895" s="94">
        <f t="shared" si="60"/>
        <v>0</v>
      </c>
      <c r="E3895" s="135"/>
    </row>
    <row r="3896" spans="1:5">
      <c r="A3896" s="88">
        <v>3886</v>
      </c>
      <c r="B3896" s="134"/>
      <c r="C3896" s="134"/>
      <c r="D3896" s="94">
        <f t="shared" si="60"/>
        <v>0</v>
      </c>
      <c r="E3896" s="135"/>
    </row>
    <row r="3897" spans="1:5">
      <c r="A3897" s="88">
        <v>3887</v>
      </c>
      <c r="B3897" s="134"/>
      <c r="C3897" s="134"/>
      <c r="D3897" s="94">
        <f t="shared" si="60"/>
        <v>0</v>
      </c>
      <c r="E3897" s="135"/>
    </row>
    <row r="3898" spans="1:5">
      <c r="A3898" s="88">
        <v>3888</v>
      </c>
      <c r="B3898" s="134"/>
      <c r="C3898" s="134"/>
      <c r="D3898" s="94">
        <f t="shared" si="60"/>
        <v>0</v>
      </c>
      <c r="E3898" s="135"/>
    </row>
    <row r="3899" spans="1:5">
      <c r="A3899" s="88">
        <v>3889</v>
      </c>
      <c r="B3899" s="134"/>
      <c r="C3899" s="134"/>
      <c r="D3899" s="94">
        <f t="shared" si="60"/>
        <v>0</v>
      </c>
      <c r="E3899" s="135"/>
    </row>
    <row r="3900" spans="1:5">
      <c r="A3900" s="88">
        <v>3890</v>
      </c>
      <c r="B3900" s="134"/>
      <c r="C3900" s="134"/>
      <c r="D3900" s="94">
        <f t="shared" si="60"/>
        <v>0</v>
      </c>
      <c r="E3900" s="135"/>
    </row>
    <row r="3901" spans="1:5">
      <c r="A3901" s="88">
        <v>3891</v>
      </c>
      <c r="B3901" s="134"/>
      <c r="C3901" s="134"/>
      <c r="D3901" s="94">
        <f t="shared" si="60"/>
        <v>0</v>
      </c>
      <c r="E3901" s="135"/>
    </row>
    <row r="3902" spans="1:5">
      <c r="A3902" s="88">
        <v>3892</v>
      </c>
      <c r="B3902" s="134"/>
      <c r="C3902" s="134"/>
      <c r="D3902" s="94">
        <f t="shared" si="60"/>
        <v>0</v>
      </c>
      <c r="E3902" s="135"/>
    </row>
    <row r="3903" spans="1:5">
      <c r="A3903" s="88">
        <v>3893</v>
      </c>
      <c r="B3903" s="134"/>
      <c r="C3903" s="134"/>
      <c r="D3903" s="94">
        <f t="shared" si="60"/>
        <v>0</v>
      </c>
      <c r="E3903" s="135"/>
    </row>
    <row r="3904" spans="1:5">
      <c r="A3904" s="88">
        <v>3894</v>
      </c>
      <c r="B3904" s="134"/>
      <c r="C3904" s="134"/>
      <c r="D3904" s="94">
        <f t="shared" si="60"/>
        <v>0</v>
      </c>
      <c r="E3904" s="135"/>
    </row>
    <row r="3905" spans="1:5">
      <c r="A3905" s="88">
        <v>3895</v>
      </c>
      <c r="B3905" s="134"/>
      <c r="C3905" s="134"/>
      <c r="D3905" s="94">
        <f t="shared" si="60"/>
        <v>0</v>
      </c>
      <c r="E3905" s="135"/>
    </row>
    <row r="3906" spans="1:5">
      <c r="A3906" s="88">
        <v>3896</v>
      </c>
      <c r="B3906" s="134"/>
      <c r="C3906" s="134"/>
      <c r="D3906" s="94">
        <f t="shared" si="60"/>
        <v>0</v>
      </c>
      <c r="E3906" s="135"/>
    </row>
    <row r="3907" spans="1:5">
      <c r="A3907" s="88">
        <v>3897</v>
      </c>
      <c r="B3907" s="134"/>
      <c r="C3907" s="134"/>
      <c r="D3907" s="94">
        <f t="shared" si="60"/>
        <v>0</v>
      </c>
      <c r="E3907" s="135"/>
    </row>
    <row r="3908" spans="1:5">
      <c r="A3908" s="88">
        <v>3898</v>
      </c>
      <c r="B3908" s="134"/>
      <c r="C3908" s="134"/>
      <c r="D3908" s="94">
        <f t="shared" si="60"/>
        <v>0</v>
      </c>
      <c r="E3908" s="135"/>
    </row>
    <row r="3909" spans="1:5">
      <c r="A3909" s="88">
        <v>3899</v>
      </c>
      <c r="B3909" s="134"/>
      <c r="C3909" s="134"/>
      <c r="D3909" s="94">
        <f t="shared" si="60"/>
        <v>0</v>
      </c>
      <c r="E3909" s="135"/>
    </row>
    <row r="3910" spans="1:5">
      <c r="A3910" s="88">
        <v>3900</v>
      </c>
      <c r="B3910" s="134"/>
      <c r="C3910" s="134"/>
      <c r="D3910" s="94">
        <f t="shared" si="60"/>
        <v>0</v>
      </c>
      <c r="E3910" s="135"/>
    </row>
    <row r="3911" spans="1:5">
      <c r="A3911" s="88">
        <v>3901</v>
      </c>
      <c r="B3911" s="134"/>
      <c r="C3911" s="134"/>
      <c r="D3911" s="94">
        <f t="shared" si="60"/>
        <v>0</v>
      </c>
      <c r="E3911" s="135"/>
    </row>
    <row r="3912" spans="1:5">
      <c r="A3912" s="88">
        <v>3902</v>
      </c>
      <c r="B3912" s="134"/>
      <c r="C3912" s="134"/>
      <c r="D3912" s="94">
        <f t="shared" si="60"/>
        <v>0</v>
      </c>
      <c r="E3912" s="135"/>
    </row>
    <row r="3913" spans="1:5">
      <c r="A3913" s="88">
        <v>3903</v>
      </c>
      <c r="B3913" s="134"/>
      <c r="C3913" s="134"/>
      <c r="D3913" s="94">
        <f t="shared" si="60"/>
        <v>0</v>
      </c>
      <c r="E3913" s="135"/>
    </row>
    <row r="3914" spans="1:5">
      <c r="A3914" s="88">
        <v>3904</v>
      </c>
      <c r="B3914" s="134"/>
      <c r="C3914" s="134"/>
      <c r="D3914" s="94">
        <f t="shared" si="60"/>
        <v>0</v>
      </c>
      <c r="E3914" s="135"/>
    </row>
    <row r="3915" spans="1:5">
      <c r="A3915" s="88">
        <v>3905</v>
      </c>
      <c r="B3915" s="134"/>
      <c r="C3915" s="134"/>
      <c r="D3915" s="94">
        <f t="shared" si="60"/>
        <v>0</v>
      </c>
      <c r="E3915" s="135"/>
    </row>
    <row r="3916" spans="1:5">
      <c r="A3916" s="88">
        <v>3906</v>
      </c>
      <c r="B3916" s="134"/>
      <c r="C3916" s="134"/>
      <c r="D3916" s="94">
        <f t="shared" ref="D3916:D3979" si="61">MIN(B3916:C3916)</f>
        <v>0</v>
      </c>
      <c r="E3916" s="135"/>
    </row>
    <row r="3917" spans="1:5">
      <c r="A3917" s="88">
        <v>3907</v>
      </c>
      <c r="B3917" s="134"/>
      <c r="C3917" s="134"/>
      <c r="D3917" s="94">
        <f t="shared" si="61"/>
        <v>0</v>
      </c>
      <c r="E3917" s="135"/>
    </row>
    <row r="3918" spans="1:5">
      <c r="A3918" s="88">
        <v>3908</v>
      </c>
      <c r="B3918" s="134"/>
      <c r="C3918" s="134"/>
      <c r="D3918" s="94">
        <f t="shared" si="61"/>
        <v>0</v>
      </c>
      <c r="E3918" s="135"/>
    </row>
    <row r="3919" spans="1:5">
      <c r="A3919" s="88">
        <v>3909</v>
      </c>
      <c r="B3919" s="134"/>
      <c r="C3919" s="134"/>
      <c r="D3919" s="94">
        <f t="shared" si="61"/>
        <v>0</v>
      </c>
      <c r="E3919" s="135"/>
    </row>
    <row r="3920" spans="1:5">
      <c r="A3920" s="88">
        <v>3910</v>
      </c>
      <c r="B3920" s="134"/>
      <c r="C3920" s="134"/>
      <c r="D3920" s="94">
        <f t="shared" si="61"/>
        <v>0</v>
      </c>
      <c r="E3920" s="135"/>
    </row>
    <row r="3921" spans="1:5">
      <c r="A3921" s="88">
        <v>3911</v>
      </c>
      <c r="B3921" s="134"/>
      <c r="C3921" s="134"/>
      <c r="D3921" s="94">
        <f t="shared" si="61"/>
        <v>0</v>
      </c>
      <c r="E3921" s="135"/>
    </row>
    <row r="3922" spans="1:5">
      <c r="A3922" s="88">
        <v>3912</v>
      </c>
      <c r="B3922" s="134"/>
      <c r="C3922" s="134"/>
      <c r="D3922" s="94">
        <f t="shared" si="61"/>
        <v>0</v>
      </c>
      <c r="E3922" s="135"/>
    </row>
    <row r="3923" spans="1:5">
      <c r="A3923" s="88">
        <v>3913</v>
      </c>
      <c r="B3923" s="134"/>
      <c r="C3923" s="134"/>
      <c r="D3923" s="94">
        <f t="shared" si="61"/>
        <v>0</v>
      </c>
      <c r="E3923" s="135"/>
    </row>
    <row r="3924" spans="1:5">
      <c r="A3924" s="88">
        <v>3914</v>
      </c>
      <c r="B3924" s="134"/>
      <c r="C3924" s="134"/>
      <c r="D3924" s="94">
        <f t="shared" si="61"/>
        <v>0</v>
      </c>
      <c r="E3924" s="135"/>
    </row>
    <row r="3925" spans="1:5">
      <c r="A3925" s="88">
        <v>3915</v>
      </c>
      <c r="B3925" s="134"/>
      <c r="C3925" s="134"/>
      <c r="D3925" s="94">
        <f t="shared" si="61"/>
        <v>0</v>
      </c>
      <c r="E3925" s="135"/>
    </row>
    <row r="3926" spans="1:5">
      <c r="A3926" s="88">
        <v>3916</v>
      </c>
      <c r="B3926" s="134"/>
      <c r="C3926" s="134"/>
      <c r="D3926" s="94">
        <f t="shared" si="61"/>
        <v>0</v>
      </c>
      <c r="E3926" s="135"/>
    </row>
    <row r="3927" spans="1:5">
      <c r="A3927" s="88">
        <v>3917</v>
      </c>
      <c r="B3927" s="134"/>
      <c r="C3927" s="134"/>
      <c r="D3927" s="94">
        <f t="shared" si="61"/>
        <v>0</v>
      </c>
      <c r="E3927" s="135"/>
    </row>
    <row r="3928" spans="1:5">
      <c r="A3928" s="88">
        <v>3918</v>
      </c>
      <c r="B3928" s="134"/>
      <c r="C3928" s="134"/>
      <c r="D3928" s="94">
        <f t="shared" si="61"/>
        <v>0</v>
      </c>
      <c r="E3928" s="135"/>
    </row>
    <row r="3929" spans="1:5">
      <c r="A3929" s="88">
        <v>3919</v>
      </c>
      <c r="B3929" s="134"/>
      <c r="C3929" s="134"/>
      <c r="D3929" s="94">
        <f t="shared" si="61"/>
        <v>0</v>
      </c>
      <c r="E3929" s="135"/>
    </row>
    <row r="3930" spans="1:5">
      <c r="A3930" s="88">
        <v>3920</v>
      </c>
      <c r="B3930" s="134"/>
      <c r="C3930" s="134"/>
      <c r="D3930" s="94">
        <f t="shared" si="61"/>
        <v>0</v>
      </c>
      <c r="E3930" s="135"/>
    </row>
    <row r="3931" spans="1:5">
      <c r="A3931" s="88">
        <v>3921</v>
      </c>
      <c r="B3931" s="134"/>
      <c r="C3931" s="134"/>
      <c r="D3931" s="94">
        <f t="shared" si="61"/>
        <v>0</v>
      </c>
      <c r="E3931" s="135"/>
    </row>
    <row r="3932" spans="1:5">
      <c r="A3932" s="88">
        <v>3922</v>
      </c>
      <c r="B3932" s="134"/>
      <c r="C3932" s="134"/>
      <c r="D3932" s="94">
        <f t="shared" si="61"/>
        <v>0</v>
      </c>
      <c r="E3932" s="135"/>
    </row>
    <row r="3933" spans="1:5">
      <c r="A3933" s="88">
        <v>3923</v>
      </c>
      <c r="B3933" s="134"/>
      <c r="C3933" s="134"/>
      <c r="D3933" s="94">
        <f t="shared" si="61"/>
        <v>0</v>
      </c>
      <c r="E3933" s="135"/>
    </row>
    <row r="3934" spans="1:5">
      <c r="A3934" s="88">
        <v>3924</v>
      </c>
      <c r="B3934" s="134"/>
      <c r="C3934" s="134"/>
      <c r="D3934" s="94">
        <f t="shared" si="61"/>
        <v>0</v>
      </c>
      <c r="E3934" s="135"/>
    </row>
    <row r="3935" spans="1:5">
      <c r="A3935" s="88">
        <v>3925</v>
      </c>
      <c r="B3935" s="134"/>
      <c r="C3935" s="134"/>
      <c r="D3935" s="94">
        <f t="shared" si="61"/>
        <v>0</v>
      </c>
      <c r="E3935" s="135"/>
    </row>
    <row r="3936" spans="1:5">
      <c r="A3936" s="88">
        <v>3926</v>
      </c>
      <c r="B3936" s="134"/>
      <c r="C3936" s="134"/>
      <c r="D3936" s="94">
        <f t="shared" si="61"/>
        <v>0</v>
      </c>
      <c r="E3936" s="135"/>
    </row>
    <row r="3937" spans="1:5">
      <c r="A3937" s="88">
        <v>3927</v>
      </c>
      <c r="B3937" s="134"/>
      <c r="C3937" s="134"/>
      <c r="D3937" s="94">
        <f t="shared" si="61"/>
        <v>0</v>
      </c>
      <c r="E3937" s="135"/>
    </row>
    <row r="3938" spans="1:5">
      <c r="A3938" s="88">
        <v>3928</v>
      </c>
      <c r="B3938" s="134"/>
      <c r="C3938" s="134"/>
      <c r="D3938" s="94">
        <f t="shared" si="61"/>
        <v>0</v>
      </c>
      <c r="E3938" s="135"/>
    </row>
    <row r="3939" spans="1:5">
      <c r="A3939" s="88">
        <v>3929</v>
      </c>
      <c r="B3939" s="134"/>
      <c r="C3939" s="134"/>
      <c r="D3939" s="94">
        <f t="shared" si="61"/>
        <v>0</v>
      </c>
      <c r="E3939" s="135"/>
    </row>
    <row r="3940" spans="1:5">
      <c r="A3940" s="88">
        <v>3930</v>
      </c>
      <c r="B3940" s="134"/>
      <c r="C3940" s="134"/>
      <c r="D3940" s="94">
        <f t="shared" si="61"/>
        <v>0</v>
      </c>
      <c r="E3940" s="135"/>
    </row>
    <row r="3941" spans="1:5">
      <c r="A3941" s="88">
        <v>3931</v>
      </c>
      <c r="B3941" s="134"/>
      <c r="C3941" s="134"/>
      <c r="D3941" s="94">
        <f t="shared" si="61"/>
        <v>0</v>
      </c>
      <c r="E3941" s="135"/>
    </row>
    <row r="3942" spans="1:5">
      <c r="A3942" s="88">
        <v>3932</v>
      </c>
      <c r="B3942" s="134"/>
      <c r="C3942" s="134"/>
      <c r="D3942" s="94">
        <f t="shared" si="61"/>
        <v>0</v>
      </c>
      <c r="E3942" s="135"/>
    </row>
    <row r="3943" spans="1:5">
      <c r="A3943" s="88">
        <v>3933</v>
      </c>
      <c r="B3943" s="134"/>
      <c r="C3943" s="134"/>
      <c r="D3943" s="94">
        <f t="shared" si="61"/>
        <v>0</v>
      </c>
      <c r="E3943" s="135"/>
    </row>
    <row r="3944" spans="1:5">
      <c r="A3944" s="88">
        <v>3934</v>
      </c>
      <c r="B3944" s="134"/>
      <c r="C3944" s="134"/>
      <c r="D3944" s="94">
        <f t="shared" si="61"/>
        <v>0</v>
      </c>
      <c r="E3944" s="135"/>
    </row>
    <row r="3945" spans="1:5">
      <c r="A3945" s="88">
        <v>3935</v>
      </c>
      <c r="B3945" s="134"/>
      <c r="C3945" s="134"/>
      <c r="D3945" s="94">
        <f t="shared" si="61"/>
        <v>0</v>
      </c>
      <c r="E3945" s="135"/>
    </row>
    <row r="3946" spans="1:5">
      <c r="A3946" s="88">
        <v>3936</v>
      </c>
      <c r="B3946" s="134"/>
      <c r="C3946" s="134"/>
      <c r="D3946" s="94">
        <f t="shared" si="61"/>
        <v>0</v>
      </c>
      <c r="E3946" s="135"/>
    </row>
    <row r="3947" spans="1:5">
      <c r="A3947" s="88">
        <v>3937</v>
      </c>
      <c r="B3947" s="134"/>
      <c r="C3947" s="134"/>
      <c r="D3947" s="94">
        <f t="shared" si="61"/>
        <v>0</v>
      </c>
      <c r="E3947" s="135"/>
    </row>
    <row r="3948" spans="1:5">
      <c r="A3948" s="88">
        <v>3938</v>
      </c>
      <c r="B3948" s="134"/>
      <c r="C3948" s="134"/>
      <c r="D3948" s="94">
        <f t="shared" si="61"/>
        <v>0</v>
      </c>
      <c r="E3948" s="135"/>
    </row>
    <row r="3949" spans="1:5">
      <c r="A3949" s="88">
        <v>3939</v>
      </c>
      <c r="B3949" s="134"/>
      <c r="C3949" s="134"/>
      <c r="D3949" s="94">
        <f t="shared" si="61"/>
        <v>0</v>
      </c>
      <c r="E3949" s="135"/>
    </row>
    <row r="3950" spans="1:5">
      <c r="A3950" s="88">
        <v>3940</v>
      </c>
      <c r="B3950" s="134"/>
      <c r="C3950" s="134"/>
      <c r="D3950" s="94">
        <f t="shared" si="61"/>
        <v>0</v>
      </c>
      <c r="E3950" s="135"/>
    </row>
    <row r="3951" spans="1:5">
      <c r="A3951" s="88">
        <v>3941</v>
      </c>
      <c r="B3951" s="134"/>
      <c r="C3951" s="134"/>
      <c r="D3951" s="94">
        <f t="shared" si="61"/>
        <v>0</v>
      </c>
      <c r="E3951" s="135"/>
    </row>
    <row r="3952" spans="1:5">
      <c r="A3952" s="88">
        <v>3942</v>
      </c>
      <c r="B3952" s="134"/>
      <c r="C3952" s="134"/>
      <c r="D3952" s="94">
        <f t="shared" si="61"/>
        <v>0</v>
      </c>
      <c r="E3952" s="135"/>
    </row>
    <row r="3953" spans="1:5">
      <c r="A3953" s="88">
        <v>3943</v>
      </c>
      <c r="B3953" s="134"/>
      <c r="C3953" s="134"/>
      <c r="D3953" s="94">
        <f t="shared" si="61"/>
        <v>0</v>
      </c>
      <c r="E3953" s="135"/>
    </row>
    <row r="3954" spans="1:5">
      <c r="A3954" s="88">
        <v>3944</v>
      </c>
      <c r="B3954" s="134"/>
      <c r="C3954" s="134"/>
      <c r="D3954" s="94">
        <f t="shared" si="61"/>
        <v>0</v>
      </c>
      <c r="E3954" s="135"/>
    </row>
    <row r="3955" spans="1:5">
      <c r="A3955" s="88">
        <v>3945</v>
      </c>
      <c r="B3955" s="134"/>
      <c r="C3955" s="134"/>
      <c r="D3955" s="94">
        <f t="shared" si="61"/>
        <v>0</v>
      </c>
      <c r="E3955" s="135"/>
    </row>
    <row r="3956" spans="1:5">
      <c r="A3956" s="88">
        <v>3946</v>
      </c>
      <c r="B3956" s="134"/>
      <c r="C3956" s="134"/>
      <c r="D3956" s="94">
        <f t="shared" si="61"/>
        <v>0</v>
      </c>
      <c r="E3956" s="135"/>
    </row>
    <row r="3957" spans="1:5">
      <c r="A3957" s="88">
        <v>3947</v>
      </c>
      <c r="B3957" s="134"/>
      <c r="C3957" s="134"/>
      <c r="D3957" s="94">
        <f t="shared" si="61"/>
        <v>0</v>
      </c>
      <c r="E3957" s="135"/>
    </row>
    <row r="3958" spans="1:5">
      <c r="A3958" s="88">
        <v>3948</v>
      </c>
      <c r="B3958" s="134"/>
      <c r="C3958" s="134"/>
      <c r="D3958" s="94">
        <f t="shared" si="61"/>
        <v>0</v>
      </c>
      <c r="E3958" s="135"/>
    </row>
    <row r="3959" spans="1:5">
      <c r="A3959" s="88">
        <v>3949</v>
      </c>
      <c r="B3959" s="134"/>
      <c r="C3959" s="134"/>
      <c r="D3959" s="94">
        <f t="shared" si="61"/>
        <v>0</v>
      </c>
      <c r="E3959" s="135"/>
    </row>
    <row r="3960" spans="1:5">
      <c r="A3960" s="88">
        <v>3950</v>
      </c>
      <c r="B3960" s="134"/>
      <c r="C3960" s="134"/>
      <c r="D3960" s="94">
        <f t="shared" si="61"/>
        <v>0</v>
      </c>
      <c r="E3960" s="135"/>
    </row>
    <row r="3961" spans="1:5">
      <c r="A3961" s="88">
        <v>3951</v>
      </c>
      <c r="B3961" s="134"/>
      <c r="C3961" s="134"/>
      <c r="D3961" s="94">
        <f t="shared" si="61"/>
        <v>0</v>
      </c>
      <c r="E3961" s="135"/>
    </row>
    <row r="3962" spans="1:5">
      <c r="A3962" s="88">
        <v>3952</v>
      </c>
      <c r="B3962" s="134"/>
      <c r="C3962" s="134"/>
      <c r="D3962" s="94">
        <f t="shared" si="61"/>
        <v>0</v>
      </c>
      <c r="E3962" s="135"/>
    </row>
    <row r="3963" spans="1:5">
      <c r="A3963" s="88">
        <v>3953</v>
      </c>
      <c r="B3963" s="134"/>
      <c r="C3963" s="134"/>
      <c r="D3963" s="94">
        <f t="shared" si="61"/>
        <v>0</v>
      </c>
      <c r="E3963" s="135"/>
    </row>
    <row r="3964" spans="1:5">
      <c r="A3964" s="88">
        <v>3954</v>
      </c>
      <c r="B3964" s="134"/>
      <c r="C3964" s="134"/>
      <c r="D3964" s="94">
        <f t="shared" si="61"/>
        <v>0</v>
      </c>
      <c r="E3964" s="135"/>
    </row>
    <row r="3965" spans="1:5">
      <c r="A3965" s="88">
        <v>3955</v>
      </c>
      <c r="B3965" s="134"/>
      <c r="C3965" s="134"/>
      <c r="D3965" s="94">
        <f t="shared" si="61"/>
        <v>0</v>
      </c>
      <c r="E3965" s="135"/>
    </row>
    <row r="3966" spans="1:5">
      <c r="A3966" s="88">
        <v>3956</v>
      </c>
      <c r="B3966" s="134"/>
      <c r="C3966" s="134"/>
      <c r="D3966" s="94">
        <f t="shared" si="61"/>
        <v>0</v>
      </c>
      <c r="E3966" s="135"/>
    </row>
    <row r="3967" spans="1:5">
      <c r="A3967" s="88">
        <v>3957</v>
      </c>
      <c r="B3967" s="134"/>
      <c r="C3967" s="134"/>
      <c r="D3967" s="94">
        <f t="shared" si="61"/>
        <v>0</v>
      </c>
      <c r="E3967" s="135"/>
    </row>
    <row r="3968" spans="1:5">
      <c r="A3968" s="88">
        <v>3958</v>
      </c>
      <c r="B3968" s="134"/>
      <c r="C3968" s="134"/>
      <c r="D3968" s="94">
        <f t="shared" si="61"/>
        <v>0</v>
      </c>
      <c r="E3968" s="135"/>
    </row>
    <row r="3969" spans="1:5">
      <c r="A3969" s="88">
        <v>3959</v>
      </c>
      <c r="B3969" s="134"/>
      <c r="C3969" s="134"/>
      <c r="D3969" s="94">
        <f t="shared" si="61"/>
        <v>0</v>
      </c>
      <c r="E3969" s="135"/>
    </row>
    <row r="3970" spans="1:5">
      <c r="A3970" s="88">
        <v>3960</v>
      </c>
      <c r="B3970" s="134"/>
      <c r="C3970" s="134"/>
      <c r="D3970" s="94">
        <f t="shared" si="61"/>
        <v>0</v>
      </c>
      <c r="E3970" s="135"/>
    </row>
    <row r="3971" spans="1:5">
      <c r="A3971" s="88">
        <v>3961</v>
      </c>
      <c r="B3971" s="134"/>
      <c r="C3971" s="134"/>
      <c r="D3971" s="94">
        <f t="shared" si="61"/>
        <v>0</v>
      </c>
      <c r="E3971" s="135"/>
    </row>
    <row r="3972" spans="1:5">
      <c r="A3972" s="88">
        <v>3962</v>
      </c>
      <c r="B3972" s="134"/>
      <c r="C3972" s="134"/>
      <c r="D3972" s="94">
        <f t="shared" si="61"/>
        <v>0</v>
      </c>
      <c r="E3972" s="135"/>
    </row>
    <row r="3973" spans="1:5">
      <c r="A3973" s="88">
        <v>3963</v>
      </c>
      <c r="B3973" s="134"/>
      <c r="C3973" s="134"/>
      <c r="D3973" s="94">
        <f t="shared" si="61"/>
        <v>0</v>
      </c>
      <c r="E3973" s="135"/>
    </row>
    <row r="3974" spans="1:5">
      <c r="A3974" s="88">
        <v>3964</v>
      </c>
      <c r="B3974" s="134"/>
      <c r="C3974" s="134"/>
      <c r="D3974" s="94">
        <f t="shared" si="61"/>
        <v>0</v>
      </c>
      <c r="E3974" s="135"/>
    </row>
    <row r="3975" spans="1:5">
      <c r="A3975" s="88">
        <v>3965</v>
      </c>
      <c r="B3975" s="134"/>
      <c r="C3975" s="134"/>
      <c r="D3975" s="94">
        <f t="shared" si="61"/>
        <v>0</v>
      </c>
      <c r="E3975" s="135"/>
    </row>
    <row r="3976" spans="1:5">
      <c r="A3976" s="88">
        <v>3966</v>
      </c>
      <c r="B3976" s="134"/>
      <c r="C3976" s="134"/>
      <c r="D3976" s="94">
        <f t="shared" si="61"/>
        <v>0</v>
      </c>
      <c r="E3976" s="135"/>
    </row>
    <row r="3977" spans="1:5">
      <c r="A3977" s="88">
        <v>3967</v>
      </c>
      <c r="B3977" s="134"/>
      <c r="C3977" s="134"/>
      <c r="D3977" s="94">
        <f t="shared" si="61"/>
        <v>0</v>
      </c>
      <c r="E3977" s="135"/>
    </row>
    <row r="3978" spans="1:5">
      <c r="A3978" s="88">
        <v>3968</v>
      </c>
      <c r="B3978" s="134"/>
      <c r="C3978" s="134"/>
      <c r="D3978" s="94">
        <f t="shared" si="61"/>
        <v>0</v>
      </c>
      <c r="E3978" s="135"/>
    </row>
    <row r="3979" spans="1:5">
      <c r="A3979" s="88">
        <v>3969</v>
      </c>
      <c r="B3979" s="134"/>
      <c r="C3979" s="134"/>
      <c r="D3979" s="94">
        <f t="shared" si="61"/>
        <v>0</v>
      </c>
      <c r="E3979" s="135"/>
    </row>
    <row r="3980" spans="1:5">
      <c r="A3980" s="88">
        <v>3970</v>
      </c>
      <c r="B3980" s="134"/>
      <c r="C3980" s="134"/>
      <c r="D3980" s="94">
        <f t="shared" ref="D3980:D4043" si="62">MIN(B3980:C3980)</f>
        <v>0</v>
      </c>
      <c r="E3980" s="135"/>
    </row>
    <row r="3981" spans="1:5">
      <c r="A3981" s="88">
        <v>3971</v>
      </c>
      <c r="B3981" s="134"/>
      <c r="C3981" s="134"/>
      <c r="D3981" s="94">
        <f t="shared" si="62"/>
        <v>0</v>
      </c>
      <c r="E3981" s="135"/>
    </row>
    <row r="3982" spans="1:5">
      <c r="A3982" s="88">
        <v>3972</v>
      </c>
      <c r="B3982" s="134"/>
      <c r="C3982" s="134"/>
      <c r="D3982" s="94">
        <f t="shared" si="62"/>
        <v>0</v>
      </c>
      <c r="E3982" s="135"/>
    </row>
    <row r="3983" spans="1:5">
      <c r="A3983" s="88">
        <v>3973</v>
      </c>
      <c r="B3983" s="134"/>
      <c r="C3983" s="134"/>
      <c r="D3983" s="94">
        <f t="shared" si="62"/>
        <v>0</v>
      </c>
      <c r="E3983" s="135"/>
    </row>
    <row r="3984" spans="1:5">
      <c r="A3984" s="88">
        <v>3974</v>
      </c>
      <c r="B3984" s="134"/>
      <c r="C3984" s="134"/>
      <c r="D3984" s="94">
        <f t="shared" si="62"/>
        <v>0</v>
      </c>
      <c r="E3984" s="135"/>
    </row>
    <row r="3985" spans="1:5">
      <c r="A3985" s="88">
        <v>3975</v>
      </c>
      <c r="B3985" s="134"/>
      <c r="C3985" s="134"/>
      <c r="D3985" s="94">
        <f t="shared" si="62"/>
        <v>0</v>
      </c>
      <c r="E3985" s="135"/>
    </row>
    <row r="3986" spans="1:5">
      <c r="A3986" s="88">
        <v>3976</v>
      </c>
      <c r="B3986" s="134"/>
      <c r="C3986" s="134"/>
      <c r="D3986" s="94">
        <f t="shared" si="62"/>
        <v>0</v>
      </c>
      <c r="E3986" s="135"/>
    </row>
    <row r="3987" spans="1:5">
      <c r="A3987" s="88">
        <v>3977</v>
      </c>
      <c r="B3987" s="134"/>
      <c r="C3987" s="134"/>
      <c r="D3987" s="94">
        <f t="shared" si="62"/>
        <v>0</v>
      </c>
      <c r="E3987" s="135"/>
    </row>
    <row r="3988" spans="1:5">
      <c r="A3988" s="88">
        <v>3978</v>
      </c>
      <c r="B3988" s="134"/>
      <c r="C3988" s="134"/>
      <c r="D3988" s="94">
        <f t="shared" si="62"/>
        <v>0</v>
      </c>
      <c r="E3988" s="135"/>
    </row>
    <row r="3989" spans="1:5">
      <c r="A3989" s="88">
        <v>3979</v>
      </c>
      <c r="B3989" s="134"/>
      <c r="C3989" s="134"/>
      <c r="D3989" s="94">
        <f t="shared" si="62"/>
        <v>0</v>
      </c>
      <c r="E3989" s="135"/>
    </row>
    <row r="3990" spans="1:5">
      <c r="A3990" s="88">
        <v>3980</v>
      </c>
      <c r="B3990" s="134"/>
      <c r="C3990" s="134"/>
      <c r="D3990" s="94">
        <f t="shared" si="62"/>
        <v>0</v>
      </c>
      <c r="E3990" s="135"/>
    </row>
    <row r="3991" spans="1:5">
      <c r="A3991" s="88">
        <v>3981</v>
      </c>
      <c r="B3991" s="134"/>
      <c r="C3991" s="134"/>
      <c r="D3991" s="94">
        <f t="shared" si="62"/>
        <v>0</v>
      </c>
      <c r="E3991" s="135"/>
    </row>
    <row r="3992" spans="1:5">
      <c r="A3992" s="88">
        <v>3982</v>
      </c>
      <c r="B3992" s="134"/>
      <c r="C3992" s="134"/>
      <c r="D3992" s="94">
        <f t="shared" si="62"/>
        <v>0</v>
      </c>
      <c r="E3992" s="135"/>
    </row>
    <row r="3993" spans="1:5">
      <c r="A3993" s="88">
        <v>3983</v>
      </c>
      <c r="B3993" s="134"/>
      <c r="C3993" s="134"/>
      <c r="D3993" s="94">
        <f t="shared" si="62"/>
        <v>0</v>
      </c>
      <c r="E3993" s="135"/>
    </row>
    <row r="3994" spans="1:5">
      <c r="A3994" s="88">
        <v>3984</v>
      </c>
      <c r="B3994" s="134"/>
      <c r="C3994" s="134"/>
      <c r="D3994" s="94">
        <f t="shared" si="62"/>
        <v>0</v>
      </c>
      <c r="E3994" s="135"/>
    </row>
    <row r="3995" spans="1:5">
      <c r="A3995" s="88">
        <v>3985</v>
      </c>
      <c r="B3995" s="134"/>
      <c r="C3995" s="134"/>
      <c r="D3995" s="94">
        <f t="shared" si="62"/>
        <v>0</v>
      </c>
      <c r="E3995" s="135"/>
    </row>
    <row r="3996" spans="1:5">
      <c r="A3996" s="88">
        <v>3986</v>
      </c>
      <c r="B3996" s="134"/>
      <c r="C3996" s="134"/>
      <c r="D3996" s="94">
        <f t="shared" si="62"/>
        <v>0</v>
      </c>
      <c r="E3996" s="135"/>
    </row>
    <row r="3997" spans="1:5">
      <c r="A3997" s="88">
        <v>3987</v>
      </c>
      <c r="B3997" s="134"/>
      <c r="C3997" s="134"/>
      <c r="D3997" s="94">
        <f t="shared" si="62"/>
        <v>0</v>
      </c>
      <c r="E3997" s="135"/>
    </row>
    <row r="3998" spans="1:5">
      <c r="A3998" s="88">
        <v>3988</v>
      </c>
      <c r="B3998" s="134"/>
      <c r="C3998" s="134"/>
      <c r="D3998" s="94">
        <f t="shared" si="62"/>
        <v>0</v>
      </c>
      <c r="E3998" s="135"/>
    </row>
    <row r="3999" spans="1:5">
      <c r="A3999" s="88">
        <v>3989</v>
      </c>
      <c r="B3999" s="134"/>
      <c r="C3999" s="134"/>
      <c r="D3999" s="94">
        <f t="shared" si="62"/>
        <v>0</v>
      </c>
      <c r="E3999" s="135"/>
    </row>
    <row r="4000" spans="1:5">
      <c r="A4000" s="88">
        <v>3990</v>
      </c>
      <c r="B4000" s="134"/>
      <c r="C4000" s="134"/>
      <c r="D4000" s="94">
        <f t="shared" si="62"/>
        <v>0</v>
      </c>
      <c r="E4000" s="135"/>
    </row>
    <row r="4001" spans="1:5">
      <c r="A4001" s="88">
        <v>3991</v>
      </c>
      <c r="B4001" s="134"/>
      <c r="C4001" s="134"/>
      <c r="D4001" s="94">
        <f t="shared" si="62"/>
        <v>0</v>
      </c>
      <c r="E4001" s="135"/>
    </row>
    <row r="4002" spans="1:5">
      <c r="A4002" s="88">
        <v>3992</v>
      </c>
      <c r="B4002" s="134"/>
      <c r="C4002" s="134"/>
      <c r="D4002" s="94">
        <f t="shared" si="62"/>
        <v>0</v>
      </c>
      <c r="E4002" s="135"/>
    </row>
    <row r="4003" spans="1:5">
      <c r="A4003" s="88">
        <v>3993</v>
      </c>
      <c r="B4003" s="134"/>
      <c r="C4003" s="134"/>
      <c r="D4003" s="94">
        <f t="shared" si="62"/>
        <v>0</v>
      </c>
      <c r="E4003" s="135"/>
    </row>
    <row r="4004" spans="1:5">
      <c r="A4004" s="88">
        <v>3994</v>
      </c>
      <c r="B4004" s="134"/>
      <c r="C4004" s="134"/>
      <c r="D4004" s="94">
        <f t="shared" si="62"/>
        <v>0</v>
      </c>
      <c r="E4004" s="135"/>
    </row>
    <row r="4005" spans="1:5">
      <c r="A4005" s="88">
        <v>3995</v>
      </c>
      <c r="B4005" s="134"/>
      <c r="C4005" s="134"/>
      <c r="D4005" s="94">
        <f t="shared" si="62"/>
        <v>0</v>
      </c>
      <c r="E4005" s="135"/>
    </row>
    <row r="4006" spans="1:5">
      <c r="A4006" s="88">
        <v>3996</v>
      </c>
      <c r="B4006" s="134"/>
      <c r="C4006" s="134"/>
      <c r="D4006" s="94">
        <f t="shared" si="62"/>
        <v>0</v>
      </c>
      <c r="E4006" s="135"/>
    </row>
    <row r="4007" spans="1:5">
      <c r="A4007" s="88">
        <v>3997</v>
      </c>
      <c r="B4007" s="134"/>
      <c r="C4007" s="134"/>
      <c r="D4007" s="94">
        <f t="shared" si="62"/>
        <v>0</v>
      </c>
      <c r="E4007" s="135"/>
    </row>
    <row r="4008" spans="1:5">
      <c r="A4008" s="88">
        <v>3998</v>
      </c>
      <c r="B4008" s="134"/>
      <c r="C4008" s="134"/>
      <c r="D4008" s="94">
        <f t="shared" si="62"/>
        <v>0</v>
      </c>
      <c r="E4008" s="135"/>
    </row>
    <row r="4009" spans="1:5">
      <c r="A4009" s="88">
        <v>3999</v>
      </c>
      <c r="B4009" s="134"/>
      <c r="C4009" s="134"/>
      <c r="D4009" s="94">
        <f t="shared" si="62"/>
        <v>0</v>
      </c>
      <c r="E4009" s="135"/>
    </row>
    <row r="4010" spans="1:5">
      <c r="A4010" s="88">
        <v>4000</v>
      </c>
      <c r="B4010" s="134"/>
      <c r="C4010" s="134"/>
      <c r="D4010" s="94">
        <f t="shared" si="62"/>
        <v>0</v>
      </c>
      <c r="E4010" s="135"/>
    </row>
    <row r="4011" spans="1:5">
      <c r="A4011" s="88">
        <v>4001</v>
      </c>
      <c r="B4011" s="134"/>
      <c r="C4011" s="134"/>
      <c r="D4011" s="94">
        <f t="shared" si="62"/>
        <v>0</v>
      </c>
      <c r="E4011" s="135"/>
    </row>
    <row r="4012" spans="1:5">
      <c r="A4012" s="88">
        <v>4002</v>
      </c>
      <c r="B4012" s="134"/>
      <c r="C4012" s="134"/>
      <c r="D4012" s="94">
        <f t="shared" si="62"/>
        <v>0</v>
      </c>
      <c r="E4012" s="135"/>
    </row>
    <row r="4013" spans="1:5">
      <c r="A4013" s="88">
        <v>4003</v>
      </c>
      <c r="B4013" s="134"/>
      <c r="C4013" s="134"/>
      <c r="D4013" s="94">
        <f t="shared" si="62"/>
        <v>0</v>
      </c>
      <c r="E4013" s="135"/>
    </row>
    <row r="4014" spans="1:5">
      <c r="A4014" s="88">
        <v>4004</v>
      </c>
      <c r="B4014" s="134"/>
      <c r="C4014" s="134"/>
      <c r="D4014" s="94">
        <f t="shared" si="62"/>
        <v>0</v>
      </c>
      <c r="E4014" s="135"/>
    </row>
    <row r="4015" spans="1:5">
      <c r="A4015" s="88">
        <v>4005</v>
      </c>
      <c r="B4015" s="134"/>
      <c r="C4015" s="134"/>
      <c r="D4015" s="94">
        <f t="shared" si="62"/>
        <v>0</v>
      </c>
      <c r="E4015" s="135"/>
    </row>
    <row r="4016" spans="1:5">
      <c r="A4016" s="88">
        <v>4006</v>
      </c>
      <c r="B4016" s="134"/>
      <c r="C4016" s="134"/>
      <c r="D4016" s="94">
        <f t="shared" si="62"/>
        <v>0</v>
      </c>
      <c r="E4016" s="135"/>
    </row>
    <row r="4017" spans="1:5">
      <c r="A4017" s="88">
        <v>4007</v>
      </c>
      <c r="B4017" s="134"/>
      <c r="C4017" s="134"/>
      <c r="D4017" s="94">
        <f t="shared" si="62"/>
        <v>0</v>
      </c>
      <c r="E4017" s="135"/>
    </row>
    <row r="4018" spans="1:5">
      <c r="A4018" s="88">
        <v>4008</v>
      </c>
      <c r="B4018" s="134"/>
      <c r="C4018" s="134"/>
      <c r="D4018" s="94">
        <f t="shared" si="62"/>
        <v>0</v>
      </c>
      <c r="E4018" s="135"/>
    </row>
    <row r="4019" spans="1:5">
      <c r="A4019" s="88">
        <v>4009</v>
      </c>
      <c r="B4019" s="134"/>
      <c r="C4019" s="134"/>
      <c r="D4019" s="94">
        <f t="shared" si="62"/>
        <v>0</v>
      </c>
      <c r="E4019" s="135"/>
    </row>
    <row r="4020" spans="1:5">
      <c r="A4020" s="88">
        <v>4010</v>
      </c>
      <c r="B4020" s="134"/>
      <c r="C4020" s="134"/>
      <c r="D4020" s="94">
        <f t="shared" si="62"/>
        <v>0</v>
      </c>
      <c r="E4020" s="135"/>
    </row>
    <row r="4021" spans="1:5">
      <c r="A4021" s="88">
        <v>4011</v>
      </c>
      <c r="B4021" s="134"/>
      <c r="C4021" s="134"/>
      <c r="D4021" s="94">
        <f t="shared" si="62"/>
        <v>0</v>
      </c>
      <c r="E4021" s="135"/>
    </row>
    <row r="4022" spans="1:5">
      <c r="A4022" s="88">
        <v>4012</v>
      </c>
      <c r="B4022" s="134"/>
      <c r="C4022" s="134"/>
      <c r="D4022" s="94">
        <f t="shared" si="62"/>
        <v>0</v>
      </c>
      <c r="E4022" s="135"/>
    </row>
    <row r="4023" spans="1:5">
      <c r="A4023" s="88">
        <v>4013</v>
      </c>
      <c r="B4023" s="134"/>
      <c r="C4023" s="134"/>
      <c r="D4023" s="94">
        <f t="shared" si="62"/>
        <v>0</v>
      </c>
      <c r="E4023" s="135"/>
    </row>
    <row r="4024" spans="1:5">
      <c r="A4024" s="88">
        <v>4014</v>
      </c>
      <c r="B4024" s="134"/>
      <c r="C4024" s="134"/>
      <c r="D4024" s="94">
        <f t="shared" si="62"/>
        <v>0</v>
      </c>
      <c r="E4024" s="135"/>
    </row>
    <row r="4025" spans="1:5">
      <c r="A4025" s="88">
        <v>4015</v>
      </c>
      <c r="B4025" s="134"/>
      <c r="C4025" s="134"/>
      <c r="D4025" s="94">
        <f t="shared" si="62"/>
        <v>0</v>
      </c>
      <c r="E4025" s="135"/>
    </row>
    <row r="4026" spans="1:5">
      <c r="A4026" s="88">
        <v>4016</v>
      </c>
      <c r="B4026" s="134"/>
      <c r="C4026" s="134"/>
      <c r="D4026" s="94">
        <f t="shared" si="62"/>
        <v>0</v>
      </c>
      <c r="E4026" s="135"/>
    </row>
    <row r="4027" spans="1:5">
      <c r="A4027" s="88">
        <v>4017</v>
      </c>
      <c r="B4027" s="134"/>
      <c r="C4027" s="134"/>
      <c r="D4027" s="94">
        <f t="shared" si="62"/>
        <v>0</v>
      </c>
      <c r="E4027" s="135"/>
    </row>
    <row r="4028" spans="1:5">
      <c r="A4028" s="88">
        <v>4018</v>
      </c>
      <c r="B4028" s="134"/>
      <c r="C4028" s="134"/>
      <c r="D4028" s="94">
        <f t="shared" si="62"/>
        <v>0</v>
      </c>
      <c r="E4028" s="135"/>
    </row>
    <row r="4029" spans="1:5">
      <c r="A4029" s="88">
        <v>4019</v>
      </c>
      <c r="B4029" s="134"/>
      <c r="C4029" s="134"/>
      <c r="D4029" s="94">
        <f t="shared" si="62"/>
        <v>0</v>
      </c>
      <c r="E4029" s="135"/>
    </row>
    <row r="4030" spans="1:5">
      <c r="A4030" s="88">
        <v>4020</v>
      </c>
      <c r="B4030" s="134"/>
      <c r="C4030" s="134"/>
      <c r="D4030" s="94">
        <f t="shared" si="62"/>
        <v>0</v>
      </c>
      <c r="E4030" s="135"/>
    </row>
    <row r="4031" spans="1:5">
      <c r="A4031" s="88">
        <v>4021</v>
      </c>
      <c r="B4031" s="134"/>
      <c r="C4031" s="134"/>
      <c r="D4031" s="94">
        <f t="shared" si="62"/>
        <v>0</v>
      </c>
      <c r="E4031" s="135"/>
    </row>
    <row r="4032" spans="1:5">
      <c r="A4032" s="88">
        <v>4022</v>
      </c>
      <c r="B4032" s="134"/>
      <c r="C4032" s="134"/>
      <c r="D4032" s="94">
        <f t="shared" si="62"/>
        <v>0</v>
      </c>
      <c r="E4032" s="135"/>
    </row>
    <row r="4033" spans="1:5">
      <c r="A4033" s="88">
        <v>4023</v>
      </c>
      <c r="B4033" s="134"/>
      <c r="C4033" s="134"/>
      <c r="D4033" s="94">
        <f t="shared" si="62"/>
        <v>0</v>
      </c>
      <c r="E4033" s="135"/>
    </row>
    <row r="4034" spans="1:5">
      <c r="A4034" s="88">
        <v>4024</v>
      </c>
      <c r="B4034" s="134"/>
      <c r="C4034" s="134"/>
      <c r="D4034" s="94">
        <f t="shared" si="62"/>
        <v>0</v>
      </c>
      <c r="E4034" s="135"/>
    </row>
    <row r="4035" spans="1:5">
      <c r="A4035" s="88">
        <v>4025</v>
      </c>
      <c r="B4035" s="134"/>
      <c r="C4035" s="134"/>
      <c r="D4035" s="94">
        <f t="shared" si="62"/>
        <v>0</v>
      </c>
      <c r="E4035" s="135"/>
    </row>
    <row r="4036" spans="1:5">
      <c r="A4036" s="88">
        <v>4026</v>
      </c>
      <c r="B4036" s="134"/>
      <c r="C4036" s="134"/>
      <c r="D4036" s="94">
        <f t="shared" si="62"/>
        <v>0</v>
      </c>
      <c r="E4036" s="135"/>
    </row>
    <row r="4037" spans="1:5">
      <c r="A4037" s="88">
        <v>4027</v>
      </c>
      <c r="B4037" s="134"/>
      <c r="C4037" s="134"/>
      <c r="D4037" s="94">
        <f t="shared" si="62"/>
        <v>0</v>
      </c>
      <c r="E4037" s="135"/>
    </row>
    <row r="4038" spans="1:5">
      <c r="A4038" s="88">
        <v>4028</v>
      </c>
      <c r="B4038" s="134"/>
      <c r="C4038" s="134"/>
      <c r="D4038" s="94">
        <f t="shared" si="62"/>
        <v>0</v>
      </c>
      <c r="E4038" s="135"/>
    </row>
    <row r="4039" spans="1:5">
      <c r="A4039" s="88">
        <v>4029</v>
      </c>
      <c r="B4039" s="134"/>
      <c r="C4039" s="134"/>
      <c r="D4039" s="94">
        <f t="shared" si="62"/>
        <v>0</v>
      </c>
      <c r="E4039" s="135"/>
    </row>
    <row r="4040" spans="1:5">
      <c r="A4040" s="88">
        <v>4030</v>
      </c>
      <c r="B4040" s="134"/>
      <c r="C4040" s="134"/>
      <c r="D4040" s="94">
        <f t="shared" si="62"/>
        <v>0</v>
      </c>
      <c r="E4040" s="135"/>
    </row>
    <row r="4041" spans="1:5">
      <c r="A4041" s="88">
        <v>4031</v>
      </c>
      <c r="B4041" s="134"/>
      <c r="C4041" s="134"/>
      <c r="D4041" s="94">
        <f t="shared" si="62"/>
        <v>0</v>
      </c>
      <c r="E4041" s="135"/>
    </row>
    <row r="4042" spans="1:5">
      <c r="A4042" s="88">
        <v>4032</v>
      </c>
      <c r="B4042" s="134"/>
      <c r="C4042" s="134"/>
      <c r="D4042" s="94">
        <f t="shared" si="62"/>
        <v>0</v>
      </c>
      <c r="E4042" s="135"/>
    </row>
    <row r="4043" spans="1:5">
      <c r="A4043" s="88">
        <v>4033</v>
      </c>
      <c r="B4043" s="134"/>
      <c r="C4043" s="134"/>
      <c r="D4043" s="94">
        <f t="shared" si="62"/>
        <v>0</v>
      </c>
      <c r="E4043" s="135"/>
    </row>
    <row r="4044" spans="1:5">
      <c r="A4044" s="88">
        <v>4034</v>
      </c>
      <c r="B4044" s="134"/>
      <c r="C4044" s="134"/>
      <c r="D4044" s="94">
        <f t="shared" ref="D4044:D4107" si="63">MIN(B4044:C4044)</f>
        <v>0</v>
      </c>
      <c r="E4044" s="135"/>
    </row>
    <row r="4045" spans="1:5">
      <c r="A4045" s="88">
        <v>4035</v>
      </c>
      <c r="B4045" s="134"/>
      <c r="C4045" s="134"/>
      <c r="D4045" s="94">
        <f t="shared" si="63"/>
        <v>0</v>
      </c>
      <c r="E4045" s="135"/>
    </row>
    <row r="4046" spans="1:5">
      <c r="A4046" s="88">
        <v>4036</v>
      </c>
      <c r="B4046" s="134"/>
      <c r="C4046" s="134"/>
      <c r="D4046" s="94">
        <f t="shared" si="63"/>
        <v>0</v>
      </c>
      <c r="E4046" s="135"/>
    </row>
    <row r="4047" spans="1:5">
      <c r="A4047" s="88">
        <v>4037</v>
      </c>
      <c r="B4047" s="134"/>
      <c r="C4047" s="134"/>
      <c r="D4047" s="94">
        <f t="shared" si="63"/>
        <v>0</v>
      </c>
      <c r="E4047" s="135"/>
    </row>
    <row r="4048" spans="1:5">
      <c r="A4048" s="88">
        <v>4038</v>
      </c>
      <c r="B4048" s="134"/>
      <c r="C4048" s="134"/>
      <c r="D4048" s="94">
        <f t="shared" si="63"/>
        <v>0</v>
      </c>
      <c r="E4048" s="135"/>
    </row>
    <row r="4049" spans="1:5">
      <c r="A4049" s="88">
        <v>4039</v>
      </c>
      <c r="B4049" s="134"/>
      <c r="C4049" s="134"/>
      <c r="D4049" s="94">
        <f t="shared" si="63"/>
        <v>0</v>
      </c>
      <c r="E4049" s="135"/>
    </row>
    <row r="4050" spans="1:5">
      <c r="A4050" s="88">
        <v>4040</v>
      </c>
      <c r="B4050" s="134"/>
      <c r="C4050" s="134"/>
      <c r="D4050" s="94">
        <f t="shared" si="63"/>
        <v>0</v>
      </c>
      <c r="E4050" s="135"/>
    </row>
    <row r="4051" spans="1:5">
      <c r="A4051" s="88">
        <v>4041</v>
      </c>
      <c r="B4051" s="134"/>
      <c r="C4051" s="134"/>
      <c r="D4051" s="94">
        <f t="shared" si="63"/>
        <v>0</v>
      </c>
      <c r="E4051" s="135"/>
    </row>
    <row r="4052" spans="1:5">
      <c r="A4052" s="88">
        <v>4042</v>
      </c>
      <c r="B4052" s="134"/>
      <c r="C4052" s="134"/>
      <c r="D4052" s="94">
        <f t="shared" si="63"/>
        <v>0</v>
      </c>
      <c r="E4052" s="135"/>
    </row>
    <row r="4053" spans="1:5">
      <c r="A4053" s="88">
        <v>4043</v>
      </c>
      <c r="B4053" s="134"/>
      <c r="C4053" s="134"/>
      <c r="D4053" s="94">
        <f t="shared" si="63"/>
        <v>0</v>
      </c>
      <c r="E4053" s="135"/>
    </row>
    <row r="4054" spans="1:5">
      <c r="A4054" s="88">
        <v>4044</v>
      </c>
      <c r="B4054" s="134"/>
      <c r="C4054" s="134"/>
      <c r="D4054" s="94">
        <f t="shared" si="63"/>
        <v>0</v>
      </c>
      <c r="E4054" s="135"/>
    </row>
    <row r="4055" spans="1:5">
      <c r="A4055" s="88">
        <v>4045</v>
      </c>
      <c r="B4055" s="134"/>
      <c r="C4055" s="134"/>
      <c r="D4055" s="94">
        <f t="shared" si="63"/>
        <v>0</v>
      </c>
      <c r="E4055" s="135"/>
    </row>
    <row r="4056" spans="1:5">
      <c r="A4056" s="88">
        <v>4046</v>
      </c>
      <c r="B4056" s="134"/>
      <c r="C4056" s="134"/>
      <c r="D4056" s="94">
        <f t="shared" si="63"/>
        <v>0</v>
      </c>
      <c r="E4056" s="135"/>
    </row>
    <row r="4057" spans="1:5">
      <c r="A4057" s="88">
        <v>4047</v>
      </c>
      <c r="B4057" s="134"/>
      <c r="C4057" s="134"/>
      <c r="D4057" s="94">
        <f t="shared" si="63"/>
        <v>0</v>
      </c>
      <c r="E4057" s="135"/>
    </row>
    <row r="4058" spans="1:5">
      <c r="A4058" s="88">
        <v>4048</v>
      </c>
      <c r="B4058" s="134"/>
      <c r="C4058" s="134"/>
      <c r="D4058" s="94">
        <f t="shared" si="63"/>
        <v>0</v>
      </c>
      <c r="E4058" s="135"/>
    </row>
    <row r="4059" spans="1:5">
      <c r="A4059" s="88">
        <v>4049</v>
      </c>
      <c r="B4059" s="134"/>
      <c r="C4059" s="134"/>
      <c r="D4059" s="94">
        <f t="shared" si="63"/>
        <v>0</v>
      </c>
      <c r="E4059" s="135"/>
    </row>
    <row r="4060" spans="1:5">
      <c r="A4060" s="88">
        <v>4050</v>
      </c>
      <c r="B4060" s="134"/>
      <c r="C4060" s="134"/>
      <c r="D4060" s="94">
        <f t="shared" si="63"/>
        <v>0</v>
      </c>
      <c r="E4060" s="135"/>
    </row>
    <row r="4061" spans="1:5">
      <c r="A4061" s="88">
        <v>4051</v>
      </c>
      <c r="B4061" s="134"/>
      <c r="C4061" s="134"/>
      <c r="D4061" s="94">
        <f t="shared" si="63"/>
        <v>0</v>
      </c>
      <c r="E4061" s="135"/>
    </row>
    <row r="4062" spans="1:5">
      <c r="A4062" s="88">
        <v>4052</v>
      </c>
      <c r="B4062" s="134"/>
      <c r="C4062" s="134"/>
      <c r="D4062" s="94">
        <f t="shared" si="63"/>
        <v>0</v>
      </c>
      <c r="E4062" s="135"/>
    </row>
    <row r="4063" spans="1:5">
      <c r="A4063" s="88">
        <v>4053</v>
      </c>
      <c r="B4063" s="134"/>
      <c r="C4063" s="134"/>
      <c r="D4063" s="94">
        <f t="shared" si="63"/>
        <v>0</v>
      </c>
      <c r="E4063" s="135"/>
    </row>
    <row r="4064" spans="1:5">
      <c r="A4064" s="88">
        <v>4054</v>
      </c>
      <c r="B4064" s="134"/>
      <c r="C4064" s="134"/>
      <c r="D4064" s="94">
        <f t="shared" si="63"/>
        <v>0</v>
      </c>
      <c r="E4064" s="135"/>
    </row>
    <row r="4065" spans="1:5">
      <c r="A4065" s="88">
        <v>4055</v>
      </c>
      <c r="B4065" s="134"/>
      <c r="C4065" s="134"/>
      <c r="D4065" s="94">
        <f t="shared" si="63"/>
        <v>0</v>
      </c>
      <c r="E4065" s="135"/>
    </row>
    <row r="4066" spans="1:5">
      <c r="A4066" s="88">
        <v>4056</v>
      </c>
      <c r="B4066" s="134"/>
      <c r="C4066" s="134"/>
      <c r="D4066" s="94">
        <f t="shared" si="63"/>
        <v>0</v>
      </c>
      <c r="E4066" s="135"/>
    </row>
    <row r="4067" spans="1:5">
      <c r="A4067" s="88">
        <v>4057</v>
      </c>
      <c r="B4067" s="134"/>
      <c r="C4067" s="134"/>
      <c r="D4067" s="94">
        <f t="shared" si="63"/>
        <v>0</v>
      </c>
      <c r="E4067" s="135"/>
    </row>
    <row r="4068" spans="1:5">
      <c r="A4068" s="88">
        <v>4058</v>
      </c>
      <c r="B4068" s="134"/>
      <c r="C4068" s="134"/>
      <c r="D4068" s="94">
        <f t="shared" si="63"/>
        <v>0</v>
      </c>
      <c r="E4068" s="135"/>
    </row>
    <row r="4069" spans="1:5">
      <c r="A4069" s="88">
        <v>4059</v>
      </c>
      <c r="B4069" s="134"/>
      <c r="C4069" s="134"/>
      <c r="D4069" s="94">
        <f t="shared" si="63"/>
        <v>0</v>
      </c>
      <c r="E4069" s="135"/>
    </row>
    <row r="4070" spans="1:5">
      <c r="A4070" s="88">
        <v>4060</v>
      </c>
      <c r="B4070" s="134"/>
      <c r="C4070" s="134"/>
      <c r="D4070" s="94">
        <f t="shared" si="63"/>
        <v>0</v>
      </c>
      <c r="E4070" s="135"/>
    </row>
    <row r="4071" spans="1:5">
      <c r="A4071" s="88">
        <v>4061</v>
      </c>
      <c r="B4071" s="134"/>
      <c r="C4071" s="134"/>
      <c r="D4071" s="94">
        <f t="shared" si="63"/>
        <v>0</v>
      </c>
      <c r="E4071" s="135"/>
    </row>
    <row r="4072" spans="1:5">
      <c r="A4072" s="88">
        <v>4062</v>
      </c>
      <c r="B4072" s="134"/>
      <c r="C4072" s="134"/>
      <c r="D4072" s="94">
        <f t="shared" si="63"/>
        <v>0</v>
      </c>
      <c r="E4072" s="135"/>
    </row>
    <row r="4073" spans="1:5">
      <c r="A4073" s="88">
        <v>4063</v>
      </c>
      <c r="B4073" s="134"/>
      <c r="C4073" s="134"/>
      <c r="D4073" s="94">
        <f t="shared" si="63"/>
        <v>0</v>
      </c>
      <c r="E4073" s="135"/>
    </row>
    <row r="4074" spans="1:5">
      <c r="A4074" s="88">
        <v>4064</v>
      </c>
      <c r="B4074" s="134"/>
      <c r="C4074" s="134"/>
      <c r="D4074" s="94">
        <f t="shared" si="63"/>
        <v>0</v>
      </c>
      <c r="E4074" s="135"/>
    </row>
    <row r="4075" spans="1:5">
      <c r="A4075" s="88">
        <v>4065</v>
      </c>
      <c r="B4075" s="134"/>
      <c r="C4075" s="134"/>
      <c r="D4075" s="94">
        <f t="shared" si="63"/>
        <v>0</v>
      </c>
      <c r="E4075" s="135"/>
    </row>
    <row r="4076" spans="1:5">
      <c r="A4076" s="88">
        <v>4066</v>
      </c>
      <c r="B4076" s="134"/>
      <c r="C4076" s="134"/>
      <c r="D4076" s="94">
        <f t="shared" si="63"/>
        <v>0</v>
      </c>
      <c r="E4076" s="135"/>
    </row>
    <row r="4077" spans="1:5">
      <c r="A4077" s="88">
        <v>4067</v>
      </c>
      <c r="B4077" s="134"/>
      <c r="C4077" s="134"/>
      <c r="D4077" s="94">
        <f t="shared" si="63"/>
        <v>0</v>
      </c>
      <c r="E4077" s="135"/>
    </row>
    <row r="4078" spans="1:5">
      <c r="A4078" s="88">
        <v>4068</v>
      </c>
      <c r="B4078" s="134"/>
      <c r="C4078" s="134"/>
      <c r="D4078" s="94">
        <f t="shared" si="63"/>
        <v>0</v>
      </c>
      <c r="E4078" s="135"/>
    </row>
    <row r="4079" spans="1:5">
      <c r="A4079" s="88">
        <v>4069</v>
      </c>
      <c r="B4079" s="134"/>
      <c r="C4079" s="134"/>
      <c r="D4079" s="94">
        <f t="shared" si="63"/>
        <v>0</v>
      </c>
      <c r="E4079" s="135"/>
    </row>
    <row r="4080" spans="1:5">
      <c r="A4080" s="88">
        <v>4070</v>
      </c>
      <c r="B4080" s="134"/>
      <c r="C4080" s="134"/>
      <c r="D4080" s="94">
        <f t="shared" si="63"/>
        <v>0</v>
      </c>
      <c r="E4080" s="135"/>
    </row>
    <row r="4081" spans="1:5">
      <c r="A4081" s="88">
        <v>4071</v>
      </c>
      <c r="B4081" s="134"/>
      <c r="C4081" s="134"/>
      <c r="D4081" s="94">
        <f t="shared" si="63"/>
        <v>0</v>
      </c>
      <c r="E4081" s="135"/>
    </row>
    <row r="4082" spans="1:5">
      <c r="A4082" s="88">
        <v>4072</v>
      </c>
      <c r="B4082" s="134"/>
      <c r="C4082" s="134"/>
      <c r="D4082" s="94">
        <f t="shared" si="63"/>
        <v>0</v>
      </c>
      <c r="E4082" s="135"/>
    </row>
    <row r="4083" spans="1:5">
      <c r="A4083" s="88">
        <v>4073</v>
      </c>
      <c r="B4083" s="134"/>
      <c r="C4083" s="134"/>
      <c r="D4083" s="94">
        <f t="shared" si="63"/>
        <v>0</v>
      </c>
      <c r="E4083" s="135"/>
    </row>
    <row r="4084" spans="1:5">
      <c r="A4084" s="88">
        <v>4074</v>
      </c>
      <c r="B4084" s="134"/>
      <c r="C4084" s="134"/>
      <c r="D4084" s="94">
        <f t="shared" si="63"/>
        <v>0</v>
      </c>
      <c r="E4084" s="135"/>
    </row>
    <row r="4085" spans="1:5">
      <c r="A4085" s="88">
        <v>4075</v>
      </c>
      <c r="B4085" s="134"/>
      <c r="C4085" s="134"/>
      <c r="D4085" s="94">
        <f t="shared" si="63"/>
        <v>0</v>
      </c>
      <c r="E4085" s="135"/>
    </row>
    <row r="4086" spans="1:5">
      <c r="A4086" s="88">
        <v>4076</v>
      </c>
      <c r="B4086" s="134"/>
      <c r="C4086" s="134"/>
      <c r="D4086" s="94">
        <f t="shared" si="63"/>
        <v>0</v>
      </c>
      <c r="E4086" s="135"/>
    </row>
    <row r="4087" spans="1:5">
      <c r="A4087" s="88">
        <v>4077</v>
      </c>
      <c r="B4087" s="134"/>
      <c r="C4087" s="134"/>
      <c r="D4087" s="94">
        <f t="shared" si="63"/>
        <v>0</v>
      </c>
      <c r="E4087" s="135"/>
    </row>
    <row r="4088" spans="1:5">
      <c r="A4088" s="88">
        <v>4078</v>
      </c>
      <c r="B4088" s="134"/>
      <c r="C4088" s="134"/>
      <c r="D4088" s="94">
        <f t="shared" si="63"/>
        <v>0</v>
      </c>
      <c r="E4088" s="135"/>
    </row>
    <row r="4089" spans="1:5">
      <c r="A4089" s="88">
        <v>4079</v>
      </c>
      <c r="B4089" s="134"/>
      <c r="C4089" s="134"/>
      <c r="D4089" s="94">
        <f t="shared" si="63"/>
        <v>0</v>
      </c>
      <c r="E4089" s="135"/>
    </row>
    <row r="4090" spans="1:5">
      <c r="A4090" s="88">
        <v>4080</v>
      </c>
      <c r="B4090" s="134"/>
      <c r="C4090" s="134"/>
      <c r="D4090" s="94">
        <f t="shared" si="63"/>
        <v>0</v>
      </c>
      <c r="E4090" s="135"/>
    </row>
    <row r="4091" spans="1:5">
      <c r="A4091" s="88">
        <v>4081</v>
      </c>
      <c r="B4091" s="134"/>
      <c r="C4091" s="134"/>
      <c r="D4091" s="94">
        <f t="shared" si="63"/>
        <v>0</v>
      </c>
      <c r="E4091" s="135"/>
    </row>
    <row r="4092" spans="1:5">
      <c r="A4092" s="88">
        <v>4082</v>
      </c>
      <c r="B4092" s="134"/>
      <c r="C4092" s="134"/>
      <c r="D4092" s="94">
        <f t="shared" si="63"/>
        <v>0</v>
      </c>
      <c r="E4092" s="135"/>
    </row>
    <row r="4093" spans="1:5">
      <c r="A4093" s="88">
        <v>4083</v>
      </c>
      <c r="B4093" s="134"/>
      <c r="C4093" s="134"/>
      <c r="D4093" s="94">
        <f t="shared" si="63"/>
        <v>0</v>
      </c>
      <c r="E4093" s="135"/>
    </row>
    <row r="4094" spans="1:5">
      <c r="A4094" s="88">
        <v>4084</v>
      </c>
      <c r="B4094" s="134"/>
      <c r="C4094" s="134"/>
      <c r="D4094" s="94">
        <f t="shared" si="63"/>
        <v>0</v>
      </c>
      <c r="E4094" s="135"/>
    </row>
    <row r="4095" spans="1:5">
      <c r="A4095" s="88">
        <v>4085</v>
      </c>
      <c r="B4095" s="134"/>
      <c r="C4095" s="134"/>
      <c r="D4095" s="94">
        <f t="shared" si="63"/>
        <v>0</v>
      </c>
      <c r="E4095" s="135"/>
    </row>
    <row r="4096" spans="1:5">
      <c r="A4096" s="88">
        <v>4086</v>
      </c>
      <c r="B4096" s="134"/>
      <c r="C4096" s="134"/>
      <c r="D4096" s="94">
        <f t="shared" si="63"/>
        <v>0</v>
      </c>
      <c r="E4096" s="135"/>
    </row>
    <row r="4097" spans="1:5">
      <c r="A4097" s="88">
        <v>4087</v>
      </c>
      <c r="B4097" s="134"/>
      <c r="C4097" s="134"/>
      <c r="D4097" s="94">
        <f t="shared" si="63"/>
        <v>0</v>
      </c>
      <c r="E4097" s="135"/>
    </row>
    <row r="4098" spans="1:5">
      <c r="A4098" s="88">
        <v>4088</v>
      </c>
      <c r="B4098" s="134"/>
      <c r="C4098" s="134"/>
      <c r="D4098" s="94">
        <f t="shared" si="63"/>
        <v>0</v>
      </c>
      <c r="E4098" s="135"/>
    </row>
    <row r="4099" spans="1:5">
      <c r="A4099" s="88">
        <v>4089</v>
      </c>
      <c r="B4099" s="134"/>
      <c r="C4099" s="134"/>
      <c r="D4099" s="94">
        <f t="shared" si="63"/>
        <v>0</v>
      </c>
      <c r="E4099" s="135"/>
    </row>
    <row r="4100" spans="1:5">
      <c r="A4100" s="88">
        <v>4090</v>
      </c>
      <c r="B4100" s="134"/>
      <c r="C4100" s="134"/>
      <c r="D4100" s="94">
        <f t="shared" si="63"/>
        <v>0</v>
      </c>
      <c r="E4100" s="135"/>
    </row>
    <row r="4101" spans="1:5">
      <c r="A4101" s="88">
        <v>4091</v>
      </c>
      <c r="B4101" s="134"/>
      <c r="C4101" s="134"/>
      <c r="D4101" s="94">
        <f t="shared" si="63"/>
        <v>0</v>
      </c>
      <c r="E4101" s="135"/>
    </row>
    <row r="4102" spans="1:5">
      <c r="A4102" s="88">
        <v>4092</v>
      </c>
      <c r="B4102" s="134"/>
      <c r="C4102" s="134"/>
      <c r="D4102" s="94">
        <f t="shared" si="63"/>
        <v>0</v>
      </c>
      <c r="E4102" s="135"/>
    </row>
    <row r="4103" spans="1:5">
      <c r="A4103" s="88">
        <v>4093</v>
      </c>
      <c r="B4103" s="134"/>
      <c r="C4103" s="134"/>
      <c r="D4103" s="94">
        <f t="shared" si="63"/>
        <v>0</v>
      </c>
      <c r="E4103" s="135"/>
    </row>
    <row r="4104" spans="1:5">
      <c r="A4104" s="88">
        <v>4094</v>
      </c>
      <c r="B4104" s="134"/>
      <c r="C4104" s="134"/>
      <c r="D4104" s="94">
        <f t="shared" si="63"/>
        <v>0</v>
      </c>
      <c r="E4104" s="135"/>
    </row>
    <row r="4105" spans="1:5">
      <c r="A4105" s="88">
        <v>4095</v>
      </c>
      <c r="B4105" s="134"/>
      <c r="C4105" s="134"/>
      <c r="D4105" s="94">
        <f t="shared" si="63"/>
        <v>0</v>
      </c>
      <c r="E4105" s="135"/>
    </row>
    <row r="4106" spans="1:5">
      <c r="A4106" s="88">
        <v>4096</v>
      </c>
      <c r="B4106" s="134"/>
      <c r="C4106" s="134"/>
      <c r="D4106" s="94">
        <f t="shared" si="63"/>
        <v>0</v>
      </c>
      <c r="E4106" s="135"/>
    </row>
    <row r="4107" spans="1:5">
      <c r="A4107" s="88">
        <v>4097</v>
      </c>
      <c r="B4107" s="134"/>
      <c r="C4107" s="134"/>
      <c r="D4107" s="94">
        <f t="shared" si="63"/>
        <v>0</v>
      </c>
      <c r="E4107" s="135"/>
    </row>
    <row r="4108" spans="1:5">
      <c r="A4108" s="88">
        <v>4098</v>
      </c>
      <c r="B4108" s="134"/>
      <c r="C4108" s="134"/>
      <c r="D4108" s="94">
        <f t="shared" ref="D4108:D4171" si="64">MIN(B4108:C4108)</f>
        <v>0</v>
      </c>
      <c r="E4108" s="135"/>
    </row>
    <row r="4109" spans="1:5">
      <c r="A4109" s="88">
        <v>4099</v>
      </c>
      <c r="B4109" s="134"/>
      <c r="C4109" s="134"/>
      <c r="D4109" s="94">
        <f t="shared" si="64"/>
        <v>0</v>
      </c>
      <c r="E4109" s="135"/>
    </row>
    <row r="4110" spans="1:5">
      <c r="A4110" s="88">
        <v>4100</v>
      </c>
      <c r="B4110" s="134"/>
      <c r="C4110" s="134"/>
      <c r="D4110" s="94">
        <f t="shared" si="64"/>
        <v>0</v>
      </c>
      <c r="E4110" s="135"/>
    </row>
    <row r="4111" spans="1:5">
      <c r="A4111" s="88">
        <v>4101</v>
      </c>
      <c r="B4111" s="134"/>
      <c r="C4111" s="134"/>
      <c r="D4111" s="94">
        <f t="shared" si="64"/>
        <v>0</v>
      </c>
      <c r="E4111" s="135"/>
    </row>
    <row r="4112" spans="1:5">
      <c r="A4112" s="88">
        <v>4102</v>
      </c>
      <c r="B4112" s="134"/>
      <c r="C4112" s="134"/>
      <c r="D4112" s="94">
        <f t="shared" si="64"/>
        <v>0</v>
      </c>
      <c r="E4112" s="135"/>
    </row>
    <row r="4113" spans="1:5">
      <c r="A4113" s="88">
        <v>4103</v>
      </c>
      <c r="B4113" s="134"/>
      <c r="C4113" s="134"/>
      <c r="D4113" s="94">
        <f t="shared" si="64"/>
        <v>0</v>
      </c>
      <c r="E4113" s="135"/>
    </row>
    <row r="4114" spans="1:5">
      <c r="A4114" s="88">
        <v>4104</v>
      </c>
      <c r="B4114" s="134"/>
      <c r="C4114" s="134"/>
      <c r="D4114" s="94">
        <f t="shared" si="64"/>
        <v>0</v>
      </c>
      <c r="E4114" s="135"/>
    </row>
    <row r="4115" spans="1:5">
      <c r="A4115" s="88">
        <v>4105</v>
      </c>
      <c r="B4115" s="134"/>
      <c r="C4115" s="134"/>
      <c r="D4115" s="94">
        <f t="shared" si="64"/>
        <v>0</v>
      </c>
      <c r="E4115" s="135"/>
    </row>
    <row r="4116" spans="1:5">
      <c r="A4116" s="88">
        <v>4106</v>
      </c>
      <c r="B4116" s="134"/>
      <c r="C4116" s="134"/>
      <c r="D4116" s="94">
        <f t="shared" si="64"/>
        <v>0</v>
      </c>
      <c r="E4116" s="135"/>
    </row>
    <row r="4117" spans="1:5">
      <c r="A4117" s="88">
        <v>4107</v>
      </c>
      <c r="B4117" s="134"/>
      <c r="C4117" s="134"/>
      <c r="D4117" s="94">
        <f t="shared" si="64"/>
        <v>0</v>
      </c>
      <c r="E4117" s="135"/>
    </row>
    <row r="4118" spans="1:5">
      <c r="A4118" s="88">
        <v>4108</v>
      </c>
      <c r="B4118" s="134"/>
      <c r="C4118" s="134"/>
      <c r="D4118" s="94">
        <f t="shared" si="64"/>
        <v>0</v>
      </c>
      <c r="E4118" s="135"/>
    </row>
    <row r="4119" spans="1:5">
      <c r="A4119" s="88">
        <v>4109</v>
      </c>
      <c r="B4119" s="134"/>
      <c r="C4119" s="134"/>
      <c r="D4119" s="94">
        <f t="shared" si="64"/>
        <v>0</v>
      </c>
      <c r="E4119" s="135"/>
    </row>
    <row r="4120" spans="1:5">
      <c r="A4120" s="88">
        <v>4110</v>
      </c>
      <c r="B4120" s="134"/>
      <c r="C4120" s="134"/>
      <c r="D4120" s="94">
        <f t="shared" si="64"/>
        <v>0</v>
      </c>
      <c r="E4120" s="135"/>
    </row>
    <row r="4121" spans="1:5">
      <c r="A4121" s="88">
        <v>4111</v>
      </c>
      <c r="B4121" s="134"/>
      <c r="C4121" s="134"/>
      <c r="D4121" s="94">
        <f t="shared" si="64"/>
        <v>0</v>
      </c>
      <c r="E4121" s="135"/>
    </row>
    <row r="4122" spans="1:5">
      <c r="A4122" s="88">
        <v>4112</v>
      </c>
      <c r="B4122" s="134"/>
      <c r="C4122" s="134"/>
      <c r="D4122" s="94">
        <f t="shared" si="64"/>
        <v>0</v>
      </c>
      <c r="E4122" s="135"/>
    </row>
    <row r="4123" spans="1:5">
      <c r="A4123" s="88">
        <v>4113</v>
      </c>
      <c r="B4123" s="134"/>
      <c r="C4123" s="134"/>
      <c r="D4123" s="94">
        <f t="shared" si="64"/>
        <v>0</v>
      </c>
      <c r="E4123" s="135"/>
    </row>
    <row r="4124" spans="1:5">
      <c r="A4124" s="88">
        <v>4114</v>
      </c>
      <c r="B4124" s="134"/>
      <c r="C4124" s="134"/>
      <c r="D4124" s="94">
        <f t="shared" si="64"/>
        <v>0</v>
      </c>
      <c r="E4124" s="135"/>
    </row>
    <row r="4125" spans="1:5">
      <c r="A4125" s="88">
        <v>4115</v>
      </c>
      <c r="B4125" s="134"/>
      <c r="C4125" s="134"/>
      <c r="D4125" s="94">
        <f t="shared" si="64"/>
        <v>0</v>
      </c>
      <c r="E4125" s="135"/>
    </row>
    <row r="4126" spans="1:5">
      <c r="A4126" s="88">
        <v>4116</v>
      </c>
      <c r="B4126" s="134"/>
      <c r="C4126" s="134"/>
      <c r="D4126" s="94">
        <f t="shared" si="64"/>
        <v>0</v>
      </c>
      <c r="E4126" s="135"/>
    </row>
    <row r="4127" spans="1:5">
      <c r="A4127" s="88">
        <v>4117</v>
      </c>
      <c r="B4127" s="134"/>
      <c r="C4127" s="134"/>
      <c r="D4127" s="94">
        <f t="shared" si="64"/>
        <v>0</v>
      </c>
      <c r="E4127" s="135"/>
    </row>
    <row r="4128" spans="1:5">
      <c r="A4128" s="88">
        <v>4118</v>
      </c>
      <c r="B4128" s="134"/>
      <c r="C4128" s="134"/>
      <c r="D4128" s="94">
        <f t="shared" si="64"/>
        <v>0</v>
      </c>
      <c r="E4128" s="135"/>
    </row>
    <row r="4129" spans="1:5">
      <c r="A4129" s="88">
        <v>4119</v>
      </c>
      <c r="B4129" s="134"/>
      <c r="C4129" s="134"/>
      <c r="D4129" s="94">
        <f t="shared" si="64"/>
        <v>0</v>
      </c>
      <c r="E4129" s="135"/>
    </row>
    <row r="4130" spans="1:5">
      <c r="A4130" s="88">
        <v>4120</v>
      </c>
      <c r="B4130" s="134"/>
      <c r="C4130" s="134"/>
      <c r="D4130" s="94">
        <f t="shared" si="64"/>
        <v>0</v>
      </c>
      <c r="E4130" s="135"/>
    </row>
    <row r="4131" spans="1:5">
      <c r="A4131" s="88">
        <v>4121</v>
      </c>
      <c r="B4131" s="134"/>
      <c r="C4131" s="134"/>
      <c r="D4131" s="94">
        <f t="shared" si="64"/>
        <v>0</v>
      </c>
      <c r="E4131" s="135"/>
    </row>
    <row r="4132" spans="1:5">
      <c r="A4132" s="88">
        <v>4122</v>
      </c>
      <c r="B4132" s="134"/>
      <c r="C4132" s="134"/>
      <c r="D4132" s="94">
        <f t="shared" si="64"/>
        <v>0</v>
      </c>
      <c r="E4132" s="135"/>
    </row>
    <row r="4133" spans="1:5">
      <c r="A4133" s="88">
        <v>4123</v>
      </c>
      <c r="B4133" s="134"/>
      <c r="C4133" s="134"/>
      <c r="D4133" s="94">
        <f t="shared" si="64"/>
        <v>0</v>
      </c>
      <c r="E4133" s="135"/>
    </row>
    <row r="4134" spans="1:5">
      <c r="A4134" s="88">
        <v>4124</v>
      </c>
      <c r="B4134" s="134"/>
      <c r="C4134" s="134"/>
      <c r="D4134" s="94">
        <f t="shared" si="64"/>
        <v>0</v>
      </c>
      <c r="E4134" s="135"/>
    </row>
    <row r="4135" spans="1:5">
      <c r="A4135" s="88">
        <v>4125</v>
      </c>
      <c r="B4135" s="134"/>
      <c r="C4135" s="134"/>
      <c r="D4135" s="94">
        <f t="shared" si="64"/>
        <v>0</v>
      </c>
      <c r="E4135" s="135"/>
    </row>
    <row r="4136" spans="1:5">
      <c r="A4136" s="88">
        <v>4126</v>
      </c>
      <c r="B4136" s="134"/>
      <c r="C4136" s="134"/>
      <c r="D4136" s="94">
        <f t="shared" si="64"/>
        <v>0</v>
      </c>
      <c r="E4136" s="135"/>
    </row>
    <row r="4137" spans="1:5">
      <c r="A4137" s="88">
        <v>4127</v>
      </c>
      <c r="B4137" s="134"/>
      <c r="C4137" s="134"/>
      <c r="D4137" s="94">
        <f t="shared" si="64"/>
        <v>0</v>
      </c>
      <c r="E4137" s="135"/>
    </row>
    <row r="4138" spans="1:5">
      <c r="A4138" s="88">
        <v>4128</v>
      </c>
      <c r="B4138" s="134"/>
      <c r="C4138" s="134"/>
      <c r="D4138" s="94">
        <f t="shared" si="64"/>
        <v>0</v>
      </c>
      <c r="E4138" s="135"/>
    </row>
    <row r="4139" spans="1:5">
      <c r="A4139" s="88">
        <v>4129</v>
      </c>
      <c r="B4139" s="134"/>
      <c r="C4139" s="134"/>
      <c r="D4139" s="94">
        <f t="shared" si="64"/>
        <v>0</v>
      </c>
      <c r="E4139" s="135"/>
    </row>
    <row r="4140" spans="1:5">
      <c r="A4140" s="88">
        <v>4130</v>
      </c>
      <c r="B4140" s="134"/>
      <c r="C4140" s="134"/>
      <c r="D4140" s="94">
        <f t="shared" si="64"/>
        <v>0</v>
      </c>
      <c r="E4140" s="135"/>
    </row>
    <row r="4141" spans="1:5">
      <c r="A4141" s="88">
        <v>4131</v>
      </c>
      <c r="B4141" s="134"/>
      <c r="C4141" s="134"/>
      <c r="D4141" s="94">
        <f t="shared" si="64"/>
        <v>0</v>
      </c>
      <c r="E4141" s="135"/>
    </row>
    <row r="4142" spans="1:5">
      <c r="A4142" s="88">
        <v>4132</v>
      </c>
      <c r="B4142" s="134"/>
      <c r="C4142" s="134"/>
      <c r="D4142" s="94">
        <f t="shared" si="64"/>
        <v>0</v>
      </c>
      <c r="E4142" s="135"/>
    </row>
    <row r="4143" spans="1:5">
      <c r="A4143" s="88">
        <v>4133</v>
      </c>
      <c r="B4143" s="134"/>
      <c r="C4143" s="134"/>
      <c r="D4143" s="94">
        <f t="shared" si="64"/>
        <v>0</v>
      </c>
      <c r="E4143" s="135"/>
    </row>
    <row r="4144" spans="1:5">
      <c r="A4144" s="88">
        <v>4134</v>
      </c>
      <c r="B4144" s="134"/>
      <c r="C4144" s="134"/>
      <c r="D4144" s="94">
        <f t="shared" si="64"/>
        <v>0</v>
      </c>
      <c r="E4144" s="135"/>
    </row>
    <row r="4145" spans="1:5">
      <c r="A4145" s="88">
        <v>4135</v>
      </c>
      <c r="B4145" s="134"/>
      <c r="C4145" s="134"/>
      <c r="D4145" s="94">
        <f t="shared" si="64"/>
        <v>0</v>
      </c>
      <c r="E4145" s="135"/>
    </row>
    <row r="4146" spans="1:5">
      <c r="A4146" s="88">
        <v>4136</v>
      </c>
      <c r="B4146" s="134"/>
      <c r="C4146" s="134"/>
      <c r="D4146" s="94">
        <f t="shared" si="64"/>
        <v>0</v>
      </c>
      <c r="E4146" s="135"/>
    </row>
    <row r="4147" spans="1:5">
      <c r="A4147" s="88">
        <v>4137</v>
      </c>
      <c r="B4147" s="134"/>
      <c r="C4147" s="134"/>
      <c r="D4147" s="94">
        <f t="shared" si="64"/>
        <v>0</v>
      </c>
      <c r="E4147" s="135"/>
    </row>
    <row r="4148" spans="1:5">
      <c r="A4148" s="88">
        <v>4138</v>
      </c>
      <c r="B4148" s="134"/>
      <c r="C4148" s="134"/>
      <c r="D4148" s="94">
        <f t="shared" si="64"/>
        <v>0</v>
      </c>
      <c r="E4148" s="135"/>
    </row>
    <row r="4149" spans="1:5">
      <c r="A4149" s="88">
        <v>4139</v>
      </c>
      <c r="B4149" s="134"/>
      <c r="C4149" s="134"/>
      <c r="D4149" s="94">
        <f t="shared" si="64"/>
        <v>0</v>
      </c>
      <c r="E4149" s="135"/>
    </row>
    <row r="4150" spans="1:5">
      <c r="A4150" s="88">
        <v>4140</v>
      </c>
      <c r="B4150" s="134"/>
      <c r="C4150" s="134"/>
      <c r="D4150" s="94">
        <f t="shared" si="64"/>
        <v>0</v>
      </c>
      <c r="E4150" s="135"/>
    </row>
    <row r="4151" spans="1:5">
      <c r="A4151" s="88">
        <v>4141</v>
      </c>
      <c r="B4151" s="134"/>
      <c r="C4151" s="134"/>
      <c r="D4151" s="94">
        <f t="shared" si="64"/>
        <v>0</v>
      </c>
      <c r="E4151" s="135"/>
    </row>
    <row r="4152" spans="1:5">
      <c r="A4152" s="88">
        <v>4142</v>
      </c>
      <c r="B4152" s="134"/>
      <c r="C4152" s="134"/>
      <c r="D4152" s="94">
        <f t="shared" si="64"/>
        <v>0</v>
      </c>
      <c r="E4152" s="135"/>
    </row>
    <row r="4153" spans="1:5">
      <c r="A4153" s="88">
        <v>4143</v>
      </c>
      <c r="B4153" s="134"/>
      <c r="C4153" s="134"/>
      <c r="D4153" s="94">
        <f t="shared" si="64"/>
        <v>0</v>
      </c>
      <c r="E4153" s="135"/>
    </row>
    <row r="4154" spans="1:5">
      <c r="A4154" s="88">
        <v>4144</v>
      </c>
      <c r="B4154" s="134"/>
      <c r="C4154" s="134"/>
      <c r="D4154" s="94">
        <f t="shared" si="64"/>
        <v>0</v>
      </c>
      <c r="E4154" s="135"/>
    </row>
    <row r="4155" spans="1:5">
      <c r="A4155" s="88">
        <v>4145</v>
      </c>
      <c r="B4155" s="134"/>
      <c r="C4155" s="134"/>
      <c r="D4155" s="94">
        <f t="shared" si="64"/>
        <v>0</v>
      </c>
      <c r="E4155" s="135"/>
    </row>
    <row r="4156" spans="1:5">
      <c r="A4156" s="88">
        <v>4146</v>
      </c>
      <c r="B4156" s="134"/>
      <c r="C4156" s="134"/>
      <c r="D4156" s="94">
        <f t="shared" si="64"/>
        <v>0</v>
      </c>
      <c r="E4156" s="135"/>
    </row>
    <row r="4157" spans="1:5">
      <c r="A4157" s="88">
        <v>4147</v>
      </c>
      <c r="B4157" s="134"/>
      <c r="C4157" s="134"/>
      <c r="D4157" s="94">
        <f t="shared" si="64"/>
        <v>0</v>
      </c>
      <c r="E4157" s="135"/>
    </row>
    <row r="4158" spans="1:5">
      <c r="A4158" s="88">
        <v>4148</v>
      </c>
      <c r="B4158" s="134"/>
      <c r="C4158" s="134"/>
      <c r="D4158" s="94">
        <f t="shared" si="64"/>
        <v>0</v>
      </c>
      <c r="E4158" s="135"/>
    </row>
    <row r="4159" spans="1:5">
      <c r="A4159" s="88">
        <v>4149</v>
      </c>
      <c r="B4159" s="134"/>
      <c r="C4159" s="134"/>
      <c r="D4159" s="94">
        <f t="shared" si="64"/>
        <v>0</v>
      </c>
      <c r="E4159" s="135"/>
    </row>
    <row r="4160" spans="1:5">
      <c r="A4160" s="88">
        <v>4150</v>
      </c>
      <c r="B4160" s="134"/>
      <c r="C4160" s="134"/>
      <c r="D4160" s="94">
        <f t="shared" si="64"/>
        <v>0</v>
      </c>
      <c r="E4160" s="135"/>
    </row>
    <row r="4161" spans="1:5">
      <c r="A4161" s="88">
        <v>4151</v>
      </c>
      <c r="B4161" s="134"/>
      <c r="C4161" s="134"/>
      <c r="D4161" s="94">
        <f t="shared" si="64"/>
        <v>0</v>
      </c>
      <c r="E4161" s="135"/>
    </row>
    <row r="4162" spans="1:5">
      <c r="A4162" s="88">
        <v>4152</v>
      </c>
      <c r="B4162" s="134"/>
      <c r="C4162" s="134"/>
      <c r="D4162" s="94">
        <f t="shared" si="64"/>
        <v>0</v>
      </c>
      <c r="E4162" s="135"/>
    </row>
    <row r="4163" spans="1:5">
      <c r="A4163" s="88">
        <v>4153</v>
      </c>
      <c r="B4163" s="134"/>
      <c r="C4163" s="134"/>
      <c r="D4163" s="94">
        <f t="shared" si="64"/>
        <v>0</v>
      </c>
      <c r="E4163" s="135"/>
    </row>
    <row r="4164" spans="1:5">
      <c r="A4164" s="88">
        <v>4154</v>
      </c>
      <c r="B4164" s="134"/>
      <c r="C4164" s="134"/>
      <c r="D4164" s="94">
        <f t="shared" si="64"/>
        <v>0</v>
      </c>
      <c r="E4164" s="135"/>
    </row>
    <row r="4165" spans="1:5">
      <c r="A4165" s="88">
        <v>4155</v>
      </c>
      <c r="B4165" s="134"/>
      <c r="C4165" s="134"/>
      <c r="D4165" s="94">
        <f t="shared" si="64"/>
        <v>0</v>
      </c>
      <c r="E4165" s="135"/>
    </row>
    <row r="4166" spans="1:5">
      <c r="A4166" s="88">
        <v>4156</v>
      </c>
      <c r="B4166" s="134"/>
      <c r="C4166" s="134"/>
      <c r="D4166" s="94">
        <f t="shared" si="64"/>
        <v>0</v>
      </c>
      <c r="E4166" s="135"/>
    </row>
    <row r="4167" spans="1:5">
      <c r="A4167" s="88">
        <v>4157</v>
      </c>
      <c r="B4167" s="134"/>
      <c r="C4167" s="134"/>
      <c r="D4167" s="94">
        <f t="shared" si="64"/>
        <v>0</v>
      </c>
      <c r="E4167" s="135"/>
    </row>
    <row r="4168" spans="1:5">
      <c r="A4168" s="88">
        <v>4158</v>
      </c>
      <c r="B4168" s="134"/>
      <c r="C4168" s="134"/>
      <c r="D4168" s="94">
        <f t="shared" si="64"/>
        <v>0</v>
      </c>
      <c r="E4168" s="135"/>
    </row>
    <row r="4169" spans="1:5">
      <c r="A4169" s="88">
        <v>4159</v>
      </c>
      <c r="B4169" s="134"/>
      <c r="C4169" s="134"/>
      <c r="D4169" s="94">
        <f t="shared" si="64"/>
        <v>0</v>
      </c>
      <c r="E4169" s="135"/>
    </row>
    <row r="4170" spans="1:5">
      <c r="A4170" s="88">
        <v>4160</v>
      </c>
      <c r="B4170" s="134"/>
      <c r="C4170" s="134"/>
      <c r="D4170" s="94">
        <f t="shared" si="64"/>
        <v>0</v>
      </c>
      <c r="E4170" s="135"/>
    </row>
    <row r="4171" spans="1:5">
      <c r="A4171" s="88">
        <v>4161</v>
      </c>
      <c r="B4171" s="134"/>
      <c r="C4171" s="134"/>
      <c r="D4171" s="94">
        <f t="shared" si="64"/>
        <v>0</v>
      </c>
      <c r="E4171" s="135"/>
    </row>
    <row r="4172" spans="1:5">
      <c r="A4172" s="88">
        <v>4162</v>
      </c>
      <c r="B4172" s="134"/>
      <c r="C4172" s="134"/>
      <c r="D4172" s="94">
        <f t="shared" ref="D4172:D4235" si="65">MIN(B4172:C4172)</f>
        <v>0</v>
      </c>
      <c r="E4172" s="135"/>
    </row>
    <row r="4173" spans="1:5">
      <c r="A4173" s="88">
        <v>4163</v>
      </c>
      <c r="B4173" s="134"/>
      <c r="C4173" s="134"/>
      <c r="D4173" s="94">
        <f t="shared" si="65"/>
        <v>0</v>
      </c>
      <c r="E4173" s="135"/>
    </row>
    <row r="4174" spans="1:5">
      <c r="A4174" s="88">
        <v>4164</v>
      </c>
      <c r="B4174" s="134"/>
      <c r="C4174" s="134"/>
      <c r="D4174" s="94">
        <f t="shared" si="65"/>
        <v>0</v>
      </c>
      <c r="E4174" s="135"/>
    </row>
    <row r="4175" spans="1:5">
      <c r="A4175" s="88">
        <v>4165</v>
      </c>
      <c r="B4175" s="134"/>
      <c r="C4175" s="134"/>
      <c r="D4175" s="94">
        <f t="shared" si="65"/>
        <v>0</v>
      </c>
      <c r="E4175" s="135"/>
    </row>
    <row r="4176" spans="1:5">
      <c r="A4176" s="88">
        <v>4166</v>
      </c>
      <c r="B4176" s="134"/>
      <c r="C4176" s="134"/>
      <c r="D4176" s="94">
        <f t="shared" si="65"/>
        <v>0</v>
      </c>
      <c r="E4176" s="135"/>
    </row>
    <row r="4177" spans="1:5">
      <c r="A4177" s="88">
        <v>4167</v>
      </c>
      <c r="B4177" s="134"/>
      <c r="C4177" s="134"/>
      <c r="D4177" s="94">
        <f t="shared" si="65"/>
        <v>0</v>
      </c>
      <c r="E4177" s="135"/>
    </row>
    <row r="4178" spans="1:5">
      <c r="A4178" s="88">
        <v>4168</v>
      </c>
      <c r="B4178" s="134"/>
      <c r="C4178" s="134"/>
      <c r="D4178" s="94">
        <f t="shared" si="65"/>
        <v>0</v>
      </c>
      <c r="E4178" s="135"/>
    </row>
    <row r="4179" spans="1:5">
      <c r="A4179" s="88">
        <v>4169</v>
      </c>
      <c r="B4179" s="134"/>
      <c r="C4179" s="134"/>
      <c r="D4179" s="94">
        <f t="shared" si="65"/>
        <v>0</v>
      </c>
      <c r="E4179" s="135"/>
    </row>
    <row r="4180" spans="1:5">
      <c r="A4180" s="88">
        <v>4170</v>
      </c>
      <c r="B4180" s="134"/>
      <c r="C4180" s="134"/>
      <c r="D4180" s="94">
        <f t="shared" si="65"/>
        <v>0</v>
      </c>
      <c r="E4180" s="135"/>
    </row>
    <row r="4181" spans="1:5">
      <c r="A4181" s="88">
        <v>4171</v>
      </c>
      <c r="B4181" s="134"/>
      <c r="C4181" s="134"/>
      <c r="D4181" s="94">
        <f t="shared" si="65"/>
        <v>0</v>
      </c>
      <c r="E4181" s="135"/>
    </row>
    <row r="4182" spans="1:5">
      <c r="A4182" s="88">
        <v>4172</v>
      </c>
      <c r="B4182" s="134"/>
      <c r="C4182" s="134"/>
      <c r="D4182" s="94">
        <f t="shared" si="65"/>
        <v>0</v>
      </c>
      <c r="E4182" s="135"/>
    </row>
    <row r="4183" spans="1:5">
      <c r="A4183" s="88">
        <v>4173</v>
      </c>
      <c r="B4183" s="134"/>
      <c r="C4183" s="134"/>
      <c r="D4183" s="94">
        <f t="shared" si="65"/>
        <v>0</v>
      </c>
      <c r="E4183" s="135"/>
    </row>
    <row r="4184" spans="1:5">
      <c r="A4184" s="88">
        <v>4174</v>
      </c>
      <c r="B4184" s="134"/>
      <c r="C4184" s="134"/>
      <c r="D4184" s="94">
        <f t="shared" si="65"/>
        <v>0</v>
      </c>
      <c r="E4184" s="135"/>
    </row>
    <row r="4185" spans="1:5">
      <c r="A4185" s="88">
        <v>4175</v>
      </c>
      <c r="B4185" s="134"/>
      <c r="C4185" s="134"/>
      <c r="D4185" s="94">
        <f t="shared" si="65"/>
        <v>0</v>
      </c>
      <c r="E4185" s="135"/>
    </row>
    <row r="4186" spans="1:5">
      <c r="A4186" s="88">
        <v>4176</v>
      </c>
      <c r="B4186" s="134"/>
      <c r="C4186" s="134"/>
      <c r="D4186" s="94">
        <f t="shared" si="65"/>
        <v>0</v>
      </c>
      <c r="E4186" s="135"/>
    </row>
    <row r="4187" spans="1:5">
      <c r="A4187" s="88">
        <v>4177</v>
      </c>
      <c r="B4187" s="134"/>
      <c r="C4187" s="134"/>
      <c r="D4187" s="94">
        <f t="shared" si="65"/>
        <v>0</v>
      </c>
      <c r="E4187" s="135"/>
    </row>
    <row r="4188" spans="1:5">
      <c r="A4188" s="88">
        <v>4178</v>
      </c>
      <c r="B4188" s="134"/>
      <c r="C4188" s="134"/>
      <c r="D4188" s="94">
        <f t="shared" si="65"/>
        <v>0</v>
      </c>
      <c r="E4188" s="135"/>
    </row>
    <row r="4189" spans="1:5">
      <c r="A4189" s="88">
        <v>4179</v>
      </c>
      <c r="B4189" s="134"/>
      <c r="C4189" s="134"/>
      <c r="D4189" s="94">
        <f t="shared" si="65"/>
        <v>0</v>
      </c>
      <c r="E4189" s="135"/>
    </row>
    <row r="4190" spans="1:5">
      <c r="A4190" s="88">
        <v>4180</v>
      </c>
      <c r="B4190" s="134"/>
      <c r="C4190" s="134"/>
      <c r="D4190" s="94">
        <f t="shared" si="65"/>
        <v>0</v>
      </c>
      <c r="E4190" s="135"/>
    </row>
    <row r="4191" spans="1:5">
      <c r="A4191" s="88">
        <v>4181</v>
      </c>
      <c r="B4191" s="134"/>
      <c r="C4191" s="134"/>
      <c r="D4191" s="94">
        <f t="shared" si="65"/>
        <v>0</v>
      </c>
      <c r="E4191" s="135"/>
    </row>
    <row r="4192" spans="1:5">
      <c r="A4192" s="88">
        <v>4182</v>
      </c>
      <c r="B4192" s="134"/>
      <c r="C4192" s="134"/>
      <c r="D4192" s="94">
        <f t="shared" si="65"/>
        <v>0</v>
      </c>
      <c r="E4192" s="135"/>
    </row>
    <row r="4193" spans="1:5">
      <c r="A4193" s="88">
        <v>4183</v>
      </c>
      <c r="B4193" s="134"/>
      <c r="C4193" s="134"/>
      <c r="D4193" s="94">
        <f t="shared" si="65"/>
        <v>0</v>
      </c>
      <c r="E4193" s="135"/>
    </row>
    <row r="4194" spans="1:5">
      <c r="A4194" s="88">
        <v>4184</v>
      </c>
      <c r="B4194" s="134"/>
      <c r="C4194" s="134"/>
      <c r="D4194" s="94">
        <f t="shared" si="65"/>
        <v>0</v>
      </c>
      <c r="E4194" s="135"/>
    </row>
    <row r="4195" spans="1:5">
      <c r="A4195" s="88">
        <v>4185</v>
      </c>
      <c r="B4195" s="134"/>
      <c r="C4195" s="134"/>
      <c r="D4195" s="94">
        <f t="shared" si="65"/>
        <v>0</v>
      </c>
      <c r="E4195" s="135"/>
    </row>
    <row r="4196" spans="1:5">
      <c r="A4196" s="88">
        <v>4186</v>
      </c>
      <c r="B4196" s="134"/>
      <c r="C4196" s="134"/>
      <c r="D4196" s="94">
        <f t="shared" si="65"/>
        <v>0</v>
      </c>
      <c r="E4196" s="135"/>
    </row>
    <row r="4197" spans="1:5">
      <c r="A4197" s="88">
        <v>4187</v>
      </c>
      <c r="B4197" s="134"/>
      <c r="C4197" s="134"/>
      <c r="D4197" s="94">
        <f t="shared" si="65"/>
        <v>0</v>
      </c>
      <c r="E4197" s="135"/>
    </row>
    <row r="4198" spans="1:5">
      <c r="A4198" s="88">
        <v>4188</v>
      </c>
      <c r="B4198" s="134"/>
      <c r="C4198" s="134"/>
      <c r="D4198" s="94">
        <f t="shared" si="65"/>
        <v>0</v>
      </c>
      <c r="E4198" s="135"/>
    </row>
    <row r="4199" spans="1:5">
      <c r="A4199" s="88">
        <v>4189</v>
      </c>
      <c r="B4199" s="134"/>
      <c r="C4199" s="134"/>
      <c r="D4199" s="94">
        <f t="shared" si="65"/>
        <v>0</v>
      </c>
      <c r="E4199" s="135"/>
    </row>
    <row r="4200" spans="1:5">
      <c r="A4200" s="88">
        <v>4190</v>
      </c>
      <c r="B4200" s="134"/>
      <c r="C4200" s="134"/>
      <c r="D4200" s="94">
        <f t="shared" si="65"/>
        <v>0</v>
      </c>
      <c r="E4200" s="135"/>
    </row>
    <row r="4201" spans="1:5">
      <c r="A4201" s="88">
        <v>4191</v>
      </c>
      <c r="B4201" s="134"/>
      <c r="C4201" s="134"/>
      <c r="D4201" s="94">
        <f t="shared" si="65"/>
        <v>0</v>
      </c>
      <c r="E4201" s="135"/>
    </row>
    <row r="4202" spans="1:5">
      <c r="A4202" s="88">
        <v>4192</v>
      </c>
      <c r="B4202" s="134"/>
      <c r="C4202" s="134"/>
      <c r="D4202" s="94">
        <f t="shared" si="65"/>
        <v>0</v>
      </c>
      <c r="E4202" s="135"/>
    </row>
    <row r="4203" spans="1:5">
      <c r="A4203" s="88">
        <v>4193</v>
      </c>
      <c r="B4203" s="134"/>
      <c r="C4203" s="134"/>
      <c r="D4203" s="94">
        <f t="shared" si="65"/>
        <v>0</v>
      </c>
      <c r="E4203" s="135"/>
    </row>
    <row r="4204" spans="1:5">
      <c r="A4204" s="88">
        <v>4194</v>
      </c>
      <c r="B4204" s="134"/>
      <c r="C4204" s="134"/>
      <c r="D4204" s="94">
        <f t="shared" si="65"/>
        <v>0</v>
      </c>
      <c r="E4204" s="135"/>
    </row>
    <row r="4205" spans="1:5">
      <c r="A4205" s="88">
        <v>4195</v>
      </c>
      <c r="B4205" s="134"/>
      <c r="C4205" s="134"/>
      <c r="D4205" s="94">
        <f t="shared" si="65"/>
        <v>0</v>
      </c>
      <c r="E4205" s="135"/>
    </row>
    <row r="4206" spans="1:5">
      <c r="A4206" s="88">
        <v>4196</v>
      </c>
      <c r="B4206" s="134"/>
      <c r="C4206" s="134"/>
      <c r="D4206" s="94">
        <f t="shared" si="65"/>
        <v>0</v>
      </c>
      <c r="E4206" s="135"/>
    </row>
    <row r="4207" spans="1:5">
      <c r="A4207" s="88">
        <v>4197</v>
      </c>
      <c r="B4207" s="134"/>
      <c r="C4207" s="134"/>
      <c r="D4207" s="94">
        <f t="shared" si="65"/>
        <v>0</v>
      </c>
      <c r="E4207" s="135"/>
    </row>
    <row r="4208" spans="1:5">
      <c r="A4208" s="88">
        <v>4198</v>
      </c>
      <c r="B4208" s="134"/>
      <c r="C4208" s="134"/>
      <c r="D4208" s="94">
        <f t="shared" si="65"/>
        <v>0</v>
      </c>
      <c r="E4208" s="135"/>
    </row>
    <row r="4209" spans="1:5">
      <c r="A4209" s="88">
        <v>4199</v>
      </c>
      <c r="B4209" s="134"/>
      <c r="C4209" s="134"/>
      <c r="D4209" s="94">
        <f t="shared" si="65"/>
        <v>0</v>
      </c>
      <c r="E4209" s="135"/>
    </row>
    <row r="4210" spans="1:5">
      <c r="A4210" s="88">
        <v>4200</v>
      </c>
      <c r="B4210" s="134"/>
      <c r="C4210" s="134"/>
      <c r="D4210" s="94">
        <f t="shared" si="65"/>
        <v>0</v>
      </c>
      <c r="E4210" s="135"/>
    </row>
    <row r="4211" spans="1:5">
      <c r="A4211" s="88">
        <v>4201</v>
      </c>
      <c r="B4211" s="134"/>
      <c r="C4211" s="134"/>
      <c r="D4211" s="94">
        <f t="shared" si="65"/>
        <v>0</v>
      </c>
      <c r="E4211" s="135"/>
    </row>
    <row r="4212" spans="1:5">
      <c r="A4212" s="88">
        <v>4202</v>
      </c>
      <c r="B4212" s="134"/>
      <c r="C4212" s="134"/>
      <c r="D4212" s="94">
        <f t="shared" si="65"/>
        <v>0</v>
      </c>
      <c r="E4212" s="135"/>
    </row>
    <row r="4213" spans="1:5">
      <c r="A4213" s="88">
        <v>4203</v>
      </c>
      <c r="B4213" s="134"/>
      <c r="C4213" s="134"/>
      <c r="D4213" s="94">
        <f t="shared" si="65"/>
        <v>0</v>
      </c>
      <c r="E4213" s="135"/>
    </row>
    <row r="4214" spans="1:5">
      <c r="A4214" s="88">
        <v>4204</v>
      </c>
      <c r="B4214" s="134"/>
      <c r="C4214" s="134"/>
      <c r="D4214" s="94">
        <f t="shared" si="65"/>
        <v>0</v>
      </c>
      <c r="E4214" s="135"/>
    </row>
    <row r="4215" spans="1:5">
      <c r="A4215" s="88">
        <v>4205</v>
      </c>
      <c r="B4215" s="134"/>
      <c r="C4215" s="134"/>
      <c r="D4215" s="94">
        <f t="shared" si="65"/>
        <v>0</v>
      </c>
      <c r="E4215" s="135"/>
    </row>
    <row r="4216" spans="1:5">
      <c r="A4216" s="88">
        <v>4206</v>
      </c>
      <c r="B4216" s="134"/>
      <c r="C4216" s="134"/>
      <c r="D4216" s="94">
        <f t="shared" si="65"/>
        <v>0</v>
      </c>
      <c r="E4216" s="135"/>
    </row>
    <row r="4217" spans="1:5">
      <c r="A4217" s="88">
        <v>4207</v>
      </c>
      <c r="B4217" s="134"/>
      <c r="C4217" s="134"/>
      <c r="D4217" s="94">
        <f t="shared" si="65"/>
        <v>0</v>
      </c>
      <c r="E4217" s="135"/>
    </row>
    <row r="4218" spans="1:5">
      <c r="A4218" s="88">
        <v>4208</v>
      </c>
      <c r="B4218" s="134"/>
      <c r="C4218" s="134"/>
      <c r="D4218" s="94">
        <f t="shared" si="65"/>
        <v>0</v>
      </c>
      <c r="E4218" s="135"/>
    </row>
    <row r="4219" spans="1:5">
      <c r="A4219" s="88">
        <v>4209</v>
      </c>
      <c r="B4219" s="134"/>
      <c r="C4219" s="134"/>
      <c r="D4219" s="94">
        <f t="shared" si="65"/>
        <v>0</v>
      </c>
      <c r="E4219" s="135"/>
    </row>
    <row r="4220" spans="1:5">
      <c r="A4220" s="88">
        <v>4210</v>
      </c>
      <c r="B4220" s="134"/>
      <c r="C4220" s="134"/>
      <c r="D4220" s="94">
        <f t="shared" si="65"/>
        <v>0</v>
      </c>
      <c r="E4220" s="135"/>
    </row>
    <row r="4221" spans="1:5">
      <c r="A4221" s="88">
        <v>4211</v>
      </c>
      <c r="B4221" s="134"/>
      <c r="C4221" s="134"/>
      <c r="D4221" s="94">
        <f t="shared" si="65"/>
        <v>0</v>
      </c>
      <c r="E4221" s="135"/>
    </row>
    <row r="4222" spans="1:5">
      <c r="A4222" s="88">
        <v>4212</v>
      </c>
      <c r="B4222" s="134"/>
      <c r="C4222" s="134"/>
      <c r="D4222" s="94">
        <f t="shared" si="65"/>
        <v>0</v>
      </c>
      <c r="E4222" s="135"/>
    </row>
    <row r="4223" spans="1:5">
      <c r="A4223" s="88">
        <v>4213</v>
      </c>
      <c r="B4223" s="134"/>
      <c r="C4223" s="134"/>
      <c r="D4223" s="94">
        <f t="shared" si="65"/>
        <v>0</v>
      </c>
      <c r="E4223" s="135"/>
    </row>
    <row r="4224" spans="1:5">
      <c r="A4224" s="88">
        <v>4214</v>
      </c>
      <c r="B4224" s="134"/>
      <c r="C4224" s="134"/>
      <c r="D4224" s="94">
        <f t="shared" si="65"/>
        <v>0</v>
      </c>
      <c r="E4224" s="135"/>
    </row>
    <row r="4225" spans="1:5">
      <c r="A4225" s="88">
        <v>4215</v>
      </c>
      <c r="B4225" s="134"/>
      <c r="C4225" s="134"/>
      <c r="D4225" s="94">
        <f t="shared" si="65"/>
        <v>0</v>
      </c>
      <c r="E4225" s="135"/>
    </row>
    <row r="4226" spans="1:5">
      <c r="A4226" s="88">
        <v>4216</v>
      </c>
      <c r="B4226" s="134"/>
      <c r="C4226" s="134"/>
      <c r="D4226" s="94">
        <f t="shared" si="65"/>
        <v>0</v>
      </c>
      <c r="E4226" s="135"/>
    </row>
    <row r="4227" spans="1:5">
      <c r="A4227" s="88">
        <v>4217</v>
      </c>
      <c r="B4227" s="134"/>
      <c r="C4227" s="134"/>
      <c r="D4227" s="94">
        <f t="shared" si="65"/>
        <v>0</v>
      </c>
      <c r="E4227" s="135"/>
    </row>
    <row r="4228" spans="1:5">
      <c r="A4228" s="88">
        <v>4218</v>
      </c>
      <c r="B4228" s="134"/>
      <c r="C4228" s="134"/>
      <c r="D4228" s="94">
        <f t="shared" si="65"/>
        <v>0</v>
      </c>
      <c r="E4228" s="135"/>
    </row>
    <row r="4229" spans="1:5">
      <c r="A4229" s="88">
        <v>4219</v>
      </c>
      <c r="B4229" s="134"/>
      <c r="C4229" s="134"/>
      <c r="D4229" s="94">
        <f t="shared" si="65"/>
        <v>0</v>
      </c>
      <c r="E4229" s="135"/>
    </row>
    <row r="4230" spans="1:5">
      <c r="A4230" s="88">
        <v>4220</v>
      </c>
      <c r="B4230" s="134"/>
      <c r="C4230" s="134"/>
      <c r="D4230" s="94">
        <f t="shared" si="65"/>
        <v>0</v>
      </c>
      <c r="E4230" s="135"/>
    </row>
    <row r="4231" spans="1:5">
      <c r="A4231" s="88">
        <v>4221</v>
      </c>
      <c r="B4231" s="134"/>
      <c r="C4231" s="134"/>
      <c r="D4231" s="94">
        <f t="shared" si="65"/>
        <v>0</v>
      </c>
      <c r="E4231" s="135"/>
    </row>
    <row r="4232" spans="1:5">
      <c r="A4232" s="88">
        <v>4222</v>
      </c>
      <c r="B4232" s="134"/>
      <c r="C4232" s="134"/>
      <c r="D4232" s="94">
        <f t="shared" si="65"/>
        <v>0</v>
      </c>
      <c r="E4232" s="135"/>
    </row>
    <row r="4233" spans="1:5">
      <c r="A4233" s="88">
        <v>4223</v>
      </c>
      <c r="B4233" s="134"/>
      <c r="C4233" s="134"/>
      <c r="D4233" s="94">
        <f t="shared" si="65"/>
        <v>0</v>
      </c>
      <c r="E4233" s="135"/>
    </row>
    <row r="4234" spans="1:5">
      <c r="A4234" s="88">
        <v>4224</v>
      </c>
      <c r="B4234" s="134"/>
      <c r="C4234" s="134"/>
      <c r="D4234" s="94">
        <f t="shared" si="65"/>
        <v>0</v>
      </c>
      <c r="E4234" s="135"/>
    </row>
    <row r="4235" spans="1:5">
      <c r="A4235" s="88">
        <v>4225</v>
      </c>
      <c r="B4235" s="134"/>
      <c r="C4235" s="134"/>
      <c r="D4235" s="94">
        <f t="shared" si="65"/>
        <v>0</v>
      </c>
      <c r="E4235" s="135"/>
    </row>
    <row r="4236" spans="1:5">
      <c r="A4236" s="88">
        <v>4226</v>
      </c>
      <c r="B4236" s="134"/>
      <c r="C4236" s="134"/>
      <c r="D4236" s="94">
        <f t="shared" ref="D4236:D4299" si="66">MIN(B4236:C4236)</f>
        <v>0</v>
      </c>
      <c r="E4236" s="135"/>
    </row>
    <row r="4237" spans="1:5">
      <c r="A4237" s="88">
        <v>4227</v>
      </c>
      <c r="B4237" s="134"/>
      <c r="C4237" s="134"/>
      <c r="D4237" s="94">
        <f t="shared" si="66"/>
        <v>0</v>
      </c>
      <c r="E4237" s="135"/>
    </row>
    <row r="4238" spans="1:5">
      <c r="A4238" s="88">
        <v>4228</v>
      </c>
      <c r="B4238" s="134"/>
      <c r="C4238" s="134"/>
      <c r="D4238" s="94">
        <f t="shared" si="66"/>
        <v>0</v>
      </c>
      <c r="E4238" s="135"/>
    </row>
    <row r="4239" spans="1:5">
      <c r="A4239" s="88">
        <v>4229</v>
      </c>
      <c r="B4239" s="134"/>
      <c r="C4239" s="134"/>
      <c r="D4239" s="94">
        <f t="shared" si="66"/>
        <v>0</v>
      </c>
      <c r="E4239" s="135"/>
    </row>
    <row r="4240" spans="1:5">
      <c r="A4240" s="88">
        <v>4230</v>
      </c>
      <c r="B4240" s="134"/>
      <c r="C4240" s="134"/>
      <c r="D4240" s="94">
        <f t="shared" si="66"/>
        <v>0</v>
      </c>
      <c r="E4240" s="135"/>
    </row>
    <row r="4241" spans="1:5">
      <c r="A4241" s="88">
        <v>4231</v>
      </c>
      <c r="B4241" s="134"/>
      <c r="C4241" s="134"/>
      <c r="D4241" s="94">
        <f t="shared" si="66"/>
        <v>0</v>
      </c>
      <c r="E4241" s="135"/>
    </row>
    <row r="4242" spans="1:5">
      <c r="A4242" s="88">
        <v>4232</v>
      </c>
      <c r="B4242" s="134"/>
      <c r="C4242" s="134"/>
      <c r="D4242" s="94">
        <f t="shared" si="66"/>
        <v>0</v>
      </c>
      <c r="E4242" s="135"/>
    </row>
    <row r="4243" spans="1:5">
      <c r="A4243" s="88">
        <v>4233</v>
      </c>
      <c r="B4243" s="134"/>
      <c r="C4243" s="134"/>
      <c r="D4243" s="94">
        <f t="shared" si="66"/>
        <v>0</v>
      </c>
      <c r="E4243" s="135"/>
    </row>
    <row r="4244" spans="1:5">
      <c r="A4244" s="88">
        <v>4234</v>
      </c>
      <c r="B4244" s="134"/>
      <c r="C4244" s="134"/>
      <c r="D4244" s="94">
        <f t="shared" si="66"/>
        <v>0</v>
      </c>
      <c r="E4244" s="135"/>
    </row>
    <row r="4245" spans="1:5">
      <c r="A4245" s="88">
        <v>4235</v>
      </c>
      <c r="B4245" s="134"/>
      <c r="C4245" s="134"/>
      <c r="D4245" s="94">
        <f t="shared" si="66"/>
        <v>0</v>
      </c>
      <c r="E4245" s="135"/>
    </row>
    <row r="4246" spans="1:5">
      <c r="A4246" s="88">
        <v>4236</v>
      </c>
      <c r="B4246" s="134"/>
      <c r="C4246" s="134"/>
      <c r="D4246" s="94">
        <f t="shared" si="66"/>
        <v>0</v>
      </c>
      <c r="E4246" s="135"/>
    </row>
    <row r="4247" spans="1:5">
      <c r="A4247" s="88">
        <v>4237</v>
      </c>
      <c r="B4247" s="134"/>
      <c r="C4247" s="134"/>
      <c r="D4247" s="94">
        <f t="shared" si="66"/>
        <v>0</v>
      </c>
      <c r="E4247" s="135"/>
    </row>
    <row r="4248" spans="1:5">
      <c r="A4248" s="88">
        <v>4238</v>
      </c>
      <c r="B4248" s="134"/>
      <c r="C4248" s="134"/>
      <c r="D4248" s="94">
        <f t="shared" si="66"/>
        <v>0</v>
      </c>
      <c r="E4248" s="135"/>
    </row>
    <row r="4249" spans="1:5">
      <c r="A4249" s="88">
        <v>4239</v>
      </c>
      <c r="B4249" s="134"/>
      <c r="C4249" s="134"/>
      <c r="D4249" s="94">
        <f t="shared" si="66"/>
        <v>0</v>
      </c>
      <c r="E4249" s="135"/>
    </row>
    <row r="4250" spans="1:5">
      <c r="A4250" s="88">
        <v>4240</v>
      </c>
      <c r="B4250" s="134"/>
      <c r="C4250" s="134"/>
      <c r="D4250" s="94">
        <f t="shared" si="66"/>
        <v>0</v>
      </c>
      <c r="E4250" s="135"/>
    </row>
    <row r="4251" spans="1:5">
      <c r="A4251" s="88">
        <v>4241</v>
      </c>
      <c r="B4251" s="134"/>
      <c r="C4251" s="134"/>
      <c r="D4251" s="94">
        <f t="shared" si="66"/>
        <v>0</v>
      </c>
      <c r="E4251" s="135"/>
    </row>
    <row r="4252" spans="1:5">
      <c r="A4252" s="88">
        <v>4242</v>
      </c>
      <c r="B4252" s="134"/>
      <c r="C4252" s="134"/>
      <c r="D4252" s="94">
        <f t="shared" si="66"/>
        <v>0</v>
      </c>
      <c r="E4252" s="135"/>
    </row>
    <row r="4253" spans="1:5">
      <c r="A4253" s="88">
        <v>4243</v>
      </c>
      <c r="B4253" s="134"/>
      <c r="C4253" s="134"/>
      <c r="D4253" s="94">
        <f t="shared" si="66"/>
        <v>0</v>
      </c>
      <c r="E4253" s="135"/>
    </row>
    <row r="4254" spans="1:5">
      <c r="A4254" s="88">
        <v>4244</v>
      </c>
      <c r="B4254" s="134"/>
      <c r="C4254" s="134"/>
      <c r="D4254" s="94">
        <f t="shared" si="66"/>
        <v>0</v>
      </c>
      <c r="E4254" s="135"/>
    </row>
    <row r="4255" spans="1:5">
      <c r="A4255" s="88">
        <v>4245</v>
      </c>
      <c r="B4255" s="134"/>
      <c r="C4255" s="134"/>
      <c r="D4255" s="94">
        <f t="shared" si="66"/>
        <v>0</v>
      </c>
      <c r="E4255" s="135"/>
    </row>
    <row r="4256" spans="1:5">
      <c r="A4256" s="88">
        <v>4246</v>
      </c>
      <c r="B4256" s="134"/>
      <c r="C4256" s="134"/>
      <c r="D4256" s="94">
        <f t="shared" si="66"/>
        <v>0</v>
      </c>
      <c r="E4256" s="135"/>
    </row>
    <row r="4257" spans="1:5">
      <c r="A4257" s="88">
        <v>4247</v>
      </c>
      <c r="B4257" s="134"/>
      <c r="C4257" s="134"/>
      <c r="D4257" s="94">
        <f t="shared" si="66"/>
        <v>0</v>
      </c>
      <c r="E4257" s="135"/>
    </row>
    <row r="4258" spans="1:5">
      <c r="A4258" s="88">
        <v>4248</v>
      </c>
      <c r="B4258" s="134"/>
      <c r="C4258" s="134"/>
      <c r="D4258" s="94">
        <f t="shared" si="66"/>
        <v>0</v>
      </c>
      <c r="E4258" s="135"/>
    </row>
    <row r="4259" spans="1:5">
      <c r="A4259" s="88">
        <v>4249</v>
      </c>
      <c r="B4259" s="134"/>
      <c r="C4259" s="134"/>
      <c r="D4259" s="94">
        <f t="shared" si="66"/>
        <v>0</v>
      </c>
      <c r="E4259" s="135"/>
    </row>
    <row r="4260" spans="1:5">
      <c r="A4260" s="88">
        <v>4250</v>
      </c>
      <c r="B4260" s="134"/>
      <c r="C4260" s="134"/>
      <c r="D4260" s="94">
        <f t="shared" si="66"/>
        <v>0</v>
      </c>
      <c r="E4260" s="135"/>
    </row>
    <row r="4261" spans="1:5">
      <c r="A4261" s="88">
        <v>4251</v>
      </c>
      <c r="B4261" s="134"/>
      <c r="C4261" s="134"/>
      <c r="D4261" s="94">
        <f t="shared" si="66"/>
        <v>0</v>
      </c>
      <c r="E4261" s="135"/>
    </row>
    <row r="4262" spans="1:5">
      <c r="A4262" s="88">
        <v>4252</v>
      </c>
      <c r="B4262" s="134"/>
      <c r="C4262" s="134"/>
      <c r="D4262" s="94">
        <f t="shared" si="66"/>
        <v>0</v>
      </c>
      <c r="E4262" s="135"/>
    </row>
    <row r="4263" spans="1:5">
      <c r="A4263" s="88">
        <v>4253</v>
      </c>
      <c r="B4263" s="134"/>
      <c r="C4263" s="134"/>
      <c r="D4263" s="94">
        <f t="shared" si="66"/>
        <v>0</v>
      </c>
      <c r="E4263" s="135"/>
    </row>
    <row r="4264" spans="1:5">
      <c r="A4264" s="88">
        <v>4254</v>
      </c>
      <c r="B4264" s="134"/>
      <c r="C4264" s="134"/>
      <c r="D4264" s="94">
        <f t="shared" si="66"/>
        <v>0</v>
      </c>
      <c r="E4264" s="135"/>
    </row>
    <row r="4265" spans="1:5">
      <c r="A4265" s="88">
        <v>4255</v>
      </c>
      <c r="B4265" s="134"/>
      <c r="C4265" s="134"/>
      <c r="D4265" s="94">
        <f t="shared" si="66"/>
        <v>0</v>
      </c>
      <c r="E4265" s="135"/>
    </row>
    <row r="4266" spans="1:5">
      <c r="A4266" s="88">
        <v>4256</v>
      </c>
      <c r="B4266" s="134"/>
      <c r="C4266" s="134"/>
      <c r="D4266" s="94">
        <f t="shared" si="66"/>
        <v>0</v>
      </c>
      <c r="E4266" s="135"/>
    </row>
    <row r="4267" spans="1:5">
      <c r="A4267" s="88">
        <v>4257</v>
      </c>
      <c r="B4267" s="134"/>
      <c r="C4267" s="134"/>
      <c r="D4267" s="94">
        <f t="shared" si="66"/>
        <v>0</v>
      </c>
      <c r="E4267" s="135"/>
    </row>
    <row r="4268" spans="1:5">
      <c r="A4268" s="88">
        <v>4258</v>
      </c>
      <c r="B4268" s="134"/>
      <c r="C4268" s="134"/>
      <c r="D4268" s="94">
        <f t="shared" si="66"/>
        <v>0</v>
      </c>
      <c r="E4268" s="135"/>
    </row>
    <row r="4269" spans="1:5">
      <c r="A4269" s="88">
        <v>4259</v>
      </c>
      <c r="B4269" s="134"/>
      <c r="C4269" s="134"/>
      <c r="D4269" s="94">
        <f t="shared" si="66"/>
        <v>0</v>
      </c>
      <c r="E4269" s="135"/>
    </row>
    <row r="4270" spans="1:5">
      <c r="A4270" s="88">
        <v>4260</v>
      </c>
      <c r="B4270" s="134"/>
      <c r="C4270" s="134"/>
      <c r="D4270" s="94">
        <f t="shared" si="66"/>
        <v>0</v>
      </c>
      <c r="E4270" s="135"/>
    </row>
    <row r="4271" spans="1:5">
      <c r="A4271" s="88">
        <v>4261</v>
      </c>
      <c r="B4271" s="134"/>
      <c r="C4271" s="134"/>
      <c r="D4271" s="94">
        <f t="shared" si="66"/>
        <v>0</v>
      </c>
      <c r="E4271" s="135"/>
    </row>
    <row r="4272" spans="1:5">
      <c r="A4272" s="88">
        <v>4262</v>
      </c>
      <c r="B4272" s="134"/>
      <c r="C4272" s="134"/>
      <c r="D4272" s="94">
        <f t="shared" si="66"/>
        <v>0</v>
      </c>
      <c r="E4272" s="135"/>
    </row>
    <row r="4273" spans="1:5">
      <c r="A4273" s="88">
        <v>4263</v>
      </c>
      <c r="B4273" s="134"/>
      <c r="C4273" s="134"/>
      <c r="D4273" s="94">
        <f t="shared" si="66"/>
        <v>0</v>
      </c>
      <c r="E4273" s="135"/>
    </row>
    <row r="4274" spans="1:5">
      <c r="A4274" s="88">
        <v>4264</v>
      </c>
      <c r="B4274" s="134"/>
      <c r="C4274" s="134"/>
      <c r="D4274" s="94">
        <f t="shared" si="66"/>
        <v>0</v>
      </c>
      <c r="E4274" s="135"/>
    </row>
    <row r="4275" spans="1:5">
      <c r="A4275" s="88">
        <v>4265</v>
      </c>
      <c r="B4275" s="134"/>
      <c r="C4275" s="134"/>
      <c r="D4275" s="94">
        <f t="shared" si="66"/>
        <v>0</v>
      </c>
      <c r="E4275" s="135"/>
    </row>
    <row r="4276" spans="1:5">
      <c r="A4276" s="88">
        <v>4266</v>
      </c>
      <c r="B4276" s="134"/>
      <c r="C4276" s="134"/>
      <c r="D4276" s="94">
        <f t="shared" si="66"/>
        <v>0</v>
      </c>
      <c r="E4276" s="135"/>
    </row>
    <row r="4277" spans="1:5">
      <c r="A4277" s="88">
        <v>4267</v>
      </c>
      <c r="B4277" s="134"/>
      <c r="C4277" s="134"/>
      <c r="D4277" s="94">
        <f t="shared" si="66"/>
        <v>0</v>
      </c>
      <c r="E4277" s="135"/>
    </row>
    <row r="4278" spans="1:5">
      <c r="A4278" s="88">
        <v>4268</v>
      </c>
      <c r="B4278" s="134"/>
      <c r="C4278" s="134"/>
      <c r="D4278" s="94">
        <f t="shared" si="66"/>
        <v>0</v>
      </c>
      <c r="E4278" s="135"/>
    </row>
    <row r="4279" spans="1:5">
      <c r="A4279" s="88">
        <v>4269</v>
      </c>
      <c r="B4279" s="134"/>
      <c r="C4279" s="134"/>
      <c r="D4279" s="94">
        <f t="shared" si="66"/>
        <v>0</v>
      </c>
      <c r="E4279" s="135"/>
    </row>
    <row r="4280" spans="1:5">
      <c r="A4280" s="88">
        <v>4270</v>
      </c>
      <c r="B4280" s="134"/>
      <c r="C4280" s="134"/>
      <c r="D4280" s="94">
        <f t="shared" si="66"/>
        <v>0</v>
      </c>
      <c r="E4280" s="135"/>
    </row>
    <row r="4281" spans="1:5">
      <c r="A4281" s="88">
        <v>4271</v>
      </c>
      <c r="B4281" s="134"/>
      <c r="C4281" s="134"/>
      <c r="D4281" s="94">
        <f t="shared" si="66"/>
        <v>0</v>
      </c>
      <c r="E4281" s="135"/>
    </row>
    <row r="4282" spans="1:5">
      <c r="A4282" s="88">
        <v>4272</v>
      </c>
      <c r="B4282" s="134"/>
      <c r="C4282" s="134"/>
      <c r="D4282" s="94">
        <f t="shared" si="66"/>
        <v>0</v>
      </c>
      <c r="E4282" s="135"/>
    </row>
    <row r="4283" spans="1:5">
      <c r="A4283" s="88">
        <v>4273</v>
      </c>
      <c r="B4283" s="134"/>
      <c r="C4283" s="134"/>
      <c r="D4283" s="94">
        <f t="shared" si="66"/>
        <v>0</v>
      </c>
      <c r="E4283" s="135"/>
    </row>
    <row r="4284" spans="1:5">
      <c r="A4284" s="88">
        <v>4274</v>
      </c>
      <c r="B4284" s="134"/>
      <c r="C4284" s="134"/>
      <c r="D4284" s="94">
        <f t="shared" si="66"/>
        <v>0</v>
      </c>
      <c r="E4284" s="135"/>
    </row>
    <row r="4285" spans="1:5">
      <c r="A4285" s="88">
        <v>4275</v>
      </c>
      <c r="B4285" s="134"/>
      <c r="C4285" s="134"/>
      <c r="D4285" s="94">
        <f t="shared" si="66"/>
        <v>0</v>
      </c>
      <c r="E4285" s="135"/>
    </row>
    <row r="4286" spans="1:5">
      <c r="A4286" s="88">
        <v>4276</v>
      </c>
      <c r="B4286" s="134"/>
      <c r="C4286" s="134"/>
      <c r="D4286" s="94">
        <f t="shared" si="66"/>
        <v>0</v>
      </c>
      <c r="E4286" s="135"/>
    </row>
    <row r="4287" spans="1:5">
      <c r="A4287" s="88">
        <v>4277</v>
      </c>
      <c r="B4287" s="134"/>
      <c r="C4287" s="134"/>
      <c r="D4287" s="94">
        <f t="shared" si="66"/>
        <v>0</v>
      </c>
      <c r="E4287" s="135"/>
    </row>
    <row r="4288" spans="1:5">
      <c r="A4288" s="88">
        <v>4278</v>
      </c>
      <c r="B4288" s="134"/>
      <c r="C4288" s="134"/>
      <c r="D4288" s="94">
        <f t="shared" si="66"/>
        <v>0</v>
      </c>
      <c r="E4288" s="135"/>
    </row>
    <row r="4289" spans="1:5">
      <c r="A4289" s="88">
        <v>4279</v>
      </c>
      <c r="B4289" s="134"/>
      <c r="C4289" s="134"/>
      <c r="D4289" s="94">
        <f t="shared" si="66"/>
        <v>0</v>
      </c>
      <c r="E4289" s="135"/>
    </row>
    <row r="4290" spans="1:5">
      <c r="A4290" s="88">
        <v>4280</v>
      </c>
      <c r="B4290" s="134"/>
      <c r="C4290" s="134"/>
      <c r="D4290" s="94">
        <f t="shared" si="66"/>
        <v>0</v>
      </c>
      <c r="E4290" s="135"/>
    </row>
    <row r="4291" spans="1:5">
      <c r="A4291" s="88">
        <v>4281</v>
      </c>
      <c r="B4291" s="134"/>
      <c r="C4291" s="134"/>
      <c r="D4291" s="94">
        <f t="shared" si="66"/>
        <v>0</v>
      </c>
      <c r="E4291" s="135"/>
    </row>
    <row r="4292" spans="1:5">
      <c r="A4292" s="88">
        <v>4282</v>
      </c>
      <c r="B4292" s="134"/>
      <c r="C4292" s="134"/>
      <c r="D4292" s="94">
        <f t="shared" si="66"/>
        <v>0</v>
      </c>
      <c r="E4292" s="135"/>
    </row>
    <row r="4293" spans="1:5">
      <c r="A4293" s="88">
        <v>4283</v>
      </c>
      <c r="B4293" s="134"/>
      <c r="C4293" s="134"/>
      <c r="D4293" s="94">
        <f t="shared" si="66"/>
        <v>0</v>
      </c>
      <c r="E4293" s="135"/>
    </row>
    <row r="4294" spans="1:5">
      <c r="A4294" s="88">
        <v>4284</v>
      </c>
      <c r="B4294" s="134"/>
      <c r="C4294" s="134"/>
      <c r="D4294" s="94">
        <f t="shared" si="66"/>
        <v>0</v>
      </c>
      <c r="E4294" s="135"/>
    </row>
    <row r="4295" spans="1:5">
      <c r="A4295" s="88">
        <v>4285</v>
      </c>
      <c r="B4295" s="134"/>
      <c r="C4295" s="134"/>
      <c r="D4295" s="94">
        <f t="shared" si="66"/>
        <v>0</v>
      </c>
      <c r="E4295" s="135"/>
    </row>
    <row r="4296" spans="1:5">
      <c r="A4296" s="88">
        <v>4286</v>
      </c>
      <c r="B4296" s="134"/>
      <c r="C4296" s="134"/>
      <c r="D4296" s="94">
        <f t="shared" si="66"/>
        <v>0</v>
      </c>
      <c r="E4296" s="135"/>
    </row>
    <row r="4297" spans="1:5">
      <c r="A4297" s="88">
        <v>4287</v>
      </c>
      <c r="B4297" s="134"/>
      <c r="C4297" s="134"/>
      <c r="D4297" s="94">
        <f t="shared" si="66"/>
        <v>0</v>
      </c>
      <c r="E4297" s="135"/>
    </row>
    <row r="4298" spans="1:5">
      <c r="A4298" s="88">
        <v>4288</v>
      </c>
      <c r="B4298" s="134"/>
      <c r="C4298" s="134"/>
      <c r="D4298" s="94">
        <f t="shared" si="66"/>
        <v>0</v>
      </c>
      <c r="E4298" s="135"/>
    </row>
    <row r="4299" spans="1:5">
      <c r="A4299" s="88">
        <v>4289</v>
      </c>
      <c r="B4299" s="134"/>
      <c r="C4299" s="134"/>
      <c r="D4299" s="94">
        <f t="shared" si="66"/>
        <v>0</v>
      </c>
      <c r="E4299" s="135"/>
    </row>
    <row r="4300" spans="1:5">
      <c r="A4300" s="88">
        <v>4290</v>
      </c>
      <c r="B4300" s="134"/>
      <c r="C4300" s="134"/>
      <c r="D4300" s="94">
        <f t="shared" ref="D4300:D4363" si="67">MIN(B4300:C4300)</f>
        <v>0</v>
      </c>
      <c r="E4300" s="135"/>
    </row>
    <row r="4301" spans="1:5">
      <c r="A4301" s="88">
        <v>4291</v>
      </c>
      <c r="B4301" s="134"/>
      <c r="C4301" s="134"/>
      <c r="D4301" s="94">
        <f t="shared" si="67"/>
        <v>0</v>
      </c>
      <c r="E4301" s="135"/>
    </row>
    <row r="4302" spans="1:5">
      <c r="A4302" s="88">
        <v>4292</v>
      </c>
      <c r="B4302" s="134"/>
      <c r="C4302" s="134"/>
      <c r="D4302" s="94">
        <f t="shared" si="67"/>
        <v>0</v>
      </c>
      <c r="E4302" s="135"/>
    </row>
    <row r="4303" spans="1:5">
      <c r="A4303" s="88">
        <v>4293</v>
      </c>
      <c r="B4303" s="134"/>
      <c r="C4303" s="134"/>
      <c r="D4303" s="94">
        <f t="shared" si="67"/>
        <v>0</v>
      </c>
      <c r="E4303" s="135"/>
    </row>
    <row r="4304" spans="1:5">
      <c r="A4304" s="88">
        <v>4294</v>
      </c>
      <c r="B4304" s="134"/>
      <c r="C4304" s="134"/>
      <c r="D4304" s="94">
        <f t="shared" si="67"/>
        <v>0</v>
      </c>
      <c r="E4304" s="135"/>
    </row>
    <row r="4305" spans="1:5">
      <c r="A4305" s="88">
        <v>4295</v>
      </c>
      <c r="B4305" s="134"/>
      <c r="C4305" s="134"/>
      <c r="D4305" s="94">
        <f t="shared" si="67"/>
        <v>0</v>
      </c>
      <c r="E4305" s="135"/>
    </row>
    <row r="4306" spans="1:5">
      <c r="A4306" s="88">
        <v>4296</v>
      </c>
      <c r="B4306" s="134"/>
      <c r="C4306" s="134"/>
      <c r="D4306" s="94">
        <f t="shared" si="67"/>
        <v>0</v>
      </c>
      <c r="E4306" s="135"/>
    </row>
    <row r="4307" spans="1:5">
      <c r="A4307" s="88">
        <v>4297</v>
      </c>
      <c r="B4307" s="134"/>
      <c r="C4307" s="134"/>
      <c r="D4307" s="94">
        <f t="shared" si="67"/>
        <v>0</v>
      </c>
      <c r="E4307" s="135"/>
    </row>
    <row r="4308" spans="1:5">
      <c r="A4308" s="88">
        <v>4298</v>
      </c>
      <c r="B4308" s="134"/>
      <c r="C4308" s="134"/>
      <c r="D4308" s="94">
        <f t="shared" si="67"/>
        <v>0</v>
      </c>
      <c r="E4308" s="135"/>
    </row>
    <row r="4309" spans="1:5">
      <c r="A4309" s="88">
        <v>4299</v>
      </c>
      <c r="B4309" s="134"/>
      <c r="C4309" s="134"/>
      <c r="D4309" s="94">
        <f t="shared" si="67"/>
        <v>0</v>
      </c>
      <c r="E4309" s="135"/>
    </row>
    <row r="4310" spans="1:5">
      <c r="A4310" s="88">
        <v>4300</v>
      </c>
      <c r="B4310" s="134"/>
      <c r="C4310" s="134"/>
      <c r="D4310" s="94">
        <f t="shared" si="67"/>
        <v>0</v>
      </c>
      <c r="E4310" s="135"/>
    </row>
    <row r="4311" spans="1:5">
      <c r="A4311" s="88">
        <v>4301</v>
      </c>
      <c r="B4311" s="134"/>
      <c r="C4311" s="134"/>
      <c r="D4311" s="94">
        <f t="shared" si="67"/>
        <v>0</v>
      </c>
      <c r="E4311" s="135"/>
    </row>
    <row r="4312" spans="1:5">
      <c r="A4312" s="88">
        <v>4302</v>
      </c>
      <c r="B4312" s="134"/>
      <c r="C4312" s="134"/>
      <c r="D4312" s="94">
        <f t="shared" si="67"/>
        <v>0</v>
      </c>
      <c r="E4312" s="135"/>
    </row>
    <row r="4313" spans="1:5">
      <c r="A4313" s="88">
        <v>4303</v>
      </c>
      <c r="B4313" s="134"/>
      <c r="C4313" s="134"/>
      <c r="D4313" s="94">
        <f t="shared" si="67"/>
        <v>0</v>
      </c>
      <c r="E4313" s="135"/>
    </row>
    <row r="4314" spans="1:5">
      <c r="A4314" s="88">
        <v>4304</v>
      </c>
      <c r="B4314" s="134"/>
      <c r="C4314" s="134"/>
      <c r="D4314" s="94">
        <f t="shared" si="67"/>
        <v>0</v>
      </c>
      <c r="E4314" s="135"/>
    </row>
    <row r="4315" spans="1:5">
      <c r="A4315" s="88">
        <v>4305</v>
      </c>
      <c r="B4315" s="134"/>
      <c r="C4315" s="134"/>
      <c r="D4315" s="94">
        <f t="shared" si="67"/>
        <v>0</v>
      </c>
      <c r="E4315" s="135"/>
    </row>
    <row r="4316" spans="1:5">
      <c r="A4316" s="88">
        <v>4306</v>
      </c>
      <c r="B4316" s="134"/>
      <c r="C4316" s="134"/>
      <c r="D4316" s="94">
        <f t="shared" si="67"/>
        <v>0</v>
      </c>
      <c r="E4316" s="135"/>
    </row>
    <row r="4317" spans="1:5">
      <c r="A4317" s="88">
        <v>4307</v>
      </c>
      <c r="B4317" s="134"/>
      <c r="C4317" s="134"/>
      <c r="D4317" s="94">
        <f t="shared" si="67"/>
        <v>0</v>
      </c>
      <c r="E4317" s="135"/>
    </row>
    <row r="4318" spans="1:5">
      <c r="A4318" s="88">
        <v>4308</v>
      </c>
      <c r="B4318" s="134"/>
      <c r="C4318" s="134"/>
      <c r="D4318" s="94">
        <f t="shared" si="67"/>
        <v>0</v>
      </c>
      <c r="E4318" s="135"/>
    </row>
    <row r="4319" spans="1:5">
      <c r="A4319" s="88">
        <v>4309</v>
      </c>
      <c r="B4319" s="134"/>
      <c r="C4319" s="134"/>
      <c r="D4319" s="94">
        <f t="shared" si="67"/>
        <v>0</v>
      </c>
      <c r="E4319" s="135"/>
    </row>
    <row r="4320" spans="1:5">
      <c r="A4320" s="88">
        <v>4310</v>
      </c>
      <c r="B4320" s="134"/>
      <c r="C4320" s="134"/>
      <c r="D4320" s="94">
        <f t="shared" si="67"/>
        <v>0</v>
      </c>
      <c r="E4320" s="135"/>
    </row>
    <row r="4321" spans="1:5">
      <c r="A4321" s="88">
        <v>4311</v>
      </c>
      <c r="B4321" s="134"/>
      <c r="C4321" s="134"/>
      <c r="D4321" s="94">
        <f t="shared" si="67"/>
        <v>0</v>
      </c>
      <c r="E4321" s="135"/>
    </row>
    <row r="4322" spans="1:5">
      <c r="A4322" s="88">
        <v>4312</v>
      </c>
      <c r="B4322" s="134"/>
      <c r="C4322" s="134"/>
      <c r="D4322" s="94">
        <f t="shared" si="67"/>
        <v>0</v>
      </c>
      <c r="E4322" s="135"/>
    </row>
    <row r="4323" spans="1:5">
      <c r="A4323" s="88">
        <v>4313</v>
      </c>
      <c r="B4323" s="134"/>
      <c r="C4323" s="134"/>
      <c r="D4323" s="94">
        <f t="shared" si="67"/>
        <v>0</v>
      </c>
      <c r="E4323" s="135"/>
    </row>
    <row r="4324" spans="1:5">
      <c r="A4324" s="88">
        <v>4314</v>
      </c>
      <c r="B4324" s="134"/>
      <c r="C4324" s="134"/>
      <c r="D4324" s="94">
        <f t="shared" si="67"/>
        <v>0</v>
      </c>
      <c r="E4324" s="135"/>
    </row>
    <row r="4325" spans="1:5">
      <c r="A4325" s="88">
        <v>4315</v>
      </c>
      <c r="B4325" s="134"/>
      <c r="C4325" s="134"/>
      <c r="D4325" s="94">
        <f t="shared" si="67"/>
        <v>0</v>
      </c>
      <c r="E4325" s="135"/>
    </row>
    <row r="4326" spans="1:5">
      <c r="A4326" s="88">
        <v>4316</v>
      </c>
      <c r="B4326" s="134"/>
      <c r="C4326" s="134"/>
      <c r="D4326" s="94">
        <f t="shared" si="67"/>
        <v>0</v>
      </c>
      <c r="E4326" s="135"/>
    </row>
    <row r="4327" spans="1:5">
      <c r="A4327" s="88">
        <v>4317</v>
      </c>
      <c r="B4327" s="134"/>
      <c r="C4327" s="134"/>
      <c r="D4327" s="94">
        <f t="shared" si="67"/>
        <v>0</v>
      </c>
      <c r="E4327" s="135"/>
    </row>
    <row r="4328" spans="1:5">
      <c r="A4328" s="88">
        <v>4318</v>
      </c>
      <c r="B4328" s="134"/>
      <c r="C4328" s="134"/>
      <c r="D4328" s="94">
        <f t="shared" si="67"/>
        <v>0</v>
      </c>
      <c r="E4328" s="135"/>
    </row>
    <row r="4329" spans="1:5">
      <c r="A4329" s="88">
        <v>4319</v>
      </c>
      <c r="B4329" s="134"/>
      <c r="C4329" s="134"/>
      <c r="D4329" s="94">
        <f t="shared" si="67"/>
        <v>0</v>
      </c>
      <c r="E4329" s="135"/>
    </row>
    <row r="4330" spans="1:5">
      <c r="A4330" s="88">
        <v>4320</v>
      </c>
      <c r="B4330" s="134"/>
      <c r="C4330" s="134"/>
      <c r="D4330" s="94">
        <f t="shared" si="67"/>
        <v>0</v>
      </c>
      <c r="E4330" s="135"/>
    </row>
    <row r="4331" spans="1:5">
      <c r="A4331" s="88">
        <v>4321</v>
      </c>
      <c r="B4331" s="134"/>
      <c r="C4331" s="134"/>
      <c r="D4331" s="94">
        <f t="shared" si="67"/>
        <v>0</v>
      </c>
      <c r="E4331" s="135"/>
    </row>
    <row r="4332" spans="1:5">
      <c r="A4332" s="88">
        <v>4322</v>
      </c>
      <c r="B4332" s="134"/>
      <c r="C4332" s="134"/>
      <c r="D4332" s="94">
        <f t="shared" si="67"/>
        <v>0</v>
      </c>
      <c r="E4332" s="135"/>
    </row>
    <row r="4333" spans="1:5">
      <c r="A4333" s="88">
        <v>4323</v>
      </c>
      <c r="B4333" s="134"/>
      <c r="C4333" s="134"/>
      <c r="D4333" s="94">
        <f t="shared" si="67"/>
        <v>0</v>
      </c>
      <c r="E4333" s="135"/>
    </row>
    <row r="4334" spans="1:5">
      <c r="A4334" s="88">
        <v>4324</v>
      </c>
      <c r="B4334" s="134"/>
      <c r="C4334" s="134"/>
      <c r="D4334" s="94">
        <f t="shared" si="67"/>
        <v>0</v>
      </c>
      <c r="E4334" s="135"/>
    </row>
    <row r="4335" spans="1:5">
      <c r="A4335" s="88">
        <v>4325</v>
      </c>
      <c r="B4335" s="134"/>
      <c r="C4335" s="134"/>
      <c r="D4335" s="94">
        <f t="shared" si="67"/>
        <v>0</v>
      </c>
      <c r="E4335" s="135"/>
    </row>
    <row r="4336" spans="1:5">
      <c r="A4336" s="88">
        <v>4326</v>
      </c>
      <c r="B4336" s="134"/>
      <c r="C4336" s="134"/>
      <c r="D4336" s="94">
        <f t="shared" si="67"/>
        <v>0</v>
      </c>
      <c r="E4336" s="135"/>
    </row>
    <row r="4337" spans="1:5">
      <c r="A4337" s="88">
        <v>4327</v>
      </c>
      <c r="B4337" s="134"/>
      <c r="C4337" s="134"/>
      <c r="D4337" s="94">
        <f t="shared" si="67"/>
        <v>0</v>
      </c>
      <c r="E4337" s="135"/>
    </row>
    <row r="4338" spans="1:5">
      <c r="A4338" s="88">
        <v>4328</v>
      </c>
      <c r="B4338" s="134"/>
      <c r="C4338" s="134"/>
      <c r="D4338" s="94">
        <f t="shared" si="67"/>
        <v>0</v>
      </c>
      <c r="E4338" s="135"/>
    </row>
    <row r="4339" spans="1:5">
      <c r="A4339" s="88">
        <v>4329</v>
      </c>
      <c r="B4339" s="134"/>
      <c r="C4339" s="134"/>
      <c r="D4339" s="94">
        <f t="shared" si="67"/>
        <v>0</v>
      </c>
      <c r="E4339" s="135"/>
    </row>
    <row r="4340" spans="1:5">
      <c r="A4340" s="88">
        <v>4330</v>
      </c>
      <c r="B4340" s="134"/>
      <c r="C4340" s="134"/>
      <c r="D4340" s="94">
        <f t="shared" si="67"/>
        <v>0</v>
      </c>
      <c r="E4340" s="135"/>
    </row>
    <row r="4341" spans="1:5">
      <c r="A4341" s="88">
        <v>4331</v>
      </c>
      <c r="B4341" s="134"/>
      <c r="C4341" s="134"/>
      <c r="D4341" s="94">
        <f t="shared" si="67"/>
        <v>0</v>
      </c>
      <c r="E4341" s="135"/>
    </row>
    <row r="4342" spans="1:5">
      <c r="A4342" s="88">
        <v>4332</v>
      </c>
      <c r="B4342" s="134"/>
      <c r="C4342" s="134"/>
      <c r="D4342" s="94">
        <f t="shared" si="67"/>
        <v>0</v>
      </c>
      <c r="E4342" s="135"/>
    </row>
    <row r="4343" spans="1:5">
      <c r="A4343" s="88">
        <v>4333</v>
      </c>
      <c r="B4343" s="134"/>
      <c r="C4343" s="134"/>
      <c r="D4343" s="94">
        <f t="shared" si="67"/>
        <v>0</v>
      </c>
      <c r="E4343" s="135"/>
    </row>
    <row r="4344" spans="1:5">
      <c r="A4344" s="88">
        <v>4334</v>
      </c>
      <c r="B4344" s="134"/>
      <c r="C4344" s="134"/>
      <c r="D4344" s="94">
        <f t="shared" si="67"/>
        <v>0</v>
      </c>
      <c r="E4344" s="135"/>
    </row>
    <row r="4345" spans="1:5">
      <c r="A4345" s="88">
        <v>4335</v>
      </c>
      <c r="B4345" s="134"/>
      <c r="C4345" s="134"/>
      <c r="D4345" s="94">
        <f t="shared" si="67"/>
        <v>0</v>
      </c>
      <c r="E4345" s="135"/>
    </row>
    <row r="4346" spans="1:5">
      <c r="A4346" s="88">
        <v>4336</v>
      </c>
      <c r="B4346" s="134"/>
      <c r="C4346" s="134"/>
      <c r="D4346" s="94">
        <f t="shared" si="67"/>
        <v>0</v>
      </c>
      <c r="E4346" s="135"/>
    </row>
    <row r="4347" spans="1:5">
      <c r="A4347" s="88">
        <v>4337</v>
      </c>
      <c r="B4347" s="134"/>
      <c r="C4347" s="134"/>
      <c r="D4347" s="94">
        <f t="shared" si="67"/>
        <v>0</v>
      </c>
      <c r="E4347" s="135"/>
    </row>
    <row r="4348" spans="1:5">
      <c r="A4348" s="88">
        <v>4338</v>
      </c>
      <c r="B4348" s="134"/>
      <c r="C4348" s="134"/>
      <c r="D4348" s="94">
        <f t="shared" si="67"/>
        <v>0</v>
      </c>
      <c r="E4348" s="135"/>
    </row>
    <row r="4349" spans="1:5">
      <c r="A4349" s="88">
        <v>4339</v>
      </c>
      <c r="B4349" s="134"/>
      <c r="C4349" s="134"/>
      <c r="D4349" s="94">
        <f t="shared" si="67"/>
        <v>0</v>
      </c>
      <c r="E4349" s="135"/>
    </row>
    <row r="4350" spans="1:5">
      <c r="A4350" s="88">
        <v>4340</v>
      </c>
      <c r="B4350" s="134"/>
      <c r="C4350" s="134"/>
      <c r="D4350" s="94">
        <f t="shared" si="67"/>
        <v>0</v>
      </c>
      <c r="E4350" s="135"/>
    </row>
    <row r="4351" spans="1:5">
      <c r="A4351" s="88">
        <v>4341</v>
      </c>
      <c r="B4351" s="134"/>
      <c r="C4351" s="134"/>
      <c r="D4351" s="94">
        <f t="shared" si="67"/>
        <v>0</v>
      </c>
      <c r="E4351" s="135"/>
    </row>
    <row r="4352" spans="1:5">
      <c r="A4352" s="88">
        <v>4342</v>
      </c>
      <c r="B4352" s="134"/>
      <c r="C4352" s="134"/>
      <c r="D4352" s="94">
        <f t="shared" si="67"/>
        <v>0</v>
      </c>
      <c r="E4352" s="135"/>
    </row>
    <row r="4353" spans="1:5">
      <c r="A4353" s="88">
        <v>4343</v>
      </c>
      <c r="B4353" s="134"/>
      <c r="C4353" s="134"/>
      <c r="D4353" s="94">
        <f t="shared" si="67"/>
        <v>0</v>
      </c>
      <c r="E4353" s="135"/>
    </row>
    <row r="4354" spans="1:5">
      <c r="A4354" s="88">
        <v>4344</v>
      </c>
      <c r="B4354" s="134"/>
      <c r="C4354" s="134"/>
      <c r="D4354" s="94">
        <f t="shared" si="67"/>
        <v>0</v>
      </c>
      <c r="E4354" s="135"/>
    </row>
    <row r="4355" spans="1:5">
      <c r="A4355" s="88">
        <v>4345</v>
      </c>
      <c r="B4355" s="134"/>
      <c r="C4355" s="134"/>
      <c r="D4355" s="94">
        <f t="shared" si="67"/>
        <v>0</v>
      </c>
      <c r="E4355" s="135"/>
    </row>
    <row r="4356" spans="1:5">
      <c r="A4356" s="88">
        <v>4346</v>
      </c>
      <c r="B4356" s="134"/>
      <c r="C4356" s="134"/>
      <c r="D4356" s="94">
        <f t="shared" si="67"/>
        <v>0</v>
      </c>
      <c r="E4356" s="135"/>
    </row>
    <row r="4357" spans="1:5">
      <c r="A4357" s="88">
        <v>4347</v>
      </c>
      <c r="B4357" s="134"/>
      <c r="C4357" s="134"/>
      <c r="D4357" s="94">
        <f t="shared" si="67"/>
        <v>0</v>
      </c>
      <c r="E4357" s="135"/>
    </row>
    <row r="4358" spans="1:5">
      <c r="A4358" s="88">
        <v>4348</v>
      </c>
      <c r="B4358" s="134"/>
      <c r="C4358" s="134"/>
      <c r="D4358" s="94">
        <f t="shared" si="67"/>
        <v>0</v>
      </c>
      <c r="E4358" s="135"/>
    </row>
    <row r="4359" spans="1:5">
      <c r="A4359" s="88">
        <v>4349</v>
      </c>
      <c r="B4359" s="134"/>
      <c r="C4359" s="134"/>
      <c r="D4359" s="94">
        <f t="shared" si="67"/>
        <v>0</v>
      </c>
      <c r="E4359" s="135"/>
    </row>
    <row r="4360" spans="1:5">
      <c r="A4360" s="88">
        <v>4350</v>
      </c>
      <c r="B4360" s="134"/>
      <c r="C4360" s="134"/>
      <c r="D4360" s="94">
        <f t="shared" si="67"/>
        <v>0</v>
      </c>
      <c r="E4360" s="135"/>
    </row>
    <row r="4361" spans="1:5">
      <c r="A4361" s="88">
        <v>4351</v>
      </c>
      <c r="B4361" s="134"/>
      <c r="C4361" s="134"/>
      <c r="D4361" s="94">
        <f t="shared" si="67"/>
        <v>0</v>
      </c>
      <c r="E4361" s="135"/>
    </row>
    <row r="4362" spans="1:5">
      <c r="A4362" s="88">
        <v>4352</v>
      </c>
      <c r="B4362" s="134"/>
      <c r="C4362" s="134"/>
      <c r="D4362" s="94">
        <f t="shared" si="67"/>
        <v>0</v>
      </c>
      <c r="E4362" s="135"/>
    </row>
    <row r="4363" spans="1:5">
      <c r="A4363" s="88">
        <v>4353</v>
      </c>
      <c r="B4363" s="134"/>
      <c r="C4363" s="134"/>
      <c r="D4363" s="94">
        <f t="shared" si="67"/>
        <v>0</v>
      </c>
      <c r="E4363" s="135"/>
    </row>
    <row r="4364" spans="1:5">
      <c r="A4364" s="88">
        <v>4354</v>
      </c>
      <c r="B4364" s="134"/>
      <c r="C4364" s="134"/>
      <c r="D4364" s="94">
        <f t="shared" ref="D4364:D4427" si="68">MIN(B4364:C4364)</f>
        <v>0</v>
      </c>
      <c r="E4364" s="135"/>
    </row>
    <row r="4365" spans="1:5">
      <c r="A4365" s="88">
        <v>4355</v>
      </c>
      <c r="B4365" s="134"/>
      <c r="C4365" s="134"/>
      <c r="D4365" s="94">
        <f t="shared" si="68"/>
        <v>0</v>
      </c>
      <c r="E4365" s="135"/>
    </row>
    <row r="4366" spans="1:5">
      <c r="A4366" s="88">
        <v>4356</v>
      </c>
      <c r="B4366" s="134"/>
      <c r="C4366" s="134"/>
      <c r="D4366" s="94">
        <f t="shared" si="68"/>
        <v>0</v>
      </c>
      <c r="E4366" s="135"/>
    </row>
    <row r="4367" spans="1:5">
      <c r="A4367" s="88">
        <v>4357</v>
      </c>
      <c r="B4367" s="134"/>
      <c r="C4367" s="134"/>
      <c r="D4367" s="94">
        <f t="shared" si="68"/>
        <v>0</v>
      </c>
      <c r="E4367" s="135"/>
    </row>
    <row r="4368" spans="1:5">
      <c r="A4368" s="88">
        <v>4358</v>
      </c>
      <c r="B4368" s="134"/>
      <c r="C4368" s="134"/>
      <c r="D4368" s="94">
        <f t="shared" si="68"/>
        <v>0</v>
      </c>
      <c r="E4368" s="135"/>
    </row>
    <row r="4369" spans="1:5">
      <c r="A4369" s="88">
        <v>4359</v>
      </c>
      <c r="B4369" s="134"/>
      <c r="C4369" s="134"/>
      <c r="D4369" s="94">
        <f t="shared" si="68"/>
        <v>0</v>
      </c>
      <c r="E4369" s="135"/>
    </row>
    <row r="4370" spans="1:5">
      <c r="A4370" s="88">
        <v>4360</v>
      </c>
      <c r="B4370" s="134"/>
      <c r="C4370" s="134"/>
      <c r="D4370" s="94">
        <f t="shared" si="68"/>
        <v>0</v>
      </c>
      <c r="E4370" s="135"/>
    </row>
    <row r="4371" spans="1:5">
      <c r="A4371" s="88">
        <v>4361</v>
      </c>
      <c r="B4371" s="134"/>
      <c r="C4371" s="134"/>
      <c r="D4371" s="94">
        <f t="shared" si="68"/>
        <v>0</v>
      </c>
      <c r="E4371" s="135"/>
    </row>
    <row r="4372" spans="1:5">
      <c r="A4372" s="88">
        <v>4362</v>
      </c>
      <c r="B4372" s="134"/>
      <c r="C4372" s="134"/>
      <c r="D4372" s="94">
        <f t="shared" si="68"/>
        <v>0</v>
      </c>
      <c r="E4372" s="135"/>
    </row>
    <row r="4373" spans="1:5">
      <c r="A4373" s="88">
        <v>4363</v>
      </c>
      <c r="B4373" s="134"/>
      <c r="C4373" s="134"/>
      <c r="D4373" s="94">
        <f t="shared" si="68"/>
        <v>0</v>
      </c>
      <c r="E4373" s="135"/>
    </row>
    <row r="4374" spans="1:5">
      <c r="A4374" s="88">
        <v>4364</v>
      </c>
      <c r="B4374" s="134"/>
      <c r="C4374" s="134"/>
      <c r="D4374" s="94">
        <f t="shared" si="68"/>
        <v>0</v>
      </c>
      <c r="E4374" s="135"/>
    </row>
    <row r="4375" spans="1:5">
      <c r="A4375" s="88">
        <v>4365</v>
      </c>
      <c r="B4375" s="134"/>
      <c r="C4375" s="134"/>
      <c r="D4375" s="94">
        <f t="shared" si="68"/>
        <v>0</v>
      </c>
      <c r="E4375" s="135"/>
    </row>
    <row r="4376" spans="1:5">
      <c r="A4376" s="88">
        <v>4366</v>
      </c>
      <c r="B4376" s="134"/>
      <c r="C4376" s="134"/>
      <c r="D4376" s="94">
        <f t="shared" si="68"/>
        <v>0</v>
      </c>
      <c r="E4376" s="135"/>
    </row>
    <row r="4377" spans="1:5">
      <c r="A4377" s="88">
        <v>4367</v>
      </c>
      <c r="B4377" s="134"/>
      <c r="C4377" s="134"/>
      <c r="D4377" s="94">
        <f t="shared" si="68"/>
        <v>0</v>
      </c>
      <c r="E4377" s="135"/>
    </row>
    <row r="4378" spans="1:5">
      <c r="A4378" s="88">
        <v>4368</v>
      </c>
      <c r="B4378" s="134"/>
      <c r="C4378" s="134"/>
      <c r="D4378" s="94">
        <f t="shared" si="68"/>
        <v>0</v>
      </c>
      <c r="E4378" s="135"/>
    </row>
    <row r="4379" spans="1:5">
      <c r="A4379" s="88">
        <v>4369</v>
      </c>
      <c r="B4379" s="134"/>
      <c r="C4379" s="134"/>
      <c r="D4379" s="94">
        <f t="shared" si="68"/>
        <v>0</v>
      </c>
      <c r="E4379" s="135"/>
    </row>
    <row r="4380" spans="1:5">
      <c r="A4380" s="88">
        <v>4370</v>
      </c>
      <c r="B4380" s="134"/>
      <c r="C4380" s="134"/>
      <c r="D4380" s="94">
        <f t="shared" si="68"/>
        <v>0</v>
      </c>
      <c r="E4380" s="135"/>
    </row>
    <row r="4381" spans="1:5">
      <c r="A4381" s="88">
        <v>4371</v>
      </c>
      <c r="B4381" s="134"/>
      <c r="C4381" s="134"/>
      <c r="D4381" s="94">
        <f t="shared" si="68"/>
        <v>0</v>
      </c>
      <c r="E4381" s="135"/>
    </row>
    <row r="4382" spans="1:5">
      <c r="A4382" s="88">
        <v>4372</v>
      </c>
      <c r="B4382" s="134"/>
      <c r="C4382" s="134"/>
      <c r="D4382" s="94">
        <f t="shared" si="68"/>
        <v>0</v>
      </c>
      <c r="E4382" s="135"/>
    </row>
    <row r="4383" spans="1:5">
      <c r="A4383" s="88">
        <v>4373</v>
      </c>
      <c r="B4383" s="134"/>
      <c r="C4383" s="134"/>
      <c r="D4383" s="94">
        <f t="shared" si="68"/>
        <v>0</v>
      </c>
      <c r="E4383" s="135"/>
    </row>
    <row r="4384" spans="1:5">
      <c r="A4384" s="88">
        <v>4374</v>
      </c>
      <c r="B4384" s="134"/>
      <c r="C4384" s="134"/>
      <c r="D4384" s="94">
        <f t="shared" si="68"/>
        <v>0</v>
      </c>
      <c r="E4384" s="135"/>
    </row>
    <row r="4385" spans="1:5">
      <c r="A4385" s="88">
        <v>4375</v>
      </c>
      <c r="B4385" s="134"/>
      <c r="C4385" s="134"/>
      <c r="D4385" s="94">
        <f t="shared" si="68"/>
        <v>0</v>
      </c>
      <c r="E4385" s="135"/>
    </row>
    <row r="4386" spans="1:5">
      <c r="A4386" s="88">
        <v>4376</v>
      </c>
      <c r="B4386" s="134"/>
      <c r="C4386" s="134"/>
      <c r="D4386" s="94">
        <f t="shared" si="68"/>
        <v>0</v>
      </c>
      <c r="E4386" s="135"/>
    </row>
    <row r="4387" spans="1:5">
      <c r="A4387" s="88">
        <v>4377</v>
      </c>
      <c r="B4387" s="134"/>
      <c r="C4387" s="134"/>
      <c r="D4387" s="94">
        <f t="shared" si="68"/>
        <v>0</v>
      </c>
      <c r="E4387" s="135"/>
    </row>
    <row r="4388" spans="1:5">
      <c r="A4388" s="88">
        <v>4378</v>
      </c>
      <c r="B4388" s="134"/>
      <c r="C4388" s="134"/>
      <c r="D4388" s="94">
        <f t="shared" si="68"/>
        <v>0</v>
      </c>
      <c r="E4388" s="135"/>
    </row>
    <row r="4389" spans="1:5">
      <c r="A4389" s="88">
        <v>4379</v>
      </c>
      <c r="B4389" s="134"/>
      <c r="C4389" s="134"/>
      <c r="D4389" s="94">
        <f t="shared" si="68"/>
        <v>0</v>
      </c>
      <c r="E4389" s="135"/>
    </row>
    <row r="4390" spans="1:5">
      <c r="A4390" s="88">
        <v>4380</v>
      </c>
      <c r="B4390" s="134"/>
      <c r="C4390" s="134"/>
      <c r="D4390" s="94">
        <f t="shared" si="68"/>
        <v>0</v>
      </c>
      <c r="E4390" s="135"/>
    </row>
    <row r="4391" spans="1:5">
      <c r="A4391" s="88">
        <v>4381</v>
      </c>
      <c r="B4391" s="134"/>
      <c r="C4391" s="134"/>
      <c r="D4391" s="94">
        <f t="shared" si="68"/>
        <v>0</v>
      </c>
      <c r="E4391" s="135"/>
    </row>
    <row r="4392" spans="1:5">
      <c r="A4392" s="88">
        <v>4382</v>
      </c>
      <c r="B4392" s="134"/>
      <c r="C4392" s="134"/>
      <c r="D4392" s="94">
        <f t="shared" si="68"/>
        <v>0</v>
      </c>
      <c r="E4392" s="135"/>
    </row>
    <row r="4393" spans="1:5">
      <c r="A4393" s="88">
        <v>4383</v>
      </c>
      <c r="B4393" s="134"/>
      <c r="C4393" s="134"/>
      <c r="D4393" s="94">
        <f t="shared" si="68"/>
        <v>0</v>
      </c>
      <c r="E4393" s="135"/>
    </row>
    <row r="4394" spans="1:5">
      <c r="A4394" s="88">
        <v>4384</v>
      </c>
      <c r="B4394" s="134"/>
      <c r="C4394" s="134"/>
      <c r="D4394" s="94">
        <f t="shared" si="68"/>
        <v>0</v>
      </c>
      <c r="E4394" s="135"/>
    </row>
    <row r="4395" spans="1:5">
      <c r="A4395" s="88">
        <v>4385</v>
      </c>
      <c r="B4395" s="134"/>
      <c r="C4395" s="134"/>
      <c r="D4395" s="94">
        <f t="shared" si="68"/>
        <v>0</v>
      </c>
      <c r="E4395" s="135"/>
    </row>
    <row r="4396" spans="1:5">
      <c r="A4396" s="88">
        <v>4386</v>
      </c>
      <c r="B4396" s="134"/>
      <c r="C4396" s="134"/>
      <c r="D4396" s="94">
        <f t="shared" si="68"/>
        <v>0</v>
      </c>
      <c r="E4396" s="135"/>
    </row>
    <row r="4397" spans="1:5">
      <c r="A4397" s="88">
        <v>4387</v>
      </c>
      <c r="B4397" s="134"/>
      <c r="C4397" s="134"/>
      <c r="D4397" s="94">
        <f t="shared" si="68"/>
        <v>0</v>
      </c>
      <c r="E4397" s="135"/>
    </row>
    <row r="4398" spans="1:5">
      <c r="A4398" s="88">
        <v>4388</v>
      </c>
      <c r="B4398" s="134"/>
      <c r="C4398" s="134"/>
      <c r="D4398" s="94">
        <f t="shared" si="68"/>
        <v>0</v>
      </c>
      <c r="E4398" s="135"/>
    </row>
    <row r="4399" spans="1:5">
      <c r="A4399" s="88">
        <v>4389</v>
      </c>
      <c r="B4399" s="134"/>
      <c r="C4399" s="134"/>
      <c r="D4399" s="94">
        <f t="shared" si="68"/>
        <v>0</v>
      </c>
      <c r="E4399" s="135"/>
    </row>
    <row r="4400" spans="1:5">
      <c r="A4400" s="88">
        <v>4390</v>
      </c>
      <c r="B4400" s="134"/>
      <c r="C4400" s="134"/>
      <c r="D4400" s="94">
        <f t="shared" si="68"/>
        <v>0</v>
      </c>
      <c r="E4400" s="135"/>
    </row>
    <row r="4401" spans="1:5">
      <c r="A4401" s="88">
        <v>4391</v>
      </c>
      <c r="B4401" s="134"/>
      <c r="C4401" s="134"/>
      <c r="D4401" s="94">
        <f t="shared" si="68"/>
        <v>0</v>
      </c>
      <c r="E4401" s="135"/>
    </row>
    <row r="4402" spans="1:5">
      <c r="A4402" s="88">
        <v>4392</v>
      </c>
      <c r="B4402" s="134"/>
      <c r="C4402" s="134"/>
      <c r="D4402" s="94">
        <f t="shared" si="68"/>
        <v>0</v>
      </c>
      <c r="E4402" s="135"/>
    </row>
    <row r="4403" spans="1:5">
      <c r="A4403" s="88">
        <v>4393</v>
      </c>
      <c r="B4403" s="134"/>
      <c r="C4403" s="134"/>
      <c r="D4403" s="94">
        <f t="shared" si="68"/>
        <v>0</v>
      </c>
      <c r="E4403" s="135"/>
    </row>
    <row r="4404" spans="1:5">
      <c r="A4404" s="88">
        <v>4394</v>
      </c>
      <c r="B4404" s="134"/>
      <c r="C4404" s="134"/>
      <c r="D4404" s="94">
        <f t="shared" si="68"/>
        <v>0</v>
      </c>
      <c r="E4404" s="135"/>
    </row>
    <row r="4405" spans="1:5">
      <c r="A4405" s="88">
        <v>4395</v>
      </c>
      <c r="B4405" s="134"/>
      <c r="C4405" s="134"/>
      <c r="D4405" s="94">
        <f t="shared" si="68"/>
        <v>0</v>
      </c>
      <c r="E4405" s="135"/>
    </row>
    <row r="4406" spans="1:5">
      <c r="A4406" s="88">
        <v>4396</v>
      </c>
      <c r="B4406" s="134"/>
      <c r="C4406" s="134"/>
      <c r="D4406" s="94">
        <f t="shared" si="68"/>
        <v>0</v>
      </c>
      <c r="E4406" s="135"/>
    </row>
    <row r="4407" spans="1:5">
      <c r="A4407" s="88">
        <v>4397</v>
      </c>
      <c r="B4407" s="134"/>
      <c r="C4407" s="134"/>
      <c r="D4407" s="94">
        <f t="shared" si="68"/>
        <v>0</v>
      </c>
      <c r="E4407" s="135"/>
    </row>
    <row r="4408" spans="1:5">
      <c r="A4408" s="88">
        <v>4398</v>
      </c>
      <c r="B4408" s="134"/>
      <c r="C4408" s="134"/>
      <c r="D4408" s="94">
        <f t="shared" si="68"/>
        <v>0</v>
      </c>
      <c r="E4408" s="135"/>
    </row>
    <row r="4409" spans="1:5">
      <c r="A4409" s="88">
        <v>4399</v>
      </c>
      <c r="B4409" s="134"/>
      <c r="C4409" s="134"/>
      <c r="D4409" s="94">
        <f t="shared" si="68"/>
        <v>0</v>
      </c>
      <c r="E4409" s="135"/>
    </row>
    <row r="4410" spans="1:5">
      <c r="A4410" s="88">
        <v>4400</v>
      </c>
      <c r="B4410" s="134"/>
      <c r="C4410" s="134"/>
      <c r="D4410" s="94">
        <f t="shared" si="68"/>
        <v>0</v>
      </c>
      <c r="E4410" s="135"/>
    </row>
    <row r="4411" spans="1:5">
      <c r="A4411" s="88">
        <v>4401</v>
      </c>
      <c r="B4411" s="134"/>
      <c r="C4411" s="134"/>
      <c r="D4411" s="94">
        <f t="shared" si="68"/>
        <v>0</v>
      </c>
      <c r="E4411" s="135"/>
    </row>
    <row r="4412" spans="1:5">
      <c r="A4412" s="88">
        <v>4402</v>
      </c>
      <c r="B4412" s="134"/>
      <c r="C4412" s="134"/>
      <c r="D4412" s="94">
        <f t="shared" si="68"/>
        <v>0</v>
      </c>
      <c r="E4412" s="135"/>
    </row>
    <row r="4413" spans="1:5">
      <c r="A4413" s="88">
        <v>4403</v>
      </c>
      <c r="B4413" s="134"/>
      <c r="C4413" s="134"/>
      <c r="D4413" s="94">
        <f t="shared" si="68"/>
        <v>0</v>
      </c>
      <c r="E4413" s="135"/>
    </row>
    <row r="4414" spans="1:5">
      <c r="A4414" s="88">
        <v>4404</v>
      </c>
      <c r="B4414" s="134"/>
      <c r="C4414" s="134"/>
      <c r="D4414" s="94">
        <f t="shared" si="68"/>
        <v>0</v>
      </c>
      <c r="E4414" s="135"/>
    </row>
    <row r="4415" spans="1:5">
      <c r="A4415" s="88">
        <v>4405</v>
      </c>
      <c r="B4415" s="134"/>
      <c r="C4415" s="134"/>
      <c r="D4415" s="94">
        <f t="shared" si="68"/>
        <v>0</v>
      </c>
      <c r="E4415" s="135"/>
    </row>
    <row r="4416" spans="1:5">
      <c r="A4416" s="88">
        <v>4406</v>
      </c>
      <c r="B4416" s="134"/>
      <c r="C4416" s="134"/>
      <c r="D4416" s="94">
        <f t="shared" si="68"/>
        <v>0</v>
      </c>
      <c r="E4416" s="135"/>
    </row>
    <row r="4417" spans="1:5">
      <c r="A4417" s="88">
        <v>4407</v>
      </c>
      <c r="B4417" s="134"/>
      <c r="C4417" s="134"/>
      <c r="D4417" s="94">
        <f t="shared" si="68"/>
        <v>0</v>
      </c>
      <c r="E4417" s="135"/>
    </row>
    <row r="4418" spans="1:5">
      <c r="A4418" s="88">
        <v>4408</v>
      </c>
      <c r="B4418" s="134"/>
      <c r="C4418" s="134"/>
      <c r="D4418" s="94">
        <f t="shared" si="68"/>
        <v>0</v>
      </c>
      <c r="E4418" s="135"/>
    </row>
    <row r="4419" spans="1:5">
      <c r="A4419" s="88">
        <v>4409</v>
      </c>
      <c r="B4419" s="134"/>
      <c r="C4419" s="134"/>
      <c r="D4419" s="94">
        <f t="shared" si="68"/>
        <v>0</v>
      </c>
      <c r="E4419" s="135"/>
    </row>
    <row r="4420" spans="1:5">
      <c r="A4420" s="88">
        <v>4410</v>
      </c>
      <c r="B4420" s="134"/>
      <c r="C4420" s="134"/>
      <c r="D4420" s="94">
        <f t="shared" si="68"/>
        <v>0</v>
      </c>
      <c r="E4420" s="135"/>
    </row>
    <row r="4421" spans="1:5">
      <c r="A4421" s="88">
        <v>4411</v>
      </c>
      <c r="B4421" s="134"/>
      <c r="C4421" s="134"/>
      <c r="D4421" s="94">
        <f t="shared" si="68"/>
        <v>0</v>
      </c>
      <c r="E4421" s="135"/>
    </row>
    <row r="4422" spans="1:5">
      <c r="A4422" s="88">
        <v>4412</v>
      </c>
      <c r="B4422" s="134"/>
      <c r="C4422" s="134"/>
      <c r="D4422" s="94">
        <f t="shared" si="68"/>
        <v>0</v>
      </c>
      <c r="E4422" s="135"/>
    </row>
    <row r="4423" spans="1:5">
      <c r="A4423" s="88">
        <v>4413</v>
      </c>
      <c r="B4423" s="134"/>
      <c r="C4423" s="134"/>
      <c r="D4423" s="94">
        <f t="shared" si="68"/>
        <v>0</v>
      </c>
      <c r="E4423" s="135"/>
    </row>
    <row r="4424" spans="1:5">
      <c r="A4424" s="88">
        <v>4414</v>
      </c>
      <c r="B4424" s="134"/>
      <c r="C4424" s="134"/>
      <c r="D4424" s="94">
        <f t="shared" si="68"/>
        <v>0</v>
      </c>
      <c r="E4424" s="135"/>
    </row>
    <row r="4425" spans="1:5">
      <c r="A4425" s="88">
        <v>4415</v>
      </c>
      <c r="B4425" s="134"/>
      <c r="C4425" s="134"/>
      <c r="D4425" s="94">
        <f t="shared" si="68"/>
        <v>0</v>
      </c>
      <c r="E4425" s="135"/>
    </row>
    <row r="4426" spans="1:5">
      <c r="A4426" s="88">
        <v>4416</v>
      </c>
      <c r="B4426" s="134"/>
      <c r="C4426" s="134"/>
      <c r="D4426" s="94">
        <f t="shared" si="68"/>
        <v>0</v>
      </c>
      <c r="E4426" s="135"/>
    </row>
    <row r="4427" spans="1:5">
      <c r="A4427" s="88">
        <v>4417</v>
      </c>
      <c r="B4427" s="134"/>
      <c r="C4427" s="134"/>
      <c r="D4427" s="94">
        <f t="shared" si="68"/>
        <v>0</v>
      </c>
      <c r="E4427" s="135"/>
    </row>
    <row r="4428" spans="1:5">
      <c r="A4428" s="88">
        <v>4418</v>
      </c>
      <c r="B4428" s="134"/>
      <c r="C4428" s="134"/>
      <c r="D4428" s="94">
        <f t="shared" ref="D4428:D4491" si="69">MIN(B4428:C4428)</f>
        <v>0</v>
      </c>
      <c r="E4428" s="135"/>
    </row>
    <row r="4429" spans="1:5">
      <c r="A4429" s="88">
        <v>4419</v>
      </c>
      <c r="B4429" s="134"/>
      <c r="C4429" s="134"/>
      <c r="D4429" s="94">
        <f t="shared" si="69"/>
        <v>0</v>
      </c>
      <c r="E4429" s="135"/>
    </row>
    <row r="4430" spans="1:5">
      <c r="A4430" s="88">
        <v>4420</v>
      </c>
      <c r="B4430" s="134"/>
      <c r="C4430" s="134"/>
      <c r="D4430" s="94">
        <f t="shared" si="69"/>
        <v>0</v>
      </c>
      <c r="E4430" s="135"/>
    </row>
    <row r="4431" spans="1:5">
      <c r="A4431" s="88">
        <v>4421</v>
      </c>
      <c r="B4431" s="134"/>
      <c r="C4431" s="134"/>
      <c r="D4431" s="94">
        <f t="shared" si="69"/>
        <v>0</v>
      </c>
      <c r="E4431" s="135"/>
    </row>
    <row r="4432" spans="1:5">
      <c r="A4432" s="88">
        <v>4422</v>
      </c>
      <c r="B4432" s="134"/>
      <c r="C4432" s="134"/>
      <c r="D4432" s="94">
        <f t="shared" si="69"/>
        <v>0</v>
      </c>
      <c r="E4432" s="135"/>
    </row>
    <row r="4433" spans="1:5">
      <c r="A4433" s="88">
        <v>4423</v>
      </c>
      <c r="B4433" s="134"/>
      <c r="C4433" s="134"/>
      <c r="D4433" s="94">
        <f t="shared" si="69"/>
        <v>0</v>
      </c>
      <c r="E4433" s="135"/>
    </row>
    <row r="4434" spans="1:5">
      <c r="A4434" s="88">
        <v>4424</v>
      </c>
      <c r="B4434" s="134"/>
      <c r="C4434" s="134"/>
      <c r="D4434" s="94">
        <f t="shared" si="69"/>
        <v>0</v>
      </c>
      <c r="E4434" s="135"/>
    </row>
    <row r="4435" spans="1:5">
      <c r="A4435" s="88">
        <v>4425</v>
      </c>
      <c r="B4435" s="134"/>
      <c r="C4435" s="134"/>
      <c r="D4435" s="94">
        <f t="shared" si="69"/>
        <v>0</v>
      </c>
      <c r="E4435" s="135"/>
    </row>
    <row r="4436" spans="1:5">
      <c r="A4436" s="88">
        <v>4426</v>
      </c>
      <c r="B4436" s="134"/>
      <c r="C4436" s="134"/>
      <c r="D4436" s="94">
        <f t="shared" si="69"/>
        <v>0</v>
      </c>
      <c r="E4436" s="135"/>
    </row>
    <row r="4437" spans="1:5">
      <c r="A4437" s="88">
        <v>4427</v>
      </c>
      <c r="B4437" s="134"/>
      <c r="C4437" s="134"/>
      <c r="D4437" s="94">
        <f t="shared" si="69"/>
        <v>0</v>
      </c>
      <c r="E4437" s="135"/>
    </row>
    <row r="4438" spans="1:5">
      <c r="A4438" s="88">
        <v>4428</v>
      </c>
      <c r="B4438" s="134"/>
      <c r="C4438" s="134"/>
      <c r="D4438" s="94">
        <f t="shared" si="69"/>
        <v>0</v>
      </c>
      <c r="E4438" s="135"/>
    </row>
    <row r="4439" spans="1:5">
      <c r="A4439" s="88">
        <v>4429</v>
      </c>
      <c r="B4439" s="134"/>
      <c r="C4439" s="134"/>
      <c r="D4439" s="94">
        <f t="shared" si="69"/>
        <v>0</v>
      </c>
      <c r="E4439" s="135"/>
    </row>
    <row r="4440" spans="1:5">
      <c r="A4440" s="88">
        <v>4430</v>
      </c>
      <c r="B4440" s="134"/>
      <c r="C4440" s="134"/>
      <c r="D4440" s="94">
        <f t="shared" si="69"/>
        <v>0</v>
      </c>
      <c r="E4440" s="135"/>
    </row>
    <row r="4441" spans="1:5">
      <c r="A4441" s="88">
        <v>4431</v>
      </c>
      <c r="B4441" s="134"/>
      <c r="C4441" s="134"/>
      <c r="D4441" s="94">
        <f t="shared" si="69"/>
        <v>0</v>
      </c>
      <c r="E4441" s="135"/>
    </row>
    <row r="4442" spans="1:5">
      <c r="A4442" s="88">
        <v>4432</v>
      </c>
      <c r="B4442" s="134"/>
      <c r="C4442" s="134"/>
      <c r="D4442" s="94">
        <f t="shared" si="69"/>
        <v>0</v>
      </c>
      <c r="E4442" s="135"/>
    </row>
    <row r="4443" spans="1:5">
      <c r="A4443" s="88">
        <v>4433</v>
      </c>
      <c r="B4443" s="134"/>
      <c r="C4443" s="134"/>
      <c r="D4443" s="94">
        <f t="shared" si="69"/>
        <v>0</v>
      </c>
      <c r="E4443" s="135"/>
    </row>
    <row r="4444" spans="1:5">
      <c r="A4444" s="88">
        <v>4434</v>
      </c>
      <c r="B4444" s="134"/>
      <c r="C4444" s="134"/>
      <c r="D4444" s="94">
        <f t="shared" si="69"/>
        <v>0</v>
      </c>
      <c r="E4444" s="135"/>
    </row>
    <row r="4445" spans="1:5">
      <c r="A4445" s="88">
        <v>4435</v>
      </c>
      <c r="B4445" s="134"/>
      <c r="C4445" s="134"/>
      <c r="D4445" s="94">
        <f t="shared" si="69"/>
        <v>0</v>
      </c>
      <c r="E4445" s="135"/>
    </row>
    <row r="4446" spans="1:5">
      <c r="A4446" s="88">
        <v>4436</v>
      </c>
      <c r="B4446" s="134"/>
      <c r="C4446" s="134"/>
      <c r="D4446" s="94">
        <f t="shared" si="69"/>
        <v>0</v>
      </c>
      <c r="E4446" s="135"/>
    </row>
    <row r="4447" spans="1:5">
      <c r="A4447" s="88">
        <v>4437</v>
      </c>
      <c r="B4447" s="134"/>
      <c r="C4447" s="134"/>
      <c r="D4447" s="94">
        <f t="shared" si="69"/>
        <v>0</v>
      </c>
      <c r="E4447" s="135"/>
    </row>
    <row r="4448" spans="1:5">
      <c r="A4448" s="88">
        <v>4438</v>
      </c>
      <c r="B4448" s="134"/>
      <c r="C4448" s="134"/>
      <c r="D4448" s="94">
        <f t="shared" si="69"/>
        <v>0</v>
      </c>
      <c r="E4448" s="135"/>
    </row>
    <row r="4449" spans="1:5">
      <c r="A4449" s="88">
        <v>4439</v>
      </c>
      <c r="B4449" s="134"/>
      <c r="C4449" s="134"/>
      <c r="D4449" s="94">
        <f t="shared" si="69"/>
        <v>0</v>
      </c>
      <c r="E4449" s="135"/>
    </row>
    <row r="4450" spans="1:5">
      <c r="A4450" s="88">
        <v>4440</v>
      </c>
      <c r="B4450" s="134"/>
      <c r="C4450" s="134"/>
      <c r="D4450" s="94">
        <f t="shared" si="69"/>
        <v>0</v>
      </c>
      <c r="E4450" s="135"/>
    </row>
    <row r="4451" spans="1:5">
      <c r="A4451" s="88">
        <v>4441</v>
      </c>
      <c r="B4451" s="134"/>
      <c r="C4451" s="134"/>
      <c r="D4451" s="94">
        <f t="shared" si="69"/>
        <v>0</v>
      </c>
      <c r="E4451" s="135"/>
    </row>
    <row r="4452" spans="1:5">
      <c r="A4452" s="88">
        <v>4442</v>
      </c>
      <c r="B4452" s="134"/>
      <c r="C4452" s="134"/>
      <c r="D4452" s="94">
        <f t="shared" si="69"/>
        <v>0</v>
      </c>
      <c r="E4452" s="135"/>
    </row>
    <row r="4453" spans="1:5">
      <c r="A4453" s="88">
        <v>4443</v>
      </c>
      <c r="B4453" s="134"/>
      <c r="C4453" s="134"/>
      <c r="D4453" s="94">
        <f t="shared" si="69"/>
        <v>0</v>
      </c>
      <c r="E4453" s="135"/>
    </row>
    <row r="4454" spans="1:5">
      <c r="A4454" s="88">
        <v>4444</v>
      </c>
      <c r="B4454" s="134"/>
      <c r="C4454" s="134"/>
      <c r="D4454" s="94">
        <f t="shared" si="69"/>
        <v>0</v>
      </c>
      <c r="E4454" s="135"/>
    </row>
    <row r="4455" spans="1:5">
      <c r="A4455" s="88">
        <v>4445</v>
      </c>
      <c r="B4455" s="134"/>
      <c r="C4455" s="134"/>
      <c r="D4455" s="94">
        <f t="shared" si="69"/>
        <v>0</v>
      </c>
      <c r="E4455" s="135"/>
    </row>
    <row r="4456" spans="1:5">
      <c r="A4456" s="88">
        <v>4446</v>
      </c>
      <c r="B4456" s="134"/>
      <c r="C4456" s="134"/>
      <c r="D4456" s="94">
        <f t="shared" si="69"/>
        <v>0</v>
      </c>
      <c r="E4456" s="135"/>
    </row>
    <row r="4457" spans="1:5">
      <c r="A4457" s="88">
        <v>4447</v>
      </c>
      <c r="B4457" s="134"/>
      <c r="C4457" s="134"/>
      <c r="D4457" s="94">
        <f t="shared" si="69"/>
        <v>0</v>
      </c>
      <c r="E4457" s="135"/>
    </row>
    <row r="4458" spans="1:5">
      <c r="A4458" s="88">
        <v>4448</v>
      </c>
      <c r="B4458" s="134"/>
      <c r="C4458" s="134"/>
      <c r="D4458" s="94">
        <f t="shared" si="69"/>
        <v>0</v>
      </c>
      <c r="E4458" s="135"/>
    </row>
    <row r="4459" spans="1:5">
      <c r="A4459" s="88">
        <v>4449</v>
      </c>
      <c r="B4459" s="134"/>
      <c r="C4459" s="134"/>
      <c r="D4459" s="94">
        <f t="shared" si="69"/>
        <v>0</v>
      </c>
      <c r="E4459" s="135"/>
    </row>
    <row r="4460" spans="1:5">
      <c r="A4460" s="88">
        <v>4450</v>
      </c>
      <c r="B4460" s="134"/>
      <c r="C4460" s="134"/>
      <c r="D4460" s="94">
        <f t="shared" si="69"/>
        <v>0</v>
      </c>
      <c r="E4460" s="135"/>
    </row>
    <row r="4461" spans="1:5">
      <c r="A4461" s="88">
        <v>4451</v>
      </c>
      <c r="B4461" s="134"/>
      <c r="C4461" s="134"/>
      <c r="D4461" s="94">
        <f t="shared" si="69"/>
        <v>0</v>
      </c>
      <c r="E4461" s="135"/>
    </row>
    <row r="4462" spans="1:5">
      <c r="A4462" s="88">
        <v>4452</v>
      </c>
      <c r="B4462" s="134"/>
      <c r="C4462" s="134"/>
      <c r="D4462" s="94">
        <f t="shared" si="69"/>
        <v>0</v>
      </c>
      <c r="E4462" s="135"/>
    </row>
    <row r="4463" spans="1:5">
      <c r="A4463" s="88">
        <v>4453</v>
      </c>
      <c r="B4463" s="134"/>
      <c r="C4463" s="134"/>
      <c r="D4463" s="94">
        <f t="shared" si="69"/>
        <v>0</v>
      </c>
      <c r="E4463" s="135"/>
    </row>
    <row r="4464" spans="1:5">
      <c r="A4464" s="88">
        <v>4454</v>
      </c>
      <c r="B4464" s="134"/>
      <c r="C4464" s="134"/>
      <c r="D4464" s="94">
        <f t="shared" si="69"/>
        <v>0</v>
      </c>
      <c r="E4464" s="135"/>
    </row>
    <row r="4465" spans="1:5">
      <c r="A4465" s="88">
        <v>4455</v>
      </c>
      <c r="B4465" s="134"/>
      <c r="C4465" s="134"/>
      <c r="D4465" s="94">
        <f t="shared" si="69"/>
        <v>0</v>
      </c>
      <c r="E4465" s="135"/>
    </row>
    <row r="4466" spans="1:5">
      <c r="A4466" s="88">
        <v>4456</v>
      </c>
      <c r="B4466" s="134"/>
      <c r="C4466" s="134"/>
      <c r="D4466" s="94">
        <f t="shared" si="69"/>
        <v>0</v>
      </c>
      <c r="E4466" s="135"/>
    </row>
    <row r="4467" spans="1:5">
      <c r="A4467" s="88">
        <v>4457</v>
      </c>
      <c r="B4467" s="134"/>
      <c r="C4467" s="134"/>
      <c r="D4467" s="94">
        <f t="shared" si="69"/>
        <v>0</v>
      </c>
      <c r="E4467" s="135"/>
    </row>
    <row r="4468" spans="1:5">
      <c r="A4468" s="88">
        <v>4458</v>
      </c>
      <c r="B4468" s="134"/>
      <c r="C4468" s="134"/>
      <c r="D4468" s="94">
        <f t="shared" si="69"/>
        <v>0</v>
      </c>
      <c r="E4468" s="135"/>
    </row>
    <row r="4469" spans="1:5">
      <c r="A4469" s="88">
        <v>4459</v>
      </c>
      <c r="B4469" s="134"/>
      <c r="C4469" s="134"/>
      <c r="D4469" s="94">
        <f t="shared" si="69"/>
        <v>0</v>
      </c>
      <c r="E4469" s="135"/>
    </row>
    <row r="4470" spans="1:5">
      <c r="A4470" s="88">
        <v>4460</v>
      </c>
      <c r="B4470" s="134"/>
      <c r="C4470" s="134"/>
      <c r="D4470" s="94">
        <f t="shared" si="69"/>
        <v>0</v>
      </c>
      <c r="E4470" s="135"/>
    </row>
    <row r="4471" spans="1:5">
      <c r="A4471" s="88">
        <v>4461</v>
      </c>
      <c r="B4471" s="134"/>
      <c r="C4471" s="134"/>
      <c r="D4471" s="94">
        <f t="shared" si="69"/>
        <v>0</v>
      </c>
      <c r="E4471" s="135"/>
    </row>
    <row r="4472" spans="1:5">
      <c r="A4472" s="88">
        <v>4462</v>
      </c>
      <c r="B4472" s="134"/>
      <c r="C4472" s="134"/>
      <c r="D4472" s="94">
        <f t="shared" si="69"/>
        <v>0</v>
      </c>
      <c r="E4472" s="135"/>
    </row>
    <row r="4473" spans="1:5">
      <c r="A4473" s="88">
        <v>4463</v>
      </c>
      <c r="B4473" s="134"/>
      <c r="C4473" s="134"/>
      <c r="D4473" s="94">
        <f t="shared" si="69"/>
        <v>0</v>
      </c>
      <c r="E4473" s="135"/>
    </row>
    <row r="4474" spans="1:5">
      <c r="A4474" s="88">
        <v>4464</v>
      </c>
      <c r="B4474" s="134"/>
      <c r="C4474" s="134"/>
      <c r="D4474" s="94">
        <f t="shared" si="69"/>
        <v>0</v>
      </c>
      <c r="E4474" s="135"/>
    </row>
    <row r="4475" spans="1:5">
      <c r="A4475" s="88">
        <v>4465</v>
      </c>
      <c r="B4475" s="134"/>
      <c r="C4475" s="134"/>
      <c r="D4475" s="94">
        <f t="shared" si="69"/>
        <v>0</v>
      </c>
      <c r="E4475" s="135"/>
    </row>
    <row r="4476" spans="1:5">
      <c r="A4476" s="88">
        <v>4466</v>
      </c>
      <c r="B4476" s="134"/>
      <c r="C4476" s="134"/>
      <c r="D4476" s="94">
        <f t="shared" si="69"/>
        <v>0</v>
      </c>
      <c r="E4476" s="135"/>
    </row>
    <row r="4477" spans="1:5">
      <c r="A4477" s="88">
        <v>4467</v>
      </c>
      <c r="B4477" s="134"/>
      <c r="C4477" s="134"/>
      <c r="D4477" s="94">
        <f t="shared" si="69"/>
        <v>0</v>
      </c>
      <c r="E4477" s="135"/>
    </row>
    <row r="4478" spans="1:5">
      <c r="A4478" s="88">
        <v>4468</v>
      </c>
      <c r="B4478" s="134"/>
      <c r="C4478" s="134"/>
      <c r="D4478" s="94">
        <f t="shared" si="69"/>
        <v>0</v>
      </c>
      <c r="E4478" s="135"/>
    </row>
    <row r="4479" spans="1:5">
      <c r="A4479" s="88">
        <v>4469</v>
      </c>
      <c r="B4479" s="134"/>
      <c r="C4479" s="134"/>
      <c r="D4479" s="94">
        <f t="shared" si="69"/>
        <v>0</v>
      </c>
      <c r="E4479" s="135"/>
    </row>
    <row r="4480" spans="1:5">
      <c r="A4480" s="88">
        <v>4470</v>
      </c>
      <c r="B4480" s="134"/>
      <c r="C4480" s="134"/>
      <c r="D4480" s="94">
        <f t="shared" si="69"/>
        <v>0</v>
      </c>
      <c r="E4480" s="135"/>
    </row>
    <row r="4481" spans="1:5">
      <c r="A4481" s="88">
        <v>4471</v>
      </c>
      <c r="B4481" s="134"/>
      <c r="C4481" s="134"/>
      <c r="D4481" s="94">
        <f t="shared" si="69"/>
        <v>0</v>
      </c>
      <c r="E4481" s="135"/>
    </row>
    <row r="4482" spans="1:5">
      <c r="A4482" s="88">
        <v>4472</v>
      </c>
      <c r="B4482" s="134"/>
      <c r="C4482" s="134"/>
      <c r="D4482" s="94">
        <f t="shared" si="69"/>
        <v>0</v>
      </c>
      <c r="E4482" s="135"/>
    </row>
    <row r="4483" spans="1:5">
      <c r="A4483" s="88">
        <v>4473</v>
      </c>
      <c r="B4483" s="134"/>
      <c r="C4483" s="134"/>
      <c r="D4483" s="94">
        <f t="shared" si="69"/>
        <v>0</v>
      </c>
      <c r="E4483" s="135"/>
    </row>
    <row r="4484" spans="1:5">
      <c r="A4484" s="88">
        <v>4474</v>
      </c>
      <c r="B4484" s="134"/>
      <c r="C4484" s="134"/>
      <c r="D4484" s="94">
        <f t="shared" si="69"/>
        <v>0</v>
      </c>
      <c r="E4484" s="135"/>
    </row>
    <row r="4485" spans="1:5">
      <c r="A4485" s="88">
        <v>4475</v>
      </c>
      <c r="B4485" s="134"/>
      <c r="C4485" s="134"/>
      <c r="D4485" s="94">
        <f t="shared" si="69"/>
        <v>0</v>
      </c>
      <c r="E4485" s="135"/>
    </row>
    <row r="4486" spans="1:5">
      <c r="A4486" s="88">
        <v>4476</v>
      </c>
      <c r="B4486" s="134"/>
      <c r="C4486" s="134"/>
      <c r="D4486" s="94">
        <f t="shared" si="69"/>
        <v>0</v>
      </c>
      <c r="E4486" s="135"/>
    </row>
    <row r="4487" spans="1:5">
      <c r="A4487" s="88">
        <v>4477</v>
      </c>
      <c r="B4487" s="134"/>
      <c r="C4487" s="134"/>
      <c r="D4487" s="94">
        <f t="shared" si="69"/>
        <v>0</v>
      </c>
      <c r="E4487" s="135"/>
    </row>
    <row r="4488" spans="1:5">
      <c r="A4488" s="88">
        <v>4478</v>
      </c>
      <c r="B4488" s="134"/>
      <c r="C4488" s="134"/>
      <c r="D4488" s="94">
        <f t="shared" si="69"/>
        <v>0</v>
      </c>
      <c r="E4488" s="135"/>
    </row>
    <row r="4489" spans="1:5">
      <c r="A4489" s="88">
        <v>4479</v>
      </c>
      <c r="B4489" s="134"/>
      <c r="C4489" s="134"/>
      <c r="D4489" s="94">
        <f t="shared" si="69"/>
        <v>0</v>
      </c>
      <c r="E4489" s="135"/>
    </row>
    <row r="4490" spans="1:5">
      <c r="A4490" s="88">
        <v>4480</v>
      </c>
      <c r="B4490" s="134"/>
      <c r="C4490" s="134"/>
      <c r="D4490" s="94">
        <f t="shared" si="69"/>
        <v>0</v>
      </c>
      <c r="E4490" s="135"/>
    </row>
    <row r="4491" spans="1:5">
      <c r="A4491" s="88">
        <v>4481</v>
      </c>
      <c r="B4491" s="134"/>
      <c r="C4491" s="134"/>
      <c r="D4491" s="94">
        <f t="shared" si="69"/>
        <v>0</v>
      </c>
      <c r="E4491" s="135"/>
    </row>
    <row r="4492" spans="1:5">
      <c r="A4492" s="88">
        <v>4482</v>
      </c>
      <c r="B4492" s="134"/>
      <c r="C4492" s="134"/>
      <c r="D4492" s="94">
        <f t="shared" ref="D4492:D4555" si="70">MIN(B4492:C4492)</f>
        <v>0</v>
      </c>
      <c r="E4492" s="135"/>
    </row>
    <row r="4493" spans="1:5">
      <c r="A4493" s="88">
        <v>4483</v>
      </c>
      <c r="B4493" s="134"/>
      <c r="C4493" s="134"/>
      <c r="D4493" s="94">
        <f t="shared" si="70"/>
        <v>0</v>
      </c>
      <c r="E4493" s="135"/>
    </row>
    <row r="4494" spans="1:5">
      <c r="A4494" s="88">
        <v>4484</v>
      </c>
      <c r="B4494" s="134"/>
      <c r="C4494" s="134"/>
      <c r="D4494" s="94">
        <f t="shared" si="70"/>
        <v>0</v>
      </c>
      <c r="E4494" s="135"/>
    </row>
    <row r="4495" spans="1:5">
      <c r="A4495" s="88">
        <v>4485</v>
      </c>
      <c r="B4495" s="134"/>
      <c r="C4495" s="134"/>
      <c r="D4495" s="94">
        <f t="shared" si="70"/>
        <v>0</v>
      </c>
      <c r="E4495" s="135"/>
    </row>
    <row r="4496" spans="1:5">
      <c r="A4496" s="88">
        <v>4486</v>
      </c>
      <c r="B4496" s="134"/>
      <c r="C4496" s="134"/>
      <c r="D4496" s="94">
        <f t="shared" si="70"/>
        <v>0</v>
      </c>
      <c r="E4496" s="135"/>
    </row>
    <row r="4497" spans="1:5">
      <c r="A4497" s="88">
        <v>4487</v>
      </c>
      <c r="B4497" s="134"/>
      <c r="C4497" s="134"/>
      <c r="D4497" s="94">
        <f t="shared" si="70"/>
        <v>0</v>
      </c>
      <c r="E4497" s="135"/>
    </row>
    <row r="4498" spans="1:5">
      <c r="A4498" s="88">
        <v>4488</v>
      </c>
      <c r="B4498" s="134"/>
      <c r="C4498" s="134"/>
      <c r="D4498" s="94">
        <f t="shared" si="70"/>
        <v>0</v>
      </c>
      <c r="E4498" s="135"/>
    </row>
    <row r="4499" spans="1:5">
      <c r="A4499" s="88">
        <v>4489</v>
      </c>
      <c r="B4499" s="134"/>
      <c r="C4499" s="134"/>
      <c r="D4499" s="94">
        <f t="shared" si="70"/>
        <v>0</v>
      </c>
      <c r="E4499" s="135"/>
    </row>
    <row r="4500" spans="1:5">
      <c r="A4500" s="88">
        <v>4490</v>
      </c>
      <c r="B4500" s="134"/>
      <c r="C4500" s="134"/>
      <c r="D4500" s="94">
        <f t="shared" si="70"/>
        <v>0</v>
      </c>
      <c r="E4500" s="135"/>
    </row>
    <row r="4501" spans="1:5">
      <c r="A4501" s="88">
        <v>4491</v>
      </c>
      <c r="B4501" s="134"/>
      <c r="C4501" s="134"/>
      <c r="D4501" s="94">
        <f t="shared" si="70"/>
        <v>0</v>
      </c>
      <c r="E4501" s="135"/>
    </row>
    <row r="4502" spans="1:5">
      <c r="A4502" s="88">
        <v>4492</v>
      </c>
      <c r="B4502" s="134"/>
      <c r="C4502" s="134"/>
      <c r="D4502" s="94">
        <f t="shared" si="70"/>
        <v>0</v>
      </c>
      <c r="E4502" s="135"/>
    </row>
    <row r="4503" spans="1:5">
      <c r="A4503" s="88">
        <v>4493</v>
      </c>
      <c r="B4503" s="134"/>
      <c r="C4503" s="134"/>
      <c r="D4503" s="94">
        <f t="shared" si="70"/>
        <v>0</v>
      </c>
      <c r="E4503" s="135"/>
    </row>
    <row r="4504" spans="1:5">
      <c r="A4504" s="88">
        <v>4494</v>
      </c>
      <c r="B4504" s="134"/>
      <c r="C4504" s="134"/>
      <c r="D4504" s="94">
        <f t="shared" si="70"/>
        <v>0</v>
      </c>
      <c r="E4504" s="135"/>
    </row>
    <row r="4505" spans="1:5">
      <c r="A4505" s="88">
        <v>4495</v>
      </c>
      <c r="B4505" s="134"/>
      <c r="C4505" s="134"/>
      <c r="D4505" s="94">
        <f t="shared" si="70"/>
        <v>0</v>
      </c>
      <c r="E4505" s="135"/>
    </row>
    <row r="4506" spans="1:5">
      <c r="A4506" s="88">
        <v>4496</v>
      </c>
      <c r="B4506" s="134"/>
      <c r="C4506" s="134"/>
      <c r="D4506" s="94">
        <f t="shared" si="70"/>
        <v>0</v>
      </c>
      <c r="E4506" s="135"/>
    </row>
    <row r="4507" spans="1:5">
      <c r="A4507" s="88">
        <v>4497</v>
      </c>
      <c r="B4507" s="134"/>
      <c r="C4507" s="134"/>
      <c r="D4507" s="94">
        <f t="shared" si="70"/>
        <v>0</v>
      </c>
      <c r="E4507" s="135"/>
    </row>
    <row r="4508" spans="1:5">
      <c r="A4508" s="88">
        <v>4498</v>
      </c>
      <c r="B4508" s="134"/>
      <c r="C4508" s="134"/>
      <c r="D4508" s="94">
        <f t="shared" si="70"/>
        <v>0</v>
      </c>
      <c r="E4508" s="135"/>
    </row>
    <row r="4509" spans="1:5">
      <c r="A4509" s="88">
        <v>4499</v>
      </c>
      <c r="B4509" s="134"/>
      <c r="C4509" s="134"/>
      <c r="D4509" s="94">
        <f t="shared" si="70"/>
        <v>0</v>
      </c>
      <c r="E4509" s="135"/>
    </row>
    <row r="4510" spans="1:5">
      <c r="A4510" s="88">
        <v>4500</v>
      </c>
      <c r="B4510" s="134"/>
      <c r="C4510" s="134"/>
      <c r="D4510" s="94">
        <f t="shared" si="70"/>
        <v>0</v>
      </c>
      <c r="E4510" s="135"/>
    </row>
    <row r="4511" spans="1:5">
      <c r="A4511" s="88">
        <v>4501</v>
      </c>
      <c r="B4511" s="134"/>
      <c r="C4511" s="134"/>
      <c r="D4511" s="94">
        <f t="shared" si="70"/>
        <v>0</v>
      </c>
      <c r="E4511" s="135"/>
    </row>
    <row r="4512" spans="1:5">
      <c r="A4512" s="88">
        <v>4502</v>
      </c>
      <c r="B4512" s="134"/>
      <c r="C4512" s="134"/>
      <c r="D4512" s="94">
        <f t="shared" si="70"/>
        <v>0</v>
      </c>
      <c r="E4512" s="135"/>
    </row>
    <row r="4513" spans="1:5">
      <c r="A4513" s="88">
        <v>4503</v>
      </c>
      <c r="B4513" s="134"/>
      <c r="C4513" s="134"/>
      <c r="D4513" s="94">
        <f t="shared" si="70"/>
        <v>0</v>
      </c>
      <c r="E4513" s="135"/>
    </row>
    <row r="4514" spans="1:5">
      <c r="A4514" s="88">
        <v>4504</v>
      </c>
      <c r="B4514" s="134"/>
      <c r="C4514" s="134"/>
      <c r="D4514" s="94">
        <f t="shared" si="70"/>
        <v>0</v>
      </c>
      <c r="E4514" s="135"/>
    </row>
    <row r="4515" spans="1:5">
      <c r="A4515" s="88">
        <v>4505</v>
      </c>
      <c r="B4515" s="134"/>
      <c r="C4515" s="134"/>
      <c r="D4515" s="94">
        <f t="shared" si="70"/>
        <v>0</v>
      </c>
      <c r="E4515" s="135"/>
    </row>
    <row r="4516" spans="1:5">
      <c r="A4516" s="88">
        <v>4506</v>
      </c>
      <c r="B4516" s="134"/>
      <c r="C4516" s="134"/>
      <c r="D4516" s="94">
        <f t="shared" si="70"/>
        <v>0</v>
      </c>
      <c r="E4516" s="135"/>
    </row>
    <row r="4517" spans="1:5">
      <c r="A4517" s="88">
        <v>4507</v>
      </c>
      <c r="B4517" s="134"/>
      <c r="C4517" s="134"/>
      <c r="D4517" s="94">
        <f t="shared" si="70"/>
        <v>0</v>
      </c>
      <c r="E4517" s="135"/>
    </row>
    <row r="4518" spans="1:5">
      <c r="A4518" s="88">
        <v>4508</v>
      </c>
      <c r="B4518" s="134"/>
      <c r="C4518" s="134"/>
      <c r="D4518" s="94">
        <f t="shared" si="70"/>
        <v>0</v>
      </c>
      <c r="E4518" s="135"/>
    </row>
    <row r="4519" spans="1:5">
      <c r="A4519" s="88">
        <v>4509</v>
      </c>
      <c r="B4519" s="134"/>
      <c r="C4519" s="134"/>
      <c r="D4519" s="94">
        <f t="shared" si="70"/>
        <v>0</v>
      </c>
      <c r="E4519" s="135"/>
    </row>
    <row r="4520" spans="1:5">
      <c r="A4520" s="88">
        <v>4510</v>
      </c>
      <c r="B4520" s="134"/>
      <c r="C4520" s="134"/>
      <c r="D4520" s="94">
        <f t="shared" si="70"/>
        <v>0</v>
      </c>
      <c r="E4520" s="135"/>
    </row>
    <row r="4521" spans="1:5">
      <c r="A4521" s="88">
        <v>4511</v>
      </c>
      <c r="B4521" s="134"/>
      <c r="C4521" s="134"/>
      <c r="D4521" s="94">
        <f t="shared" si="70"/>
        <v>0</v>
      </c>
      <c r="E4521" s="135"/>
    </row>
    <row r="4522" spans="1:5">
      <c r="A4522" s="88">
        <v>4512</v>
      </c>
      <c r="B4522" s="134"/>
      <c r="C4522" s="134"/>
      <c r="D4522" s="94">
        <f t="shared" si="70"/>
        <v>0</v>
      </c>
      <c r="E4522" s="135"/>
    </row>
    <row r="4523" spans="1:5">
      <c r="A4523" s="88">
        <v>4513</v>
      </c>
      <c r="B4523" s="134"/>
      <c r="C4523" s="134"/>
      <c r="D4523" s="94">
        <f t="shared" si="70"/>
        <v>0</v>
      </c>
      <c r="E4523" s="135"/>
    </row>
    <row r="4524" spans="1:5">
      <c r="A4524" s="88">
        <v>4514</v>
      </c>
      <c r="B4524" s="134"/>
      <c r="C4524" s="134"/>
      <c r="D4524" s="94">
        <f t="shared" si="70"/>
        <v>0</v>
      </c>
      <c r="E4524" s="135"/>
    </row>
    <row r="4525" spans="1:5">
      <c r="A4525" s="88">
        <v>4515</v>
      </c>
      <c r="B4525" s="134"/>
      <c r="C4525" s="134"/>
      <c r="D4525" s="94">
        <f t="shared" si="70"/>
        <v>0</v>
      </c>
      <c r="E4525" s="135"/>
    </row>
    <row r="4526" spans="1:5">
      <c r="A4526" s="88">
        <v>4516</v>
      </c>
      <c r="B4526" s="134"/>
      <c r="C4526" s="134"/>
      <c r="D4526" s="94">
        <f t="shared" si="70"/>
        <v>0</v>
      </c>
      <c r="E4526" s="135"/>
    </row>
    <row r="4527" spans="1:5">
      <c r="A4527" s="88">
        <v>4517</v>
      </c>
      <c r="B4527" s="134"/>
      <c r="C4527" s="134"/>
      <c r="D4527" s="94">
        <f t="shared" si="70"/>
        <v>0</v>
      </c>
      <c r="E4527" s="135"/>
    </row>
    <row r="4528" spans="1:5">
      <c r="A4528" s="88">
        <v>4518</v>
      </c>
      <c r="B4528" s="134"/>
      <c r="C4528" s="134"/>
      <c r="D4528" s="94">
        <f t="shared" si="70"/>
        <v>0</v>
      </c>
      <c r="E4528" s="135"/>
    </row>
    <row r="4529" spans="1:5">
      <c r="A4529" s="88">
        <v>4519</v>
      </c>
      <c r="B4529" s="134"/>
      <c r="C4529" s="134"/>
      <c r="D4529" s="94">
        <f t="shared" si="70"/>
        <v>0</v>
      </c>
      <c r="E4529" s="135"/>
    </row>
    <row r="4530" spans="1:5">
      <c r="A4530" s="88">
        <v>4520</v>
      </c>
      <c r="B4530" s="134"/>
      <c r="C4530" s="134"/>
      <c r="D4530" s="94">
        <f t="shared" si="70"/>
        <v>0</v>
      </c>
      <c r="E4530" s="135"/>
    </row>
    <row r="4531" spans="1:5">
      <c r="A4531" s="88">
        <v>4521</v>
      </c>
      <c r="B4531" s="134"/>
      <c r="C4531" s="134"/>
      <c r="D4531" s="94">
        <f t="shared" si="70"/>
        <v>0</v>
      </c>
      <c r="E4531" s="135"/>
    </row>
    <row r="4532" spans="1:5">
      <c r="A4532" s="88">
        <v>4522</v>
      </c>
      <c r="B4532" s="134"/>
      <c r="C4532" s="134"/>
      <c r="D4532" s="94">
        <f t="shared" si="70"/>
        <v>0</v>
      </c>
      <c r="E4532" s="135"/>
    </row>
    <row r="4533" spans="1:5">
      <c r="A4533" s="88">
        <v>4523</v>
      </c>
      <c r="B4533" s="134"/>
      <c r="C4533" s="134"/>
      <c r="D4533" s="94">
        <f t="shared" si="70"/>
        <v>0</v>
      </c>
      <c r="E4533" s="135"/>
    </row>
    <row r="4534" spans="1:5">
      <c r="A4534" s="88">
        <v>4524</v>
      </c>
      <c r="B4534" s="134"/>
      <c r="C4534" s="134"/>
      <c r="D4534" s="94">
        <f t="shared" si="70"/>
        <v>0</v>
      </c>
      <c r="E4534" s="135"/>
    </row>
    <row r="4535" spans="1:5">
      <c r="A4535" s="88">
        <v>4525</v>
      </c>
      <c r="B4535" s="134"/>
      <c r="C4535" s="134"/>
      <c r="D4535" s="94">
        <f t="shared" si="70"/>
        <v>0</v>
      </c>
      <c r="E4535" s="135"/>
    </row>
    <row r="4536" spans="1:5">
      <c r="A4536" s="88">
        <v>4526</v>
      </c>
      <c r="B4536" s="134"/>
      <c r="C4536" s="134"/>
      <c r="D4536" s="94">
        <f t="shared" si="70"/>
        <v>0</v>
      </c>
      <c r="E4536" s="135"/>
    </row>
    <row r="4537" spans="1:5">
      <c r="A4537" s="88">
        <v>4527</v>
      </c>
      <c r="B4537" s="134"/>
      <c r="C4537" s="134"/>
      <c r="D4537" s="94">
        <f t="shared" si="70"/>
        <v>0</v>
      </c>
      <c r="E4537" s="135"/>
    </row>
    <row r="4538" spans="1:5">
      <c r="A4538" s="88">
        <v>4528</v>
      </c>
      <c r="B4538" s="134"/>
      <c r="C4538" s="134"/>
      <c r="D4538" s="94">
        <f t="shared" si="70"/>
        <v>0</v>
      </c>
      <c r="E4538" s="135"/>
    </row>
    <row r="4539" spans="1:5">
      <c r="A4539" s="88">
        <v>4529</v>
      </c>
      <c r="B4539" s="134"/>
      <c r="C4539" s="134"/>
      <c r="D4539" s="94">
        <f t="shared" si="70"/>
        <v>0</v>
      </c>
      <c r="E4539" s="135"/>
    </row>
    <row r="4540" spans="1:5">
      <c r="A4540" s="88">
        <v>4530</v>
      </c>
      <c r="B4540" s="134"/>
      <c r="C4540" s="134"/>
      <c r="D4540" s="94">
        <f t="shared" si="70"/>
        <v>0</v>
      </c>
      <c r="E4540" s="135"/>
    </row>
    <row r="4541" spans="1:5">
      <c r="A4541" s="88">
        <v>4531</v>
      </c>
      <c r="B4541" s="134"/>
      <c r="C4541" s="134"/>
      <c r="D4541" s="94">
        <f t="shared" si="70"/>
        <v>0</v>
      </c>
      <c r="E4541" s="135"/>
    </row>
    <row r="4542" spans="1:5">
      <c r="A4542" s="88">
        <v>4532</v>
      </c>
      <c r="B4542" s="134"/>
      <c r="C4542" s="134"/>
      <c r="D4542" s="94">
        <f t="shared" si="70"/>
        <v>0</v>
      </c>
      <c r="E4542" s="135"/>
    </row>
    <row r="4543" spans="1:5">
      <c r="A4543" s="88">
        <v>4533</v>
      </c>
      <c r="B4543" s="134"/>
      <c r="C4543" s="134"/>
      <c r="D4543" s="94">
        <f t="shared" si="70"/>
        <v>0</v>
      </c>
      <c r="E4543" s="135"/>
    </row>
    <row r="4544" spans="1:5">
      <c r="A4544" s="88">
        <v>4534</v>
      </c>
      <c r="B4544" s="134"/>
      <c r="C4544" s="134"/>
      <c r="D4544" s="94">
        <f t="shared" si="70"/>
        <v>0</v>
      </c>
      <c r="E4544" s="135"/>
    </row>
    <row r="4545" spans="1:5">
      <c r="A4545" s="88">
        <v>4535</v>
      </c>
      <c r="B4545" s="134"/>
      <c r="C4545" s="134"/>
      <c r="D4545" s="94">
        <f t="shared" si="70"/>
        <v>0</v>
      </c>
      <c r="E4545" s="135"/>
    </row>
    <row r="4546" spans="1:5">
      <c r="A4546" s="88">
        <v>4536</v>
      </c>
      <c r="B4546" s="134"/>
      <c r="C4546" s="134"/>
      <c r="D4546" s="94">
        <f t="shared" si="70"/>
        <v>0</v>
      </c>
      <c r="E4546" s="135"/>
    </row>
    <row r="4547" spans="1:5">
      <c r="A4547" s="88">
        <v>4537</v>
      </c>
      <c r="B4547" s="134"/>
      <c r="C4547" s="134"/>
      <c r="D4547" s="94">
        <f t="shared" si="70"/>
        <v>0</v>
      </c>
      <c r="E4547" s="135"/>
    </row>
    <row r="4548" spans="1:5">
      <c r="A4548" s="88">
        <v>4538</v>
      </c>
      <c r="B4548" s="134"/>
      <c r="C4548" s="134"/>
      <c r="D4548" s="94">
        <f t="shared" si="70"/>
        <v>0</v>
      </c>
      <c r="E4548" s="135"/>
    </row>
    <row r="4549" spans="1:5">
      <c r="A4549" s="88">
        <v>4539</v>
      </c>
      <c r="B4549" s="134"/>
      <c r="C4549" s="134"/>
      <c r="D4549" s="94">
        <f t="shared" si="70"/>
        <v>0</v>
      </c>
      <c r="E4549" s="135"/>
    </row>
    <row r="4550" spans="1:5">
      <c r="A4550" s="88">
        <v>4540</v>
      </c>
      <c r="B4550" s="134"/>
      <c r="C4550" s="134"/>
      <c r="D4550" s="94">
        <f t="shared" si="70"/>
        <v>0</v>
      </c>
      <c r="E4550" s="135"/>
    </row>
    <row r="4551" spans="1:5">
      <c r="A4551" s="88">
        <v>4541</v>
      </c>
      <c r="B4551" s="134"/>
      <c r="C4551" s="134"/>
      <c r="D4551" s="94">
        <f t="shared" si="70"/>
        <v>0</v>
      </c>
      <c r="E4551" s="135"/>
    </row>
    <row r="4552" spans="1:5">
      <c r="A4552" s="88">
        <v>4542</v>
      </c>
      <c r="B4552" s="134"/>
      <c r="C4552" s="134"/>
      <c r="D4552" s="94">
        <f t="shared" si="70"/>
        <v>0</v>
      </c>
      <c r="E4552" s="135"/>
    </row>
    <row r="4553" spans="1:5">
      <c r="A4553" s="88">
        <v>4543</v>
      </c>
      <c r="B4553" s="134"/>
      <c r="C4553" s="134"/>
      <c r="D4553" s="94">
        <f t="shared" si="70"/>
        <v>0</v>
      </c>
      <c r="E4553" s="135"/>
    </row>
    <row r="4554" spans="1:5">
      <c r="A4554" s="88">
        <v>4544</v>
      </c>
      <c r="B4554" s="134"/>
      <c r="C4554" s="134"/>
      <c r="D4554" s="94">
        <f t="shared" si="70"/>
        <v>0</v>
      </c>
      <c r="E4554" s="135"/>
    </row>
    <row r="4555" spans="1:5">
      <c r="A4555" s="88">
        <v>4545</v>
      </c>
      <c r="B4555" s="134"/>
      <c r="C4555" s="134"/>
      <c r="D4555" s="94">
        <f t="shared" si="70"/>
        <v>0</v>
      </c>
      <c r="E4555" s="135"/>
    </row>
    <row r="4556" spans="1:5">
      <c r="A4556" s="88">
        <v>4546</v>
      </c>
      <c r="B4556" s="134"/>
      <c r="C4556" s="134"/>
      <c r="D4556" s="94">
        <f t="shared" ref="D4556:D4619" si="71">MIN(B4556:C4556)</f>
        <v>0</v>
      </c>
      <c r="E4556" s="135"/>
    </row>
    <row r="4557" spans="1:5">
      <c r="A4557" s="88">
        <v>4547</v>
      </c>
      <c r="B4557" s="134"/>
      <c r="C4557" s="134"/>
      <c r="D4557" s="94">
        <f t="shared" si="71"/>
        <v>0</v>
      </c>
      <c r="E4557" s="135"/>
    </row>
    <row r="4558" spans="1:5">
      <c r="A4558" s="88">
        <v>4548</v>
      </c>
      <c r="B4558" s="134"/>
      <c r="C4558" s="134"/>
      <c r="D4558" s="94">
        <f t="shared" si="71"/>
        <v>0</v>
      </c>
      <c r="E4558" s="135"/>
    </row>
    <row r="4559" spans="1:5">
      <c r="A4559" s="88">
        <v>4549</v>
      </c>
      <c r="B4559" s="134"/>
      <c r="C4559" s="134"/>
      <c r="D4559" s="94">
        <f t="shared" si="71"/>
        <v>0</v>
      </c>
      <c r="E4559" s="135"/>
    </row>
    <row r="4560" spans="1:5">
      <c r="A4560" s="88">
        <v>4550</v>
      </c>
      <c r="B4560" s="134"/>
      <c r="C4560" s="134"/>
      <c r="D4560" s="94">
        <f t="shared" si="71"/>
        <v>0</v>
      </c>
      <c r="E4560" s="135"/>
    </row>
    <row r="4561" spans="1:5">
      <c r="A4561" s="88">
        <v>4551</v>
      </c>
      <c r="B4561" s="134"/>
      <c r="C4561" s="134"/>
      <c r="D4561" s="94">
        <f t="shared" si="71"/>
        <v>0</v>
      </c>
      <c r="E4561" s="135"/>
    </row>
    <row r="4562" spans="1:5">
      <c r="A4562" s="88">
        <v>4552</v>
      </c>
      <c r="B4562" s="134"/>
      <c r="C4562" s="134"/>
      <c r="D4562" s="94">
        <f t="shared" si="71"/>
        <v>0</v>
      </c>
      <c r="E4562" s="135"/>
    </row>
    <row r="4563" spans="1:5">
      <c r="A4563" s="88">
        <v>4553</v>
      </c>
      <c r="B4563" s="134"/>
      <c r="C4563" s="134"/>
      <c r="D4563" s="94">
        <f t="shared" si="71"/>
        <v>0</v>
      </c>
      <c r="E4563" s="135"/>
    </row>
    <row r="4564" spans="1:5">
      <c r="A4564" s="88">
        <v>4554</v>
      </c>
      <c r="B4564" s="134"/>
      <c r="C4564" s="134"/>
      <c r="D4564" s="94">
        <f t="shared" si="71"/>
        <v>0</v>
      </c>
      <c r="E4564" s="135"/>
    </row>
    <row r="4565" spans="1:5">
      <c r="A4565" s="88">
        <v>4555</v>
      </c>
      <c r="B4565" s="134"/>
      <c r="C4565" s="134"/>
      <c r="D4565" s="94">
        <f t="shared" si="71"/>
        <v>0</v>
      </c>
      <c r="E4565" s="135"/>
    </row>
    <row r="4566" spans="1:5">
      <c r="A4566" s="88">
        <v>4556</v>
      </c>
      <c r="B4566" s="134"/>
      <c r="C4566" s="134"/>
      <c r="D4566" s="94">
        <f t="shared" si="71"/>
        <v>0</v>
      </c>
      <c r="E4566" s="135"/>
    </row>
    <row r="4567" spans="1:5">
      <c r="A4567" s="88">
        <v>4557</v>
      </c>
      <c r="B4567" s="134"/>
      <c r="C4567" s="134"/>
      <c r="D4567" s="94">
        <f t="shared" si="71"/>
        <v>0</v>
      </c>
      <c r="E4567" s="135"/>
    </row>
    <row r="4568" spans="1:5">
      <c r="A4568" s="88">
        <v>4558</v>
      </c>
      <c r="B4568" s="134"/>
      <c r="C4568" s="134"/>
      <c r="D4568" s="94">
        <f t="shared" si="71"/>
        <v>0</v>
      </c>
      <c r="E4568" s="135"/>
    </row>
    <row r="4569" spans="1:5">
      <c r="A4569" s="88">
        <v>4559</v>
      </c>
      <c r="B4569" s="134"/>
      <c r="C4569" s="134"/>
      <c r="D4569" s="94">
        <f t="shared" si="71"/>
        <v>0</v>
      </c>
      <c r="E4569" s="135"/>
    </row>
    <row r="4570" spans="1:5">
      <c r="A4570" s="88">
        <v>4560</v>
      </c>
      <c r="B4570" s="134"/>
      <c r="C4570" s="134"/>
      <c r="D4570" s="94">
        <f t="shared" si="71"/>
        <v>0</v>
      </c>
      <c r="E4570" s="135"/>
    </row>
    <row r="4571" spans="1:5">
      <c r="A4571" s="88">
        <v>4561</v>
      </c>
      <c r="B4571" s="134"/>
      <c r="C4571" s="134"/>
      <c r="D4571" s="94">
        <f t="shared" si="71"/>
        <v>0</v>
      </c>
      <c r="E4571" s="135"/>
    </row>
    <row r="4572" spans="1:5">
      <c r="A4572" s="88">
        <v>4562</v>
      </c>
      <c r="B4572" s="134"/>
      <c r="C4572" s="134"/>
      <c r="D4572" s="94">
        <f t="shared" si="71"/>
        <v>0</v>
      </c>
      <c r="E4572" s="135"/>
    </row>
    <row r="4573" spans="1:5">
      <c r="A4573" s="88">
        <v>4563</v>
      </c>
      <c r="B4573" s="134"/>
      <c r="C4573" s="134"/>
      <c r="D4573" s="94">
        <f t="shared" si="71"/>
        <v>0</v>
      </c>
      <c r="E4573" s="135"/>
    </row>
    <row r="4574" spans="1:5">
      <c r="A4574" s="88">
        <v>4564</v>
      </c>
      <c r="B4574" s="134"/>
      <c r="C4574" s="134"/>
      <c r="D4574" s="94">
        <f t="shared" si="71"/>
        <v>0</v>
      </c>
      <c r="E4574" s="135"/>
    </row>
    <row r="4575" spans="1:5">
      <c r="A4575" s="88">
        <v>4565</v>
      </c>
      <c r="B4575" s="134"/>
      <c r="C4575" s="134"/>
      <c r="D4575" s="94">
        <f t="shared" si="71"/>
        <v>0</v>
      </c>
      <c r="E4575" s="135"/>
    </row>
    <row r="4576" spans="1:5">
      <c r="A4576" s="88">
        <v>4566</v>
      </c>
      <c r="B4576" s="134"/>
      <c r="C4576" s="134"/>
      <c r="D4576" s="94">
        <f t="shared" si="71"/>
        <v>0</v>
      </c>
      <c r="E4576" s="135"/>
    </row>
    <row r="4577" spans="1:5">
      <c r="A4577" s="88">
        <v>4567</v>
      </c>
      <c r="B4577" s="134"/>
      <c r="C4577" s="134"/>
      <c r="D4577" s="94">
        <f t="shared" si="71"/>
        <v>0</v>
      </c>
      <c r="E4577" s="135"/>
    </row>
    <row r="4578" spans="1:5">
      <c r="A4578" s="88">
        <v>4568</v>
      </c>
      <c r="B4578" s="134"/>
      <c r="C4578" s="134"/>
      <c r="D4578" s="94">
        <f t="shared" si="71"/>
        <v>0</v>
      </c>
      <c r="E4578" s="135"/>
    </row>
    <row r="4579" spans="1:5">
      <c r="A4579" s="88">
        <v>4569</v>
      </c>
      <c r="B4579" s="134"/>
      <c r="C4579" s="134"/>
      <c r="D4579" s="94">
        <f t="shared" si="71"/>
        <v>0</v>
      </c>
      <c r="E4579" s="135"/>
    </row>
    <row r="4580" spans="1:5">
      <c r="A4580" s="88">
        <v>4570</v>
      </c>
      <c r="B4580" s="134"/>
      <c r="C4580" s="134"/>
      <c r="D4580" s="94">
        <f t="shared" si="71"/>
        <v>0</v>
      </c>
      <c r="E4580" s="135"/>
    </row>
    <row r="4581" spans="1:5">
      <c r="A4581" s="88">
        <v>4571</v>
      </c>
      <c r="B4581" s="134"/>
      <c r="C4581" s="134"/>
      <c r="D4581" s="94">
        <f t="shared" si="71"/>
        <v>0</v>
      </c>
      <c r="E4581" s="135"/>
    </row>
    <row r="4582" spans="1:5">
      <c r="A4582" s="88">
        <v>4572</v>
      </c>
      <c r="B4582" s="134"/>
      <c r="C4582" s="134"/>
      <c r="D4582" s="94">
        <f t="shared" si="71"/>
        <v>0</v>
      </c>
      <c r="E4582" s="135"/>
    </row>
    <row r="4583" spans="1:5">
      <c r="A4583" s="88">
        <v>4573</v>
      </c>
      <c r="B4583" s="134"/>
      <c r="C4583" s="134"/>
      <c r="D4583" s="94">
        <f t="shared" si="71"/>
        <v>0</v>
      </c>
      <c r="E4583" s="135"/>
    </row>
    <row r="4584" spans="1:5">
      <c r="A4584" s="88">
        <v>4574</v>
      </c>
      <c r="B4584" s="134"/>
      <c r="C4584" s="134"/>
      <c r="D4584" s="94">
        <f t="shared" si="71"/>
        <v>0</v>
      </c>
      <c r="E4584" s="135"/>
    </row>
    <row r="4585" spans="1:5">
      <c r="A4585" s="88">
        <v>4575</v>
      </c>
      <c r="B4585" s="134"/>
      <c r="C4585" s="134"/>
      <c r="D4585" s="94">
        <f t="shared" si="71"/>
        <v>0</v>
      </c>
      <c r="E4585" s="135"/>
    </row>
    <row r="4586" spans="1:5">
      <c r="A4586" s="88">
        <v>4576</v>
      </c>
      <c r="B4586" s="134"/>
      <c r="C4586" s="134"/>
      <c r="D4586" s="94">
        <f t="shared" si="71"/>
        <v>0</v>
      </c>
      <c r="E4586" s="135"/>
    </row>
    <row r="4587" spans="1:5">
      <c r="A4587" s="88">
        <v>4577</v>
      </c>
      <c r="B4587" s="134"/>
      <c r="C4587" s="134"/>
      <c r="D4587" s="94">
        <f t="shared" si="71"/>
        <v>0</v>
      </c>
      <c r="E4587" s="135"/>
    </row>
    <row r="4588" spans="1:5">
      <c r="A4588" s="88">
        <v>4578</v>
      </c>
      <c r="B4588" s="134"/>
      <c r="C4588" s="134"/>
      <c r="D4588" s="94">
        <f t="shared" si="71"/>
        <v>0</v>
      </c>
      <c r="E4588" s="135"/>
    </row>
    <row r="4589" spans="1:5">
      <c r="A4589" s="88">
        <v>4579</v>
      </c>
      <c r="B4589" s="134"/>
      <c r="C4589" s="134"/>
      <c r="D4589" s="94">
        <f t="shared" si="71"/>
        <v>0</v>
      </c>
      <c r="E4589" s="135"/>
    </row>
    <row r="4590" spans="1:5">
      <c r="A4590" s="88">
        <v>4580</v>
      </c>
      <c r="B4590" s="134"/>
      <c r="C4590" s="134"/>
      <c r="D4590" s="94">
        <f t="shared" si="71"/>
        <v>0</v>
      </c>
      <c r="E4590" s="135"/>
    </row>
    <row r="4591" spans="1:5">
      <c r="A4591" s="88">
        <v>4581</v>
      </c>
      <c r="B4591" s="134"/>
      <c r="C4591" s="134"/>
      <c r="D4591" s="94">
        <f t="shared" si="71"/>
        <v>0</v>
      </c>
      <c r="E4591" s="135"/>
    </row>
    <row r="4592" spans="1:5">
      <c r="A4592" s="88">
        <v>4582</v>
      </c>
      <c r="B4592" s="134"/>
      <c r="C4592" s="134"/>
      <c r="D4592" s="94">
        <f t="shared" si="71"/>
        <v>0</v>
      </c>
      <c r="E4592" s="135"/>
    </row>
    <row r="4593" spans="1:5">
      <c r="A4593" s="88">
        <v>4583</v>
      </c>
      <c r="B4593" s="134"/>
      <c r="C4593" s="134"/>
      <c r="D4593" s="94">
        <f t="shared" si="71"/>
        <v>0</v>
      </c>
      <c r="E4593" s="135"/>
    </row>
    <row r="4594" spans="1:5">
      <c r="A4594" s="88">
        <v>4584</v>
      </c>
      <c r="B4594" s="134"/>
      <c r="C4594" s="134"/>
      <c r="D4594" s="94">
        <f t="shared" si="71"/>
        <v>0</v>
      </c>
      <c r="E4594" s="135"/>
    </row>
    <row r="4595" spans="1:5">
      <c r="A4595" s="88">
        <v>4585</v>
      </c>
      <c r="B4595" s="134"/>
      <c r="C4595" s="134"/>
      <c r="D4595" s="94">
        <f t="shared" si="71"/>
        <v>0</v>
      </c>
      <c r="E4595" s="135"/>
    </row>
    <row r="4596" spans="1:5">
      <c r="A4596" s="88">
        <v>4586</v>
      </c>
      <c r="B4596" s="134"/>
      <c r="C4596" s="134"/>
      <c r="D4596" s="94">
        <f t="shared" si="71"/>
        <v>0</v>
      </c>
      <c r="E4596" s="135"/>
    </row>
    <row r="4597" spans="1:5">
      <c r="A4597" s="88">
        <v>4587</v>
      </c>
      <c r="B4597" s="134"/>
      <c r="C4597" s="134"/>
      <c r="D4597" s="94">
        <f t="shared" si="71"/>
        <v>0</v>
      </c>
      <c r="E4597" s="135"/>
    </row>
    <row r="4598" spans="1:5">
      <c r="A4598" s="88">
        <v>4588</v>
      </c>
      <c r="B4598" s="134"/>
      <c r="C4598" s="134"/>
      <c r="D4598" s="94">
        <f t="shared" si="71"/>
        <v>0</v>
      </c>
      <c r="E4598" s="135"/>
    </row>
    <row r="4599" spans="1:5">
      <c r="A4599" s="88">
        <v>4589</v>
      </c>
      <c r="B4599" s="134"/>
      <c r="C4599" s="134"/>
      <c r="D4599" s="94">
        <f t="shared" si="71"/>
        <v>0</v>
      </c>
      <c r="E4599" s="135"/>
    </row>
    <row r="4600" spans="1:5">
      <c r="A4600" s="88">
        <v>4590</v>
      </c>
      <c r="B4600" s="134"/>
      <c r="C4600" s="134"/>
      <c r="D4600" s="94">
        <f t="shared" si="71"/>
        <v>0</v>
      </c>
      <c r="E4600" s="135"/>
    </row>
    <row r="4601" spans="1:5">
      <c r="A4601" s="88">
        <v>4591</v>
      </c>
      <c r="B4601" s="134"/>
      <c r="C4601" s="134"/>
      <c r="D4601" s="94">
        <f t="shared" si="71"/>
        <v>0</v>
      </c>
      <c r="E4601" s="135"/>
    </row>
    <row r="4602" spans="1:5">
      <c r="A4602" s="88">
        <v>4592</v>
      </c>
      <c r="B4602" s="134"/>
      <c r="C4602" s="134"/>
      <c r="D4602" s="94">
        <f t="shared" si="71"/>
        <v>0</v>
      </c>
      <c r="E4602" s="135"/>
    </row>
    <row r="4603" spans="1:5">
      <c r="A4603" s="88">
        <v>4593</v>
      </c>
      <c r="B4603" s="134"/>
      <c r="C4603" s="134"/>
      <c r="D4603" s="94">
        <f t="shared" si="71"/>
        <v>0</v>
      </c>
      <c r="E4603" s="135"/>
    </row>
    <row r="4604" spans="1:5">
      <c r="A4604" s="88">
        <v>4594</v>
      </c>
      <c r="B4604" s="134"/>
      <c r="C4604" s="134"/>
      <c r="D4604" s="94">
        <f t="shared" si="71"/>
        <v>0</v>
      </c>
      <c r="E4604" s="135"/>
    </row>
    <row r="4605" spans="1:5">
      <c r="A4605" s="88">
        <v>4595</v>
      </c>
      <c r="B4605" s="134"/>
      <c r="C4605" s="134"/>
      <c r="D4605" s="94">
        <f t="shared" si="71"/>
        <v>0</v>
      </c>
      <c r="E4605" s="135"/>
    </row>
    <row r="4606" spans="1:5">
      <c r="A4606" s="88">
        <v>4596</v>
      </c>
      <c r="B4606" s="134"/>
      <c r="C4606" s="134"/>
      <c r="D4606" s="94">
        <f t="shared" si="71"/>
        <v>0</v>
      </c>
      <c r="E4606" s="135"/>
    </row>
    <row r="4607" spans="1:5">
      <c r="A4607" s="88">
        <v>4597</v>
      </c>
      <c r="B4607" s="134"/>
      <c r="C4607" s="134"/>
      <c r="D4607" s="94">
        <f t="shared" si="71"/>
        <v>0</v>
      </c>
      <c r="E4607" s="135"/>
    </row>
    <row r="4608" spans="1:5">
      <c r="A4608" s="88">
        <v>4598</v>
      </c>
      <c r="B4608" s="134"/>
      <c r="C4608" s="134"/>
      <c r="D4608" s="94">
        <f t="shared" si="71"/>
        <v>0</v>
      </c>
      <c r="E4608" s="135"/>
    </row>
    <row r="4609" spans="1:5">
      <c r="A4609" s="88">
        <v>4599</v>
      </c>
      <c r="B4609" s="134"/>
      <c r="C4609" s="134"/>
      <c r="D4609" s="94">
        <f t="shared" si="71"/>
        <v>0</v>
      </c>
      <c r="E4609" s="135"/>
    </row>
    <row r="4610" spans="1:5">
      <c r="A4610" s="88">
        <v>4600</v>
      </c>
      <c r="B4610" s="134"/>
      <c r="C4610" s="134"/>
      <c r="D4610" s="94">
        <f t="shared" si="71"/>
        <v>0</v>
      </c>
      <c r="E4610" s="135"/>
    </row>
    <row r="4611" spans="1:5">
      <c r="A4611" s="88">
        <v>4601</v>
      </c>
      <c r="B4611" s="134"/>
      <c r="C4611" s="134"/>
      <c r="D4611" s="94">
        <f t="shared" si="71"/>
        <v>0</v>
      </c>
      <c r="E4611" s="135"/>
    </row>
    <row r="4612" spans="1:5">
      <c r="A4612" s="88">
        <v>4602</v>
      </c>
      <c r="B4612" s="134"/>
      <c r="C4612" s="134"/>
      <c r="D4612" s="94">
        <f t="shared" si="71"/>
        <v>0</v>
      </c>
      <c r="E4612" s="135"/>
    </row>
    <row r="4613" spans="1:5">
      <c r="A4613" s="88">
        <v>4603</v>
      </c>
      <c r="B4613" s="134"/>
      <c r="C4613" s="134"/>
      <c r="D4613" s="94">
        <f t="shared" si="71"/>
        <v>0</v>
      </c>
      <c r="E4613" s="135"/>
    </row>
    <row r="4614" spans="1:5">
      <c r="A4614" s="88">
        <v>4604</v>
      </c>
      <c r="B4614" s="134"/>
      <c r="C4614" s="134"/>
      <c r="D4614" s="94">
        <f t="shared" si="71"/>
        <v>0</v>
      </c>
      <c r="E4614" s="135"/>
    </row>
    <row r="4615" spans="1:5">
      <c r="A4615" s="88">
        <v>4605</v>
      </c>
      <c r="B4615" s="134"/>
      <c r="C4615" s="134"/>
      <c r="D4615" s="94">
        <f t="shared" si="71"/>
        <v>0</v>
      </c>
      <c r="E4615" s="135"/>
    </row>
    <row r="4616" spans="1:5">
      <c r="A4616" s="88">
        <v>4606</v>
      </c>
      <c r="B4616" s="134"/>
      <c r="C4616" s="134"/>
      <c r="D4616" s="94">
        <f t="shared" si="71"/>
        <v>0</v>
      </c>
      <c r="E4616" s="135"/>
    </row>
    <row r="4617" spans="1:5">
      <c r="A4617" s="88">
        <v>4607</v>
      </c>
      <c r="B4617" s="134"/>
      <c r="C4617" s="134"/>
      <c r="D4617" s="94">
        <f t="shared" si="71"/>
        <v>0</v>
      </c>
      <c r="E4617" s="135"/>
    </row>
    <row r="4618" spans="1:5">
      <c r="A4618" s="88">
        <v>4608</v>
      </c>
      <c r="B4618" s="134"/>
      <c r="C4618" s="134"/>
      <c r="D4618" s="94">
        <f t="shared" si="71"/>
        <v>0</v>
      </c>
      <c r="E4618" s="135"/>
    </row>
    <row r="4619" spans="1:5">
      <c r="A4619" s="88">
        <v>4609</v>
      </c>
      <c r="B4619" s="134"/>
      <c r="C4619" s="134"/>
      <c r="D4619" s="94">
        <f t="shared" si="71"/>
        <v>0</v>
      </c>
      <c r="E4619" s="135"/>
    </row>
    <row r="4620" spans="1:5">
      <c r="A4620" s="88">
        <v>4610</v>
      </c>
      <c r="B4620" s="134"/>
      <c r="C4620" s="134"/>
      <c r="D4620" s="94">
        <f t="shared" ref="D4620:D4683" si="72">MIN(B4620:C4620)</f>
        <v>0</v>
      </c>
      <c r="E4620" s="135"/>
    </row>
    <row r="4621" spans="1:5">
      <c r="A4621" s="88">
        <v>4611</v>
      </c>
      <c r="B4621" s="134"/>
      <c r="C4621" s="134"/>
      <c r="D4621" s="94">
        <f t="shared" si="72"/>
        <v>0</v>
      </c>
      <c r="E4621" s="135"/>
    </row>
    <row r="4622" spans="1:5">
      <c r="A4622" s="88">
        <v>4612</v>
      </c>
      <c r="B4622" s="134"/>
      <c r="C4622" s="134"/>
      <c r="D4622" s="94">
        <f t="shared" si="72"/>
        <v>0</v>
      </c>
      <c r="E4622" s="135"/>
    </row>
    <row r="4623" spans="1:5">
      <c r="A4623" s="88">
        <v>4613</v>
      </c>
      <c r="B4623" s="134"/>
      <c r="C4623" s="134"/>
      <c r="D4623" s="94">
        <f t="shared" si="72"/>
        <v>0</v>
      </c>
      <c r="E4623" s="135"/>
    </row>
    <row r="4624" spans="1:5">
      <c r="A4624" s="88">
        <v>4614</v>
      </c>
      <c r="B4624" s="134"/>
      <c r="C4624" s="134"/>
      <c r="D4624" s="94">
        <f t="shared" si="72"/>
        <v>0</v>
      </c>
      <c r="E4624" s="135"/>
    </row>
    <row r="4625" spans="1:5">
      <c r="A4625" s="88">
        <v>4615</v>
      </c>
      <c r="B4625" s="134"/>
      <c r="C4625" s="134"/>
      <c r="D4625" s="94">
        <f t="shared" si="72"/>
        <v>0</v>
      </c>
      <c r="E4625" s="135"/>
    </row>
    <row r="4626" spans="1:5">
      <c r="A4626" s="88">
        <v>4616</v>
      </c>
      <c r="B4626" s="134"/>
      <c r="C4626" s="134"/>
      <c r="D4626" s="94">
        <f t="shared" si="72"/>
        <v>0</v>
      </c>
      <c r="E4626" s="135"/>
    </row>
    <row r="4627" spans="1:5">
      <c r="A4627" s="88">
        <v>4617</v>
      </c>
      <c r="B4627" s="134"/>
      <c r="C4627" s="134"/>
      <c r="D4627" s="94">
        <f t="shared" si="72"/>
        <v>0</v>
      </c>
      <c r="E4627" s="135"/>
    </row>
    <row r="4628" spans="1:5">
      <c r="A4628" s="88">
        <v>4618</v>
      </c>
      <c r="B4628" s="134"/>
      <c r="C4628" s="134"/>
      <c r="D4628" s="94">
        <f t="shared" si="72"/>
        <v>0</v>
      </c>
      <c r="E4628" s="135"/>
    </row>
    <row r="4629" spans="1:5">
      <c r="A4629" s="88">
        <v>4619</v>
      </c>
      <c r="B4629" s="134"/>
      <c r="C4629" s="134"/>
      <c r="D4629" s="94">
        <f t="shared" si="72"/>
        <v>0</v>
      </c>
      <c r="E4629" s="135"/>
    </row>
    <row r="4630" spans="1:5">
      <c r="A4630" s="88">
        <v>4620</v>
      </c>
      <c r="B4630" s="134"/>
      <c r="C4630" s="134"/>
      <c r="D4630" s="94">
        <f t="shared" si="72"/>
        <v>0</v>
      </c>
      <c r="E4630" s="135"/>
    </row>
    <row r="4631" spans="1:5">
      <c r="A4631" s="88">
        <v>4621</v>
      </c>
      <c r="B4631" s="134"/>
      <c r="C4631" s="134"/>
      <c r="D4631" s="94">
        <f t="shared" si="72"/>
        <v>0</v>
      </c>
      <c r="E4631" s="135"/>
    </row>
    <row r="4632" spans="1:5">
      <c r="A4632" s="88">
        <v>4622</v>
      </c>
      <c r="B4632" s="134"/>
      <c r="C4632" s="134"/>
      <c r="D4632" s="94">
        <f t="shared" si="72"/>
        <v>0</v>
      </c>
      <c r="E4632" s="135"/>
    </row>
    <row r="4633" spans="1:5">
      <c r="A4633" s="88">
        <v>4623</v>
      </c>
      <c r="B4633" s="134"/>
      <c r="C4633" s="134"/>
      <c r="D4633" s="94">
        <f t="shared" si="72"/>
        <v>0</v>
      </c>
      <c r="E4633" s="135"/>
    </row>
    <row r="4634" spans="1:5">
      <c r="A4634" s="88">
        <v>4624</v>
      </c>
      <c r="B4634" s="134"/>
      <c r="C4634" s="134"/>
      <c r="D4634" s="94">
        <f t="shared" si="72"/>
        <v>0</v>
      </c>
      <c r="E4634" s="135"/>
    </row>
    <row r="4635" spans="1:5">
      <c r="A4635" s="88">
        <v>4625</v>
      </c>
      <c r="B4635" s="134"/>
      <c r="C4635" s="134"/>
      <c r="D4635" s="94">
        <f t="shared" si="72"/>
        <v>0</v>
      </c>
      <c r="E4635" s="135"/>
    </row>
    <row r="4636" spans="1:5">
      <c r="A4636" s="88">
        <v>4626</v>
      </c>
      <c r="B4636" s="134"/>
      <c r="C4636" s="134"/>
      <c r="D4636" s="94">
        <f t="shared" si="72"/>
        <v>0</v>
      </c>
      <c r="E4636" s="135"/>
    </row>
    <row r="4637" spans="1:5">
      <c r="A4637" s="88">
        <v>4627</v>
      </c>
      <c r="B4637" s="134"/>
      <c r="C4637" s="134"/>
      <c r="D4637" s="94">
        <f t="shared" si="72"/>
        <v>0</v>
      </c>
      <c r="E4637" s="135"/>
    </row>
    <row r="4638" spans="1:5">
      <c r="A4638" s="88">
        <v>4628</v>
      </c>
      <c r="B4638" s="134"/>
      <c r="C4638" s="134"/>
      <c r="D4638" s="94">
        <f t="shared" si="72"/>
        <v>0</v>
      </c>
      <c r="E4638" s="135"/>
    </row>
    <row r="4639" spans="1:5">
      <c r="A4639" s="88">
        <v>4629</v>
      </c>
      <c r="B4639" s="134"/>
      <c r="C4639" s="134"/>
      <c r="D4639" s="94">
        <f t="shared" si="72"/>
        <v>0</v>
      </c>
      <c r="E4639" s="135"/>
    </row>
    <row r="4640" spans="1:5">
      <c r="A4640" s="88">
        <v>4630</v>
      </c>
      <c r="B4640" s="134"/>
      <c r="C4640" s="134"/>
      <c r="D4640" s="94">
        <f t="shared" si="72"/>
        <v>0</v>
      </c>
      <c r="E4640" s="135"/>
    </row>
    <row r="4641" spans="1:5">
      <c r="A4641" s="88">
        <v>4631</v>
      </c>
      <c r="B4641" s="134"/>
      <c r="C4641" s="134"/>
      <c r="D4641" s="94">
        <f t="shared" si="72"/>
        <v>0</v>
      </c>
      <c r="E4641" s="135"/>
    </row>
    <row r="4642" spans="1:5">
      <c r="A4642" s="88">
        <v>4632</v>
      </c>
      <c r="B4642" s="134"/>
      <c r="C4642" s="134"/>
      <c r="D4642" s="94">
        <f t="shared" si="72"/>
        <v>0</v>
      </c>
      <c r="E4642" s="135"/>
    </row>
    <row r="4643" spans="1:5">
      <c r="A4643" s="88">
        <v>4633</v>
      </c>
      <c r="B4643" s="134"/>
      <c r="C4643" s="134"/>
      <c r="D4643" s="94">
        <f t="shared" si="72"/>
        <v>0</v>
      </c>
      <c r="E4643" s="135"/>
    </row>
    <row r="4644" spans="1:5">
      <c r="A4644" s="88">
        <v>4634</v>
      </c>
      <c r="B4644" s="134"/>
      <c r="C4644" s="134"/>
      <c r="D4644" s="94">
        <f t="shared" si="72"/>
        <v>0</v>
      </c>
      <c r="E4644" s="135"/>
    </row>
    <row r="4645" spans="1:5">
      <c r="A4645" s="88">
        <v>4635</v>
      </c>
      <c r="B4645" s="134"/>
      <c r="C4645" s="134"/>
      <c r="D4645" s="94">
        <f t="shared" si="72"/>
        <v>0</v>
      </c>
      <c r="E4645" s="135"/>
    </row>
    <row r="4646" spans="1:5">
      <c r="A4646" s="88">
        <v>4636</v>
      </c>
      <c r="B4646" s="134"/>
      <c r="C4646" s="134"/>
      <c r="D4646" s="94">
        <f t="shared" si="72"/>
        <v>0</v>
      </c>
      <c r="E4646" s="135"/>
    </row>
    <row r="4647" spans="1:5">
      <c r="A4647" s="88">
        <v>4637</v>
      </c>
      <c r="B4647" s="134"/>
      <c r="C4647" s="134"/>
      <c r="D4647" s="94">
        <f t="shared" si="72"/>
        <v>0</v>
      </c>
      <c r="E4647" s="135"/>
    </row>
    <row r="4648" spans="1:5">
      <c r="A4648" s="88">
        <v>4638</v>
      </c>
      <c r="B4648" s="134"/>
      <c r="C4648" s="134"/>
      <c r="D4648" s="94">
        <f t="shared" si="72"/>
        <v>0</v>
      </c>
      <c r="E4648" s="135"/>
    </row>
    <row r="4649" spans="1:5">
      <c r="A4649" s="88">
        <v>4639</v>
      </c>
      <c r="B4649" s="134"/>
      <c r="C4649" s="134"/>
      <c r="D4649" s="94">
        <f t="shared" si="72"/>
        <v>0</v>
      </c>
      <c r="E4649" s="135"/>
    </row>
    <row r="4650" spans="1:5">
      <c r="A4650" s="88">
        <v>4640</v>
      </c>
      <c r="B4650" s="134"/>
      <c r="C4650" s="134"/>
      <c r="D4650" s="94">
        <f t="shared" si="72"/>
        <v>0</v>
      </c>
      <c r="E4650" s="135"/>
    </row>
    <row r="4651" spans="1:5">
      <c r="A4651" s="88">
        <v>4641</v>
      </c>
      <c r="B4651" s="134"/>
      <c r="C4651" s="134"/>
      <c r="D4651" s="94">
        <f t="shared" si="72"/>
        <v>0</v>
      </c>
      <c r="E4651" s="135"/>
    </row>
    <row r="4652" spans="1:5">
      <c r="A4652" s="88">
        <v>4642</v>
      </c>
      <c r="B4652" s="134"/>
      <c r="C4652" s="134"/>
      <c r="D4652" s="94">
        <f t="shared" si="72"/>
        <v>0</v>
      </c>
      <c r="E4652" s="135"/>
    </row>
    <row r="4653" spans="1:5">
      <c r="A4653" s="88">
        <v>4643</v>
      </c>
      <c r="B4653" s="134"/>
      <c r="C4653" s="134"/>
      <c r="D4653" s="94">
        <f t="shared" si="72"/>
        <v>0</v>
      </c>
      <c r="E4653" s="135"/>
    </row>
    <row r="4654" spans="1:5">
      <c r="A4654" s="88">
        <v>4644</v>
      </c>
      <c r="B4654" s="134"/>
      <c r="C4654" s="134"/>
      <c r="D4654" s="94">
        <f t="shared" si="72"/>
        <v>0</v>
      </c>
      <c r="E4654" s="135"/>
    </row>
    <row r="4655" spans="1:5">
      <c r="A4655" s="88">
        <v>4645</v>
      </c>
      <c r="B4655" s="134"/>
      <c r="C4655" s="134"/>
      <c r="D4655" s="94">
        <f t="shared" si="72"/>
        <v>0</v>
      </c>
      <c r="E4655" s="135"/>
    </row>
    <row r="4656" spans="1:5">
      <c r="A4656" s="88">
        <v>4646</v>
      </c>
      <c r="B4656" s="134"/>
      <c r="C4656" s="134"/>
      <c r="D4656" s="94">
        <f t="shared" si="72"/>
        <v>0</v>
      </c>
      <c r="E4656" s="135"/>
    </row>
    <row r="4657" spans="1:5">
      <c r="A4657" s="88">
        <v>4647</v>
      </c>
      <c r="B4657" s="134"/>
      <c r="C4657" s="134"/>
      <c r="D4657" s="94">
        <f t="shared" si="72"/>
        <v>0</v>
      </c>
      <c r="E4657" s="135"/>
    </row>
    <row r="4658" spans="1:5">
      <c r="A4658" s="88">
        <v>4648</v>
      </c>
      <c r="B4658" s="134"/>
      <c r="C4658" s="134"/>
      <c r="D4658" s="94">
        <f t="shared" si="72"/>
        <v>0</v>
      </c>
      <c r="E4658" s="135"/>
    </row>
    <row r="4659" spans="1:5">
      <c r="A4659" s="88">
        <v>4649</v>
      </c>
      <c r="B4659" s="134"/>
      <c r="C4659" s="134"/>
      <c r="D4659" s="94">
        <f t="shared" si="72"/>
        <v>0</v>
      </c>
      <c r="E4659" s="135"/>
    </row>
    <row r="4660" spans="1:5">
      <c r="A4660" s="88">
        <v>4650</v>
      </c>
      <c r="B4660" s="134"/>
      <c r="C4660" s="134"/>
      <c r="D4660" s="94">
        <f t="shared" si="72"/>
        <v>0</v>
      </c>
      <c r="E4660" s="135"/>
    </row>
    <row r="4661" spans="1:5">
      <c r="A4661" s="88">
        <v>4651</v>
      </c>
      <c r="B4661" s="134"/>
      <c r="C4661" s="134"/>
      <c r="D4661" s="94">
        <f t="shared" si="72"/>
        <v>0</v>
      </c>
      <c r="E4661" s="135"/>
    </row>
    <row r="4662" spans="1:5">
      <c r="A4662" s="88">
        <v>4652</v>
      </c>
      <c r="B4662" s="134"/>
      <c r="C4662" s="134"/>
      <c r="D4662" s="94">
        <f t="shared" si="72"/>
        <v>0</v>
      </c>
      <c r="E4662" s="135"/>
    </row>
    <row r="4663" spans="1:5">
      <c r="A4663" s="88">
        <v>4653</v>
      </c>
      <c r="B4663" s="134"/>
      <c r="C4663" s="134"/>
      <c r="D4663" s="94">
        <f t="shared" si="72"/>
        <v>0</v>
      </c>
      <c r="E4663" s="135"/>
    </row>
    <row r="4664" spans="1:5">
      <c r="A4664" s="88">
        <v>4654</v>
      </c>
      <c r="B4664" s="134"/>
      <c r="C4664" s="134"/>
      <c r="D4664" s="94">
        <f t="shared" si="72"/>
        <v>0</v>
      </c>
      <c r="E4664" s="135"/>
    </row>
    <row r="4665" spans="1:5">
      <c r="A4665" s="88">
        <v>4655</v>
      </c>
      <c r="B4665" s="134"/>
      <c r="C4665" s="134"/>
      <c r="D4665" s="94">
        <f t="shared" si="72"/>
        <v>0</v>
      </c>
      <c r="E4665" s="135"/>
    </row>
    <row r="4666" spans="1:5">
      <c r="A4666" s="88">
        <v>4656</v>
      </c>
      <c r="B4666" s="134"/>
      <c r="C4666" s="134"/>
      <c r="D4666" s="94">
        <f t="shared" si="72"/>
        <v>0</v>
      </c>
      <c r="E4666" s="135"/>
    </row>
    <row r="4667" spans="1:5">
      <c r="A4667" s="88">
        <v>4657</v>
      </c>
      <c r="B4667" s="134"/>
      <c r="C4667" s="134"/>
      <c r="D4667" s="94">
        <f t="shared" si="72"/>
        <v>0</v>
      </c>
      <c r="E4667" s="135"/>
    </row>
    <row r="4668" spans="1:5">
      <c r="A4668" s="88">
        <v>4658</v>
      </c>
      <c r="B4668" s="134"/>
      <c r="C4668" s="134"/>
      <c r="D4668" s="94">
        <f t="shared" si="72"/>
        <v>0</v>
      </c>
      <c r="E4668" s="135"/>
    </row>
    <row r="4669" spans="1:5">
      <c r="A4669" s="88">
        <v>4659</v>
      </c>
      <c r="B4669" s="134"/>
      <c r="C4669" s="134"/>
      <c r="D4669" s="94">
        <f t="shared" si="72"/>
        <v>0</v>
      </c>
      <c r="E4669" s="135"/>
    </row>
    <row r="4670" spans="1:5">
      <c r="A4670" s="88">
        <v>4660</v>
      </c>
      <c r="B4670" s="134"/>
      <c r="C4670" s="134"/>
      <c r="D4670" s="94">
        <f t="shared" si="72"/>
        <v>0</v>
      </c>
      <c r="E4670" s="135"/>
    </row>
    <row r="4671" spans="1:5">
      <c r="A4671" s="88">
        <v>4661</v>
      </c>
      <c r="B4671" s="134"/>
      <c r="C4671" s="134"/>
      <c r="D4671" s="94">
        <f t="shared" si="72"/>
        <v>0</v>
      </c>
      <c r="E4671" s="135"/>
    </row>
    <row r="4672" spans="1:5">
      <c r="A4672" s="88">
        <v>4662</v>
      </c>
      <c r="B4672" s="134"/>
      <c r="C4672" s="134"/>
      <c r="D4672" s="94">
        <f t="shared" si="72"/>
        <v>0</v>
      </c>
      <c r="E4672" s="135"/>
    </row>
    <row r="4673" spans="1:5">
      <c r="A4673" s="88">
        <v>4663</v>
      </c>
      <c r="B4673" s="134"/>
      <c r="C4673" s="134"/>
      <c r="D4673" s="94">
        <f t="shared" si="72"/>
        <v>0</v>
      </c>
      <c r="E4673" s="135"/>
    </row>
    <row r="4674" spans="1:5">
      <c r="A4674" s="88">
        <v>4664</v>
      </c>
      <c r="B4674" s="134"/>
      <c r="C4674" s="134"/>
      <c r="D4674" s="94">
        <f t="shared" si="72"/>
        <v>0</v>
      </c>
      <c r="E4674" s="135"/>
    </row>
    <row r="4675" spans="1:5">
      <c r="A4675" s="88">
        <v>4665</v>
      </c>
      <c r="B4675" s="134"/>
      <c r="C4675" s="134"/>
      <c r="D4675" s="94">
        <f t="shared" si="72"/>
        <v>0</v>
      </c>
      <c r="E4675" s="135"/>
    </row>
    <row r="4676" spans="1:5">
      <c r="A4676" s="88">
        <v>4666</v>
      </c>
      <c r="B4676" s="134"/>
      <c r="C4676" s="134"/>
      <c r="D4676" s="94">
        <f t="shared" si="72"/>
        <v>0</v>
      </c>
      <c r="E4676" s="135"/>
    </row>
    <row r="4677" spans="1:5">
      <c r="A4677" s="88">
        <v>4667</v>
      </c>
      <c r="B4677" s="134"/>
      <c r="C4677" s="134"/>
      <c r="D4677" s="94">
        <f t="shared" si="72"/>
        <v>0</v>
      </c>
      <c r="E4677" s="135"/>
    </row>
    <row r="4678" spans="1:5">
      <c r="A4678" s="88">
        <v>4668</v>
      </c>
      <c r="B4678" s="134"/>
      <c r="C4678" s="134"/>
      <c r="D4678" s="94">
        <f t="shared" si="72"/>
        <v>0</v>
      </c>
      <c r="E4678" s="135"/>
    </row>
    <row r="4679" spans="1:5">
      <c r="A4679" s="88">
        <v>4669</v>
      </c>
      <c r="B4679" s="134"/>
      <c r="C4679" s="134"/>
      <c r="D4679" s="94">
        <f t="shared" si="72"/>
        <v>0</v>
      </c>
      <c r="E4679" s="135"/>
    </row>
    <row r="4680" spans="1:5">
      <c r="A4680" s="88">
        <v>4670</v>
      </c>
      <c r="B4680" s="134"/>
      <c r="C4680" s="134"/>
      <c r="D4680" s="94">
        <f t="shared" si="72"/>
        <v>0</v>
      </c>
      <c r="E4680" s="135"/>
    </row>
    <row r="4681" spans="1:5">
      <c r="A4681" s="88">
        <v>4671</v>
      </c>
      <c r="B4681" s="134"/>
      <c r="C4681" s="134"/>
      <c r="D4681" s="94">
        <f t="shared" si="72"/>
        <v>0</v>
      </c>
      <c r="E4681" s="135"/>
    </row>
    <row r="4682" spans="1:5">
      <c r="A4682" s="88">
        <v>4672</v>
      </c>
      <c r="B4682" s="134"/>
      <c r="C4682" s="134"/>
      <c r="D4682" s="94">
        <f t="shared" si="72"/>
        <v>0</v>
      </c>
      <c r="E4682" s="135"/>
    </row>
    <row r="4683" spans="1:5">
      <c r="A4683" s="88">
        <v>4673</v>
      </c>
      <c r="B4683" s="134"/>
      <c r="C4683" s="134"/>
      <c r="D4683" s="94">
        <f t="shared" si="72"/>
        <v>0</v>
      </c>
      <c r="E4683" s="135"/>
    </row>
    <row r="4684" spans="1:5">
      <c r="A4684" s="88">
        <v>4674</v>
      </c>
      <c r="B4684" s="134"/>
      <c r="C4684" s="134"/>
      <c r="D4684" s="94">
        <f t="shared" ref="D4684:D4747" si="73">MIN(B4684:C4684)</f>
        <v>0</v>
      </c>
      <c r="E4684" s="135"/>
    </row>
    <row r="4685" spans="1:5">
      <c r="A4685" s="88">
        <v>4675</v>
      </c>
      <c r="B4685" s="134"/>
      <c r="C4685" s="134"/>
      <c r="D4685" s="94">
        <f t="shared" si="73"/>
        <v>0</v>
      </c>
      <c r="E4685" s="135"/>
    </row>
    <row r="4686" spans="1:5">
      <c r="A4686" s="88">
        <v>4676</v>
      </c>
      <c r="B4686" s="134"/>
      <c r="C4686" s="134"/>
      <c r="D4686" s="94">
        <f t="shared" si="73"/>
        <v>0</v>
      </c>
      <c r="E4686" s="135"/>
    </row>
    <row r="4687" spans="1:5">
      <c r="A4687" s="88">
        <v>4677</v>
      </c>
      <c r="B4687" s="134"/>
      <c r="C4687" s="134"/>
      <c r="D4687" s="94">
        <f t="shared" si="73"/>
        <v>0</v>
      </c>
      <c r="E4687" s="135"/>
    </row>
    <row r="4688" spans="1:5">
      <c r="A4688" s="88">
        <v>4678</v>
      </c>
      <c r="B4688" s="134"/>
      <c r="C4688" s="134"/>
      <c r="D4688" s="94">
        <f t="shared" si="73"/>
        <v>0</v>
      </c>
      <c r="E4688" s="135"/>
    </row>
    <row r="4689" spans="1:5">
      <c r="A4689" s="88">
        <v>4679</v>
      </c>
      <c r="B4689" s="134"/>
      <c r="C4689" s="134"/>
      <c r="D4689" s="94">
        <f t="shared" si="73"/>
        <v>0</v>
      </c>
      <c r="E4689" s="135"/>
    </row>
    <row r="4690" spans="1:5">
      <c r="A4690" s="88">
        <v>4680</v>
      </c>
      <c r="B4690" s="134"/>
      <c r="C4690" s="134"/>
      <c r="D4690" s="94">
        <f t="shared" si="73"/>
        <v>0</v>
      </c>
      <c r="E4690" s="135"/>
    </row>
    <row r="4691" spans="1:5">
      <c r="A4691" s="88">
        <v>4681</v>
      </c>
      <c r="B4691" s="134"/>
      <c r="C4691" s="134"/>
      <c r="D4691" s="94">
        <f t="shared" si="73"/>
        <v>0</v>
      </c>
      <c r="E4691" s="135"/>
    </row>
    <row r="4692" spans="1:5">
      <c r="A4692" s="88">
        <v>4682</v>
      </c>
      <c r="B4692" s="134"/>
      <c r="C4692" s="134"/>
      <c r="D4692" s="94">
        <f t="shared" si="73"/>
        <v>0</v>
      </c>
      <c r="E4692" s="135"/>
    </row>
    <row r="4693" spans="1:5">
      <c r="A4693" s="88">
        <v>4683</v>
      </c>
      <c r="B4693" s="134"/>
      <c r="C4693" s="134"/>
      <c r="D4693" s="94">
        <f t="shared" si="73"/>
        <v>0</v>
      </c>
      <c r="E4693" s="135"/>
    </row>
    <row r="4694" spans="1:5">
      <c r="A4694" s="88">
        <v>4684</v>
      </c>
      <c r="B4694" s="134"/>
      <c r="C4694" s="134"/>
      <c r="D4694" s="94">
        <f t="shared" si="73"/>
        <v>0</v>
      </c>
      <c r="E4694" s="135"/>
    </row>
    <row r="4695" spans="1:5">
      <c r="A4695" s="88">
        <v>4685</v>
      </c>
      <c r="B4695" s="134"/>
      <c r="C4695" s="134"/>
      <c r="D4695" s="94">
        <f t="shared" si="73"/>
        <v>0</v>
      </c>
      <c r="E4695" s="135"/>
    </row>
    <row r="4696" spans="1:5">
      <c r="A4696" s="88">
        <v>4686</v>
      </c>
      <c r="B4696" s="134"/>
      <c r="C4696" s="134"/>
      <c r="D4696" s="94">
        <f t="shared" si="73"/>
        <v>0</v>
      </c>
      <c r="E4696" s="135"/>
    </row>
    <row r="4697" spans="1:5">
      <c r="A4697" s="88">
        <v>4687</v>
      </c>
      <c r="B4697" s="134"/>
      <c r="C4697" s="134"/>
      <c r="D4697" s="94">
        <f t="shared" si="73"/>
        <v>0</v>
      </c>
      <c r="E4697" s="135"/>
    </row>
    <row r="4698" spans="1:5">
      <c r="A4698" s="88">
        <v>4688</v>
      </c>
      <c r="B4698" s="134"/>
      <c r="C4698" s="134"/>
      <c r="D4698" s="94">
        <f t="shared" si="73"/>
        <v>0</v>
      </c>
      <c r="E4698" s="135"/>
    </row>
    <row r="4699" spans="1:5">
      <c r="A4699" s="88">
        <v>4689</v>
      </c>
      <c r="B4699" s="134"/>
      <c r="C4699" s="134"/>
      <c r="D4699" s="94">
        <f t="shared" si="73"/>
        <v>0</v>
      </c>
      <c r="E4699" s="135"/>
    </row>
    <row r="4700" spans="1:5">
      <c r="A4700" s="88">
        <v>4690</v>
      </c>
      <c r="B4700" s="134"/>
      <c r="C4700" s="134"/>
      <c r="D4700" s="94">
        <f t="shared" si="73"/>
        <v>0</v>
      </c>
      <c r="E4700" s="135"/>
    </row>
    <row r="4701" spans="1:5">
      <c r="A4701" s="88">
        <v>4691</v>
      </c>
      <c r="B4701" s="134"/>
      <c r="C4701" s="134"/>
      <c r="D4701" s="94">
        <f t="shared" si="73"/>
        <v>0</v>
      </c>
      <c r="E4701" s="135"/>
    </row>
    <row r="4702" spans="1:5">
      <c r="A4702" s="88">
        <v>4692</v>
      </c>
      <c r="B4702" s="134"/>
      <c r="C4702" s="134"/>
      <c r="D4702" s="94">
        <f t="shared" si="73"/>
        <v>0</v>
      </c>
      <c r="E4702" s="135"/>
    </row>
    <row r="4703" spans="1:5">
      <c r="A4703" s="88">
        <v>4693</v>
      </c>
      <c r="B4703" s="134"/>
      <c r="C4703" s="134"/>
      <c r="D4703" s="94">
        <f t="shared" si="73"/>
        <v>0</v>
      </c>
      <c r="E4703" s="135"/>
    </row>
    <row r="4704" spans="1:5">
      <c r="A4704" s="88">
        <v>4694</v>
      </c>
      <c r="B4704" s="134"/>
      <c r="C4704" s="134"/>
      <c r="D4704" s="94">
        <f t="shared" si="73"/>
        <v>0</v>
      </c>
      <c r="E4704" s="135"/>
    </row>
    <row r="4705" spans="1:5">
      <c r="A4705" s="88">
        <v>4695</v>
      </c>
      <c r="B4705" s="134"/>
      <c r="C4705" s="134"/>
      <c r="D4705" s="94">
        <f t="shared" si="73"/>
        <v>0</v>
      </c>
      <c r="E4705" s="135"/>
    </row>
    <row r="4706" spans="1:5">
      <c r="A4706" s="88">
        <v>4696</v>
      </c>
      <c r="B4706" s="134"/>
      <c r="C4706" s="134"/>
      <c r="D4706" s="94">
        <f t="shared" si="73"/>
        <v>0</v>
      </c>
      <c r="E4706" s="135"/>
    </row>
    <row r="4707" spans="1:5">
      <c r="A4707" s="88">
        <v>4697</v>
      </c>
      <c r="B4707" s="134"/>
      <c r="C4707" s="134"/>
      <c r="D4707" s="94">
        <f t="shared" si="73"/>
        <v>0</v>
      </c>
      <c r="E4707" s="135"/>
    </row>
    <row r="4708" spans="1:5">
      <c r="A4708" s="88">
        <v>4698</v>
      </c>
      <c r="B4708" s="134"/>
      <c r="C4708" s="134"/>
      <c r="D4708" s="94">
        <f t="shared" si="73"/>
        <v>0</v>
      </c>
      <c r="E4708" s="135"/>
    </row>
    <row r="4709" spans="1:5">
      <c r="A4709" s="88">
        <v>4699</v>
      </c>
      <c r="B4709" s="134"/>
      <c r="C4709" s="134"/>
      <c r="D4709" s="94">
        <f t="shared" si="73"/>
        <v>0</v>
      </c>
      <c r="E4709" s="135"/>
    </row>
    <row r="4710" spans="1:5">
      <c r="A4710" s="88">
        <v>4700</v>
      </c>
      <c r="B4710" s="134"/>
      <c r="C4710" s="134"/>
      <c r="D4710" s="94">
        <f t="shared" si="73"/>
        <v>0</v>
      </c>
      <c r="E4710" s="135"/>
    </row>
    <row r="4711" spans="1:5">
      <c r="A4711" s="88">
        <v>4701</v>
      </c>
      <c r="B4711" s="134"/>
      <c r="C4711" s="134"/>
      <c r="D4711" s="94">
        <f t="shared" si="73"/>
        <v>0</v>
      </c>
      <c r="E4711" s="135"/>
    </row>
    <row r="4712" spans="1:5">
      <c r="A4712" s="88">
        <v>4702</v>
      </c>
      <c r="B4712" s="134"/>
      <c r="C4712" s="134"/>
      <c r="D4712" s="94">
        <f t="shared" si="73"/>
        <v>0</v>
      </c>
      <c r="E4712" s="135"/>
    </row>
    <row r="4713" spans="1:5">
      <c r="A4713" s="88">
        <v>4703</v>
      </c>
      <c r="B4713" s="134"/>
      <c r="C4713" s="134"/>
      <c r="D4713" s="94">
        <f t="shared" si="73"/>
        <v>0</v>
      </c>
      <c r="E4713" s="135"/>
    </row>
    <row r="4714" spans="1:5">
      <c r="A4714" s="88">
        <v>4704</v>
      </c>
      <c r="B4714" s="134"/>
      <c r="C4714" s="134"/>
      <c r="D4714" s="94">
        <f t="shared" si="73"/>
        <v>0</v>
      </c>
      <c r="E4714" s="135"/>
    </row>
    <row r="4715" spans="1:5">
      <c r="A4715" s="88">
        <v>4705</v>
      </c>
      <c r="B4715" s="134"/>
      <c r="C4715" s="134"/>
      <c r="D4715" s="94">
        <f t="shared" si="73"/>
        <v>0</v>
      </c>
      <c r="E4715" s="135"/>
    </row>
    <row r="4716" spans="1:5">
      <c r="A4716" s="88">
        <v>4706</v>
      </c>
      <c r="B4716" s="134"/>
      <c r="C4716" s="134"/>
      <c r="D4716" s="94">
        <f t="shared" si="73"/>
        <v>0</v>
      </c>
      <c r="E4716" s="135"/>
    </row>
    <row r="4717" spans="1:5">
      <c r="A4717" s="88">
        <v>4707</v>
      </c>
      <c r="B4717" s="134"/>
      <c r="C4717" s="134"/>
      <c r="D4717" s="94">
        <f t="shared" si="73"/>
        <v>0</v>
      </c>
      <c r="E4717" s="135"/>
    </row>
    <row r="4718" spans="1:5">
      <c r="A4718" s="88">
        <v>4708</v>
      </c>
      <c r="B4718" s="134"/>
      <c r="C4718" s="134"/>
      <c r="D4718" s="94">
        <f t="shared" si="73"/>
        <v>0</v>
      </c>
      <c r="E4718" s="135"/>
    </row>
    <row r="4719" spans="1:5">
      <c r="A4719" s="88">
        <v>4709</v>
      </c>
      <c r="B4719" s="134"/>
      <c r="C4719" s="134"/>
      <c r="D4719" s="94">
        <f t="shared" si="73"/>
        <v>0</v>
      </c>
      <c r="E4719" s="135"/>
    </row>
    <row r="4720" spans="1:5">
      <c r="A4720" s="88">
        <v>4710</v>
      </c>
      <c r="B4720" s="134"/>
      <c r="C4720" s="134"/>
      <c r="D4720" s="94">
        <f t="shared" si="73"/>
        <v>0</v>
      </c>
      <c r="E4720" s="135"/>
    </row>
    <row r="4721" spans="1:5">
      <c r="A4721" s="88">
        <v>4711</v>
      </c>
      <c r="B4721" s="134"/>
      <c r="C4721" s="134"/>
      <c r="D4721" s="94">
        <f t="shared" si="73"/>
        <v>0</v>
      </c>
      <c r="E4721" s="135"/>
    </row>
    <row r="4722" spans="1:5">
      <c r="A4722" s="88">
        <v>4712</v>
      </c>
      <c r="B4722" s="134"/>
      <c r="C4722" s="134"/>
      <c r="D4722" s="94">
        <f t="shared" si="73"/>
        <v>0</v>
      </c>
      <c r="E4722" s="135"/>
    </row>
    <row r="4723" spans="1:5">
      <c r="A4723" s="88">
        <v>4713</v>
      </c>
      <c r="B4723" s="134"/>
      <c r="C4723" s="134"/>
      <c r="D4723" s="94">
        <f t="shared" si="73"/>
        <v>0</v>
      </c>
      <c r="E4723" s="135"/>
    </row>
    <row r="4724" spans="1:5">
      <c r="A4724" s="88">
        <v>4714</v>
      </c>
      <c r="B4724" s="134"/>
      <c r="C4724" s="134"/>
      <c r="D4724" s="94">
        <f t="shared" si="73"/>
        <v>0</v>
      </c>
      <c r="E4724" s="135"/>
    </row>
    <row r="4725" spans="1:5">
      <c r="A4725" s="88">
        <v>4715</v>
      </c>
      <c r="B4725" s="134"/>
      <c r="C4725" s="134"/>
      <c r="D4725" s="94">
        <f t="shared" si="73"/>
        <v>0</v>
      </c>
      <c r="E4725" s="135"/>
    </row>
    <row r="4726" spans="1:5">
      <c r="A4726" s="88">
        <v>4716</v>
      </c>
      <c r="B4726" s="134"/>
      <c r="C4726" s="134"/>
      <c r="D4726" s="94">
        <f t="shared" si="73"/>
        <v>0</v>
      </c>
      <c r="E4726" s="135"/>
    </row>
    <row r="4727" spans="1:5">
      <c r="A4727" s="88">
        <v>4717</v>
      </c>
      <c r="B4727" s="134"/>
      <c r="C4727" s="134"/>
      <c r="D4727" s="94">
        <f t="shared" si="73"/>
        <v>0</v>
      </c>
      <c r="E4727" s="135"/>
    </row>
    <row r="4728" spans="1:5">
      <c r="A4728" s="88">
        <v>4718</v>
      </c>
      <c r="B4728" s="134"/>
      <c r="C4728" s="134"/>
      <c r="D4728" s="94">
        <f t="shared" si="73"/>
        <v>0</v>
      </c>
      <c r="E4728" s="135"/>
    </row>
    <row r="4729" spans="1:5">
      <c r="A4729" s="88">
        <v>4719</v>
      </c>
      <c r="B4729" s="134"/>
      <c r="C4729" s="134"/>
      <c r="D4729" s="94">
        <f t="shared" si="73"/>
        <v>0</v>
      </c>
      <c r="E4729" s="135"/>
    </row>
    <row r="4730" spans="1:5">
      <c r="A4730" s="88">
        <v>4720</v>
      </c>
      <c r="B4730" s="134"/>
      <c r="C4730" s="134"/>
      <c r="D4730" s="94">
        <f t="shared" si="73"/>
        <v>0</v>
      </c>
      <c r="E4730" s="135"/>
    </row>
    <row r="4731" spans="1:5">
      <c r="A4731" s="88">
        <v>4721</v>
      </c>
      <c r="B4731" s="134"/>
      <c r="C4731" s="134"/>
      <c r="D4731" s="94">
        <f t="shared" si="73"/>
        <v>0</v>
      </c>
      <c r="E4731" s="135"/>
    </row>
    <row r="4732" spans="1:5">
      <c r="A4732" s="88">
        <v>4722</v>
      </c>
      <c r="B4732" s="134"/>
      <c r="C4732" s="134"/>
      <c r="D4732" s="94">
        <f t="shared" si="73"/>
        <v>0</v>
      </c>
      <c r="E4732" s="135"/>
    </row>
    <row r="4733" spans="1:5">
      <c r="A4733" s="88">
        <v>4723</v>
      </c>
      <c r="B4733" s="134"/>
      <c r="C4733" s="134"/>
      <c r="D4733" s="94">
        <f t="shared" si="73"/>
        <v>0</v>
      </c>
      <c r="E4733" s="135"/>
    </row>
    <row r="4734" spans="1:5">
      <c r="A4734" s="88">
        <v>4724</v>
      </c>
      <c r="B4734" s="134"/>
      <c r="C4734" s="134"/>
      <c r="D4734" s="94">
        <f t="shared" si="73"/>
        <v>0</v>
      </c>
      <c r="E4734" s="135"/>
    </row>
    <row r="4735" spans="1:5">
      <c r="A4735" s="88">
        <v>4725</v>
      </c>
      <c r="B4735" s="134"/>
      <c r="C4735" s="134"/>
      <c r="D4735" s="94">
        <f t="shared" si="73"/>
        <v>0</v>
      </c>
      <c r="E4735" s="135"/>
    </row>
    <row r="4736" spans="1:5">
      <c r="A4736" s="88">
        <v>4726</v>
      </c>
      <c r="B4736" s="134"/>
      <c r="C4736" s="134"/>
      <c r="D4736" s="94">
        <f t="shared" si="73"/>
        <v>0</v>
      </c>
      <c r="E4736" s="135"/>
    </row>
    <row r="4737" spans="1:5">
      <c r="A4737" s="88">
        <v>4727</v>
      </c>
      <c r="B4737" s="134"/>
      <c r="C4737" s="134"/>
      <c r="D4737" s="94">
        <f t="shared" si="73"/>
        <v>0</v>
      </c>
      <c r="E4737" s="135"/>
    </row>
    <row r="4738" spans="1:5">
      <c r="A4738" s="88">
        <v>4728</v>
      </c>
      <c r="B4738" s="134"/>
      <c r="C4738" s="134"/>
      <c r="D4738" s="94">
        <f t="shared" si="73"/>
        <v>0</v>
      </c>
      <c r="E4738" s="135"/>
    </row>
    <row r="4739" spans="1:5">
      <c r="A4739" s="88">
        <v>4729</v>
      </c>
      <c r="B4739" s="134"/>
      <c r="C4739" s="134"/>
      <c r="D4739" s="94">
        <f t="shared" si="73"/>
        <v>0</v>
      </c>
      <c r="E4739" s="135"/>
    </row>
    <row r="4740" spans="1:5">
      <c r="A4740" s="88">
        <v>4730</v>
      </c>
      <c r="B4740" s="134"/>
      <c r="C4740" s="134"/>
      <c r="D4740" s="94">
        <f t="shared" si="73"/>
        <v>0</v>
      </c>
      <c r="E4740" s="135"/>
    </row>
    <row r="4741" spans="1:5">
      <c r="A4741" s="88">
        <v>4731</v>
      </c>
      <c r="B4741" s="134"/>
      <c r="C4741" s="134"/>
      <c r="D4741" s="94">
        <f t="shared" si="73"/>
        <v>0</v>
      </c>
      <c r="E4741" s="135"/>
    </row>
    <row r="4742" spans="1:5">
      <c r="A4742" s="88">
        <v>4732</v>
      </c>
      <c r="B4742" s="134"/>
      <c r="C4742" s="134"/>
      <c r="D4742" s="94">
        <f t="shared" si="73"/>
        <v>0</v>
      </c>
      <c r="E4742" s="135"/>
    </row>
    <row r="4743" spans="1:5">
      <c r="A4743" s="88">
        <v>4733</v>
      </c>
      <c r="B4743" s="134"/>
      <c r="C4743" s="134"/>
      <c r="D4743" s="94">
        <f t="shared" si="73"/>
        <v>0</v>
      </c>
      <c r="E4743" s="135"/>
    </row>
    <row r="4744" spans="1:5">
      <c r="A4744" s="88">
        <v>4734</v>
      </c>
      <c r="B4744" s="134"/>
      <c r="C4744" s="134"/>
      <c r="D4744" s="94">
        <f t="shared" si="73"/>
        <v>0</v>
      </c>
      <c r="E4744" s="135"/>
    </row>
    <row r="4745" spans="1:5">
      <c r="A4745" s="88">
        <v>4735</v>
      </c>
      <c r="B4745" s="134"/>
      <c r="C4745" s="134"/>
      <c r="D4745" s="94">
        <f t="shared" si="73"/>
        <v>0</v>
      </c>
      <c r="E4745" s="135"/>
    </row>
    <row r="4746" spans="1:5">
      <c r="A4746" s="88">
        <v>4736</v>
      </c>
      <c r="B4746" s="134"/>
      <c r="C4746" s="134"/>
      <c r="D4746" s="94">
        <f t="shared" si="73"/>
        <v>0</v>
      </c>
      <c r="E4746" s="135"/>
    </row>
    <row r="4747" spans="1:5">
      <c r="A4747" s="88">
        <v>4737</v>
      </c>
      <c r="B4747" s="134"/>
      <c r="C4747" s="134"/>
      <c r="D4747" s="94">
        <f t="shared" si="73"/>
        <v>0</v>
      </c>
      <c r="E4747" s="135"/>
    </row>
    <row r="4748" spans="1:5">
      <c r="A4748" s="88">
        <v>4738</v>
      </c>
      <c r="B4748" s="134"/>
      <c r="C4748" s="134"/>
      <c r="D4748" s="94">
        <f t="shared" ref="D4748:D4811" si="74">MIN(B4748:C4748)</f>
        <v>0</v>
      </c>
      <c r="E4748" s="135"/>
    </row>
    <row r="4749" spans="1:5">
      <c r="A4749" s="88">
        <v>4739</v>
      </c>
      <c r="B4749" s="134"/>
      <c r="C4749" s="134"/>
      <c r="D4749" s="94">
        <f t="shared" si="74"/>
        <v>0</v>
      </c>
      <c r="E4749" s="135"/>
    </row>
    <row r="4750" spans="1:5">
      <c r="A4750" s="88">
        <v>4740</v>
      </c>
      <c r="B4750" s="134"/>
      <c r="C4750" s="134"/>
      <c r="D4750" s="94">
        <f t="shared" si="74"/>
        <v>0</v>
      </c>
      <c r="E4750" s="135"/>
    </row>
    <row r="4751" spans="1:5">
      <c r="A4751" s="88">
        <v>4741</v>
      </c>
      <c r="B4751" s="134"/>
      <c r="C4751" s="134"/>
      <c r="D4751" s="94">
        <f t="shared" si="74"/>
        <v>0</v>
      </c>
      <c r="E4751" s="135"/>
    </row>
    <row r="4752" spans="1:5">
      <c r="A4752" s="88">
        <v>4742</v>
      </c>
      <c r="B4752" s="134"/>
      <c r="C4752" s="134"/>
      <c r="D4752" s="94">
        <f t="shared" si="74"/>
        <v>0</v>
      </c>
      <c r="E4752" s="135"/>
    </row>
    <row r="4753" spans="1:5">
      <c r="A4753" s="88">
        <v>4743</v>
      </c>
      <c r="B4753" s="134"/>
      <c r="C4753" s="134"/>
      <c r="D4753" s="94">
        <f t="shared" si="74"/>
        <v>0</v>
      </c>
      <c r="E4753" s="135"/>
    </row>
    <row r="4754" spans="1:5">
      <c r="A4754" s="88">
        <v>4744</v>
      </c>
      <c r="B4754" s="134"/>
      <c r="C4754" s="134"/>
      <c r="D4754" s="94">
        <f t="shared" si="74"/>
        <v>0</v>
      </c>
      <c r="E4754" s="135"/>
    </row>
    <row r="4755" spans="1:5">
      <c r="A4755" s="88">
        <v>4745</v>
      </c>
      <c r="B4755" s="134"/>
      <c r="C4755" s="134"/>
      <c r="D4755" s="94">
        <f t="shared" si="74"/>
        <v>0</v>
      </c>
      <c r="E4755" s="135"/>
    </row>
    <row r="4756" spans="1:5">
      <c r="A4756" s="88">
        <v>4746</v>
      </c>
      <c r="B4756" s="134"/>
      <c r="C4756" s="134"/>
      <c r="D4756" s="94">
        <f t="shared" si="74"/>
        <v>0</v>
      </c>
      <c r="E4756" s="135"/>
    </row>
    <row r="4757" spans="1:5">
      <c r="A4757" s="88">
        <v>4747</v>
      </c>
      <c r="B4757" s="134"/>
      <c r="C4757" s="134"/>
      <c r="D4757" s="94">
        <f t="shared" si="74"/>
        <v>0</v>
      </c>
      <c r="E4757" s="135"/>
    </row>
    <row r="4758" spans="1:5">
      <c r="A4758" s="88">
        <v>4748</v>
      </c>
      <c r="B4758" s="134"/>
      <c r="C4758" s="134"/>
      <c r="D4758" s="94">
        <f t="shared" si="74"/>
        <v>0</v>
      </c>
      <c r="E4758" s="135"/>
    </row>
    <row r="4759" spans="1:5">
      <c r="A4759" s="88">
        <v>4749</v>
      </c>
      <c r="B4759" s="134"/>
      <c r="C4759" s="134"/>
      <c r="D4759" s="94">
        <f t="shared" si="74"/>
        <v>0</v>
      </c>
      <c r="E4759" s="135"/>
    </row>
    <row r="4760" spans="1:5">
      <c r="A4760" s="88">
        <v>4750</v>
      </c>
      <c r="B4760" s="134"/>
      <c r="C4760" s="134"/>
      <c r="D4760" s="94">
        <f t="shared" si="74"/>
        <v>0</v>
      </c>
      <c r="E4760" s="135"/>
    </row>
    <row r="4761" spans="1:5">
      <c r="A4761" s="88">
        <v>4751</v>
      </c>
      <c r="B4761" s="134"/>
      <c r="C4761" s="134"/>
      <c r="D4761" s="94">
        <f t="shared" si="74"/>
        <v>0</v>
      </c>
      <c r="E4761" s="135"/>
    </row>
    <row r="4762" spans="1:5">
      <c r="A4762" s="88">
        <v>4752</v>
      </c>
      <c r="B4762" s="134"/>
      <c r="C4762" s="134"/>
      <c r="D4762" s="94">
        <f t="shared" si="74"/>
        <v>0</v>
      </c>
      <c r="E4762" s="135"/>
    </row>
    <row r="4763" spans="1:5">
      <c r="A4763" s="88">
        <v>4753</v>
      </c>
      <c r="B4763" s="134"/>
      <c r="C4763" s="134"/>
      <c r="D4763" s="94">
        <f t="shared" si="74"/>
        <v>0</v>
      </c>
      <c r="E4763" s="135"/>
    </row>
    <row r="4764" spans="1:5">
      <c r="A4764" s="88">
        <v>4754</v>
      </c>
      <c r="B4764" s="134"/>
      <c r="C4764" s="134"/>
      <c r="D4764" s="94">
        <f t="shared" si="74"/>
        <v>0</v>
      </c>
      <c r="E4764" s="135"/>
    </row>
    <row r="4765" spans="1:5">
      <c r="A4765" s="88">
        <v>4755</v>
      </c>
      <c r="B4765" s="134"/>
      <c r="C4765" s="134"/>
      <c r="D4765" s="94">
        <f t="shared" si="74"/>
        <v>0</v>
      </c>
      <c r="E4765" s="135"/>
    </row>
    <row r="4766" spans="1:5">
      <c r="A4766" s="88">
        <v>4756</v>
      </c>
      <c r="B4766" s="134"/>
      <c r="C4766" s="134"/>
      <c r="D4766" s="94">
        <f t="shared" si="74"/>
        <v>0</v>
      </c>
      <c r="E4766" s="135"/>
    </row>
    <row r="4767" spans="1:5">
      <c r="A4767" s="88">
        <v>4757</v>
      </c>
      <c r="B4767" s="134"/>
      <c r="C4767" s="134"/>
      <c r="D4767" s="94">
        <f t="shared" si="74"/>
        <v>0</v>
      </c>
      <c r="E4767" s="135"/>
    </row>
    <row r="4768" spans="1:5">
      <c r="A4768" s="88">
        <v>4758</v>
      </c>
      <c r="B4768" s="134"/>
      <c r="C4768" s="134"/>
      <c r="D4768" s="94">
        <f t="shared" si="74"/>
        <v>0</v>
      </c>
      <c r="E4768" s="135"/>
    </row>
    <row r="4769" spans="1:5">
      <c r="A4769" s="88">
        <v>4759</v>
      </c>
      <c r="B4769" s="134"/>
      <c r="C4769" s="134"/>
      <c r="D4769" s="94">
        <f t="shared" si="74"/>
        <v>0</v>
      </c>
      <c r="E4769" s="135"/>
    </row>
    <row r="4770" spans="1:5">
      <c r="A4770" s="88">
        <v>4760</v>
      </c>
      <c r="B4770" s="134"/>
      <c r="C4770" s="134"/>
      <c r="D4770" s="94">
        <f t="shared" si="74"/>
        <v>0</v>
      </c>
      <c r="E4770" s="135"/>
    </row>
    <row r="4771" spans="1:5">
      <c r="A4771" s="88">
        <v>4761</v>
      </c>
      <c r="B4771" s="134"/>
      <c r="C4771" s="134"/>
      <c r="D4771" s="94">
        <f t="shared" si="74"/>
        <v>0</v>
      </c>
      <c r="E4771" s="135"/>
    </row>
    <row r="4772" spans="1:5">
      <c r="A4772" s="88">
        <v>4762</v>
      </c>
      <c r="B4772" s="134"/>
      <c r="C4772" s="134"/>
      <c r="D4772" s="94">
        <f t="shared" si="74"/>
        <v>0</v>
      </c>
      <c r="E4772" s="135"/>
    </row>
    <row r="4773" spans="1:5">
      <c r="A4773" s="88">
        <v>4763</v>
      </c>
      <c r="B4773" s="134"/>
      <c r="C4773" s="134"/>
      <c r="D4773" s="94">
        <f t="shared" si="74"/>
        <v>0</v>
      </c>
      <c r="E4773" s="135"/>
    </row>
    <row r="4774" spans="1:5">
      <c r="A4774" s="88">
        <v>4764</v>
      </c>
      <c r="B4774" s="134"/>
      <c r="C4774" s="134"/>
      <c r="D4774" s="94">
        <f t="shared" si="74"/>
        <v>0</v>
      </c>
      <c r="E4774" s="135"/>
    </row>
    <row r="4775" spans="1:5">
      <c r="A4775" s="88">
        <v>4765</v>
      </c>
      <c r="B4775" s="134"/>
      <c r="C4775" s="134"/>
      <c r="D4775" s="94">
        <f t="shared" si="74"/>
        <v>0</v>
      </c>
      <c r="E4775" s="135"/>
    </row>
    <row r="4776" spans="1:5">
      <c r="A4776" s="88">
        <v>4766</v>
      </c>
      <c r="B4776" s="134"/>
      <c r="C4776" s="134"/>
      <c r="D4776" s="94">
        <f t="shared" si="74"/>
        <v>0</v>
      </c>
      <c r="E4776" s="135"/>
    </row>
    <row r="4777" spans="1:5">
      <c r="A4777" s="88">
        <v>4767</v>
      </c>
      <c r="B4777" s="134"/>
      <c r="C4777" s="134"/>
      <c r="D4777" s="94">
        <f t="shared" si="74"/>
        <v>0</v>
      </c>
      <c r="E4777" s="135"/>
    </row>
    <row r="4778" spans="1:5">
      <c r="A4778" s="88">
        <v>4768</v>
      </c>
      <c r="B4778" s="134"/>
      <c r="C4778" s="134"/>
      <c r="D4778" s="94">
        <f t="shared" si="74"/>
        <v>0</v>
      </c>
      <c r="E4778" s="135"/>
    </row>
    <row r="4779" spans="1:5">
      <c r="A4779" s="88">
        <v>4769</v>
      </c>
      <c r="B4779" s="134"/>
      <c r="C4779" s="134"/>
      <c r="D4779" s="94">
        <f t="shared" si="74"/>
        <v>0</v>
      </c>
      <c r="E4779" s="135"/>
    </row>
    <row r="4780" spans="1:5">
      <c r="A4780" s="88">
        <v>4770</v>
      </c>
      <c r="B4780" s="134"/>
      <c r="C4780" s="134"/>
      <c r="D4780" s="94">
        <f t="shared" si="74"/>
        <v>0</v>
      </c>
      <c r="E4780" s="135"/>
    </row>
    <row r="4781" spans="1:5">
      <c r="A4781" s="88">
        <v>4771</v>
      </c>
      <c r="B4781" s="134"/>
      <c r="C4781" s="134"/>
      <c r="D4781" s="94">
        <f t="shared" si="74"/>
        <v>0</v>
      </c>
      <c r="E4781" s="135"/>
    </row>
    <row r="4782" spans="1:5">
      <c r="A4782" s="88">
        <v>4772</v>
      </c>
      <c r="B4782" s="134"/>
      <c r="C4782" s="134"/>
      <c r="D4782" s="94">
        <f t="shared" si="74"/>
        <v>0</v>
      </c>
      <c r="E4782" s="135"/>
    </row>
    <row r="4783" spans="1:5">
      <c r="A4783" s="88">
        <v>4773</v>
      </c>
      <c r="B4783" s="134"/>
      <c r="C4783" s="134"/>
      <c r="D4783" s="94">
        <f t="shared" si="74"/>
        <v>0</v>
      </c>
      <c r="E4783" s="135"/>
    </row>
    <row r="4784" spans="1:5">
      <c r="A4784" s="88">
        <v>4774</v>
      </c>
      <c r="B4784" s="134"/>
      <c r="C4784" s="134"/>
      <c r="D4784" s="94">
        <f t="shared" si="74"/>
        <v>0</v>
      </c>
      <c r="E4784" s="135"/>
    </row>
    <row r="4785" spans="1:5">
      <c r="A4785" s="88">
        <v>4775</v>
      </c>
      <c r="B4785" s="134"/>
      <c r="C4785" s="134"/>
      <c r="D4785" s="94">
        <f t="shared" si="74"/>
        <v>0</v>
      </c>
      <c r="E4785" s="135"/>
    </row>
    <row r="4786" spans="1:5">
      <c r="A4786" s="88">
        <v>4776</v>
      </c>
      <c r="B4786" s="134"/>
      <c r="C4786" s="134"/>
      <c r="D4786" s="94">
        <f t="shared" si="74"/>
        <v>0</v>
      </c>
      <c r="E4786" s="135"/>
    </row>
    <row r="4787" spans="1:5">
      <c r="A4787" s="88">
        <v>4777</v>
      </c>
      <c r="B4787" s="134"/>
      <c r="C4787" s="134"/>
      <c r="D4787" s="94">
        <f t="shared" si="74"/>
        <v>0</v>
      </c>
      <c r="E4787" s="135"/>
    </row>
    <row r="4788" spans="1:5">
      <c r="A4788" s="88">
        <v>4778</v>
      </c>
      <c r="B4788" s="134"/>
      <c r="C4788" s="134"/>
      <c r="D4788" s="94">
        <f t="shared" si="74"/>
        <v>0</v>
      </c>
      <c r="E4788" s="135"/>
    </row>
    <row r="4789" spans="1:5">
      <c r="A4789" s="88">
        <v>4779</v>
      </c>
      <c r="B4789" s="134"/>
      <c r="C4789" s="134"/>
      <c r="D4789" s="94">
        <f t="shared" si="74"/>
        <v>0</v>
      </c>
      <c r="E4789" s="135"/>
    </row>
    <row r="4790" spans="1:5">
      <c r="A4790" s="88">
        <v>4780</v>
      </c>
      <c r="B4790" s="134"/>
      <c r="C4790" s="134"/>
      <c r="D4790" s="94">
        <f t="shared" si="74"/>
        <v>0</v>
      </c>
      <c r="E4790" s="135"/>
    </row>
    <row r="4791" spans="1:5">
      <c r="A4791" s="88">
        <v>4781</v>
      </c>
      <c r="B4791" s="134"/>
      <c r="C4791" s="134"/>
      <c r="D4791" s="94">
        <f t="shared" si="74"/>
        <v>0</v>
      </c>
      <c r="E4791" s="135"/>
    </row>
    <row r="4792" spans="1:5">
      <c r="A4792" s="88">
        <v>4782</v>
      </c>
      <c r="B4792" s="134"/>
      <c r="C4792" s="134"/>
      <c r="D4792" s="94">
        <f t="shared" si="74"/>
        <v>0</v>
      </c>
      <c r="E4792" s="135"/>
    </row>
    <row r="4793" spans="1:5">
      <c r="A4793" s="88">
        <v>4783</v>
      </c>
      <c r="B4793" s="134"/>
      <c r="C4793" s="134"/>
      <c r="D4793" s="94">
        <f t="shared" si="74"/>
        <v>0</v>
      </c>
      <c r="E4793" s="135"/>
    </row>
    <row r="4794" spans="1:5">
      <c r="A4794" s="88">
        <v>4784</v>
      </c>
      <c r="B4794" s="134"/>
      <c r="C4794" s="134"/>
      <c r="D4794" s="94">
        <f t="shared" si="74"/>
        <v>0</v>
      </c>
      <c r="E4794" s="135"/>
    </row>
    <row r="4795" spans="1:5">
      <c r="A4795" s="88">
        <v>4785</v>
      </c>
      <c r="B4795" s="134"/>
      <c r="C4795" s="134"/>
      <c r="D4795" s="94">
        <f t="shared" si="74"/>
        <v>0</v>
      </c>
      <c r="E4795" s="135"/>
    </row>
    <row r="4796" spans="1:5">
      <c r="A4796" s="88">
        <v>4786</v>
      </c>
      <c r="B4796" s="134"/>
      <c r="C4796" s="134"/>
      <c r="D4796" s="94">
        <f t="shared" si="74"/>
        <v>0</v>
      </c>
      <c r="E4796" s="135"/>
    </row>
    <row r="4797" spans="1:5">
      <c r="A4797" s="88">
        <v>4787</v>
      </c>
      <c r="B4797" s="134"/>
      <c r="C4797" s="134"/>
      <c r="D4797" s="94">
        <f t="shared" si="74"/>
        <v>0</v>
      </c>
      <c r="E4797" s="135"/>
    </row>
    <row r="4798" spans="1:5">
      <c r="A4798" s="88">
        <v>4788</v>
      </c>
      <c r="B4798" s="134"/>
      <c r="C4798" s="134"/>
      <c r="D4798" s="94">
        <f t="shared" si="74"/>
        <v>0</v>
      </c>
      <c r="E4798" s="135"/>
    </row>
    <row r="4799" spans="1:5">
      <c r="A4799" s="88">
        <v>4789</v>
      </c>
      <c r="B4799" s="134"/>
      <c r="C4799" s="134"/>
      <c r="D4799" s="94">
        <f t="shared" si="74"/>
        <v>0</v>
      </c>
      <c r="E4799" s="135"/>
    </row>
    <row r="4800" spans="1:5">
      <c r="A4800" s="88">
        <v>4790</v>
      </c>
      <c r="B4800" s="134"/>
      <c r="C4800" s="134"/>
      <c r="D4800" s="94">
        <f t="shared" si="74"/>
        <v>0</v>
      </c>
      <c r="E4800" s="135"/>
    </row>
    <row r="4801" spans="1:5">
      <c r="A4801" s="88">
        <v>4791</v>
      </c>
      <c r="B4801" s="134"/>
      <c r="C4801" s="134"/>
      <c r="D4801" s="94">
        <f t="shared" si="74"/>
        <v>0</v>
      </c>
      <c r="E4801" s="135"/>
    </row>
    <row r="4802" spans="1:5">
      <c r="A4802" s="88">
        <v>4792</v>
      </c>
      <c r="B4802" s="134"/>
      <c r="C4802" s="134"/>
      <c r="D4802" s="94">
        <f t="shared" si="74"/>
        <v>0</v>
      </c>
      <c r="E4802" s="135"/>
    </row>
    <row r="4803" spans="1:5">
      <c r="A4803" s="88">
        <v>4793</v>
      </c>
      <c r="B4803" s="134"/>
      <c r="C4803" s="134"/>
      <c r="D4803" s="94">
        <f t="shared" si="74"/>
        <v>0</v>
      </c>
      <c r="E4803" s="135"/>
    </row>
    <row r="4804" spans="1:5">
      <c r="A4804" s="88">
        <v>4794</v>
      </c>
      <c r="B4804" s="134"/>
      <c r="C4804" s="134"/>
      <c r="D4804" s="94">
        <f t="shared" si="74"/>
        <v>0</v>
      </c>
      <c r="E4804" s="135"/>
    </row>
    <row r="4805" spans="1:5">
      <c r="A4805" s="88">
        <v>4795</v>
      </c>
      <c r="B4805" s="134"/>
      <c r="C4805" s="134"/>
      <c r="D4805" s="94">
        <f t="shared" si="74"/>
        <v>0</v>
      </c>
      <c r="E4805" s="135"/>
    </row>
    <row r="4806" spans="1:5">
      <c r="A4806" s="88">
        <v>4796</v>
      </c>
      <c r="B4806" s="134"/>
      <c r="C4806" s="134"/>
      <c r="D4806" s="94">
        <f t="shared" si="74"/>
        <v>0</v>
      </c>
      <c r="E4806" s="135"/>
    </row>
    <row r="4807" spans="1:5">
      <c r="A4807" s="88">
        <v>4797</v>
      </c>
      <c r="B4807" s="134"/>
      <c r="C4807" s="134"/>
      <c r="D4807" s="94">
        <f t="shared" si="74"/>
        <v>0</v>
      </c>
      <c r="E4807" s="135"/>
    </row>
    <row r="4808" spans="1:5">
      <c r="A4808" s="88">
        <v>4798</v>
      </c>
      <c r="B4808" s="134"/>
      <c r="C4808" s="134"/>
      <c r="D4808" s="94">
        <f t="shared" si="74"/>
        <v>0</v>
      </c>
      <c r="E4808" s="135"/>
    </row>
    <row r="4809" spans="1:5">
      <c r="A4809" s="88">
        <v>4799</v>
      </c>
      <c r="B4809" s="134"/>
      <c r="C4809" s="134"/>
      <c r="D4809" s="94">
        <f t="shared" si="74"/>
        <v>0</v>
      </c>
      <c r="E4809" s="135"/>
    </row>
    <row r="4810" spans="1:5">
      <c r="A4810" s="88">
        <v>4800</v>
      </c>
      <c r="B4810" s="134"/>
      <c r="C4810" s="134"/>
      <c r="D4810" s="94">
        <f t="shared" si="74"/>
        <v>0</v>
      </c>
      <c r="E4810" s="135"/>
    </row>
    <row r="4811" spans="1:5">
      <c r="A4811" s="88">
        <v>4801</v>
      </c>
      <c r="B4811" s="134"/>
      <c r="C4811" s="134"/>
      <c r="D4811" s="94">
        <f t="shared" si="74"/>
        <v>0</v>
      </c>
      <c r="E4811" s="135"/>
    </row>
    <row r="4812" spans="1:5">
      <c r="A4812" s="88">
        <v>4802</v>
      </c>
      <c r="B4812" s="134"/>
      <c r="C4812" s="134"/>
      <c r="D4812" s="94">
        <f t="shared" ref="D4812:D4875" si="75">MIN(B4812:C4812)</f>
        <v>0</v>
      </c>
      <c r="E4812" s="135"/>
    </row>
    <row r="4813" spans="1:5">
      <c r="A4813" s="88">
        <v>4803</v>
      </c>
      <c r="B4813" s="134"/>
      <c r="C4813" s="134"/>
      <c r="D4813" s="94">
        <f t="shared" si="75"/>
        <v>0</v>
      </c>
      <c r="E4813" s="135"/>
    </row>
    <row r="4814" spans="1:5">
      <c r="A4814" s="88">
        <v>4804</v>
      </c>
      <c r="B4814" s="134"/>
      <c r="C4814" s="134"/>
      <c r="D4814" s="94">
        <f t="shared" si="75"/>
        <v>0</v>
      </c>
      <c r="E4814" s="135"/>
    </row>
    <row r="4815" spans="1:5">
      <c r="A4815" s="88">
        <v>4805</v>
      </c>
      <c r="B4815" s="134"/>
      <c r="C4815" s="134"/>
      <c r="D4815" s="94">
        <f t="shared" si="75"/>
        <v>0</v>
      </c>
      <c r="E4815" s="135"/>
    </row>
    <row r="4816" spans="1:5">
      <c r="A4816" s="88">
        <v>4806</v>
      </c>
      <c r="B4816" s="134"/>
      <c r="C4816" s="134"/>
      <c r="D4816" s="94">
        <f t="shared" si="75"/>
        <v>0</v>
      </c>
      <c r="E4816" s="135"/>
    </row>
    <row r="4817" spans="1:5">
      <c r="A4817" s="88">
        <v>4807</v>
      </c>
      <c r="B4817" s="134"/>
      <c r="C4817" s="134"/>
      <c r="D4817" s="94">
        <f t="shared" si="75"/>
        <v>0</v>
      </c>
      <c r="E4817" s="135"/>
    </row>
    <row r="4818" spans="1:5">
      <c r="A4818" s="88">
        <v>4808</v>
      </c>
      <c r="B4818" s="134"/>
      <c r="C4818" s="134"/>
      <c r="D4818" s="94">
        <f t="shared" si="75"/>
        <v>0</v>
      </c>
      <c r="E4818" s="135"/>
    </row>
    <row r="4819" spans="1:5">
      <c r="A4819" s="88">
        <v>4809</v>
      </c>
      <c r="B4819" s="134"/>
      <c r="C4819" s="134"/>
      <c r="D4819" s="94">
        <f t="shared" si="75"/>
        <v>0</v>
      </c>
      <c r="E4819" s="135"/>
    </row>
    <row r="4820" spans="1:5">
      <c r="A4820" s="88">
        <v>4810</v>
      </c>
      <c r="B4820" s="134"/>
      <c r="C4820" s="134"/>
      <c r="D4820" s="94">
        <f t="shared" si="75"/>
        <v>0</v>
      </c>
      <c r="E4820" s="135"/>
    </row>
    <row r="4821" spans="1:5">
      <c r="A4821" s="88">
        <v>4811</v>
      </c>
      <c r="B4821" s="134"/>
      <c r="C4821" s="134"/>
      <c r="D4821" s="94">
        <f t="shared" si="75"/>
        <v>0</v>
      </c>
      <c r="E4821" s="135"/>
    </row>
    <row r="4822" spans="1:5">
      <c r="A4822" s="88">
        <v>4812</v>
      </c>
      <c r="B4822" s="134"/>
      <c r="C4822" s="134"/>
      <c r="D4822" s="94">
        <f t="shared" si="75"/>
        <v>0</v>
      </c>
      <c r="E4822" s="135"/>
    </row>
    <row r="4823" spans="1:5">
      <c r="A4823" s="88">
        <v>4813</v>
      </c>
      <c r="B4823" s="134"/>
      <c r="C4823" s="134"/>
      <c r="D4823" s="94">
        <f t="shared" si="75"/>
        <v>0</v>
      </c>
      <c r="E4823" s="135"/>
    </row>
    <row r="4824" spans="1:5">
      <c r="A4824" s="88">
        <v>4814</v>
      </c>
      <c r="B4824" s="134"/>
      <c r="C4824" s="134"/>
      <c r="D4824" s="94">
        <f t="shared" si="75"/>
        <v>0</v>
      </c>
      <c r="E4824" s="135"/>
    </row>
    <row r="4825" spans="1:5">
      <c r="A4825" s="88">
        <v>4815</v>
      </c>
      <c r="B4825" s="134"/>
      <c r="C4825" s="134"/>
      <c r="D4825" s="94">
        <f t="shared" si="75"/>
        <v>0</v>
      </c>
      <c r="E4825" s="135"/>
    </row>
    <row r="4826" spans="1:5">
      <c r="A4826" s="88">
        <v>4816</v>
      </c>
      <c r="B4826" s="134"/>
      <c r="C4826" s="134"/>
      <c r="D4826" s="94">
        <f t="shared" si="75"/>
        <v>0</v>
      </c>
      <c r="E4826" s="135"/>
    </row>
    <row r="4827" spans="1:5">
      <c r="A4827" s="88">
        <v>4817</v>
      </c>
      <c r="B4827" s="134"/>
      <c r="C4827" s="134"/>
      <c r="D4827" s="94">
        <f t="shared" si="75"/>
        <v>0</v>
      </c>
      <c r="E4827" s="135"/>
    </row>
    <row r="4828" spans="1:5">
      <c r="A4828" s="88">
        <v>4818</v>
      </c>
      <c r="B4828" s="134"/>
      <c r="C4828" s="134"/>
      <c r="D4828" s="94">
        <f t="shared" si="75"/>
        <v>0</v>
      </c>
      <c r="E4828" s="135"/>
    </row>
    <row r="4829" spans="1:5">
      <c r="A4829" s="88">
        <v>4819</v>
      </c>
      <c r="B4829" s="134"/>
      <c r="C4829" s="134"/>
      <c r="D4829" s="94">
        <f t="shared" si="75"/>
        <v>0</v>
      </c>
      <c r="E4829" s="135"/>
    </row>
    <row r="4830" spans="1:5">
      <c r="A4830" s="88">
        <v>4820</v>
      </c>
      <c r="B4830" s="134"/>
      <c r="C4830" s="134"/>
      <c r="D4830" s="94">
        <f t="shared" si="75"/>
        <v>0</v>
      </c>
      <c r="E4830" s="135"/>
    </row>
    <row r="4831" spans="1:5">
      <c r="A4831" s="88">
        <v>4821</v>
      </c>
      <c r="B4831" s="134"/>
      <c r="C4831" s="134"/>
      <c r="D4831" s="94">
        <f t="shared" si="75"/>
        <v>0</v>
      </c>
      <c r="E4831" s="135"/>
    </row>
    <row r="4832" spans="1:5">
      <c r="A4832" s="88">
        <v>4822</v>
      </c>
      <c r="B4832" s="134"/>
      <c r="C4832" s="134"/>
      <c r="D4832" s="94">
        <f t="shared" si="75"/>
        <v>0</v>
      </c>
      <c r="E4832" s="135"/>
    </row>
    <row r="4833" spans="1:5">
      <c r="A4833" s="88">
        <v>4823</v>
      </c>
      <c r="B4833" s="134"/>
      <c r="C4833" s="134"/>
      <c r="D4833" s="94">
        <f t="shared" si="75"/>
        <v>0</v>
      </c>
      <c r="E4833" s="135"/>
    </row>
    <row r="4834" spans="1:5">
      <c r="A4834" s="88">
        <v>4824</v>
      </c>
      <c r="B4834" s="134"/>
      <c r="C4834" s="134"/>
      <c r="D4834" s="94">
        <f t="shared" si="75"/>
        <v>0</v>
      </c>
      <c r="E4834" s="135"/>
    </row>
    <row r="4835" spans="1:5">
      <c r="A4835" s="88">
        <v>4825</v>
      </c>
      <c r="B4835" s="134"/>
      <c r="C4835" s="134"/>
      <c r="D4835" s="94">
        <f t="shared" si="75"/>
        <v>0</v>
      </c>
      <c r="E4835" s="135"/>
    </row>
    <row r="4836" spans="1:5">
      <c r="A4836" s="88">
        <v>4826</v>
      </c>
      <c r="B4836" s="134"/>
      <c r="C4836" s="134"/>
      <c r="D4836" s="94">
        <f t="shared" si="75"/>
        <v>0</v>
      </c>
      <c r="E4836" s="135"/>
    </row>
    <row r="4837" spans="1:5">
      <c r="A4837" s="88">
        <v>4827</v>
      </c>
      <c r="B4837" s="134"/>
      <c r="C4837" s="134"/>
      <c r="D4837" s="94">
        <f t="shared" si="75"/>
        <v>0</v>
      </c>
      <c r="E4837" s="135"/>
    </row>
    <row r="4838" spans="1:5">
      <c r="A4838" s="88">
        <v>4828</v>
      </c>
      <c r="B4838" s="134"/>
      <c r="C4838" s="134"/>
      <c r="D4838" s="94">
        <f t="shared" si="75"/>
        <v>0</v>
      </c>
      <c r="E4838" s="135"/>
    </row>
    <row r="4839" spans="1:5">
      <c r="A4839" s="88">
        <v>4829</v>
      </c>
      <c r="B4839" s="134"/>
      <c r="C4839" s="134"/>
      <c r="D4839" s="94">
        <f t="shared" si="75"/>
        <v>0</v>
      </c>
      <c r="E4839" s="135"/>
    </row>
    <row r="4840" spans="1:5">
      <c r="A4840" s="88">
        <v>4830</v>
      </c>
      <c r="B4840" s="134"/>
      <c r="C4840" s="134"/>
      <c r="D4840" s="94">
        <f t="shared" si="75"/>
        <v>0</v>
      </c>
      <c r="E4840" s="135"/>
    </row>
    <row r="4841" spans="1:5">
      <c r="A4841" s="88">
        <v>4831</v>
      </c>
      <c r="B4841" s="134"/>
      <c r="C4841" s="134"/>
      <c r="D4841" s="94">
        <f t="shared" si="75"/>
        <v>0</v>
      </c>
      <c r="E4841" s="135"/>
    </row>
    <row r="4842" spans="1:5">
      <c r="A4842" s="88">
        <v>4832</v>
      </c>
      <c r="B4842" s="134"/>
      <c r="C4842" s="134"/>
      <c r="D4842" s="94">
        <f t="shared" si="75"/>
        <v>0</v>
      </c>
      <c r="E4842" s="135"/>
    </row>
    <row r="4843" spans="1:5">
      <c r="A4843" s="88">
        <v>4833</v>
      </c>
      <c r="B4843" s="134"/>
      <c r="C4843" s="134"/>
      <c r="D4843" s="94">
        <f t="shared" si="75"/>
        <v>0</v>
      </c>
      <c r="E4843" s="135"/>
    </row>
    <row r="4844" spans="1:5">
      <c r="A4844" s="88">
        <v>4834</v>
      </c>
      <c r="B4844" s="134"/>
      <c r="C4844" s="134"/>
      <c r="D4844" s="94">
        <f t="shared" si="75"/>
        <v>0</v>
      </c>
      <c r="E4844" s="135"/>
    </row>
    <row r="4845" spans="1:5">
      <c r="A4845" s="88">
        <v>4835</v>
      </c>
      <c r="B4845" s="134"/>
      <c r="C4845" s="134"/>
      <c r="D4845" s="94">
        <f t="shared" si="75"/>
        <v>0</v>
      </c>
      <c r="E4845" s="135"/>
    </row>
    <row r="4846" spans="1:5">
      <c r="A4846" s="88">
        <v>4836</v>
      </c>
      <c r="B4846" s="134"/>
      <c r="C4846" s="134"/>
      <c r="D4846" s="94">
        <f t="shared" si="75"/>
        <v>0</v>
      </c>
      <c r="E4846" s="135"/>
    </row>
    <row r="4847" spans="1:5">
      <c r="A4847" s="88">
        <v>4837</v>
      </c>
      <c r="B4847" s="134"/>
      <c r="C4847" s="134"/>
      <c r="D4847" s="94">
        <f t="shared" si="75"/>
        <v>0</v>
      </c>
      <c r="E4847" s="135"/>
    </row>
    <row r="4848" spans="1:5">
      <c r="A4848" s="88">
        <v>4838</v>
      </c>
      <c r="B4848" s="134"/>
      <c r="C4848" s="134"/>
      <c r="D4848" s="94">
        <f t="shared" si="75"/>
        <v>0</v>
      </c>
      <c r="E4848" s="135"/>
    </row>
    <row r="4849" spans="1:5">
      <c r="A4849" s="88">
        <v>4839</v>
      </c>
      <c r="B4849" s="134"/>
      <c r="C4849" s="134"/>
      <c r="D4849" s="94">
        <f t="shared" si="75"/>
        <v>0</v>
      </c>
      <c r="E4849" s="135"/>
    </row>
    <row r="4850" spans="1:5">
      <c r="A4850" s="88">
        <v>4840</v>
      </c>
      <c r="B4850" s="134"/>
      <c r="C4850" s="134"/>
      <c r="D4850" s="94">
        <f t="shared" si="75"/>
        <v>0</v>
      </c>
      <c r="E4850" s="135"/>
    </row>
    <row r="4851" spans="1:5">
      <c r="A4851" s="88">
        <v>4841</v>
      </c>
      <c r="B4851" s="134"/>
      <c r="C4851" s="134"/>
      <c r="D4851" s="94">
        <f t="shared" si="75"/>
        <v>0</v>
      </c>
      <c r="E4851" s="135"/>
    </row>
    <row r="4852" spans="1:5">
      <c r="A4852" s="88">
        <v>4842</v>
      </c>
      <c r="B4852" s="134"/>
      <c r="C4852" s="134"/>
      <c r="D4852" s="94">
        <f t="shared" si="75"/>
        <v>0</v>
      </c>
      <c r="E4852" s="135"/>
    </row>
    <row r="4853" spans="1:5">
      <c r="A4853" s="88">
        <v>4843</v>
      </c>
      <c r="B4853" s="134"/>
      <c r="C4853" s="134"/>
      <c r="D4853" s="94">
        <f t="shared" si="75"/>
        <v>0</v>
      </c>
      <c r="E4853" s="135"/>
    </row>
    <row r="4854" spans="1:5">
      <c r="A4854" s="88">
        <v>4844</v>
      </c>
      <c r="B4854" s="134"/>
      <c r="C4854" s="134"/>
      <c r="D4854" s="94">
        <f t="shared" si="75"/>
        <v>0</v>
      </c>
      <c r="E4854" s="135"/>
    </row>
    <row r="4855" spans="1:5">
      <c r="A4855" s="88">
        <v>4845</v>
      </c>
      <c r="B4855" s="134"/>
      <c r="C4855" s="134"/>
      <c r="D4855" s="94">
        <f t="shared" si="75"/>
        <v>0</v>
      </c>
      <c r="E4855" s="135"/>
    </row>
    <row r="4856" spans="1:5">
      <c r="A4856" s="88">
        <v>4846</v>
      </c>
      <c r="B4856" s="134"/>
      <c r="C4856" s="134"/>
      <c r="D4856" s="94">
        <f t="shared" si="75"/>
        <v>0</v>
      </c>
      <c r="E4856" s="135"/>
    </row>
    <row r="4857" spans="1:5">
      <c r="A4857" s="88">
        <v>4847</v>
      </c>
      <c r="B4857" s="134"/>
      <c r="C4857" s="134"/>
      <c r="D4857" s="94">
        <f t="shared" si="75"/>
        <v>0</v>
      </c>
      <c r="E4857" s="135"/>
    </row>
    <row r="4858" spans="1:5">
      <c r="A4858" s="88">
        <v>4848</v>
      </c>
      <c r="B4858" s="134"/>
      <c r="C4858" s="134"/>
      <c r="D4858" s="94">
        <f t="shared" si="75"/>
        <v>0</v>
      </c>
      <c r="E4858" s="135"/>
    </row>
    <row r="4859" spans="1:5">
      <c r="A4859" s="88">
        <v>4849</v>
      </c>
      <c r="B4859" s="134"/>
      <c r="C4859" s="134"/>
      <c r="D4859" s="94">
        <f t="shared" si="75"/>
        <v>0</v>
      </c>
      <c r="E4859" s="135"/>
    </row>
    <row r="4860" spans="1:5">
      <c r="A4860" s="88">
        <v>4850</v>
      </c>
      <c r="B4860" s="134"/>
      <c r="C4860" s="134"/>
      <c r="D4860" s="94">
        <f t="shared" si="75"/>
        <v>0</v>
      </c>
      <c r="E4860" s="135"/>
    </row>
    <row r="4861" spans="1:5">
      <c r="A4861" s="88">
        <v>4851</v>
      </c>
      <c r="B4861" s="134"/>
      <c r="C4861" s="134"/>
      <c r="D4861" s="94">
        <f t="shared" si="75"/>
        <v>0</v>
      </c>
      <c r="E4861" s="135"/>
    </row>
    <row r="4862" spans="1:5">
      <c r="A4862" s="88">
        <v>4852</v>
      </c>
      <c r="B4862" s="134"/>
      <c r="C4862" s="134"/>
      <c r="D4862" s="94">
        <f t="shared" si="75"/>
        <v>0</v>
      </c>
      <c r="E4862" s="135"/>
    </row>
    <row r="4863" spans="1:5">
      <c r="A4863" s="88">
        <v>4853</v>
      </c>
      <c r="B4863" s="134"/>
      <c r="C4863" s="134"/>
      <c r="D4863" s="94">
        <f t="shared" si="75"/>
        <v>0</v>
      </c>
      <c r="E4863" s="135"/>
    </row>
    <row r="4864" spans="1:5">
      <c r="A4864" s="88">
        <v>4854</v>
      </c>
      <c r="B4864" s="134"/>
      <c r="C4864" s="134"/>
      <c r="D4864" s="94">
        <f t="shared" si="75"/>
        <v>0</v>
      </c>
      <c r="E4864" s="135"/>
    </row>
    <row r="4865" spans="1:5">
      <c r="A4865" s="88">
        <v>4855</v>
      </c>
      <c r="B4865" s="134"/>
      <c r="C4865" s="134"/>
      <c r="D4865" s="94">
        <f t="shared" si="75"/>
        <v>0</v>
      </c>
      <c r="E4865" s="135"/>
    </row>
    <row r="4866" spans="1:5">
      <c r="A4866" s="88">
        <v>4856</v>
      </c>
      <c r="B4866" s="134"/>
      <c r="C4866" s="134"/>
      <c r="D4866" s="94">
        <f t="shared" si="75"/>
        <v>0</v>
      </c>
      <c r="E4866" s="135"/>
    </row>
    <row r="4867" spans="1:5">
      <c r="A4867" s="88">
        <v>4857</v>
      </c>
      <c r="B4867" s="134"/>
      <c r="C4867" s="134"/>
      <c r="D4867" s="94">
        <f t="shared" si="75"/>
        <v>0</v>
      </c>
      <c r="E4867" s="135"/>
    </row>
    <row r="4868" spans="1:5">
      <c r="A4868" s="88">
        <v>4858</v>
      </c>
      <c r="B4868" s="134"/>
      <c r="C4868" s="134"/>
      <c r="D4868" s="94">
        <f t="shared" si="75"/>
        <v>0</v>
      </c>
      <c r="E4868" s="135"/>
    </row>
    <row r="4869" spans="1:5">
      <c r="A4869" s="88">
        <v>4859</v>
      </c>
      <c r="B4869" s="134"/>
      <c r="C4869" s="134"/>
      <c r="D4869" s="94">
        <f t="shared" si="75"/>
        <v>0</v>
      </c>
      <c r="E4869" s="135"/>
    </row>
    <row r="4870" spans="1:5">
      <c r="A4870" s="88">
        <v>4860</v>
      </c>
      <c r="B4870" s="134"/>
      <c r="C4870" s="134"/>
      <c r="D4870" s="94">
        <f t="shared" si="75"/>
        <v>0</v>
      </c>
      <c r="E4870" s="135"/>
    </row>
    <row r="4871" spans="1:5">
      <c r="A4871" s="88">
        <v>4861</v>
      </c>
      <c r="B4871" s="134"/>
      <c r="C4871" s="134"/>
      <c r="D4871" s="94">
        <f t="shared" si="75"/>
        <v>0</v>
      </c>
      <c r="E4871" s="135"/>
    </row>
    <row r="4872" spans="1:5">
      <c r="A4872" s="88">
        <v>4862</v>
      </c>
      <c r="B4872" s="134"/>
      <c r="C4872" s="134"/>
      <c r="D4872" s="94">
        <f t="shared" si="75"/>
        <v>0</v>
      </c>
      <c r="E4872" s="135"/>
    </row>
    <row r="4873" spans="1:5">
      <c r="A4873" s="88">
        <v>4863</v>
      </c>
      <c r="B4873" s="134"/>
      <c r="C4873" s="134"/>
      <c r="D4873" s="94">
        <f t="shared" si="75"/>
        <v>0</v>
      </c>
      <c r="E4873" s="135"/>
    </row>
    <row r="4874" spans="1:5">
      <c r="A4874" s="88">
        <v>4864</v>
      </c>
      <c r="B4874" s="134"/>
      <c r="C4874" s="134"/>
      <c r="D4874" s="94">
        <f t="shared" si="75"/>
        <v>0</v>
      </c>
      <c r="E4874" s="135"/>
    </row>
    <row r="4875" spans="1:5">
      <c r="A4875" s="88">
        <v>4865</v>
      </c>
      <c r="B4875" s="134"/>
      <c r="C4875" s="134"/>
      <c r="D4875" s="94">
        <f t="shared" si="75"/>
        <v>0</v>
      </c>
      <c r="E4875" s="135"/>
    </row>
    <row r="4876" spans="1:5">
      <c r="A4876" s="88">
        <v>4866</v>
      </c>
      <c r="B4876" s="134"/>
      <c r="C4876" s="134"/>
      <c r="D4876" s="94">
        <f t="shared" ref="D4876:D4939" si="76">MIN(B4876:C4876)</f>
        <v>0</v>
      </c>
      <c r="E4876" s="135"/>
    </row>
    <row r="4877" spans="1:5">
      <c r="A4877" s="88">
        <v>4867</v>
      </c>
      <c r="B4877" s="134"/>
      <c r="C4877" s="134"/>
      <c r="D4877" s="94">
        <f t="shared" si="76"/>
        <v>0</v>
      </c>
      <c r="E4877" s="135"/>
    </row>
    <row r="4878" spans="1:5">
      <c r="A4878" s="88">
        <v>4868</v>
      </c>
      <c r="B4878" s="134"/>
      <c r="C4878" s="134"/>
      <c r="D4878" s="94">
        <f t="shared" si="76"/>
        <v>0</v>
      </c>
      <c r="E4878" s="135"/>
    </row>
    <row r="4879" spans="1:5">
      <c r="A4879" s="88">
        <v>4869</v>
      </c>
      <c r="B4879" s="134"/>
      <c r="C4879" s="134"/>
      <c r="D4879" s="94">
        <f t="shared" si="76"/>
        <v>0</v>
      </c>
      <c r="E4879" s="135"/>
    </row>
    <row r="4880" spans="1:5">
      <c r="A4880" s="88">
        <v>4870</v>
      </c>
      <c r="B4880" s="134"/>
      <c r="C4880" s="134"/>
      <c r="D4880" s="94">
        <f t="shared" si="76"/>
        <v>0</v>
      </c>
      <c r="E4880" s="135"/>
    </row>
    <row r="4881" spans="1:5">
      <c r="A4881" s="88">
        <v>4871</v>
      </c>
      <c r="B4881" s="134"/>
      <c r="C4881" s="134"/>
      <c r="D4881" s="94">
        <f t="shared" si="76"/>
        <v>0</v>
      </c>
      <c r="E4881" s="135"/>
    </row>
    <row r="4882" spans="1:5">
      <c r="A4882" s="88">
        <v>4872</v>
      </c>
      <c r="B4882" s="134"/>
      <c r="C4882" s="134"/>
      <c r="D4882" s="94">
        <f t="shared" si="76"/>
        <v>0</v>
      </c>
      <c r="E4882" s="135"/>
    </row>
    <row r="4883" spans="1:5">
      <c r="A4883" s="88">
        <v>4873</v>
      </c>
      <c r="B4883" s="134"/>
      <c r="C4883" s="134"/>
      <c r="D4883" s="94">
        <f t="shared" si="76"/>
        <v>0</v>
      </c>
      <c r="E4883" s="135"/>
    </row>
    <row r="4884" spans="1:5">
      <c r="A4884" s="88">
        <v>4874</v>
      </c>
      <c r="B4884" s="134"/>
      <c r="C4884" s="134"/>
      <c r="D4884" s="94">
        <f t="shared" si="76"/>
        <v>0</v>
      </c>
      <c r="E4884" s="135"/>
    </row>
    <row r="4885" spans="1:5">
      <c r="A4885" s="88">
        <v>4875</v>
      </c>
      <c r="B4885" s="134"/>
      <c r="C4885" s="134"/>
      <c r="D4885" s="94">
        <f t="shared" si="76"/>
        <v>0</v>
      </c>
      <c r="E4885" s="135"/>
    </row>
    <row r="4886" spans="1:5">
      <c r="A4886" s="88">
        <v>4876</v>
      </c>
      <c r="B4886" s="134"/>
      <c r="C4886" s="134"/>
      <c r="D4886" s="94">
        <f t="shared" si="76"/>
        <v>0</v>
      </c>
      <c r="E4886" s="135"/>
    </row>
    <row r="4887" spans="1:5">
      <c r="A4887" s="88">
        <v>4877</v>
      </c>
      <c r="B4887" s="134"/>
      <c r="C4887" s="134"/>
      <c r="D4887" s="94">
        <f t="shared" si="76"/>
        <v>0</v>
      </c>
      <c r="E4887" s="135"/>
    </row>
    <row r="4888" spans="1:5">
      <c r="A4888" s="88">
        <v>4878</v>
      </c>
      <c r="B4888" s="134"/>
      <c r="C4888" s="134"/>
      <c r="D4888" s="94">
        <f t="shared" si="76"/>
        <v>0</v>
      </c>
      <c r="E4888" s="135"/>
    </row>
    <row r="4889" spans="1:5">
      <c r="A4889" s="88">
        <v>4879</v>
      </c>
      <c r="B4889" s="134"/>
      <c r="C4889" s="134"/>
      <c r="D4889" s="94">
        <f t="shared" si="76"/>
        <v>0</v>
      </c>
      <c r="E4889" s="135"/>
    </row>
    <row r="4890" spans="1:5">
      <c r="A4890" s="88">
        <v>4880</v>
      </c>
      <c r="B4890" s="134"/>
      <c r="C4890" s="134"/>
      <c r="D4890" s="94">
        <f t="shared" si="76"/>
        <v>0</v>
      </c>
      <c r="E4890" s="135"/>
    </row>
    <row r="4891" spans="1:5">
      <c r="A4891" s="88">
        <v>4881</v>
      </c>
      <c r="B4891" s="134"/>
      <c r="C4891" s="134"/>
      <c r="D4891" s="94">
        <f t="shared" si="76"/>
        <v>0</v>
      </c>
      <c r="E4891" s="135"/>
    </row>
    <row r="4892" spans="1:5">
      <c r="A4892" s="88">
        <v>4882</v>
      </c>
      <c r="B4892" s="134"/>
      <c r="C4892" s="134"/>
      <c r="D4892" s="94">
        <f t="shared" si="76"/>
        <v>0</v>
      </c>
      <c r="E4892" s="135"/>
    </row>
    <row r="4893" spans="1:5">
      <c r="A4893" s="88">
        <v>4883</v>
      </c>
      <c r="B4893" s="134"/>
      <c r="C4893" s="134"/>
      <c r="D4893" s="94">
        <f t="shared" si="76"/>
        <v>0</v>
      </c>
      <c r="E4893" s="135"/>
    </row>
    <row r="4894" spans="1:5">
      <c r="A4894" s="88">
        <v>4884</v>
      </c>
      <c r="B4894" s="134"/>
      <c r="C4894" s="134"/>
      <c r="D4894" s="94">
        <f t="shared" si="76"/>
        <v>0</v>
      </c>
      <c r="E4894" s="135"/>
    </row>
    <row r="4895" spans="1:5">
      <c r="A4895" s="88">
        <v>4885</v>
      </c>
      <c r="B4895" s="134"/>
      <c r="C4895" s="134"/>
      <c r="D4895" s="94">
        <f t="shared" si="76"/>
        <v>0</v>
      </c>
      <c r="E4895" s="135"/>
    </row>
    <row r="4896" spans="1:5">
      <c r="A4896" s="88">
        <v>4886</v>
      </c>
      <c r="B4896" s="134"/>
      <c r="C4896" s="134"/>
      <c r="D4896" s="94">
        <f t="shared" si="76"/>
        <v>0</v>
      </c>
      <c r="E4896" s="135"/>
    </row>
    <row r="4897" spans="1:5">
      <c r="A4897" s="88">
        <v>4887</v>
      </c>
      <c r="B4897" s="134"/>
      <c r="C4897" s="134"/>
      <c r="D4897" s="94">
        <f t="shared" si="76"/>
        <v>0</v>
      </c>
      <c r="E4897" s="135"/>
    </row>
    <row r="4898" spans="1:5">
      <c r="A4898" s="88">
        <v>4888</v>
      </c>
      <c r="B4898" s="134"/>
      <c r="C4898" s="134"/>
      <c r="D4898" s="94">
        <f t="shared" si="76"/>
        <v>0</v>
      </c>
      <c r="E4898" s="135"/>
    </row>
    <row r="4899" spans="1:5">
      <c r="A4899" s="88">
        <v>4889</v>
      </c>
      <c r="B4899" s="134"/>
      <c r="C4899" s="134"/>
      <c r="D4899" s="94">
        <f t="shared" si="76"/>
        <v>0</v>
      </c>
      <c r="E4899" s="135"/>
    </row>
    <row r="4900" spans="1:5">
      <c r="A4900" s="88">
        <v>4890</v>
      </c>
      <c r="B4900" s="134"/>
      <c r="C4900" s="134"/>
      <c r="D4900" s="94">
        <f t="shared" si="76"/>
        <v>0</v>
      </c>
      <c r="E4900" s="135"/>
    </row>
    <row r="4901" spans="1:5">
      <c r="A4901" s="88">
        <v>4891</v>
      </c>
      <c r="B4901" s="134"/>
      <c r="C4901" s="134"/>
      <c r="D4901" s="94">
        <f t="shared" si="76"/>
        <v>0</v>
      </c>
      <c r="E4901" s="135"/>
    </row>
    <row r="4902" spans="1:5">
      <c r="A4902" s="88">
        <v>4892</v>
      </c>
      <c r="B4902" s="134"/>
      <c r="C4902" s="134"/>
      <c r="D4902" s="94">
        <f t="shared" si="76"/>
        <v>0</v>
      </c>
      <c r="E4902" s="135"/>
    </row>
    <row r="4903" spans="1:5">
      <c r="A4903" s="88">
        <v>4893</v>
      </c>
      <c r="B4903" s="134"/>
      <c r="C4903" s="134"/>
      <c r="D4903" s="94">
        <f t="shared" si="76"/>
        <v>0</v>
      </c>
      <c r="E4903" s="135"/>
    </row>
    <row r="4904" spans="1:5">
      <c r="A4904" s="88">
        <v>4894</v>
      </c>
      <c r="B4904" s="134"/>
      <c r="C4904" s="134"/>
      <c r="D4904" s="94">
        <f t="shared" si="76"/>
        <v>0</v>
      </c>
      <c r="E4904" s="135"/>
    </row>
    <row r="4905" spans="1:5">
      <c r="A4905" s="88">
        <v>4895</v>
      </c>
      <c r="B4905" s="134"/>
      <c r="C4905" s="134"/>
      <c r="D4905" s="94">
        <f t="shared" si="76"/>
        <v>0</v>
      </c>
      <c r="E4905" s="135"/>
    </row>
    <row r="4906" spans="1:5">
      <c r="A4906" s="88">
        <v>4896</v>
      </c>
      <c r="B4906" s="134"/>
      <c r="C4906" s="134"/>
      <c r="D4906" s="94">
        <f t="shared" si="76"/>
        <v>0</v>
      </c>
      <c r="E4906" s="135"/>
    </row>
    <row r="4907" spans="1:5">
      <c r="A4907" s="88">
        <v>4897</v>
      </c>
      <c r="B4907" s="134"/>
      <c r="C4907" s="134"/>
      <c r="D4907" s="94">
        <f t="shared" si="76"/>
        <v>0</v>
      </c>
      <c r="E4907" s="135"/>
    </row>
    <row r="4908" spans="1:5">
      <c r="A4908" s="88">
        <v>4898</v>
      </c>
      <c r="B4908" s="134"/>
      <c r="C4908" s="134"/>
      <c r="D4908" s="94">
        <f t="shared" si="76"/>
        <v>0</v>
      </c>
      <c r="E4908" s="135"/>
    </row>
    <row r="4909" spans="1:5">
      <c r="A4909" s="88">
        <v>4899</v>
      </c>
      <c r="B4909" s="134"/>
      <c r="C4909" s="134"/>
      <c r="D4909" s="94">
        <f t="shared" si="76"/>
        <v>0</v>
      </c>
      <c r="E4909" s="135"/>
    </row>
    <row r="4910" spans="1:5">
      <c r="A4910" s="88">
        <v>4900</v>
      </c>
      <c r="B4910" s="134"/>
      <c r="C4910" s="134"/>
      <c r="D4910" s="94">
        <f t="shared" si="76"/>
        <v>0</v>
      </c>
      <c r="E4910" s="135"/>
    </row>
    <row r="4911" spans="1:5">
      <c r="A4911" s="88">
        <v>4901</v>
      </c>
      <c r="B4911" s="134"/>
      <c r="C4911" s="134"/>
      <c r="D4911" s="94">
        <f t="shared" si="76"/>
        <v>0</v>
      </c>
      <c r="E4911" s="135"/>
    </row>
    <row r="4912" spans="1:5">
      <c r="A4912" s="88">
        <v>4902</v>
      </c>
      <c r="B4912" s="134"/>
      <c r="C4912" s="134"/>
      <c r="D4912" s="94">
        <f t="shared" si="76"/>
        <v>0</v>
      </c>
      <c r="E4912" s="135"/>
    </row>
    <row r="4913" spans="1:5">
      <c r="A4913" s="88">
        <v>4903</v>
      </c>
      <c r="B4913" s="134"/>
      <c r="C4913" s="134"/>
      <c r="D4913" s="94">
        <f t="shared" si="76"/>
        <v>0</v>
      </c>
      <c r="E4913" s="135"/>
    </row>
    <row r="4914" spans="1:5">
      <c r="A4914" s="88">
        <v>4904</v>
      </c>
      <c r="B4914" s="134"/>
      <c r="C4914" s="134"/>
      <c r="D4914" s="94">
        <f t="shared" si="76"/>
        <v>0</v>
      </c>
      <c r="E4914" s="135"/>
    </row>
    <row r="4915" spans="1:5">
      <c r="A4915" s="88">
        <v>4905</v>
      </c>
      <c r="B4915" s="134"/>
      <c r="C4915" s="134"/>
      <c r="D4915" s="94">
        <f t="shared" si="76"/>
        <v>0</v>
      </c>
      <c r="E4915" s="135"/>
    </row>
    <row r="4916" spans="1:5">
      <c r="A4916" s="88">
        <v>4906</v>
      </c>
      <c r="B4916" s="134"/>
      <c r="C4916" s="134"/>
      <c r="D4916" s="94">
        <f t="shared" si="76"/>
        <v>0</v>
      </c>
      <c r="E4916" s="135"/>
    </row>
    <row r="4917" spans="1:5">
      <c r="A4917" s="88">
        <v>4907</v>
      </c>
      <c r="B4917" s="134"/>
      <c r="C4917" s="134"/>
      <c r="D4917" s="94">
        <f t="shared" si="76"/>
        <v>0</v>
      </c>
      <c r="E4917" s="135"/>
    </row>
    <row r="4918" spans="1:5">
      <c r="A4918" s="88">
        <v>4908</v>
      </c>
      <c r="B4918" s="134"/>
      <c r="C4918" s="134"/>
      <c r="D4918" s="94">
        <f t="shared" si="76"/>
        <v>0</v>
      </c>
      <c r="E4918" s="135"/>
    </row>
    <row r="4919" spans="1:5">
      <c r="A4919" s="88">
        <v>4909</v>
      </c>
      <c r="B4919" s="134"/>
      <c r="C4919" s="134"/>
      <c r="D4919" s="94">
        <f t="shared" si="76"/>
        <v>0</v>
      </c>
      <c r="E4919" s="135"/>
    </row>
    <row r="4920" spans="1:5">
      <c r="A4920" s="88">
        <v>4910</v>
      </c>
      <c r="B4920" s="134"/>
      <c r="C4920" s="134"/>
      <c r="D4920" s="94">
        <f t="shared" si="76"/>
        <v>0</v>
      </c>
      <c r="E4920" s="135"/>
    </row>
    <row r="4921" spans="1:5">
      <c r="A4921" s="88">
        <v>4911</v>
      </c>
      <c r="B4921" s="134"/>
      <c r="C4921" s="134"/>
      <c r="D4921" s="94">
        <f t="shared" si="76"/>
        <v>0</v>
      </c>
      <c r="E4921" s="135"/>
    </row>
    <row r="4922" spans="1:5">
      <c r="A4922" s="88">
        <v>4912</v>
      </c>
      <c r="B4922" s="134"/>
      <c r="C4922" s="134"/>
      <c r="D4922" s="94">
        <f t="shared" si="76"/>
        <v>0</v>
      </c>
      <c r="E4922" s="135"/>
    </row>
    <row r="4923" spans="1:5">
      <c r="A4923" s="88">
        <v>4913</v>
      </c>
      <c r="B4923" s="134"/>
      <c r="C4923" s="134"/>
      <c r="D4923" s="94">
        <f t="shared" si="76"/>
        <v>0</v>
      </c>
      <c r="E4923" s="135"/>
    </row>
    <row r="4924" spans="1:5">
      <c r="A4924" s="88">
        <v>4914</v>
      </c>
      <c r="B4924" s="134"/>
      <c r="C4924" s="134"/>
      <c r="D4924" s="94">
        <f t="shared" si="76"/>
        <v>0</v>
      </c>
      <c r="E4924" s="135"/>
    </row>
    <row r="4925" spans="1:5">
      <c r="A4925" s="88">
        <v>4915</v>
      </c>
      <c r="B4925" s="134"/>
      <c r="C4925" s="134"/>
      <c r="D4925" s="94">
        <f t="shared" si="76"/>
        <v>0</v>
      </c>
      <c r="E4925" s="135"/>
    </row>
    <row r="4926" spans="1:5">
      <c r="A4926" s="88">
        <v>4916</v>
      </c>
      <c r="B4926" s="134"/>
      <c r="C4926" s="134"/>
      <c r="D4926" s="94">
        <f t="shared" si="76"/>
        <v>0</v>
      </c>
      <c r="E4926" s="135"/>
    </row>
    <row r="4927" spans="1:5">
      <c r="A4927" s="88">
        <v>4917</v>
      </c>
      <c r="B4927" s="134"/>
      <c r="C4927" s="134"/>
      <c r="D4927" s="94">
        <f t="shared" si="76"/>
        <v>0</v>
      </c>
      <c r="E4927" s="135"/>
    </row>
    <row r="4928" spans="1:5">
      <c r="A4928" s="88">
        <v>4918</v>
      </c>
      <c r="B4928" s="134"/>
      <c r="C4928" s="134"/>
      <c r="D4928" s="94">
        <f t="shared" si="76"/>
        <v>0</v>
      </c>
      <c r="E4928" s="135"/>
    </row>
    <row r="4929" spans="1:5">
      <c r="A4929" s="88">
        <v>4919</v>
      </c>
      <c r="B4929" s="134"/>
      <c r="C4929" s="134"/>
      <c r="D4929" s="94">
        <f t="shared" si="76"/>
        <v>0</v>
      </c>
      <c r="E4929" s="135"/>
    </row>
    <row r="4930" spans="1:5">
      <c r="A4930" s="88">
        <v>4920</v>
      </c>
      <c r="B4930" s="134"/>
      <c r="C4930" s="134"/>
      <c r="D4930" s="94">
        <f t="shared" si="76"/>
        <v>0</v>
      </c>
      <c r="E4930" s="135"/>
    </row>
    <row r="4931" spans="1:5">
      <c r="A4931" s="88">
        <v>4921</v>
      </c>
      <c r="B4931" s="134"/>
      <c r="C4931" s="134"/>
      <c r="D4931" s="94">
        <f t="shared" si="76"/>
        <v>0</v>
      </c>
      <c r="E4931" s="135"/>
    </row>
    <row r="4932" spans="1:5">
      <c r="A4932" s="88">
        <v>4922</v>
      </c>
      <c r="B4932" s="134"/>
      <c r="C4932" s="134"/>
      <c r="D4932" s="94">
        <f t="shared" si="76"/>
        <v>0</v>
      </c>
      <c r="E4932" s="135"/>
    </row>
    <row r="4933" spans="1:5">
      <c r="A4933" s="88">
        <v>4923</v>
      </c>
      <c r="B4933" s="134"/>
      <c r="C4933" s="134"/>
      <c r="D4933" s="94">
        <f t="shared" si="76"/>
        <v>0</v>
      </c>
      <c r="E4933" s="135"/>
    </row>
    <row r="4934" spans="1:5">
      <c r="A4934" s="88">
        <v>4924</v>
      </c>
      <c r="B4934" s="134"/>
      <c r="C4934" s="134"/>
      <c r="D4934" s="94">
        <f t="shared" si="76"/>
        <v>0</v>
      </c>
      <c r="E4934" s="135"/>
    </row>
    <row r="4935" spans="1:5">
      <c r="A4935" s="88">
        <v>4925</v>
      </c>
      <c r="B4935" s="134"/>
      <c r="C4935" s="134"/>
      <c r="D4935" s="94">
        <f t="shared" si="76"/>
        <v>0</v>
      </c>
      <c r="E4935" s="135"/>
    </row>
    <row r="4936" spans="1:5">
      <c r="A4936" s="88">
        <v>4926</v>
      </c>
      <c r="B4936" s="134"/>
      <c r="C4936" s="134"/>
      <c r="D4936" s="94">
        <f t="shared" si="76"/>
        <v>0</v>
      </c>
      <c r="E4936" s="135"/>
    </row>
    <row r="4937" spans="1:5">
      <c r="A4937" s="88">
        <v>4927</v>
      </c>
      <c r="B4937" s="134"/>
      <c r="C4937" s="134"/>
      <c r="D4937" s="94">
        <f t="shared" si="76"/>
        <v>0</v>
      </c>
      <c r="E4937" s="135"/>
    </row>
    <row r="4938" spans="1:5">
      <c r="A4938" s="88">
        <v>4928</v>
      </c>
      <c r="B4938" s="134"/>
      <c r="C4938" s="134"/>
      <c r="D4938" s="94">
        <f t="shared" si="76"/>
        <v>0</v>
      </c>
      <c r="E4938" s="135"/>
    </row>
    <row r="4939" spans="1:5">
      <c r="A4939" s="88">
        <v>4929</v>
      </c>
      <c r="B4939" s="134"/>
      <c r="C4939" s="134"/>
      <c r="D4939" s="94">
        <f t="shared" si="76"/>
        <v>0</v>
      </c>
      <c r="E4939" s="135"/>
    </row>
    <row r="4940" spans="1:5">
      <c r="A4940" s="88">
        <v>4930</v>
      </c>
      <c r="B4940" s="134"/>
      <c r="C4940" s="134"/>
      <c r="D4940" s="94">
        <f t="shared" ref="D4940:D5003" si="77">MIN(B4940:C4940)</f>
        <v>0</v>
      </c>
      <c r="E4940" s="135"/>
    </row>
    <row r="4941" spans="1:5">
      <c r="A4941" s="88">
        <v>4931</v>
      </c>
      <c r="B4941" s="134"/>
      <c r="C4941" s="134"/>
      <c r="D4941" s="94">
        <f t="shared" si="77"/>
        <v>0</v>
      </c>
      <c r="E4941" s="135"/>
    </row>
    <row r="4942" spans="1:5">
      <c r="A4942" s="88">
        <v>4932</v>
      </c>
      <c r="B4942" s="134"/>
      <c r="C4942" s="134"/>
      <c r="D4942" s="94">
        <f t="shared" si="77"/>
        <v>0</v>
      </c>
      <c r="E4942" s="135"/>
    </row>
    <row r="4943" spans="1:5">
      <c r="A4943" s="88">
        <v>4933</v>
      </c>
      <c r="B4943" s="134"/>
      <c r="C4943" s="134"/>
      <c r="D4943" s="94">
        <f t="shared" si="77"/>
        <v>0</v>
      </c>
      <c r="E4943" s="135"/>
    </row>
    <row r="4944" spans="1:5">
      <c r="A4944" s="88">
        <v>4934</v>
      </c>
      <c r="B4944" s="134"/>
      <c r="C4944" s="134"/>
      <c r="D4944" s="94">
        <f t="shared" si="77"/>
        <v>0</v>
      </c>
      <c r="E4944" s="135"/>
    </row>
    <row r="4945" spans="1:5">
      <c r="A4945" s="88">
        <v>4935</v>
      </c>
      <c r="B4945" s="134"/>
      <c r="C4945" s="134"/>
      <c r="D4945" s="94">
        <f t="shared" si="77"/>
        <v>0</v>
      </c>
      <c r="E4945" s="135"/>
    </row>
    <row r="4946" spans="1:5">
      <c r="A4946" s="88">
        <v>4936</v>
      </c>
      <c r="B4946" s="134"/>
      <c r="C4946" s="134"/>
      <c r="D4946" s="94">
        <f t="shared" si="77"/>
        <v>0</v>
      </c>
      <c r="E4946" s="135"/>
    </row>
    <row r="4947" spans="1:5">
      <c r="A4947" s="88">
        <v>4937</v>
      </c>
      <c r="B4947" s="134"/>
      <c r="C4947" s="134"/>
      <c r="D4947" s="94">
        <f t="shared" si="77"/>
        <v>0</v>
      </c>
      <c r="E4947" s="135"/>
    </row>
    <row r="4948" spans="1:5">
      <c r="A4948" s="88">
        <v>4938</v>
      </c>
      <c r="B4948" s="134"/>
      <c r="C4948" s="134"/>
      <c r="D4948" s="94">
        <f t="shared" si="77"/>
        <v>0</v>
      </c>
      <c r="E4948" s="135"/>
    </row>
    <row r="4949" spans="1:5">
      <c r="A4949" s="88">
        <v>4939</v>
      </c>
      <c r="B4949" s="134"/>
      <c r="C4949" s="134"/>
      <c r="D4949" s="94">
        <f t="shared" si="77"/>
        <v>0</v>
      </c>
      <c r="E4949" s="135"/>
    </row>
    <row r="4950" spans="1:5">
      <c r="A4950" s="88">
        <v>4940</v>
      </c>
      <c r="B4950" s="134"/>
      <c r="C4950" s="134"/>
      <c r="D4950" s="94">
        <f t="shared" si="77"/>
        <v>0</v>
      </c>
      <c r="E4950" s="135"/>
    </row>
    <row r="4951" spans="1:5">
      <c r="A4951" s="88">
        <v>4941</v>
      </c>
      <c r="B4951" s="134"/>
      <c r="C4951" s="134"/>
      <c r="D4951" s="94">
        <f t="shared" si="77"/>
        <v>0</v>
      </c>
      <c r="E4951" s="135"/>
    </row>
    <row r="4952" spans="1:5">
      <c r="A4952" s="88">
        <v>4942</v>
      </c>
      <c r="B4952" s="134"/>
      <c r="C4952" s="134"/>
      <c r="D4952" s="94">
        <f t="shared" si="77"/>
        <v>0</v>
      </c>
      <c r="E4952" s="135"/>
    </row>
    <row r="4953" spans="1:5">
      <c r="A4953" s="88">
        <v>4943</v>
      </c>
      <c r="B4953" s="134"/>
      <c r="C4953" s="134"/>
      <c r="D4953" s="94">
        <f t="shared" si="77"/>
        <v>0</v>
      </c>
      <c r="E4953" s="135"/>
    </row>
    <row r="4954" spans="1:5">
      <c r="A4954" s="88">
        <v>4944</v>
      </c>
      <c r="B4954" s="134"/>
      <c r="C4954" s="134"/>
      <c r="D4954" s="94">
        <f t="shared" si="77"/>
        <v>0</v>
      </c>
      <c r="E4954" s="135"/>
    </row>
    <row r="4955" spans="1:5">
      <c r="A4955" s="88">
        <v>4945</v>
      </c>
      <c r="B4955" s="134"/>
      <c r="C4955" s="134"/>
      <c r="D4955" s="94">
        <f t="shared" si="77"/>
        <v>0</v>
      </c>
      <c r="E4955" s="135"/>
    </row>
    <row r="4956" spans="1:5">
      <c r="A4956" s="88">
        <v>4946</v>
      </c>
      <c r="B4956" s="134"/>
      <c r="C4956" s="134"/>
      <c r="D4956" s="94">
        <f t="shared" si="77"/>
        <v>0</v>
      </c>
      <c r="E4956" s="135"/>
    </row>
    <row r="4957" spans="1:5">
      <c r="A4957" s="88">
        <v>4947</v>
      </c>
      <c r="B4957" s="134"/>
      <c r="C4957" s="134"/>
      <c r="D4957" s="94">
        <f t="shared" si="77"/>
        <v>0</v>
      </c>
      <c r="E4957" s="135"/>
    </row>
    <row r="4958" spans="1:5">
      <c r="A4958" s="88">
        <v>4948</v>
      </c>
      <c r="B4958" s="134"/>
      <c r="C4958" s="134"/>
      <c r="D4958" s="94">
        <f t="shared" si="77"/>
        <v>0</v>
      </c>
      <c r="E4958" s="135"/>
    </row>
    <row r="4959" spans="1:5">
      <c r="A4959" s="88">
        <v>4949</v>
      </c>
      <c r="B4959" s="134"/>
      <c r="C4959" s="134"/>
      <c r="D4959" s="94">
        <f t="shared" si="77"/>
        <v>0</v>
      </c>
      <c r="E4959" s="135"/>
    </row>
    <row r="4960" spans="1:5">
      <c r="A4960" s="88">
        <v>4950</v>
      </c>
      <c r="B4960" s="134"/>
      <c r="C4960" s="134"/>
      <c r="D4960" s="94">
        <f t="shared" si="77"/>
        <v>0</v>
      </c>
      <c r="E4960" s="135"/>
    </row>
    <row r="4961" spans="1:5">
      <c r="A4961" s="88">
        <v>4951</v>
      </c>
      <c r="B4961" s="134"/>
      <c r="C4961" s="134"/>
      <c r="D4961" s="94">
        <f t="shared" si="77"/>
        <v>0</v>
      </c>
      <c r="E4961" s="135"/>
    </row>
    <row r="4962" spans="1:5">
      <c r="A4962" s="88">
        <v>4952</v>
      </c>
      <c r="B4962" s="134"/>
      <c r="C4962" s="134"/>
      <c r="D4962" s="94">
        <f t="shared" si="77"/>
        <v>0</v>
      </c>
      <c r="E4962" s="135"/>
    </row>
    <row r="4963" spans="1:5">
      <c r="A4963" s="88">
        <v>4953</v>
      </c>
      <c r="B4963" s="134"/>
      <c r="C4963" s="134"/>
      <c r="D4963" s="94">
        <f t="shared" si="77"/>
        <v>0</v>
      </c>
      <c r="E4963" s="135"/>
    </row>
    <row r="4964" spans="1:5">
      <c r="A4964" s="88">
        <v>4954</v>
      </c>
      <c r="B4964" s="134"/>
      <c r="C4964" s="134"/>
      <c r="D4964" s="94">
        <f t="shared" si="77"/>
        <v>0</v>
      </c>
      <c r="E4964" s="135"/>
    </row>
    <row r="4965" spans="1:5">
      <c r="A4965" s="88">
        <v>4955</v>
      </c>
      <c r="B4965" s="134"/>
      <c r="C4965" s="134"/>
      <c r="D4965" s="94">
        <f t="shared" si="77"/>
        <v>0</v>
      </c>
      <c r="E4965" s="135"/>
    </row>
    <row r="4966" spans="1:5">
      <c r="A4966" s="88">
        <v>4956</v>
      </c>
      <c r="B4966" s="134"/>
      <c r="C4966" s="134"/>
      <c r="D4966" s="94">
        <f t="shared" si="77"/>
        <v>0</v>
      </c>
      <c r="E4966" s="135"/>
    </row>
    <row r="4967" spans="1:5">
      <c r="A4967" s="88">
        <v>4957</v>
      </c>
      <c r="B4967" s="134"/>
      <c r="C4967" s="134"/>
      <c r="D4967" s="94">
        <f t="shared" si="77"/>
        <v>0</v>
      </c>
      <c r="E4967" s="135"/>
    </row>
    <row r="4968" spans="1:5">
      <c r="A4968" s="88">
        <v>4958</v>
      </c>
      <c r="B4968" s="134"/>
      <c r="C4968" s="134"/>
      <c r="D4968" s="94">
        <f t="shared" si="77"/>
        <v>0</v>
      </c>
      <c r="E4968" s="135"/>
    </row>
    <row r="4969" spans="1:5">
      <c r="A4969" s="88">
        <v>4959</v>
      </c>
      <c r="B4969" s="134"/>
      <c r="C4969" s="134"/>
      <c r="D4969" s="94">
        <f t="shared" si="77"/>
        <v>0</v>
      </c>
      <c r="E4969" s="135"/>
    </row>
    <row r="4970" spans="1:5">
      <c r="A4970" s="88">
        <v>4960</v>
      </c>
      <c r="B4970" s="134"/>
      <c r="C4970" s="134"/>
      <c r="D4970" s="94">
        <f t="shared" si="77"/>
        <v>0</v>
      </c>
      <c r="E4970" s="135"/>
    </row>
    <row r="4971" spans="1:5">
      <c r="A4971" s="88">
        <v>4961</v>
      </c>
      <c r="B4971" s="134"/>
      <c r="C4971" s="134"/>
      <c r="D4971" s="94">
        <f t="shared" si="77"/>
        <v>0</v>
      </c>
      <c r="E4971" s="135"/>
    </row>
    <row r="4972" spans="1:5">
      <c r="A4972" s="88">
        <v>4962</v>
      </c>
      <c r="B4972" s="134"/>
      <c r="C4972" s="134"/>
      <c r="D4972" s="94">
        <f t="shared" si="77"/>
        <v>0</v>
      </c>
      <c r="E4972" s="135"/>
    </row>
    <row r="4973" spans="1:5">
      <c r="A4973" s="88">
        <v>4963</v>
      </c>
      <c r="B4973" s="134"/>
      <c r="C4973" s="134"/>
      <c r="D4973" s="94">
        <f t="shared" si="77"/>
        <v>0</v>
      </c>
      <c r="E4973" s="135"/>
    </row>
    <row r="4974" spans="1:5">
      <c r="A4974" s="88">
        <v>4964</v>
      </c>
      <c r="B4974" s="134"/>
      <c r="C4974" s="134"/>
      <c r="D4974" s="94">
        <f t="shared" si="77"/>
        <v>0</v>
      </c>
      <c r="E4974" s="135"/>
    </row>
    <row r="4975" spans="1:5">
      <c r="A4975" s="88">
        <v>4965</v>
      </c>
      <c r="B4975" s="134"/>
      <c r="C4975" s="134"/>
      <c r="D4975" s="94">
        <f t="shared" si="77"/>
        <v>0</v>
      </c>
      <c r="E4975" s="135"/>
    </row>
    <row r="4976" spans="1:5">
      <c r="A4976" s="88">
        <v>4966</v>
      </c>
      <c r="B4976" s="134"/>
      <c r="C4976" s="134"/>
      <c r="D4976" s="94">
        <f t="shared" si="77"/>
        <v>0</v>
      </c>
      <c r="E4976" s="135"/>
    </row>
    <row r="4977" spans="1:5">
      <c r="A4977" s="88">
        <v>4967</v>
      </c>
      <c r="B4977" s="134"/>
      <c r="C4977" s="134"/>
      <c r="D4977" s="94">
        <f t="shared" si="77"/>
        <v>0</v>
      </c>
      <c r="E4977" s="135"/>
    </row>
    <row r="4978" spans="1:5">
      <c r="A4978" s="88">
        <v>4968</v>
      </c>
      <c r="B4978" s="134"/>
      <c r="C4978" s="134"/>
      <c r="D4978" s="94">
        <f t="shared" si="77"/>
        <v>0</v>
      </c>
      <c r="E4978" s="135"/>
    </row>
    <row r="4979" spans="1:5">
      <c r="A4979" s="88">
        <v>4969</v>
      </c>
      <c r="B4979" s="134"/>
      <c r="C4979" s="134"/>
      <c r="D4979" s="94">
        <f t="shared" si="77"/>
        <v>0</v>
      </c>
      <c r="E4979" s="135"/>
    </row>
    <row r="4980" spans="1:5">
      <c r="A4980" s="88">
        <v>4970</v>
      </c>
      <c r="B4980" s="134"/>
      <c r="C4980" s="134"/>
      <c r="D4980" s="94">
        <f t="shared" si="77"/>
        <v>0</v>
      </c>
      <c r="E4980" s="135"/>
    </row>
    <row r="4981" spans="1:5">
      <c r="A4981" s="88">
        <v>4971</v>
      </c>
      <c r="B4981" s="134"/>
      <c r="C4981" s="134"/>
      <c r="D4981" s="94">
        <f t="shared" si="77"/>
        <v>0</v>
      </c>
      <c r="E4981" s="135"/>
    </row>
    <row r="4982" spans="1:5">
      <c r="A4982" s="88">
        <v>4972</v>
      </c>
      <c r="B4982" s="134"/>
      <c r="C4982" s="134"/>
      <c r="D4982" s="94">
        <f t="shared" si="77"/>
        <v>0</v>
      </c>
      <c r="E4982" s="135"/>
    </row>
    <row r="4983" spans="1:5">
      <c r="A4983" s="88">
        <v>4973</v>
      </c>
      <c r="B4983" s="134"/>
      <c r="C4983" s="134"/>
      <c r="D4983" s="94">
        <f t="shared" si="77"/>
        <v>0</v>
      </c>
      <c r="E4983" s="135"/>
    </row>
    <row r="4984" spans="1:5">
      <c r="A4984" s="88">
        <v>4974</v>
      </c>
      <c r="B4984" s="134"/>
      <c r="C4984" s="134"/>
      <c r="D4984" s="94">
        <f t="shared" si="77"/>
        <v>0</v>
      </c>
      <c r="E4984" s="135"/>
    </row>
    <row r="4985" spans="1:5">
      <c r="A4985" s="88">
        <v>4975</v>
      </c>
      <c r="B4985" s="134"/>
      <c r="C4985" s="134"/>
      <c r="D4985" s="94">
        <f t="shared" si="77"/>
        <v>0</v>
      </c>
      <c r="E4985" s="135"/>
    </row>
    <row r="4986" spans="1:5">
      <c r="A4986" s="88">
        <v>4976</v>
      </c>
      <c r="B4986" s="134"/>
      <c r="C4986" s="134"/>
      <c r="D4986" s="94">
        <f t="shared" si="77"/>
        <v>0</v>
      </c>
      <c r="E4986" s="135"/>
    </row>
    <row r="4987" spans="1:5">
      <c r="A4987" s="88">
        <v>4977</v>
      </c>
      <c r="B4987" s="134"/>
      <c r="C4987" s="134"/>
      <c r="D4987" s="94">
        <f t="shared" si="77"/>
        <v>0</v>
      </c>
      <c r="E4987" s="135"/>
    </row>
    <row r="4988" spans="1:5">
      <c r="A4988" s="88">
        <v>4978</v>
      </c>
      <c r="B4988" s="134"/>
      <c r="C4988" s="134"/>
      <c r="D4988" s="94">
        <f t="shared" si="77"/>
        <v>0</v>
      </c>
      <c r="E4988" s="135"/>
    </row>
    <row r="4989" spans="1:5">
      <c r="A4989" s="88">
        <v>4979</v>
      </c>
      <c r="B4989" s="134"/>
      <c r="C4989" s="134"/>
      <c r="D4989" s="94">
        <f t="shared" si="77"/>
        <v>0</v>
      </c>
      <c r="E4989" s="135"/>
    </row>
    <row r="4990" spans="1:5">
      <c r="A4990" s="88">
        <v>4980</v>
      </c>
      <c r="B4990" s="134"/>
      <c r="C4990" s="134"/>
      <c r="D4990" s="94">
        <f t="shared" si="77"/>
        <v>0</v>
      </c>
      <c r="E4990" s="135"/>
    </row>
    <row r="4991" spans="1:5">
      <c r="A4991" s="88">
        <v>4981</v>
      </c>
      <c r="B4991" s="134"/>
      <c r="C4991" s="134"/>
      <c r="D4991" s="94">
        <f t="shared" si="77"/>
        <v>0</v>
      </c>
      <c r="E4991" s="135"/>
    </row>
    <row r="4992" spans="1:5">
      <c r="A4992" s="88">
        <v>4982</v>
      </c>
      <c r="B4992" s="134"/>
      <c r="C4992" s="134"/>
      <c r="D4992" s="94">
        <f t="shared" si="77"/>
        <v>0</v>
      </c>
      <c r="E4992" s="135"/>
    </row>
    <row r="4993" spans="1:5">
      <c r="A4993" s="88">
        <v>4983</v>
      </c>
      <c r="B4993" s="134"/>
      <c r="C4993" s="134"/>
      <c r="D4993" s="94">
        <f t="shared" si="77"/>
        <v>0</v>
      </c>
      <c r="E4993" s="135"/>
    </row>
    <row r="4994" spans="1:5">
      <c r="A4994" s="88">
        <v>4984</v>
      </c>
      <c r="B4994" s="134"/>
      <c r="C4994" s="134"/>
      <c r="D4994" s="94">
        <f t="shared" si="77"/>
        <v>0</v>
      </c>
      <c r="E4994" s="135"/>
    </row>
    <row r="4995" spans="1:5">
      <c r="A4995" s="88">
        <v>4985</v>
      </c>
      <c r="B4995" s="134"/>
      <c r="C4995" s="134"/>
      <c r="D4995" s="94">
        <f t="shared" si="77"/>
        <v>0</v>
      </c>
      <c r="E4995" s="135"/>
    </row>
    <row r="4996" spans="1:5">
      <c r="A4996" s="88">
        <v>4986</v>
      </c>
      <c r="B4996" s="134"/>
      <c r="C4996" s="134"/>
      <c r="D4996" s="94">
        <f t="shared" si="77"/>
        <v>0</v>
      </c>
      <c r="E4996" s="135"/>
    </row>
    <row r="4997" spans="1:5">
      <c r="A4997" s="88">
        <v>4987</v>
      </c>
      <c r="B4997" s="134"/>
      <c r="C4997" s="134"/>
      <c r="D4997" s="94">
        <f t="shared" si="77"/>
        <v>0</v>
      </c>
      <c r="E4997" s="135"/>
    </row>
    <row r="4998" spans="1:5">
      <c r="A4998" s="88">
        <v>4988</v>
      </c>
      <c r="B4998" s="134"/>
      <c r="C4998" s="134"/>
      <c r="D4998" s="94">
        <f t="shared" si="77"/>
        <v>0</v>
      </c>
      <c r="E4998" s="135"/>
    </row>
    <row r="4999" spans="1:5">
      <c r="A4999" s="88">
        <v>4989</v>
      </c>
      <c r="B4999" s="134"/>
      <c r="C4999" s="134"/>
      <c r="D4999" s="94">
        <f t="shared" si="77"/>
        <v>0</v>
      </c>
      <c r="E4999" s="135"/>
    </row>
    <row r="5000" spans="1:5">
      <c r="A5000" s="88">
        <v>4990</v>
      </c>
      <c r="B5000" s="134"/>
      <c r="C5000" s="134"/>
      <c r="D5000" s="94">
        <f t="shared" si="77"/>
        <v>0</v>
      </c>
      <c r="E5000" s="135"/>
    </row>
    <row r="5001" spans="1:5">
      <c r="A5001" s="88">
        <v>4991</v>
      </c>
      <c r="B5001" s="134"/>
      <c r="C5001" s="134"/>
      <c r="D5001" s="94">
        <f t="shared" si="77"/>
        <v>0</v>
      </c>
      <c r="E5001" s="135"/>
    </row>
    <row r="5002" spans="1:5">
      <c r="A5002" s="88">
        <v>4992</v>
      </c>
      <c r="B5002" s="134"/>
      <c r="C5002" s="134"/>
      <c r="D5002" s="94">
        <f t="shared" si="77"/>
        <v>0</v>
      </c>
      <c r="E5002" s="135"/>
    </row>
    <row r="5003" spans="1:5">
      <c r="A5003" s="88">
        <v>4993</v>
      </c>
      <c r="B5003" s="134"/>
      <c r="C5003" s="134"/>
      <c r="D5003" s="94">
        <f t="shared" si="77"/>
        <v>0</v>
      </c>
      <c r="E5003" s="135"/>
    </row>
    <row r="5004" spans="1:5">
      <c r="A5004" s="88">
        <v>4994</v>
      </c>
      <c r="B5004" s="134"/>
      <c r="C5004" s="134"/>
      <c r="D5004" s="94">
        <f t="shared" ref="D5004:D5067" si="78">MIN(B5004:C5004)</f>
        <v>0</v>
      </c>
      <c r="E5004" s="135"/>
    </row>
    <row r="5005" spans="1:5">
      <c r="A5005" s="88">
        <v>4995</v>
      </c>
      <c r="B5005" s="134"/>
      <c r="C5005" s="134"/>
      <c r="D5005" s="94">
        <f t="shared" si="78"/>
        <v>0</v>
      </c>
      <c r="E5005" s="135"/>
    </row>
    <row r="5006" spans="1:5">
      <c r="A5006" s="88">
        <v>4996</v>
      </c>
      <c r="B5006" s="134"/>
      <c r="C5006" s="134"/>
      <c r="D5006" s="94">
        <f t="shared" si="78"/>
        <v>0</v>
      </c>
      <c r="E5006" s="135"/>
    </row>
    <row r="5007" spans="1:5">
      <c r="A5007" s="88">
        <v>4997</v>
      </c>
      <c r="B5007" s="134"/>
      <c r="C5007" s="134"/>
      <c r="D5007" s="94">
        <f t="shared" si="78"/>
        <v>0</v>
      </c>
      <c r="E5007" s="135"/>
    </row>
    <row r="5008" spans="1:5">
      <c r="A5008" s="88">
        <v>4998</v>
      </c>
      <c r="B5008" s="134"/>
      <c r="C5008" s="134"/>
      <c r="D5008" s="94">
        <f t="shared" si="78"/>
        <v>0</v>
      </c>
      <c r="E5008" s="135"/>
    </row>
    <row r="5009" spans="1:5">
      <c r="A5009" s="88">
        <v>4999</v>
      </c>
      <c r="B5009" s="134"/>
      <c r="C5009" s="134"/>
      <c r="D5009" s="94">
        <f t="shared" si="78"/>
        <v>0</v>
      </c>
      <c r="E5009" s="135"/>
    </row>
    <row r="5010" spans="1:5">
      <c r="A5010" s="88">
        <v>5000</v>
      </c>
      <c r="B5010" s="134"/>
      <c r="C5010" s="134"/>
      <c r="D5010" s="94">
        <f t="shared" si="78"/>
        <v>0</v>
      </c>
      <c r="E5010" s="135"/>
    </row>
    <row r="5011" spans="1:5">
      <c r="A5011" s="88">
        <v>5001</v>
      </c>
      <c r="B5011" s="134"/>
      <c r="C5011" s="134"/>
      <c r="D5011" s="94">
        <f t="shared" si="78"/>
        <v>0</v>
      </c>
      <c r="E5011" s="135"/>
    </row>
    <row r="5012" spans="1:5">
      <c r="A5012" s="88">
        <v>5002</v>
      </c>
      <c r="B5012" s="134"/>
      <c r="C5012" s="134"/>
      <c r="D5012" s="94">
        <f t="shared" si="78"/>
        <v>0</v>
      </c>
      <c r="E5012" s="135"/>
    </row>
    <row r="5013" spans="1:5">
      <c r="A5013" s="88">
        <v>5003</v>
      </c>
      <c r="B5013" s="134"/>
      <c r="C5013" s="134"/>
      <c r="D5013" s="94">
        <f t="shared" si="78"/>
        <v>0</v>
      </c>
      <c r="E5013" s="135"/>
    </row>
    <row r="5014" spans="1:5">
      <c r="A5014" s="88">
        <v>5004</v>
      </c>
      <c r="B5014" s="134"/>
      <c r="C5014" s="134"/>
      <c r="D5014" s="94">
        <f t="shared" si="78"/>
        <v>0</v>
      </c>
      <c r="E5014" s="135"/>
    </row>
    <row r="5015" spans="1:5">
      <c r="A5015" s="88">
        <v>5005</v>
      </c>
      <c r="B5015" s="134"/>
      <c r="C5015" s="134"/>
      <c r="D5015" s="94">
        <f t="shared" si="78"/>
        <v>0</v>
      </c>
      <c r="E5015" s="135"/>
    </row>
    <row r="5016" spans="1:5">
      <c r="A5016" s="88">
        <v>5006</v>
      </c>
      <c r="B5016" s="134"/>
      <c r="C5016" s="134"/>
      <c r="D5016" s="94">
        <f t="shared" si="78"/>
        <v>0</v>
      </c>
      <c r="E5016" s="135"/>
    </row>
    <row r="5017" spans="1:5">
      <c r="A5017" s="88">
        <v>5007</v>
      </c>
      <c r="B5017" s="134"/>
      <c r="C5017" s="134"/>
      <c r="D5017" s="94">
        <f t="shared" si="78"/>
        <v>0</v>
      </c>
      <c r="E5017" s="135"/>
    </row>
    <row r="5018" spans="1:5">
      <c r="A5018" s="88">
        <v>5008</v>
      </c>
      <c r="B5018" s="134"/>
      <c r="C5018" s="134"/>
      <c r="D5018" s="94">
        <f t="shared" si="78"/>
        <v>0</v>
      </c>
      <c r="E5018" s="135"/>
    </row>
    <row r="5019" spans="1:5">
      <c r="A5019" s="88">
        <v>5009</v>
      </c>
      <c r="B5019" s="134"/>
      <c r="C5019" s="134"/>
      <c r="D5019" s="94">
        <f t="shared" si="78"/>
        <v>0</v>
      </c>
      <c r="E5019" s="135"/>
    </row>
    <row r="5020" spans="1:5">
      <c r="A5020" s="88">
        <v>5010</v>
      </c>
      <c r="B5020" s="134"/>
      <c r="C5020" s="134"/>
      <c r="D5020" s="94">
        <f t="shared" si="78"/>
        <v>0</v>
      </c>
      <c r="E5020" s="135"/>
    </row>
    <row r="5021" spans="1:5">
      <c r="A5021" s="88">
        <v>5011</v>
      </c>
      <c r="B5021" s="134"/>
      <c r="C5021" s="134"/>
      <c r="D5021" s="94">
        <f t="shared" si="78"/>
        <v>0</v>
      </c>
      <c r="E5021" s="135"/>
    </row>
    <row r="5022" spans="1:5">
      <c r="A5022" s="88">
        <v>5012</v>
      </c>
      <c r="B5022" s="134"/>
      <c r="C5022" s="134"/>
      <c r="D5022" s="94">
        <f t="shared" si="78"/>
        <v>0</v>
      </c>
      <c r="E5022" s="135"/>
    </row>
    <row r="5023" spans="1:5">
      <c r="A5023" s="88">
        <v>5013</v>
      </c>
      <c r="B5023" s="134"/>
      <c r="C5023" s="134"/>
      <c r="D5023" s="94">
        <f t="shared" si="78"/>
        <v>0</v>
      </c>
      <c r="E5023" s="135"/>
    </row>
    <row r="5024" spans="1:5">
      <c r="A5024" s="88">
        <v>5014</v>
      </c>
      <c r="B5024" s="134"/>
      <c r="C5024" s="134"/>
      <c r="D5024" s="94">
        <f t="shared" si="78"/>
        <v>0</v>
      </c>
      <c r="E5024" s="135"/>
    </row>
    <row r="5025" spans="1:5">
      <c r="A5025" s="88">
        <v>5015</v>
      </c>
      <c r="B5025" s="134"/>
      <c r="C5025" s="134"/>
      <c r="D5025" s="94">
        <f t="shared" si="78"/>
        <v>0</v>
      </c>
      <c r="E5025" s="135"/>
    </row>
    <row r="5026" spans="1:5">
      <c r="A5026" s="88">
        <v>5016</v>
      </c>
      <c r="B5026" s="134"/>
      <c r="C5026" s="134"/>
      <c r="D5026" s="94">
        <f t="shared" si="78"/>
        <v>0</v>
      </c>
      <c r="E5026" s="135"/>
    </row>
    <row r="5027" spans="1:5">
      <c r="A5027" s="88">
        <v>5017</v>
      </c>
      <c r="B5027" s="134"/>
      <c r="C5027" s="134"/>
      <c r="D5027" s="94">
        <f t="shared" si="78"/>
        <v>0</v>
      </c>
      <c r="E5027" s="135"/>
    </row>
    <row r="5028" spans="1:5">
      <c r="A5028" s="88">
        <v>5018</v>
      </c>
      <c r="B5028" s="134"/>
      <c r="C5028" s="134"/>
      <c r="D5028" s="94">
        <f t="shared" si="78"/>
        <v>0</v>
      </c>
      <c r="E5028" s="135"/>
    </row>
    <row r="5029" spans="1:5">
      <c r="A5029" s="88">
        <v>5019</v>
      </c>
      <c r="B5029" s="134"/>
      <c r="C5029" s="134"/>
      <c r="D5029" s="94">
        <f t="shared" si="78"/>
        <v>0</v>
      </c>
      <c r="E5029" s="135"/>
    </row>
    <row r="5030" spans="1:5">
      <c r="A5030" s="88">
        <v>5020</v>
      </c>
      <c r="B5030" s="134"/>
      <c r="C5030" s="134"/>
      <c r="D5030" s="94">
        <f t="shared" si="78"/>
        <v>0</v>
      </c>
      <c r="E5030" s="135"/>
    </row>
    <row r="5031" spans="1:5">
      <c r="A5031" s="88">
        <v>5021</v>
      </c>
      <c r="B5031" s="134"/>
      <c r="C5031" s="134"/>
      <c r="D5031" s="94">
        <f t="shared" si="78"/>
        <v>0</v>
      </c>
      <c r="E5031" s="135"/>
    </row>
    <row r="5032" spans="1:5">
      <c r="A5032" s="88">
        <v>5022</v>
      </c>
      <c r="B5032" s="134"/>
      <c r="C5032" s="134"/>
      <c r="D5032" s="94">
        <f t="shared" si="78"/>
        <v>0</v>
      </c>
      <c r="E5032" s="135"/>
    </row>
    <row r="5033" spans="1:5">
      <c r="A5033" s="88">
        <v>5023</v>
      </c>
      <c r="B5033" s="134"/>
      <c r="C5033" s="134"/>
      <c r="D5033" s="94">
        <f t="shared" si="78"/>
        <v>0</v>
      </c>
      <c r="E5033" s="135"/>
    </row>
    <row r="5034" spans="1:5">
      <c r="A5034" s="88">
        <v>5024</v>
      </c>
      <c r="B5034" s="134"/>
      <c r="C5034" s="134"/>
      <c r="D5034" s="94">
        <f t="shared" si="78"/>
        <v>0</v>
      </c>
      <c r="E5034" s="135"/>
    </row>
    <row r="5035" spans="1:5">
      <c r="A5035" s="88">
        <v>5025</v>
      </c>
      <c r="B5035" s="134"/>
      <c r="C5035" s="134"/>
      <c r="D5035" s="94">
        <f t="shared" si="78"/>
        <v>0</v>
      </c>
      <c r="E5035" s="135"/>
    </row>
    <row r="5036" spans="1:5">
      <c r="A5036" s="88">
        <v>5026</v>
      </c>
      <c r="B5036" s="134"/>
      <c r="C5036" s="134"/>
      <c r="D5036" s="94">
        <f t="shared" si="78"/>
        <v>0</v>
      </c>
      <c r="E5036" s="135"/>
    </row>
    <row r="5037" spans="1:5">
      <c r="A5037" s="88">
        <v>5027</v>
      </c>
      <c r="B5037" s="134"/>
      <c r="C5037" s="134"/>
      <c r="D5037" s="94">
        <f t="shared" si="78"/>
        <v>0</v>
      </c>
      <c r="E5037" s="135"/>
    </row>
    <row r="5038" spans="1:5">
      <c r="A5038" s="88">
        <v>5028</v>
      </c>
      <c r="B5038" s="134"/>
      <c r="C5038" s="134"/>
      <c r="D5038" s="94">
        <f t="shared" si="78"/>
        <v>0</v>
      </c>
      <c r="E5038" s="135"/>
    </row>
    <row r="5039" spans="1:5">
      <c r="A5039" s="88">
        <v>5029</v>
      </c>
      <c r="B5039" s="134"/>
      <c r="C5039" s="134"/>
      <c r="D5039" s="94">
        <f t="shared" si="78"/>
        <v>0</v>
      </c>
      <c r="E5039" s="135"/>
    </row>
    <row r="5040" spans="1:5">
      <c r="A5040" s="88">
        <v>5030</v>
      </c>
      <c r="B5040" s="134"/>
      <c r="C5040" s="134"/>
      <c r="D5040" s="94">
        <f t="shared" si="78"/>
        <v>0</v>
      </c>
      <c r="E5040" s="135"/>
    </row>
    <row r="5041" spans="1:5">
      <c r="A5041" s="88">
        <v>5031</v>
      </c>
      <c r="B5041" s="134"/>
      <c r="C5041" s="134"/>
      <c r="D5041" s="94">
        <f t="shared" si="78"/>
        <v>0</v>
      </c>
      <c r="E5041" s="135"/>
    </row>
    <row r="5042" spans="1:5">
      <c r="A5042" s="88">
        <v>5032</v>
      </c>
      <c r="B5042" s="134"/>
      <c r="C5042" s="134"/>
      <c r="D5042" s="94">
        <f t="shared" si="78"/>
        <v>0</v>
      </c>
      <c r="E5042" s="135"/>
    </row>
    <row r="5043" spans="1:5">
      <c r="A5043" s="88">
        <v>5033</v>
      </c>
      <c r="B5043" s="134"/>
      <c r="C5043" s="134"/>
      <c r="D5043" s="94">
        <f t="shared" si="78"/>
        <v>0</v>
      </c>
      <c r="E5043" s="135"/>
    </row>
    <row r="5044" spans="1:5">
      <c r="A5044" s="88">
        <v>5034</v>
      </c>
      <c r="B5044" s="134"/>
      <c r="C5044" s="134"/>
      <c r="D5044" s="94">
        <f t="shared" si="78"/>
        <v>0</v>
      </c>
      <c r="E5044" s="135"/>
    </row>
    <row r="5045" spans="1:5">
      <c r="A5045" s="88">
        <v>5035</v>
      </c>
      <c r="B5045" s="134"/>
      <c r="C5045" s="134"/>
      <c r="D5045" s="94">
        <f t="shared" si="78"/>
        <v>0</v>
      </c>
      <c r="E5045" s="135"/>
    </row>
    <row r="5046" spans="1:5">
      <c r="A5046" s="88">
        <v>5036</v>
      </c>
      <c r="B5046" s="134"/>
      <c r="C5046" s="134"/>
      <c r="D5046" s="94">
        <f t="shared" si="78"/>
        <v>0</v>
      </c>
      <c r="E5046" s="135"/>
    </row>
    <row r="5047" spans="1:5">
      <c r="A5047" s="88">
        <v>5037</v>
      </c>
      <c r="B5047" s="134"/>
      <c r="C5047" s="134"/>
      <c r="D5047" s="94">
        <f t="shared" si="78"/>
        <v>0</v>
      </c>
      <c r="E5047" s="135"/>
    </row>
    <row r="5048" spans="1:5">
      <c r="A5048" s="88">
        <v>5038</v>
      </c>
      <c r="B5048" s="134"/>
      <c r="C5048" s="134"/>
      <c r="D5048" s="94">
        <f t="shared" si="78"/>
        <v>0</v>
      </c>
      <c r="E5048" s="135"/>
    </row>
    <row r="5049" spans="1:5">
      <c r="A5049" s="88">
        <v>5039</v>
      </c>
      <c r="B5049" s="134"/>
      <c r="C5049" s="134"/>
      <c r="D5049" s="94">
        <f t="shared" si="78"/>
        <v>0</v>
      </c>
      <c r="E5049" s="135"/>
    </row>
    <row r="5050" spans="1:5">
      <c r="A5050" s="88">
        <v>5040</v>
      </c>
      <c r="B5050" s="134"/>
      <c r="C5050" s="134"/>
      <c r="D5050" s="94">
        <f t="shared" si="78"/>
        <v>0</v>
      </c>
      <c r="E5050" s="135"/>
    </row>
    <row r="5051" spans="1:5">
      <c r="A5051" s="88">
        <v>5041</v>
      </c>
      <c r="B5051" s="134"/>
      <c r="C5051" s="134"/>
      <c r="D5051" s="94">
        <f t="shared" si="78"/>
        <v>0</v>
      </c>
      <c r="E5051" s="135"/>
    </row>
    <row r="5052" spans="1:5">
      <c r="A5052" s="88">
        <v>5042</v>
      </c>
      <c r="B5052" s="134"/>
      <c r="C5052" s="134"/>
      <c r="D5052" s="94">
        <f t="shared" si="78"/>
        <v>0</v>
      </c>
      <c r="E5052" s="135"/>
    </row>
    <row r="5053" spans="1:5">
      <c r="A5053" s="88">
        <v>5043</v>
      </c>
      <c r="B5053" s="134"/>
      <c r="C5053" s="134"/>
      <c r="D5053" s="94">
        <f t="shared" si="78"/>
        <v>0</v>
      </c>
      <c r="E5053" s="135"/>
    </row>
    <row r="5054" spans="1:5">
      <c r="A5054" s="88">
        <v>5044</v>
      </c>
      <c r="B5054" s="134"/>
      <c r="C5054" s="134"/>
      <c r="D5054" s="94">
        <f t="shared" si="78"/>
        <v>0</v>
      </c>
      <c r="E5054" s="135"/>
    </row>
    <row r="5055" spans="1:5">
      <c r="A5055" s="88">
        <v>5045</v>
      </c>
      <c r="B5055" s="134"/>
      <c r="C5055" s="134"/>
      <c r="D5055" s="94">
        <f t="shared" si="78"/>
        <v>0</v>
      </c>
      <c r="E5055" s="135"/>
    </row>
    <row r="5056" spans="1:5">
      <c r="A5056" s="88">
        <v>5046</v>
      </c>
      <c r="B5056" s="134"/>
      <c r="C5056" s="134"/>
      <c r="D5056" s="94">
        <f t="shared" si="78"/>
        <v>0</v>
      </c>
      <c r="E5056" s="135"/>
    </row>
    <row r="5057" spans="1:5">
      <c r="A5057" s="88">
        <v>5047</v>
      </c>
      <c r="B5057" s="134"/>
      <c r="C5057" s="134"/>
      <c r="D5057" s="94">
        <f t="shared" si="78"/>
        <v>0</v>
      </c>
      <c r="E5057" s="135"/>
    </row>
    <row r="5058" spans="1:5">
      <c r="A5058" s="88">
        <v>5048</v>
      </c>
      <c r="B5058" s="134"/>
      <c r="C5058" s="134"/>
      <c r="D5058" s="94">
        <f t="shared" si="78"/>
        <v>0</v>
      </c>
      <c r="E5058" s="135"/>
    </row>
    <row r="5059" spans="1:5">
      <c r="A5059" s="88">
        <v>5049</v>
      </c>
      <c r="B5059" s="134"/>
      <c r="C5059" s="134"/>
      <c r="D5059" s="94">
        <f t="shared" si="78"/>
        <v>0</v>
      </c>
      <c r="E5059" s="135"/>
    </row>
    <row r="5060" spans="1:5">
      <c r="A5060" s="88">
        <v>5050</v>
      </c>
      <c r="B5060" s="134"/>
      <c r="C5060" s="134"/>
      <c r="D5060" s="94">
        <f t="shared" si="78"/>
        <v>0</v>
      </c>
      <c r="E5060" s="135"/>
    </row>
    <row r="5061" spans="1:5">
      <c r="A5061" s="88">
        <v>5051</v>
      </c>
      <c r="B5061" s="134"/>
      <c r="C5061" s="134"/>
      <c r="D5061" s="94">
        <f t="shared" si="78"/>
        <v>0</v>
      </c>
      <c r="E5061" s="135"/>
    </row>
    <row r="5062" spans="1:5">
      <c r="A5062" s="88">
        <v>5052</v>
      </c>
      <c r="B5062" s="134"/>
      <c r="C5062" s="134"/>
      <c r="D5062" s="94">
        <f t="shared" si="78"/>
        <v>0</v>
      </c>
      <c r="E5062" s="135"/>
    </row>
    <row r="5063" spans="1:5">
      <c r="A5063" s="88">
        <v>5053</v>
      </c>
      <c r="B5063" s="134"/>
      <c r="C5063" s="134"/>
      <c r="D5063" s="94">
        <f t="shared" si="78"/>
        <v>0</v>
      </c>
      <c r="E5063" s="135"/>
    </row>
    <row r="5064" spans="1:5">
      <c r="A5064" s="88">
        <v>5054</v>
      </c>
      <c r="B5064" s="134"/>
      <c r="C5064" s="134"/>
      <c r="D5064" s="94">
        <f t="shared" si="78"/>
        <v>0</v>
      </c>
      <c r="E5064" s="135"/>
    </row>
    <row r="5065" spans="1:5">
      <c r="A5065" s="88">
        <v>5055</v>
      </c>
      <c r="B5065" s="134"/>
      <c r="C5065" s="134"/>
      <c r="D5065" s="94">
        <f t="shared" si="78"/>
        <v>0</v>
      </c>
      <c r="E5065" s="135"/>
    </row>
    <row r="5066" spans="1:5">
      <c r="A5066" s="88">
        <v>5056</v>
      </c>
      <c r="B5066" s="134"/>
      <c r="C5066" s="134"/>
      <c r="D5066" s="94">
        <f t="shared" si="78"/>
        <v>0</v>
      </c>
      <c r="E5066" s="135"/>
    </row>
    <row r="5067" spans="1:5">
      <c r="A5067" s="88">
        <v>5057</v>
      </c>
      <c r="B5067" s="134"/>
      <c r="C5067" s="134"/>
      <c r="D5067" s="94">
        <f t="shared" si="78"/>
        <v>0</v>
      </c>
      <c r="E5067" s="135"/>
    </row>
    <row r="5068" spans="1:5">
      <c r="A5068" s="88">
        <v>5058</v>
      </c>
      <c r="B5068" s="134"/>
      <c r="C5068" s="134"/>
      <c r="D5068" s="94">
        <f t="shared" ref="D5068:D5131" si="79">MIN(B5068:C5068)</f>
        <v>0</v>
      </c>
      <c r="E5068" s="135"/>
    </row>
    <row r="5069" spans="1:5">
      <c r="A5069" s="88">
        <v>5059</v>
      </c>
      <c r="B5069" s="134"/>
      <c r="C5069" s="134"/>
      <c r="D5069" s="94">
        <f t="shared" si="79"/>
        <v>0</v>
      </c>
      <c r="E5069" s="135"/>
    </row>
    <row r="5070" spans="1:5">
      <c r="A5070" s="88">
        <v>5060</v>
      </c>
      <c r="B5070" s="134"/>
      <c r="C5070" s="134"/>
      <c r="D5070" s="94">
        <f t="shared" si="79"/>
        <v>0</v>
      </c>
      <c r="E5070" s="135"/>
    </row>
    <row r="5071" spans="1:5">
      <c r="A5071" s="88">
        <v>5061</v>
      </c>
      <c r="B5071" s="134"/>
      <c r="C5071" s="134"/>
      <c r="D5071" s="94">
        <f t="shared" si="79"/>
        <v>0</v>
      </c>
      <c r="E5071" s="135"/>
    </row>
    <row r="5072" spans="1:5">
      <c r="A5072" s="88">
        <v>5062</v>
      </c>
      <c r="B5072" s="134"/>
      <c r="C5072" s="134"/>
      <c r="D5072" s="94">
        <f t="shared" si="79"/>
        <v>0</v>
      </c>
      <c r="E5072" s="135"/>
    </row>
    <row r="5073" spans="1:5">
      <c r="A5073" s="88">
        <v>5063</v>
      </c>
      <c r="B5073" s="134"/>
      <c r="C5073" s="134"/>
      <c r="D5073" s="94">
        <f t="shared" si="79"/>
        <v>0</v>
      </c>
      <c r="E5073" s="135"/>
    </row>
    <row r="5074" spans="1:5">
      <c r="A5074" s="88">
        <v>5064</v>
      </c>
      <c r="B5074" s="134"/>
      <c r="C5074" s="134"/>
      <c r="D5074" s="94">
        <f t="shared" si="79"/>
        <v>0</v>
      </c>
      <c r="E5074" s="135"/>
    </row>
    <row r="5075" spans="1:5">
      <c r="A5075" s="88">
        <v>5065</v>
      </c>
      <c r="B5075" s="134"/>
      <c r="C5075" s="134"/>
      <c r="D5075" s="94">
        <f t="shared" si="79"/>
        <v>0</v>
      </c>
      <c r="E5075" s="135"/>
    </row>
    <row r="5076" spans="1:5">
      <c r="A5076" s="88">
        <v>5066</v>
      </c>
      <c r="B5076" s="134"/>
      <c r="C5076" s="134"/>
      <c r="D5076" s="94">
        <f t="shared" si="79"/>
        <v>0</v>
      </c>
      <c r="E5076" s="135"/>
    </row>
    <row r="5077" spans="1:5">
      <c r="A5077" s="88">
        <v>5067</v>
      </c>
      <c r="B5077" s="134"/>
      <c r="C5077" s="134"/>
      <c r="D5077" s="94">
        <f t="shared" si="79"/>
        <v>0</v>
      </c>
      <c r="E5077" s="135"/>
    </row>
    <row r="5078" spans="1:5">
      <c r="A5078" s="88">
        <v>5068</v>
      </c>
      <c r="B5078" s="134"/>
      <c r="C5078" s="134"/>
      <c r="D5078" s="94">
        <f t="shared" si="79"/>
        <v>0</v>
      </c>
      <c r="E5078" s="135"/>
    </row>
    <row r="5079" spans="1:5">
      <c r="A5079" s="88">
        <v>5069</v>
      </c>
      <c r="B5079" s="134"/>
      <c r="C5079" s="134"/>
      <c r="D5079" s="94">
        <f t="shared" si="79"/>
        <v>0</v>
      </c>
      <c r="E5079" s="135"/>
    </row>
    <row r="5080" spans="1:5">
      <c r="A5080" s="88">
        <v>5070</v>
      </c>
      <c r="B5080" s="134"/>
      <c r="C5080" s="134"/>
      <c r="D5080" s="94">
        <f t="shared" si="79"/>
        <v>0</v>
      </c>
      <c r="E5080" s="135"/>
    </row>
    <row r="5081" spans="1:5">
      <c r="A5081" s="88">
        <v>5071</v>
      </c>
      <c r="B5081" s="134"/>
      <c r="C5081" s="134"/>
      <c r="D5081" s="94">
        <f t="shared" si="79"/>
        <v>0</v>
      </c>
      <c r="E5081" s="135"/>
    </row>
    <row r="5082" spans="1:5">
      <c r="A5082" s="88">
        <v>5072</v>
      </c>
      <c r="B5082" s="134"/>
      <c r="C5082" s="134"/>
      <c r="D5082" s="94">
        <f t="shared" si="79"/>
        <v>0</v>
      </c>
      <c r="E5082" s="135"/>
    </row>
    <row r="5083" spans="1:5">
      <c r="A5083" s="88">
        <v>5073</v>
      </c>
      <c r="B5083" s="134"/>
      <c r="C5083" s="134"/>
      <c r="D5083" s="94">
        <f t="shared" si="79"/>
        <v>0</v>
      </c>
      <c r="E5083" s="135"/>
    </row>
    <row r="5084" spans="1:5">
      <c r="A5084" s="88">
        <v>5074</v>
      </c>
      <c r="B5084" s="134"/>
      <c r="C5084" s="134"/>
      <c r="D5084" s="94">
        <f t="shared" si="79"/>
        <v>0</v>
      </c>
      <c r="E5084" s="135"/>
    </row>
    <row r="5085" spans="1:5">
      <c r="A5085" s="88">
        <v>5075</v>
      </c>
      <c r="B5085" s="134"/>
      <c r="C5085" s="134"/>
      <c r="D5085" s="94">
        <f t="shared" si="79"/>
        <v>0</v>
      </c>
      <c r="E5085" s="135"/>
    </row>
    <row r="5086" spans="1:5">
      <c r="A5086" s="88">
        <v>5076</v>
      </c>
      <c r="B5086" s="134"/>
      <c r="C5086" s="134"/>
      <c r="D5086" s="94">
        <f t="shared" si="79"/>
        <v>0</v>
      </c>
      <c r="E5086" s="135"/>
    </row>
    <row r="5087" spans="1:5">
      <c r="A5087" s="88">
        <v>5077</v>
      </c>
      <c r="B5087" s="134"/>
      <c r="C5087" s="134"/>
      <c r="D5087" s="94">
        <f t="shared" si="79"/>
        <v>0</v>
      </c>
      <c r="E5087" s="135"/>
    </row>
    <row r="5088" spans="1:5">
      <c r="A5088" s="88">
        <v>5078</v>
      </c>
      <c r="B5088" s="134"/>
      <c r="C5088" s="134"/>
      <c r="D5088" s="94">
        <f t="shared" si="79"/>
        <v>0</v>
      </c>
      <c r="E5088" s="135"/>
    </row>
    <row r="5089" spans="1:5">
      <c r="A5089" s="88">
        <v>5079</v>
      </c>
      <c r="B5089" s="134"/>
      <c r="C5089" s="134"/>
      <c r="D5089" s="94">
        <f t="shared" si="79"/>
        <v>0</v>
      </c>
      <c r="E5089" s="135"/>
    </row>
    <row r="5090" spans="1:5">
      <c r="A5090" s="88">
        <v>5080</v>
      </c>
      <c r="B5090" s="134"/>
      <c r="C5090" s="134"/>
      <c r="D5090" s="94">
        <f t="shared" si="79"/>
        <v>0</v>
      </c>
      <c r="E5090" s="135"/>
    </row>
    <row r="5091" spans="1:5">
      <c r="A5091" s="88">
        <v>5081</v>
      </c>
      <c r="B5091" s="134"/>
      <c r="C5091" s="134"/>
      <c r="D5091" s="94">
        <f t="shared" si="79"/>
        <v>0</v>
      </c>
      <c r="E5091" s="135"/>
    </row>
    <row r="5092" spans="1:5">
      <c r="A5092" s="88">
        <v>5082</v>
      </c>
      <c r="B5092" s="134"/>
      <c r="C5092" s="134"/>
      <c r="D5092" s="94">
        <f t="shared" si="79"/>
        <v>0</v>
      </c>
      <c r="E5092" s="135"/>
    </row>
    <row r="5093" spans="1:5">
      <c r="A5093" s="88">
        <v>5083</v>
      </c>
      <c r="B5093" s="134"/>
      <c r="C5093" s="134"/>
      <c r="D5093" s="94">
        <f t="shared" si="79"/>
        <v>0</v>
      </c>
      <c r="E5093" s="135"/>
    </row>
    <row r="5094" spans="1:5">
      <c r="A5094" s="88">
        <v>5084</v>
      </c>
      <c r="B5094" s="134"/>
      <c r="C5094" s="134"/>
      <c r="D5094" s="94">
        <f t="shared" si="79"/>
        <v>0</v>
      </c>
      <c r="E5094" s="135"/>
    </row>
    <row r="5095" spans="1:5">
      <c r="A5095" s="88">
        <v>5085</v>
      </c>
      <c r="B5095" s="134"/>
      <c r="C5095" s="134"/>
      <c r="D5095" s="94">
        <f t="shared" si="79"/>
        <v>0</v>
      </c>
      <c r="E5095" s="135"/>
    </row>
    <row r="5096" spans="1:5">
      <c r="A5096" s="88">
        <v>5086</v>
      </c>
      <c r="B5096" s="134"/>
      <c r="C5096" s="134"/>
      <c r="D5096" s="94">
        <f t="shared" si="79"/>
        <v>0</v>
      </c>
      <c r="E5096" s="135"/>
    </row>
    <row r="5097" spans="1:5">
      <c r="A5097" s="88">
        <v>5087</v>
      </c>
      <c r="B5097" s="134"/>
      <c r="C5097" s="134"/>
      <c r="D5097" s="94">
        <f t="shared" si="79"/>
        <v>0</v>
      </c>
      <c r="E5097" s="135"/>
    </row>
    <row r="5098" spans="1:5">
      <c r="A5098" s="88">
        <v>5088</v>
      </c>
      <c r="B5098" s="134"/>
      <c r="C5098" s="134"/>
      <c r="D5098" s="94">
        <f t="shared" si="79"/>
        <v>0</v>
      </c>
      <c r="E5098" s="135"/>
    </row>
    <row r="5099" spans="1:5">
      <c r="A5099" s="88">
        <v>5089</v>
      </c>
      <c r="B5099" s="134"/>
      <c r="C5099" s="134"/>
      <c r="D5099" s="94">
        <f t="shared" si="79"/>
        <v>0</v>
      </c>
      <c r="E5099" s="135"/>
    </row>
    <row r="5100" spans="1:5">
      <c r="A5100" s="88">
        <v>5090</v>
      </c>
      <c r="B5100" s="134"/>
      <c r="C5100" s="134"/>
      <c r="D5100" s="94">
        <f t="shared" si="79"/>
        <v>0</v>
      </c>
      <c r="E5100" s="135"/>
    </row>
    <row r="5101" spans="1:5">
      <c r="A5101" s="88">
        <v>5091</v>
      </c>
      <c r="B5101" s="134"/>
      <c r="C5101" s="134"/>
      <c r="D5101" s="94">
        <f t="shared" si="79"/>
        <v>0</v>
      </c>
      <c r="E5101" s="135"/>
    </row>
    <row r="5102" spans="1:5">
      <c r="A5102" s="88">
        <v>5092</v>
      </c>
      <c r="B5102" s="134"/>
      <c r="C5102" s="134"/>
      <c r="D5102" s="94">
        <f t="shared" si="79"/>
        <v>0</v>
      </c>
      <c r="E5102" s="135"/>
    </row>
    <row r="5103" spans="1:5">
      <c r="A5103" s="88">
        <v>5093</v>
      </c>
      <c r="B5103" s="134"/>
      <c r="C5103" s="134"/>
      <c r="D5103" s="94">
        <f t="shared" si="79"/>
        <v>0</v>
      </c>
      <c r="E5103" s="135"/>
    </row>
    <row r="5104" spans="1:5">
      <c r="A5104" s="88">
        <v>5094</v>
      </c>
      <c r="B5104" s="134"/>
      <c r="C5104" s="134"/>
      <c r="D5104" s="94">
        <f t="shared" si="79"/>
        <v>0</v>
      </c>
      <c r="E5104" s="135"/>
    </row>
    <row r="5105" spans="1:5">
      <c r="A5105" s="88">
        <v>5095</v>
      </c>
      <c r="B5105" s="134"/>
      <c r="C5105" s="134"/>
      <c r="D5105" s="94">
        <f t="shared" si="79"/>
        <v>0</v>
      </c>
      <c r="E5105" s="135"/>
    </row>
    <row r="5106" spans="1:5">
      <c r="A5106" s="88">
        <v>5096</v>
      </c>
      <c r="B5106" s="134"/>
      <c r="C5106" s="134"/>
      <c r="D5106" s="94">
        <f t="shared" si="79"/>
        <v>0</v>
      </c>
      <c r="E5106" s="135"/>
    </row>
    <row r="5107" spans="1:5">
      <c r="A5107" s="88">
        <v>5097</v>
      </c>
      <c r="B5107" s="134"/>
      <c r="C5107" s="134"/>
      <c r="D5107" s="94">
        <f t="shared" si="79"/>
        <v>0</v>
      </c>
      <c r="E5107" s="135"/>
    </row>
    <row r="5108" spans="1:5">
      <c r="A5108" s="88">
        <v>5098</v>
      </c>
      <c r="B5108" s="134"/>
      <c r="C5108" s="134"/>
      <c r="D5108" s="94">
        <f t="shared" si="79"/>
        <v>0</v>
      </c>
      <c r="E5108" s="135"/>
    </row>
    <row r="5109" spans="1:5">
      <c r="A5109" s="88">
        <v>5099</v>
      </c>
      <c r="B5109" s="134"/>
      <c r="C5109" s="134"/>
      <c r="D5109" s="94">
        <f t="shared" si="79"/>
        <v>0</v>
      </c>
      <c r="E5109" s="135"/>
    </row>
    <row r="5110" spans="1:5">
      <c r="A5110" s="88">
        <v>5100</v>
      </c>
      <c r="B5110" s="134"/>
      <c r="C5110" s="134"/>
      <c r="D5110" s="94">
        <f t="shared" si="79"/>
        <v>0</v>
      </c>
      <c r="E5110" s="135"/>
    </row>
    <row r="5111" spans="1:5">
      <c r="A5111" s="88">
        <v>5101</v>
      </c>
      <c r="B5111" s="134"/>
      <c r="C5111" s="134"/>
      <c r="D5111" s="94">
        <f t="shared" si="79"/>
        <v>0</v>
      </c>
      <c r="E5111" s="135"/>
    </row>
    <row r="5112" spans="1:5">
      <c r="A5112" s="88">
        <v>5102</v>
      </c>
      <c r="B5112" s="134"/>
      <c r="C5112" s="134"/>
      <c r="D5112" s="94">
        <f t="shared" si="79"/>
        <v>0</v>
      </c>
      <c r="E5112" s="135"/>
    </row>
    <row r="5113" spans="1:5">
      <c r="A5113" s="88">
        <v>5103</v>
      </c>
      <c r="B5113" s="134"/>
      <c r="C5113" s="134"/>
      <c r="D5113" s="94">
        <f t="shared" si="79"/>
        <v>0</v>
      </c>
      <c r="E5113" s="135"/>
    </row>
    <row r="5114" spans="1:5">
      <c r="A5114" s="88">
        <v>5104</v>
      </c>
      <c r="B5114" s="134"/>
      <c r="C5114" s="134"/>
      <c r="D5114" s="94">
        <f t="shared" si="79"/>
        <v>0</v>
      </c>
      <c r="E5114" s="135"/>
    </row>
    <row r="5115" spans="1:5">
      <c r="A5115" s="88">
        <v>5105</v>
      </c>
      <c r="B5115" s="134"/>
      <c r="C5115" s="134"/>
      <c r="D5115" s="94">
        <f t="shared" si="79"/>
        <v>0</v>
      </c>
      <c r="E5115" s="135"/>
    </row>
    <row r="5116" spans="1:5">
      <c r="A5116" s="88">
        <v>5106</v>
      </c>
      <c r="B5116" s="134"/>
      <c r="C5116" s="134"/>
      <c r="D5116" s="94">
        <f t="shared" si="79"/>
        <v>0</v>
      </c>
      <c r="E5116" s="135"/>
    </row>
    <row r="5117" spans="1:5">
      <c r="A5117" s="88">
        <v>5107</v>
      </c>
      <c r="B5117" s="134"/>
      <c r="C5117" s="134"/>
      <c r="D5117" s="94">
        <f t="shared" si="79"/>
        <v>0</v>
      </c>
      <c r="E5117" s="135"/>
    </row>
    <row r="5118" spans="1:5">
      <c r="A5118" s="88">
        <v>5108</v>
      </c>
      <c r="B5118" s="134"/>
      <c r="C5118" s="134"/>
      <c r="D5118" s="94">
        <f t="shared" si="79"/>
        <v>0</v>
      </c>
      <c r="E5118" s="135"/>
    </row>
    <row r="5119" spans="1:5">
      <c r="A5119" s="88">
        <v>5109</v>
      </c>
      <c r="B5119" s="134"/>
      <c r="C5119" s="134"/>
      <c r="D5119" s="94">
        <f t="shared" si="79"/>
        <v>0</v>
      </c>
      <c r="E5119" s="135"/>
    </row>
    <row r="5120" spans="1:5">
      <c r="A5120" s="88">
        <v>5110</v>
      </c>
      <c r="B5120" s="134"/>
      <c r="C5120" s="134"/>
      <c r="D5120" s="94">
        <f t="shared" si="79"/>
        <v>0</v>
      </c>
      <c r="E5120" s="135"/>
    </row>
    <row r="5121" spans="1:5">
      <c r="A5121" s="88">
        <v>5111</v>
      </c>
      <c r="B5121" s="134"/>
      <c r="C5121" s="134"/>
      <c r="D5121" s="94">
        <f t="shared" si="79"/>
        <v>0</v>
      </c>
      <c r="E5121" s="135"/>
    </row>
    <row r="5122" spans="1:5">
      <c r="A5122" s="88">
        <v>5112</v>
      </c>
      <c r="B5122" s="134"/>
      <c r="C5122" s="134"/>
      <c r="D5122" s="94">
        <f t="shared" si="79"/>
        <v>0</v>
      </c>
      <c r="E5122" s="135"/>
    </row>
    <row r="5123" spans="1:5">
      <c r="A5123" s="88">
        <v>5113</v>
      </c>
      <c r="B5123" s="134"/>
      <c r="C5123" s="134"/>
      <c r="D5123" s="94">
        <f t="shared" si="79"/>
        <v>0</v>
      </c>
      <c r="E5123" s="135"/>
    </row>
    <row r="5124" spans="1:5">
      <c r="A5124" s="88">
        <v>5114</v>
      </c>
      <c r="B5124" s="134"/>
      <c r="C5124" s="134"/>
      <c r="D5124" s="94">
        <f t="shared" si="79"/>
        <v>0</v>
      </c>
      <c r="E5124" s="135"/>
    </row>
    <row r="5125" spans="1:5">
      <c r="A5125" s="88">
        <v>5115</v>
      </c>
      <c r="B5125" s="134"/>
      <c r="C5125" s="134"/>
      <c r="D5125" s="94">
        <f t="shared" si="79"/>
        <v>0</v>
      </c>
      <c r="E5125" s="135"/>
    </row>
    <row r="5126" spans="1:5">
      <c r="A5126" s="88">
        <v>5116</v>
      </c>
      <c r="B5126" s="134"/>
      <c r="C5126" s="134"/>
      <c r="D5126" s="94">
        <f t="shared" si="79"/>
        <v>0</v>
      </c>
      <c r="E5126" s="135"/>
    </row>
    <row r="5127" spans="1:5">
      <c r="A5127" s="88">
        <v>5117</v>
      </c>
      <c r="B5127" s="134"/>
      <c r="C5127" s="134"/>
      <c r="D5127" s="94">
        <f t="shared" si="79"/>
        <v>0</v>
      </c>
      <c r="E5127" s="135"/>
    </row>
    <row r="5128" spans="1:5">
      <c r="A5128" s="88">
        <v>5118</v>
      </c>
      <c r="B5128" s="134"/>
      <c r="C5128" s="134"/>
      <c r="D5128" s="94">
        <f t="shared" si="79"/>
        <v>0</v>
      </c>
      <c r="E5128" s="135"/>
    </row>
    <row r="5129" spans="1:5">
      <c r="A5129" s="88">
        <v>5119</v>
      </c>
      <c r="B5129" s="134"/>
      <c r="C5129" s="134"/>
      <c r="D5129" s="94">
        <f t="shared" si="79"/>
        <v>0</v>
      </c>
      <c r="E5129" s="135"/>
    </row>
    <row r="5130" spans="1:5">
      <c r="A5130" s="88">
        <v>5120</v>
      </c>
      <c r="B5130" s="134"/>
      <c r="C5130" s="134"/>
      <c r="D5130" s="94">
        <f t="shared" si="79"/>
        <v>0</v>
      </c>
      <c r="E5130" s="135"/>
    </row>
    <row r="5131" spans="1:5">
      <c r="A5131" s="88">
        <v>5121</v>
      </c>
      <c r="B5131" s="134"/>
      <c r="C5131" s="134"/>
      <c r="D5131" s="94">
        <f t="shared" si="79"/>
        <v>0</v>
      </c>
      <c r="E5131" s="135"/>
    </row>
    <row r="5132" spans="1:5">
      <c r="A5132" s="88">
        <v>5122</v>
      </c>
      <c r="B5132" s="134"/>
      <c r="C5132" s="134"/>
      <c r="D5132" s="94">
        <f t="shared" ref="D5132:D5195" si="80">MIN(B5132:C5132)</f>
        <v>0</v>
      </c>
      <c r="E5132" s="135"/>
    </row>
    <row r="5133" spans="1:5">
      <c r="A5133" s="88">
        <v>5123</v>
      </c>
      <c r="B5133" s="134"/>
      <c r="C5133" s="134"/>
      <c r="D5133" s="94">
        <f t="shared" si="80"/>
        <v>0</v>
      </c>
      <c r="E5133" s="135"/>
    </row>
    <row r="5134" spans="1:5">
      <c r="A5134" s="88">
        <v>5124</v>
      </c>
      <c r="B5134" s="134"/>
      <c r="C5134" s="134"/>
      <c r="D5134" s="94">
        <f t="shared" si="80"/>
        <v>0</v>
      </c>
      <c r="E5134" s="135"/>
    </row>
    <row r="5135" spans="1:5">
      <c r="A5135" s="88">
        <v>5125</v>
      </c>
      <c r="B5135" s="134"/>
      <c r="C5135" s="134"/>
      <c r="D5135" s="94">
        <f t="shared" si="80"/>
        <v>0</v>
      </c>
      <c r="E5135" s="135"/>
    </row>
    <row r="5136" spans="1:5">
      <c r="A5136" s="88">
        <v>5126</v>
      </c>
      <c r="B5136" s="134"/>
      <c r="C5136" s="134"/>
      <c r="D5136" s="94">
        <f t="shared" si="80"/>
        <v>0</v>
      </c>
      <c r="E5136" s="135"/>
    </row>
    <row r="5137" spans="1:5">
      <c r="A5137" s="88">
        <v>5127</v>
      </c>
      <c r="B5137" s="134"/>
      <c r="C5137" s="134"/>
      <c r="D5137" s="94">
        <f t="shared" si="80"/>
        <v>0</v>
      </c>
      <c r="E5137" s="135"/>
    </row>
    <row r="5138" spans="1:5">
      <c r="A5138" s="88">
        <v>5128</v>
      </c>
      <c r="B5138" s="134"/>
      <c r="C5138" s="134"/>
      <c r="D5138" s="94">
        <f t="shared" si="80"/>
        <v>0</v>
      </c>
      <c r="E5138" s="135"/>
    </row>
    <row r="5139" spans="1:5">
      <c r="A5139" s="88">
        <v>5129</v>
      </c>
      <c r="B5139" s="134"/>
      <c r="C5139" s="134"/>
      <c r="D5139" s="94">
        <f t="shared" si="80"/>
        <v>0</v>
      </c>
      <c r="E5139" s="135"/>
    </row>
    <row r="5140" spans="1:5">
      <c r="A5140" s="88">
        <v>5130</v>
      </c>
      <c r="B5140" s="134"/>
      <c r="C5140" s="134"/>
      <c r="D5140" s="94">
        <f t="shared" si="80"/>
        <v>0</v>
      </c>
      <c r="E5140" s="135"/>
    </row>
    <row r="5141" spans="1:5">
      <c r="A5141" s="88">
        <v>5131</v>
      </c>
      <c r="B5141" s="134"/>
      <c r="C5141" s="134"/>
      <c r="D5141" s="94">
        <f t="shared" si="80"/>
        <v>0</v>
      </c>
      <c r="E5141" s="135"/>
    </row>
    <row r="5142" spans="1:5">
      <c r="A5142" s="88">
        <v>5132</v>
      </c>
      <c r="B5142" s="134"/>
      <c r="C5142" s="134"/>
      <c r="D5142" s="94">
        <f t="shared" si="80"/>
        <v>0</v>
      </c>
      <c r="E5142" s="135"/>
    </row>
    <row r="5143" spans="1:5">
      <c r="A5143" s="88">
        <v>5133</v>
      </c>
      <c r="B5143" s="134"/>
      <c r="C5143" s="134"/>
      <c r="D5143" s="94">
        <f t="shared" si="80"/>
        <v>0</v>
      </c>
      <c r="E5143" s="135"/>
    </row>
    <row r="5144" spans="1:5">
      <c r="A5144" s="88">
        <v>5134</v>
      </c>
      <c r="B5144" s="134"/>
      <c r="C5144" s="134"/>
      <c r="D5144" s="94">
        <f t="shared" si="80"/>
        <v>0</v>
      </c>
      <c r="E5144" s="135"/>
    </row>
    <row r="5145" spans="1:5">
      <c r="A5145" s="88">
        <v>5135</v>
      </c>
      <c r="B5145" s="134"/>
      <c r="C5145" s="134"/>
      <c r="D5145" s="94">
        <f t="shared" si="80"/>
        <v>0</v>
      </c>
      <c r="E5145" s="135"/>
    </row>
    <row r="5146" spans="1:5">
      <c r="A5146" s="88">
        <v>5136</v>
      </c>
      <c r="B5146" s="134"/>
      <c r="C5146" s="134"/>
      <c r="D5146" s="94">
        <f t="shared" si="80"/>
        <v>0</v>
      </c>
      <c r="E5146" s="135"/>
    </row>
    <row r="5147" spans="1:5">
      <c r="A5147" s="88">
        <v>5137</v>
      </c>
      <c r="B5147" s="134"/>
      <c r="C5147" s="134"/>
      <c r="D5147" s="94">
        <f t="shared" si="80"/>
        <v>0</v>
      </c>
      <c r="E5147" s="135"/>
    </row>
    <row r="5148" spans="1:5">
      <c r="A5148" s="88">
        <v>5138</v>
      </c>
      <c r="B5148" s="134"/>
      <c r="C5148" s="134"/>
      <c r="D5148" s="94">
        <f t="shared" si="80"/>
        <v>0</v>
      </c>
      <c r="E5148" s="135"/>
    </row>
    <row r="5149" spans="1:5">
      <c r="A5149" s="88">
        <v>5139</v>
      </c>
      <c r="B5149" s="134"/>
      <c r="C5149" s="134"/>
      <c r="D5149" s="94">
        <f t="shared" si="80"/>
        <v>0</v>
      </c>
      <c r="E5149" s="135"/>
    </row>
    <row r="5150" spans="1:5">
      <c r="A5150" s="88">
        <v>5140</v>
      </c>
      <c r="B5150" s="134"/>
      <c r="C5150" s="134"/>
      <c r="D5150" s="94">
        <f t="shared" si="80"/>
        <v>0</v>
      </c>
      <c r="E5150" s="135"/>
    </row>
    <row r="5151" spans="1:5">
      <c r="A5151" s="88">
        <v>5141</v>
      </c>
      <c r="B5151" s="134"/>
      <c r="C5151" s="134"/>
      <c r="D5151" s="94">
        <f t="shared" si="80"/>
        <v>0</v>
      </c>
      <c r="E5151" s="135"/>
    </row>
    <row r="5152" spans="1:5">
      <c r="A5152" s="88">
        <v>5142</v>
      </c>
      <c r="B5152" s="134"/>
      <c r="C5152" s="134"/>
      <c r="D5152" s="94">
        <f t="shared" si="80"/>
        <v>0</v>
      </c>
      <c r="E5152" s="135"/>
    </row>
    <row r="5153" spans="1:5">
      <c r="A5153" s="88">
        <v>5143</v>
      </c>
      <c r="B5153" s="134"/>
      <c r="C5153" s="134"/>
      <c r="D5153" s="94">
        <f t="shared" si="80"/>
        <v>0</v>
      </c>
      <c r="E5153" s="135"/>
    </row>
    <row r="5154" spans="1:5">
      <c r="A5154" s="88">
        <v>5144</v>
      </c>
      <c r="B5154" s="134"/>
      <c r="C5154" s="134"/>
      <c r="D5154" s="94">
        <f t="shared" si="80"/>
        <v>0</v>
      </c>
      <c r="E5154" s="135"/>
    </row>
    <row r="5155" spans="1:5">
      <c r="A5155" s="88">
        <v>5145</v>
      </c>
      <c r="B5155" s="134"/>
      <c r="C5155" s="134"/>
      <c r="D5155" s="94">
        <f t="shared" si="80"/>
        <v>0</v>
      </c>
      <c r="E5155" s="135"/>
    </row>
    <row r="5156" spans="1:5">
      <c r="A5156" s="88">
        <v>5146</v>
      </c>
      <c r="B5156" s="134"/>
      <c r="C5156" s="134"/>
      <c r="D5156" s="94">
        <f t="shared" si="80"/>
        <v>0</v>
      </c>
      <c r="E5156" s="135"/>
    </row>
    <row r="5157" spans="1:5">
      <c r="A5157" s="88">
        <v>5147</v>
      </c>
      <c r="B5157" s="134"/>
      <c r="C5157" s="134"/>
      <c r="D5157" s="94">
        <f t="shared" si="80"/>
        <v>0</v>
      </c>
      <c r="E5157" s="135"/>
    </row>
    <row r="5158" spans="1:5">
      <c r="A5158" s="88">
        <v>5148</v>
      </c>
      <c r="B5158" s="134"/>
      <c r="C5158" s="134"/>
      <c r="D5158" s="94">
        <f t="shared" si="80"/>
        <v>0</v>
      </c>
      <c r="E5158" s="135"/>
    </row>
    <row r="5159" spans="1:5">
      <c r="A5159" s="88">
        <v>5149</v>
      </c>
      <c r="B5159" s="134"/>
      <c r="C5159" s="134"/>
      <c r="D5159" s="94">
        <f t="shared" si="80"/>
        <v>0</v>
      </c>
      <c r="E5159" s="135"/>
    </row>
    <row r="5160" spans="1:5">
      <c r="A5160" s="88">
        <v>5150</v>
      </c>
      <c r="B5160" s="134"/>
      <c r="C5160" s="134"/>
      <c r="D5160" s="94">
        <f t="shared" si="80"/>
        <v>0</v>
      </c>
      <c r="E5160" s="135"/>
    </row>
    <row r="5161" spans="1:5">
      <c r="A5161" s="88">
        <v>5151</v>
      </c>
      <c r="B5161" s="134"/>
      <c r="C5161" s="134"/>
      <c r="D5161" s="94">
        <f t="shared" si="80"/>
        <v>0</v>
      </c>
      <c r="E5161" s="135"/>
    </row>
    <row r="5162" spans="1:5">
      <c r="A5162" s="88">
        <v>5152</v>
      </c>
      <c r="B5162" s="134"/>
      <c r="C5162" s="134"/>
      <c r="D5162" s="94">
        <f t="shared" si="80"/>
        <v>0</v>
      </c>
      <c r="E5162" s="135"/>
    </row>
    <row r="5163" spans="1:5">
      <c r="A5163" s="88">
        <v>5153</v>
      </c>
      <c r="B5163" s="134"/>
      <c r="C5163" s="134"/>
      <c r="D5163" s="94">
        <f t="shared" si="80"/>
        <v>0</v>
      </c>
      <c r="E5163" s="135"/>
    </row>
    <row r="5164" spans="1:5">
      <c r="A5164" s="88">
        <v>5154</v>
      </c>
      <c r="B5164" s="134"/>
      <c r="C5164" s="134"/>
      <c r="D5164" s="94">
        <f t="shared" si="80"/>
        <v>0</v>
      </c>
      <c r="E5164" s="135"/>
    </row>
    <row r="5165" spans="1:5">
      <c r="A5165" s="88">
        <v>5155</v>
      </c>
      <c r="B5165" s="134"/>
      <c r="C5165" s="134"/>
      <c r="D5165" s="94">
        <f t="shared" si="80"/>
        <v>0</v>
      </c>
      <c r="E5165" s="135"/>
    </row>
    <row r="5166" spans="1:5">
      <c r="A5166" s="88">
        <v>5156</v>
      </c>
      <c r="B5166" s="134"/>
      <c r="C5166" s="134"/>
      <c r="D5166" s="94">
        <f t="shared" si="80"/>
        <v>0</v>
      </c>
      <c r="E5166" s="135"/>
    </row>
    <row r="5167" spans="1:5">
      <c r="A5167" s="88">
        <v>5157</v>
      </c>
      <c r="B5167" s="134"/>
      <c r="C5167" s="134"/>
      <c r="D5167" s="94">
        <f t="shared" si="80"/>
        <v>0</v>
      </c>
      <c r="E5167" s="135"/>
    </row>
    <row r="5168" spans="1:5">
      <c r="A5168" s="88">
        <v>5158</v>
      </c>
      <c r="B5168" s="134"/>
      <c r="C5168" s="134"/>
      <c r="D5168" s="94">
        <f t="shared" si="80"/>
        <v>0</v>
      </c>
      <c r="E5168" s="135"/>
    </row>
    <row r="5169" spans="1:5">
      <c r="A5169" s="88">
        <v>5159</v>
      </c>
      <c r="B5169" s="134"/>
      <c r="C5169" s="134"/>
      <c r="D5169" s="94">
        <f t="shared" si="80"/>
        <v>0</v>
      </c>
      <c r="E5169" s="135"/>
    </row>
    <row r="5170" spans="1:5">
      <c r="A5170" s="88">
        <v>5160</v>
      </c>
      <c r="B5170" s="134"/>
      <c r="C5170" s="134"/>
      <c r="D5170" s="94">
        <f t="shared" si="80"/>
        <v>0</v>
      </c>
      <c r="E5170" s="135"/>
    </row>
    <row r="5171" spans="1:5">
      <c r="A5171" s="88">
        <v>5161</v>
      </c>
      <c r="B5171" s="134"/>
      <c r="C5171" s="134"/>
      <c r="D5171" s="94">
        <f t="shared" si="80"/>
        <v>0</v>
      </c>
      <c r="E5171" s="135"/>
    </row>
    <row r="5172" spans="1:5">
      <c r="A5172" s="88">
        <v>5162</v>
      </c>
      <c r="B5172" s="134"/>
      <c r="C5172" s="134"/>
      <c r="D5172" s="94">
        <f t="shared" si="80"/>
        <v>0</v>
      </c>
      <c r="E5172" s="135"/>
    </row>
    <row r="5173" spans="1:5">
      <c r="A5173" s="88">
        <v>5163</v>
      </c>
      <c r="B5173" s="134"/>
      <c r="C5173" s="134"/>
      <c r="D5173" s="94">
        <f t="shared" si="80"/>
        <v>0</v>
      </c>
      <c r="E5173" s="135"/>
    </row>
    <row r="5174" spans="1:5">
      <c r="A5174" s="88">
        <v>5164</v>
      </c>
      <c r="B5174" s="134"/>
      <c r="C5174" s="134"/>
      <c r="D5174" s="94">
        <f t="shared" si="80"/>
        <v>0</v>
      </c>
      <c r="E5174" s="135"/>
    </row>
    <row r="5175" spans="1:5">
      <c r="A5175" s="88">
        <v>5165</v>
      </c>
      <c r="B5175" s="134"/>
      <c r="C5175" s="134"/>
      <c r="D5175" s="94">
        <f t="shared" si="80"/>
        <v>0</v>
      </c>
      <c r="E5175" s="135"/>
    </row>
    <row r="5176" spans="1:5">
      <c r="A5176" s="88">
        <v>5166</v>
      </c>
      <c r="B5176" s="134"/>
      <c r="C5176" s="134"/>
      <c r="D5176" s="94">
        <f t="shared" si="80"/>
        <v>0</v>
      </c>
      <c r="E5176" s="135"/>
    </row>
    <row r="5177" spans="1:5">
      <c r="A5177" s="88">
        <v>5167</v>
      </c>
      <c r="B5177" s="134"/>
      <c r="C5177" s="134"/>
      <c r="D5177" s="94">
        <f t="shared" si="80"/>
        <v>0</v>
      </c>
      <c r="E5177" s="135"/>
    </row>
    <row r="5178" spans="1:5">
      <c r="A5178" s="88">
        <v>5168</v>
      </c>
      <c r="B5178" s="134"/>
      <c r="C5178" s="134"/>
      <c r="D5178" s="94">
        <f t="shared" si="80"/>
        <v>0</v>
      </c>
      <c r="E5178" s="135"/>
    </row>
    <row r="5179" spans="1:5">
      <c r="A5179" s="88">
        <v>5169</v>
      </c>
      <c r="B5179" s="134"/>
      <c r="C5179" s="134"/>
      <c r="D5179" s="94">
        <f t="shared" si="80"/>
        <v>0</v>
      </c>
      <c r="E5179" s="135"/>
    </row>
    <row r="5180" spans="1:5">
      <c r="A5180" s="88">
        <v>5170</v>
      </c>
      <c r="B5180" s="134"/>
      <c r="C5180" s="134"/>
      <c r="D5180" s="94">
        <f t="shared" si="80"/>
        <v>0</v>
      </c>
      <c r="E5180" s="135"/>
    </row>
    <row r="5181" spans="1:5">
      <c r="A5181" s="88">
        <v>5171</v>
      </c>
      <c r="B5181" s="134"/>
      <c r="C5181" s="134"/>
      <c r="D5181" s="94">
        <f t="shared" si="80"/>
        <v>0</v>
      </c>
      <c r="E5181" s="135"/>
    </row>
    <row r="5182" spans="1:5">
      <c r="A5182" s="88">
        <v>5172</v>
      </c>
      <c r="B5182" s="134"/>
      <c r="C5182" s="134"/>
      <c r="D5182" s="94">
        <f t="shared" si="80"/>
        <v>0</v>
      </c>
      <c r="E5182" s="135"/>
    </row>
    <row r="5183" spans="1:5">
      <c r="A5183" s="88">
        <v>5173</v>
      </c>
      <c r="B5183" s="134"/>
      <c r="C5183" s="134"/>
      <c r="D5183" s="94">
        <f t="shared" si="80"/>
        <v>0</v>
      </c>
      <c r="E5183" s="135"/>
    </row>
    <row r="5184" spans="1:5">
      <c r="A5184" s="88">
        <v>5174</v>
      </c>
      <c r="B5184" s="134"/>
      <c r="C5184" s="134"/>
      <c r="D5184" s="94">
        <f t="shared" si="80"/>
        <v>0</v>
      </c>
      <c r="E5184" s="135"/>
    </row>
    <row r="5185" spans="1:5">
      <c r="A5185" s="88">
        <v>5175</v>
      </c>
      <c r="B5185" s="134"/>
      <c r="C5185" s="134"/>
      <c r="D5185" s="94">
        <f t="shared" si="80"/>
        <v>0</v>
      </c>
      <c r="E5185" s="135"/>
    </row>
    <row r="5186" spans="1:5">
      <c r="A5186" s="88">
        <v>5176</v>
      </c>
      <c r="B5186" s="134"/>
      <c r="C5186" s="134"/>
      <c r="D5186" s="94">
        <f t="shared" si="80"/>
        <v>0</v>
      </c>
      <c r="E5186" s="135"/>
    </row>
    <row r="5187" spans="1:5">
      <c r="A5187" s="88">
        <v>5177</v>
      </c>
      <c r="B5187" s="134"/>
      <c r="C5187" s="134"/>
      <c r="D5187" s="94">
        <f t="shared" si="80"/>
        <v>0</v>
      </c>
      <c r="E5187" s="135"/>
    </row>
    <row r="5188" spans="1:5">
      <c r="A5188" s="88">
        <v>5178</v>
      </c>
      <c r="B5188" s="134"/>
      <c r="C5188" s="134"/>
      <c r="D5188" s="94">
        <f t="shared" si="80"/>
        <v>0</v>
      </c>
      <c r="E5188" s="135"/>
    </row>
    <row r="5189" spans="1:5">
      <c r="A5189" s="88">
        <v>5179</v>
      </c>
      <c r="B5189" s="134"/>
      <c r="C5189" s="134"/>
      <c r="D5189" s="94">
        <f t="shared" si="80"/>
        <v>0</v>
      </c>
      <c r="E5189" s="135"/>
    </row>
    <row r="5190" spans="1:5">
      <c r="A5190" s="88">
        <v>5180</v>
      </c>
      <c r="B5190" s="134"/>
      <c r="C5190" s="134"/>
      <c r="D5190" s="94">
        <f t="shared" si="80"/>
        <v>0</v>
      </c>
      <c r="E5190" s="135"/>
    </row>
    <row r="5191" spans="1:5">
      <c r="A5191" s="88">
        <v>5181</v>
      </c>
      <c r="B5191" s="134"/>
      <c r="C5191" s="134"/>
      <c r="D5191" s="94">
        <f t="shared" si="80"/>
        <v>0</v>
      </c>
      <c r="E5191" s="135"/>
    </row>
    <row r="5192" spans="1:5">
      <c r="A5192" s="88">
        <v>5182</v>
      </c>
      <c r="B5192" s="134"/>
      <c r="C5192" s="134"/>
      <c r="D5192" s="94">
        <f t="shared" si="80"/>
        <v>0</v>
      </c>
      <c r="E5192" s="135"/>
    </row>
    <row r="5193" spans="1:5">
      <c r="A5193" s="88">
        <v>5183</v>
      </c>
      <c r="B5193" s="134"/>
      <c r="C5193" s="134"/>
      <c r="D5193" s="94">
        <f t="shared" si="80"/>
        <v>0</v>
      </c>
      <c r="E5193" s="135"/>
    </row>
    <row r="5194" spans="1:5">
      <c r="A5194" s="88">
        <v>5184</v>
      </c>
      <c r="B5194" s="134"/>
      <c r="C5194" s="134"/>
      <c r="D5194" s="94">
        <f t="shared" si="80"/>
        <v>0</v>
      </c>
      <c r="E5194" s="135"/>
    </row>
    <row r="5195" spans="1:5">
      <c r="A5195" s="88">
        <v>5185</v>
      </c>
      <c r="B5195" s="134"/>
      <c r="C5195" s="134"/>
      <c r="D5195" s="94">
        <f t="shared" si="80"/>
        <v>0</v>
      </c>
      <c r="E5195" s="135"/>
    </row>
    <row r="5196" spans="1:5">
      <c r="A5196" s="88">
        <v>5186</v>
      </c>
      <c r="B5196" s="134"/>
      <c r="C5196" s="134"/>
      <c r="D5196" s="94">
        <f t="shared" ref="D5196:D5259" si="81">MIN(B5196:C5196)</f>
        <v>0</v>
      </c>
      <c r="E5196" s="135"/>
    </row>
    <row r="5197" spans="1:5">
      <c r="A5197" s="88">
        <v>5187</v>
      </c>
      <c r="B5197" s="134"/>
      <c r="C5197" s="134"/>
      <c r="D5197" s="94">
        <f t="shared" si="81"/>
        <v>0</v>
      </c>
      <c r="E5197" s="135"/>
    </row>
    <row r="5198" spans="1:5">
      <c r="A5198" s="88">
        <v>5188</v>
      </c>
      <c r="B5198" s="134"/>
      <c r="C5198" s="134"/>
      <c r="D5198" s="94">
        <f t="shared" si="81"/>
        <v>0</v>
      </c>
      <c r="E5198" s="135"/>
    </row>
    <row r="5199" spans="1:5">
      <c r="A5199" s="88">
        <v>5189</v>
      </c>
      <c r="B5199" s="134"/>
      <c r="C5199" s="134"/>
      <c r="D5199" s="94">
        <f t="shared" si="81"/>
        <v>0</v>
      </c>
      <c r="E5199" s="135"/>
    </row>
    <row r="5200" spans="1:5">
      <c r="A5200" s="88">
        <v>5190</v>
      </c>
      <c r="B5200" s="134"/>
      <c r="C5200" s="134"/>
      <c r="D5200" s="94">
        <f t="shared" si="81"/>
        <v>0</v>
      </c>
      <c r="E5200" s="135"/>
    </row>
    <row r="5201" spans="1:5">
      <c r="A5201" s="88">
        <v>5191</v>
      </c>
      <c r="B5201" s="134"/>
      <c r="C5201" s="134"/>
      <c r="D5201" s="94">
        <f t="shared" si="81"/>
        <v>0</v>
      </c>
      <c r="E5201" s="135"/>
    </row>
    <row r="5202" spans="1:5">
      <c r="A5202" s="88">
        <v>5192</v>
      </c>
      <c r="B5202" s="134"/>
      <c r="C5202" s="134"/>
      <c r="D5202" s="94">
        <f t="shared" si="81"/>
        <v>0</v>
      </c>
      <c r="E5202" s="135"/>
    </row>
    <row r="5203" spans="1:5">
      <c r="A5203" s="88">
        <v>5193</v>
      </c>
      <c r="B5203" s="134"/>
      <c r="C5203" s="134"/>
      <c r="D5203" s="94">
        <f t="shared" si="81"/>
        <v>0</v>
      </c>
      <c r="E5203" s="135"/>
    </row>
    <row r="5204" spans="1:5">
      <c r="A5204" s="88">
        <v>5194</v>
      </c>
      <c r="B5204" s="134"/>
      <c r="C5204" s="134"/>
      <c r="D5204" s="94">
        <f t="shared" si="81"/>
        <v>0</v>
      </c>
      <c r="E5204" s="135"/>
    </row>
    <row r="5205" spans="1:5">
      <c r="A5205" s="88">
        <v>5195</v>
      </c>
      <c r="B5205" s="134"/>
      <c r="C5205" s="134"/>
      <c r="D5205" s="94">
        <f t="shared" si="81"/>
        <v>0</v>
      </c>
      <c r="E5205" s="135"/>
    </row>
    <row r="5206" spans="1:5">
      <c r="A5206" s="88">
        <v>5196</v>
      </c>
      <c r="B5206" s="134"/>
      <c r="C5206" s="134"/>
      <c r="D5206" s="94">
        <f t="shared" si="81"/>
        <v>0</v>
      </c>
      <c r="E5206" s="135"/>
    </row>
    <row r="5207" spans="1:5">
      <c r="A5207" s="88">
        <v>5197</v>
      </c>
      <c r="B5207" s="134"/>
      <c r="C5207" s="134"/>
      <c r="D5207" s="94">
        <f t="shared" si="81"/>
        <v>0</v>
      </c>
      <c r="E5207" s="135"/>
    </row>
    <row r="5208" spans="1:5">
      <c r="A5208" s="88">
        <v>5198</v>
      </c>
      <c r="B5208" s="134"/>
      <c r="C5208" s="134"/>
      <c r="D5208" s="94">
        <f t="shared" si="81"/>
        <v>0</v>
      </c>
      <c r="E5208" s="135"/>
    </row>
    <row r="5209" spans="1:5">
      <c r="A5209" s="88">
        <v>5199</v>
      </c>
      <c r="B5209" s="134"/>
      <c r="C5209" s="134"/>
      <c r="D5209" s="94">
        <f t="shared" si="81"/>
        <v>0</v>
      </c>
      <c r="E5209" s="135"/>
    </row>
    <row r="5210" spans="1:5">
      <c r="A5210" s="88">
        <v>5200</v>
      </c>
      <c r="B5210" s="134"/>
      <c r="C5210" s="134"/>
      <c r="D5210" s="94">
        <f t="shared" si="81"/>
        <v>0</v>
      </c>
      <c r="E5210" s="135"/>
    </row>
    <row r="5211" spans="1:5">
      <c r="A5211" s="88">
        <v>5201</v>
      </c>
      <c r="B5211" s="134"/>
      <c r="C5211" s="134"/>
      <c r="D5211" s="94">
        <f t="shared" si="81"/>
        <v>0</v>
      </c>
      <c r="E5211" s="135"/>
    </row>
    <row r="5212" spans="1:5">
      <c r="A5212" s="88">
        <v>5202</v>
      </c>
      <c r="B5212" s="134"/>
      <c r="C5212" s="134"/>
      <c r="D5212" s="94">
        <f t="shared" si="81"/>
        <v>0</v>
      </c>
      <c r="E5212" s="135"/>
    </row>
    <row r="5213" spans="1:5">
      <c r="A5213" s="88">
        <v>5203</v>
      </c>
      <c r="B5213" s="134"/>
      <c r="C5213" s="134"/>
      <c r="D5213" s="94">
        <f t="shared" si="81"/>
        <v>0</v>
      </c>
      <c r="E5213" s="135"/>
    </row>
    <row r="5214" spans="1:5">
      <c r="A5214" s="88">
        <v>5204</v>
      </c>
      <c r="B5214" s="134"/>
      <c r="C5214" s="134"/>
      <c r="D5214" s="94">
        <f t="shared" si="81"/>
        <v>0</v>
      </c>
      <c r="E5214" s="135"/>
    </row>
    <row r="5215" spans="1:5">
      <c r="A5215" s="88">
        <v>5205</v>
      </c>
      <c r="B5215" s="134"/>
      <c r="C5215" s="134"/>
      <c r="D5215" s="94">
        <f t="shared" si="81"/>
        <v>0</v>
      </c>
      <c r="E5215" s="135"/>
    </row>
    <row r="5216" spans="1:5">
      <c r="A5216" s="88">
        <v>5206</v>
      </c>
      <c r="B5216" s="134"/>
      <c r="C5216" s="134"/>
      <c r="D5216" s="94">
        <f t="shared" si="81"/>
        <v>0</v>
      </c>
      <c r="E5216" s="135"/>
    </row>
    <row r="5217" spans="1:5">
      <c r="A5217" s="88">
        <v>5207</v>
      </c>
      <c r="B5217" s="134"/>
      <c r="C5217" s="134"/>
      <c r="D5217" s="94">
        <f t="shared" si="81"/>
        <v>0</v>
      </c>
      <c r="E5217" s="135"/>
    </row>
    <row r="5218" spans="1:5">
      <c r="A5218" s="88">
        <v>5208</v>
      </c>
      <c r="B5218" s="134"/>
      <c r="C5218" s="134"/>
      <c r="D5218" s="94">
        <f t="shared" si="81"/>
        <v>0</v>
      </c>
      <c r="E5218" s="135"/>
    </row>
    <row r="5219" spans="1:5">
      <c r="A5219" s="88">
        <v>5209</v>
      </c>
      <c r="B5219" s="134"/>
      <c r="C5219" s="134"/>
      <c r="D5219" s="94">
        <f t="shared" si="81"/>
        <v>0</v>
      </c>
      <c r="E5219" s="135"/>
    </row>
    <row r="5220" spans="1:5">
      <c r="A5220" s="88">
        <v>5210</v>
      </c>
      <c r="B5220" s="134"/>
      <c r="C5220" s="134"/>
      <c r="D5220" s="94">
        <f t="shared" si="81"/>
        <v>0</v>
      </c>
      <c r="E5220" s="135"/>
    </row>
    <row r="5221" spans="1:5">
      <c r="A5221" s="88">
        <v>5211</v>
      </c>
      <c r="B5221" s="134"/>
      <c r="C5221" s="134"/>
      <c r="D5221" s="94">
        <f t="shared" si="81"/>
        <v>0</v>
      </c>
      <c r="E5221" s="135"/>
    </row>
    <row r="5222" spans="1:5">
      <c r="A5222" s="88">
        <v>5212</v>
      </c>
      <c r="B5222" s="134"/>
      <c r="C5222" s="134"/>
      <c r="D5222" s="94">
        <f t="shared" si="81"/>
        <v>0</v>
      </c>
      <c r="E5222" s="135"/>
    </row>
    <row r="5223" spans="1:5">
      <c r="A5223" s="88">
        <v>5213</v>
      </c>
      <c r="B5223" s="134"/>
      <c r="C5223" s="134"/>
      <c r="D5223" s="94">
        <f t="shared" si="81"/>
        <v>0</v>
      </c>
      <c r="E5223" s="135"/>
    </row>
    <row r="5224" spans="1:5">
      <c r="A5224" s="88">
        <v>5214</v>
      </c>
      <c r="B5224" s="134"/>
      <c r="C5224" s="134"/>
      <c r="D5224" s="94">
        <f t="shared" si="81"/>
        <v>0</v>
      </c>
      <c r="E5224" s="135"/>
    </row>
    <row r="5225" spans="1:5">
      <c r="A5225" s="88">
        <v>5215</v>
      </c>
      <c r="B5225" s="134"/>
      <c r="C5225" s="134"/>
      <c r="D5225" s="94">
        <f t="shared" si="81"/>
        <v>0</v>
      </c>
      <c r="E5225" s="135"/>
    </row>
    <row r="5226" spans="1:5">
      <c r="A5226" s="88">
        <v>5216</v>
      </c>
      <c r="B5226" s="134"/>
      <c r="C5226" s="134"/>
      <c r="D5226" s="94">
        <f t="shared" si="81"/>
        <v>0</v>
      </c>
      <c r="E5226" s="135"/>
    </row>
    <row r="5227" spans="1:5">
      <c r="A5227" s="88">
        <v>5217</v>
      </c>
      <c r="B5227" s="134"/>
      <c r="C5227" s="134"/>
      <c r="D5227" s="94">
        <f t="shared" si="81"/>
        <v>0</v>
      </c>
      <c r="E5227" s="135"/>
    </row>
    <row r="5228" spans="1:5">
      <c r="A5228" s="88">
        <v>5218</v>
      </c>
      <c r="B5228" s="134"/>
      <c r="C5228" s="134"/>
      <c r="D5228" s="94">
        <f t="shared" si="81"/>
        <v>0</v>
      </c>
      <c r="E5228" s="135"/>
    </row>
    <row r="5229" spans="1:5">
      <c r="A5229" s="88">
        <v>5219</v>
      </c>
      <c r="B5229" s="134"/>
      <c r="C5229" s="134"/>
      <c r="D5229" s="94">
        <f t="shared" si="81"/>
        <v>0</v>
      </c>
      <c r="E5229" s="135"/>
    </row>
    <row r="5230" spans="1:5">
      <c r="A5230" s="88">
        <v>5220</v>
      </c>
      <c r="B5230" s="134"/>
      <c r="C5230" s="134"/>
      <c r="D5230" s="94">
        <f t="shared" si="81"/>
        <v>0</v>
      </c>
      <c r="E5230" s="135"/>
    </row>
    <row r="5231" spans="1:5">
      <c r="A5231" s="88">
        <v>5221</v>
      </c>
      <c r="B5231" s="134"/>
      <c r="C5231" s="134"/>
      <c r="D5231" s="94">
        <f t="shared" si="81"/>
        <v>0</v>
      </c>
      <c r="E5231" s="135"/>
    </row>
    <row r="5232" spans="1:5">
      <c r="A5232" s="88">
        <v>5222</v>
      </c>
      <c r="B5232" s="134"/>
      <c r="C5232" s="134"/>
      <c r="D5232" s="94">
        <f t="shared" si="81"/>
        <v>0</v>
      </c>
      <c r="E5232" s="135"/>
    </row>
    <row r="5233" spans="1:5">
      <c r="A5233" s="88">
        <v>5223</v>
      </c>
      <c r="B5233" s="134"/>
      <c r="C5233" s="134"/>
      <c r="D5233" s="94">
        <f t="shared" si="81"/>
        <v>0</v>
      </c>
      <c r="E5233" s="135"/>
    </row>
    <row r="5234" spans="1:5">
      <c r="A5234" s="88">
        <v>5224</v>
      </c>
      <c r="B5234" s="134"/>
      <c r="C5234" s="134"/>
      <c r="D5234" s="94">
        <f t="shared" si="81"/>
        <v>0</v>
      </c>
      <c r="E5234" s="135"/>
    </row>
    <row r="5235" spans="1:5">
      <c r="A5235" s="88">
        <v>5225</v>
      </c>
      <c r="B5235" s="134"/>
      <c r="C5235" s="134"/>
      <c r="D5235" s="94">
        <f t="shared" si="81"/>
        <v>0</v>
      </c>
      <c r="E5235" s="135"/>
    </row>
    <row r="5236" spans="1:5">
      <c r="A5236" s="88">
        <v>5226</v>
      </c>
      <c r="B5236" s="134"/>
      <c r="C5236" s="134"/>
      <c r="D5236" s="94">
        <f t="shared" si="81"/>
        <v>0</v>
      </c>
      <c r="E5236" s="135"/>
    </row>
    <row r="5237" spans="1:5">
      <c r="A5237" s="88">
        <v>5227</v>
      </c>
      <c r="B5237" s="134"/>
      <c r="C5237" s="134"/>
      <c r="D5237" s="94">
        <f t="shared" si="81"/>
        <v>0</v>
      </c>
      <c r="E5237" s="135"/>
    </row>
    <row r="5238" spans="1:5">
      <c r="A5238" s="88">
        <v>5228</v>
      </c>
      <c r="B5238" s="134"/>
      <c r="C5238" s="134"/>
      <c r="D5238" s="94">
        <f t="shared" si="81"/>
        <v>0</v>
      </c>
      <c r="E5238" s="135"/>
    </row>
    <row r="5239" spans="1:5">
      <c r="A5239" s="88">
        <v>5229</v>
      </c>
      <c r="B5239" s="134"/>
      <c r="C5239" s="134"/>
      <c r="D5239" s="94">
        <f t="shared" si="81"/>
        <v>0</v>
      </c>
      <c r="E5239" s="135"/>
    </row>
    <row r="5240" spans="1:5">
      <c r="A5240" s="88">
        <v>5230</v>
      </c>
      <c r="B5240" s="134"/>
      <c r="C5240" s="134"/>
      <c r="D5240" s="94">
        <f t="shared" si="81"/>
        <v>0</v>
      </c>
      <c r="E5240" s="135"/>
    </row>
    <row r="5241" spans="1:5">
      <c r="A5241" s="88">
        <v>5231</v>
      </c>
      <c r="B5241" s="134"/>
      <c r="C5241" s="134"/>
      <c r="D5241" s="94">
        <f t="shared" si="81"/>
        <v>0</v>
      </c>
      <c r="E5241" s="135"/>
    </row>
    <row r="5242" spans="1:5">
      <c r="A5242" s="88">
        <v>5232</v>
      </c>
      <c r="B5242" s="134"/>
      <c r="C5242" s="134"/>
      <c r="D5242" s="94">
        <f t="shared" si="81"/>
        <v>0</v>
      </c>
      <c r="E5242" s="135"/>
    </row>
    <row r="5243" spans="1:5">
      <c r="A5243" s="88">
        <v>5233</v>
      </c>
      <c r="B5243" s="134"/>
      <c r="C5243" s="134"/>
      <c r="D5243" s="94">
        <f t="shared" si="81"/>
        <v>0</v>
      </c>
      <c r="E5243" s="135"/>
    </row>
    <row r="5244" spans="1:5">
      <c r="A5244" s="88">
        <v>5234</v>
      </c>
      <c r="B5244" s="134"/>
      <c r="C5244" s="134"/>
      <c r="D5244" s="94">
        <f t="shared" si="81"/>
        <v>0</v>
      </c>
      <c r="E5244" s="135"/>
    </row>
    <row r="5245" spans="1:5">
      <c r="A5245" s="88">
        <v>5235</v>
      </c>
      <c r="B5245" s="134"/>
      <c r="C5245" s="134"/>
      <c r="D5245" s="94">
        <f t="shared" si="81"/>
        <v>0</v>
      </c>
      <c r="E5245" s="135"/>
    </row>
    <row r="5246" spans="1:5">
      <c r="A5246" s="88">
        <v>5236</v>
      </c>
      <c r="B5246" s="134"/>
      <c r="C5246" s="134"/>
      <c r="D5246" s="94">
        <f t="shared" si="81"/>
        <v>0</v>
      </c>
      <c r="E5246" s="135"/>
    </row>
    <row r="5247" spans="1:5">
      <c r="A5247" s="88">
        <v>5237</v>
      </c>
      <c r="B5247" s="134"/>
      <c r="C5247" s="134"/>
      <c r="D5247" s="94">
        <f t="shared" si="81"/>
        <v>0</v>
      </c>
      <c r="E5247" s="135"/>
    </row>
    <row r="5248" spans="1:5">
      <c r="A5248" s="88">
        <v>5238</v>
      </c>
      <c r="B5248" s="134"/>
      <c r="C5248" s="134"/>
      <c r="D5248" s="94">
        <f t="shared" si="81"/>
        <v>0</v>
      </c>
      <c r="E5248" s="135"/>
    </row>
    <row r="5249" spans="1:5">
      <c r="A5249" s="88">
        <v>5239</v>
      </c>
      <c r="B5249" s="134"/>
      <c r="C5249" s="134"/>
      <c r="D5249" s="94">
        <f t="shared" si="81"/>
        <v>0</v>
      </c>
      <c r="E5249" s="135"/>
    </row>
    <row r="5250" spans="1:5">
      <c r="A5250" s="88">
        <v>5240</v>
      </c>
      <c r="B5250" s="134"/>
      <c r="C5250" s="134"/>
      <c r="D5250" s="94">
        <f t="shared" si="81"/>
        <v>0</v>
      </c>
      <c r="E5250" s="135"/>
    </row>
    <row r="5251" spans="1:5">
      <c r="A5251" s="88">
        <v>5241</v>
      </c>
      <c r="B5251" s="134"/>
      <c r="C5251" s="134"/>
      <c r="D5251" s="94">
        <f t="shared" si="81"/>
        <v>0</v>
      </c>
      <c r="E5251" s="135"/>
    </row>
    <row r="5252" spans="1:5">
      <c r="A5252" s="88">
        <v>5242</v>
      </c>
      <c r="B5252" s="134"/>
      <c r="C5252" s="134"/>
      <c r="D5252" s="94">
        <f t="shared" si="81"/>
        <v>0</v>
      </c>
      <c r="E5252" s="135"/>
    </row>
    <row r="5253" spans="1:5">
      <c r="A5253" s="88">
        <v>5243</v>
      </c>
      <c r="B5253" s="134"/>
      <c r="C5253" s="134"/>
      <c r="D5253" s="94">
        <f t="shared" si="81"/>
        <v>0</v>
      </c>
      <c r="E5253" s="135"/>
    </row>
    <row r="5254" spans="1:5">
      <c r="A5254" s="88">
        <v>5244</v>
      </c>
      <c r="B5254" s="134"/>
      <c r="C5254" s="134"/>
      <c r="D5254" s="94">
        <f t="shared" si="81"/>
        <v>0</v>
      </c>
      <c r="E5254" s="135"/>
    </row>
    <row r="5255" spans="1:5">
      <c r="A5255" s="88">
        <v>5245</v>
      </c>
      <c r="B5255" s="134"/>
      <c r="C5255" s="134"/>
      <c r="D5255" s="94">
        <f t="shared" si="81"/>
        <v>0</v>
      </c>
      <c r="E5255" s="135"/>
    </row>
    <row r="5256" spans="1:5">
      <c r="A5256" s="88">
        <v>5246</v>
      </c>
      <c r="B5256" s="134"/>
      <c r="C5256" s="134"/>
      <c r="D5256" s="94">
        <f t="shared" si="81"/>
        <v>0</v>
      </c>
      <c r="E5256" s="135"/>
    </row>
    <row r="5257" spans="1:5">
      <c r="A5257" s="88">
        <v>5247</v>
      </c>
      <c r="B5257" s="134"/>
      <c r="C5257" s="134"/>
      <c r="D5257" s="94">
        <f t="shared" si="81"/>
        <v>0</v>
      </c>
      <c r="E5257" s="135"/>
    </row>
    <row r="5258" spans="1:5">
      <c r="A5258" s="88">
        <v>5248</v>
      </c>
      <c r="B5258" s="134"/>
      <c r="C5258" s="134"/>
      <c r="D5258" s="94">
        <f t="shared" si="81"/>
        <v>0</v>
      </c>
      <c r="E5258" s="135"/>
    </row>
    <row r="5259" spans="1:5">
      <c r="A5259" s="88">
        <v>5249</v>
      </c>
      <c r="B5259" s="134"/>
      <c r="C5259" s="134"/>
      <c r="D5259" s="94">
        <f t="shared" si="81"/>
        <v>0</v>
      </c>
      <c r="E5259" s="135"/>
    </row>
    <row r="5260" spans="1:5">
      <c r="A5260" s="88">
        <v>5250</v>
      </c>
      <c r="B5260" s="134"/>
      <c r="C5260" s="134"/>
      <c r="D5260" s="94">
        <f t="shared" ref="D5260:D5323" si="82">MIN(B5260:C5260)</f>
        <v>0</v>
      </c>
      <c r="E5260" s="135"/>
    </row>
    <row r="5261" spans="1:5">
      <c r="A5261" s="88">
        <v>5251</v>
      </c>
      <c r="B5261" s="134"/>
      <c r="C5261" s="134"/>
      <c r="D5261" s="94">
        <f t="shared" si="82"/>
        <v>0</v>
      </c>
      <c r="E5261" s="135"/>
    </row>
    <row r="5262" spans="1:5">
      <c r="A5262" s="88">
        <v>5252</v>
      </c>
      <c r="B5262" s="134"/>
      <c r="C5262" s="134"/>
      <c r="D5262" s="94">
        <f t="shared" si="82"/>
        <v>0</v>
      </c>
      <c r="E5262" s="135"/>
    </row>
    <row r="5263" spans="1:5">
      <c r="A5263" s="88">
        <v>5253</v>
      </c>
      <c r="B5263" s="134"/>
      <c r="C5263" s="134"/>
      <c r="D5263" s="94">
        <f t="shared" si="82"/>
        <v>0</v>
      </c>
      <c r="E5263" s="135"/>
    </row>
    <row r="5264" spans="1:5">
      <c r="A5264" s="88">
        <v>5254</v>
      </c>
      <c r="B5264" s="134"/>
      <c r="C5264" s="134"/>
      <c r="D5264" s="94">
        <f t="shared" si="82"/>
        <v>0</v>
      </c>
      <c r="E5264" s="135"/>
    </row>
    <row r="5265" spans="1:5">
      <c r="A5265" s="88">
        <v>5255</v>
      </c>
      <c r="B5265" s="134"/>
      <c r="C5265" s="134"/>
      <c r="D5265" s="94">
        <f t="shared" si="82"/>
        <v>0</v>
      </c>
      <c r="E5265" s="135"/>
    </row>
    <row r="5266" spans="1:5">
      <c r="A5266" s="88">
        <v>5256</v>
      </c>
      <c r="B5266" s="134"/>
      <c r="C5266" s="134"/>
      <c r="D5266" s="94">
        <f t="shared" si="82"/>
        <v>0</v>
      </c>
      <c r="E5266" s="135"/>
    </row>
    <row r="5267" spans="1:5">
      <c r="A5267" s="88">
        <v>5257</v>
      </c>
      <c r="B5267" s="134"/>
      <c r="C5267" s="134"/>
      <c r="D5267" s="94">
        <f t="shared" si="82"/>
        <v>0</v>
      </c>
      <c r="E5267" s="135"/>
    </row>
    <row r="5268" spans="1:5">
      <c r="A5268" s="88">
        <v>5258</v>
      </c>
      <c r="B5268" s="134"/>
      <c r="C5268" s="134"/>
      <c r="D5268" s="94">
        <f t="shared" si="82"/>
        <v>0</v>
      </c>
      <c r="E5268" s="135"/>
    </row>
    <row r="5269" spans="1:5">
      <c r="A5269" s="88">
        <v>5259</v>
      </c>
      <c r="B5269" s="134"/>
      <c r="C5269" s="134"/>
      <c r="D5269" s="94">
        <f t="shared" si="82"/>
        <v>0</v>
      </c>
      <c r="E5269" s="135"/>
    </row>
    <row r="5270" spans="1:5">
      <c r="A5270" s="88">
        <v>5260</v>
      </c>
      <c r="B5270" s="134"/>
      <c r="C5270" s="134"/>
      <c r="D5270" s="94">
        <f t="shared" si="82"/>
        <v>0</v>
      </c>
      <c r="E5270" s="135"/>
    </row>
    <row r="5271" spans="1:5">
      <c r="A5271" s="88">
        <v>5261</v>
      </c>
      <c r="B5271" s="134"/>
      <c r="C5271" s="134"/>
      <c r="D5271" s="94">
        <f t="shared" si="82"/>
        <v>0</v>
      </c>
      <c r="E5271" s="135"/>
    </row>
    <row r="5272" spans="1:5">
      <c r="A5272" s="88">
        <v>5262</v>
      </c>
      <c r="B5272" s="134"/>
      <c r="C5272" s="134"/>
      <c r="D5272" s="94">
        <f t="shared" si="82"/>
        <v>0</v>
      </c>
      <c r="E5272" s="135"/>
    </row>
    <row r="5273" spans="1:5">
      <c r="A5273" s="88">
        <v>5263</v>
      </c>
      <c r="B5273" s="134"/>
      <c r="C5273" s="134"/>
      <c r="D5273" s="94">
        <f t="shared" si="82"/>
        <v>0</v>
      </c>
      <c r="E5273" s="135"/>
    </row>
    <row r="5274" spans="1:5">
      <c r="A5274" s="88">
        <v>5264</v>
      </c>
      <c r="B5274" s="134"/>
      <c r="C5274" s="134"/>
      <c r="D5274" s="94">
        <f t="shared" si="82"/>
        <v>0</v>
      </c>
      <c r="E5274" s="135"/>
    </row>
    <row r="5275" spans="1:5">
      <c r="A5275" s="88">
        <v>5265</v>
      </c>
      <c r="B5275" s="134"/>
      <c r="C5275" s="134"/>
      <c r="D5275" s="94">
        <f t="shared" si="82"/>
        <v>0</v>
      </c>
      <c r="E5275" s="135"/>
    </row>
    <row r="5276" spans="1:5">
      <c r="A5276" s="88">
        <v>5266</v>
      </c>
      <c r="B5276" s="134"/>
      <c r="C5276" s="134"/>
      <c r="D5276" s="94">
        <f t="shared" si="82"/>
        <v>0</v>
      </c>
      <c r="E5276" s="135"/>
    </row>
    <row r="5277" spans="1:5">
      <c r="A5277" s="88">
        <v>5267</v>
      </c>
      <c r="B5277" s="134"/>
      <c r="C5277" s="134"/>
      <c r="D5277" s="94">
        <f t="shared" si="82"/>
        <v>0</v>
      </c>
      <c r="E5277" s="135"/>
    </row>
    <row r="5278" spans="1:5">
      <c r="A5278" s="88">
        <v>5268</v>
      </c>
      <c r="B5278" s="134"/>
      <c r="C5278" s="134"/>
      <c r="D5278" s="94">
        <f t="shared" si="82"/>
        <v>0</v>
      </c>
      <c r="E5278" s="135"/>
    </row>
    <row r="5279" spans="1:5">
      <c r="A5279" s="88">
        <v>5269</v>
      </c>
      <c r="B5279" s="134"/>
      <c r="C5279" s="134"/>
      <c r="D5279" s="94">
        <f t="shared" si="82"/>
        <v>0</v>
      </c>
      <c r="E5279" s="135"/>
    </row>
    <row r="5280" spans="1:5">
      <c r="A5280" s="88">
        <v>5270</v>
      </c>
      <c r="B5280" s="134"/>
      <c r="C5280" s="134"/>
      <c r="D5280" s="94">
        <f t="shared" si="82"/>
        <v>0</v>
      </c>
      <c r="E5280" s="135"/>
    </row>
    <row r="5281" spans="1:5">
      <c r="A5281" s="88">
        <v>5271</v>
      </c>
      <c r="B5281" s="134"/>
      <c r="C5281" s="134"/>
      <c r="D5281" s="94">
        <f t="shared" si="82"/>
        <v>0</v>
      </c>
      <c r="E5281" s="135"/>
    </row>
    <row r="5282" spans="1:5">
      <c r="A5282" s="88">
        <v>5272</v>
      </c>
      <c r="B5282" s="134"/>
      <c r="C5282" s="134"/>
      <c r="D5282" s="94">
        <f t="shared" si="82"/>
        <v>0</v>
      </c>
      <c r="E5282" s="135"/>
    </row>
    <row r="5283" spans="1:5">
      <c r="A5283" s="88">
        <v>5273</v>
      </c>
      <c r="B5283" s="134"/>
      <c r="C5283" s="134"/>
      <c r="D5283" s="94">
        <f t="shared" si="82"/>
        <v>0</v>
      </c>
      <c r="E5283" s="135"/>
    </row>
    <row r="5284" spans="1:5">
      <c r="A5284" s="88">
        <v>5274</v>
      </c>
      <c r="B5284" s="134"/>
      <c r="C5284" s="134"/>
      <c r="D5284" s="94">
        <f t="shared" si="82"/>
        <v>0</v>
      </c>
      <c r="E5284" s="135"/>
    </row>
    <row r="5285" spans="1:5">
      <c r="A5285" s="88">
        <v>5275</v>
      </c>
      <c r="B5285" s="134"/>
      <c r="C5285" s="134"/>
      <c r="D5285" s="94">
        <f t="shared" si="82"/>
        <v>0</v>
      </c>
      <c r="E5285" s="135"/>
    </row>
    <row r="5286" spans="1:5">
      <c r="A5286" s="88">
        <v>5276</v>
      </c>
      <c r="B5286" s="134"/>
      <c r="C5286" s="134"/>
      <c r="D5286" s="94">
        <f t="shared" si="82"/>
        <v>0</v>
      </c>
      <c r="E5286" s="135"/>
    </row>
    <row r="5287" spans="1:5">
      <c r="A5287" s="88">
        <v>5277</v>
      </c>
      <c r="B5287" s="134"/>
      <c r="C5287" s="134"/>
      <c r="D5287" s="94">
        <f t="shared" si="82"/>
        <v>0</v>
      </c>
      <c r="E5287" s="135"/>
    </row>
    <row r="5288" spans="1:5">
      <c r="A5288" s="88">
        <v>5278</v>
      </c>
      <c r="B5288" s="134"/>
      <c r="C5288" s="134"/>
      <c r="D5288" s="94">
        <f t="shared" si="82"/>
        <v>0</v>
      </c>
      <c r="E5288" s="135"/>
    </row>
    <row r="5289" spans="1:5">
      <c r="A5289" s="88">
        <v>5279</v>
      </c>
      <c r="B5289" s="134"/>
      <c r="C5289" s="134"/>
      <c r="D5289" s="94">
        <f t="shared" si="82"/>
        <v>0</v>
      </c>
      <c r="E5289" s="135"/>
    </row>
    <row r="5290" spans="1:5">
      <c r="A5290" s="88">
        <v>5280</v>
      </c>
      <c r="B5290" s="134"/>
      <c r="C5290" s="134"/>
      <c r="D5290" s="94">
        <f t="shared" si="82"/>
        <v>0</v>
      </c>
      <c r="E5290" s="135"/>
    </row>
    <row r="5291" spans="1:5">
      <c r="A5291" s="88">
        <v>5281</v>
      </c>
      <c r="B5291" s="134"/>
      <c r="C5291" s="134"/>
      <c r="D5291" s="94">
        <f t="shared" si="82"/>
        <v>0</v>
      </c>
      <c r="E5291" s="135"/>
    </row>
    <row r="5292" spans="1:5">
      <c r="A5292" s="88">
        <v>5282</v>
      </c>
      <c r="B5292" s="134"/>
      <c r="C5292" s="134"/>
      <c r="D5292" s="94">
        <f t="shared" si="82"/>
        <v>0</v>
      </c>
      <c r="E5292" s="135"/>
    </row>
    <row r="5293" spans="1:5">
      <c r="A5293" s="88">
        <v>5283</v>
      </c>
      <c r="B5293" s="134"/>
      <c r="C5293" s="134"/>
      <c r="D5293" s="94">
        <f t="shared" si="82"/>
        <v>0</v>
      </c>
      <c r="E5293" s="135"/>
    </row>
    <row r="5294" spans="1:5">
      <c r="A5294" s="88">
        <v>5284</v>
      </c>
      <c r="B5294" s="134"/>
      <c r="C5294" s="134"/>
      <c r="D5294" s="94">
        <f t="shared" si="82"/>
        <v>0</v>
      </c>
      <c r="E5294" s="135"/>
    </row>
    <row r="5295" spans="1:5">
      <c r="A5295" s="88">
        <v>5285</v>
      </c>
      <c r="B5295" s="134"/>
      <c r="C5295" s="134"/>
      <c r="D5295" s="94">
        <f t="shared" si="82"/>
        <v>0</v>
      </c>
      <c r="E5295" s="135"/>
    </row>
    <row r="5296" spans="1:5">
      <c r="A5296" s="88">
        <v>5286</v>
      </c>
      <c r="B5296" s="134"/>
      <c r="C5296" s="134"/>
      <c r="D5296" s="94">
        <f t="shared" si="82"/>
        <v>0</v>
      </c>
      <c r="E5296" s="135"/>
    </row>
    <row r="5297" spans="1:5">
      <c r="A5297" s="88">
        <v>5287</v>
      </c>
      <c r="B5297" s="134"/>
      <c r="C5297" s="134"/>
      <c r="D5297" s="94">
        <f t="shared" si="82"/>
        <v>0</v>
      </c>
      <c r="E5297" s="135"/>
    </row>
    <row r="5298" spans="1:5">
      <c r="A5298" s="88">
        <v>5288</v>
      </c>
      <c r="B5298" s="134"/>
      <c r="C5298" s="134"/>
      <c r="D5298" s="94">
        <f t="shared" si="82"/>
        <v>0</v>
      </c>
      <c r="E5298" s="135"/>
    </row>
    <row r="5299" spans="1:5">
      <c r="A5299" s="88">
        <v>5289</v>
      </c>
      <c r="B5299" s="134"/>
      <c r="C5299" s="134"/>
      <c r="D5299" s="94">
        <f t="shared" si="82"/>
        <v>0</v>
      </c>
      <c r="E5299" s="135"/>
    </row>
    <row r="5300" spans="1:5">
      <c r="A5300" s="88">
        <v>5290</v>
      </c>
      <c r="B5300" s="134"/>
      <c r="C5300" s="134"/>
      <c r="D5300" s="94">
        <f t="shared" si="82"/>
        <v>0</v>
      </c>
      <c r="E5300" s="135"/>
    </row>
    <row r="5301" spans="1:5">
      <c r="A5301" s="88">
        <v>5291</v>
      </c>
      <c r="B5301" s="134"/>
      <c r="C5301" s="134"/>
      <c r="D5301" s="94">
        <f t="shared" si="82"/>
        <v>0</v>
      </c>
      <c r="E5301" s="135"/>
    </row>
    <row r="5302" spans="1:5">
      <c r="A5302" s="88">
        <v>5292</v>
      </c>
      <c r="B5302" s="134"/>
      <c r="C5302" s="134"/>
      <c r="D5302" s="94">
        <f t="shared" si="82"/>
        <v>0</v>
      </c>
      <c r="E5302" s="135"/>
    </row>
    <row r="5303" spans="1:5">
      <c r="A5303" s="88">
        <v>5293</v>
      </c>
      <c r="B5303" s="134"/>
      <c r="C5303" s="134"/>
      <c r="D5303" s="94">
        <f t="shared" si="82"/>
        <v>0</v>
      </c>
      <c r="E5303" s="135"/>
    </row>
    <row r="5304" spans="1:5">
      <c r="A5304" s="88">
        <v>5294</v>
      </c>
      <c r="B5304" s="134"/>
      <c r="C5304" s="134"/>
      <c r="D5304" s="94">
        <f t="shared" si="82"/>
        <v>0</v>
      </c>
      <c r="E5304" s="135"/>
    </row>
    <row r="5305" spans="1:5">
      <c r="A5305" s="88">
        <v>5295</v>
      </c>
      <c r="B5305" s="134"/>
      <c r="C5305" s="134"/>
      <c r="D5305" s="94">
        <f t="shared" si="82"/>
        <v>0</v>
      </c>
      <c r="E5305" s="135"/>
    </row>
    <row r="5306" spans="1:5">
      <c r="A5306" s="88">
        <v>5296</v>
      </c>
      <c r="B5306" s="134"/>
      <c r="C5306" s="134"/>
      <c r="D5306" s="94">
        <f t="shared" si="82"/>
        <v>0</v>
      </c>
      <c r="E5306" s="135"/>
    </row>
    <row r="5307" spans="1:5">
      <c r="A5307" s="88">
        <v>5297</v>
      </c>
      <c r="B5307" s="134"/>
      <c r="C5307" s="134"/>
      <c r="D5307" s="94">
        <f t="shared" si="82"/>
        <v>0</v>
      </c>
      <c r="E5307" s="135"/>
    </row>
    <row r="5308" spans="1:5">
      <c r="A5308" s="88">
        <v>5298</v>
      </c>
      <c r="B5308" s="134"/>
      <c r="C5308" s="134"/>
      <c r="D5308" s="94">
        <f t="shared" si="82"/>
        <v>0</v>
      </c>
      <c r="E5308" s="135"/>
    </row>
    <row r="5309" spans="1:5">
      <c r="A5309" s="88">
        <v>5299</v>
      </c>
      <c r="B5309" s="134"/>
      <c r="C5309" s="134"/>
      <c r="D5309" s="94">
        <f t="shared" si="82"/>
        <v>0</v>
      </c>
      <c r="E5309" s="135"/>
    </row>
    <row r="5310" spans="1:5">
      <c r="A5310" s="88">
        <v>5300</v>
      </c>
      <c r="B5310" s="134"/>
      <c r="C5310" s="134"/>
      <c r="D5310" s="94">
        <f t="shared" si="82"/>
        <v>0</v>
      </c>
      <c r="E5310" s="135"/>
    </row>
    <row r="5311" spans="1:5">
      <c r="A5311" s="88">
        <v>5301</v>
      </c>
      <c r="B5311" s="134"/>
      <c r="C5311" s="134"/>
      <c r="D5311" s="94">
        <f t="shared" si="82"/>
        <v>0</v>
      </c>
      <c r="E5311" s="135"/>
    </row>
    <row r="5312" spans="1:5">
      <c r="A5312" s="88">
        <v>5302</v>
      </c>
      <c r="B5312" s="134"/>
      <c r="C5312" s="134"/>
      <c r="D5312" s="94">
        <f t="shared" si="82"/>
        <v>0</v>
      </c>
      <c r="E5312" s="135"/>
    </row>
    <row r="5313" spans="1:5">
      <c r="A5313" s="88">
        <v>5303</v>
      </c>
      <c r="B5313" s="134"/>
      <c r="C5313" s="134"/>
      <c r="D5313" s="94">
        <f t="shared" si="82"/>
        <v>0</v>
      </c>
      <c r="E5313" s="135"/>
    </row>
    <row r="5314" spans="1:5">
      <c r="A5314" s="88">
        <v>5304</v>
      </c>
      <c r="B5314" s="134"/>
      <c r="C5314" s="134"/>
      <c r="D5314" s="94">
        <f t="shared" si="82"/>
        <v>0</v>
      </c>
      <c r="E5314" s="135"/>
    </row>
    <row r="5315" spans="1:5">
      <c r="A5315" s="88">
        <v>5305</v>
      </c>
      <c r="B5315" s="134"/>
      <c r="C5315" s="134"/>
      <c r="D5315" s="94">
        <f t="shared" si="82"/>
        <v>0</v>
      </c>
      <c r="E5315" s="135"/>
    </row>
    <row r="5316" spans="1:5">
      <c r="A5316" s="88">
        <v>5306</v>
      </c>
      <c r="B5316" s="134"/>
      <c r="C5316" s="134"/>
      <c r="D5316" s="94">
        <f t="shared" si="82"/>
        <v>0</v>
      </c>
      <c r="E5316" s="135"/>
    </row>
    <row r="5317" spans="1:5">
      <c r="A5317" s="88">
        <v>5307</v>
      </c>
      <c r="B5317" s="134"/>
      <c r="C5317" s="134"/>
      <c r="D5317" s="94">
        <f t="shared" si="82"/>
        <v>0</v>
      </c>
      <c r="E5317" s="135"/>
    </row>
    <row r="5318" spans="1:5">
      <c r="A5318" s="88">
        <v>5308</v>
      </c>
      <c r="B5318" s="134"/>
      <c r="C5318" s="134"/>
      <c r="D5318" s="94">
        <f t="shared" si="82"/>
        <v>0</v>
      </c>
      <c r="E5318" s="135"/>
    </row>
    <row r="5319" spans="1:5">
      <c r="A5319" s="88">
        <v>5309</v>
      </c>
      <c r="B5319" s="134"/>
      <c r="C5319" s="134"/>
      <c r="D5319" s="94">
        <f t="shared" si="82"/>
        <v>0</v>
      </c>
      <c r="E5319" s="135"/>
    </row>
    <row r="5320" spans="1:5">
      <c r="A5320" s="88">
        <v>5310</v>
      </c>
      <c r="B5320" s="134"/>
      <c r="C5320" s="134"/>
      <c r="D5320" s="94">
        <f t="shared" si="82"/>
        <v>0</v>
      </c>
      <c r="E5320" s="135"/>
    </row>
    <row r="5321" spans="1:5">
      <c r="A5321" s="88">
        <v>5311</v>
      </c>
      <c r="B5321" s="134"/>
      <c r="C5321" s="134"/>
      <c r="D5321" s="94">
        <f t="shared" si="82"/>
        <v>0</v>
      </c>
      <c r="E5321" s="135"/>
    </row>
    <row r="5322" spans="1:5">
      <c r="A5322" s="88">
        <v>5312</v>
      </c>
      <c r="B5322" s="134"/>
      <c r="C5322" s="134"/>
      <c r="D5322" s="94">
        <f t="shared" si="82"/>
        <v>0</v>
      </c>
      <c r="E5322" s="135"/>
    </row>
    <row r="5323" spans="1:5">
      <c r="A5323" s="88">
        <v>5313</v>
      </c>
      <c r="B5323" s="134"/>
      <c r="C5323" s="134"/>
      <c r="D5323" s="94">
        <f t="shared" si="82"/>
        <v>0</v>
      </c>
      <c r="E5323" s="135"/>
    </row>
    <row r="5324" spans="1:5">
      <c r="A5324" s="88">
        <v>5314</v>
      </c>
      <c r="B5324" s="134"/>
      <c r="C5324" s="134"/>
      <c r="D5324" s="94">
        <f t="shared" ref="D5324:D5387" si="83">MIN(B5324:C5324)</f>
        <v>0</v>
      </c>
      <c r="E5324" s="135"/>
    </row>
    <row r="5325" spans="1:5">
      <c r="A5325" s="88">
        <v>5315</v>
      </c>
      <c r="B5325" s="134"/>
      <c r="C5325" s="134"/>
      <c r="D5325" s="94">
        <f t="shared" si="83"/>
        <v>0</v>
      </c>
      <c r="E5325" s="135"/>
    </row>
    <row r="5326" spans="1:5">
      <c r="A5326" s="88">
        <v>5316</v>
      </c>
      <c r="B5326" s="134"/>
      <c r="C5326" s="134"/>
      <c r="D5326" s="94">
        <f t="shared" si="83"/>
        <v>0</v>
      </c>
      <c r="E5326" s="135"/>
    </row>
    <row r="5327" spans="1:5">
      <c r="A5327" s="88">
        <v>5317</v>
      </c>
      <c r="B5327" s="134"/>
      <c r="C5327" s="134"/>
      <c r="D5327" s="94">
        <f t="shared" si="83"/>
        <v>0</v>
      </c>
      <c r="E5327" s="135"/>
    </row>
    <row r="5328" spans="1:5">
      <c r="A5328" s="88">
        <v>5318</v>
      </c>
      <c r="B5328" s="134"/>
      <c r="C5328" s="134"/>
      <c r="D5328" s="94">
        <f t="shared" si="83"/>
        <v>0</v>
      </c>
      <c r="E5328" s="135"/>
    </row>
    <row r="5329" spans="1:5">
      <c r="A5329" s="88">
        <v>5319</v>
      </c>
      <c r="B5329" s="134"/>
      <c r="C5329" s="134"/>
      <c r="D5329" s="94">
        <f t="shared" si="83"/>
        <v>0</v>
      </c>
      <c r="E5329" s="135"/>
    </row>
    <row r="5330" spans="1:5">
      <c r="A5330" s="88">
        <v>5320</v>
      </c>
      <c r="B5330" s="134"/>
      <c r="C5330" s="134"/>
      <c r="D5330" s="94">
        <f t="shared" si="83"/>
        <v>0</v>
      </c>
      <c r="E5330" s="135"/>
    </row>
    <row r="5331" spans="1:5">
      <c r="A5331" s="88">
        <v>5321</v>
      </c>
      <c r="B5331" s="134"/>
      <c r="C5331" s="134"/>
      <c r="D5331" s="94">
        <f t="shared" si="83"/>
        <v>0</v>
      </c>
      <c r="E5331" s="135"/>
    </row>
    <row r="5332" spans="1:5">
      <c r="A5332" s="88">
        <v>5322</v>
      </c>
      <c r="B5332" s="134"/>
      <c r="C5332" s="134"/>
      <c r="D5332" s="94">
        <f t="shared" si="83"/>
        <v>0</v>
      </c>
      <c r="E5332" s="135"/>
    </row>
    <row r="5333" spans="1:5">
      <c r="A5333" s="88">
        <v>5323</v>
      </c>
      <c r="B5333" s="134"/>
      <c r="C5333" s="134"/>
      <c r="D5333" s="94">
        <f t="shared" si="83"/>
        <v>0</v>
      </c>
      <c r="E5333" s="135"/>
    </row>
    <row r="5334" spans="1:5">
      <c r="A5334" s="88">
        <v>5324</v>
      </c>
      <c r="B5334" s="134"/>
      <c r="C5334" s="134"/>
      <c r="D5334" s="94">
        <f t="shared" si="83"/>
        <v>0</v>
      </c>
      <c r="E5334" s="135"/>
    </row>
    <row r="5335" spans="1:5">
      <c r="A5335" s="88">
        <v>5325</v>
      </c>
      <c r="B5335" s="134"/>
      <c r="C5335" s="134"/>
      <c r="D5335" s="94">
        <f t="shared" si="83"/>
        <v>0</v>
      </c>
      <c r="E5335" s="135"/>
    </row>
    <row r="5336" spans="1:5">
      <c r="A5336" s="88">
        <v>5326</v>
      </c>
      <c r="B5336" s="134"/>
      <c r="C5336" s="134"/>
      <c r="D5336" s="94">
        <f t="shared" si="83"/>
        <v>0</v>
      </c>
      <c r="E5336" s="135"/>
    </row>
    <row r="5337" spans="1:5">
      <c r="A5337" s="88">
        <v>5327</v>
      </c>
      <c r="B5337" s="134"/>
      <c r="C5337" s="134"/>
      <c r="D5337" s="94">
        <f t="shared" si="83"/>
        <v>0</v>
      </c>
      <c r="E5337" s="135"/>
    </row>
    <row r="5338" spans="1:5">
      <c r="A5338" s="88">
        <v>5328</v>
      </c>
      <c r="B5338" s="134"/>
      <c r="C5338" s="134"/>
      <c r="D5338" s="94">
        <f t="shared" si="83"/>
        <v>0</v>
      </c>
      <c r="E5338" s="135"/>
    </row>
    <row r="5339" spans="1:5">
      <c r="A5339" s="88">
        <v>5329</v>
      </c>
      <c r="B5339" s="134"/>
      <c r="C5339" s="134"/>
      <c r="D5339" s="94">
        <f t="shared" si="83"/>
        <v>0</v>
      </c>
      <c r="E5339" s="135"/>
    </row>
    <row r="5340" spans="1:5">
      <c r="A5340" s="88">
        <v>5330</v>
      </c>
      <c r="B5340" s="134"/>
      <c r="C5340" s="134"/>
      <c r="D5340" s="94">
        <f t="shared" si="83"/>
        <v>0</v>
      </c>
      <c r="E5340" s="135"/>
    </row>
    <row r="5341" spans="1:5">
      <c r="A5341" s="88">
        <v>5331</v>
      </c>
      <c r="B5341" s="134"/>
      <c r="C5341" s="134"/>
      <c r="D5341" s="94">
        <f t="shared" si="83"/>
        <v>0</v>
      </c>
      <c r="E5341" s="135"/>
    </row>
    <row r="5342" spans="1:5">
      <c r="A5342" s="88">
        <v>5332</v>
      </c>
      <c r="B5342" s="134"/>
      <c r="C5342" s="134"/>
      <c r="D5342" s="94">
        <f t="shared" si="83"/>
        <v>0</v>
      </c>
      <c r="E5342" s="135"/>
    </row>
    <row r="5343" spans="1:5">
      <c r="A5343" s="88">
        <v>5333</v>
      </c>
      <c r="B5343" s="134"/>
      <c r="C5343" s="134"/>
      <c r="D5343" s="94">
        <f t="shared" si="83"/>
        <v>0</v>
      </c>
      <c r="E5343" s="135"/>
    </row>
    <row r="5344" spans="1:5">
      <c r="A5344" s="88">
        <v>5334</v>
      </c>
      <c r="B5344" s="134"/>
      <c r="C5344" s="134"/>
      <c r="D5344" s="94">
        <f t="shared" si="83"/>
        <v>0</v>
      </c>
      <c r="E5344" s="135"/>
    </row>
    <row r="5345" spans="1:5">
      <c r="A5345" s="88">
        <v>5335</v>
      </c>
      <c r="B5345" s="134"/>
      <c r="C5345" s="134"/>
      <c r="D5345" s="94">
        <f t="shared" si="83"/>
        <v>0</v>
      </c>
      <c r="E5345" s="135"/>
    </row>
    <row r="5346" spans="1:5">
      <c r="A5346" s="88">
        <v>5336</v>
      </c>
      <c r="B5346" s="134"/>
      <c r="C5346" s="134"/>
      <c r="D5346" s="94">
        <f t="shared" si="83"/>
        <v>0</v>
      </c>
      <c r="E5346" s="135"/>
    </row>
    <row r="5347" spans="1:5">
      <c r="A5347" s="88">
        <v>5337</v>
      </c>
      <c r="B5347" s="134"/>
      <c r="C5347" s="134"/>
      <c r="D5347" s="94">
        <f t="shared" si="83"/>
        <v>0</v>
      </c>
      <c r="E5347" s="135"/>
    </row>
    <row r="5348" spans="1:5">
      <c r="A5348" s="88">
        <v>5338</v>
      </c>
      <c r="B5348" s="134"/>
      <c r="C5348" s="134"/>
      <c r="D5348" s="94">
        <f t="shared" si="83"/>
        <v>0</v>
      </c>
      <c r="E5348" s="135"/>
    </row>
    <row r="5349" spans="1:5">
      <c r="A5349" s="88">
        <v>5339</v>
      </c>
      <c r="B5349" s="134"/>
      <c r="C5349" s="134"/>
      <c r="D5349" s="94">
        <f t="shared" si="83"/>
        <v>0</v>
      </c>
      <c r="E5349" s="135"/>
    </row>
    <row r="5350" spans="1:5">
      <c r="A5350" s="88">
        <v>5340</v>
      </c>
      <c r="B5350" s="134"/>
      <c r="C5350" s="134"/>
      <c r="D5350" s="94">
        <f t="shared" si="83"/>
        <v>0</v>
      </c>
      <c r="E5350" s="135"/>
    </row>
    <row r="5351" spans="1:5">
      <c r="A5351" s="88">
        <v>5341</v>
      </c>
      <c r="B5351" s="134"/>
      <c r="C5351" s="134"/>
      <c r="D5351" s="94">
        <f t="shared" si="83"/>
        <v>0</v>
      </c>
      <c r="E5351" s="135"/>
    </row>
    <row r="5352" spans="1:5">
      <c r="A5352" s="88">
        <v>5342</v>
      </c>
      <c r="B5352" s="134"/>
      <c r="C5352" s="134"/>
      <c r="D5352" s="94">
        <f t="shared" si="83"/>
        <v>0</v>
      </c>
      <c r="E5352" s="135"/>
    </row>
    <row r="5353" spans="1:5">
      <c r="A5353" s="88">
        <v>5343</v>
      </c>
      <c r="B5353" s="134"/>
      <c r="C5353" s="134"/>
      <c r="D5353" s="94">
        <f t="shared" si="83"/>
        <v>0</v>
      </c>
      <c r="E5353" s="135"/>
    </row>
    <row r="5354" spans="1:5">
      <c r="A5354" s="88">
        <v>5344</v>
      </c>
      <c r="B5354" s="134"/>
      <c r="C5354" s="134"/>
      <c r="D5354" s="94">
        <f t="shared" si="83"/>
        <v>0</v>
      </c>
      <c r="E5354" s="135"/>
    </row>
    <row r="5355" spans="1:5">
      <c r="A5355" s="88">
        <v>5345</v>
      </c>
      <c r="B5355" s="134"/>
      <c r="C5355" s="134"/>
      <c r="D5355" s="94">
        <f t="shared" si="83"/>
        <v>0</v>
      </c>
      <c r="E5355" s="135"/>
    </row>
    <row r="5356" spans="1:5">
      <c r="A5356" s="88">
        <v>5346</v>
      </c>
      <c r="B5356" s="134"/>
      <c r="C5356" s="134"/>
      <c r="D5356" s="94">
        <f t="shared" si="83"/>
        <v>0</v>
      </c>
      <c r="E5356" s="135"/>
    </row>
    <row r="5357" spans="1:5">
      <c r="A5357" s="88">
        <v>5347</v>
      </c>
      <c r="B5357" s="134"/>
      <c r="C5357" s="134"/>
      <c r="D5357" s="94">
        <f t="shared" si="83"/>
        <v>0</v>
      </c>
      <c r="E5357" s="135"/>
    </row>
    <row r="5358" spans="1:5">
      <c r="A5358" s="88">
        <v>5348</v>
      </c>
      <c r="B5358" s="134"/>
      <c r="C5358" s="134"/>
      <c r="D5358" s="94">
        <f t="shared" si="83"/>
        <v>0</v>
      </c>
      <c r="E5358" s="135"/>
    </row>
    <row r="5359" spans="1:5">
      <c r="A5359" s="88">
        <v>5349</v>
      </c>
      <c r="B5359" s="134"/>
      <c r="C5359" s="134"/>
      <c r="D5359" s="94">
        <f t="shared" si="83"/>
        <v>0</v>
      </c>
      <c r="E5359" s="135"/>
    </row>
    <row r="5360" spans="1:5">
      <c r="A5360" s="88">
        <v>5350</v>
      </c>
      <c r="B5360" s="134"/>
      <c r="C5360" s="134"/>
      <c r="D5360" s="94">
        <f t="shared" si="83"/>
        <v>0</v>
      </c>
      <c r="E5360" s="135"/>
    </row>
    <row r="5361" spans="1:5">
      <c r="A5361" s="88">
        <v>5351</v>
      </c>
      <c r="B5361" s="134"/>
      <c r="C5361" s="134"/>
      <c r="D5361" s="94">
        <f t="shared" si="83"/>
        <v>0</v>
      </c>
      <c r="E5361" s="135"/>
    </row>
    <row r="5362" spans="1:5">
      <c r="A5362" s="88">
        <v>5352</v>
      </c>
      <c r="B5362" s="134"/>
      <c r="C5362" s="134"/>
      <c r="D5362" s="94">
        <f t="shared" si="83"/>
        <v>0</v>
      </c>
      <c r="E5362" s="135"/>
    </row>
    <row r="5363" spans="1:5">
      <c r="A5363" s="88">
        <v>5353</v>
      </c>
      <c r="B5363" s="134"/>
      <c r="C5363" s="134"/>
      <c r="D5363" s="94">
        <f t="shared" si="83"/>
        <v>0</v>
      </c>
      <c r="E5363" s="135"/>
    </row>
    <row r="5364" spans="1:5">
      <c r="A5364" s="88">
        <v>5354</v>
      </c>
      <c r="B5364" s="134"/>
      <c r="C5364" s="134"/>
      <c r="D5364" s="94">
        <f t="shared" si="83"/>
        <v>0</v>
      </c>
      <c r="E5364" s="135"/>
    </row>
    <row r="5365" spans="1:5">
      <c r="A5365" s="88">
        <v>5355</v>
      </c>
      <c r="B5365" s="134"/>
      <c r="C5365" s="134"/>
      <c r="D5365" s="94">
        <f t="shared" si="83"/>
        <v>0</v>
      </c>
      <c r="E5365" s="135"/>
    </row>
    <row r="5366" spans="1:5">
      <c r="A5366" s="88">
        <v>5356</v>
      </c>
      <c r="B5366" s="134"/>
      <c r="C5366" s="134"/>
      <c r="D5366" s="94">
        <f t="shared" si="83"/>
        <v>0</v>
      </c>
      <c r="E5366" s="135"/>
    </row>
    <row r="5367" spans="1:5">
      <c r="A5367" s="88">
        <v>5357</v>
      </c>
      <c r="B5367" s="134"/>
      <c r="C5367" s="134"/>
      <c r="D5367" s="94">
        <f t="shared" si="83"/>
        <v>0</v>
      </c>
      <c r="E5367" s="135"/>
    </row>
    <row r="5368" spans="1:5">
      <c r="A5368" s="88">
        <v>5358</v>
      </c>
      <c r="B5368" s="134"/>
      <c r="C5368" s="134"/>
      <c r="D5368" s="94">
        <f t="shared" si="83"/>
        <v>0</v>
      </c>
      <c r="E5368" s="135"/>
    </row>
    <row r="5369" spans="1:5">
      <c r="A5369" s="88">
        <v>5359</v>
      </c>
      <c r="B5369" s="134"/>
      <c r="C5369" s="134"/>
      <c r="D5369" s="94">
        <f t="shared" si="83"/>
        <v>0</v>
      </c>
      <c r="E5369" s="135"/>
    </row>
    <row r="5370" spans="1:5">
      <c r="A5370" s="88">
        <v>5360</v>
      </c>
      <c r="B5370" s="134"/>
      <c r="C5370" s="134"/>
      <c r="D5370" s="94">
        <f t="shared" si="83"/>
        <v>0</v>
      </c>
      <c r="E5370" s="135"/>
    </row>
    <row r="5371" spans="1:5">
      <c r="A5371" s="88">
        <v>5361</v>
      </c>
      <c r="B5371" s="134"/>
      <c r="C5371" s="134"/>
      <c r="D5371" s="94">
        <f t="shared" si="83"/>
        <v>0</v>
      </c>
      <c r="E5371" s="135"/>
    </row>
    <row r="5372" spans="1:5">
      <c r="A5372" s="88">
        <v>5362</v>
      </c>
      <c r="B5372" s="134"/>
      <c r="C5372" s="134"/>
      <c r="D5372" s="94">
        <f t="shared" si="83"/>
        <v>0</v>
      </c>
      <c r="E5372" s="135"/>
    </row>
    <row r="5373" spans="1:5">
      <c r="A5373" s="88">
        <v>5363</v>
      </c>
      <c r="B5373" s="134"/>
      <c r="C5373" s="134"/>
      <c r="D5373" s="94">
        <f t="shared" si="83"/>
        <v>0</v>
      </c>
      <c r="E5373" s="135"/>
    </row>
    <row r="5374" spans="1:5">
      <c r="A5374" s="88">
        <v>5364</v>
      </c>
      <c r="B5374" s="134"/>
      <c r="C5374" s="134"/>
      <c r="D5374" s="94">
        <f t="shared" si="83"/>
        <v>0</v>
      </c>
      <c r="E5374" s="135"/>
    </row>
    <row r="5375" spans="1:5">
      <c r="A5375" s="88">
        <v>5365</v>
      </c>
      <c r="B5375" s="134"/>
      <c r="C5375" s="134"/>
      <c r="D5375" s="94">
        <f t="shared" si="83"/>
        <v>0</v>
      </c>
      <c r="E5375" s="135"/>
    </row>
    <row r="5376" spans="1:5">
      <c r="A5376" s="88">
        <v>5366</v>
      </c>
      <c r="B5376" s="134"/>
      <c r="C5376" s="134"/>
      <c r="D5376" s="94">
        <f t="shared" si="83"/>
        <v>0</v>
      </c>
      <c r="E5376" s="135"/>
    </row>
    <row r="5377" spans="1:5">
      <c r="A5377" s="88">
        <v>5367</v>
      </c>
      <c r="B5377" s="134"/>
      <c r="C5377" s="134"/>
      <c r="D5377" s="94">
        <f t="shared" si="83"/>
        <v>0</v>
      </c>
      <c r="E5377" s="135"/>
    </row>
    <row r="5378" spans="1:5">
      <c r="A5378" s="88">
        <v>5368</v>
      </c>
      <c r="B5378" s="134"/>
      <c r="C5378" s="134"/>
      <c r="D5378" s="94">
        <f t="shared" si="83"/>
        <v>0</v>
      </c>
      <c r="E5378" s="135"/>
    </row>
    <row r="5379" spans="1:5">
      <c r="A5379" s="88">
        <v>5369</v>
      </c>
      <c r="B5379" s="134"/>
      <c r="C5379" s="134"/>
      <c r="D5379" s="94">
        <f t="shared" si="83"/>
        <v>0</v>
      </c>
      <c r="E5379" s="135"/>
    </row>
    <row r="5380" spans="1:5">
      <c r="A5380" s="88">
        <v>5370</v>
      </c>
      <c r="B5380" s="134"/>
      <c r="C5380" s="134"/>
      <c r="D5380" s="94">
        <f t="shared" si="83"/>
        <v>0</v>
      </c>
      <c r="E5380" s="135"/>
    </row>
    <row r="5381" spans="1:5">
      <c r="A5381" s="88">
        <v>5371</v>
      </c>
      <c r="B5381" s="134"/>
      <c r="C5381" s="134"/>
      <c r="D5381" s="94">
        <f t="shared" si="83"/>
        <v>0</v>
      </c>
      <c r="E5381" s="135"/>
    </row>
    <row r="5382" spans="1:5">
      <c r="A5382" s="88">
        <v>5372</v>
      </c>
      <c r="B5382" s="134"/>
      <c r="C5382" s="134"/>
      <c r="D5382" s="94">
        <f t="shared" si="83"/>
        <v>0</v>
      </c>
      <c r="E5382" s="135"/>
    </row>
    <row r="5383" spans="1:5">
      <c r="A5383" s="88">
        <v>5373</v>
      </c>
      <c r="B5383" s="134"/>
      <c r="C5383" s="134"/>
      <c r="D5383" s="94">
        <f t="shared" si="83"/>
        <v>0</v>
      </c>
      <c r="E5383" s="135"/>
    </row>
    <row r="5384" spans="1:5">
      <c r="A5384" s="88">
        <v>5374</v>
      </c>
      <c r="B5384" s="134"/>
      <c r="C5384" s="134"/>
      <c r="D5384" s="94">
        <f t="shared" si="83"/>
        <v>0</v>
      </c>
      <c r="E5384" s="135"/>
    </row>
    <row r="5385" spans="1:5">
      <c r="A5385" s="88">
        <v>5375</v>
      </c>
      <c r="B5385" s="134"/>
      <c r="C5385" s="134"/>
      <c r="D5385" s="94">
        <f t="shared" si="83"/>
        <v>0</v>
      </c>
      <c r="E5385" s="135"/>
    </row>
    <row r="5386" spans="1:5">
      <c r="A5386" s="88">
        <v>5376</v>
      </c>
      <c r="B5386" s="134"/>
      <c r="C5386" s="134"/>
      <c r="D5386" s="94">
        <f t="shared" si="83"/>
        <v>0</v>
      </c>
      <c r="E5386" s="135"/>
    </row>
    <row r="5387" spans="1:5">
      <c r="A5387" s="88">
        <v>5377</v>
      </c>
      <c r="B5387" s="134"/>
      <c r="C5387" s="134"/>
      <c r="D5387" s="94">
        <f t="shared" si="83"/>
        <v>0</v>
      </c>
      <c r="E5387" s="135"/>
    </row>
    <row r="5388" spans="1:5">
      <c r="A5388" s="88">
        <v>5378</v>
      </c>
      <c r="B5388" s="134"/>
      <c r="C5388" s="134"/>
      <c r="D5388" s="94">
        <f t="shared" ref="D5388:D5451" si="84">MIN(B5388:C5388)</f>
        <v>0</v>
      </c>
      <c r="E5388" s="135"/>
    </row>
    <row r="5389" spans="1:5">
      <c r="A5389" s="88">
        <v>5379</v>
      </c>
      <c r="B5389" s="134"/>
      <c r="C5389" s="134"/>
      <c r="D5389" s="94">
        <f t="shared" si="84"/>
        <v>0</v>
      </c>
      <c r="E5389" s="135"/>
    </row>
    <row r="5390" spans="1:5">
      <c r="A5390" s="88">
        <v>5380</v>
      </c>
      <c r="B5390" s="134"/>
      <c r="C5390" s="134"/>
      <c r="D5390" s="94">
        <f t="shared" si="84"/>
        <v>0</v>
      </c>
      <c r="E5390" s="135"/>
    </row>
    <row r="5391" spans="1:5">
      <c r="A5391" s="88">
        <v>5381</v>
      </c>
      <c r="B5391" s="134"/>
      <c r="C5391" s="134"/>
      <c r="D5391" s="94">
        <f t="shared" si="84"/>
        <v>0</v>
      </c>
      <c r="E5391" s="135"/>
    </row>
    <row r="5392" spans="1:5">
      <c r="A5392" s="88">
        <v>5382</v>
      </c>
      <c r="B5392" s="134"/>
      <c r="C5392" s="134"/>
      <c r="D5392" s="94">
        <f t="shared" si="84"/>
        <v>0</v>
      </c>
      <c r="E5392" s="135"/>
    </row>
    <row r="5393" spans="1:5">
      <c r="A5393" s="88">
        <v>5383</v>
      </c>
      <c r="B5393" s="134"/>
      <c r="C5393" s="134"/>
      <c r="D5393" s="94">
        <f t="shared" si="84"/>
        <v>0</v>
      </c>
      <c r="E5393" s="135"/>
    </row>
    <row r="5394" spans="1:5">
      <c r="A5394" s="88">
        <v>5384</v>
      </c>
      <c r="B5394" s="134"/>
      <c r="C5394" s="134"/>
      <c r="D5394" s="94">
        <f t="shared" si="84"/>
        <v>0</v>
      </c>
      <c r="E5394" s="135"/>
    </row>
    <row r="5395" spans="1:5">
      <c r="A5395" s="88">
        <v>5385</v>
      </c>
      <c r="B5395" s="134"/>
      <c r="C5395" s="134"/>
      <c r="D5395" s="94">
        <f t="shared" si="84"/>
        <v>0</v>
      </c>
      <c r="E5395" s="135"/>
    </row>
    <row r="5396" spans="1:5">
      <c r="A5396" s="88">
        <v>5386</v>
      </c>
      <c r="B5396" s="134"/>
      <c r="C5396" s="134"/>
      <c r="D5396" s="94">
        <f t="shared" si="84"/>
        <v>0</v>
      </c>
      <c r="E5396" s="135"/>
    </row>
    <row r="5397" spans="1:5">
      <c r="A5397" s="88">
        <v>5387</v>
      </c>
      <c r="B5397" s="134"/>
      <c r="C5397" s="134"/>
      <c r="D5397" s="94">
        <f t="shared" si="84"/>
        <v>0</v>
      </c>
      <c r="E5397" s="135"/>
    </row>
    <row r="5398" spans="1:5">
      <c r="A5398" s="88">
        <v>5388</v>
      </c>
      <c r="B5398" s="134"/>
      <c r="C5398" s="134"/>
      <c r="D5398" s="94">
        <f t="shared" si="84"/>
        <v>0</v>
      </c>
      <c r="E5398" s="135"/>
    </row>
    <row r="5399" spans="1:5">
      <c r="A5399" s="88">
        <v>5389</v>
      </c>
      <c r="B5399" s="134"/>
      <c r="C5399" s="134"/>
      <c r="D5399" s="94">
        <f t="shared" si="84"/>
        <v>0</v>
      </c>
      <c r="E5399" s="135"/>
    </row>
    <row r="5400" spans="1:5">
      <c r="A5400" s="88">
        <v>5390</v>
      </c>
      <c r="B5400" s="134"/>
      <c r="C5400" s="134"/>
      <c r="D5400" s="94">
        <f t="shared" si="84"/>
        <v>0</v>
      </c>
      <c r="E5400" s="135"/>
    </row>
    <row r="5401" spans="1:5">
      <c r="A5401" s="88">
        <v>5391</v>
      </c>
      <c r="B5401" s="134"/>
      <c r="C5401" s="134"/>
      <c r="D5401" s="94">
        <f t="shared" si="84"/>
        <v>0</v>
      </c>
      <c r="E5401" s="135"/>
    </row>
    <row r="5402" spans="1:5">
      <c r="A5402" s="88">
        <v>5392</v>
      </c>
      <c r="B5402" s="134"/>
      <c r="C5402" s="134"/>
      <c r="D5402" s="94">
        <f t="shared" si="84"/>
        <v>0</v>
      </c>
      <c r="E5402" s="135"/>
    </row>
    <row r="5403" spans="1:5">
      <c r="A5403" s="88">
        <v>5393</v>
      </c>
      <c r="B5403" s="134"/>
      <c r="C5403" s="134"/>
      <c r="D5403" s="94">
        <f t="shared" si="84"/>
        <v>0</v>
      </c>
      <c r="E5403" s="135"/>
    </row>
    <row r="5404" spans="1:5">
      <c r="A5404" s="88">
        <v>5394</v>
      </c>
      <c r="B5404" s="134"/>
      <c r="C5404" s="134"/>
      <c r="D5404" s="94">
        <f t="shared" si="84"/>
        <v>0</v>
      </c>
      <c r="E5404" s="135"/>
    </row>
    <row r="5405" spans="1:5">
      <c r="A5405" s="88">
        <v>5395</v>
      </c>
      <c r="B5405" s="134"/>
      <c r="C5405" s="134"/>
      <c r="D5405" s="94">
        <f t="shared" si="84"/>
        <v>0</v>
      </c>
      <c r="E5405" s="135"/>
    </row>
    <row r="5406" spans="1:5">
      <c r="A5406" s="88">
        <v>5396</v>
      </c>
      <c r="B5406" s="134"/>
      <c r="C5406" s="134"/>
      <c r="D5406" s="94">
        <f t="shared" si="84"/>
        <v>0</v>
      </c>
      <c r="E5406" s="135"/>
    </row>
    <row r="5407" spans="1:5">
      <c r="A5407" s="88">
        <v>5397</v>
      </c>
      <c r="B5407" s="134"/>
      <c r="C5407" s="134"/>
      <c r="D5407" s="94">
        <f t="shared" si="84"/>
        <v>0</v>
      </c>
      <c r="E5407" s="135"/>
    </row>
    <row r="5408" spans="1:5">
      <c r="A5408" s="88">
        <v>5398</v>
      </c>
      <c r="B5408" s="134"/>
      <c r="C5408" s="134"/>
      <c r="D5408" s="94">
        <f t="shared" si="84"/>
        <v>0</v>
      </c>
      <c r="E5408" s="135"/>
    </row>
    <row r="5409" spans="1:5">
      <c r="A5409" s="88">
        <v>5399</v>
      </c>
      <c r="B5409" s="134"/>
      <c r="C5409" s="134"/>
      <c r="D5409" s="94">
        <f t="shared" si="84"/>
        <v>0</v>
      </c>
      <c r="E5409" s="135"/>
    </row>
    <row r="5410" spans="1:5">
      <c r="A5410" s="88">
        <v>5400</v>
      </c>
      <c r="B5410" s="134"/>
      <c r="C5410" s="134"/>
      <c r="D5410" s="94">
        <f t="shared" si="84"/>
        <v>0</v>
      </c>
      <c r="E5410" s="135"/>
    </row>
    <row r="5411" spans="1:5">
      <c r="A5411" s="88">
        <v>5401</v>
      </c>
      <c r="B5411" s="134"/>
      <c r="C5411" s="134"/>
      <c r="D5411" s="94">
        <f t="shared" si="84"/>
        <v>0</v>
      </c>
      <c r="E5411" s="135"/>
    </row>
    <row r="5412" spans="1:5">
      <c r="A5412" s="88">
        <v>5402</v>
      </c>
      <c r="B5412" s="134"/>
      <c r="C5412" s="134"/>
      <c r="D5412" s="94">
        <f t="shared" si="84"/>
        <v>0</v>
      </c>
      <c r="E5412" s="135"/>
    </row>
    <row r="5413" spans="1:5">
      <c r="A5413" s="88">
        <v>5403</v>
      </c>
      <c r="B5413" s="134"/>
      <c r="C5413" s="134"/>
      <c r="D5413" s="94">
        <f t="shared" si="84"/>
        <v>0</v>
      </c>
      <c r="E5413" s="135"/>
    </row>
    <row r="5414" spans="1:5">
      <c r="A5414" s="88">
        <v>5404</v>
      </c>
      <c r="B5414" s="134"/>
      <c r="C5414" s="134"/>
      <c r="D5414" s="94">
        <f t="shared" si="84"/>
        <v>0</v>
      </c>
      <c r="E5414" s="135"/>
    </row>
    <row r="5415" spans="1:5">
      <c r="A5415" s="88">
        <v>5405</v>
      </c>
      <c r="B5415" s="134"/>
      <c r="C5415" s="134"/>
      <c r="D5415" s="94">
        <f t="shared" si="84"/>
        <v>0</v>
      </c>
      <c r="E5415" s="135"/>
    </row>
    <row r="5416" spans="1:5">
      <c r="A5416" s="88">
        <v>5406</v>
      </c>
      <c r="B5416" s="134"/>
      <c r="C5416" s="134"/>
      <c r="D5416" s="94">
        <f t="shared" si="84"/>
        <v>0</v>
      </c>
      <c r="E5416" s="135"/>
    </row>
    <row r="5417" spans="1:5">
      <c r="A5417" s="88">
        <v>5407</v>
      </c>
      <c r="B5417" s="134"/>
      <c r="C5417" s="134"/>
      <c r="D5417" s="94">
        <f t="shared" si="84"/>
        <v>0</v>
      </c>
      <c r="E5417" s="135"/>
    </row>
    <row r="5418" spans="1:5">
      <c r="A5418" s="88">
        <v>5408</v>
      </c>
      <c r="B5418" s="134"/>
      <c r="C5418" s="134"/>
      <c r="D5418" s="94">
        <f t="shared" si="84"/>
        <v>0</v>
      </c>
      <c r="E5418" s="135"/>
    </row>
    <row r="5419" spans="1:5">
      <c r="A5419" s="88">
        <v>5409</v>
      </c>
      <c r="B5419" s="134"/>
      <c r="C5419" s="134"/>
      <c r="D5419" s="94">
        <f t="shared" si="84"/>
        <v>0</v>
      </c>
      <c r="E5419" s="135"/>
    </row>
    <row r="5420" spans="1:5">
      <c r="A5420" s="88">
        <v>5410</v>
      </c>
      <c r="B5420" s="134"/>
      <c r="C5420" s="134"/>
      <c r="D5420" s="94">
        <f t="shared" si="84"/>
        <v>0</v>
      </c>
      <c r="E5420" s="135"/>
    </row>
    <row r="5421" spans="1:5">
      <c r="A5421" s="88">
        <v>5411</v>
      </c>
      <c r="B5421" s="134"/>
      <c r="C5421" s="134"/>
      <c r="D5421" s="94">
        <f t="shared" si="84"/>
        <v>0</v>
      </c>
      <c r="E5421" s="135"/>
    </row>
    <row r="5422" spans="1:5">
      <c r="A5422" s="88">
        <v>5412</v>
      </c>
      <c r="B5422" s="134"/>
      <c r="C5422" s="134"/>
      <c r="D5422" s="94">
        <f t="shared" si="84"/>
        <v>0</v>
      </c>
      <c r="E5422" s="135"/>
    </row>
    <row r="5423" spans="1:5">
      <c r="A5423" s="88">
        <v>5413</v>
      </c>
      <c r="B5423" s="134"/>
      <c r="C5423" s="134"/>
      <c r="D5423" s="94">
        <f t="shared" si="84"/>
        <v>0</v>
      </c>
      <c r="E5423" s="135"/>
    </row>
    <row r="5424" spans="1:5">
      <c r="A5424" s="88">
        <v>5414</v>
      </c>
      <c r="B5424" s="134"/>
      <c r="C5424" s="134"/>
      <c r="D5424" s="94">
        <f t="shared" si="84"/>
        <v>0</v>
      </c>
      <c r="E5424" s="135"/>
    </row>
    <row r="5425" spans="1:5">
      <c r="A5425" s="88">
        <v>5415</v>
      </c>
      <c r="B5425" s="134"/>
      <c r="C5425" s="134"/>
      <c r="D5425" s="94">
        <f t="shared" si="84"/>
        <v>0</v>
      </c>
      <c r="E5425" s="135"/>
    </row>
    <row r="5426" spans="1:5">
      <c r="A5426" s="88">
        <v>5416</v>
      </c>
      <c r="B5426" s="134"/>
      <c r="C5426" s="134"/>
      <c r="D5426" s="94">
        <f t="shared" si="84"/>
        <v>0</v>
      </c>
      <c r="E5426" s="135"/>
    </row>
    <row r="5427" spans="1:5">
      <c r="A5427" s="88">
        <v>5417</v>
      </c>
      <c r="B5427" s="134"/>
      <c r="C5427" s="134"/>
      <c r="D5427" s="94">
        <f t="shared" si="84"/>
        <v>0</v>
      </c>
      <c r="E5427" s="135"/>
    </row>
    <row r="5428" spans="1:5">
      <c r="A5428" s="88">
        <v>5418</v>
      </c>
      <c r="B5428" s="134"/>
      <c r="C5428" s="134"/>
      <c r="D5428" s="94">
        <f t="shared" si="84"/>
        <v>0</v>
      </c>
      <c r="E5428" s="135"/>
    </row>
    <row r="5429" spans="1:5">
      <c r="A5429" s="88">
        <v>5419</v>
      </c>
      <c r="B5429" s="134"/>
      <c r="C5429" s="134"/>
      <c r="D5429" s="94">
        <f t="shared" si="84"/>
        <v>0</v>
      </c>
      <c r="E5429" s="135"/>
    </row>
    <row r="5430" spans="1:5">
      <c r="A5430" s="88">
        <v>5420</v>
      </c>
      <c r="B5430" s="134"/>
      <c r="C5430" s="134"/>
      <c r="D5430" s="94">
        <f t="shared" si="84"/>
        <v>0</v>
      </c>
      <c r="E5430" s="135"/>
    </row>
    <row r="5431" spans="1:5">
      <c r="A5431" s="88">
        <v>5421</v>
      </c>
      <c r="B5431" s="134"/>
      <c r="C5431" s="134"/>
      <c r="D5431" s="94">
        <f t="shared" si="84"/>
        <v>0</v>
      </c>
      <c r="E5431" s="135"/>
    </row>
    <row r="5432" spans="1:5">
      <c r="A5432" s="88">
        <v>5422</v>
      </c>
      <c r="B5432" s="134"/>
      <c r="C5432" s="134"/>
      <c r="D5432" s="94">
        <f t="shared" si="84"/>
        <v>0</v>
      </c>
      <c r="E5432" s="135"/>
    </row>
    <row r="5433" spans="1:5">
      <c r="A5433" s="88">
        <v>5423</v>
      </c>
      <c r="B5433" s="134"/>
      <c r="C5433" s="134"/>
      <c r="D5433" s="94">
        <f t="shared" si="84"/>
        <v>0</v>
      </c>
      <c r="E5433" s="135"/>
    </row>
    <row r="5434" spans="1:5">
      <c r="A5434" s="88">
        <v>5424</v>
      </c>
      <c r="B5434" s="134"/>
      <c r="C5434" s="134"/>
      <c r="D5434" s="94">
        <f t="shared" si="84"/>
        <v>0</v>
      </c>
      <c r="E5434" s="135"/>
    </row>
    <row r="5435" spans="1:5">
      <c r="A5435" s="88">
        <v>5425</v>
      </c>
      <c r="B5435" s="134"/>
      <c r="C5435" s="134"/>
      <c r="D5435" s="94">
        <f t="shared" si="84"/>
        <v>0</v>
      </c>
      <c r="E5435" s="135"/>
    </row>
    <row r="5436" spans="1:5">
      <c r="A5436" s="88">
        <v>5426</v>
      </c>
      <c r="B5436" s="134"/>
      <c r="C5436" s="134"/>
      <c r="D5436" s="94">
        <f t="shared" si="84"/>
        <v>0</v>
      </c>
      <c r="E5436" s="135"/>
    </row>
    <row r="5437" spans="1:5">
      <c r="A5437" s="88">
        <v>5427</v>
      </c>
      <c r="B5437" s="134"/>
      <c r="C5437" s="134"/>
      <c r="D5437" s="94">
        <f t="shared" si="84"/>
        <v>0</v>
      </c>
      <c r="E5437" s="135"/>
    </row>
    <row r="5438" spans="1:5">
      <c r="A5438" s="88">
        <v>5428</v>
      </c>
      <c r="B5438" s="134"/>
      <c r="C5438" s="134"/>
      <c r="D5438" s="94">
        <f t="shared" si="84"/>
        <v>0</v>
      </c>
      <c r="E5438" s="135"/>
    </row>
    <row r="5439" spans="1:5">
      <c r="A5439" s="88">
        <v>5429</v>
      </c>
      <c r="B5439" s="134"/>
      <c r="C5439" s="134"/>
      <c r="D5439" s="94">
        <f t="shared" si="84"/>
        <v>0</v>
      </c>
      <c r="E5439" s="135"/>
    </row>
    <row r="5440" spans="1:5">
      <c r="A5440" s="88">
        <v>5430</v>
      </c>
      <c r="B5440" s="134"/>
      <c r="C5440" s="134"/>
      <c r="D5440" s="94">
        <f t="shared" si="84"/>
        <v>0</v>
      </c>
      <c r="E5440" s="135"/>
    </row>
    <row r="5441" spans="1:5">
      <c r="A5441" s="88">
        <v>5431</v>
      </c>
      <c r="B5441" s="134"/>
      <c r="C5441" s="134"/>
      <c r="D5441" s="94">
        <f t="shared" si="84"/>
        <v>0</v>
      </c>
      <c r="E5441" s="135"/>
    </row>
    <row r="5442" spans="1:5">
      <c r="A5442" s="88">
        <v>5432</v>
      </c>
      <c r="B5442" s="134"/>
      <c r="C5442" s="134"/>
      <c r="D5442" s="94">
        <f t="shared" si="84"/>
        <v>0</v>
      </c>
      <c r="E5442" s="135"/>
    </row>
    <row r="5443" spans="1:5">
      <c r="A5443" s="88">
        <v>5433</v>
      </c>
      <c r="B5443" s="134"/>
      <c r="C5443" s="134"/>
      <c r="D5443" s="94">
        <f t="shared" si="84"/>
        <v>0</v>
      </c>
      <c r="E5443" s="135"/>
    </row>
    <row r="5444" spans="1:5">
      <c r="A5444" s="88">
        <v>5434</v>
      </c>
      <c r="B5444" s="134"/>
      <c r="C5444" s="134"/>
      <c r="D5444" s="94">
        <f t="shared" si="84"/>
        <v>0</v>
      </c>
      <c r="E5444" s="135"/>
    </row>
    <row r="5445" spans="1:5">
      <c r="A5445" s="88">
        <v>5435</v>
      </c>
      <c r="B5445" s="134"/>
      <c r="C5445" s="134"/>
      <c r="D5445" s="94">
        <f t="shared" si="84"/>
        <v>0</v>
      </c>
      <c r="E5445" s="135"/>
    </row>
    <row r="5446" spans="1:5">
      <c r="A5446" s="88">
        <v>5436</v>
      </c>
      <c r="B5446" s="134"/>
      <c r="C5446" s="134"/>
      <c r="D5446" s="94">
        <f t="shared" si="84"/>
        <v>0</v>
      </c>
      <c r="E5446" s="135"/>
    </row>
    <row r="5447" spans="1:5">
      <c r="A5447" s="88">
        <v>5437</v>
      </c>
      <c r="B5447" s="134"/>
      <c r="C5447" s="134"/>
      <c r="D5447" s="94">
        <f t="shared" si="84"/>
        <v>0</v>
      </c>
      <c r="E5447" s="135"/>
    </row>
    <row r="5448" spans="1:5">
      <c r="A5448" s="88">
        <v>5438</v>
      </c>
      <c r="B5448" s="134"/>
      <c r="C5448" s="134"/>
      <c r="D5448" s="94">
        <f t="shared" si="84"/>
        <v>0</v>
      </c>
      <c r="E5448" s="135"/>
    </row>
    <row r="5449" spans="1:5">
      <c r="A5449" s="88">
        <v>5439</v>
      </c>
      <c r="B5449" s="134"/>
      <c r="C5449" s="134"/>
      <c r="D5449" s="94">
        <f t="shared" si="84"/>
        <v>0</v>
      </c>
      <c r="E5449" s="135"/>
    </row>
    <row r="5450" spans="1:5">
      <c r="A5450" s="88">
        <v>5440</v>
      </c>
      <c r="B5450" s="134"/>
      <c r="C5450" s="134"/>
      <c r="D5450" s="94">
        <f t="shared" si="84"/>
        <v>0</v>
      </c>
      <c r="E5450" s="135"/>
    </row>
    <row r="5451" spans="1:5">
      <c r="A5451" s="88">
        <v>5441</v>
      </c>
      <c r="B5451" s="134"/>
      <c r="C5451" s="134"/>
      <c r="D5451" s="94">
        <f t="shared" si="84"/>
        <v>0</v>
      </c>
      <c r="E5451" s="135"/>
    </row>
    <row r="5452" spans="1:5">
      <c r="A5452" s="88">
        <v>5442</v>
      </c>
      <c r="B5452" s="134"/>
      <c r="C5452" s="134"/>
      <c r="D5452" s="94">
        <f t="shared" ref="D5452:D5515" si="85">MIN(B5452:C5452)</f>
        <v>0</v>
      </c>
      <c r="E5452" s="135"/>
    </row>
    <row r="5453" spans="1:5">
      <c r="A5453" s="88">
        <v>5443</v>
      </c>
      <c r="B5453" s="134"/>
      <c r="C5453" s="134"/>
      <c r="D5453" s="94">
        <f t="shared" si="85"/>
        <v>0</v>
      </c>
      <c r="E5453" s="135"/>
    </row>
    <row r="5454" spans="1:5">
      <c r="A5454" s="88">
        <v>5444</v>
      </c>
      <c r="B5454" s="134"/>
      <c r="C5454" s="134"/>
      <c r="D5454" s="94">
        <f t="shared" si="85"/>
        <v>0</v>
      </c>
      <c r="E5454" s="135"/>
    </row>
    <row r="5455" spans="1:5">
      <c r="A5455" s="88">
        <v>5445</v>
      </c>
      <c r="B5455" s="134"/>
      <c r="C5455" s="134"/>
      <c r="D5455" s="94">
        <f t="shared" si="85"/>
        <v>0</v>
      </c>
      <c r="E5455" s="135"/>
    </row>
    <row r="5456" spans="1:5">
      <c r="A5456" s="88">
        <v>5446</v>
      </c>
      <c r="B5456" s="134"/>
      <c r="C5456" s="134"/>
      <c r="D5456" s="94">
        <f t="shared" si="85"/>
        <v>0</v>
      </c>
      <c r="E5456" s="135"/>
    </row>
    <row r="5457" spans="1:5">
      <c r="A5457" s="88">
        <v>5447</v>
      </c>
      <c r="B5457" s="134"/>
      <c r="C5457" s="134"/>
      <c r="D5457" s="94">
        <f t="shared" si="85"/>
        <v>0</v>
      </c>
      <c r="E5457" s="135"/>
    </row>
    <row r="5458" spans="1:5">
      <c r="A5458" s="88">
        <v>5448</v>
      </c>
      <c r="B5458" s="134"/>
      <c r="C5458" s="134"/>
      <c r="D5458" s="94">
        <f t="shared" si="85"/>
        <v>0</v>
      </c>
      <c r="E5458" s="135"/>
    </row>
    <row r="5459" spans="1:5">
      <c r="A5459" s="88">
        <v>5449</v>
      </c>
      <c r="B5459" s="134"/>
      <c r="C5459" s="134"/>
      <c r="D5459" s="94">
        <f t="shared" si="85"/>
        <v>0</v>
      </c>
      <c r="E5459" s="135"/>
    </row>
    <row r="5460" spans="1:5">
      <c r="A5460" s="88">
        <v>5450</v>
      </c>
      <c r="B5460" s="134"/>
      <c r="C5460" s="134"/>
      <c r="D5460" s="94">
        <f t="shared" si="85"/>
        <v>0</v>
      </c>
      <c r="E5460" s="135"/>
    </row>
    <row r="5461" spans="1:5">
      <c r="A5461" s="88">
        <v>5451</v>
      </c>
      <c r="B5461" s="134"/>
      <c r="C5461" s="134"/>
      <c r="D5461" s="94">
        <f t="shared" si="85"/>
        <v>0</v>
      </c>
      <c r="E5461" s="135"/>
    </row>
    <row r="5462" spans="1:5">
      <c r="A5462" s="88">
        <v>5452</v>
      </c>
      <c r="B5462" s="134"/>
      <c r="C5462" s="134"/>
      <c r="D5462" s="94">
        <f t="shared" si="85"/>
        <v>0</v>
      </c>
      <c r="E5462" s="135"/>
    </row>
    <row r="5463" spans="1:5">
      <c r="A5463" s="88">
        <v>5453</v>
      </c>
      <c r="B5463" s="134"/>
      <c r="C5463" s="134"/>
      <c r="D5463" s="94">
        <f t="shared" si="85"/>
        <v>0</v>
      </c>
      <c r="E5463" s="135"/>
    </row>
    <row r="5464" spans="1:5">
      <c r="A5464" s="88">
        <v>5454</v>
      </c>
      <c r="B5464" s="134"/>
      <c r="C5464" s="134"/>
      <c r="D5464" s="94">
        <f t="shared" si="85"/>
        <v>0</v>
      </c>
      <c r="E5464" s="135"/>
    </row>
    <row r="5465" spans="1:5">
      <c r="A5465" s="88">
        <v>5455</v>
      </c>
      <c r="B5465" s="134"/>
      <c r="C5465" s="134"/>
      <c r="D5465" s="94">
        <f t="shared" si="85"/>
        <v>0</v>
      </c>
      <c r="E5465" s="135"/>
    </row>
    <row r="5466" spans="1:5">
      <c r="A5466" s="88">
        <v>5456</v>
      </c>
      <c r="B5466" s="134"/>
      <c r="C5466" s="134"/>
      <c r="D5466" s="94">
        <f t="shared" si="85"/>
        <v>0</v>
      </c>
      <c r="E5466" s="135"/>
    </row>
    <row r="5467" spans="1:5">
      <c r="A5467" s="88">
        <v>5457</v>
      </c>
      <c r="B5467" s="134"/>
      <c r="C5467" s="134"/>
      <c r="D5467" s="94">
        <f t="shared" si="85"/>
        <v>0</v>
      </c>
      <c r="E5467" s="135"/>
    </row>
    <row r="5468" spans="1:5">
      <c r="A5468" s="88">
        <v>5458</v>
      </c>
      <c r="B5468" s="134"/>
      <c r="C5468" s="134"/>
      <c r="D5468" s="94">
        <f t="shared" si="85"/>
        <v>0</v>
      </c>
      <c r="E5468" s="135"/>
    </row>
    <row r="5469" spans="1:5">
      <c r="A5469" s="88">
        <v>5459</v>
      </c>
      <c r="B5469" s="134"/>
      <c r="C5469" s="134"/>
      <c r="D5469" s="94">
        <f t="shared" si="85"/>
        <v>0</v>
      </c>
      <c r="E5469" s="135"/>
    </row>
    <row r="5470" spans="1:5">
      <c r="A5470" s="88">
        <v>5460</v>
      </c>
      <c r="B5470" s="134"/>
      <c r="C5470" s="134"/>
      <c r="D5470" s="94">
        <f t="shared" si="85"/>
        <v>0</v>
      </c>
      <c r="E5470" s="135"/>
    </row>
    <row r="5471" spans="1:5">
      <c r="A5471" s="88">
        <v>5461</v>
      </c>
      <c r="B5471" s="134"/>
      <c r="C5471" s="134"/>
      <c r="D5471" s="94">
        <f t="shared" si="85"/>
        <v>0</v>
      </c>
      <c r="E5471" s="135"/>
    </row>
    <row r="5472" spans="1:5">
      <c r="A5472" s="88">
        <v>5462</v>
      </c>
      <c r="B5472" s="134"/>
      <c r="C5472" s="134"/>
      <c r="D5472" s="94">
        <f t="shared" si="85"/>
        <v>0</v>
      </c>
      <c r="E5472" s="135"/>
    </row>
    <row r="5473" spans="1:5">
      <c r="A5473" s="88">
        <v>5463</v>
      </c>
      <c r="B5473" s="134"/>
      <c r="C5473" s="134"/>
      <c r="D5473" s="94">
        <f t="shared" si="85"/>
        <v>0</v>
      </c>
      <c r="E5473" s="135"/>
    </row>
    <row r="5474" spans="1:5">
      <c r="A5474" s="88">
        <v>5464</v>
      </c>
      <c r="B5474" s="134"/>
      <c r="C5474" s="134"/>
      <c r="D5474" s="94">
        <f t="shared" si="85"/>
        <v>0</v>
      </c>
      <c r="E5474" s="135"/>
    </row>
    <row r="5475" spans="1:5">
      <c r="A5475" s="88">
        <v>5465</v>
      </c>
      <c r="B5475" s="134"/>
      <c r="C5475" s="134"/>
      <c r="D5475" s="94">
        <f t="shared" si="85"/>
        <v>0</v>
      </c>
      <c r="E5475" s="135"/>
    </row>
    <row r="5476" spans="1:5">
      <c r="A5476" s="88">
        <v>5466</v>
      </c>
      <c r="B5476" s="134"/>
      <c r="C5476" s="134"/>
      <c r="D5476" s="94">
        <f t="shared" si="85"/>
        <v>0</v>
      </c>
      <c r="E5476" s="135"/>
    </row>
    <row r="5477" spans="1:5">
      <c r="A5477" s="88">
        <v>5467</v>
      </c>
      <c r="B5477" s="134"/>
      <c r="C5477" s="134"/>
      <c r="D5477" s="94">
        <f t="shared" si="85"/>
        <v>0</v>
      </c>
      <c r="E5477" s="135"/>
    </row>
    <row r="5478" spans="1:5">
      <c r="A5478" s="88">
        <v>5468</v>
      </c>
      <c r="B5478" s="134"/>
      <c r="C5478" s="134"/>
      <c r="D5478" s="94">
        <f t="shared" si="85"/>
        <v>0</v>
      </c>
      <c r="E5478" s="135"/>
    </row>
    <row r="5479" spans="1:5">
      <c r="A5479" s="88">
        <v>5469</v>
      </c>
      <c r="B5479" s="134"/>
      <c r="C5479" s="134"/>
      <c r="D5479" s="94">
        <f t="shared" si="85"/>
        <v>0</v>
      </c>
      <c r="E5479" s="135"/>
    </row>
    <row r="5480" spans="1:5">
      <c r="A5480" s="88">
        <v>5470</v>
      </c>
      <c r="B5480" s="134"/>
      <c r="C5480" s="134"/>
      <c r="D5480" s="94">
        <f t="shared" si="85"/>
        <v>0</v>
      </c>
      <c r="E5480" s="135"/>
    </row>
    <row r="5481" spans="1:5">
      <c r="A5481" s="88">
        <v>5471</v>
      </c>
      <c r="B5481" s="134"/>
      <c r="C5481" s="134"/>
      <c r="D5481" s="94">
        <f t="shared" si="85"/>
        <v>0</v>
      </c>
      <c r="E5481" s="135"/>
    </row>
    <row r="5482" spans="1:5">
      <c r="A5482" s="88">
        <v>5472</v>
      </c>
      <c r="B5482" s="134"/>
      <c r="C5482" s="134"/>
      <c r="D5482" s="94">
        <f t="shared" si="85"/>
        <v>0</v>
      </c>
      <c r="E5482" s="135"/>
    </row>
    <row r="5483" spans="1:5">
      <c r="A5483" s="88">
        <v>5473</v>
      </c>
      <c r="B5483" s="134"/>
      <c r="C5483" s="134"/>
      <c r="D5483" s="94">
        <f t="shared" si="85"/>
        <v>0</v>
      </c>
      <c r="E5483" s="135"/>
    </row>
    <row r="5484" spans="1:5">
      <c r="A5484" s="88">
        <v>5474</v>
      </c>
      <c r="B5484" s="134"/>
      <c r="C5484" s="134"/>
      <c r="D5484" s="94">
        <f t="shared" si="85"/>
        <v>0</v>
      </c>
      <c r="E5484" s="135"/>
    </row>
    <row r="5485" spans="1:5">
      <c r="A5485" s="88">
        <v>5475</v>
      </c>
      <c r="B5485" s="134"/>
      <c r="C5485" s="134"/>
      <c r="D5485" s="94">
        <f t="shared" si="85"/>
        <v>0</v>
      </c>
      <c r="E5485" s="135"/>
    </row>
    <row r="5486" spans="1:5">
      <c r="A5486" s="88">
        <v>5476</v>
      </c>
      <c r="B5486" s="134"/>
      <c r="C5486" s="134"/>
      <c r="D5486" s="94">
        <f t="shared" si="85"/>
        <v>0</v>
      </c>
      <c r="E5486" s="135"/>
    </row>
    <row r="5487" spans="1:5">
      <c r="A5487" s="88">
        <v>5477</v>
      </c>
      <c r="B5487" s="134"/>
      <c r="C5487" s="134"/>
      <c r="D5487" s="94">
        <f t="shared" si="85"/>
        <v>0</v>
      </c>
      <c r="E5487" s="135"/>
    </row>
    <row r="5488" spans="1:5">
      <c r="A5488" s="88">
        <v>5478</v>
      </c>
      <c r="B5488" s="134"/>
      <c r="C5488" s="134"/>
      <c r="D5488" s="94">
        <f t="shared" si="85"/>
        <v>0</v>
      </c>
      <c r="E5488" s="135"/>
    </row>
    <row r="5489" spans="1:5">
      <c r="A5489" s="88">
        <v>5479</v>
      </c>
      <c r="B5489" s="134"/>
      <c r="C5489" s="134"/>
      <c r="D5489" s="94">
        <f t="shared" si="85"/>
        <v>0</v>
      </c>
      <c r="E5489" s="135"/>
    </row>
    <row r="5490" spans="1:5">
      <c r="A5490" s="88">
        <v>5480</v>
      </c>
      <c r="B5490" s="134"/>
      <c r="C5490" s="134"/>
      <c r="D5490" s="94">
        <f t="shared" si="85"/>
        <v>0</v>
      </c>
      <c r="E5490" s="135"/>
    </row>
    <row r="5491" spans="1:5">
      <c r="A5491" s="88">
        <v>5481</v>
      </c>
      <c r="B5491" s="134"/>
      <c r="C5491" s="134"/>
      <c r="D5491" s="94">
        <f t="shared" si="85"/>
        <v>0</v>
      </c>
      <c r="E5491" s="135"/>
    </row>
    <row r="5492" spans="1:5">
      <c r="A5492" s="88">
        <v>5482</v>
      </c>
      <c r="B5492" s="134"/>
      <c r="C5492" s="134"/>
      <c r="D5492" s="94">
        <f t="shared" si="85"/>
        <v>0</v>
      </c>
      <c r="E5492" s="135"/>
    </row>
    <row r="5493" spans="1:5">
      <c r="A5493" s="88">
        <v>5483</v>
      </c>
      <c r="B5493" s="134"/>
      <c r="C5493" s="134"/>
      <c r="D5493" s="94">
        <f t="shared" si="85"/>
        <v>0</v>
      </c>
      <c r="E5493" s="135"/>
    </row>
    <row r="5494" spans="1:5">
      <c r="A5494" s="88">
        <v>5484</v>
      </c>
      <c r="B5494" s="134"/>
      <c r="C5494" s="134"/>
      <c r="D5494" s="94">
        <f t="shared" si="85"/>
        <v>0</v>
      </c>
      <c r="E5494" s="135"/>
    </row>
    <row r="5495" spans="1:5">
      <c r="A5495" s="88">
        <v>5485</v>
      </c>
      <c r="B5495" s="134"/>
      <c r="C5495" s="134"/>
      <c r="D5495" s="94">
        <f t="shared" si="85"/>
        <v>0</v>
      </c>
      <c r="E5495" s="135"/>
    </row>
    <row r="5496" spans="1:5">
      <c r="A5496" s="88">
        <v>5486</v>
      </c>
      <c r="B5496" s="134"/>
      <c r="C5496" s="134"/>
      <c r="D5496" s="94">
        <f t="shared" si="85"/>
        <v>0</v>
      </c>
      <c r="E5496" s="135"/>
    </row>
    <row r="5497" spans="1:5">
      <c r="A5497" s="88">
        <v>5487</v>
      </c>
      <c r="B5497" s="134"/>
      <c r="C5497" s="134"/>
      <c r="D5497" s="94">
        <f t="shared" si="85"/>
        <v>0</v>
      </c>
      <c r="E5497" s="135"/>
    </row>
    <row r="5498" spans="1:5">
      <c r="A5498" s="88">
        <v>5488</v>
      </c>
      <c r="B5498" s="134"/>
      <c r="C5498" s="134"/>
      <c r="D5498" s="94">
        <f t="shared" si="85"/>
        <v>0</v>
      </c>
      <c r="E5498" s="135"/>
    </row>
    <row r="5499" spans="1:5">
      <c r="A5499" s="88">
        <v>5489</v>
      </c>
      <c r="B5499" s="134"/>
      <c r="C5499" s="134"/>
      <c r="D5499" s="94">
        <f t="shared" si="85"/>
        <v>0</v>
      </c>
      <c r="E5499" s="135"/>
    </row>
    <row r="5500" spans="1:5">
      <c r="A5500" s="88">
        <v>5490</v>
      </c>
      <c r="B5500" s="134"/>
      <c r="C5500" s="134"/>
      <c r="D5500" s="94">
        <f t="shared" si="85"/>
        <v>0</v>
      </c>
      <c r="E5500" s="135"/>
    </row>
    <row r="5501" spans="1:5">
      <c r="A5501" s="88">
        <v>5491</v>
      </c>
      <c r="B5501" s="134"/>
      <c r="C5501" s="134"/>
      <c r="D5501" s="94">
        <f t="shared" si="85"/>
        <v>0</v>
      </c>
      <c r="E5501" s="135"/>
    </row>
    <row r="5502" spans="1:5">
      <c r="A5502" s="88">
        <v>5492</v>
      </c>
      <c r="B5502" s="134"/>
      <c r="C5502" s="134"/>
      <c r="D5502" s="94">
        <f t="shared" si="85"/>
        <v>0</v>
      </c>
      <c r="E5502" s="135"/>
    </row>
    <row r="5503" spans="1:5">
      <c r="A5503" s="88">
        <v>5493</v>
      </c>
      <c r="B5503" s="134"/>
      <c r="C5503" s="134"/>
      <c r="D5503" s="94">
        <f t="shared" si="85"/>
        <v>0</v>
      </c>
      <c r="E5503" s="135"/>
    </row>
    <row r="5504" spans="1:5">
      <c r="A5504" s="88">
        <v>5494</v>
      </c>
      <c r="B5504" s="134"/>
      <c r="C5504" s="134"/>
      <c r="D5504" s="94">
        <f t="shared" si="85"/>
        <v>0</v>
      </c>
      <c r="E5504" s="135"/>
    </row>
    <row r="5505" spans="1:5">
      <c r="A5505" s="88">
        <v>5495</v>
      </c>
      <c r="B5505" s="134"/>
      <c r="C5505" s="134"/>
      <c r="D5505" s="94">
        <f t="shared" si="85"/>
        <v>0</v>
      </c>
      <c r="E5505" s="135"/>
    </row>
    <row r="5506" spans="1:5">
      <c r="A5506" s="88">
        <v>5496</v>
      </c>
      <c r="B5506" s="134"/>
      <c r="C5506" s="134"/>
      <c r="D5506" s="94">
        <f t="shared" si="85"/>
        <v>0</v>
      </c>
      <c r="E5506" s="135"/>
    </row>
    <row r="5507" spans="1:5">
      <c r="A5507" s="88">
        <v>5497</v>
      </c>
      <c r="B5507" s="134"/>
      <c r="C5507" s="134"/>
      <c r="D5507" s="94">
        <f t="shared" si="85"/>
        <v>0</v>
      </c>
      <c r="E5507" s="135"/>
    </row>
    <row r="5508" spans="1:5">
      <c r="A5508" s="88">
        <v>5498</v>
      </c>
      <c r="B5508" s="134"/>
      <c r="C5508" s="134"/>
      <c r="D5508" s="94">
        <f t="shared" si="85"/>
        <v>0</v>
      </c>
      <c r="E5508" s="135"/>
    </row>
    <row r="5509" spans="1:5">
      <c r="A5509" s="88">
        <v>5499</v>
      </c>
      <c r="B5509" s="134"/>
      <c r="C5509" s="134"/>
      <c r="D5509" s="94">
        <f t="shared" si="85"/>
        <v>0</v>
      </c>
      <c r="E5509" s="135"/>
    </row>
    <row r="5510" spans="1:5">
      <c r="A5510" s="88">
        <v>5500</v>
      </c>
      <c r="B5510" s="134"/>
      <c r="C5510" s="134"/>
      <c r="D5510" s="94">
        <f t="shared" si="85"/>
        <v>0</v>
      </c>
      <c r="E5510" s="135"/>
    </row>
    <row r="5511" spans="1:5">
      <c r="A5511" s="88">
        <v>5501</v>
      </c>
      <c r="B5511" s="134"/>
      <c r="C5511" s="134"/>
      <c r="D5511" s="94">
        <f t="shared" si="85"/>
        <v>0</v>
      </c>
      <c r="E5511" s="135"/>
    </row>
    <row r="5512" spans="1:5">
      <c r="A5512" s="88">
        <v>5502</v>
      </c>
      <c r="B5512" s="134"/>
      <c r="C5512" s="134"/>
      <c r="D5512" s="94">
        <f t="shared" si="85"/>
        <v>0</v>
      </c>
      <c r="E5512" s="135"/>
    </row>
    <row r="5513" spans="1:5">
      <c r="A5513" s="88">
        <v>5503</v>
      </c>
      <c r="B5513" s="134"/>
      <c r="C5513" s="134"/>
      <c r="D5513" s="94">
        <f t="shared" si="85"/>
        <v>0</v>
      </c>
      <c r="E5513" s="135"/>
    </row>
    <row r="5514" spans="1:5">
      <c r="A5514" s="88">
        <v>5504</v>
      </c>
      <c r="B5514" s="134"/>
      <c r="C5514" s="134"/>
      <c r="D5514" s="94">
        <f t="shared" si="85"/>
        <v>0</v>
      </c>
      <c r="E5514" s="135"/>
    </row>
    <row r="5515" spans="1:5">
      <c r="A5515" s="88">
        <v>5505</v>
      </c>
      <c r="B5515" s="134"/>
      <c r="C5515" s="134"/>
      <c r="D5515" s="94">
        <f t="shared" si="85"/>
        <v>0</v>
      </c>
      <c r="E5515" s="135"/>
    </row>
    <row r="5516" spans="1:5">
      <c r="A5516" s="88">
        <v>5506</v>
      </c>
      <c r="B5516" s="134"/>
      <c r="C5516" s="134"/>
      <c r="D5516" s="94">
        <f t="shared" ref="D5516:D5579" si="86">MIN(B5516:C5516)</f>
        <v>0</v>
      </c>
      <c r="E5516" s="135"/>
    </row>
    <row r="5517" spans="1:5">
      <c r="A5517" s="88">
        <v>5507</v>
      </c>
      <c r="B5517" s="134"/>
      <c r="C5517" s="134"/>
      <c r="D5517" s="94">
        <f t="shared" si="86"/>
        <v>0</v>
      </c>
      <c r="E5517" s="135"/>
    </row>
    <row r="5518" spans="1:5">
      <c r="A5518" s="88">
        <v>5508</v>
      </c>
      <c r="B5518" s="134"/>
      <c r="C5518" s="134"/>
      <c r="D5518" s="94">
        <f t="shared" si="86"/>
        <v>0</v>
      </c>
      <c r="E5518" s="135"/>
    </row>
    <row r="5519" spans="1:5">
      <c r="A5519" s="88">
        <v>5509</v>
      </c>
      <c r="B5519" s="134"/>
      <c r="C5519" s="134"/>
      <c r="D5519" s="94">
        <f t="shared" si="86"/>
        <v>0</v>
      </c>
      <c r="E5519" s="135"/>
    </row>
    <row r="5520" spans="1:5">
      <c r="A5520" s="88">
        <v>5510</v>
      </c>
      <c r="B5520" s="134"/>
      <c r="C5520" s="134"/>
      <c r="D5520" s="94">
        <f t="shared" si="86"/>
        <v>0</v>
      </c>
      <c r="E5520" s="135"/>
    </row>
    <row r="5521" spans="1:5">
      <c r="A5521" s="88">
        <v>5511</v>
      </c>
      <c r="B5521" s="134"/>
      <c r="C5521" s="134"/>
      <c r="D5521" s="94">
        <f t="shared" si="86"/>
        <v>0</v>
      </c>
      <c r="E5521" s="135"/>
    </row>
    <row r="5522" spans="1:5">
      <c r="A5522" s="88">
        <v>5512</v>
      </c>
      <c r="B5522" s="134"/>
      <c r="C5522" s="134"/>
      <c r="D5522" s="94">
        <f t="shared" si="86"/>
        <v>0</v>
      </c>
      <c r="E5522" s="135"/>
    </row>
    <row r="5523" spans="1:5">
      <c r="A5523" s="88">
        <v>5513</v>
      </c>
      <c r="B5523" s="134"/>
      <c r="C5523" s="134"/>
      <c r="D5523" s="94">
        <f t="shared" si="86"/>
        <v>0</v>
      </c>
      <c r="E5523" s="135"/>
    </row>
    <row r="5524" spans="1:5">
      <c r="A5524" s="88">
        <v>5514</v>
      </c>
      <c r="B5524" s="134"/>
      <c r="C5524" s="134"/>
      <c r="D5524" s="94">
        <f t="shared" si="86"/>
        <v>0</v>
      </c>
      <c r="E5524" s="135"/>
    </row>
    <row r="5525" spans="1:5">
      <c r="A5525" s="88">
        <v>5515</v>
      </c>
      <c r="B5525" s="134"/>
      <c r="C5525" s="134"/>
      <c r="D5525" s="94">
        <f t="shared" si="86"/>
        <v>0</v>
      </c>
      <c r="E5525" s="135"/>
    </row>
    <row r="5526" spans="1:5">
      <c r="A5526" s="88">
        <v>5516</v>
      </c>
      <c r="B5526" s="134"/>
      <c r="C5526" s="134"/>
      <c r="D5526" s="94">
        <f t="shared" si="86"/>
        <v>0</v>
      </c>
      <c r="E5526" s="135"/>
    </row>
    <row r="5527" spans="1:5">
      <c r="A5527" s="88">
        <v>5517</v>
      </c>
      <c r="B5527" s="134"/>
      <c r="C5527" s="134"/>
      <c r="D5527" s="94">
        <f t="shared" si="86"/>
        <v>0</v>
      </c>
      <c r="E5527" s="135"/>
    </row>
    <row r="5528" spans="1:5">
      <c r="A5528" s="88">
        <v>5518</v>
      </c>
      <c r="B5528" s="134"/>
      <c r="C5528" s="134"/>
      <c r="D5528" s="94">
        <f t="shared" si="86"/>
        <v>0</v>
      </c>
      <c r="E5528" s="135"/>
    </row>
    <row r="5529" spans="1:5">
      <c r="A5529" s="88">
        <v>5519</v>
      </c>
      <c r="B5529" s="134"/>
      <c r="C5529" s="134"/>
      <c r="D5529" s="94">
        <f t="shared" si="86"/>
        <v>0</v>
      </c>
      <c r="E5529" s="135"/>
    </row>
    <row r="5530" spans="1:5">
      <c r="A5530" s="88">
        <v>5520</v>
      </c>
      <c r="B5530" s="134"/>
      <c r="C5530" s="134"/>
      <c r="D5530" s="94">
        <f t="shared" si="86"/>
        <v>0</v>
      </c>
      <c r="E5530" s="135"/>
    </row>
    <row r="5531" spans="1:5">
      <c r="A5531" s="88">
        <v>5521</v>
      </c>
      <c r="B5531" s="134"/>
      <c r="C5531" s="134"/>
      <c r="D5531" s="94">
        <f t="shared" si="86"/>
        <v>0</v>
      </c>
      <c r="E5531" s="135"/>
    </row>
    <row r="5532" spans="1:5">
      <c r="A5532" s="88">
        <v>5522</v>
      </c>
      <c r="B5532" s="134"/>
      <c r="C5532" s="134"/>
      <c r="D5532" s="94">
        <f t="shared" si="86"/>
        <v>0</v>
      </c>
      <c r="E5532" s="135"/>
    </row>
    <row r="5533" spans="1:5">
      <c r="A5533" s="88">
        <v>5523</v>
      </c>
      <c r="B5533" s="134"/>
      <c r="C5533" s="134"/>
      <c r="D5533" s="94">
        <f t="shared" si="86"/>
        <v>0</v>
      </c>
      <c r="E5533" s="135"/>
    </row>
    <row r="5534" spans="1:5">
      <c r="A5534" s="88">
        <v>5524</v>
      </c>
      <c r="B5534" s="134"/>
      <c r="C5534" s="134"/>
      <c r="D5534" s="94">
        <f t="shared" si="86"/>
        <v>0</v>
      </c>
      <c r="E5534" s="135"/>
    </row>
    <row r="5535" spans="1:5">
      <c r="A5535" s="88">
        <v>5525</v>
      </c>
      <c r="B5535" s="134"/>
      <c r="C5535" s="134"/>
      <c r="D5535" s="94">
        <f t="shared" si="86"/>
        <v>0</v>
      </c>
      <c r="E5535" s="135"/>
    </row>
    <row r="5536" spans="1:5">
      <c r="A5536" s="88">
        <v>5526</v>
      </c>
      <c r="B5536" s="134"/>
      <c r="C5536" s="134"/>
      <c r="D5536" s="94">
        <f t="shared" si="86"/>
        <v>0</v>
      </c>
      <c r="E5536" s="135"/>
    </row>
    <row r="5537" spans="1:5">
      <c r="A5537" s="88">
        <v>5527</v>
      </c>
      <c r="B5537" s="134"/>
      <c r="C5537" s="134"/>
      <c r="D5537" s="94">
        <f t="shared" si="86"/>
        <v>0</v>
      </c>
      <c r="E5537" s="135"/>
    </row>
    <row r="5538" spans="1:5">
      <c r="A5538" s="88">
        <v>5528</v>
      </c>
      <c r="B5538" s="134"/>
      <c r="C5538" s="134"/>
      <c r="D5538" s="94">
        <f t="shared" si="86"/>
        <v>0</v>
      </c>
      <c r="E5538" s="135"/>
    </row>
    <row r="5539" spans="1:5">
      <c r="A5539" s="88">
        <v>5529</v>
      </c>
      <c r="B5539" s="134"/>
      <c r="C5539" s="134"/>
      <c r="D5539" s="94">
        <f t="shared" si="86"/>
        <v>0</v>
      </c>
      <c r="E5539" s="135"/>
    </row>
    <row r="5540" spans="1:5">
      <c r="A5540" s="88">
        <v>5530</v>
      </c>
      <c r="B5540" s="134"/>
      <c r="C5540" s="134"/>
      <c r="D5540" s="94">
        <f t="shared" si="86"/>
        <v>0</v>
      </c>
      <c r="E5540" s="135"/>
    </row>
    <row r="5541" spans="1:5">
      <c r="A5541" s="88">
        <v>5531</v>
      </c>
      <c r="B5541" s="134"/>
      <c r="C5541" s="134"/>
      <c r="D5541" s="94">
        <f t="shared" si="86"/>
        <v>0</v>
      </c>
      <c r="E5541" s="135"/>
    </row>
    <row r="5542" spans="1:5">
      <c r="A5542" s="88">
        <v>5532</v>
      </c>
      <c r="B5542" s="134"/>
      <c r="C5542" s="134"/>
      <c r="D5542" s="94">
        <f t="shared" si="86"/>
        <v>0</v>
      </c>
      <c r="E5542" s="135"/>
    </row>
    <row r="5543" spans="1:5">
      <c r="A5543" s="88">
        <v>5533</v>
      </c>
      <c r="B5543" s="134"/>
      <c r="C5543" s="134"/>
      <c r="D5543" s="94">
        <f t="shared" si="86"/>
        <v>0</v>
      </c>
      <c r="E5543" s="135"/>
    </row>
    <row r="5544" spans="1:5">
      <c r="A5544" s="88">
        <v>5534</v>
      </c>
      <c r="B5544" s="134"/>
      <c r="C5544" s="134"/>
      <c r="D5544" s="94">
        <f t="shared" si="86"/>
        <v>0</v>
      </c>
      <c r="E5544" s="135"/>
    </row>
    <row r="5545" spans="1:5">
      <c r="A5545" s="88">
        <v>5535</v>
      </c>
      <c r="B5545" s="134"/>
      <c r="C5545" s="134"/>
      <c r="D5545" s="94">
        <f t="shared" si="86"/>
        <v>0</v>
      </c>
      <c r="E5545" s="135"/>
    </row>
    <row r="5546" spans="1:5">
      <c r="A5546" s="88">
        <v>5536</v>
      </c>
      <c r="B5546" s="134"/>
      <c r="C5546" s="134"/>
      <c r="D5546" s="94">
        <f t="shared" si="86"/>
        <v>0</v>
      </c>
      <c r="E5546" s="135"/>
    </row>
    <row r="5547" spans="1:5">
      <c r="A5547" s="88">
        <v>5537</v>
      </c>
      <c r="B5547" s="134"/>
      <c r="C5547" s="134"/>
      <c r="D5547" s="94">
        <f t="shared" si="86"/>
        <v>0</v>
      </c>
      <c r="E5547" s="135"/>
    </row>
    <row r="5548" spans="1:5">
      <c r="A5548" s="88">
        <v>5538</v>
      </c>
      <c r="B5548" s="134"/>
      <c r="C5548" s="134"/>
      <c r="D5548" s="94">
        <f t="shared" si="86"/>
        <v>0</v>
      </c>
      <c r="E5548" s="135"/>
    </row>
    <row r="5549" spans="1:5">
      <c r="A5549" s="88">
        <v>5539</v>
      </c>
      <c r="B5549" s="134"/>
      <c r="C5549" s="134"/>
      <c r="D5549" s="94">
        <f t="shared" si="86"/>
        <v>0</v>
      </c>
      <c r="E5549" s="135"/>
    </row>
    <row r="5550" spans="1:5">
      <c r="A5550" s="88">
        <v>5540</v>
      </c>
      <c r="B5550" s="134"/>
      <c r="C5550" s="134"/>
      <c r="D5550" s="94">
        <f t="shared" si="86"/>
        <v>0</v>
      </c>
      <c r="E5550" s="135"/>
    </row>
    <row r="5551" spans="1:5">
      <c r="A5551" s="88">
        <v>5541</v>
      </c>
      <c r="B5551" s="134"/>
      <c r="C5551" s="134"/>
      <c r="D5551" s="94">
        <f t="shared" si="86"/>
        <v>0</v>
      </c>
      <c r="E5551" s="135"/>
    </row>
    <row r="5552" spans="1:5">
      <c r="A5552" s="88">
        <v>5542</v>
      </c>
      <c r="B5552" s="134"/>
      <c r="C5552" s="134"/>
      <c r="D5552" s="94">
        <f t="shared" si="86"/>
        <v>0</v>
      </c>
      <c r="E5552" s="135"/>
    </row>
    <row r="5553" spans="1:5">
      <c r="A5553" s="88">
        <v>5543</v>
      </c>
      <c r="B5553" s="134"/>
      <c r="C5553" s="134"/>
      <c r="D5553" s="94">
        <f t="shared" si="86"/>
        <v>0</v>
      </c>
      <c r="E5553" s="135"/>
    </row>
    <row r="5554" spans="1:5">
      <c r="A5554" s="88">
        <v>5544</v>
      </c>
      <c r="B5554" s="134"/>
      <c r="C5554" s="134"/>
      <c r="D5554" s="94">
        <f t="shared" si="86"/>
        <v>0</v>
      </c>
      <c r="E5554" s="135"/>
    </row>
    <row r="5555" spans="1:5">
      <c r="A5555" s="88">
        <v>5545</v>
      </c>
      <c r="B5555" s="134"/>
      <c r="C5555" s="134"/>
      <c r="D5555" s="94">
        <f t="shared" si="86"/>
        <v>0</v>
      </c>
      <c r="E5555" s="135"/>
    </row>
    <row r="5556" spans="1:5">
      <c r="A5556" s="88">
        <v>5546</v>
      </c>
      <c r="B5556" s="134"/>
      <c r="C5556" s="134"/>
      <c r="D5556" s="94">
        <f t="shared" si="86"/>
        <v>0</v>
      </c>
      <c r="E5556" s="135"/>
    </row>
    <row r="5557" spans="1:5">
      <c r="A5557" s="88">
        <v>5547</v>
      </c>
      <c r="B5557" s="134"/>
      <c r="C5557" s="134"/>
      <c r="D5557" s="94">
        <f t="shared" si="86"/>
        <v>0</v>
      </c>
      <c r="E5557" s="135"/>
    </row>
    <row r="5558" spans="1:5">
      <c r="A5558" s="88">
        <v>5548</v>
      </c>
      <c r="B5558" s="134"/>
      <c r="C5558" s="134"/>
      <c r="D5558" s="94">
        <f t="shared" si="86"/>
        <v>0</v>
      </c>
      <c r="E5558" s="135"/>
    </row>
    <row r="5559" spans="1:5">
      <c r="A5559" s="88">
        <v>5549</v>
      </c>
      <c r="B5559" s="134"/>
      <c r="C5559" s="134"/>
      <c r="D5559" s="94">
        <f t="shared" si="86"/>
        <v>0</v>
      </c>
      <c r="E5559" s="135"/>
    </row>
    <row r="5560" spans="1:5">
      <c r="A5560" s="88">
        <v>5550</v>
      </c>
      <c r="B5560" s="134"/>
      <c r="C5560" s="134"/>
      <c r="D5560" s="94">
        <f t="shared" si="86"/>
        <v>0</v>
      </c>
      <c r="E5560" s="135"/>
    </row>
    <row r="5561" spans="1:5">
      <c r="A5561" s="88">
        <v>5551</v>
      </c>
      <c r="B5561" s="134"/>
      <c r="C5561" s="134"/>
      <c r="D5561" s="94">
        <f t="shared" si="86"/>
        <v>0</v>
      </c>
      <c r="E5561" s="135"/>
    </row>
    <row r="5562" spans="1:5">
      <c r="A5562" s="88">
        <v>5552</v>
      </c>
      <c r="B5562" s="134"/>
      <c r="C5562" s="134"/>
      <c r="D5562" s="94">
        <f t="shared" si="86"/>
        <v>0</v>
      </c>
      <c r="E5562" s="135"/>
    </row>
    <row r="5563" spans="1:5">
      <c r="A5563" s="88">
        <v>5553</v>
      </c>
      <c r="B5563" s="134"/>
      <c r="C5563" s="134"/>
      <c r="D5563" s="94">
        <f t="shared" si="86"/>
        <v>0</v>
      </c>
      <c r="E5563" s="135"/>
    </row>
    <row r="5564" spans="1:5">
      <c r="A5564" s="88">
        <v>5554</v>
      </c>
      <c r="B5564" s="134"/>
      <c r="C5564" s="134"/>
      <c r="D5564" s="94">
        <f t="shared" si="86"/>
        <v>0</v>
      </c>
      <c r="E5564" s="135"/>
    </row>
    <row r="5565" spans="1:5">
      <c r="A5565" s="88">
        <v>5555</v>
      </c>
      <c r="B5565" s="134"/>
      <c r="C5565" s="134"/>
      <c r="D5565" s="94">
        <f t="shared" si="86"/>
        <v>0</v>
      </c>
      <c r="E5565" s="135"/>
    </row>
    <row r="5566" spans="1:5">
      <c r="A5566" s="88">
        <v>5556</v>
      </c>
      <c r="B5566" s="134"/>
      <c r="C5566" s="134"/>
      <c r="D5566" s="94">
        <f t="shared" si="86"/>
        <v>0</v>
      </c>
      <c r="E5566" s="135"/>
    </row>
    <row r="5567" spans="1:5">
      <c r="A5567" s="88">
        <v>5557</v>
      </c>
      <c r="B5567" s="134"/>
      <c r="C5567" s="134"/>
      <c r="D5567" s="94">
        <f t="shared" si="86"/>
        <v>0</v>
      </c>
      <c r="E5567" s="135"/>
    </row>
    <row r="5568" spans="1:5">
      <c r="A5568" s="88">
        <v>5558</v>
      </c>
      <c r="B5568" s="134"/>
      <c r="C5568" s="134"/>
      <c r="D5568" s="94">
        <f t="shared" si="86"/>
        <v>0</v>
      </c>
      <c r="E5568" s="135"/>
    </row>
    <row r="5569" spans="1:5">
      <c r="A5569" s="88">
        <v>5559</v>
      </c>
      <c r="B5569" s="134"/>
      <c r="C5569" s="134"/>
      <c r="D5569" s="94">
        <f t="shared" si="86"/>
        <v>0</v>
      </c>
      <c r="E5569" s="135"/>
    </row>
    <row r="5570" spans="1:5">
      <c r="A5570" s="88">
        <v>5560</v>
      </c>
      <c r="B5570" s="134"/>
      <c r="C5570" s="134"/>
      <c r="D5570" s="94">
        <f t="shared" si="86"/>
        <v>0</v>
      </c>
      <c r="E5570" s="135"/>
    </row>
    <row r="5571" spans="1:5">
      <c r="A5571" s="88">
        <v>5561</v>
      </c>
      <c r="B5571" s="134"/>
      <c r="C5571" s="134"/>
      <c r="D5571" s="94">
        <f t="shared" si="86"/>
        <v>0</v>
      </c>
      <c r="E5571" s="135"/>
    </row>
    <row r="5572" spans="1:5">
      <c r="A5572" s="88">
        <v>5562</v>
      </c>
      <c r="B5572" s="134"/>
      <c r="C5572" s="134"/>
      <c r="D5572" s="94">
        <f t="shared" si="86"/>
        <v>0</v>
      </c>
      <c r="E5572" s="135"/>
    </row>
    <row r="5573" spans="1:5">
      <c r="A5573" s="88">
        <v>5563</v>
      </c>
      <c r="B5573" s="134"/>
      <c r="C5573" s="134"/>
      <c r="D5573" s="94">
        <f t="shared" si="86"/>
        <v>0</v>
      </c>
      <c r="E5573" s="135"/>
    </row>
    <row r="5574" spans="1:5">
      <c r="A5574" s="88">
        <v>5564</v>
      </c>
      <c r="B5574" s="134"/>
      <c r="C5574" s="134"/>
      <c r="D5574" s="94">
        <f t="shared" si="86"/>
        <v>0</v>
      </c>
      <c r="E5574" s="135"/>
    </row>
    <row r="5575" spans="1:5">
      <c r="A5575" s="88">
        <v>5565</v>
      </c>
      <c r="B5575" s="134"/>
      <c r="C5575" s="134"/>
      <c r="D5575" s="94">
        <f t="shared" si="86"/>
        <v>0</v>
      </c>
      <c r="E5575" s="135"/>
    </row>
    <row r="5576" spans="1:5">
      <c r="A5576" s="88">
        <v>5566</v>
      </c>
      <c r="B5576" s="134"/>
      <c r="C5576" s="134"/>
      <c r="D5576" s="94">
        <f t="shared" si="86"/>
        <v>0</v>
      </c>
      <c r="E5576" s="135"/>
    </row>
    <row r="5577" spans="1:5">
      <c r="A5577" s="88">
        <v>5567</v>
      </c>
      <c r="B5577" s="134"/>
      <c r="C5577" s="134"/>
      <c r="D5577" s="94">
        <f t="shared" si="86"/>
        <v>0</v>
      </c>
      <c r="E5577" s="135"/>
    </row>
    <row r="5578" spans="1:5">
      <c r="A5578" s="88">
        <v>5568</v>
      </c>
      <c r="B5578" s="134"/>
      <c r="C5578" s="134"/>
      <c r="D5578" s="94">
        <f t="shared" si="86"/>
        <v>0</v>
      </c>
      <c r="E5578" s="135"/>
    </row>
    <row r="5579" spans="1:5">
      <c r="A5579" s="88">
        <v>5569</v>
      </c>
      <c r="B5579" s="134"/>
      <c r="C5579" s="134"/>
      <c r="D5579" s="94">
        <f t="shared" si="86"/>
        <v>0</v>
      </c>
      <c r="E5579" s="135"/>
    </row>
    <row r="5580" spans="1:5">
      <c r="A5580" s="88">
        <v>5570</v>
      </c>
      <c r="B5580" s="134"/>
      <c r="C5580" s="134"/>
      <c r="D5580" s="94">
        <f t="shared" ref="D5580:D5643" si="87">MIN(B5580:C5580)</f>
        <v>0</v>
      </c>
      <c r="E5580" s="135"/>
    </row>
    <row r="5581" spans="1:5">
      <c r="A5581" s="88">
        <v>5571</v>
      </c>
      <c r="B5581" s="134"/>
      <c r="C5581" s="134"/>
      <c r="D5581" s="94">
        <f t="shared" si="87"/>
        <v>0</v>
      </c>
      <c r="E5581" s="135"/>
    </row>
    <row r="5582" spans="1:5">
      <c r="A5582" s="88">
        <v>5572</v>
      </c>
      <c r="B5582" s="134"/>
      <c r="C5582" s="134"/>
      <c r="D5582" s="94">
        <f t="shared" si="87"/>
        <v>0</v>
      </c>
      <c r="E5582" s="135"/>
    </row>
    <row r="5583" spans="1:5">
      <c r="A5583" s="88">
        <v>5573</v>
      </c>
      <c r="B5583" s="134"/>
      <c r="C5583" s="134"/>
      <c r="D5583" s="94">
        <f t="shared" si="87"/>
        <v>0</v>
      </c>
      <c r="E5583" s="135"/>
    </row>
    <row r="5584" spans="1:5">
      <c r="A5584" s="88">
        <v>5574</v>
      </c>
      <c r="B5584" s="134"/>
      <c r="C5584" s="134"/>
      <c r="D5584" s="94">
        <f t="shared" si="87"/>
        <v>0</v>
      </c>
      <c r="E5584" s="135"/>
    </row>
    <row r="5585" spans="1:5">
      <c r="A5585" s="88">
        <v>5575</v>
      </c>
      <c r="B5585" s="134"/>
      <c r="C5585" s="134"/>
      <c r="D5585" s="94">
        <f t="shared" si="87"/>
        <v>0</v>
      </c>
      <c r="E5585" s="135"/>
    </row>
    <row r="5586" spans="1:5">
      <c r="A5586" s="88">
        <v>5576</v>
      </c>
      <c r="B5586" s="134"/>
      <c r="C5586" s="134"/>
      <c r="D5586" s="94">
        <f t="shared" si="87"/>
        <v>0</v>
      </c>
      <c r="E5586" s="135"/>
    </row>
    <row r="5587" spans="1:5">
      <c r="A5587" s="88">
        <v>5577</v>
      </c>
      <c r="B5587" s="134"/>
      <c r="C5587" s="134"/>
      <c r="D5587" s="94">
        <f t="shared" si="87"/>
        <v>0</v>
      </c>
      <c r="E5587" s="135"/>
    </row>
    <row r="5588" spans="1:5">
      <c r="A5588" s="88">
        <v>5578</v>
      </c>
      <c r="B5588" s="134"/>
      <c r="C5588" s="134"/>
      <c r="D5588" s="94">
        <f t="shared" si="87"/>
        <v>0</v>
      </c>
      <c r="E5588" s="135"/>
    </row>
    <row r="5589" spans="1:5">
      <c r="A5589" s="88">
        <v>5579</v>
      </c>
      <c r="B5589" s="134"/>
      <c r="C5589" s="134"/>
      <c r="D5589" s="94">
        <f t="shared" si="87"/>
        <v>0</v>
      </c>
      <c r="E5589" s="135"/>
    </row>
    <row r="5590" spans="1:5">
      <c r="A5590" s="88">
        <v>5580</v>
      </c>
      <c r="B5590" s="134"/>
      <c r="C5590" s="134"/>
      <c r="D5590" s="94">
        <f t="shared" si="87"/>
        <v>0</v>
      </c>
      <c r="E5590" s="135"/>
    </row>
    <row r="5591" spans="1:5">
      <c r="A5591" s="88">
        <v>5581</v>
      </c>
      <c r="B5591" s="134"/>
      <c r="C5591" s="134"/>
      <c r="D5591" s="94">
        <f t="shared" si="87"/>
        <v>0</v>
      </c>
      <c r="E5591" s="135"/>
    </row>
    <row r="5592" spans="1:5">
      <c r="A5592" s="88">
        <v>5582</v>
      </c>
      <c r="B5592" s="134"/>
      <c r="C5592" s="134"/>
      <c r="D5592" s="94">
        <f t="shared" si="87"/>
        <v>0</v>
      </c>
      <c r="E5592" s="135"/>
    </row>
    <row r="5593" spans="1:5">
      <c r="A5593" s="88">
        <v>5583</v>
      </c>
      <c r="B5593" s="134"/>
      <c r="C5593" s="134"/>
      <c r="D5593" s="94">
        <f t="shared" si="87"/>
        <v>0</v>
      </c>
      <c r="E5593" s="135"/>
    </row>
    <row r="5594" spans="1:5">
      <c r="A5594" s="88">
        <v>5584</v>
      </c>
      <c r="B5594" s="134"/>
      <c r="C5594" s="134"/>
      <c r="D5594" s="94">
        <f t="shared" si="87"/>
        <v>0</v>
      </c>
      <c r="E5594" s="135"/>
    </row>
    <row r="5595" spans="1:5">
      <c r="A5595" s="88">
        <v>5585</v>
      </c>
      <c r="B5595" s="134"/>
      <c r="C5595" s="134"/>
      <c r="D5595" s="94">
        <f t="shared" si="87"/>
        <v>0</v>
      </c>
      <c r="E5595" s="135"/>
    </row>
    <row r="5596" spans="1:5">
      <c r="A5596" s="88">
        <v>5586</v>
      </c>
      <c r="B5596" s="134"/>
      <c r="C5596" s="134"/>
      <c r="D5596" s="94">
        <f t="shared" si="87"/>
        <v>0</v>
      </c>
      <c r="E5596" s="135"/>
    </row>
    <row r="5597" spans="1:5">
      <c r="A5597" s="88">
        <v>5587</v>
      </c>
      <c r="B5597" s="134"/>
      <c r="C5597" s="134"/>
      <c r="D5597" s="94">
        <f t="shared" si="87"/>
        <v>0</v>
      </c>
      <c r="E5597" s="135"/>
    </row>
    <row r="5598" spans="1:5">
      <c r="A5598" s="88">
        <v>5588</v>
      </c>
      <c r="B5598" s="134"/>
      <c r="C5598" s="134"/>
      <c r="D5598" s="94">
        <f t="shared" si="87"/>
        <v>0</v>
      </c>
      <c r="E5598" s="135"/>
    </row>
    <row r="5599" spans="1:5">
      <c r="A5599" s="88">
        <v>5589</v>
      </c>
      <c r="B5599" s="134"/>
      <c r="C5599" s="134"/>
      <c r="D5599" s="94">
        <f t="shared" si="87"/>
        <v>0</v>
      </c>
      <c r="E5599" s="135"/>
    </row>
    <row r="5600" spans="1:5">
      <c r="A5600" s="88">
        <v>5590</v>
      </c>
      <c r="B5600" s="134"/>
      <c r="C5600" s="134"/>
      <c r="D5600" s="94">
        <f t="shared" si="87"/>
        <v>0</v>
      </c>
      <c r="E5600" s="135"/>
    </row>
    <row r="5601" spans="1:5">
      <c r="A5601" s="88">
        <v>5591</v>
      </c>
      <c r="B5601" s="134"/>
      <c r="C5601" s="134"/>
      <c r="D5601" s="94">
        <f t="shared" si="87"/>
        <v>0</v>
      </c>
      <c r="E5601" s="135"/>
    </row>
    <row r="5602" spans="1:5">
      <c r="A5602" s="88">
        <v>5592</v>
      </c>
      <c r="B5602" s="134"/>
      <c r="C5602" s="134"/>
      <c r="D5602" s="94">
        <f t="shared" si="87"/>
        <v>0</v>
      </c>
      <c r="E5602" s="135"/>
    </row>
    <row r="5603" spans="1:5">
      <c r="A5603" s="88">
        <v>5593</v>
      </c>
      <c r="B5603" s="134"/>
      <c r="C5603" s="134"/>
      <c r="D5603" s="94">
        <f t="shared" si="87"/>
        <v>0</v>
      </c>
      <c r="E5603" s="135"/>
    </row>
    <row r="5604" spans="1:5">
      <c r="A5604" s="88">
        <v>5594</v>
      </c>
      <c r="B5604" s="134"/>
      <c r="C5604" s="134"/>
      <c r="D5604" s="94">
        <f t="shared" si="87"/>
        <v>0</v>
      </c>
      <c r="E5604" s="135"/>
    </row>
    <row r="5605" spans="1:5">
      <c r="A5605" s="88">
        <v>5595</v>
      </c>
      <c r="B5605" s="134"/>
      <c r="C5605" s="134"/>
      <c r="D5605" s="94">
        <f t="shared" si="87"/>
        <v>0</v>
      </c>
      <c r="E5605" s="135"/>
    </row>
    <row r="5606" spans="1:5">
      <c r="A5606" s="88">
        <v>5596</v>
      </c>
      <c r="B5606" s="134"/>
      <c r="C5606" s="134"/>
      <c r="D5606" s="94">
        <f t="shared" si="87"/>
        <v>0</v>
      </c>
      <c r="E5606" s="135"/>
    </row>
    <row r="5607" spans="1:5">
      <c r="A5607" s="88">
        <v>5597</v>
      </c>
      <c r="B5607" s="134"/>
      <c r="C5607" s="134"/>
      <c r="D5607" s="94">
        <f t="shared" si="87"/>
        <v>0</v>
      </c>
      <c r="E5607" s="135"/>
    </row>
    <row r="5608" spans="1:5">
      <c r="A5608" s="88">
        <v>5598</v>
      </c>
      <c r="B5608" s="134"/>
      <c r="C5608" s="134"/>
      <c r="D5608" s="94">
        <f t="shared" si="87"/>
        <v>0</v>
      </c>
      <c r="E5608" s="135"/>
    </row>
    <row r="5609" spans="1:5">
      <c r="A5609" s="88">
        <v>5599</v>
      </c>
      <c r="B5609" s="134"/>
      <c r="C5609" s="134"/>
      <c r="D5609" s="94">
        <f t="shared" si="87"/>
        <v>0</v>
      </c>
      <c r="E5609" s="135"/>
    </row>
    <row r="5610" spans="1:5">
      <c r="A5610" s="88">
        <v>5600</v>
      </c>
      <c r="B5610" s="134"/>
      <c r="C5610" s="134"/>
      <c r="D5610" s="94">
        <f t="shared" si="87"/>
        <v>0</v>
      </c>
      <c r="E5610" s="135"/>
    </row>
    <row r="5611" spans="1:5">
      <c r="A5611" s="88">
        <v>5601</v>
      </c>
      <c r="B5611" s="134"/>
      <c r="C5611" s="134"/>
      <c r="D5611" s="94">
        <f t="shared" si="87"/>
        <v>0</v>
      </c>
      <c r="E5611" s="135"/>
    </row>
    <row r="5612" spans="1:5">
      <c r="A5612" s="88">
        <v>5602</v>
      </c>
      <c r="B5612" s="134"/>
      <c r="C5612" s="134"/>
      <c r="D5612" s="94">
        <f t="shared" si="87"/>
        <v>0</v>
      </c>
      <c r="E5612" s="135"/>
    </row>
    <row r="5613" spans="1:5">
      <c r="A5613" s="88">
        <v>5603</v>
      </c>
      <c r="B5613" s="134"/>
      <c r="C5613" s="134"/>
      <c r="D5613" s="94">
        <f t="shared" si="87"/>
        <v>0</v>
      </c>
      <c r="E5613" s="135"/>
    </row>
    <row r="5614" spans="1:5">
      <c r="A5614" s="88">
        <v>5604</v>
      </c>
      <c r="B5614" s="134"/>
      <c r="C5614" s="134"/>
      <c r="D5614" s="94">
        <f t="shared" si="87"/>
        <v>0</v>
      </c>
      <c r="E5614" s="135"/>
    </row>
    <row r="5615" spans="1:5">
      <c r="A5615" s="88">
        <v>5605</v>
      </c>
      <c r="B5615" s="134"/>
      <c r="C5615" s="134"/>
      <c r="D5615" s="94">
        <f t="shared" si="87"/>
        <v>0</v>
      </c>
      <c r="E5615" s="135"/>
    </row>
    <row r="5616" spans="1:5">
      <c r="A5616" s="88">
        <v>5606</v>
      </c>
      <c r="B5616" s="134"/>
      <c r="C5616" s="134"/>
      <c r="D5616" s="94">
        <f t="shared" si="87"/>
        <v>0</v>
      </c>
      <c r="E5616" s="135"/>
    </row>
    <row r="5617" spans="1:5">
      <c r="A5617" s="88">
        <v>5607</v>
      </c>
      <c r="B5617" s="134"/>
      <c r="C5617" s="134"/>
      <c r="D5617" s="94">
        <f t="shared" si="87"/>
        <v>0</v>
      </c>
      <c r="E5617" s="135"/>
    </row>
    <row r="5618" spans="1:5">
      <c r="A5618" s="88">
        <v>5608</v>
      </c>
      <c r="B5618" s="134"/>
      <c r="C5618" s="134"/>
      <c r="D5618" s="94">
        <f t="shared" si="87"/>
        <v>0</v>
      </c>
      <c r="E5618" s="135"/>
    </row>
    <row r="5619" spans="1:5">
      <c r="A5619" s="88">
        <v>5609</v>
      </c>
      <c r="B5619" s="134"/>
      <c r="C5619" s="134"/>
      <c r="D5619" s="94">
        <f t="shared" si="87"/>
        <v>0</v>
      </c>
      <c r="E5619" s="135"/>
    </row>
    <row r="5620" spans="1:5">
      <c r="A5620" s="88">
        <v>5610</v>
      </c>
      <c r="B5620" s="134"/>
      <c r="C5620" s="134"/>
      <c r="D5620" s="94">
        <f t="shared" si="87"/>
        <v>0</v>
      </c>
      <c r="E5620" s="135"/>
    </row>
    <row r="5621" spans="1:5">
      <c r="A5621" s="88">
        <v>5611</v>
      </c>
      <c r="B5621" s="134"/>
      <c r="C5621" s="134"/>
      <c r="D5621" s="94">
        <f t="shared" si="87"/>
        <v>0</v>
      </c>
      <c r="E5621" s="135"/>
    </row>
    <row r="5622" spans="1:5">
      <c r="A5622" s="88">
        <v>5612</v>
      </c>
      <c r="B5622" s="134"/>
      <c r="C5622" s="134"/>
      <c r="D5622" s="94">
        <f t="shared" si="87"/>
        <v>0</v>
      </c>
      <c r="E5622" s="135"/>
    </row>
    <row r="5623" spans="1:5">
      <c r="A5623" s="88">
        <v>5613</v>
      </c>
      <c r="B5623" s="134"/>
      <c r="C5623" s="134"/>
      <c r="D5623" s="94">
        <f t="shared" si="87"/>
        <v>0</v>
      </c>
      <c r="E5623" s="135"/>
    </row>
    <row r="5624" spans="1:5">
      <c r="A5624" s="88">
        <v>5614</v>
      </c>
      <c r="B5624" s="134"/>
      <c r="C5624" s="134"/>
      <c r="D5624" s="94">
        <f t="shared" si="87"/>
        <v>0</v>
      </c>
      <c r="E5624" s="135"/>
    </row>
    <row r="5625" spans="1:5">
      <c r="A5625" s="88">
        <v>5615</v>
      </c>
      <c r="B5625" s="134"/>
      <c r="C5625" s="134"/>
      <c r="D5625" s="94">
        <f t="shared" si="87"/>
        <v>0</v>
      </c>
      <c r="E5625" s="135"/>
    </row>
    <row r="5626" spans="1:5">
      <c r="A5626" s="88">
        <v>5616</v>
      </c>
      <c r="B5626" s="134"/>
      <c r="C5626" s="134"/>
      <c r="D5626" s="94">
        <f t="shared" si="87"/>
        <v>0</v>
      </c>
      <c r="E5626" s="135"/>
    </row>
    <row r="5627" spans="1:5">
      <c r="A5627" s="88">
        <v>5617</v>
      </c>
      <c r="B5627" s="134"/>
      <c r="C5627" s="134"/>
      <c r="D5627" s="94">
        <f t="shared" si="87"/>
        <v>0</v>
      </c>
      <c r="E5627" s="135"/>
    </row>
    <row r="5628" spans="1:5">
      <c r="A5628" s="88">
        <v>5618</v>
      </c>
      <c r="B5628" s="134"/>
      <c r="C5628" s="134"/>
      <c r="D5628" s="94">
        <f t="shared" si="87"/>
        <v>0</v>
      </c>
      <c r="E5628" s="135"/>
    </row>
    <row r="5629" spans="1:5">
      <c r="A5629" s="88">
        <v>5619</v>
      </c>
      <c r="B5629" s="134"/>
      <c r="C5629" s="134"/>
      <c r="D5629" s="94">
        <f t="shared" si="87"/>
        <v>0</v>
      </c>
      <c r="E5629" s="135"/>
    </row>
    <row r="5630" spans="1:5">
      <c r="A5630" s="88">
        <v>5620</v>
      </c>
      <c r="B5630" s="134"/>
      <c r="C5630" s="134"/>
      <c r="D5630" s="94">
        <f t="shared" si="87"/>
        <v>0</v>
      </c>
      <c r="E5630" s="135"/>
    </row>
    <row r="5631" spans="1:5">
      <c r="A5631" s="88">
        <v>5621</v>
      </c>
      <c r="B5631" s="134"/>
      <c r="C5631" s="134"/>
      <c r="D5631" s="94">
        <f t="shared" si="87"/>
        <v>0</v>
      </c>
      <c r="E5631" s="135"/>
    </row>
    <row r="5632" spans="1:5">
      <c r="A5632" s="88">
        <v>5622</v>
      </c>
      <c r="B5632" s="134"/>
      <c r="C5632" s="134"/>
      <c r="D5632" s="94">
        <f t="shared" si="87"/>
        <v>0</v>
      </c>
      <c r="E5632" s="135"/>
    </row>
    <row r="5633" spans="1:5">
      <c r="A5633" s="88">
        <v>5623</v>
      </c>
      <c r="B5633" s="134"/>
      <c r="C5633" s="134"/>
      <c r="D5633" s="94">
        <f t="shared" si="87"/>
        <v>0</v>
      </c>
      <c r="E5633" s="135"/>
    </row>
    <row r="5634" spans="1:5">
      <c r="A5634" s="88">
        <v>5624</v>
      </c>
      <c r="B5634" s="134"/>
      <c r="C5634" s="134"/>
      <c r="D5634" s="94">
        <f t="shared" si="87"/>
        <v>0</v>
      </c>
      <c r="E5634" s="135"/>
    </row>
    <row r="5635" spans="1:5">
      <c r="A5635" s="88">
        <v>5625</v>
      </c>
      <c r="B5635" s="134"/>
      <c r="C5635" s="134"/>
      <c r="D5635" s="94">
        <f t="shared" si="87"/>
        <v>0</v>
      </c>
      <c r="E5635" s="135"/>
    </row>
    <row r="5636" spans="1:5">
      <c r="A5636" s="88">
        <v>5626</v>
      </c>
      <c r="B5636" s="134"/>
      <c r="C5636" s="134"/>
      <c r="D5636" s="94">
        <f t="shared" si="87"/>
        <v>0</v>
      </c>
      <c r="E5636" s="135"/>
    </row>
    <row r="5637" spans="1:5">
      <c r="A5637" s="88">
        <v>5627</v>
      </c>
      <c r="B5637" s="134"/>
      <c r="C5637" s="134"/>
      <c r="D5637" s="94">
        <f t="shared" si="87"/>
        <v>0</v>
      </c>
      <c r="E5637" s="135"/>
    </row>
    <row r="5638" spans="1:5">
      <c r="A5638" s="88">
        <v>5628</v>
      </c>
      <c r="B5638" s="134"/>
      <c r="C5638" s="134"/>
      <c r="D5638" s="94">
        <f t="shared" si="87"/>
        <v>0</v>
      </c>
      <c r="E5638" s="135"/>
    </row>
    <row r="5639" spans="1:5">
      <c r="A5639" s="88">
        <v>5629</v>
      </c>
      <c r="B5639" s="134"/>
      <c r="C5639" s="134"/>
      <c r="D5639" s="94">
        <f t="shared" si="87"/>
        <v>0</v>
      </c>
      <c r="E5639" s="135"/>
    </row>
    <row r="5640" spans="1:5">
      <c r="A5640" s="88">
        <v>5630</v>
      </c>
      <c r="B5640" s="134"/>
      <c r="C5640" s="134"/>
      <c r="D5640" s="94">
        <f t="shared" si="87"/>
        <v>0</v>
      </c>
      <c r="E5640" s="135"/>
    </row>
    <row r="5641" spans="1:5">
      <c r="A5641" s="88">
        <v>5631</v>
      </c>
      <c r="B5641" s="134"/>
      <c r="C5641" s="134"/>
      <c r="D5641" s="94">
        <f t="shared" si="87"/>
        <v>0</v>
      </c>
      <c r="E5641" s="135"/>
    </row>
    <row r="5642" spans="1:5">
      <c r="A5642" s="88">
        <v>5632</v>
      </c>
      <c r="B5642" s="134"/>
      <c r="C5642" s="134"/>
      <c r="D5642" s="94">
        <f t="shared" si="87"/>
        <v>0</v>
      </c>
      <c r="E5642" s="135"/>
    </row>
    <row r="5643" spans="1:5">
      <c r="A5643" s="88">
        <v>5633</v>
      </c>
      <c r="B5643" s="134"/>
      <c r="C5643" s="134"/>
      <c r="D5643" s="94">
        <f t="shared" si="87"/>
        <v>0</v>
      </c>
      <c r="E5643" s="135"/>
    </row>
    <row r="5644" spans="1:5">
      <c r="A5644" s="88">
        <v>5634</v>
      </c>
      <c r="B5644" s="134"/>
      <c r="C5644" s="134"/>
      <c r="D5644" s="94">
        <f t="shared" ref="D5644:D5707" si="88">MIN(B5644:C5644)</f>
        <v>0</v>
      </c>
      <c r="E5644" s="135"/>
    </row>
    <row r="5645" spans="1:5">
      <c r="A5645" s="88">
        <v>5635</v>
      </c>
      <c r="B5645" s="134"/>
      <c r="C5645" s="134"/>
      <c r="D5645" s="94">
        <f t="shared" si="88"/>
        <v>0</v>
      </c>
      <c r="E5645" s="135"/>
    </row>
    <row r="5646" spans="1:5">
      <c r="A5646" s="88">
        <v>5636</v>
      </c>
      <c r="B5646" s="134"/>
      <c r="C5646" s="134"/>
      <c r="D5646" s="94">
        <f t="shared" si="88"/>
        <v>0</v>
      </c>
      <c r="E5646" s="135"/>
    </row>
    <row r="5647" spans="1:5">
      <c r="A5647" s="88">
        <v>5637</v>
      </c>
      <c r="B5647" s="134"/>
      <c r="C5647" s="134"/>
      <c r="D5647" s="94">
        <f t="shared" si="88"/>
        <v>0</v>
      </c>
      <c r="E5647" s="135"/>
    </row>
    <row r="5648" spans="1:5">
      <c r="A5648" s="88">
        <v>5638</v>
      </c>
      <c r="B5648" s="134"/>
      <c r="C5648" s="134"/>
      <c r="D5648" s="94">
        <f t="shared" si="88"/>
        <v>0</v>
      </c>
      <c r="E5648" s="135"/>
    </row>
    <row r="5649" spans="1:5">
      <c r="A5649" s="88">
        <v>5639</v>
      </c>
      <c r="B5649" s="134"/>
      <c r="C5649" s="134"/>
      <c r="D5649" s="94">
        <f t="shared" si="88"/>
        <v>0</v>
      </c>
      <c r="E5649" s="135"/>
    </row>
    <row r="5650" spans="1:5">
      <c r="A5650" s="88">
        <v>5640</v>
      </c>
      <c r="B5650" s="134"/>
      <c r="C5650" s="134"/>
      <c r="D5650" s="94">
        <f t="shared" si="88"/>
        <v>0</v>
      </c>
      <c r="E5650" s="135"/>
    </row>
    <row r="5651" spans="1:5">
      <c r="A5651" s="88">
        <v>5641</v>
      </c>
      <c r="B5651" s="134"/>
      <c r="C5651" s="134"/>
      <c r="D5651" s="94">
        <f t="shared" si="88"/>
        <v>0</v>
      </c>
      <c r="E5651" s="135"/>
    </row>
    <row r="5652" spans="1:5">
      <c r="A5652" s="88">
        <v>5642</v>
      </c>
      <c r="B5652" s="134"/>
      <c r="C5652" s="134"/>
      <c r="D5652" s="94">
        <f t="shared" si="88"/>
        <v>0</v>
      </c>
      <c r="E5652" s="135"/>
    </row>
    <row r="5653" spans="1:5">
      <c r="A5653" s="88">
        <v>5643</v>
      </c>
      <c r="B5653" s="134"/>
      <c r="C5653" s="134"/>
      <c r="D5653" s="94">
        <f t="shared" si="88"/>
        <v>0</v>
      </c>
      <c r="E5653" s="135"/>
    </row>
    <row r="5654" spans="1:5">
      <c r="A5654" s="88">
        <v>5644</v>
      </c>
      <c r="B5654" s="134"/>
      <c r="C5654" s="134"/>
      <c r="D5654" s="94">
        <f t="shared" si="88"/>
        <v>0</v>
      </c>
      <c r="E5654" s="135"/>
    </row>
    <row r="5655" spans="1:5">
      <c r="A5655" s="88">
        <v>5645</v>
      </c>
      <c r="B5655" s="134"/>
      <c r="C5655" s="134"/>
      <c r="D5655" s="94">
        <f t="shared" si="88"/>
        <v>0</v>
      </c>
      <c r="E5655" s="135"/>
    </row>
    <row r="5656" spans="1:5">
      <c r="A5656" s="88">
        <v>5646</v>
      </c>
      <c r="B5656" s="134"/>
      <c r="C5656" s="134"/>
      <c r="D5656" s="94">
        <f t="shared" si="88"/>
        <v>0</v>
      </c>
      <c r="E5656" s="135"/>
    </row>
    <row r="5657" spans="1:5">
      <c r="A5657" s="88">
        <v>5647</v>
      </c>
      <c r="B5657" s="134"/>
      <c r="C5657" s="134"/>
      <c r="D5657" s="94">
        <f t="shared" si="88"/>
        <v>0</v>
      </c>
      <c r="E5657" s="135"/>
    </row>
    <row r="5658" spans="1:5">
      <c r="A5658" s="88">
        <v>5648</v>
      </c>
      <c r="B5658" s="134"/>
      <c r="C5658" s="134"/>
      <c r="D5658" s="94">
        <f t="shared" si="88"/>
        <v>0</v>
      </c>
      <c r="E5658" s="135"/>
    </row>
    <row r="5659" spans="1:5">
      <c r="A5659" s="88">
        <v>5649</v>
      </c>
      <c r="B5659" s="134"/>
      <c r="C5659" s="134"/>
      <c r="D5659" s="94">
        <f t="shared" si="88"/>
        <v>0</v>
      </c>
      <c r="E5659" s="135"/>
    </row>
    <row r="5660" spans="1:5">
      <c r="A5660" s="88">
        <v>5650</v>
      </c>
      <c r="B5660" s="134"/>
      <c r="C5660" s="134"/>
      <c r="D5660" s="94">
        <f t="shared" si="88"/>
        <v>0</v>
      </c>
      <c r="E5660" s="135"/>
    </row>
    <row r="5661" spans="1:5">
      <c r="A5661" s="88">
        <v>5651</v>
      </c>
      <c r="B5661" s="134"/>
      <c r="C5661" s="134"/>
      <c r="D5661" s="94">
        <f t="shared" si="88"/>
        <v>0</v>
      </c>
      <c r="E5661" s="135"/>
    </row>
    <row r="5662" spans="1:5">
      <c r="A5662" s="88">
        <v>5652</v>
      </c>
      <c r="B5662" s="134"/>
      <c r="C5662" s="134"/>
      <c r="D5662" s="94">
        <f t="shared" si="88"/>
        <v>0</v>
      </c>
      <c r="E5662" s="135"/>
    </row>
    <row r="5663" spans="1:5">
      <c r="A5663" s="88">
        <v>5653</v>
      </c>
      <c r="B5663" s="134"/>
      <c r="C5663" s="134"/>
      <c r="D5663" s="94">
        <f t="shared" si="88"/>
        <v>0</v>
      </c>
      <c r="E5663" s="135"/>
    </row>
    <row r="5664" spans="1:5">
      <c r="A5664" s="88">
        <v>5654</v>
      </c>
      <c r="B5664" s="134"/>
      <c r="C5664" s="134"/>
      <c r="D5664" s="94">
        <f t="shared" si="88"/>
        <v>0</v>
      </c>
      <c r="E5664" s="135"/>
    </row>
    <row r="5665" spans="1:5">
      <c r="A5665" s="88">
        <v>5655</v>
      </c>
      <c r="B5665" s="134"/>
      <c r="C5665" s="134"/>
      <c r="D5665" s="94">
        <f t="shared" si="88"/>
        <v>0</v>
      </c>
      <c r="E5665" s="135"/>
    </row>
    <row r="5666" spans="1:5">
      <c r="A5666" s="88">
        <v>5656</v>
      </c>
      <c r="B5666" s="134"/>
      <c r="C5666" s="134"/>
      <c r="D5666" s="94">
        <f t="shared" si="88"/>
        <v>0</v>
      </c>
      <c r="E5666" s="135"/>
    </row>
    <row r="5667" spans="1:5">
      <c r="A5667" s="88">
        <v>5657</v>
      </c>
      <c r="B5667" s="134"/>
      <c r="C5667" s="134"/>
      <c r="D5667" s="94">
        <f t="shared" si="88"/>
        <v>0</v>
      </c>
      <c r="E5667" s="135"/>
    </row>
    <row r="5668" spans="1:5">
      <c r="A5668" s="88">
        <v>5658</v>
      </c>
      <c r="B5668" s="134"/>
      <c r="C5668" s="134"/>
      <c r="D5668" s="94">
        <f t="shared" si="88"/>
        <v>0</v>
      </c>
      <c r="E5668" s="135"/>
    </row>
    <row r="5669" spans="1:5">
      <c r="A5669" s="88">
        <v>5659</v>
      </c>
      <c r="B5669" s="134"/>
      <c r="C5669" s="134"/>
      <c r="D5669" s="94">
        <f t="shared" si="88"/>
        <v>0</v>
      </c>
      <c r="E5669" s="135"/>
    </row>
    <row r="5670" spans="1:5">
      <c r="A5670" s="88">
        <v>5660</v>
      </c>
      <c r="B5670" s="134"/>
      <c r="C5670" s="134"/>
      <c r="D5670" s="94">
        <f t="shared" si="88"/>
        <v>0</v>
      </c>
      <c r="E5670" s="135"/>
    </row>
    <row r="5671" spans="1:5">
      <c r="A5671" s="88">
        <v>5661</v>
      </c>
      <c r="B5671" s="134"/>
      <c r="C5671" s="134"/>
      <c r="D5671" s="94">
        <f t="shared" si="88"/>
        <v>0</v>
      </c>
      <c r="E5671" s="135"/>
    </row>
    <row r="5672" spans="1:5">
      <c r="A5672" s="88">
        <v>5662</v>
      </c>
      <c r="B5672" s="134"/>
      <c r="C5672" s="134"/>
      <c r="D5672" s="94">
        <f t="shared" si="88"/>
        <v>0</v>
      </c>
      <c r="E5672" s="135"/>
    </row>
    <row r="5673" spans="1:5">
      <c r="A5673" s="88">
        <v>5663</v>
      </c>
      <c r="B5673" s="134"/>
      <c r="C5673" s="134"/>
      <c r="D5673" s="94">
        <f t="shared" si="88"/>
        <v>0</v>
      </c>
      <c r="E5673" s="135"/>
    </row>
    <row r="5674" spans="1:5">
      <c r="A5674" s="88">
        <v>5664</v>
      </c>
      <c r="B5674" s="134"/>
      <c r="C5674" s="134"/>
      <c r="D5674" s="94">
        <f t="shared" si="88"/>
        <v>0</v>
      </c>
      <c r="E5674" s="135"/>
    </row>
    <row r="5675" spans="1:5">
      <c r="A5675" s="88">
        <v>5665</v>
      </c>
      <c r="B5675" s="134"/>
      <c r="C5675" s="134"/>
      <c r="D5675" s="94">
        <f t="shared" si="88"/>
        <v>0</v>
      </c>
      <c r="E5675" s="135"/>
    </row>
    <row r="5676" spans="1:5">
      <c r="A5676" s="88">
        <v>5666</v>
      </c>
      <c r="B5676" s="134"/>
      <c r="C5676" s="134"/>
      <c r="D5676" s="94">
        <f t="shared" si="88"/>
        <v>0</v>
      </c>
      <c r="E5676" s="135"/>
    </row>
    <row r="5677" spans="1:5">
      <c r="A5677" s="88">
        <v>5667</v>
      </c>
      <c r="B5677" s="134"/>
      <c r="C5677" s="134"/>
      <c r="D5677" s="94">
        <f t="shared" si="88"/>
        <v>0</v>
      </c>
      <c r="E5677" s="135"/>
    </row>
    <row r="5678" spans="1:5">
      <c r="A5678" s="88">
        <v>5668</v>
      </c>
      <c r="B5678" s="134"/>
      <c r="C5678" s="134"/>
      <c r="D5678" s="94">
        <f t="shared" si="88"/>
        <v>0</v>
      </c>
      <c r="E5678" s="135"/>
    </row>
    <row r="5679" spans="1:5">
      <c r="A5679" s="88">
        <v>5669</v>
      </c>
      <c r="B5679" s="134"/>
      <c r="C5679" s="134"/>
      <c r="D5679" s="94">
        <f t="shared" si="88"/>
        <v>0</v>
      </c>
      <c r="E5679" s="135"/>
    </row>
    <row r="5680" spans="1:5">
      <c r="A5680" s="88">
        <v>5670</v>
      </c>
      <c r="B5680" s="134"/>
      <c r="C5680" s="134"/>
      <c r="D5680" s="94">
        <f t="shared" si="88"/>
        <v>0</v>
      </c>
      <c r="E5680" s="135"/>
    </row>
    <row r="5681" spans="1:5">
      <c r="A5681" s="88">
        <v>5671</v>
      </c>
      <c r="B5681" s="134"/>
      <c r="C5681" s="134"/>
      <c r="D5681" s="94">
        <f t="shared" si="88"/>
        <v>0</v>
      </c>
      <c r="E5681" s="135"/>
    </row>
    <row r="5682" spans="1:5">
      <c r="A5682" s="88">
        <v>5672</v>
      </c>
      <c r="B5682" s="134"/>
      <c r="C5682" s="134"/>
      <c r="D5682" s="94">
        <f t="shared" si="88"/>
        <v>0</v>
      </c>
      <c r="E5682" s="135"/>
    </row>
    <row r="5683" spans="1:5">
      <c r="A5683" s="88">
        <v>5673</v>
      </c>
      <c r="B5683" s="134"/>
      <c r="C5683" s="134"/>
      <c r="D5683" s="94">
        <f t="shared" si="88"/>
        <v>0</v>
      </c>
      <c r="E5683" s="135"/>
    </row>
    <row r="5684" spans="1:5">
      <c r="A5684" s="88">
        <v>5674</v>
      </c>
      <c r="B5684" s="134"/>
      <c r="C5684" s="134"/>
      <c r="D5684" s="94">
        <f t="shared" si="88"/>
        <v>0</v>
      </c>
      <c r="E5684" s="135"/>
    </row>
    <row r="5685" spans="1:5">
      <c r="A5685" s="88">
        <v>5675</v>
      </c>
      <c r="B5685" s="134"/>
      <c r="C5685" s="134"/>
      <c r="D5685" s="94">
        <f t="shared" si="88"/>
        <v>0</v>
      </c>
      <c r="E5685" s="135"/>
    </row>
    <row r="5686" spans="1:5">
      <c r="A5686" s="88">
        <v>5676</v>
      </c>
      <c r="B5686" s="134"/>
      <c r="C5686" s="134"/>
      <c r="D5686" s="94">
        <f t="shared" si="88"/>
        <v>0</v>
      </c>
      <c r="E5686" s="135"/>
    </row>
    <row r="5687" spans="1:5">
      <c r="A5687" s="88">
        <v>5677</v>
      </c>
      <c r="B5687" s="134"/>
      <c r="C5687" s="134"/>
      <c r="D5687" s="94">
        <f t="shared" si="88"/>
        <v>0</v>
      </c>
      <c r="E5687" s="135"/>
    </row>
    <row r="5688" spans="1:5">
      <c r="A5688" s="88">
        <v>5678</v>
      </c>
      <c r="B5688" s="134"/>
      <c r="C5688" s="134"/>
      <c r="D5688" s="94">
        <f t="shared" si="88"/>
        <v>0</v>
      </c>
      <c r="E5688" s="135"/>
    </row>
    <row r="5689" spans="1:5">
      <c r="A5689" s="88">
        <v>5679</v>
      </c>
      <c r="B5689" s="134"/>
      <c r="C5689" s="134"/>
      <c r="D5689" s="94">
        <f t="shared" si="88"/>
        <v>0</v>
      </c>
      <c r="E5689" s="135"/>
    </row>
    <row r="5690" spans="1:5">
      <c r="A5690" s="88">
        <v>5680</v>
      </c>
      <c r="B5690" s="134"/>
      <c r="C5690" s="134"/>
      <c r="D5690" s="94">
        <f t="shared" si="88"/>
        <v>0</v>
      </c>
      <c r="E5690" s="135"/>
    </row>
    <row r="5691" spans="1:5">
      <c r="A5691" s="88">
        <v>5681</v>
      </c>
      <c r="B5691" s="134"/>
      <c r="C5691" s="134"/>
      <c r="D5691" s="94">
        <f t="shared" si="88"/>
        <v>0</v>
      </c>
      <c r="E5691" s="135"/>
    </row>
    <row r="5692" spans="1:5">
      <c r="A5692" s="88">
        <v>5682</v>
      </c>
      <c r="B5692" s="134"/>
      <c r="C5692" s="134"/>
      <c r="D5692" s="94">
        <f t="shared" si="88"/>
        <v>0</v>
      </c>
      <c r="E5692" s="135"/>
    </row>
    <row r="5693" spans="1:5">
      <c r="A5693" s="88">
        <v>5683</v>
      </c>
      <c r="B5693" s="134"/>
      <c r="C5693" s="134"/>
      <c r="D5693" s="94">
        <f t="shared" si="88"/>
        <v>0</v>
      </c>
      <c r="E5693" s="135"/>
    </row>
    <row r="5694" spans="1:5">
      <c r="A5694" s="88">
        <v>5684</v>
      </c>
      <c r="B5694" s="134"/>
      <c r="C5694" s="134"/>
      <c r="D5694" s="94">
        <f t="shared" si="88"/>
        <v>0</v>
      </c>
      <c r="E5694" s="135"/>
    </row>
    <row r="5695" spans="1:5">
      <c r="A5695" s="88">
        <v>5685</v>
      </c>
      <c r="B5695" s="134"/>
      <c r="C5695" s="134"/>
      <c r="D5695" s="94">
        <f t="shared" si="88"/>
        <v>0</v>
      </c>
      <c r="E5695" s="135"/>
    </row>
    <row r="5696" spans="1:5">
      <c r="A5696" s="88">
        <v>5686</v>
      </c>
      <c r="B5696" s="134"/>
      <c r="C5696" s="134"/>
      <c r="D5696" s="94">
        <f t="shared" si="88"/>
        <v>0</v>
      </c>
      <c r="E5696" s="135"/>
    </row>
    <row r="5697" spans="1:5">
      <c r="A5697" s="88">
        <v>5687</v>
      </c>
      <c r="B5697" s="134"/>
      <c r="C5697" s="134"/>
      <c r="D5697" s="94">
        <f t="shared" si="88"/>
        <v>0</v>
      </c>
      <c r="E5697" s="135"/>
    </row>
    <row r="5698" spans="1:5">
      <c r="A5698" s="88">
        <v>5688</v>
      </c>
      <c r="B5698" s="134"/>
      <c r="C5698" s="134"/>
      <c r="D5698" s="94">
        <f t="shared" si="88"/>
        <v>0</v>
      </c>
      <c r="E5698" s="135"/>
    </row>
    <row r="5699" spans="1:5">
      <c r="A5699" s="88">
        <v>5689</v>
      </c>
      <c r="B5699" s="134"/>
      <c r="C5699" s="134"/>
      <c r="D5699" s="94">
        <f t="shared" si="88"/>
        <v>0</v>
      </c>
      <c r="E5699" s="135"/>
    </row>
    <row r="5700" spans="1:5">
      <c r="A5700" s="88">
        <v>5690</v>
      </c>
      <c r="B5700" s="134"/>
      <c r="C5700" s="134"/>
      <c r="D5700" s="94">
        <f t="shared" si="88"/>
        <v>0</v>
      </c>
      <c r="E5700" s="135"/>
    </row>
    <row r="5701" spans="1:5">
      <c r="A5701" s="88">
        <v>5691</v>
      </c>
      <c r="B5701" s="134"/>
      <c r="C5701" s="134"/>
      <c r="D5701" s="94">
        <f t="shared" si="88"/>
        <v>0</v>
      </c>
      <c r="E5701" s="135"/>
    </row>
    <row r="5702" spans="1:5">
      <c r="A5702" s="88">
        <v>5692</v>
      </c>
      <c r="B5702" s="134"/>
      <c r="C5702" s="134"/>
      <c r="D5702" s="94">
        <f t="shared" si="88"/>
        <v>0</v>
      </c>
      <c r="E5702" s="135"/>
    </row>
    <row r="5703" spans="1:5">
      <c r="A5703" s="88">
        <v>5693</v>
      </c>
      <c r="B5703" s="134"/>
      <c r="C5703" s="134"/>
      <c r="D5703" s="94">
        <f t="shared" si="88"/>
        <v>0</v>
      </c>
      <c r="E5703" s="135"/>
    </row>
    <row r="5704" spans="1:5">
      <c r="A5704" s="88">
        <v>5694</v>
      </c>
      <c r="B5704" s="134"/>
      <c r="C5704" s="134"/>
      <c r="D5704" s="94">
        <f t="shared" si="88"/>
        <v>0</v>
      </c>
      <c r="E5704" s="135"/>
    </row>
    <row r="5705" spans="1:5">
      <c r="A5705" s="88">
        <v>5695</v>
      </c>
      <c r="B5705" s="134"/>
      <c r="C5705" s="134"/>
      <c r="D5705" s="94">
        <f t="shared" si="88"/>
        <v>0</v>
      </c>
      <c r="E5705" s="135"/>
    </row>
    <row r="5706" spans="1:5">
      <c r="A5706" s="88">
        <v>5696</v>
      </c>
      <c r="B5706" s="134"/>
      <c r="C5706" s="134"/>
      <c r="D5706" s="94">
        <f t="shared" si="88"/>
        <v>0</v>
      </c>
      <c r="E5706" s="135"/>
    </row>
    <row r="5707" spans="1:5">
      <c r="A5707" s="88">
        <v>5697</v>
      </c>
      <c r="B5707" s="134"/>
      <c r="C5707" s="134"/>
      <c r="D5707" s="94">
        <f t="shared" si="88"/>
        <v>0</v>
      </c>
      <c r="E5707" s="135"/>
    </row>
    <row r="5708" spans="1:5">
      <c r="A5708" s="88">
        <v>5698</v>
      </c>
      <c r="B5708" s="134"/>
      <c r="C5708" s="134"/>
      <c r="D5708" s="94">
        <f t="shared" ref="D5708:D5771" si="89">MIN(B5708:C5708)</f>
        <v>0</v>
      </c>
      <c r="E5708" s="135"/>
    </row>
    <row r="5709" spans="1:5">
      <c r="A5709" s="88">
        <v>5699</v>
      </c>
      <c r="B5709" s="134"/>
      <c r="C5709" s="134"/>
      <c r="D5709" s="94">
        <f t="shared" si="89"/>
        <v>0</v>
      </c>
      <c r="E5709" s="135"/>
    </row>
    <row r="5710" spans="1:5">
      <c r="A5710" s="88">
        <v>5700</v>
      </c>
      <c r="B5710" s="134"/>
      <c r="C5710" s="134"/>
      <c r="D5710" s="94">
        <f t="shared" si="89"/>
        <v>0</v>
      </c>
      <c r="E5710" s="135"/>
    </row>
    <row r="5711" spans="1:5">
      <c r="A5711" s="88">
        <v>5701</v>
      </c>
      <c r="B5711" s="134"/>
      <c r="C5711" s="134"/>
      <c r="D5711" s="94">
        <f t="shared" si="89"/>
        <v>0</v>
      </c>
      <c r="E5711" s="135"/>
    </row>
    <row r="5712" spans="1:5">
      <c r="A5712" s="88">
        <v>5702</v>
      </c>
      <c r="B5712" s="134"/>
      <c r="C5712" s="134"/>
      <c r="D5712" s="94">
        <f t="shared" si="89"/>
        <v>0</v>
      </c>
      <c r="E5712" s="135"/>
    </row>
    <row r="5713" spans="1:5">
      <c r="A5713" s="88">
        <v>5703</v>
      </c>
      <c r="B5713" s="134"/>
      <c r="C5713" s="134"/>
      <c r="D5713" s="94">
        <f t="shared" si="89"/>
        <v>0</v>
      </c>
      <c r="E5713" s="135"/>
    </row>
    <row r="5714" spans="1:5">
      <c r="A5714" s="88">
        <v>5704</v>
      </c>
      <c r="B5714" s="134"/>
      <c r="C5714" s="134"/>
      <c r="D5714" s="94">
        <f t="shared" si="89"/>
        <v>0</v>
      </c>
      <c r="E5714" s="135"/>
    </row>
    <row r="5715" spans="1:5">
      <c r="A5715" s="88">
        <v>5705</v>
      </c>
      <c r="B5715" s="134"/>
      <c r="C5715" s="134"/>
      <c r="D5715" s="94">
        <f t="shared" si="89"/>
        <v>0</v>
      </c>
      <c r="E5715" s="135"/>
    </row>
    <row r="5716" spans="1:5">
      <c r="A5716" s="88">
        <v>5706</v>
      </c>
      <c r="B5716" s="134"/>
      <c r="C5716" s="134"/>
      <c r="D5716" s="94">
        <f t="shared" si="89"/>
        <v>0</v>
      </c>
      <c r="E5716" s="135"/>
    </row>
    <row r="5717" spans="1:5">
      <c r="A5717" s="88">
        <v>5707</v>
      </c>
      <c r="B5717" s="134"/>
      <c r="C5717" s="134"/>
      <c r="D5717" s="94">
        <f t="shared" si="89"/>
        <v>0</v>
      </c>
      <c r="E5717" s="135"/>
    </row>
    <row r="5718" spans="1:5">
      <c r="A5718" s="88">
        <v>5708</v>
      </c>
      <c r="B5718" s="134"/>
      <c r="C5718" s="134"/>
      <c r="D5718" s="94">
        <f t="shared" si="89"/>
        <v>0</v>
      </c>
      <c r="E5718" s="135"/>
    </row>
    <row r="5719" spans="1:5">
      <c r="A5719" s="88">
        <v>5709</v>
      </c>
      <c r="B5719" s="134"/>
      <c r="C5719" s="134"/>
      <c r="D5719" s="94">
        <f t="shared" si="89"/>
        <v>0</v>
      </c>
      <c r="E5719" s="135"/>
    </row>
    <row r="5720" spans="1:5">
      <c r="A5720" s="88">
        <v>5710</v>
      </c>
      <c r="B5720" s="134"/>
      <c r="C5720" s="134"/>
      <c r="D5720" s="94">
        <f t="shared" si="89"/>
        <v>0</v>
      </c>
      <c r="E5720" s="135"/>
    </row>
    <row r="5721" spans="1:5">
      <c r="A5721" s="88">
        <v>5711</v>
      </c>
      <c r="B5721" s="134"/>
      <c r="C5721" s="134"/>
      <c r="D5721" s="94">
        <f t="shared" si="89"/>
        <v>0</v>
      </c>
      <c r="E5721" s="135"/>
    </row>
    <row r="5722" spans="1:5">
      <c r="A5722" s="88">
        <v>5712</v>
      </c>
      <c r="B5722" s="134"/>
      <c r="C5722" s="134"/>
      <c r="D5722" s="94">
        <f t="shared" si="89"/>
        <v>0</v>
      </c>
      <c r="E5722" s="135"/>
    </row>
    <row r="5723" spans="1:5">
      <c r="A5723" s="88">
        <v>5713</v>
      </c>
      <c r="B5723" s="134"/>
      <c r="C5723" s="134"/>
      <c r="D5723" s="94">
        <f t="shared" si="89"/>
        <v>0</v>
      </c>
      <c r="E5723" s="135"/>
    </row>
    <row r="5724" spans="1:5">
      <c r="A5724" s="88">
        <v>5714</v>
      </c>
      <c r="B5724" s="134"/>
      <c r="C5724" s="134"/>
      <c r="D5724" s="94">
        <f t="shared" si="89"/>
        <v>0</v>
      </c>
      <c r="E5724" s="135"/>
    </row>
    <row r="5725" spans="1:5">
      <c r="A5725" s="88">
        <v>5715</v>
      </c>
      <c r="B5725" s="134"/>
      <c r="C5725" s="134"/>
      <c r="D5725" s="94">
        <f t="shared" si="89"/>
        <v>0</v>
      </c>
      <c r="E5725" s="135"/>
    </row>
    <row r="5726" spans="1:5">
      <c r="A5726" s="88">
        <v>5716</v>
      </c>
      <c r="B5726" s="134"/>
      <c r="C5726" s="134"/>
      <c r="D5726" s="94">
        <f t="shared" si="89"/>
        <v>0</v>
      </c>
      <c r="E5726" s="135"/>
    </row>
    <row r="5727" spans="1:5">
      <c r="A5727" s="88">
        <v>5717</v>
      </c>
      <c r="B5727" s="134"/>
      <c r="C5727" s="134"/>
      <c r="D5727" s="94">
        <f t="shared" si="89"/>
        <v>0</v>
      </c>
      <c r="E5727" s="135"/>
    </row>
    <row r="5728" spans="1:5">
      <c r="A5728" s="88">
        <v>5718</v>
      </c>
      <c r="B5728" s="134"/>
      <c r="C5728" s="134"/>
      <c r="D5728" s="94">
        <f t="shared" si="89"/>
        <v>0</v>
      </c>
      <c r="E5728" s="135"/>
    </row>
    <row r="5729" spans="1:5">
      <c r="A5729" s="88">
        <v>5719</v>
      </c>
      <c r="B5729" s="134"/>
      <c r="C5729" s="134"/>
      <c r="D5729" s="94">
        <f t="shared" si="89"/>
        <v>0</v>
      </c>
      <c r="E5729" s="135"/>
    </row>
    <row r="5730" spans="1:5">
      <c r="A5730" s="88">
        <v>5720</v>
      </c>
      <c r="B5730" s="134"/>
      <c r="C5730" s="134"/>
      <c r="D5730" s="94">
        <f t="shared" si="89"/>
        <v>0</v>
      </c>
      <c r="E5730" s="135"/>
    </row>
    <row r="5731" spans="1:5">
      <c r="A5731" s="88">
        <v>5721</v>
      </c>
      <c r="B5731" s="134"/>
      <c r="C5731" s="134"/>
      <c r="D5731" s="94">
        <f t="shared" si="89"/>
        <v>0</v>
      </c>
      <c r="E5731" s="135"/>
    </row>
    <row r="5732" spans="1:5">
      <c r="A5732" s="88">
        <v>5722</v>
      </c>
      <c r="B5732" s="134"/>
      <c r="C5732" s="134"/>
      <c r="D5732" s="94">
        <f t="shared" si="89"/>
        <v>0</v>
      </c>
      <c r="E5732" s="135"/>
    </row>
    <row r="5733" spans="1:5">
      <c r="A5733" s="88">
        <v>5723</v>
      </c>
      <c r="B5733" s="134"/>
      <c r="C5733" s="134"/>
      <c r="D5733" s="94">
        <f t="shared" si="89"/>
        <v>0</v>
      </c>
      <c r="E5733" s="135"/>
    </row>
    <row r="5734" spans="1:5">
      <c r="A5734" s="88">
        <v>5724</v>
      </c>
      <c r="B5734" s="134"/>
      <c r="C5734" s="134"/>
      <c r="D5734" s="94">
        <f t="shared" si="89"/>
        <v>0</v>
      </c>
      <c r="E5734" s="135"/>
    </row>
    <row r="5735" spans="1:5">
      <c r="A5735" s="88">
        <v>5725</v>
      </c>
      <c r="B5735" s="134"/>
      <c r="C5735" s="134"/>
      <c r="D5735" s="94">
        <f t="shared" si="89"/>
        <v>0</v>
      </c>
      <c r="E5735" s="135"/>
    </row>
    <row r="5736" spans="1:5">
      <c r="A5736" s="88">
        <v>5726</v>
      </c>
      <c r="B5736" s="134"/>
      <c r="C5736" s="134"/>
      <c r="D5736" s="94">
        <f t="shared" si="89"/>
        <v>0</v>
      </c>
      <c r="E5736" s="135"/>
    </row>
    <row r="5737" spans="1:5">
      <c r="A5737" s="88">
        <v>5727</v>
      </c>
      <c r="B5737" s="134"/>
      <c r="C5737" s="134"/>
      <c r="D5737" s="94">
        <f t="shared" si="89"/>
        <v>0</v>
      </c>
      <c r="E5737" s="135"/>
    </row>
    <row r="5738" spans="1:5">
      <c r="A5738" s="88">
        <v>5728</v>
      </c>
      <c r="B5738" s="134"/>
      <c r="C5738" s="134"/>
      <c r="D5738" s="94">
        <f t="shared" si="89"/>
        <v>0</v>
      </c>
      <c r="E5738" s="135"/>
    </row>
    <row r="5739" spans="1:5">
      <c r="A5739" s="88">
        <v>5729</v>
      </c>
      <c r="B5739" s="134"/>
      <c r="C5739" s="134"/>
      <c r="D5739" s="94">
        <f t="shared" si="89"/>
        <v>0</v>
      </c>
      <c r="E5739" s="135"/>
    </row>
    <row r="5740" spans="1:5">
      <c r="A5740" s="88">
        <v>5730</v>
      </c>
      <c r="B5740" s="134"/>
      <c r="C5740" s="134"/>
      <c r="D5740" s="94">
        <f t="shared" si="89"/>
        <v>0</v>
      </c>
      <c r="E5740" s="135"/>
    </row>
    <row r="5741" spans="1:5">
      <c r="A5741" s="88">
        <v>5731</v>
      </c>
      <c r="B5741" s="134"/>
      <c r="C5741" s="134"/>
      <c r="D5741" s="94">
        <f t="shared" si="89"/>
        <v>0</v>
      </c>
      <c r="E5741" s="135"/>
    </row>
    <row r="5742" spans="1:5">
      <c r="A5742" s="88">
        <v>5732</v>
      </c>
      <c r="B5742" s="134"/>
      <c r="C5742" s="134"/>
      <c r="D5742" s="94">
        <f t="shared" si="89"/>
        <v>0</v>
      </c>
      <c r="E5742" s="135"/>
    </row>
    <row r="5743" spans="1:5">
      <c r="A5743" s="88">
        <v>5733</v>
      </c>
      <c r="B5743" s="134"/>
      <c r="C5743" s="134"/>
      <c r="D5743" s="94">
        <f t="shared" si="89"/>
        <v>0</v>
      </c>
      <c r="E5743" s="135"/>
    </row>
    <row r="5744" spans="1:5">
      <c r="A5744" s="88">
        <v>5734</v>
      </c>
      <c r="B5744" s="134"/>
      <c r="C5744" s="134"/>
      <c r="D5744" s="94">
        <f t="shared" si="89"/>
        <v>0</v>
      </c>
      <c r="E5744" s="135"/>
    </row>
    <row r="5745" spans="1:5">
      <c r="A5745" s="88">
        <v>5735</v>
      </c>
      <c r="B5745" s="134"/>
      <c r="C5745" s="134"/>
      <c r="D5745" s="94">
        <f t="shared" si="89"/>
        <v>0</v>
      </c>
      <c r="E5745" s="135"/>
    </row>
    <row r="5746" spans="1:5">
      <c r="A5746" s="88">
        <v>5736</v>
      </c>
      <c r="B5746" s="134"/>
      <c r="C5746" s="134"/>
      <c r="D5746" s="94">
        <f t="shared" si="89"/>
        <v>0</v>
      </c>
      <c r="E5746" s="135"/>
    </row>
    <row r="5747" spans="1:5">
      <c r="A5747" s="88">
        <v>5737</v>
      </c>
      <c r="B5747" s="134"/>
      <c r="C5747" s="134"/>
      <c r="D5747" s="94">
        <f t="shared" si="89"/>
        <v>0</v>
      </c>
      <c r="E5747" s="135"/>
    </row>
    <row r="5748" spans="1:5">
      <c r="A5748" s="88">
        <v>5738</v>
      </c>
      <c r="B5748" s="134"/>
      <c r="C5748" s="134"/>
      <c r="D5748" s="94">
        <f t="shared" si="89"/>
        <v>0</v>
      </c>
      <c r="E5748" s="135"/>
    </row>
    <row r="5749" spans="1:5">
      <c r="A5749" s="88">
        <v>5739</v>
      </c>
      <c r="B5749" s="134"/>
      <c r="C5749" s="134"/>
      <c r="D5749" s="94">
        <f t="shared" si="89"/>
        <v>0</v>
      </c>
      <c r="E5749" s="135"/>
    </row>
    <row r="5750" spans="1:5">
      <c r="A5750" s="88">
        <v>5740</v>
      </c>
      <c r="B5750" s="134"/>
      <c r="C5750" s="134"/>
      <c r="D5750" s="94">
        <f t="shared" si="89"/>
        <v>0</v>
      </c>
      <c r="E5750" s="135"/>
    </row>
    <row r="5751" spans="1:5">
      <c r="A5751" s="88">
        <v>5741</v>
      </c>
      <c r="B5751" s="134"/>
      <c r="C5751" s="134"/>
      <c r="D5751" s="94">
        <f t="shared" si="89"/>
        <v>0</v>
      </c>
      <c r="E5751" s="135"/>
    </row>
    <row r="5752" spans="1:5">
      <c r="A5752" s="88">
        <v>5742</v>
      </c>
      <c r="B5752" s="134"/>
      <c r="C5752" s="134"/>
      <c r="D5752" s="94">
        <f t="shared" si="89"/>
        <v>0</v>
      </c>
      <c r="E5752" s="135"/>
    </row>
    <row r="5753" spans="1:5">
      <c r="A5753" s="88">
        <v>5743</v>
      </c>
      <c r="B5753" s="134"/>
      <c r="C5753" s="134"/>
      <c r="D5753" s="94">
        <f t="shared" si="89"/>
        <v>0</v>
      </c>
      <c r="E5753" s="135"/>
    </row>
    <row r="5754" spans="1:5">
      <c r="A5754" s="88">
        <v>5744</v>
      </c>
      <c r="B5754" s="134"/>
      <c r="C5754" s="134"/>
      <c r="D5754" s="94">
        <f t="shared" si="89"/>
        <v>0</v>
      </c>
      <c r="E5754" s="135"/>
    </row>
    <row r="5755" spans="1:5">
      <c r="A5755" s="88">
        <v>5745</v>
      </c>
      <c r="B5755" s="134"/>
      <c r="C5755" s="134"/>
      <c r="D5755" s="94">
        <f t="shared" si="89"/>
        <v>0</v>
      </c>
      <c r="E5755" s="135"/>
    </row>
    <row r="5756" spans="1:5">
      <c r="A5756" s="88">
        <v>5746</v>
      </c>
      <c r="B5756" s="134"/>
      <c r="C5756" s="134"/>
      <c r="D5756" s="94">
        <f t="shared" si="89"/>
        <v>0</v>
      </c>
      <c r="E5756" s="135"/>
    </row>
    <row r="5757" spans="1:5">
      <c r="A5757" s="88">
        <v>5747</v>
      </c>
      <c r="B5757" s="134"/>
      <c r="C5757" s="134"/>
      <c r="D5757" s="94">
        <f t="shared" si="89"/>
        <v>0</v>
      </c>
      <c r="E5757" s="135"/>
    </row>
    <row r="5758" spans="1:5">
      <c r="A5758" s="88">
        <v>5748</v>
      </c>
      <c r="B5758" s="134"/>
      <c r="C5758" s="134"/>
      <c r="D5758" s="94">
        <f t="shared" si="89"/>
        <v>0</v>
      </c>
      <c r="E5758" s="135"/>
    </row>
    <row r="5759" spans="1:5">
      <c r="A5759" s="88">
        <v>5749</v>
      </c>
      <c r="B5759" s="134"/>
      <c r="C5759" s="134"/>
      <c r="D5759" s="94">
        <f t="shared" si="89"/>
        <v>0</v>
      </c>
      <c r="E5759" s="135"/>
    </row>
    <row r="5760" spans="1:5">
      <c r="A5760" s="88">
        <v>5750</v>
      </c>
      <c r="B5760" s="134"/>
      <c r="C5760" s="134"/>
      <c r="D5760" s="94">
        <f t="shared" si="89"/>
        <v>0</v>
      </c>
      <c r="E5760" s="135"/>
    </row>
    <row r="5761" spans="1:5">
      <c r="A5761" s="88">
        <v>5751</v>
      </c>
      <c r="B5761" s="134"/>
      <c r="C5761" s="134"/>
      <c r="D5761" s="94">
        <f t="shared" si="89"/>
        <v>0</v>
      </c>
      <c r="E5761" s="135"/>
    </row>
    <row r="5762" spans="1:5">
      <c r="A5762" s="88">
        <v>5752</v>
      </c>
      <c r="B5762" s="134"/>
      <c r="C5762" s="134"/>
      <c r="D5762" s="94">
        <f t="shared" si="89"/>
        <v>0</v>
      </c>
      <c r="E5762" s="135"/>
    </row>
    <row r="5763" spans="1:5">
      <c r="A5763" s="88">
        <v>5753</v>
      </c>
      <c r="B5763" s="134"/>
      <c r="C5763" s="134"/>
      <c r="D5763" s="94">
        <f t="shared" si="89"/>
        <v>0</v>
      </c>
      <c r="E5763" s="135"/>
    </row>
    <row r="5764" spans="1:5">
      <c r="A5764" s="88">
        <v>5754</v>
      </c>
      <c r="B5764" s="134"/>
      <c r="C5764" s="134"/>
      <c r="D5764" s="94">
        <f t="shared" si="89"/>
        <v>0</v>
      </c>
      <c r="E5764" s="135"/>
    </row>
    <row r="5765" spans="1:5">
      <c r="A5765" s="88">
        <v>5755</v>
      </c>
      <c r="B5765" s="134"/>
      <c r="C5765" s="134"/>
      <c r="D5765" s="94">
        <f t="shared" si="89"/>
        <v>0</v>
      </c>
      <c r="E5765" s="135"/>
    </row>
    <row r="5766" spans="1:5">
      <c r="A5766" s="88">
        <v>5756</v>
      </c>
      <c r="B5766" s="134"/>
      <c r="C5766" s="134"/>
      <c r="D5766" s="94">
        <f t="shared" si="89"/>
        <v>0</v>
      </c>
      <c r="E5766" s="135"/>
    </row>
    <row r="5767" spans="1:5">
      <c r="A5767" s="88">
        <v>5757</v>
      </c>
      <c r="B5767" s="134"/>
      <c r="C5767" s="134"/>
      <c r="D5767" s="94">
        <f t="shared" si="89"/>
        <v>0</v>
      </c>
      <c r="E5767" s="135"/>
    </row>
    <row r="5768" spans="1:5">
      <c r="A5768" s="88">
        <v>5758</v>
      </c>
      <c r="B5768" s="134"/>
      <c r="C5768" s="134"/>
      <c r="D5768" s="94">
        <f t="shared" si="89"/>
        <v>0</v>
      </c>
      <c r="E5768" s="135"/>
    </row>
    <row r="5769" spans="1:5">
      <c r="A5769" s="88">
        <v>5759</v>
      </c>
      <c r="B5769" s="134"/>
      <c r="C5769" s="134"/>
      <c r="D5769" s="94">
        <f t="shared" si="89"/>
        <v>0</v>
      </c>
      <c r="E5769" s="135"/>
    </row>
    <row r="5770" spans="1:5">
      <c r="A5770" s="88">
        <v>5760</v>
      </c>
      <c r="B5770" s="134"/>
      <c r="C5770" s="134"/>
      <c r="D5770" s="94">
        <f t="shared" si="89"/>
        <v>0</v>
      </c>
      <c r="E5770" s="135"/>
    </row>
    <row r="5771" spans="1:5">
      <c r="A5771" s="88">
        <v>5761</v>
      </c>
      <c r="B5771" s="134"/>
      <c r="C5771" s="134"/>
      <c r="D5771" s="94">
        <f t="shared" si="89"/>
        <v>0</v>
      </c>
      <c r="E5771" s="135"/>
    </row>
    <row r="5772" spans="1:5">
      <c r="A5772" s="88">
        <v>5762</v>
      </c>
      <c r="B5772" s="134"/>
      <c r="C5772" s="134"/>
      <c r="D5772" s="94">
        <f t="shared" ref="D5772:D5835" si="90">MIN(B5772:C5772)</f>
        <v>0</v>
      </c>
      <c r="E5772" s="135"/>
    </row>
    <row r="5773" spans="1:5">
      <c r="A5773" s="88">
        <v>5763</v>
      </c>
      <c r="B5773" s="134"/>
      <c r="C5773" s="134"/>
      <c r="D5773" s="94">
        <f t="shared" si="90"/>
        <v>0</v>
      </c>
      <c r="E5773" s="135"/>
    </row>
    <row r="5774" spans="1:5">
      <c r="A5774" s="88">
        <v>5764</v>
      </c>
      <c r="B5774" s="134"/>
      <c r="C5774" s="134"/>
      <c r="D5774" s="94">
        <f t="shared" si="90"/>
        <v>0</v>
      </c>
      <c r="E5774" s="135"/>
    </row>
    <row r="5775" spans="1:5">
      <c r="A5775" s="88">
        <v>5765</v>
      </c>
      <c r="B5775" s="134"/>
      <c r="C5775" s="134"/>
      <c r="D5775" s="94">
        <f t="shared" si="90"/>
        <v>0</v>
      </c>
      <c r="E5775" s="135"/>
    </row>
    <row r="5776" spans="1:5">
      <c r="A5776" s="88">
        <v>5766</v>
      </c>
      <c r="B5776" s="134"/>
      <c r="C5776" s="134"/>
      <c r="D5776" s="94">
        <f t="shared" si="90"/>
        <v>0</v>
      </c>
      <c r="E5776" s="135"/>
    </row>
    <row r="5777" spans="1:5">
      <c r="A5777" s="88">
        <v>5767</v>
      </c>
      <c r="B5777" s="134"/>
      <c r="C5777" s="134"/>
      <c r="D5777" s="94">
        <f t="shared" si="90"/>
        <v>0</v>
      </c>
      <c r="E5777" s="135"/>
    </row>
    <row r="5778" spans="1:5">
      <c r="A5778" s="88">
        <v>5768</v>
      </c>
      <c r="B5778" s="134"/>
      <c r="C5778" s="134"/>
      <c r="D5778" s="94">
        <f t="shared" si="90"/>
        <v>0</v>
      </c>
      <c r="E5778" s="135"/>
    </row>
    <row r="5779" spans="1:5">
      <c r="A5779" s="88">
        <v>5769</v>
      </c>
      <c r="B5779" s="134"/>
      <c r="C5779" s="134"/>
      <c r="D5779" s="94">
        <f t="shared" si="90"/>
        <v>0</v>
      </c>
      <c r="E5779" s="135"/>
    </row>
    <row r="5780" spans="1:5">
      <c r="A5780" s="88">
        <v>5770</v>
      </c>
      <c r="B5780" s="134"/>
      <c r="C5780" s="134"/>
      <c r="D5780" s="94">
        <f t="shared" si="90"/>
        <v>0</v>
      </c>
      <c r="E5780" s="135"/>
    </row>
    <row r="5781" spans="1:5">
      <c r="A5781" s="88">
        <v>5771</v>
      </c>
      <c r="B5781" s="134"/>
      <c r="C5781" s="134"/>
      <c r="D5781" s="94">
        <f t="shared" si="90"/>
        <v>0</v>
      </c>
      <c r="E5781" s="135"/>
    </row>
    <row r="5782" spans="1:5">
      <c r="A5782" s="88">
        <v>5772</v>
      </c>
      <c r="B5782" s="134"/>
      <c r="C5782" s="134"/>
      <c r="D5782" s="94">
        <f t="shared" si="90"/>
        <v>0</v>
      </c>
      <c r="E5782" s="135"/>
    </row>
    <row r="5783" spans="1:5">
      <c r="A5783" s="88">
        <v>5773</v>
      </c>
      <c r="B5783" s="134"/>
      <c r="C5783" s="134"/>
      <c r="D5783" s="94">
        <f t="shared" si="90"/>
        <v>0</v>
      </c>
      <c r="E5783" s="135"/>
    </row>
    <row r="5784" spans="1:5">
      <c r="A5784" s="88">
        <v>5774</v>
      </c>
      <c r="B5784" s="134"/>
      <c r="C5784" s="134"/>
      <c r="D5784" s="94">
        <f t="shared" si="90"/>
        <v>0</v>
      </c>
      <c r="E5784" s="135"/>
    </row>
    <row r="5785" spans="1:5">
      <c r="A5785" s="88">
        <v>5775</v>
      </c>
      <c r="B5785" s="134"/>
      <c r="C5785" s="134"/>
      <c r="D5785" s="94">
        <f t="shared" si="90"/>
        <v>0</v>
      </c>
      <c r="E5785" s="135"/>
    </row>
    <row r="5786" spans="1:5">
      <c r="A5786" s="88">
        <v>5776</v>
      </c>
      <c r="B5786" s="134"/>
      <c r="C5786" s="134"/>
      <c r="D5786" s="94">
        <f t="shared" si="90"/>
        <v>0</v>
      </c>
      <c r="E5786" s="135"/>
    </row>
    <row r="5787" spans="1:5">
      <c r="A5787" s="88">
        <v>5777</v>
      </c>
      <c r="B5787" s="134"/>
      <c r="C5787" s="134"/>
      <c r="D5787" s="94">
        <f t="shared" si="90"/>
        <v>0</v>
      </c>
      <c r="E5787" s="135"/>
    </row>
    <row r="5788" spans="1:5">
      <c r="A5788" s="88">
        <v>5778</v>
      </c>
      <c r="B5788" s="134"/>
      <c r="C5788" s="134"/>
      <c r="D5788" s="94">
        <f t="shared" si="90"/>
        <v>0</v>
      </c>
      <c r="E5788" s="135"/>
    </row>
    <row r="5789" spans="1:5">
      <c r="A5789" s="88">
        <v>5779</v>
      </c>
      <c r="B5789" s="134"/>
      <c r="C5789" s="134"/>
      <c r="D5789" s="94">
        <f t="shared" si="90"/>
        <v>0</v>
      </c>
      <c r="E5789" s="135"/>
    </row>
    <row r="5790" spans="1:5">
      <c r="A5790" s="88">
        <v>5780</v>
      </c>
      <c r="B5790" s="134"/>
      <c r="C5790" s="134"/>
      <c r="D5790" s="94">
        <f t="shared" si="90"/>
        <v>0</v>
      </c>
      <c r="E5790" s="135"/>
    </row>
    <row r="5791" spans="1:5">
      <c r="A5791" s="88">
        <v>5781</v>
      </c>
      <c r="B5791" s="134"/>
      <c r="C5791" s="134"/>
      <c r="D5791" s="94">
        <f t="shared" si="90"/>
        <v>0</v>
      </c>
      <c r="E5791" s="135"/>
    </row>
    <row r="5792" spans="1:5">
      <c r="A5792" s="88">
        <v>5782</v>
      </c>
      <c r="B5792" s="134"/>
      <c r="C5792" s="134"/>
      <c r="D5792" s="94">
        <f t="shared" si="90"/>
        <v>0</v>
      </c>
      <c r="E5792" s="135"/>
    </row>
    <row r="5793" spans="1:5">
      <c r="A5793" s="88">
        <v>5783</v>
      </c>
      <c r="B5793" s="134"/>
      <c r="C5793" s="134"/>
      <c r="D5793" s="94">
        <f t="shared" si="90"/>
        <v>0</v>
      </c>
      <c r="E5793" s="135"/>
    </row>
    <row r="5794" spans="1:5">
      <c r="A5794" s="88">
        <v>5784</v>
      </c>
      <c r="B5794" s="134"/>
      <c r="C5794" s="134"/>
      <c r="D5794" s="94">
        <f t="shared" si="90"/>
        <v>0</v>
      </c>
      <c r="E5794" s="135"/>
    </row>
    <row r="5795" spans="1:5">
      <c r="A5795" s="88">
        <v>5785</v>
      </c>
      <c r="B5795" s="134"/>
      <c r="C5795" s="134"/>
      <c r="D5795" s="94">
        <f t="shared" si="90"/>
        <v>0</v>
      </c>
      <c r="E5795" s="135"/>
    </row>
    <row r="5796" spans="1:5">
      <c r="A5796" s="88">
        <v>5786</v>
      </c>
      <c r="B5796" s="134"/>
      <c r="C5796" s="134"/>
      <c r="D5796" s="94">
        <f t="shared" si="90"/>
        <v>0</v>
      </c>
      <c r="E5796" s="135"/>
    </row>
    <row r="5797" spans="1:5">
      <c r="A5797" s="88">
        <v>5787</v>
      </c>
      <c r="B5797" s="134"/>
      <c r="C5797" s="134"/>
      <c r="D5797" s="94">
        <f t="shared" si="90"/>
        <v>0</v>
      </c>
      <c r="E5797" s="135"/>
    </row>
    <row r="5798" spans="1:5">
      <c r="A5798" s="88">
        <v>5788</v>
      </c>
      <c r="B5798" s="134"/>
      <c r="C5798" s="134"/>
      <c r="D5798" s="94">
        <f t="shared" si="90"/>
        <v>0</v>
      </c>
      <c r="E5798" s="135"/>
    </row>
    <row r="5799" spans="1:5">
      <c r="A5799" s="88">
        <v>5789</v>
      </c>
      <c r="B5799" s="134"/>
      <c r="C5799" s="134"/>
      <c r="D5799" s="94">
        <f t="shared" si="90"/>
        <v>0</v>
      </c>
      <c r="E5799" s="135"/>
    </row>
    <row r="5800" spans="1:5">
      <c r="A5800" s="88">
        <v>5790</v>
      </c>
      <c r="B5800" s="134"/>
      <c r="C5800" s="134"/>
      <c r="D5800" s="94">
        <f t="shared" si="90"/>
        <v>0</v>
      </c>
      <c r="E5800" s="135"/>
    </row>
    <row r="5801" spans="1:5">
      <c r="A5801" s="88">
        <v>5791</v>
      </c>
      <c r="B5801" s="134"/>
      <c r="C5801" s="134"/>
      <c r="D5801" s="94">
        <f t="shared" si="90"/>
        <v>0</v>
      </c>
      <c r="E5801" s="135"/>
    </row>
    <row r="5802" spans="1:5">
      <c r="A5802" s="88">
        <v>5792</v>
      </c>
      <c r="B5802" s="134"/>
      <c r="C5802" s="134"/>
      <c r="D5802" s="94">
        <f t="shared" si="90"/>
        <v>0</v>
      </c>
      <c r="E5802" s="135"/>
    </row>
    <row r="5803" spans="1:5">
      <c r="A5803" s="88">
        <v>5793</v>
      </c>
      <c r="B5803" s="134"/>
      <c r="C5803" s="134"/>
      <c r="D5803" s="94">
        <f t="shared" si="90"/>
        <v>0</v>
      </c>
      <c r="E5803" s="135"/>
    </row>
    <row r="5804" spans="1:5">
      <c r="A5804" s="88">
        <v>5794</v>
      </c>
      <c r="B5804" s="134"/>
      <c r="C5804" s="134"/>
      <c r="D5804" s="94">
        <f t="shared" si="90"/>
        <v>0</v>
      </c>
      <c r="E5804" s="135"/>
    </row>
    <row r="5805" spans="1:5">
      <c r="A5805" s="88">
        <v>5795</v>
      </c>
      <c r="B5805" s="134"/>
      <c r="C5805" s="134"/>
      <c r="D5805" s="94">
        <f t="shared" si="90"/>
        <v>0</v>
      </c>
      <c r="E5805" s="135"/>
    </row>
    <row r="5806" spans="1:5">
      <c r="A5806" s="88">
        <v>5796</v>
      </c>
      <c r="B5806" s="134"/>
      <c r="C5806" s="134"/>
      <c r="D5806" s="94">
        <f t="shared" si="90"/>
        <v>0</v>
      </c>
      <c r="E5806" s="135"/>
    </row>
    <row r="5807" spans="1:5">
      <c r="A5807" s="88">
        <v>5797</v>
      </c>
      <c r="B5807" s="134"/>
      <c r="C5807" s="134"/>
      <c r="D5807" s="94">
        <f t="shared" si="90"/>
        <v>0</v>
      </c>
      <c r="E5807" s="135"/>
    </row>
    <row r="5808" spans="1:5">
      <c r="A5808" s="88">
        <v>5798</v>
      </c>
      <c r="B5808" s="134"/>
      <c r="C5808" s="134"/>
      <c r="D5808" s="94">
        <f t="shared" si="90"/>
        <v>0</v>
      </c>
      <c r="E5808" s="135"/>
    </row>
    <row r="5809" spans="1:5">
      <c r="A5809" s="88">
        <v>5799</v>
      </c>
      <c r="B5809" s="134"/>
      <c r="C5809" s="134"/>
      <c r="D5809" s="94">
        <f t="shared" si="90"/>
        <v>0</v>
      </c>
      <c r="E5809" s="135"/>
    </row>
    <row r="5810" spans="1:5">
      <c r="A5810" s="88">
        <v>5800</v>
      </c>
      <c r="B5810" s="134"/>
      <c r="C5810" s="134"/>
      <c r="D5810" s="94">
        <f t="shared" si="90"/>
        <v>0</v>
      </c>
      <c r="E5810" s="135"/>
    </row>
    <row r="5811" spans="1:5">
      <c r="A5811" s="88">
        <v>5801</v>
      </c>
      <c r="B5811" s="134"/>
      <c r="C5811" s="134"/>
      <c r="D5811" s="94">
        <f t="shared" si="90"/>
        <v>0</v>
      </c>
      <c r="E5811" s="135"/>
    </row>
    <row r="5812" spans="1:5">
      <c r="A5812" s="88">
        <v>5802</v>
      </c>
      <c r="B5812" s="134"/>
      <c r="C5812" s="134"/>
      <c r="D5812" s="94">
        <f t="shared" si="90"/>
        <v>0</v>
      </c>
      <c r="E5812" s="135"/>
    </row>
    <row r="5813" spans="1:5">
      <c r="A5813" s="88">
        <v>5803</v>
      </c>
      <c r="B5813" s="134"/>
      <c r="C5813" s="134"/>
      <c r="D5813" s="94">
        <f t="shared" si="90"/>
        <v>0</v>
      </c>
      <c r="E5813" s="135"/>
    </row>
    <row r="5814" spans="1:5">
      <c r="A5814" s="88">
        <v>5804</v>
      </c>
      <c r="B5814" s="134"/>
      <c r="C5814" s="134"/>
      <c r="D5814" s="94">
        <f t="shared" si="90"/>
        <v>0</v>
      </c>
      <c r="E5814" s="135"/>
    </row>
    <row r="5815" spans="1:5">
      <c r="A5815" s="88">
        <v>5805</v>
      </c>
      <c r="B5815" s="134"/>
      <c r="C5815" s="134"/>
      <c r="D5815" s="94">
        <f t="shared" si="90"/>
        <v>0</v>
      </c>
      <c r="E5815" s="135"/>
    </row>
    <row r="5816" spans="1:5">
      <c r="A5816" s="88">
        <v>5806</v>
      </c>
      <c r="B5816" s="134"/>
      <c r="C5816" s="134"/>
      <c r="D5816" s="94">
        <f t="shared" si="90"/>
        <v>0</v>
      </c>
      <c r="E5816" s="135"/>
    </row>
    <row r="5817" spans="1:5">
      <c r="A5817" s="88">
        <v>5807</v>
      </c>
      <c r="B5817" s="134"/>
      <c r="C5817" s="134"/>
      <c r="D5817" s="94">
        <f t="shared" si="90"/>
        <v>0</v>
      </c>
      <c r="E5817" s="135"/>
    </row>
    <row r="5818" spans="1:5">
      <c r="A5818" s="88">
        <v>5808</v>
      </c>
      <c r="B5818" s="134"/>
      <c r="C5818" s="134"/>
      <c r="D5818" s="94">
        <f t="shared" si="90"/>
        <v>0</v>
      </c>
      <c r="E5818" s="135"/>
    </row>
    <row r="5819" spans="1:5">
      <c r="A5819" s="88">
        <v>5809</v>
      </c>
      <c r="B5819" s="134"/>
      <c r="C5819" s="134"/>
      <c r="D5819" s="94">
        <f t="shared" si="90"/>
        <v>0</v>
      </c>
      <c r="E5819" s="135"/>
    </row>
    <row r="5820" spans="1:5">
      <c r="A5820" s="88">
        <v>5810</v>
      </c>
      <c r="B5820" s="134"/>
      <c r="C5820" s="134"/>
      <c r="D5820" s="94">
        <f t="shared" si="90"/>
        <v>0</v>
      </c>
      <c r="E5820" s="135"/>
    </row>
    <row r="5821" spans="1:5">
      <c r="A5821" s="88">
        <v>5811</v>
      </c>
      <c r="B5821" s="134"/>
      <c r="C5821" s="134"/>
      <c r="D5821" s="94">
        <f t="shared" si="90"/>
        <v>0</v>
      </c>
      <c r="E5821" s="135"/>
    </row>
    <row r="5822" spans="1:5">
      <c r="A5822" s="88">
        <v>5812</v>
      </c>
      <c r="B5822" s="134"/>
      <c r="C5822" s="134"/>
      <c r="D5822" s="94">
        <f t="shared" si="90"/>
        <v>0</v>
      </c>
      <c r="E5822" s="135"/>
    </row>
    <row r="5823" spans="1:5">
      <c r="A5823" s="88">
        <v>5813</v>
      </c>
      <c r="B5823" s="134"/>
      <c r="C5823" s="134"/>
      <c r="D5823" s="94">
        <f t="shared" si="90"/>
        <v>0</v>
      </c>
      <c r="E5823" s="135"/>
    </row>
    <row r="5824" spans="1:5">
      <c r="A5824" s="88">
        <v>5814</v>
      </c>
      <c r="B5824" s="134"/>
      <c r="C5824" s="134"/>
      <c r="D5824" s="94">
        <f t="shared" si="90"/>
        <v>0</v>
      </c>
      <c r="E5824" s="135"/>
    </row>
    <row r="5825" spans="1:5">
      <c r="A5825" s="88">
        <v>5815</v>
      </c>
      <c r="B5825" s="134"/>
      <c r="C5825" s="134"/>
      <c r="D5825" s="94">
        <f t="shared" si="90"/>
        <v>0</v>
      </c>
      <c r="E5825" s="135"/>
    </row>
    <row r="5826" spans="1:5">
      <c r="A5826" s="88">
        <v>5816</v>
      </c>
      <c r="B5826" s="134"/>
      <c r="C5826" s="134"/>
      <c r="D5826" s="94">
        <f t="shared" si="90"/>
        <v>0</v>
      </c>
      <c r="E5826" s="135"/>
    </row>
    <row r="5827" spans="1:5">
      <c r="A5827" s="88">
        <v>5817</v>
      </c>
      <c r="B5827" s="134"/>
      <c r="C5827" s="134"/>
      <c r="D5827" s="94">
        <f t="shared" si="90"/>
        <v>0</v>
      </c>
      <c r="E5827" s="135"/>
    </row>
    <row r="5828" spans="1:5">
      <c r="A5828" s="88">
        <v>5818</v>
      </c>
      <c r="B5828" s="134"/>
      <c r="C5828" s="134"/>
      <c r="D5828" s="94">
        <f t="shared" si="90"/>
        <v>0</v>
      </c>
      <c r="E5828" s="135"/>
    </row>
    <row r="5829" spans="1:5">
      <c r="A5829" s="88">
        <v>5819</v>
      </c>
      <c r="B5829" s="134"/>
      <c r="C5829" s="134"/>
      <c r="D5829" s="94">
        <f t="shared" si="90"/>
        <v>0</v>
      </c>
      <c r="E5829" s="135"/>
    </row>
    <row r="5830" spans="1:5">
      <c r="A5830" s="88">
        <v>5820</v>
      </c>
      <c r="B5830" s="134"/>
      <c r="C5830" s="134"/>
      <c r="D5830" s="94">
        <f t="shared" si="90"/>
        <v>0</v>
      </c>
      <c r="E5830" s="135"/>
    </row>
    <row r="5831" spans="1:5">
      <c r="A5831" s="88">
        <v>5821</v>
      </c>
      <c r="B5831" s="134"/>
      <c r="C5831" s="134"/>
      <c r="D5831" s="94">
        <f t="shared" si="90"/>
        <v>0</v>
      </c>
      <c r="E5831" s="135"/>
    </row>
    <row r="5832" spans="1:5">
      <c r="A5832" s="88">
        <v>5822</v>
      </c>
      <c r="B5832" s="134"/>
      <c r="C5832" s="134"/>
      <c r="D5832" s="94">
        <f t="shared" si="90"/>
        <v>0</v>
      </c>
      <c r="E5832" s="135"/>
    </row>
    <row r="5833" spans="1:5">
      <c r="A5833" s="88">
        <v>5823</v>
      </c>
      <c r="B5833" s="134"/>
      <c r="C5833" s="134"/>
      <c r="D5833" s="94">
        <f t="shared" si="90"/>
        <v>0</v>
      </c>
      <c r="E5833" s="135"/>
    </row>
    <row r="5834" spans="1:5">
      <c r="A5834" s="88">
        <v>5824</v>
      </c>
      <c r="B5834" s="134"/>
      <c r="C5834" s="134"/>
      <c r="D5834" s="94">
        <f t="shared" si="90"/>
        <v>0</v>
      </c>
      <c r="E5834" s="135"/>
    </row>
    <row r="5835" spans="1:5">
      <c r="A5835" s="88">
        <v>5825</v>
      </c>
      <c r="B5835" s="134"/>
      <c r="C5835" s="134"/>
      <c r="D5835" s="94">
        <f t="shared" si="90"/>
        <v>0</v>
      </c>
      <c r="E5835" s="135"/>
    </row>
    <row r="5836" spans="1:5">
      <c r="A5836" s="88">
        <v>5826</v>
      </c>
      <c r="B5836" s="134"/>
      <c r="C5836" s="134"/>
      <c r="D5836" s="94">
        <f t="shared" ref="D5836:D5899" si="91">MIN(B5836:C5836)</f>
        <v>0</v>
      </c>
      <c r="E5836" s="135"/>
    </row>
    <row r="5837" spans="1:5">
      <c r="A5837" s="88">
        <v>5827</v>
      </c>
      <c r="B5837" s="134"/>
      <c r="C5837" s="134"/>
      <c r="D5837" s="94">
        <f t="shared" si="91"/>
        <v>0</v>
      </c>
      <c r="E5837" s="135"/>
    </row>
    <row r="5838" spans="1:5">
      <c r="A5838" s="88">
        <v>5828</v>
      </c>
      <c r="B5838" s="134"/>
      <c r="C5838" s="134"/>
      <c r="D5838" s="94">
        <f t="shared" si="91"/>
        <v>0</v>
      </c>
      <c r="E5838" s="135"/>
    </row>
    <row r="5839" spans="1:5">
      <c r="A5839" s="88">
        <v>5829</v>
      </c>
      <c r="B5839" s="134"/>
      <c r="C5839" s="134"/>
      <c r="D5839" s="94">
        <f t="shared" si="91"/>
        <v>0</v>
      </c>
      <c r="E5839" s="135"/>
    </row>
    <row r="5840" spans="1:5">
      <c r="A5840" s="88">
        <v>5830</v>
      </c>
      <c r="B5840" s="134"/>
      <c r="C5840" s="134"/>
      <c r="D5840" s="94">
        <f t="shared" si="91"/>
        <v>0</v>
      </c>
      <c r="E5840" s="135"/>
    </row>
    <row r="5841" spans="1:5">
      <c r="A5841" s="88">
        <v>5831</v>
      </c>
      <c r="B5841" s="134"/>
      <c r="C5841" s="134"/>
      <c r="D5841" s="94">
        <f t="shared" si="91"/>
        <v>0</v>
      </c>
      <c r="E5841" s="135"/>
    </row>
    <row r="5842" spans="1:5">
      <c r="A5842" s="88">
        <v>5832</v>
      </c>
      <c r="B5842" s="134"/>
      <c r="C5842" s="134"/>
      <c r="D5842" s="94">
        <f t="shared" si="91"/>
        <v>0</v>
      </c>
      <c r="E5842" s="135"/>
    </row>
    <row r="5843" spans="1:5">
      <c r="A5843" s="88">
        <v>5833</v>
      </c>
      <c r="B5843" s="134"/>
      <c r="C5843" s="134"/>
      <c r="D5843" s="94">
        <f t="shared" si="91"/>
        <v>0</v>
      </c>
      <c r="E5843" s="135"/>
    </row>
    <row r="5844" spans="1:5">
      <c r="A5844" s="88">
        <v>5834</v>
      </c>
      <c r="B5844" s="134"/>
      <c r="C5844" s="134"/>
      <c r="D5844" s="94">
        <f t="shared" si="91"/>
        <v>0</v>
      </c>
      <c r="E5844" s="135"/>
    </row>
    <row r="5845" spans="1:5">
      <c r="A5845" s="88">
        <v>5835</v>
      </c>
      <c r="B5845" s="134"/>
      <c r="C5845" s="134"/>
      <c r="D5845" s="94">
        <f t="shared" si="91"/>
        <v>0</v>
      </c>
      <c r="E5845" s="135"/>
    </row>
    <row r="5846" spans="1:5">
      <c r="A5846" s="88">
        <v>5836</v>
      </c>
      <c r="B5846" s="134"/>
      <c r="C5846" s="134"/>
      <c r="D5846" s="94">
        <f t="shared" si="91"/>
        <v>0</v>
      </c>
      <c r="E5846" s="135"/>
    </row>
    <row r="5847" spans="1:5">
      <c r="A5847" s="88">
        <v>5837</v>
      </c>
      <c r="B5847" s="134"/>
      <c r="C5847" s="134"/>
      <c r="D5847" s="94">
        <f t="shared" si="91"/>
        <v>0</v>
      </c>
      <c r="E5847" s="135"/>
    </row>
    <row r="5848" spans="1:5">
      <c r="A5848" s="88">
        <v>5838</v>
      </c>
      <c r="B5848" s="134"/>
      <c r="C5848" s="134"/>
      <c r="D5848" s="94">
        <f t="shared" si="91"/>
        <v>0</v>
      </c>
      <c r="E5848" s="135"/>
    </row>
    <row r="5849" spans="1:5">
      <c r="A5849" s="88">
        <v>5839</v>
      </c>
      <c r="B5849" s="134"/>
      <c r="C5849" s="134"/>
      <c r="D5849" s="94">
        <f t="shared" si="91"/>
        <v>0</v>
      </c>
      <c r="E5849" s="135"/>
    </row>
    <row r="5850" spans="1:5">
      <c r="A5850" s="88">
        <v>5840</v>
      </c>
      <c r="B5850" s="134"/>
      <c r="C5850" s="134"/>
      <c r="D5850" s="94">
        <f t="shared" si="91"/>
        <v>0</v>
      </c>
      <c r="E5850" s="135"/>
    </row>
    <row r="5851" spans="1:5">
      <c r="A5851" s="88">
        <v>5841</v>
      </c>
      <c r="B5851" s="134"/>
      <c r="C5851" s="134"/>
      <c r="D5851" s="94">
        <f t="shared" si="91"/>
        <v>0</v>
      </c>
      <c r="E5851" s="135"/>
    </row>
    <row r="5852" spans="1:5">
      <c r="A5852" s="88">
        <v>5842</v>
      </c>
      <c r="B5852" s="134"/>
      <c r="C5852" s="134"/>
      <c r="D5852" s="94">
        <f t="shared" si="91"/>
        <v>0</v>
      </c>
      <c r="E5852" s="135"/>
    </row>
    <row r="5853" spans="1:5">
      <c r="A5853" s="88">
        <v>5843</v>
      </c>
      <c r="B5853" s="134"/>
      <c r="C5853" s="134"/>
      <c r="D5853" s="94">
        <f t="shared" si="91"/>
        <v>0</v>
      </c>
      <c r="E5853" s="135"/>
    </row>
    <row r="5854" spans="1:5">
      <c r="A5854" s="88">
        <v>5844</v>
      </c>
      <c r="B5854" s="134"/>
      <c r="C5854" s="134"/>
      <c r="D5854" s="94">
        <f t="shared" si="91"/>
        <v>0</v>
      </c>
      <c r="E5854" s="135"/>
    </row>
    <row r="5855" spans="1:5">
      <c r="A5855" s="88">
        <v>5845</v>
      </c>
      <c r="B5855" s="134"/>
      <c r="C5855" s="134"/>
      <c r="D5855" s="94">
        <f t="shared" si="91"/>
        <v>0</v>
      </c>
      <c r="E5855" s="135"/>
    </row>
    <row r="5856" spans="1:5">
      <c r="A5856" s="88">
        <v>5846</v>
      </c>
      <c r="B5856" s="134"/>
      <c r="C5856" s="134"/>
      <c r="D5856" s="94">
        <f t="shared" si="91"/>
        <v>0</v>
      </c>
      <c r="E5856" s="135"/>
    </row>
    <row r="5857" spans="1:5">
      <c r="A5857" s="88">
        <v>5847</v>
      </c>
      <c r="B5857" s="134"/>
      <c r="C5857" s="134"/>
      <c r="D5857" s="94">
        <f t="shared" si="91"/>
        <v>0</v>
      </c>
      <c r="E5857" s="135"/>
    </row>
    <row r="5858" spans="1:5">
      <c r="A5858" s="88">
        <v>5848</v>
      </c>
      <c r="B5858" s="134"/>
      <c r="C5858" s="134"/>
      <c r="D5858" s="94">
        <f t="shared" si="91"/>
        <v>0</v>
      </c>
      <c r="E5858" s="135"/>
    </row>
    <row r="5859" spans="1:5">
      <c r="A5859" s="88">
        <v>5849</v>
      </c>
      <c r="B5859" s="134"/>
      <c r="C5859" s="134"/>
      <c r="D5859" s="94">
        <f t="shared" si="91"/>
        <v>0</v>
      </c>
      <c r="E5859" s="135"/>
    </row>
    <row r="5860" spans="1:5">
      <c r="A5860" s="88">
        <v>5850</v>
      </c>
      <c r="B5860" s="134"/>
      <c r="C5860" s="134"/>
      <c r="D5860" s="94">
        <f t="shared" si="91"/>
        <v>0</v>
      </c>
      <c r="E5860" s="135"/>
    </row>
    <row r="5861" spans="1:5">
      <c r="A5861" s="88">
        <v>5851</v>
      </c>
      <c r="B5861" s="134"/>
      <c r="C5861" s="134"/>
      <c r="D5861" s="94">
        <f t="shared" si="91"/>
        <v>0</v>
      </c>
      <c r="E5861" s="135"/>
    </row>
    <row r="5862" spans="1:5">
      <c r="A5862" s="88">
        <v>5852</v>
      </c>
      <c r="B5862" s="134"/>
      <c r="C5862" s="134"/>
      <c r="D5862" s="94">
        <f t="shared" si="91"/>
        <v>0</v>
      </c>
      <c r="E5862" s="135"/>
    </row>
    <row r="5863" spans="1:5">
      <c r="A5863" s="88">
        <v>5853</v>
      </c>
      <c r="B5863" s="134"/>
      <c r="C5863" s="134"/>
      <c r="D5863" s="94">
        <f t="shared" si="91"/>
        <v>0</v>
      </c>
      <c r="E5863" s="135"/>
    </row>
    <row r="5864" spans="1:5">
      <c r="A5864" s="88">
        <v>5854</v>
      </c>
      <c r="B5864" s="134"/>
      <c r="C5864" s="134"/>
      <c r="D5864" s="94">
        <f t="shared" si="91"/>
        <v>0</v>
      </c>
      <c r="E5864" s="135"/>
    </row>
    <row r="5865" spans="1:5">
      <c r="A5865" s="88">
        <v>5855</v>
      </c>
      <c r="B5865" s="134"/>
      <c r="C5865" s="134"/>
      <c r="D5865" s="94">
        <f t="shared" si="91"/>
        <v>0</v>
      </c>
      <c r="E5865" s="135"/>
    </row>
    <row r="5866" spans="1:5">
      <c r="A5866" s="88">
        <v>5856</v>
      </c>
      <c r="B5866" s="134"/>
      <c r="C5866" s="134"/>
      <c r="D5866" s="94">
        <f t="shared" si="91"/>
        <v>0</v>
      </c>
      <c r="E5866" s="135"/>
    </row>
    <row r="5867" spans="1:5">
      <c r="A5867" s="88">
        <v>5857</v>
      </c>
      <c r="B5867" s="134"/>
      <c r="C5867" s="134"/>
      <c r="D5867" s="94">
        <f t="shared" si="91"/>
        <v>0</v>
      </c>
      <c r="E5867" s="135"/>
    </row>
    <row r="5868" spans="1:5">
      <c r="A5868" s="88">
        <v>5858</v>
      </c>
      <c r="B5868" s="134"/>
      <c r="C5868" s="134"/>
      <c r="D5868" s="94">
        <f t="shared" si="91"/>
        <v>0</v>
      </c>
      <c r="E5868" s="135"/>
    </row>
    <row r="5869" spans="1:5">
      <c r="A5869" s="88">
        <v>5859</v>
      </c>
      <c r="B5869" s="134"/>
      <c r="C5869" s="134"/>
      <c r="D5869" s="94">
        <f t="shared" si="91"/>
        <v>0</v>
      </c>
      <c r="E5869" s="135"/>
    </row>
    <row r="5870" spans="1:5">
      <c r="A5870" s="88">
        <v>5860</v>
      </c>
      <c r="B5870" s="134"/>
      <c r="C5870" s="134"/>
      <c r="D5870" s="94">
        <f t="shared" si="91"/>
        <v>0</v>
      </c>
      <c r="E5870" s="135"/>
    </row>
    <row r="5871" spans="1:5">
      <c r="A5871" s="88">
        <v>5861</v>
      </c>
      <c r="B5871" s="134"/>
      <c r="C5871" s="134"/>
      <c r="D5871" s="94">
        <f t="shared" si="91"/>
        <v>0</v>
      </c>
      <c r="E5871" s="135"/>
    </row>
    <row r="5872" spans="1:5">
      <c r="A5872" s="88">
        <v>5862</v>
      </c>
      <c r="B5872" s="134"/>
      <c r="C5872" s="134"/>
      <c r="D5872" s="94">
        <f t="shared" si="91"/>
        <v>0</v>
      </c>
      <c r="E5872" s="135"/>
    </row>
    <row r="5873" spans="1:5">
      <c r="A5873" s="88">
        <v>5863</v>
      </c>
      <c r="B5873" s="134"/>
      <c r="C5873" s="134"/>
      <c r="D5873" s="94">
        <f t="shared" si="91"/>
        <v>0</v>
      </c>
      <c r="E5873" s="135"/>
    </row>
    <row r="5874" spans="1:5">
      <c r="A5874" s="88">
        <v>5864</v>
      </c>
      <c r="B5874" s="134"/>
      <c r="C5874" s="134"/>
      <c r="D5874" s="94">
        <f t="shared" si="91"/>
        <v>0</v>
      </c>
      <c r="E5874" s="135"/>
    </row>
    <row r="5875" spans="1:5">
      <c r="A5875" s="88">
        <v>5865</v>
      </c>
      <c r="B5875" s="134"/>
      <c r="C5875" s="134"/>
      <c r="D5875" s="94">
        <f t="shared" si="91"/>
        <v>0</v>
      </c>
      <c r="E5875" s="135"/>
    </row>
    <row r="5876" spans="1:5">
      <c r="A5876" s="88">
        <v>5866</v>
      </c>
      <c r="B5876" s="134"/>
      <c r="C5876" s="134"/>
      <c r="D5876" s="94">
        <f t="shared" si="91"/>
        <v>0</v>
      </c>
      <c r="E5876" s="135"/>
    </row>
    <row r="5877" spans="1:5">
      <c r="A5877" s="88">
        <v>5867</v>
      </c>
      <c r="B5877" s="134"/>
      <c r="C5877" s="134"/>
      <c r="D5877" s="94">
        <f t="shared" si="91"/>
        <v>0</v>
      </c>
      <c r="E5877" s="135"/>
    </row>
    <row r="5878" spans="1:5">
      <c r="A5878" s="88">
        <v>5868</v>
      </c>
      <c r="B5878" s="134"/>
      <c r="C5878" s="134"/>
      <c r="D5878" s="94">
        <f t="shared" si="91"/>
        <v>0</v>
      </c>
      <c r="E5878" s="135"/>
    </row>
    <row r="5879" spans="1:5">
      <c r="A5879" s="88">
        <v>5869</v>
      </c>
      <c r="B5879" s="134"/>
      <c r="C5879" s="134"/>
      <c r="D5879" s="94">
        <f t="shared" si="91"/>
        <v>0</v>
      </c>
      <c r="E5879" s="135"/>
    </row>
    <row r="5880" spans="1:5">
      <c r="A5880" s="88">
        <v>5870</v>
      </c>
      <c r="B5880" s="134"/>
      <c r="C5880" s="134"/>
      <c r="D5880" s="94">
        <f t="shared" si="91"/>
        <v>0</v>
      </c>
      <c r="E5880" s="135"/>
    </row>
    <row r="5881" spans="1:5">
      <c r="A5881" s="88">
        <v>5871</v>
      </c>
      <c r="B5881" s="134"/>
      <c r="C5881" s="134"/>
      <c r="D5881" s="94">
        <f t="shared" si="91"/>
        <v>0</v>
      </c>
      <c r="E5881" s="135"/>
    </row>
    <row r="5882" spans="1:5">
      <c r="A5882" s="88">
        <v>5872</v>
      </c>
      <c r="B5882" s="134"/>
      <c r="C5882" s="134"/>
      <c r="D5882" s="94">
        <f t="shared" si="91"/>
        <v>0</v>
      </c>
      <c r="E5882" s="135"/>
    </row>
    <row r="5883" spans="1:5">
      <c r="A5883" s="88">
        <v>5873</v>
      </c>
      <c r="B5883" s="134"/>
      <c r="C5883" s="134"/>
      <c r="D5883" s="94">
        <f t="shared" si="91"/>
        <v>0</v>
      </c>
      <c r="E5883" s="135"/>
    </row>
    <row r="5884" spans="1:5">
      <c r="A5884" s="88">
        <v>5874</v>
      </c>
      <c r="B5884" s="134"/>
      <c r="C5884" s="134"/>
      <c r="D5884" s="94">
        <f t="shared" si="91"/>
        <v>0</v>
      </c>
      <c r="E5884" s="135"/>
    </row>
    <row r="5885" spans="1:5">
      <c r="A5885" s="88">
        <v>5875</v>
      </c>
      <c r="B5885" s="134"/>
      <c r="C5885" s="134"/>
      <c r="D5885" s="94">
        <f t="shared" si="91"/>
        <v>0</v>
      </c>
      <c r="E5885" s="135"/>
    </row>
    <row r="5886" spans="1:5">
      <c r="A5886" s="88">
        <v>5876</v>
      </c>
      <c r="B5886" s="134"/>
      <c r="C5886" s="134"/>
      <c r="D5886" s="94">
        <f t="shared" si="91"/>
        <v>0</v>
      </c>
      <c r="E5886" s="135"/>
    </row>
    <row r="5887" spans="1:5">
      <c r="A5887" s="88">
        <v>5877</v>
      </c>
      <c r="B5887" s="134"/>
      <c r="C5887" s="134"/>
      <c r="D5887" s="94">
        <f t="shared" si="91"/>
        <v>0</v>
      </c>
      <c r="E5887" s="135"/>
    </row>
    <row r="5888" spans="1:5">
      <c r="A5888" s="88">
        <v>5878</v>
      </c>
      <c r="B5888" s="134"/>
      <c r="C5888" s="134"/>
      <c r="D5888" s="94">
        <f t="shared" si="91"/>
        <v>0</v>
      </c>
      <c r="E5888" s="135"/>
    </row>
    <row r="5889" spans="1:5">
      <c r="A5889" s="88">
        <v>5879</v>
      </c>
      <c r="B5889" s="134"/>
      <c r="C5889" s="134"/>
      <c r="D5889" s="94">
        <f t="shared" si="91"/>
        <v>0</v>
      </c>
      <c r="E5889" s="135"/>
    </row>
    <row r="5890" spans="1:5">
      <c r="A5890" s="88">
        <v>5880</v>
      </c>
      <c r="B5890" s="134"/>
      <c r="C5890" s="134"/>
      <c r="D5890" s="94">
        <f t="shared" si="91"/>
        <v>0</v>
      </c>
      <c r="E5890" s="135"/>
    </row>
    <row r="5891" spans="1:5">
      <c r="A5891" s="88">
        <v>5881</v>
      </c>
      <c r="B5891" s="134"/>
      <c r="C5891" s="134"/>
      <c r="D5891" s="94">
        <f t="shared" si="91"/>
        <v>0</v>
      </c>
      <c r="E5891" s="135"/>
    </row>
    <row r="5892" spans="1:5">
      <c r="A5892" s="88">
        <v>5882</v>
      </c>
      <c r="B5892" s="134"/>
      <c r="C5892" s="134"/>
      <c r="D5892" s="94">
        <f t="shared" si="91"/>
        <v>0</v>
      </c>
      <c r="E5892" s="135"/>
    </row>
    <row r="5893" spans="1:5">
      <c r="A5893" s="88">
        <v>5883</v>
      </c>
      <c r="B5893" s="134"/>
      <c r="C5893" s="134"/>
      <c r="D5893" s="94">
        <f t="shared" si="91"/>
        <v>0</v>
      </c>
      <c r="E5893" s="135"/>
    </row>
    <row r="5894" spans="1:5">
      <c r="A5894" s="88">
        <v>5884</v>
      </c>
      <c r="B5894" s="134"/>
      <c r="C5894" s="134"/>
      <c r="D5894" s="94">
        <f t="shared" si="91"/>
        <v>0</v>
      </c>
      <c r="E5894" s="135"/>
    </row>
    <row r="5895" spans="1:5">
      <c r="A5895" s="88">
        <v>5885</v>
      </c>
      <c r="B5895" s="134"/>
      <c r="C5895" s="134"/>
      <c r="D5895" s="94">
        <f t="shared" si="91"/>
        <v>0</v>
      </c>
      <c r="E5895" s="135"/>
    </row>
    <row r="5896" spans="1:5">
      <c r="A5896" s="88">
        <v>5886</v>
      </c>
      <c r="B5896" s="134"/>
      <c r="C5896" s="134"/>
      <c r="D5896" s="94">
        <f t="shared" si="91"/>
        <v>0</v>
      </c>
      <c r="E5896" s="135"/>
    </row>
    <row r="5897" spans="1:5">
      <c r="A5897" s="88">
        <v>5887</v>
      </c>
      <c r="B5897" s="134"/>
      <c r="C5897" s="134"/>
      <c r="D5897" s="94">
        <f t="shared" si="91"/>
        <v>0</v>
      </c>
      <c r="E5897" s="135"/>
    </row>
    <row r="5898" spans="1:5">
      <c r="A5898" s="88">
        <v>5888</v>
      </c>
      <c r="B5898" s="134"/>
      <c r="C5898" s="134"/>
      <c r="D5898" s="94">
        <f t="shared" si="91"/>
        <v>0</v>
      </c>
      <c r="E5898" s="135"/>
    </row>
    <row r="5899" spans="1:5">
      <c r="A5899" s="88">
        <v>5889</v>
      </c>
      <c r="B5899" s="134"/>
      <c r="C5899" s="134"/>
      <c r="D5899" s="94">
        <f t="shared" si="91"/>
        <v>0</v>
      </c>
      <c r="E5899" s="135"/>
    </row>
    <row r="5900" spans="1:5">
      <c r="A5900" s="88">
        <v>5890</v>
      </c>
      <c r="B5900" s="134"/>
      <c r="C5900" s="134"/>
      <c r="D5900" s="94">
        <f t="shared" ref="D5900:D5963" si="92">MIN(B5900:C5900)</f>
        <v>0</v>
      </c>
      <c r="E5900" s="135"/>
    </row>
    <row r="5901" spans="1:5">
      <c r="A5901" s="88">
        <v>5891</v>
      </c>
      <c r="B5901" s="134"/>
      <c r="C5901" s="134"/>
      <c r="D5901" s="94">
        <f t="shared" si="92"/>
        <v>0</v>
      </c>
      <c r="E5901" s="135"/>
    </row>
    <row r="5902" spans="1:5">
      <c r="A5902" s="88">
        <v>5892</v>
      </c>
      <c r="B5902" s="134"/>
      <c r="C5902" s="134"/>
      <c r="D5902" s="94">
        <f t="shared" si="92"/>
        <v>0</v>
      </c>
      <c r="E5902" s="135"/>
    </row>
    <row r="5903" spans="1:5">
      <c r="A5903" s="88">
        <v>5893</v>
      </c>
      <c r="B5903" s="134"/>
      <c r="C5903" s="134"/>
      <c r="D5903" s="94">
        <f t="shared" si="92"/>
        <v>0</v>
      </c>
      <c r="E5903" s="135"/>
    </row>
    <row r="5904" spans="1:5">
      <c r="A5904" s="88">
        <v>5894</v>
      </c>
      <c r="B5904" s="134"/>
      <c r="C5904" s="134"/>
      <c r="D5904" s="94">
        <f t="shared" si="92"/>
        <v>0</v>
      </c>
      <c r="E5904" s="135"/>
    </row>
    <row r="5905" spans="1:5">
      <c r="A5905" s="88">
        <v>5895</v>
      </c>
      <c r="B5905" s="134"/>
      <c r="C5905" s="134"/>
      <c r="D5905" s="94">
        <f t="shared" si="92"/>
        <v>0</v>
      </c>
      <c r="E5905" s="135"/>
    </row>
    <row r="5906" spans="1:5">
      <c r="A5906" s="88">
        <v>5896</v>
      </c>
      <c r="B5906" s="134"/>
      <c r="C5906" s="134"/>
      <c r="D5906" s="94">
        <f t="shared" si="92"/>
        <v>0</v>
      </c>
      <c r="E5906" s="135"/>
    </row>
    <row r="5907" spans="1:5">
      <c r="A5907" s="88">
        <v>5897</v>
      </c>
      <c r="B5907" s="134"/>
      <c r="C5907" s="134"/>
      <c r="D5907" s="94">
        <f t="shared" si="92"/>
        <v>0</v>
      </c>
      <c r="E5907" s="135"/>
    </row>
    <row r="5908" spans="1:5">
      <c r="A5908" s="88">
        <v>5898</v>
      </c>
      <c r="B5908" s="134"/>
      <c r="C5908" s="134"/>
      <c r="D5908" s="94">
        <f t="shared" si="92"/>
        <v>0</v>
      </c>
      <c r="E5908" s="135"/>
    </row>
    <row r="5909" spans="1:5">
      <c r="A5909" s="88">
        <v>5899</v>
      </c>
      <c r="B5909" s="134"/>
      <c r="C5909" s="134"/>
      <c r="D5909" s="94">
        <f t="shared" si="92"/>
        <v>0</v>
      </c>
      <c r="E5909" s="135"/>
    </row>
    <row r="5910" spans="1:5">
      <c r="A5910" s="88">
        <v>5900</v>
      </c>
      <c r="B5910" s="134"/>
      <c r="C5910" s="134"/>
      <c r="D5910" s="94">
        <f t="shared" si="92"/>
        <v>0</v>
      </c>
      <c r="E5910" s="135"/>
    </row>
    <row r="5911" spans="1:5">
      <c r="A5911" s="88">
        <v>5901</v>
      </c>
      <c r="B5911" s="134"/>
      <c r="C5911" s="134"/>
      <c r="D5911" s="94">
        <f t="shared" si="92"/>
        <v>0</v>
      </c>
      <c r="E5911" s="135"/>
    </row>
    <row r="5912" spans="1:5">
      <c r="A5912" s="88">
        <v>5902</v>
      </c>
      <c r="B5912" s="134"/>
      <c r="C5912" s="134"/>
      <c r="D5912" s="94">
        <f t="shared" si="92"/>
        <v>0</v>
      </c>
      <c r="E5912" s="135"/>
    </row>
    <row r="5913" spans="1:5">
      <c r="A5913" s="88">
        <v>5903</v>
      </c>
      <c r="B5913" s="134"/>
      <c r="C5913" s="134"/>
      <c r="D5913" s="94">
        <f t="shared" si="92"/>
        <v>0</v>
      </c>
      <c r="E5913" s="135"/>
    </row>
    <row r="5914" spans="1:5">
      <c r="A5914" s="88">
        <v>5904</v>
      </c>
      <c r="B5914" s="134"/>
      <c r="C5914" s="134"/>
      <c r="D5914" s="94">
        <f t="shared" si="92"/>
        <v>0</v>
      </c>
      <c r="E5914" s="135"/>
    </row>
    <row r="5915" spans="1:5">
      <c r="A5915" s="88">
        <v>5905</v>
      </c>
      <c r="B5915" s="134"/>
      <c r="C5915" s="134"/>
      <c r="D5915" s="94">
        <f t="shared" si="92"/>
        <v>0</v>
      </c>
      <c r="E5915" s="135"/>
    </row>
    <row r="5916" spans="1:5">
      <c r="A5916" s="88">
        <v>5906</v>
      </c>
      <c r="B5916" s="134"/>
      <c r="C5916" s="134"/>
      <c r="D5916" s="94">
        <f t="shared" si="92"/>
        <v>0</v>
      </c>
      <c r="E5916" s="135"/>
    </row>
    <row r="5917" spans="1:5">
      <c r="A5917" s="88">
        <v>5907</v>
      </c>
      <c r="B5917" s="134"/>
      <c r="C5917" s="134"/>
      <c r="D5917" s="94">
        <f t="shared" si="92"/>
        <v>0</v>
      </c>
      <c r="E5917" s="135"/>
    </row>
    <row r="5918" spans="1:5">
      <c r="A5918" s="88">
        <v>5908</v>
      </c>
      <c r="B5918" s="134"/>
      <c r="C5918" s="134"/>
      <c r="D5918" s="94">
        <f t="shared" si="92"/>
        <v>0</v>
      </c>
      <c r="E5918" s="135"/>
    </row>
    <row r="5919" spans="1:5">
      <c r="A5919" s="88">
        <v>5909</v>
      </c>
      <c r="B5919" s="134"/>
      <c r="C5919" s="134"/>
      <c r="D5919" s="94">
        <f t="shared" si="92"/>
        <v>0</v>
      </c>
      <c r="E5919" s="135"/>
    </row>
    <row r="5920" spans="1:5">
      <c r="A5920" s="88">
        <v>5910</v>
      </c>
      <c r="B5920" s="134"/>
      <c r="C5920" s="134"/>
      <c r="D5920" s="94">
        <f t="shared" si="92"/>
        <v>0</v>
      </c>
      <c r="E5920" s="135"/>
    </row>
    <row r="5921" spans="1:5">
      <c r="A5921" s="88">
        <v>5911</v>
      </c>
      <c r="B5921" s="134"/>
      <c r="C5921" s="134"/>
      <c r="D5921" s="94">
        <f t="shared" si="92"/>
        <v>0</v>
      </c>
      <c r="E5921" s="135"/>
    </row>
    <row r="5922" spans="1:5">
      <c r="A5922" s="88">
        <v>5912</v>
      </c>
      <c r="B5922" s="134"/>
      <c r="C5922" s="134"/>
      <c r="D5922" s="94">
        <f t="shared" si="92"/>
        <v>0</v>
      </c>
      <c r="E5922" s="135"/>
    </row>
    <row r="5923" spans="1:5">
      <c r="A5923" s="88">
        <v>5913</v>
      </c>
      <c r="B5923" s="134"/>
      <c r="C5923" s="134"/>
      <c r="D5923" s="94">
        <f t="shared" si="92"/>
        <v>0</v>
      </c>
      <c r="E5923" s="135"/>
    </row>
    <row r="5924" spans="1:5">
      <c r="A5924" s="88">
        <v>5914</v>
      </c>
      <c r="B5924" s="134"/>
      <c r="C5924" s="134"/>
      <c r="D5924" s="94">
        <f t="shared" si="92"/>
        <v>0</v>
      </c>
      <c r="E5924" s="135"/>
    </row>
    <row r="5925" spans="1:5">
      <c r="A5925" s="88">
        <v>5915</v>
      </c>
      <c r="B5925" s="134"/>
      <c r="C5925" s="134"/>
      <c r="D5925" s="94">
        <f t="shared" si="92"/>
        <v>0</v>
      </c>
      <c r="E5925" s="135"/>
    </row>
    <row r="5926" spans="1:5">
      <c r="A5926" s="88">
        <v>5916</v>
      </c>
      <c r="B5926" s="134"/>
      <c r="C5926" s="134"/>
      <c r="D5926" s="94">
        <f t="shared" si="92"/>
        <v>0</v>
      </c>
      <c r="E5926" s="135"/>
    </row>
    <row r="5927" spans="1:5">
      <c r="A5927" s="88">
        <v>5917</v>
      </c>
      <c r="B5927" s="134"/>
      <c r="C5927" s="134"/>
      <c r="D5927" s="94">
        <f t="shared" si="92"/>
        <v>0</v>
      </c>
      <c r="E5927" s="135"/>
    </row>
    <row r="5928" spans="1:5">
      <c r="A5928" s="88">
        <v>5918</v>
      </c>
      <c r="B5928" s="134"/>
      <c r="C5928" s="134"/>
      <c r="D5928" s="94">
        <f t="shared" si="92"/>
        <v>0</v>
      </c>
      <c r="E5928" s="135"/>
    </row>
    <row r="5929" spans="1:5">
      <c r="A5929" s="88">
        <v>5919</v>
      </c>
      <c r="B5929" s="134"/>
      <c r="C5929" s="134"/>
      <c r="D5929" s="94">
        <f t="shared" si="92"/>
        <v>0</v>
      </c>
      <c r="E5929" s="135"/>
    </row>
    <row r="5930" spans="1:5">
      <c r="A5930" s="88">
        <v>5920</v>
      </c>
      <c r="B5930" s="134"/>
      <c r="C5930" s="134"/>
      <c r="D5930" s="94">
        <f t="shared" si="92"/>
        <v>0</v>
      </c>
      <c r="E5930" s="135"/>
    </row>
    <row r="5931" spans="1:5">
      <c r="A5931" s="88">
        <v>5921</v>
      </c>
      <c r="B5931" s="134"/>
      <c r="C5931" s="134"/>
      <c r="D5931" s="94">
        <f t="shared" si="92"/>
        <v>0</v>
      </c>
      <c r="E5931" s="135"/>
    </row>
    <row r="5932" spans="1:5">
      <c r="A5932" s="88">
        <v>5922</v>
      </c>
      <c r="B5932" s="134"/>
      <c r="C5932" s="134"/>
      <c r="D5932" s="94">
        <f t="shared" si="92"/>
        <v>0</v>
      </c>
      <c r="E5932" s="135"/>
    </row>
    <row r="5933" spans="1:5">
      <c r="A5933" s="88">
        <v>5923</v>
      </c>
      <c r="B5933" s="134"/>
      <c r="C5933" s="134"/>
      <c r="D5933" s="94">
        <f t="shared" si="92"/>
        <v>0</v>
      </c>
      <c r="E5933" s="135"/>
    </row>
    <row r="5934" spans="1:5">
      <c r="A5934" s="88">
        <v>5924</v>
      </c>
      <c r="B5934" s="134"/>
      <c r="C5934" s="134"/>
      <c r="D5934" s="94">
        <f t="shared" si="92"/>
        <v>0</v>
      </c>
      <c r="E5934" s="135"/>
    </row>
    <row r="5935" spans="1:5">
      <c r="A5935" s="88">
        <v>5925</v>
      </c>
      <c r="B5935" s="134"/>
      <c r="C5935" s="134"/>
      <c r="D5935" s="94">
        <f t="shared" si="92"/>
        <v>0</v>
      </c>
      <c r="E5935" s="135"/>
    </row>
    <row r="5936" spans="1:5">
      <c r="A5936" s="88">
        <v>5926</v>
      </c>
      <c r="B5936" s="134"/>
      <c r="C5936" s="134"/>
      <c r="D5936" s="94">
        <f t="shared" si="92"/>
        <v>0</v>
      </c>
      <c r="E5936" s="135"/>
    </row>
    <row r="5937" spans="1:5">
      <c r="A5937" s="88">
        <v>5927</v>
      </c>
      <c r="B5937" s="134"/>
      <c r="C5937" s="134"/>
      <c r="D5937" s="94">
        <f t="shared" si="92"/>
        <v>0</v>
      </c>
      <c r="E5937" s="135"/>
    </row>
    <row r="5938" spans="1:5">
      <c r="A5938" s="88">
        <v>5928</v>
      </c>
      <c r="B5938" s="134"/>
      <c r="C5938" s="134"/>
      <c r="D5938" s="94">
        <f t="shared" si="92"/>
        <v>0</v>
      </c>
      <c r="E5938" s="135"/>
    </row>
    <row r="5939" spans="1:5">
      <c r="A5939" s="88">
        <v>5929</v>
      </c>
      <c r="B5939" s="134"/>
      <c r="C5939" s="134"/>
      <c r="D5939" s="94">
        <f t="shared" si="92"/>
        <v>0</v>
      </c>
      <c r="E5939" s="135"/>
    </row>
    <row r="5940" spans="1:5">
      <c r="A5940" s="88">
        <v>5930</v>
      </c>
      <c r="B5940" s="134"/>
      <c r="C5940" s="134"/>
      <c r="D5940" s="94">
        <f t="shared" si="92"/>
        <v>0</v>
      </c>
      <c r="E5940" s="135"/>
    </row>
    <row r="5941" spans="1:5">
      <c r="A5941" s="88">
        <v>5931</v>
      </c>
      <c r="B5941" s="134"/>
      <c r="C5941" s="134"/>
      <c r="D5941" s="94">
        <f t="shared" si="92"/>
        <v>0</v>
      </c>
      <c r="E5941" s="135"/>
    </row>
    <row r="5942" spans="1:5">
      <c r="A5942" s="88">
        <v>5932</v>
      </c>
      <c r="B5942" s="134"/>
      <c r="C5942" s="134"/>
      <c r="D5942" s="94">
        <f t="shared" si="92"/>
        <v>0</v>
      </c>
      <c r="E5942" s="135"/>
    </row>
    <row r="5943" spans="1:5">
      <c r="A5943" s="88">
        <v>5933</v>
      </c>
      <c r="B5943" s="134"/>
      <c r="C5943" s="134"/>
      <c r="D5943" s="94">
        <f t="shared" si="92"/>
        <v>0</v>
      </c>
      <c r="E5943" s="135"/>
    </row>
    <row r="5944" spans="1:5">
      <c r="A5944" s="88">
        <v>5934</v>
      </c>
      <c r="B5944" s="134"/>
      <c r="C5944" s="134"/>
      <c r="D5944" s="94">
        <f t="shared" si="92"/>
        <v>0</v>
      </c>
      <c r="E5944" s="135"/>
    </row>
    <row r="5945" spans="1:5">
      <c r="A5945" s="88">
        <v>5935</v>
      </c>
      <c r="B5945" s="134"/>
      <c r="C5945" s="134"/>
      <c r="D5945" s="94">
        <f t="shared" si="92"/>
        <v>0</v>
      </c>
      <c r="E5945" s="135"/>
    </row>
    <row r="5946" spans="1:5">
      <c r="A5946" s="88">
        <v>5936</v>
      </c>
      <c r="B5946" s="134"/>
      <c r="C5946" s="134"/>
      <c r="D5946" s="94">
        <f t="shared" si="92"/>
        <v>0</v>
      </c>
      <c r="E5946" s="135"/>
    </row>
    <row r="5947" spans="1:5">
      <c r="A5947" s="88">
        <v>5937</v>
      </c>
      <c r="B5947" s="134"/>
      <c r="C5947" s="134"/>
      <c r="D5947" s="94">
        <f t="shared" si="92"/>
        <v>0</v>
      </c>
      <c r="E5947" s="135"/>
    </row>
    <row r="5948" spans="1:5">
      <c r="A5948" s="88">
        <v>5938</v>
      </c>
      <c r="B5948" s="134"/>
      <c r="C5948" s="134"/>
      <c r="D5948" s="94">
        <f t="shared" si="92"/>
        <v>0</v>
      </c>
      <c r="E5948" s="135"/>
    </row>
    <row r="5949" spans="1:5">
      <c r="A5949" s="88">
        <v>5939</v>
      </c>
      <c r="B5949" s="134"/>
      <c r="C5949" s="134"/>
      <c r="D5949" s="94">
        <f t="shared" si="92"/>
        <v>0</v>
      </c>
      <c r="E5949" s="135"/>
    </row>
    <row r="5950" spans="1:5">
      <c r="A5950" s="88">
        <v>5940</v>
      </c>
      <c r="B5950" s="134"/>
      <c r="C5950" s="134"/>
      <c r="D5950" s="94">
        <f t="shared" si="92"/>
        <v>0</v>
      </c>
      <c r="E5950" s="135"/>
    </row>
    <row r="5951" spans="1:5">
      <c r="A5951" s="88">
        <v>5941</v>
      </c>
      <c r="B5951" s="134"/>
      <c r="C5951" s="134"/>
      <c r="D5951" s="94">
        <f t="shared" si="92"/>
        <v>0</v>
      </c>
      <c r="E5951" s="135"/>
    </row>
    <row r="5952" spans="1:5">
      <c r="A5952" s="88">
        <v>5942</v>
      </c>
      <c r="B5952" s="134"/>
      <c r="C5952" s="134"/>
      <c r="D5952" s="94">
        <f t="shared" si="92"/>
        <v>0</v>
      </c>
      <c r="E5952" s="135"/>
    </row>
    <row r="5953" spans="1:5">
      <c r="A5953" s="88">
        <v>5943</v>
      </c>
      <c r="B5953" s="134"/>
      <c r="C5953" s="134"/>
      <c r="D5953" s="94">
        <f t="shared" si="92"/>
        <v>0</v>
      </c>
      <c r="E5953" s="135"/>
    </row>
    <row r="5954" spans="1:5">
      <c r="A5954" s="88">
        <v>5944</v>
      </c>
      <c r="B5954" s="134"/>
      <c r="C5954" s="134"/>
      <c r="D5954" s="94">
        <f t="shared" si="92"/>
        <v>0</v>
      </c>
      <c r="E5954" s="135"/>
    </row>
    <row r="5955" spans="1:5">
      <c r="A5955" s="88">
        <v>5945</v>
      </c>
      <c r="B5955" s="134"/>
      <c r="C5955" s="134"/>
      <c r="D5955" s="94">
        <f t="shared" si="92"/>
        <v>0</v>
      </c>
      <c r="E5955" s="135"/>
    </row>
    <row r="5956" spans="1:5">
      <c r="A5956" s="88">
        <v>5946</v>
      </c>
      <c r="B5956" s="134"/>
      <c r="C5956" s="134"/>
      <c r="D5956" s="94">
        <f t="shared" si="92"/>
        <v>0</v>
      </c>
      <c r="E5956" s="135"/>
    </row>
    <row r="5957" spans="1:5">
      <c r="A5957" s="88">
        <v>5947</v>
      </c>
      <c r="B5957" s="134"/>
      <c r="C5957" s="134"/>
      <c r="D5957" s="94">
        <f t="shared" si="92"/>
        <v>0</v>
      </c>
      <c r="E5957" s="135"/>
    </row>
    <row r="5958" spans="1:5">
      <c r="A5958" s="88">
        <v>5948</v>
      </c>
      <c r="B5958" s="134"/>
      <c r="C5958" s="134"/>
      <c r="D5958" s="94">
        <f t="shared" si="92"/>
        <v>0</v>
      </c>
      <c r="E5958" s="135"/>
    </row>
    <row r="5959" spans="1:5">
      <c r="A5959" s="88">
        <v>5949</v>
      </c>
      <c r="B5959" s="134"/>
      <c r="C5959" s="134"/>
      <c r="D5959" s="94">
        <f t="shared" si="92"/>
        <v>0</v>
      </c>
      <c r="E5959" s="135"/>
    </row>
    <row r="5960" spans="1:5">
      <c r="A5960" s="88">
        <v>5950</v>
      </c>
      <c r="B5960" s="134"/>
      <c r="C5960" s="134"/>
      <c r="D5960" s="94">
        <f t="shared" si="92"/>
        <v>0</v>
      </c>
      <c r="E5960" s="135"/>
    </row>
    <row r="5961" spans="1:5">
      <c r="A5961" s="88">
        <v>5951</v>
      </c>
      <c r="B5961" s="134"/>
      <c r="C5961" s="134"/>
      <c r="D5961" s="94">
        <f t="shared" si="92"/>
        <v>0</v>
      </c>
      <c r="E5961" s="135"/>
    </row>
    <row r="5962" spans="1:5">
      <c r="A5962" s="88">
        <v>5952</v>
      </c>
      <c r="B5962" s="134"/>
      <c r="C5962" s="134"/>
      <c r="D5962" s="94">
        <f t="shared" si="92"/>
        <v>0</v>
      </c>
      <c r="E5962" s="135"/>
    </row>
    <row r="5963" spans="1:5">
      <c r="A5963" s="88">
        <v>5953</v>
      </c>
      <c r="B5963" s="134"/>
      <c r="C5963" s="134"/>
      <c r="D5963" s="94">
        <f t="shared" si="92"/>
        <v>0</v>
      </c>
      <c r="E5963" s="135"/>
    </row>
    <row r="5964" spans="1:5">
      <c r="A5964" s="88">
        <v>5954</v>
      </c>
      <c r="B5964" s="134"/>
      <c r="C5964" s="134"/>
      <c r="D5964" s="94">
        <f t="shared" ref="D5964:D6027" si="93">MIN(B5964:C5964)</f>
        <v>0</v>
      </c>
      <c r="E5964" s="135"/>
    </row>
    <row r="5965" spans="1:5">
      <c r="A5965" s="88">
        <v>5955</v>
      </c>
      <c r="B5965" s="134"/>
      <c r="C5965" s="134"/>
      <c r="D5965" s="94">
        <f t="shared" si="93"/>
        <v>0</v>
      </c>
      <c r="E5965" s="135"/>
    </row>
    <row r="5966" spans="1:5">
      <c r="A5966" s="88">
        <v>5956</v>
      </c>
      <c r="B5966" s="134"/>
      <c r="C5966" s="134"/>
      <c r="D5966" s="94">
        <f t="shared" si="93"/>
        <v>0</v>
      </c>
      <c r="E5966" s="135"/>
    </row>
    <row r="5967" spans="1:5">
      <c r="A5967" s="88">
        <v>5957</v>
      </c>
      <c r="B5967" s="134"/>
      <c r="C5967" s="134"/>
      <c r="D5967" s="94">
        <f t="shared" si="93"/>
        <v>0</v>
      </c>
      <c r="E5967" s="135"/>
    </row>
    <row r="5968" spans="1:5">
      <c r="A5968" s="88">
        <v>5958</v>
      </c>
      <c r="B5968" s="134"/>
      <c r="C5968" s="134"/>
      <c r="D5968" s="94">
        <f t="shared" si="93"/>
        <v>0</v>
      </c>
      <c r="E5968" s="135"/>
    </row>
    <row r="5969" spans="1:5">
      <c r="A5969" s="88">
        <v>5959</v>
      </c>
      <c r="B5969" s="134"/>
      <c r="C5969" s="134"/>
      <c r="D5969" s="94">
        <f t="shared" si="93"/>
        <v>0</v>
      </c>
      <c r="E5969" s="135"/>
    </row>
    <row r="5970" spans="1:5">
      <c r="A5970" s="88">
        <v>5960</v>
      </c>
      <c r="B5970" s="134"/>
      <c r="C5970" s="134"/>
      <c r="D5970" s="94">
        <f t="shared" si="93"/>
        <v>0</v>
      </c>
      <c r="E5970" s="135"/>
    </row>
    <row r="5971" spans="1:5">
      <c r="A5971" s="88">
        <v>5961</v>
      </c>
      <c r="B5971" s="134"/>
      <c r="C5971" s="134"/>
      <c r="D5971" s="94">
        <f t="shared" si="93"/>
        <v>0</v>
      </c>
      <c r="E5971" s="135"/>
    </row>
    <row r="5972" spans="1:5">
      <c r="A5972" s="88">
        <v>5962</v>
      </c>
      <c r="B5972" s="134"/>
      <c r="C5972" s="134"/>
      <c r="D5972" s="94">
        <f t="shared" si="93"/>
        <v>0</v>
      </c>
      <c r="E5972" s="135"/>
    </row>
    <row r="5973" spans="1:5">
      <c r="A5973" s="88">
        <v>5963</v>
      </c>
      <c r="B5973" s="134"/>
      <c r="C5973" s="134"/>
      <c r="D5973" s="94">
        <f t="shared" si="93"/>
        <v>0</v>
      </c>
      <c r="E5973" s="135"/>
    </row>
    <row r="5974" spans="1:5">
      <c r="A5974" s="88">
        <v>5964</v>
      </c>
      <c r="B5974" s="134"/>
      <c r="C5974" s="134"/>
      <c r="D5974" s="94">
        <f t="shared" si="93"/>
        <v>0</v>
      </c>
      <c r="E5974" s="135"/>
    </row>
    <row r="5975" spans="1:5">
      <c r="A5975" s="88">
        <v>5965</v>
      </c>
      <c r="B5975" s="134"/>
      <c r="C5975" s="134"/>
      <c r="D5975" s="94">
        <f t="shared" si="93"/>
        <v>0</v>
      </c>
      <c r="E5975" s="135"/>
    </row>
    <row r="5976" spans="1:5">
      <c r="A5976" s="88">
        <v>5966</v>
      </c>
      <c r="B5976" s="134"/>
      <c r="C5976" s="134"/>
      <c r="D5976" s="94">
        <f t="shared" si="93"/>
        <v>0</v>
      </c>
      <c r="E5976" s="135"/>
    </row>
    <row r="5977" spans="1:5">
      <c r="A5977" s="88">
        <v>5967</v>
      </c>
      <c r="B5977" s="134"/>
      <c r="C5977" s="134"/>
      <c r="D5977" s="94">
        <f t="shared" si="93"/>
        <v>0</v>
      </c>
      <c r="E5977" s="135"/>
    </row>
    <row r="5978" spans="1:5">
      <c r="A5978" s="88">
        <v>5968</v>
      </c>
      <c r="B5978" s="134"/>
      <c r="C5978" s="134"/>
      <c r="D5978" s="94">
        <f t="shared" si="93"/>
        <v>0</v>
      </c>
      <c r="E5978" s="135"/>
    </row>
    <row r="5979" spans="1:5">
      <c r="A5979" s="88">
        <v>5969</v>
      </c>
      <c r="B5979" s="134"/>
      <c r="C5979" s="134"/>
      <c r="D5979" s="94">
        <f t="shared" si="93"/>
        <v>0</v>
      </c>
      <c r="E5979" s="135"/>
    </row>
    <row r="5980" spans="1:5">
      <c r="A5980" s="88">
        <v>5970</v>
      </c>
      <c r="B5980" s="134"/>
      <c r="C5980" s="134"/>
      <c r="D5980" s="94">
        <f t="shared" si="93"/>
        <v>0</v>
      </c>
      <c r="E5980" s="135"/>
    </row>
    <row r="5981" spans="1:5">
      <c r="A5981" s="88">
        <v>5971</v>
      </c>
      <c r="B5981" s="134"/>
      <c r="C5981" s="134"/>
      <c r="D5981" s="94">
        <f t="shared" si="93"/>
        <v>0</v>
      </c>
      <c r="E5981" s="135"/>
    </row>
    <row r="5982" spans="1:5">
      <c r="A5982" s="88">
        <v>5972</v>
      </c>
      <c r="B5982" s="134"/>
      <c r="C5982" s="134"/>
      <c r="D5982" s="94">
        <f t="shared" si="93"/>
        <v>0</v>
      </c>
      <c r="E5982" s="135"/>
    </row>
    <row r="5983" spans="1:5">
      <c r="A5983" s="88">
        <v>5973</v>
      </c>
      <c r="B5983" s="134"/>
      <c r="C5983" s="134"/>
      <c r="D5983" s="94">
        <f t="shared" si="93"/>
        <v>0</v>
      </c>
      <c r="E5983" s="135"/>
    </row>
    <row r="5984" spans="1:5">
      <c r="A5984" s="88">
        <v>5974</v>
      </c>
      <c r="B5984" s="134"/>
      <c r="C5984" s="134"/>
      <c r="D5984" s="94">
        <f t="shared" si="93"/>
        <v>0</v>
      </c>
      <c r="E5984" s="135"/>
    </row>
    <row r="5985" spans="1:5">
      <c r="A5985" s="88">
        <v>5975</v>
      </c>
      <c r="B5985" s="134"/>
      <c r="C5985" s="134"/>
      <c r="D5985" s="94">
        <f t="shared" si="93"/>
        <v>0</v>
      </c>
      <c r="E5985" s="135"/>
    </row>
    <row r="5986" spans="1:5">
      <c r="A5986" s="88">
        <v>5976</v>
      </c>
      <c r="B5986" s="134"/>
      <c r="C5986" s="134"/>
      <c r="D5986" s="94">
        <f t="shared" si="93"/>
        <v>0</v>
      </c>
      <c r="E5986" s="135"/>
    </row>
    <row r="5987" spans="1:5">
      <c r="A5987" s="88">
        <v>5977</v>
      </c>
      <c r="B5987" s="134"/>
      <c r="C5987" s="134"/>
      <c r="D5987" s="94">
        <f t="shared" si="93"/>
        <v>0</v>
      </c>
      <c r="E5987" s="135"/>
    </row>
    <row r="5988" spans="1:5">
      <c r="A5988" s="88">
        <v>5978</v>
      </c>
      <c r="B5988" s="134"/>
      <c r="C5988" s="134"/>
      <c r="D5988" s="94">
        <f t="shared" si="93"/>
        <v>0</v>
      </c>
      <c r="E5988" s="135"/>
    </row>
    <row r="5989" spans="1:5">
      <c r="A5989" s="88">
        <v>5979</v>
      </c>
      <c r="B5989" s="134"/>
      <c r="C5989" s="134"/>
      <c r="D5989" s="94">
        <f t="shared" si="93"/>
        <v>0</v>
      </c>
      <c r="E5989" s="135"/>
    </row>
    <row r="5990" spans="1:5">
      <c r="A5990" s="88">
        <v>5980</v>
      </c>
      <c r="B5990" s="134"/>
      <c r="C5990" s="134"/>
      <c r="D5990" s="94">
        <f t="shared" si="93"/>
        <v>0</v>
      </c>
      <c r="E5990" s="135"/>
    </row>
    <row r="5991" spans="1:5">
      <c r="A5991" s="88">
        <v>5981</v>
      </c>
      <c r="B5991" s="134"/>
      <c r="C5991" s="134"/>
      <c r="D5991" s="94">
        <f t="shared" si="93"/>
        <v>0</v>
      </c>
      <c r="E5991" s="135"/>
    </row>
    <row r="5992" spans="1:5">
      <c r="A5992" s="88">
        <v>5982</v>
      </c>
      <c r="B5992" s="134"/>
      <c r="C5992" s="134"/>
      <c r="D5992" s="94">
        <f t="shared" si="93"/>
        <v>0</v>
      </c>
      <c r="E5992" s="135"/>
    </row>
    <row r="5993" spans="1:5">
      <c r="A5993" s="88">
        <v>5983</v>
      </c>
      <c r="B5993" s="134"/>
      <c r="C5993" s="134"/>
      <c r="D5993" s="94">
        <f t="shared" si="93"/>
        <v>0</v>
      </c>
      <c r="E5993" s="135"/>
    </row>
    <row r="5994" spans="1:5">
      <c r="A5994" s="88">
        <v>5984</v>
      </c>
      <c r="B5994" s="134"/>
      <c r="C5994" s="134"/>
      <c r="D5994" s="94">
        <f t="shared" si="93"/>
        <v>0</v>
      </c>
      <c r="E5994" s="135"/>
    </row>
    <row r="5995" spans="1:5">
      <c r="A5995" s="88">
        <v>5985</v>
      </c>
      <c r="B5995" s="134"/>
      <c r="C5995" s="134"/>
      <c r="D5995" s="94">
        <f t="shared" si="93"/>
        <v>0</v>
      </c>
      <c r="E5995" s="135"/>
    </row>
    <row r="5996" spans="1:5">
      <c r="A5996" s="88">
        <v>5986</v>
      </c>
      <c r="B5996" s="134"/>
      <c r="C5996" s="134"/>
      <c r="D5996" s="94">
        <f t="shared" si="93"/>
        <v>0</v>
      </c>
      <c r="E5996" s="135"/>
    </row>
    <row r="5997" spans="1:5">
      <c r="A5997" s="88">
        <v>5987</v>
      </c>
      <c r="B5997" s="134"/>
      <c r="C5997" s="134"/>
      <c r="D5997" s="94">
        <f t="shared" si="93"/>
        <v>0</v>
      </c>
      <c r="E5997" s="135"/>
    </row>
    <row r="5998" spans="1:5">
      <c r="A5998" s="88">
        <v>5988</v>
      </c>
      <c r="B5998" s="134"/>
      <c r="C5998" s="134"/>
      <c r="D5998" s="94">
        <f t="shared" si="93"/>
        <v>0</v>
      </c>
      <c r="E5998" s="135"/>
    </row>
    <row r="5999" spans="1:5">
      <c r="A5999" s="88">
        <v>5989</v>
      </c>
      <c r="B5999" s="134"/>
      <c r="C5999" s="134"/>
      <c r="D5999" s="94">
        <f t="shared" si="93"/>
        <v>0</v>
      </c>
      <c r="E5999" s="135"/>
    </row>
    <row r="6000" spans="1:5">
      <c r="A6000" s="88">
        <v>5990</v>
      </c>
      <c r="B6000" s="134"/>
      <c r="C6000" s="134"/>
      <c r="D6000" s="94">
        <f t="shared" si="93"/>
        <v>0</v>
      </c>
      <c r="E6000" s="135"/>
    </row>
    <row r="6001" spans="1:5">
      <c r="A6001" s="88">
        <v>5991</v>
      </c>
      <c r="B6001" s="134"/>
      <c r="C6001" s="134"/>
      <c r="D6001" s="94">
        <f t="shared" si="93"/>
        <v>0</v>
      </c>
      <c r="E6001" s="135"/>
    </row>
    <row r="6002" spans="1:5">
      <c r="A6002" s="88">
        <v>5992</v>
      </c>
      <c r="B6002" s="134"/>
      <c r="C6002" s="134"/>
      <c r="D6002" s="94">
        <f t="shared" si="93"/>
        <v>0</v>
      </c>
      <c r="E6002" s="135"/>
    </row>
    <row r="6003" spans="1:5">
      <c r="A6003" s="88">
        <v>5993</v>
      </c>
      <c r="B6003" s="134"/>
      <c r="C6003" s="134"/>
      <c r="D6003" s="94">
        <f t="shared" si="93"/>
        <v>0</v>
      </c>
      <c r="E6003" s="135"/>
    </row>
    <row r="6004" spans="1:5">
      <c r="A6004" s="88">
        <v>5994</v>
      </c>
      <c r="B6004" s="134"/>
      <c r="C6004" s="134"/>
      <c r="D6004" s="94">
        <f t="shared" si="93"/>
        <v>0</v>
      </c>
      <c r="E6004" s="135"/>
    </row>
    <row r="6005" spans="1:5">
      <c r="A6005" s="88">
        <v>5995</v>
      </c>
      <c r="B6005" s="134"/>
      <c r="C6005" s="134"/>
      <c r="D6005" s="94">
        <f t="shared" si="93"/>
        <v>0</v>
      </c>
      <c r="E6005" s="135"/>
    </row>
    <row r="6006" spans="1:5">
      <c r="A6006" s="88">
        <v>5996</v>
      </c>
      <c r="B6006" s="134"/>
      <c r="C6006" s="134"/>
      <c r="D6006" s="94">
        <f t="shared" si="93"/>
        <v>0</v>
      </c>
      <c r="E6006" s="135"/>
    </row>
    <row r="6007" spans="1:5">
      <c r="A6007" s="88">
        <v>5997</v>
      </c>
      <c r="B6007" s="134"/>
      <c r="C6007" s="134"/>
      <c r="D6007" s="94">
        <f t="shared" si="93"/>
        <v>0</v>
      </c>
      <c r="E6007" s="135"/>
    </row>
    <row r="6008" spans="1:5">
      <c r="A6008" s="88">
        <v>5998</v>
      </c>
      <c r="B6008" s="134"/>
      <c r="C6008" s="134"/>
      <c r="D6008" s="94">
        <f t="shared" si="93"/>
        <v>0</v>
      </c>
      <c r="E6008" s="135"/>
    </row>
    <row r="6009" spans="1:5">
      <c r="A6009" s="88">
        <v>5999</v>
      </c>
      <c r="B6009" s="134"/>
      <c r="C6009" s="134"/>
      <c r="D6009" s="94">
        <f t="shared" si="93"/>
        <v>0</v>
      </c>
      <c r="E6009" s="135"/>
    </row>
    <row r="6010" spans="1:5">
      <c r="A6010" s="88">
        <v>6000</v>
      </c>
      <c r="B6010" s="134"/>
      <c r="C6010" s="134"/>
      <c r="D6010" s="94">
        <f t="shared" si="93"/>
        <v>0</v>
      </c>
      <c r="E6010" s="135"/>
    </row>
    <row r="6011" spans="1:5">
      <c r="A6011" s="88">
        <v>6001</v>
      </c>
      <c r="B6011" s="134"/>
      <c r="C6011" s="134"/>
      <c r="D6011" s="94">
        <f t="shared" si="93"/>
        <v>0</v>
      </c>
      <c r="E6011" s="135"/>
    </row>
    <row r="6012" spans="1:5">
      <c r="A6012" s="88">
        <v>6002</v>
      </c>
      <c r="B6012" s="134"/>
      <c r="C6012" s="134"/>
      <c r="D6012" s="94">
        <f t="shared" si="93"/>
        <v>0</v>
      </c>
      <c r="E6012" s="135"/>
    </row>
    <row r="6013" spans="1:5">
      <c r="A6013" s="88">
        <v>6003</v>
      </c>
      <c r="B6013" s="134"/>
      <c r="C6013" s="134"/>
      <c r="D6013" s="94">
        <f t="shared" si="93"/>
        <v>0</v>
      </c>
      <c r="E6013" s="135"/>
    </row>
    <row r="6014" spans="1:5">
      <c r="A6014" s="88">
        <v>6004</v>
      </c>
      <c r="B6014" s="134"/>
      <c r="C6014" s="134"/>
      <c r="D6014" s="94">
        <f t="shared" si="93"/>
        <v>0</v>
      </c>
      <c r="E6014" s="135"/>
    </row>
    <row r="6015" spans="1:5">
      <c r="A6015" s="88">
        <v>6005</v>
      </c>
      <c r="B6015" s="134"/>
      <c r="C6015" s="134"/>
      <c r="D6015" s="94">
        <f t="shared" si="93"/>
        <v>0</v>
      </c>
      <c r="E6015" s="135"/>
    </row>
    <row r="6016" spans="1:5">
      <c r="A6016" s="88">
        <v>6006</v>
      </c>
      <c r="B6016" s="134"/>
      <c r="C6016" s="134"/>
      <c r="D6016" s="94">
        <f t="shared" si="93"/>
        <v>0</v>
      </c>
      <c r="E6016" s="135"/>
    </row>
    <row r="6017" spans="1:5">
      <c r="A6017" s="88">
        <v>6007</v>
      </c>
      <c r="B6017" s="134"/>
      <c r="C6017" s="134"/>
      <c r="D6017" s="94">
        <f t="shared" si="93"/>
        <v>0</v>
      </c>
      <c r="E6017" s="135"/>
    </row>
    <row r="6018" spans="1:5">
      <c r="A6018" s="88">
        <v>6008</v>
      </c>
      <c r="B6018" s="134"/>
      <c r="C6018" s="134"/>
      <c r="D6018" s="94">
        <f t="shared" si="93"/>
        <v>0</v>
      </c>
      <c r="E6018" s="135"/>
    </row>
    <row r="6019" spans="1:5">
      <c r="A6019" s="88">
        <v>6009</v>
      </c>
      <c r="B6019" s="134"/>
      <c r="C6019" s="134"/>
      <c r="D6019" s="94">
        <f t="shared" si="93"/>
        <v>0</v>
      </c>
      <c r="E6019" s="135"/>
    </row>
    <row r="6020" spans="1:5">
      <c r="A6020" s="88">
        <v>6010</v>
      </c>
      <c r="B6020" s="134"/>
      <c r="C6020" s="134"/>
      <c r="D6020" s="94">
        <f t="shared" si="93"/>
        <v>0</v>
      </c>
      <c r="E6020" s="135"/>
    </row>
    <row r="6021" spans="1:5">
      <c r="A6021" s="88">
        <v>6011</v>
      </c>
      <c r="B6021" s="134"/>
      <c r="C6021" s="134"/>
      <c r="D6021" s="94">
        <f t="shared" si="93"/>
        <v>0</v>
      </c>
      <c r="E6021" s="135"/>
    </row>
    <row r="6022" spans="1:5">
      <c r="A6022" s="88">
        <v>6012</v>
      </c>
      <c r="B6022" s="134"/>
      <c r="C6022" s="134"/>
      <c r="D6022" s="94">
        <f t="shared" si="93"/>
        <v>0</v>
      </c>
      <c r="E6022" s="135"/>
    </row>
    <row r="6023" spans="1:5">
      <c r="A6023" s="88">
        <v>6013</v>
      </c>
      <c r="B6023" s="134"/>
      <c r="C6023" s="134"/>
      <c r="D6023" s="94">
        <f t="shared" si="93"/>
        <v>0</v>
      </c>
      <c r="E6023" s="135"/>
    </row>
    <row r="6024" spans="1:5">
      <c r="A6024" s="88">
        <v>6014</v>
      </c>
      <c r="B6024" s="134"/>
      <c r="C6024" s="134"/>
      <c r="D6024" s="94">
        <f t="shared" si="93"/>
        <v>0</v>
      </c>
      <c r="E6024" s="135"/>
    </row>
    <row r="6025" spans="1:5">
      <c r="A6025" s="88">
        <v>6015</v>
      </c>
      <c r="B6025" s="134"/>
      <c r="C6025" s="134"/>
      <c r="D6025" s="94">
        <f t="shared" si="93"/>
        <v>0</v>
      </c>
      <c r="E6025" s="135"/>
    </row>
    <row r="6026" spans="1:5">
      <c r="A6026" s="88">
        <v>6016</v>
      </c>
      <c r="B6026" s="134"/>
      <c r="C6026" s="134"/>
      <c r="D6026" s="94">
        <f t="shared" si="93"/>
        <v>0</v>
      </c>
      <c r="E6026" s="135"/>
    </row>
    <row r="6027" spans="1:5">
      <c r="A6027" s="88">
        <v>6017</v>
      </c>
      <c r="B6027" s="134"/>
      <c r="C6027" s="134"/>
      <c r="D6027" s="94">
        <f t="shared" si="93"/>
        <v>0</v>
      </c>
      <c r="E6027" s="135"/>
    </row>
    <row r="6028" spans="1:5">
      <c r="A6028" s="88">
        <v>6018</v>
      </c>
      <c r="B6028" s="134"/>
      <c r="C6028" s="134"/>
      <c r="D6028" s="94">
        <f t="shared" ref="D6028:D6091" si="94">MIN(B6028:C6028)</f>
        <v>0</v>
      </c>
      <c r="E6028" s="135"/>
    </row>
    <row r="6029" spans="1:5">
      <c r="A6029" s="88">
        <v>6019</v>
      </c>
      <c r="B6029" s="134"/>
      <c r="C6029" s="134"/>
      <c r="D6029" s="94">
        <f t="shared" si="94"/>
        <v>0</v>
      </c>
      <c r="E6029" s="135"/>
    </row>
    <row r="6030" spans="1:5">
      <c r="A6030" s="88">
        <v>6020</v>
      </c>
      <c r="B6030" s="134"/>
      <c r="C6030" s="134"/>
      <c r="D6030" s="94">
        <f t="shared" si="94"/>
        <v>0</v>
      </c>
      <c r="E6030" s="135"/>
    </row>
    <row r="6031" spans="1:5">
      <c r="A6031" s="88">
        <v>6021</v>
      </c>
      <c r="B6031" s="134"/>
      <c r="C6031" s="134"/>
      <c r="D6031" s="94">
        <f t="shared" si="94"/>
        <v>0</v>
      </c>
      <c r="E6031" s="135"/>
    </row>
    <row r="6032" spans="1:5">
      <c r="A6032" s="88">
        <v>6022</v>
      </c>
      <c r="B6032" s="134"/>
      <c r="C6032" s="134"/>
      <c r="D6032" s="94">
        <f t="shared" si="94"/>
        <v>0</v>
      </c>
      <c r="E6032" s="135"/>
    </row>
    <row r="6033" spans="1:5">
      <c r="A6033" s="88">
        <v>6023</v>
      </c>
      <c r="B6033" s="134"/>
      <c r="C6033" s="134"/>
      <c r="D6033" s="94">
        <f t="shared" si="94"/>
        <v>0</v>
      </c>
      <c r="E6033" s="135"/>
    </row>
    <row r="6034" spans="1:5">
      <c r="A6034" s="88">
        <v>6024</v>
      </c>
      <c r="B6034" s="134"/>
      <c r="C6034" s="134"/>
      <c r="D6034" s="94">
        <f t="shared" si="94"/>
        <v>0</v>
      </c>
      <c r="E6034" s="135"/>
    </row>
    <row r="6035" spans="1:5">
      <c r="A6035" s="88">
        <v>6025</v>
      </c>
      <c r="B6035" s="134"/>
      <c r="C6035" s="134"/>
      <c r="D6035" s="94">
        <f t="shared" si="94"/>
        <v>0</v>
      </c>
      <c r="E6035" s="135"/>
    </row>
    <row r="6036" spans="1:5">
      <c r="A6036" s="88">
        <v>6026</v>
      </c>
      <c r="B6036" s="134"/>
      <c r="C6036" s="134"/>
      <c r="D6036" s="94">
        <f t="shared" si="94"/>
        <v>0</v>
      </c>
      <c r="E6036" s="135"/>
    </row>
    <row r="6037" spans="1:5">
      <c r="A6037" s="88">
        <v>6027</v>
      </c>
      <c r="B6037" s="134"/>
      <c r="C6037" s="134"/>
      <c r="D6037" s="94">
        <f t="shared" si="94"/>
        <v>0</v>
      </c>
      <c r="E6037" s="135"/>
    </row>
    <row r="6038" spans="1:5">
      <c r="A6038" s="88">
        <v>6028</v>
      </c>
      <c r="B6038" s="134"/>
      <c r="C6038" s="134"/>
      <c r="D6038" s="94">
        <f t="shared" si="94"/>
        <v>0</v>
      </c>
      <c r="E6038" s="135"/>
    </row>
    <row r="6039" spans="1:5">
      <c r="A6039" s="88">
        <v>6029</v>
      </c>
      <c r="B6039" s="134"/>
      <c r="C6039" s="134"/>
      <c r="D6039" s="94">
        <f t="shared" si="94"/>
        <v>0</v>
      </c>
      <c r="E6039" s="135"/>
    </row>
    <row r="6040" spans="1:5">
      <c r="A6040" s="88">
        <v>6030</v>
      </c>
      <c r="B6040" s="134"/>
      <c r="C6040" s="134"/>
      <c r="D6040" s="94">
        <f t="shared" si="94"/>
        <v>0</v>
      </c>
      <c r="E6040" s="135"/>
    </row>
    <row r="6041" spans="1:5">
      <c r="A6041" s="88">
        <v>6031</v>
      </c>
      <c r="B6041" s="134"/>
      <c r="C6041" s="134"/>
      <c r="D6041" s="94">
        <f t="shared" si="94"/>
        <v>0</v>
      </c>
      <c r="E6041" s="135"/>
    </row>
    <row r="6042" spans="1:5">
      <c r="A6042" s="88">
        <v>6032</v>
      </c>
      <c r="B6042" s="134"/>
      <c r="C6042" s="134"/>
      <c r="D6042" s="94">
        <f t="shared" si="94"/>
        <v>0</v>
      </c>
      <c r="E6042" s="135"/>
    </row>
    <row r="6043" spans="1:5">
      <c r="A6043" s="88">
        <v>6033</v>
      </c>
      <c r="B6043" s="134"/>
      <c r="C6043" s="134"/>
      <c r="D6043" s="94">
        <f t="shared" si="94"/>
        <v>0</v>
      </c>
      <c r="E6043" s="135"/>
    </row>
    <row r="6044" spans="1:5">
      <c r="A6044" s="88">
        <v>6034</v>
      </c>
      <c r="B6044" s="134"/>
      <c r="C6044" s="134"/>
      <c r="D6044" s="94">
        <f t="shared" si="94"/>
        <v>0</v>
      </c>
      <c r="E6044" s="135"/>
    </row>
    <row r="6045" spans="1:5">
      <c r="A6045" s="88">
        <v>6035</v>
      </c>
      <c r="B6045" s="134"/>
      <c r="C6045" s="134"/>
      <c r="D6045" s="94">
        <f t="shared" si="94"/>
        <v>0</v>
      </c>
      <c r="E6045" s="135"/>
    </row>
    <row r="6046" spans="1:5">
      <c r="A6046" s="88">
        <v>6036</v>
      </c>
      <c r="B6046" s="134"/>
      <c r="C6046" s="134"/>
      <c r="D6046" s="94">
        <f t="shared" si="94"/>
        <v>0</v>
      </c>
      <c r="E6046" s="135"/>
    </row>
    <row r="6047" spans="1:5">
      <c r="A6047" s="88">
        <v>6037</v>
      </c>
      <c r="B6047" s="134"/>
      <c r="C6047" s="134"/>
      <c r="D6047" s="94">
        <f t="shared" si="94"/>
        <v>0</v>
      </c>
      <c r="E6047" s="135"/>
    </row>
    <row r="6048" spans="1:5">
      <c r="A6048" s="88">
        <v>6038</v>
      </c>
      <c r="B6048" s="134"/>
      <c r="C6048" s="134"/>
      <c r="D6048" s="94">
        <f t="shared" si="94"/>
        <v>0</v>
      </c>
      <c r="E6048" s="135"/>
    </row>
    <row r="6049" spans="1:5">
      <c r="A6049" s="88">
        <v>6039</v>
      </c>
      <c r="B6049" s="134"/>
      <c r="C6049" s="134"/>
      <c r="D6049" s="94">
        <f t="shared" si="94"/>
        <v>0</v>
      </c>
      <c r="E6049" s="135"/>
    </row>
    <row r="6050" spans="1:5">
      <c r="A6050" s="88">
        <v>6040</v>
      </c>
      <c r="B6050" s="134"/>
      <c r="C6050" s="134"/>
      <c r="D6050" s="94">
        <f t="shared" si="94"/>
        <v>0</v>
      </c>
      <c r="E6050" s="135"/>
    </row>
    <row r="6051" spans="1:5">
      <c r="A6051" s="88">
        <v>6041</v>
      </c>
      <c r="B6051" s="134"/>
      <c r="C6051" s="134"/>
      <c r="D6051" s="94">
        <f t="shared" si="94"/>
        <v>0</v>
      </c>
      <c r="E6051" s="135"/>
    </row>
    <row r="6052" spans="1:5">
      <c r="A6052" s="88">
        <v>6042</v>
      </c>
      <c r="B6052" s="134"/>
      <c r="C6052" s="134"/>
      <c r="D6052" s="94">
        <f t="shared" si="94"/>
        <v>0</v>
      </c>
      <c r="E6052" s="135"/>
    </row>
    <row r="6053" spans="1:5">
      <c r="A6053" s="88">
        <v>6043</v>
      </c>
      <c r="B6053" s="134"/>
      <c r="C6053" s="134"/>
      <c r="D6053" s="94">
        <f t="shared" si="94"/>
        <v>0</v>
      </c>
      <c r="E6053" s="135"/>
    </row>
    <row r="6054" spans="1:5">
      <c r="A6054" s="88">
        <v>6044</v>
      </c>
      <c r="B6054" s="134"/>
      <c r="C6054" s="134"/>
      <c r="D6054" s="94">
        <f t="shared" si="94"/>
        <v>0</v>
      </c>
      <c r="E6054" s="135"/>
    </row>
    <row r="6055" spans="1:5">
      <c r="A6055" s="88">
        <v>6045</v>
      </c>
      <c r="B6055" s="134"/>
      <c r="C6055" s="134"/>
      <c r="D6055" s="94">
        <f t="shared" si="94"/>
        <v>0</v>
      </c>
      <c r="E6055" s="135"/>
    </row>
    <row r="6056" spans="1:5">
      <c r="A6056" s="88">
        <v>6046</v>
      </c>
      <c r="B6056" s="134"/>
      <c r="C6056" s="134"/>
      <c r="D6056" s="94">
        <f t="shared" si="94"/>
        <v>0</v>
      </c>
      <c r="E6056" s="135"/>
    </row>
    <row r="6057" spans="1:5">
      <c r="A6057" s="88">
        <v>6047</v>
      </c>
      <c r="B6057" s="134"/>
      <c r="C6057" s="134"/>
      <c r="D6057" s="94">
        <f t="shared" si="94"/>
        <v>0</v>
      </c>
      <c r="E6057" s="135"/>
    </row>
    <row r="6058" spans="1:5">
      <c r="A6058" s="88">
        <v>6048</v>
      </c>
      <c r="B6058" s="134"/>
      <c r="C6058" s="134"/>
      <c r="D6058" s="94">
        <f t="shared" si="94"/>
        <v>0</v>
      </c>
      <c r="E6058" s="135"/>
    </row>
    <row r="6059" spans="1:5">
      <c r="A6059" s="88">
        <v>6049</v>
      </c>
      <c r="B6059" s="134"/>
      <c r="C6059" s="134"/>
      <c r="D6059" s="94">
        <f t="shared" si="94"/>
        <v>0</v>
      </c>
      <c r="E6059" s="135"/>
    </row>
    <row r="6060" spans="1:5">
      <c r="A6060" s="88">
        <v>6050</v>
      </c>
      <c r="B6060" s="134"/>
      <c r="C6060" s="134"/>
      <c r="D6060" s="94">
        <f t="shared" si="94"/>
        <v>0</v>
      </c>
      <c r="E6060" s="135"/>
    </row>
    <row r="6061" spans="1:5">
      <c r="A6061" s="88">
        <v>6051</v>
      </c>
      <c r="B6061" s="134"/>
      <c r="C6061" s="134"/>
      <c r="D6061" s="94">
        <f t="shared" si="94"/>
        <v>0</v>
      </c>
      <c r="E6061" s="135"/>
    </row>
    <row r="6062" spans="1:5">
      <c r="A6062" s="88">
        <v>6052</v>
      </c>
      <c r="B6062" s="134"/>
      <c r="C6062" s="134"/>
      <c r="D6062" s="94">
        <f t="shared" si="94"/>
        <v>0</v>
      </c>
      <c r="E6062" s="135"/>
    </row>
    <row r="6063" spans="1:5">
      <c r="A6063" s="88">
        <v>6053</v>
      </c>
      <c r="B6063" s="134"/>
      <c r="C6063" s="134"/>
      <c r="D6063" s="94">
        <f t="shared" si="94"/>
        <v>0</v>
      </c>
      <c r="E6063" s="135"/>
    </row>
    <row r="6064" spans="1:5">
      <c r="A6064" s="88">
        <v>6054</v>
      </c>
      <c r="B6064" s="134"/>
      <c r="C6064" s="134"/>
      <c r="D6064" s="94">
        <f t="shared" si="94"/>
        <v>0</v>
      </c>
      <c r="E6064" s="135"/>
    </row>
    <row r="6065" spans="1:5">
      <c r="A6065" s="88">
        <v>6055</v>
      </c>
      <c r="B6065" s="134"/>
      <c r="C6065" s="134"/>
      <c r="D6065" s="94">
        <f t="shared" si="94"/>
        <v>0</v>
      </c>
      <c r="E6065" s="135"/>
    </row>
    <row r="6066" spans="1:5">
      <c r="A6066" s="88">
        <v>6056</v>
      </c>
      <c r="B6066" s="134"/>
      <c r="C6066" s="134"/>
      <c r="D6066" s="94">
        <f t="shared" si="94"/>
        <v>0</v>
      </c>
      <c r="E6066" s="135"/>
    </row>
    <row r="6067" spans="1:5">
      <c r="A6067" s="88">
        <v>6057</v>
      </c>
      <c r="B6067" s="134"/>
      <c r="C6067" s="134"/>
      <c r="D6067" s="94">
        <f t="shared" si="94"/>
        <v>0</v>
      </c>
      <c r="E6067" s="135"/>
    </row>
    <row r="6068" spans="1:5">
      <c r="A6068" s="88">
        <v>6058</v>
      </c>
      <c r="B6068" s="134"/>
      <c r="C6068" s="134"/>
      <c r="D6068" s="94">
        <f t="shared" si="94"/>
        <v>0</v>
      </c>
      <c r="E6068" s="135"/>
    </row>
    <row r="6069" spans="1:5">
      <c r="A6069" s="88">
        <v>6059</v>
      </c>
      <c r="B6069" s="134"/>
      <c r="C6069" s="134"/>
      <c r="D6069" s="94">
        <f t="shared" si="94"/>
        <v>0</v>
      </c>
      <c r="E6069" s="135"/>
    </row>
    <row r="6070" spans="1:5">
      <c r="A6070" s="88">
        <v>6060</v>
      </c>
      <c r="B6070" s="134"/>
      <c r="C6070" s="134"/>
      <c r="D6070" s="94">
        <f t="shared" si="94"/>
        <v>0</v>
      </c>
      <c r="E6070" s="135"/>
    </row>
    <row r="6071" spans="1:5">
      <c r="A6071" s="88">
        <v>6061</v>
      </c>
      <c r="B6071" s="134"/>
      <c r="C6071" s="134"/>
      <c r="D6071" s="94">
        <f t="shared" si="94"/>
        <v>0</v>
      </c>
      <c r="E6071" s="135"/>
    </row>
    <row r="6072" spans="1:5">
      <c r="A6072" s="88">
        <v>6062</v>
      </c>
      <c r="B6072" s="134"/>
      <c r="C6072" s="134"/>
      <c r="D6072" s="94">
        <f t="shared" si="94"/>
        <v>0</v>
      </c>
      <c r="E6072" s="135"/>
    </row>
    <row r="6073" spans="1:5">
      <c r="A6073" s="88">
        <v>6063</v>
      </c>
      <c r="B6073" s="134"/>
      <c r="C6073" s="134"/>
      <c r="D6073" s="94">
        <f t="shared" si="94"/>
        <v>0</v>
      </c>
      <c r="E6073" s="135"/>
    </row>
    <row r="6074" spans="1:5">
      <c r="A6074" s="88">
        <v>6064</v>
      </c>
      <c r="B6074" s="134"/>
      <c r="C6074" s="134"/>
      <c r="D6074" s="94">
        <f t="shared" si="94"/>
        <v>0</v>
      </c>
      <c r="E6074" s="135"/>
    </row>
    <row r="6075" spans="1:5">
      <c r="A6075" s="88">
        <v>6065</v>
      </c>
      <c r="B6075" s="134"/>
      <c r="C6075" s="134"/>
      <c r="D6075" s="94">
        <f t="shared" si="94"/>
        <v>0</v>
      </c>
      <c r="E6075" s="135"/>
    </row>
    <row r="6076" spans="1:5">
      <c r="A6076" s="88">
        <v>6066</v>
      </c>
      <c r="B6076" s="134"/>
      <c r="C6076" s="134"/>
      <c r="D6076" s="94">
        <f t="shared" si="94"/>
        <v>0</v>
      </c>
      <c r="E6076" s="135"/>
    </row>
    <row r="6077" spans="1:5">
      <c r="A6077" s="88">
        <v>6067</v>
      </c>
      <c r="B6077" s="134"/>
      <c r="C6077" s="134"/>
      <c r="D6077" s="94">
        <f t="shared" si="94"/>
        <v>0</v>
      </c>
      <c r="E6077" s="135"/>
    </row>
    <row r="6078" spans="1:5">
      <c r="A6078" s="88">
        <v>6068</v>
      </c>
      <c r="B6078" s="134"/>
      <c r="C6078" s="134"/>
      <c r="D6078" s="94">
        <f t="shared" si="94"/>
        <v>0</v>
      </c>
      <c r="E6078" s="135"/>
    </row>
    <row r="6079" spans="1:5">
      <c r="A6079" s="88">
        <v>6069</v>
      </c>
      <c r="B6079" s="134"/>
      <c r="C6079" s="134"/>
      <c r="D6079" s="94">
        <f t="shared" si="94"/>
        <v>0</v>
      </c>
      <c r="E6079" s="135"/>
    </row>
    <row r="6080" spans="1:5">
      <c r="A6080" s="88">
        <v>6070</v>
      </c>
      <c r="B6080" s="134"/>
      <c r="C6080" s="134"/>
      <c r="D6080" s="94">
        <f t="shared" si="94"/>
        <v>0</v>
      </c>
      <c r="E6080" s="135"/>
    </row>
    <row r="6081" spans="1:5">
      <c r="A6081" s="88">
        <v>6071</v>
      </c>
      <c r="B6081" s="134"/>
      <c r="C6081" s="134"/>
      <c r="D6081" s="94">
        <f t="shared" si="94"/>
        <v>0</v>
      </c>
      <c r="E6081" s="135"/>
    </row>
    <row r="6082" spans="1:5">
      <c r="A6082" s="88">
        <v>6072</v>
      </c>
      <c r="B6082" s="134"/>
      <c r="C6082" s="134"/>
      <c r="D6082" s="94">
        <f t="shared" si="94"/>
        <v>0</v>
      </c>
      <c r="E6082" s="135"/>
    </row>
    <row r="6083" spans="1:5">
      <c r="A6083" s="88">
        <v>6073</v>
      </c>
      <c r="B6083" s="134"/>
      <c r="C6083" s="134"/>
      <c r="D6083" s="94">
        <f t="shared" si="94"/>
        <v>0</v>
      </c>
      <c r="E6083" s="135"/>
    </row>
    <row r="6084" spans="1:5">
      <c r="A6084" s="88">
        <v>6074</v>
      </c>
      <c r="B6084" s="134"/>
      <c r="C6084" s="134"/>
      <c r="D6084" s="94">
        <f t="shared" si="94"/>
        <v>0</v>
      </c>
      <c r="E6084" s="135"/>
    </row>
    <row r="6085" spans="1:5">
      <c r="A6085" s="88">
        <v>6075</v>
      </c>
      <c r="B6085" s="134"/>
      <c r="C6085" s="134"/>
      <c r="D6085" s="94">
        <f t="shared" si="94"/>
        <v>0</v>
      </c>
      <c r="E6085" s="135"/>
    </row>
    <row r="6086" spans="1:5">
      <c r="A6086" s="88">
        <v>6076</v>
      </c>
      <c r="B6086" s="134"/>
      <c r="C6086" s="134"/>
      <c r="D6086" s="94">
        <f t="shared" si="94"/>
        <v>0</v>
      </c>
      <c r="E6086" s="135"/>
    </row>
    <row r="6087" spans="1:5">
      <c r="A6087" s="88">
        <v>6077</v>
      </c>
      <c r="B6087" s="134"/>
      <c r="C6087" s="134"/>
      <c r="D6087" s="94">
        <f t="shared" si="94"/>
        <v>0</v>
      </c>
      <c r="E6087" s="135"/>
    </row>
    <row r="6088" spans="1:5">
      <c r="A6088" s="88">
        <v>6078</v>
      </c>
      <c r="B6088" s="134"/>
      <c r="C6088" s="134"/>
      <c r="D6088" s="94">
        <f t="shared" si="94"/>
        <v>0</v>
      </c>
      <c r="E6088" s="135"/>
    </row>
    <row r="6089" spans="1:5">
      <c r="A6089" s="88">
        <v>6079</v>
      </c>
      <c r="B6089" s="134"/>
      <c r="C6089" s="134"/>
      <c r="D6089" s="94">
        <f t="shared" si="94"/>
        <v>0</v>
      </c>
      <c r="E6089" s="135"/>
    </row>
    <row r="6090" spans="1:5">
      <c r="A6090" s="88">
        <v>6080</v>
      </c>
      <c r="B6090" s="134"/>
      <c r="C6090" s="134"/>
      <c r="D6090" s="94">
        <f t="shared" si="94"/>
        <v>0</v>
      </c>
      <c r="E6090" s="135"/>
    </row>
    <row r="6091" spans="1:5">
      <c r="A6091" s="88">
        <v>6081</v>
      </c>
      <c r="B6091" s="134"/>
      <c r="C6091" s="134"/>
      <c r="D6091" s="94">
        <f t="shared" si="94"/>
        <v>0</v>
      </c>
      <c r="E6091" s="135"/>
    </row>
    <row r="6092" spans="1:5">
      <c r="A6092" s="88">
        <v>6082</v>
      </c>
      <c r="B6092" s="134"/>
      <c r="C6092" s="134"/>
      <c r="D6092" s="94">
        <f t="shared" ref="D6092:D6155" si="95">MIN(B6092:C6092)</f>
        <v>0</v>
      </c>
      <c r="E6092" s="135"/>
    </row>
    <row r="6093" spans="1:5">
      <c r="A6093" s="88">
        <v>6083</v>
      </c>
      <c r="B6093" s="134"/>
      <c r="C6093" s="134"/>
      <c r="D6093" s="94">
        <f t="shared" si="95"/>
        <v>0</v>
      </c>
      <c r="E6093" s="135"/>
    </row>
    <row r="6094" spans="1:5">
      <c r="A6094" s="88">
        <v>6084</v>
      </c>
      <c r="B6094" s="134"/>
      <c r="C6094" s="134"/>
      <c r="D6094" s="94">
        <f t="shared" si="95"/>
        <v>0</v>
      </c>
      <c r="E6094" s="135"/>
    </row>
    <row r="6095" spans="1:5">
      <c r="A6095" s="88">
        <v>6085</v>
      </c>
      <c r="B6095" s="134"/>
      <c r="C6095" s="134"/>
      <c r="D6095" s="94">
        <f t="shared" si="95"/>
        <v>0</v>
      </c>
      <c r="E6095" s="135"/>
    </row>
    <row r="6096" spans="1:5">
      <c r="A6096" s="88">
        <v>6086</v>
      </c>
      <c r="B6096" s="134"/>
      <c r="C6096" s="134"/>
      <c r="D6096" s="94">
        <f t="shared" si="95"/>
        <v>0</v>
      </c>
      <c r="E6096" s="135"/>
    </row>
    <row r="6097" spans="1:5">
      <c r="A6097" s="88">
        <v>6087</v>
      </c>
      <c r="B6097" s="134"/>
      <c r="C6097" s="134"/>
      <c r="D6097" s="94">
        <f t="shared" si="95"/>
        <v>0</v>
      </c>
      <c r="E6097" s="135"/>
    </row>
    <row r="6098" spans="1:5">
      <c r="A6098" s="88">
        <v>6088</v>
      </c>
      <c r="B6098" s="134"/>
      <c r="C6098" s="134"/>
      <c r="D6098" s="94">
        <f t="shared" si="95"/>
        <v>0</v>
      </c>
      <c r="E6098" s="135"/>
    </row>
    <row r="6099" spans="1:5">
      <c r="A6099" s="88">
        <v>6089</v>
      </c>
      <c r="B6099" s="134"/>
      <c r="C6099" s="134"/>
      <c r="D6099" s="94">
        <f t="shared" si="95"/>
        <v>0</v>
      </c>
      <c r="E6099" s="135"/>
    </row>
    <row r="6100" spans="1:5">
      <c r="A6100" s="88">
        <v>6090</v>
      </c>
      <c r="B6100" s="134"/>
      <c r="C6100" s="134"/>
      <c r="D6100" s="94">
        <f t="shared" si="95"/>
        <v>0</v>
      </c>
      <c r="E6100" s="135"/>
    </row>
    <row r="6101" spans="1:5">
      <c r="A6101" s="88">
        <v>6091</v>
      </c>
      <c r="B6101" s="134"/>
      <c r="C6101" s="134"/>
      <c r="D6101" s="94">
        <f t="shared" si="95"/>
        <v>0</v>
      </c>
      <c r="E6101" s="135"/>
    </row>
    <row r="6102" spans="1:5">
      <c r="A6102" s="88">
        <v>6092</v>
      </c>
      <c r="B6102" s="134"/>
      <c r="C6102" s="134"/>
      <c r="D6102" s="94">
        <f t="shared" si="95"/>
        <v>0</v>
      </c>
      <c r="E6102" s="135"/>
    </row>
    <row r="6103" spans="1:5">
      <c r="A6103" s="88">
        <v>6093</v>
      </c>
      <c r="B6103" s="134"/>
      <c r="C6103" s="134"/>
      <c r="D6103" s="94">
        <f t="shared" si="95"/>
        <v>0</v>
      </c>
      <c r="E6103" s="135"/>
    </row>
    <row r="6104" spans="1:5">
      <c r="A6104" s="88">
        <v>6094</v>
      </c>
      <c r="B6104" s="134"/>
      <c r="C6104" s="134"/>
      <c r="D6104" s="94">
        <f t="shared" si="95"/>
        <v>0</v>
      </c>
      <c r="E6104" s="135"/>
    </row>
    <row r="6105" spans="1:5">
      <c r="A6105" s="88">
        <v>6095</v>
      </c>
      <c r="B6105" s="134"/>
      <c r="C6105" s="134"/>
      <c r="D6105" s="94">
        <f t="shared" si="95"/>
        <v>0</v>
      </c>
      <c r="E6105" s="135"/>
    </row>
    <row r="6106" spans="1:5">
      <c r="A6106" s="88">
        <v>6096</v>
      </c>
      <c r="B6106" s="134"/>
      <c r="C6106" s="134"/>
      <c r="D6106" s="94">
        <f t="shared" si="95"/>
        <v>0</v>
      </c>
      <c r="E6106" s="135"/>
    </row>
    <row r="6107" spans="1:5">
      <c r="A6107" s="88">
        <v>6097</v>
      </c>
      <c r="B6107" s="134"/>
      <c r="C6107" s="134"/>
      <c r="D6107" s="94">
        <f t="shared" si="95"/>
        <v>0</v>
      </c>
      <c r="E6107" s="135"/>
    </row>
    <row r="6108" spans="1:5">
      <c r="A6108" s="88">
        <v>6098</v>
      </c>
      <c r="B6108" s="134"/>
      <c r="C6108" s="134"/>
      <c r="D6108" s="94">
        <f t="shared" si="95"/>
        <v>0</v>
      </c>
      <c r="E6108" s="135"/>
    </row>
    <row r="6109" spans="1:5">
      <c r="A6109" s="88">
        <v>6099</v>
      </c>
      <c r="B6109" s="134"/>
      <c r="C6109" s="134"/>
      <c r="D6109" s="94">
        <f t="shared" si="95"/>
        <v>0</v>
      </c>
      <c r="E6109" s="135"/>
    </row>
    <row r="6110" spans="1:5">
      <c r="A6110" s="88">
        <v>6100</v>
      </c>
      <c r="B6110" s="134"/>
      <c r="C6110" s="134"/>
      <c r="D6110" s="94">
        <f t="shared" si="95"/>
        <v>0</v>
      </c>
      <c r="E6110" s="135"/>
    </row>
    <row r="6111" spans="1:5">
      <c r="A6111" s="88">
        <v>6101</v>
      </c>
      <c r="B6111" s="134"/>
      <c r="C6111" s="134"/>
      <c r="D6111" s="94">
        <f t="shared" si="95"/>
        <v>0</v>
      </c>
      <c r="E6111" s="135"/>
    </row>
    <row r="6112" spans="1:5">
      <c r="A6112" s="88">
        <v>6102</v>
      </c>
      <c r="B6112" s="134"/>
      <c r="C6112" s="134"/>
      <c r="D6112" s="94">
        <f t="shared" si="95"/>
        <v>0</v>
      </c>
      <c r="E6112" s="135"/>
    </row>
    <row r="6113" spans="1:5">
      <c r="A6113" s="88">
        <v>6103</v>
      </c>
      <c r="B6113" s="134"/>
      <c r="C6113" s="134"/>
      <c r="D6113" s="94">
        <f t="shared" si="95"/>
        <v>0</v>
      </c>
      <c r="E6113" s="135"/>
    </row>
    <row r="6114" spans="1:5">
      <c r="A6114" s="88">
        <v>6104</v>
      </c>
      <c r="B6114" s="134"/>
      <c r="C6114" s="134"/>
      <c r="D6114" s="94">
        <f t="shared" si="95"/>
        <v>0</v>
      </c>
      <c r="E6114" s="135"/>
    </row>
    <row r="6115" spans="1:5">
      <c r="A6115" s="88">
        <v>6105</v>
      </c>
      <c r="B6115" s="134"/>
      <c r="C6115" s="134"/>
      <c r="D6115" s="94">
        <f t="shared" si="95"/>
        <v>0</v>
      </c>
      <c r="E6115" s="135"/>
    </row>
    <row r="6116" spans="1:5">
      <c r="A6116" s="88">
        <v>6106</v>
      </c>
      <c r="B6116" s="134"/>
      <c r="C6116" s="134"/>
      <c r="D6116" s="94">
        <f t="shared" si="95"/>
        <v>0</v>
      </c>
      <c r="E6116" s="135"/>
    </row>
    <row r="6117" spans="1:5">
      <c r="A6117" s="88">
        <v>6107</v>
      </c>
      <c r="B6117" s="134"/>
      <c r="C6117" s="134"/>
      <c r="D6117" s="94">
        <f t="shared" si="95"/>
        <v>0</v>
      </c>
      <c r="E6117" s="135"/>
    </row>
    <row r="6118" spans="1:5">
      <c r="A6118" s="88">
        <v>6108</v>
      </c>
      <c r="B6118" s="134"/>
      <c r="C6118" s="134"/>
      <c r="D6118" s="94">
        <f t="shared" si="95"/>
        <v>0</v>
      </c>
      <c r="E6118" s="135"/>
    </row>
    <row r="6119" spans="1:5">
      <c r="A6119" s="88">
        <v>6109</v>
      </c>
      <c r="B6119" s="134"/>
      <c r="C6119" s="134"/>
      <c r="D6119" s="94">
        <f t="shared" si="95"/>
        <v>0</v>
      </c>
      <c r="E6119" s="135"/>
    </row>
    <row r="6120" spans="1:5">
      <c r="A6120" s="88">
        <v>6110</v>
      </c>
      <c r="B6120" s="134"/>
      <c r="C6120" s="134"/>
      <c r="D6120" s="94">
        <f t="shared" si="95"/>
        <v>0</v>
      </c>
      <c r="E6120" s="135"/>
    </row>
    <row r="6121" spans="1:5">
      <c r="A6121" s="88">
        <v>6111</v>
      </c>
      <c r="B6121" s="134"/>
      <c r="C6121" s="134"/>
      <c r="D6121" s="94">
        <f t="shared" si="95"/>
        <v>0</v>
      </c>
      <c r="E6121" s="135"/>
    </row>
    <row r="6122" spans="1:5">
      <c r="A6122" s="88">
        <v>6112</v>
      </c>
      <c r="B6122" s="134"/>
      <c r="C6122" s="134"/>
      <c r="D6122" s="94">
        <f t="shared" si="95"/>
        <v>0</v>
      </c>
      <c r="E6122" s="135"/>
    </row>
    <row r="6123" spans="1:5">
      <c r="A6123" s="88">
        <v>6113</v>
      </c>
      <c r="B6123" s="134"/>
      <c r="C6123" s="134"/>
      <c r="D6123" s="94">
        <f t="shared" si="95"/>
        <v>0</v>
      </c>
      <c r="E6123" s="135"/>
    </row>
    <row r="6124" spans="1:5">
      <c r="A6124" s="88">
        <v>6114</v>
      </c>
      <c r="B6124" s="134"/>
      <c r="C6124" s="134"/>
      <c r="D6124" s="94">
        <f t="shared" si="95"/>
        <v>0</v>
      </c>
      <c r="E6124" s="135"/>
    </row>
    <row r="6125" spans="1:5">
      <c r="A6125" s="88">
        <v>6115</v>
      </c>
      <c r="B6125" s="134"/>
      <c r="C6125" s="134"/>
      <c r="D6125" s="94">
        <f t="shared" si="95"/>
        <v>0</v>
      </c>
      <c r="E6125" s="135"/>
    </row>
    <row r="6126" spans="1:5">
      <c r="A6126" s="88">
        <v>6116</v>
      </c>
      <c r="B6126" s="134"/>
      <c r="C6126" s="134"/>
      <c r="D6126" s="94">
        <f t="shared" si="95"/>
        <v>0</v>
      </c>
      <c r="E6126" s="135"/>
    </row>
    <row r="6127" spans="1:5">
      <c r="A6127" s="88">
        <v>6117</v>
      </c>
      <c r="B6127" s="134"/>
      <c r="C6127" s="134"/>
      <c r="D6127" s="94">
        <f t="shared" si="95"/>
        <v>0</v>
      </c>
      <c r="E6127" s="135"/>
    </row>
    <row r="6128" spans="1:5">
      <c r="A6128" s="88">
        <v>6118</v>
      </c>
      <c r="B6128" s="134"/>
      <c r="C6128" s="134"/>
      <c r="D6128" s="94">
        <f t="shared" si="95"/>
        <v>0</v>
      </c>
      <c r="E6128" s="135"/>
    </row>
    <row r="6129" spans="1:5">
      <c r="A6129" s="88">
        <v>6119</v>
      </c>
      <c r="B6129" s="134"/>
      <c r="C6129" s="134"/>
      <c r="D6129" s="94">
        <f t="shared" si="95"/>
        <v>0</v>
      </c>
      <c r="E6129" s="135"/>
    </row>
    <row r="6130" spans="1:5">
      <c r="A6130" s="88">
        <v>6120</v>
      </c>
      <c r="B6130" s="134"/>
      <c r="C6130" s="134"/>
      <c r="D6130" s="94">
        <f t="shared" si="95"/>
        <v>0</v>
      </c>
      <c r="E6130" s="135"/>
    </row>
    <row r="6131" spans="1:5">
      <c r="A6131" s="88">
        <v>6121</v>
      </c>
      <c r="B6131" s="134"/>
      <c r="C6131" s="134"/>
      <c r="D6131" s="94">
        <f t="shared" si="95"/>
        <v>0</v>
      </c>
      <c r="E6131" s="135"/>
    </row>
    <row r="6132" spans="1:5">
      <c r="A6132" s="88">
        <v>6122</v>
      </c>
      <c r="B6132" s="134"/>
      <c r="C6132" s="134"/>
      <c r="D6132" s="94">
        <f t="shared" si="95"/>
        <v>0</v>
      </c>
      <c r="E6132" s="135"/>
    </row>
    <row r="6133" spans="1:5">
      <c r="A6133" s="88">
        <v>6123</v>
      </c>
      <c r="B6133" s="134"/>
      <c r="C6133" s="134"/>
      <c r="D6133" s="94">
        <f t="shared" si="95"/>
        <v>0</v>
      </c>
      <c r="E6133" s="135"/>
    </row>
    <row r="6134" spans="1:5">
      <c r="A6134" s="88">
        <v>6124</v>
      </c>
      <c r="B6134" s="134"/>
      <c r="C6134" s="134"/>
      <c r="D6134" s="94">
        <f t="shared" si="95"/>
        <v>0</v>
      </c>
      <c r="E6134" s="135"/>
    </row>
    <row r="6135" spans="1:5">
      <c r="A6135" s="88">
        <v>6125</v>
      </c>
      <c r="B6135" s="134"/>
      <c r="C6135" s="134"/>
      <c r="D6135" s="94">
        <f t="shared" si="95"/>
        <v>0</v>
      </c>
      <c r="E6135" s="135"/>
    </row>
    <row r="6136" spans="1:5">
      <c r="A6136" s="88">
        <v>6126</v>
      </c>
      <c r="B6136" s="134"/>
      <c r="C6136" s="134"/>
      <c r="D6136" s="94">
        <f t="shared" si="95"/>
        <v>0</v>
      </c>
      <c r="E6136" s="135"/>
    </row>
    <row r="6137" spans="1:5">
      <c r="A6137" s="88">
        <v>6127</v>
      </c>
      <c r="B6137" s="134"/>
      <c r="C6137" s="134"/>
      <c r="D6137" s="94">
        <f t="shared" si="95"/>
        <v>0</v>
      </c>
      <c r="E6137" s="135"/>
    </row>
    <row r="6138" spans="1:5">
      <c r="A6138" s="88">
        <v>6128</v>
      </c>
      <c r="B6138" s="134"/>
      <c r="C6138" s="134"/>
      <c r="D6138" s="94">
        <f t="shared" si="95"/>
        <v>0</v>
      </c>
      <c r="E6138" s="135"/>
    </row>
    <row r="6139" spans="1:5">
      <c r="A6139" s="88">
        <v>6129</v>
      </c>
      <c r="B6139" s="134"/>
      <c r="C6139" s="134"/>
      <c r="D6139" s="94">
        <f t="shared" si="95"/>
        <v>0</v>
      </c>
      <c r="E6139" s="135"/>
    </row>
    <row r="6140" spans="1:5">
      <c r="A6140" s="88">
        <v>6130</v>
      </c>
      <c r="B6140" s="134"/>
      <c r="C6140" s="134"/>
      <c r="D6140" s="94">
        <f t="shared" si="95"/>
        <v>0</v>
      </c>
      <c r="E6140" s="135"/>
    </row>
    <row r="6141" spans="1:5">
      <c r="A6141" s="88">
        <v>6131</v>
      </c>
      <c r="B6141" s="134"/>
      <c r="C6141" s="134"/>
      <c r="D6141" s="94">
        <f t="shared" si="95"/>
        <v>0</v>
      </c>
      <c r="E6141" s="135"/>
    </row>
    <row r="6142" spans="1:5">
      <c r="A6142" s="88">
        <v>6132</v>
      </c>
      <c r="B6142" s="134"/>
      <c r="C6142" s="134"/>
      <c r="D6142" s="94">
        <f t="shared" si="95"/>
        <v>0</v>
      </c>
      <c r="E6142" s="135"/>
    </row>
    <row r="6143" spans="1:5">
      <c r="A6143" s="88">
        <v>6133</v>
      </c>
      <c r="B6143" s="134"/>
      <c r="C6143" s="134"/>
      <c r="D6143" s="94">
        <f t="shared" si="95"/>
        <v>0</v>
      </c>
      <c r="E6143" s="135"/>
    </row>
    <row r="6144" spans="1:5">
      <c r="A6144" s="88">
        <v>6134</v>
      </c>
      <c r="B6144" s="134"/>
      <c r="C6144" s="134"/>
      <c r="D6144" s="94">
        <f t="shared" si="95"/>
        <v>0</v>
      </c>
      <c r="E6144" s="135"/>
    </row>
    <row r="6145" spans="1:5">
      <c r="A6145" s="88">
        <v>6135</v>
      </c>
      <c r="B6145" s="134"/>
      <c r="C6145" s="134"/>
      <c r="D6145" s="94">
        <f t="shared" si="95"/>
        <v>0</v>
      </c>
      <c r="E6145" s="135"/>
    </row>
    <row r="6146" spans="1:5">
      <c r="A6146" s="88">
        <v>6136</v>
      </c>
      <c r="B6146" s="134"/>
      <c r="C6146" s="134"/>
      <c r="D6146" s="94">
        <f t="shared" si="95"/>
        <v>0</v>
      </c>
      <c r="E6146" s="135"/>
    </row>
    <row r="6147" spans="1:5">
      <c r="A6147" s="88">
        <v>6137</v>
      </c>
      <c r="B6147" s="134"/>
      <c r="C6147" s="134"/>
      <c r="D6147" s="94">
        <f t="shared" si="95"/>
        <v>0</v>
      </c>
      <c r="E6147" s="135"/>
    </row>
    <row r="6148" spans="1:5">
      <c r="A6148" s="88">
        <v>6138</v>
      </c>
      <c r="B6148" s="134"/>
      <c r="C6148" s="134"/>
      <c r="D6148" s="94">
        <f t="shared" si="95"/>
        <v>0</v>
      </c>
      <c r="E6148" s="135"/>
    </row>
    <row r="6149" spans="1:5">
      <c r="A6149" s="88">
        <v>6139</v>
      </c>
      <c r="B6149" s="134"/>
      <c r="C6149" s="134"/>
      <c r="D6149" s="94">
        <f t="shared" si="95"/>
        <v>0</v>
      </c>
      <c r="E6149" s="135"/>
    </row>
    <row r="6150" spans="1:5">
      <c r="A6150" s="88">
        <v>6140</v>
      </c>
      <c r="B6150" s="134"/>
      <c r="C6150" s="134"/>
      <c r="D6150" s="94">
        <f t="shared" si="95"/>
        <v>0</v>
      </c>
      <c r="E6150" s="135"/>
    </row>
    <row r="6151" spans="1:5">
      <c r="A6151" s="88">
        <v>6141</v>
      </c>
      <c r="B6151" s="134"/>
      <c r="C6151" s="134"/>
      <c r="D6151" s="94">
        <f t="shared" si="95"/>
        <v>0</v>
      </c>
      <c r="E6151" s="135"/>
    </row>
    <row r="6152" spans="1:5">
      <c r="A6152" s="88">
        <v>6142</v>
      </c>
      <c r="B6152" s="134"/>
      <c r="C6152" s="134"/>
      <c r="D6152" s="94">
        <f t="shared" si="95"/>
        <v>0</v>
      </c>
      <c r="E6152" s="135"/>
    </row>
    <row r="6153" spans="1:5">
      <c r="A6153" s="88">
        <v>6143</v>
      </c>
      <c r="B6153" s="134"/>
      <c r="C6153" s="134"/>
      <c r="D6153" s="94">
        <f t="shared" si="95"/>
        <v>0</v>
      </c>
      <c r="E6153" s="135"/>
    </row>
    <row r="6154" spans="1:5">
      <c r="A6154" s="88">
        <v>6144</v>
      </c>
      <c r="B6154" s="134"/>
      <c r="C6154" s="134"/>
      <c r="D6154" s="94">
        <f t="shared" si="95"/>
        <v>0</v>
      </c>
      <c r="E6154" s="135"/>
    </row>
    <row r="6155" spans="1:5">
      <c r="A6155" s="88">
        <v>6145</v>
      </c>
      <c r="B6155" s="134"/>
      <c r="C6155" s="134"/>
      <c r="D6155" s="94">
        <f t="shared" si="95"/>
        <v>0</v>
      </c>
      <c r="E6155" s="135"/>
    </row>
    <row r="6156" spans="1:5">
      <c r="A6156" s="88">
        <v>6146</v>
      </c>
      <c r="B6156" s="134"/>
      <c r="C6156" s="134"/>
      <c r="D6156" s="94">
        <f t="shared" ref="D6156:D6219" si="96">MIN(B6156:C6156)</f>
        <v>0</v>
      </c>
      <c r="E6156" s="135"/>
    </row>
    <row r="6157" spans="1:5">
      <c r="A6157" s="88">
        <v>6147</v>
      </c>
      <c r="B6157" s="134"/>
      <c r="C6157" s="134"/>
      <c r="D6157" s="94">
        <f t="shared" si="96"/>
        <v>0</v>
      </c>
      <c r="E6157" s="135"/>
    </row>
    <row r="6158" spans="1:5">
      <c r="A6158" s="88">
        <v>6148</v>
      </c>
      <c r="B6158" s="134"/>
      <c r="C6158" s="134"/>
      <c r="D6158" s="94">
        <f t="shared" si="96"/>
        <v>0</v>
      </c>
      <c r="E6158" s="135"/>
    </row>
    <row r="6159" spans="1:5">
      <c r="A6159" s="88">
        <v>6149</v>
      </c>
      <c r="B6159" s="134"/>
      <c r="C6159" s="134"/>
      <c r="D6159" s="94">
        <f t="shared" si="96"/>
        <v>0</v>
      </c>
      <c r="E6159" s="135"/>
    </row>
    <row r="6160" spans="1:5">
      <c r="A6160" s="88">
        <v>6150</v>
      </c>
      <c r="B6160" s="134"/>
      <c r="C6160" s="134"/>
      <c r="D6160" s="94">
        <f t="shared" si="96"/>
        <v>0</v>
      </c>
      <c r="E6160" s="135"/>
    </row>
    <row r="6161" spans="1:5">
      <c r="A6161" s="88">
        <v>6151</v>
      </c>
      <c r="B6161" s="134"/>
      <c r="C6161" s="134"/>
      <c r="D6161" s="94">
        <f t="shared" si="96"/>
        <v>0</v>
      </c>
      <c r="E6161" s="135"/>
    </row>
    <row r="6162" spans="1:5">
      <c r="A6162" s="88">
        <v>6152</v>
      </c>
      <c r="B6162" s="134"/>
      <c r="C6162" s="134"/>
      <c r="D6162" s="94">
        <f t="shared" si="96"/>
        <v>0</v>
      </c>
      <c r="E6162" s="135"/>
    </row>
    <row r="6163" spans="1:5">
      <c r="A6163" s="88">
        <v>6153</v>
      </c>
      <c r="B6163" s="134"/>
      <c r="C6163" s="134"/>
      <c r="D6163" s="94">
        <f t="shared" si="96"/>
        <v>0</v>
      </c>
      <c r="E6163" s="135"/>
    </row>
    <row r="6164" spans="1:5">
      <c r="A6164" s="88">
        <v>6154</v>
      </c>
      <c r="B6164" s="134"/>
      <c r="C6164" s="134"/>
      <c r="D6164" s="94">
        <f t="shared" si="96"/>
        <v>0</v>
      </c>
      <c r="E6164" s="135"/>
    </row>
    <row r="6165" spans="1:5">
      <c r="A6165" s="88">
        <v>6155</v>
      </c>
      <c r="B6165" s="134"/>
      <c r="C6165" s="134"/>
      <c r="D6165" s="94">
        <f t="shared" si="96"/>
        <v>0</v>
      </c>
      <c r="E6165" s="135"/>
    </row>
    <row r="6166" spans="1:5">
      <c r="A6166" s="88">
        <v>6156</v>
      </c>
      <c r="B6166" s="134"/>
      <c r="C6166" s="134"/>
      <c r="D6166" s="94">
        <f t="shared" si="96"/>
        <v>0</v>
      </c>
      <c r="E6166" s="135"/>
    </row>
    <row r="6167" spans="1:5">
      <c r="A6167" s="88">
        <v>6157</v>
      </c>
      <c r="B6167" s="134"/>
      <c r="C6167" s="134"/>
      <c r="D6167" s="94">
        <f t="shared" si="96"/>
        <v>0</v>
      </c>
      <c r="E6167" s="135"/>
    </row>
    <row r="6168" spans="1:5">
      <c r="A6168" s="88">
        <v>6158</v>
      </c>
      <c r="B6168" s="134"/>
      <c r="C6168" s="134"/>
      <c r="D6168" s="94">
        <f t="shared" si="96"/>
        <v>0</v>
      </c>
      <c r="E6168" s="135"/>
    </row>
    <row r="6169" spans="1:5">
      <c r="A6169" s="88">
        <v>6159</v>
      </c>
      <c r="B6169" s="134"/>
      <c r="C6169" s="134"/>
      <c r="D6169" s="94">
        <f t="shared" si="96"/>
        <v>0</v>
      </c>
      <c r="E6169" s="135"/>
    </row>
    <row r="6170" spans="1:5">
      <c r="A6170" s="88">
        <v>6160</v>
      </c>
      <c r="B6170" s="134"/>
      <c r="C6170" s="134"/>
      <c r="D6170" s="94">
        <f t="shared" si="96"/>
        <v>0</v>
      </c>
      <c r="E6170" s="135"/>
    </row>
    <row r="6171" spans="1:5">
      <c r="A6171" s="88">
        <v>6161</v>
      </c>
      <c r="B6171" s="134"/>
      <c r="C6171" s="134"/>
      <c r="D6171" s="94">
        <f t="shared" si="96"/>
        <v>0</v>
      </c>
      <c r="E6171" s="135"/>
    </row>
    <row r="6172" spans="1:5">
      <c r="A6172" s="88">
        <v>6162</v>
      </c>
      <c r="B6172" s="134"/>
      <c r="C6172" s="134"/>
      <c r="D6172" s="94">
        <f t="shared" si="96"/>
        <v>0</v>
      </c>
      <c r="E6172" s="135"/>
    </row>
    <row r="6173" spans="1:5">
      <c r="A6173" s="88">
        <v>6163</v>
      </c>
      <c r="B6173" s="134"/>
      <c r="C6173" s="134"/>
      <c r="D6173" s="94">
        <f t="shared" si="96"/>
        <v>0</v>
      </c>
      <c r="E6173" s="135"/>
    </row>
    <row r="6174" spans="1:5">
      <c r="A6174" s="88">
        <v>6164</v>
      </c>
      <c r="B6174" s="134"/>
      <c r="C6174" s="134"/>
      <c r="D6174" s="94">
        <f t="shared" si="96"/>
        <v>0</v>
      </c>
      <c r="E6174" s="135"/>
    </row>
    <row r="6175" spans="1:5">
      <c r="A6175" s="88">
        <v>6165</v>
      </c>
      <c r="B6175" s="134"/>
      <c r="C6175" s="134"/>
      <c r="D6175" s="94">
        <f t="shared" si="96"/>
        <v>0</v>
      </c>
      <c r="E6175" s="135"/>
    </row>
    <row r="6176" spans="1:5">
      <c r="A6176" s="88">
        <v>6166</v>
      </c>
      <c r="B6176" s="134"/>
      <c r="C6176" s="134"/>
      <c r="D6176" s="94">
        <f t="shared" si="96"/>
        <v>0</v>
      </c>
      <c r="E6176" s="135"/>
    </row>
    <row r="6177" spans="1:5">
      <c r="A6177" s="88">
        <v>6167</v>
      </c>
      <c r="B6177" s="134"/>
      <c r="C6177" s="134"/>
      <c r="D6177" s="94">
        <f t="shared" si="96"/>
        <v>0</v>
      </c>
      <c r="E6177" s="135"/>
    </row>
    <row r="6178" spans="1:5">
      <c r="A6178" s="88">
        <v>6168</v>
      </c>
      <c r="B6178" s="134"/>
      <c r="C6178" s="134"/>
      <c r="D6178" s="94">
        <f t="shared" si="96"/>
        <v>0</v>
      </c>
      <c r="E6178" s="135"/>
    </row>
    <row r="6179" spans="1:5">
      <c r="A6179" s="88">
        <v>6169</v>
      </c>
      <c r="B6179" s="134"/>
      <c r="C6179" s="134"/>
      <c r="D6179" s="94">
        <f t="shared" si="96"/>
        <v>0</v>
      </c>
      <c r="E6179" s="135"/>
    </row>
    <row r="6180" spans="1:5">
      <c r="A6180" s="88">
        <v>6170</v>
      </c>
      <c r="B6180" s="134"/>
      <c r="C6180" s="134"/>
      <c r="D6180" s="94">
        <f t="shared" si="96"/>
        <v>0</v>
      </c>
      <c r="E6180" s="135"/>
    </row>
    <row r="6181" spans="1:5">
      <c r="A6181" s="88">
        <v>6171</v>
      </c>
      <c r="B6181" s="134"/>
      <c r="C6181" s="134"/>
      <c r="D6181" s="94">
        <f t="shared" si="96"/>
        <v>0</v>
      </c>
      <c r="E6181" s="135"/>
    </row>
    <row r="6182" spans="1:5">
      <c r="A6182" s="88">
        <v>6172</v>
      </c>
      <c r="B6182" s="134"/>
      <c r="C6182" s="134"/>
      <c r="D6182" s="94">
        <f t="shared" si="96"/>
        <v>0</v>
      </c>
      <c r="E6182" s="135"/>
    </row>
    <row r="6183" spans="1:5">
      <c r="A6183" s="88">
        <v>6173</v>
      </c>
      <c r="B6183" s="134"/>
      <c r="C6183" s="134"/>
      <c r="D6183" s="94">
        <f t="shared" si="96"/>
        <v>0</v>
      </c>
      <c r="E6183" s="135"/>
    </row>
    <row r="6184" spans="1:5">
      <c r="A6184" s="88">
        <v>6174</v>
      </c>
      <c r="B6184" s="134"/>
      <c r="C6184" s="134"/>
      <c r="D6184" s="94">
        <f t="shared" si="96"/>
        <v>0</v>
      </c>
      <c r="E6184" s="135"/>
    </row>
    <row r="6185" spans="1:5">
      <c r="A6185" s="88">
        <v>6175</v>
      </c>
      <c r="B6185" s="134"/>
      <c r="C6185" s="134"/>
      <c r="D6185" s="94">
        <f t="shared" si="96"/>
        <v>0</v>
      </c>
      <c r="E6185" s="135"/>
    </row>
    <row r="6186" spans="1:5">
      <c r="A6186" s="88">
        <v>6176</v>
      </c>
      <c r="B6186" s="134"/>
      <c r="C6186" s="134"/>
      <c r="D6186" s="94">
        <f t="shared" si="96"/>
        <v>0</v>
      </c>
      <c r="E6186" s="135"/>
    </row>
    <row r="6187" spans="1:5">
      <c r="A6187" s="88">
        <v>6177</v>
      </c>
      <c r="B6187" s="134"/>
      <c r="C6187" s="134"/>
      <c r="D6187" s="94">
        <f t="shared" si="96"/>
        <v>0</v>
      </c>
      <c r="E6187" s="135"/>
    </row>
    <row r="6188" spans="1:5">
      <c r="A6188" s="88">
        <v>6178</v>
      </c>
      <c r="B6188" s="134"/>
      <c r="C6188" s="134"/>
      <c r="D6188" s="94">
        <f t="shared" si="96"/>
        <v>0</v>
      </c>
      <c r="E6188" s="135"/>
    </row>
    <row r="6189" spans="1:5">
      <c r="A6189" s="88">
        <v>6179</v>
      </c>
      <c r="B6189" s="134"/>
      <c r="C6189" s="134"/>
      <c r="D6189" s="94">
        <f t="shared" si="96"/>
        <v>0</v>
      </c>
      <c r="E6189" s="135"/>
    </row>
    <row r="6190" spans="1:5">
      <c r="A6190" s="88">
        <v>6180</v>
      </c>
      <c r="B6190" s="134"/>
      <c r="C6190" s="134"/>
      <c r="D6190" s="94">
        <f t="shared" si="96"/>
        <v>0</v>
      </c>
      <c r="E6190" s="135"/>
    </row>
    <row r="6191" spans="1:5">
      <c r="A6191" s="88">
        <v>6181</v>
      </c>
      <c r="B6191" s="134"/>
      <c r="C6191" s="134"/>
      <c r="D6191" s="94">
        <f t="shared" si="96"/>
        <v>0</v>
      </c>
      <c r="E6191" s="135"/>
    </row>
    <row r="6192" spans="1:5">
      <c r="A6192" s="88">
        <v>6182</v>
      </c>
      <c r="B6192" s="134"/>
      <c r="C6192" s="134"/>
      <c r="D6192" s="94">
        <f t="shared" si="96"/>
        <v>0</v>
      </c>
      <c r="E6192" s="135"/>
    </row>
    <row r="6193" spans="1:5">
      <c r="A6193" s="88">
        <v>6183</v>
      </c>
      <c r="B6193" s="134"/>
      <c r="C6193" s="134"/>
      <c r="D6193" s="94">
        <f t="shared" si="96"/>
        <v>0</v>
      </c>
      <c r="E6193" s="135"/>
    </row>
    <row r="6194" spans="1:5">
      <c r="A6194" s="88">
        <v>6184</v>
      </c>
      <c r="B6194" s="134"/>
      <c r="C6194" s="134"/>
      <c r="D6194" s="94">
        <f t="shared" si="96"/>
        <v>0</v>
      </c>
      <c r="E6194" s="135"/>
    </row>
    <row r="6195" spans="1:5">
      <c r="A6195" s="88">
        <v>6185</v>
      </c>
      <c r="B6195" s="134"/>
      <c r="C6195" s="134"/>
      <c r="D6195" s="94">
        <f t="shared" si="96"/>
        <v>0</v>
      </c>
      <c r="E6195" s="135"/>
    </row>
    <row r="6196" spans="1:5">
      <c r="A6196" s="88">
        <v>6186</v>
      </c>
      <c r="B6196" s="134"/>
      <c r="C6196" s="134"/>
      <c r="D6196" s="94">
        <f t="shared" si="96"/>
        <v>0</v>
      </c>
      <c r="E6196" s="135"/>
    </row>
    <row r="6197" spans="1:5">
      <c r="A6197" s="88">
        <v>6187</v>
      </c>
      <c r="B6197" s="134"/>
      <c r="C6197" s="134"/>
      <c r="D6197" s="94">
        <f t="shared" si="96"/>
        <v>0</v>
      </c>
      <c r="E6197" s="135"/>
    </row>
    <row r="6198" spans="1:5">
      <c r="A6198" s="88">
        <v>6188</v>
      </c>
      <c r="B6198" s="134"/>
      <c r="C6198" s="134"/>
      <c r="D6198" s="94">
        <f t="shared" si="96"/>
        <v>0</v>
      </c>
      <c r="E6198" s="135"/>
    </row>
    <row r="6199" spans="1:5">
      <c r="A6199" s="88">
        <v>6189</v>
      </c>
      <c r="B6199" s="134"/>
      <c r="C6199" s="134"/>
      <c r="D6199" s="94">
        <f t="shared" si="96"/>
        <v>0</v>
      </c>
      <c r="E6199" s="135"/>
    </row>
    <row r="6200" spans="1:5">
      <c r="A6200" s="88">
        <v>6190</v>
      </c>
      <c r="B6200" s="134"/>
      <c r="C6200" s="134"/>
      <c r="D6200" s="94">
        <f t="shared" si="96"/>
        <v>0</v>
      </c>
      <c r="E6200" s="135"/>
    </row>
    <row r="6201" spans="1:5">
      <c r="A6201" s="88">
        <v>6191</v>
      </c>
      <c r="B6201" s="134"/>
      <c r="C6201" s="134"/>
      <c r="D6201" s="94">
        <f t="shared" si="96"/>
        <v>0</v>
      </c>
      <c r="E6201" s="135"/>
    </row>
    <row r="6202" spans="1:5">
      <c r="A6202" s="88">
        <v>6192</v>
      </c>
      <c r="B6202" s="134"/>
      <c r="C6202" s="134"/>
      <c r="D6202" s="94">
        <f t="shared" si="96"/>
        <v>0</v>
      </c>
      <c r="E6202" s="135"/>
    </row>
    <row r="6203" spans="1:5">
      <c r="A6203" s="88">
        <v>6193</v>
      </c>
      <c r="B6203" s="134"/>
      <c r="C6203" s="134"/>
      <c r="D6203" s="94">
        <f t="shared" si="96"/>
        <v>0</v>
      </c>
      <c r="E6203" s="135"/>
    </row>
    <row r="6204" spans="1:5">
      <c r="A6204" s="88">
        <v>6194</v>
      </c>
      <c r="B6204" s="134"/>
      <c r="C6204" s="134"/>
      <c r="D6204" s="94">
        <f t="shared" si="96"/>
        <v>0</v>
      </c>
      <c r="E6204" s="135"/>
    </row>
    <row r="6205" spans="1:5">
      <c r="A6205" s="88">
        <v>6195</v>
      </c>
      <c r="B6205" s="134"/>
      <c r="C6205" s="134"/>
      <c r="D6205" s="94">
        <f t="shared" si="96"/>
        <v>0</v>
      </c>
      <c r="E6205" s="135"/>
    </row>
    <row r="6206" spans="1:5">
      <c r="A6206" s="88">
        <v>6196</v>
      </c>
      <c r="B6206" s="134"/>
      <c r="C6206" s="134"/>
      <c r="D6206" s="94">
        <f t="shared" si="96"/>
        <v>0</v>
      </c>
      <c r="E6206" s="135"/>
    </row>
    <row r="6207" spans="1:5">
      <c r="A6207" s="88">
        <v>6197</v>
      </c>
      <c r="B6207" s="134"/>
      <c r="C6207" s="134"/>
      <c r="D6207" s="94">
        <f t="shared" si="96"/>
        <v>0</v>
      </c>
      <c r="E6207" s="135"/>
    </row>
    <row r="6208" spans="1:5">
      <c r="A6208" s="88">
        <v>6198</v>
      </c>
      <c r="B6208" s="134"/>
      <c r="C6208" s="134"/>
      <c r="D6208" s="94">
        <f t="shared" si="96"/>
        <v>0</v>
      </c>
      <c r="E6208" s="135"/>
    </row>
    <row r="6209" spans="1:5">
      <c r="A6209" s="88">
        <v>6199</v>
      </c>
      <c r="B6209" s="134"/>
      <c r="C6209" s="134"/>
      <c r="D6209" s="94">
        <f t="shared" si="96"/>
        <v>0</v>
      </c>
      <c r="E6209" s="135"/>
    </row>
    <row r="6210" spans="1:5">
      <c r="A6210" s="88">
        <v>6200</v>
      </c>
      <c r="B6210" s="134"/>
      <c r="C6210" s="134"/>
      <c r="D6210" s="94">
        <f t="shared" si="96"/>
        <v>0</v>
      </c>
      <c r="E6210" s="135"/>
    </row>
    <row r="6211" spans="1:5">
      <c r="A6211" s="88">
        <v>6201</v>
      </c>
      <c r="B6211" s="134"/>
      <c r="C6211" s="134"/>
      <c r="D6211" s="94">
        <f t="shared" si="96"/>
        <v>0</v>
      </c>
      <c r="E6211" s="135"/>
    </row>
    <row r="6212" spans="1:5">
      <c r="A6212" s="88">
        <v>6202</v>
      </c>
      <c r="B6212" s="134"/>
      <c r="C6212" s="134"/>
      <c r="D6212" s="94">
        <f t="shared" si="96"/>
        <v>0</v>
      </c>
      <c r="E6212" s="135"/>
    </row>
    <row r="6213" spans="1:5">
      <c r="A6213" s="88">
        <v>6203</v>
      </c>
      <c r="B6213" s="134"/>
      <c r="C6213" s="134"/>
      <c r="D6213" s="94">
        <f t="shared" si="96"/>
        <v>0</v>
      </c>
      <c r="E6213" s="135"/>
    </row>
    <row r="6214" spans="1:5">
      <c r="A6214" s="88">
        <v>6204</v>
      </c>
      <c r="B6214" s="134"/>
      <c r="C6214" s="134"/>
      <c r="D6214" s="94">
        <f t="shared" si="96"/>
        <v>0</v>
      </c>
      <c r="E6214" s="135"/>
    </row>
    <row r="6215" spans="1:5">
      <c r="A6215" s="88">
        <v>6205</v>
      </c>
      <c r="B6215" s="134"/>
      <c r="C6215" s="134"/>
      <c r="D6215" s="94">
        <f t="shared" si="96"/>
        <v>0</v>
      </c>
      <c r="E6215" s="135"/>
    </row>
    <row r="6216" spans="1:5">
      <c r="A6216" s="88">
        <v>6206</v>
      </c>
      <c r="B6216" s="134"/>
      <c r="C6216" s="134"/>
      <c r="D6216" s="94">
        <f t="shared" si="96"/>
        <v>0</v>
      </c>
      <c r="E6216" s="135"/>
    </row>
    <row r="6217" spans="1:5">
      <c r="A6217" s="88">
        <v>6207</v>
      </c>
      <c r="B6217" s="134"/>
      <c r="C6217" s="134"/>
      <c r="D6217" s="94">
        <f t="shared" si="96"/>
        <v>0</v>
      </c>
      <c r="E6217" s="135"/>
    </row>
    <row r="6218" spans="1:5">
      <c r="A6218" s="88">
        <v>6208</v>
      </c>
      <c r="B6218" s="134"/>
      <c r="C6218" s="134"/>
      <c r="D6218" s="94">
        <f t="shared" si="96"/>
        <v>0</v>
      </c>
      <c r="E6218" s="135"/>
    </row>
    <row r="6219" spans="1:5">
      <c r="A6219" s="88">
        <v>6209</v>
      </c>
      <c r="B6219" s="134"/>
      <c r="C6219" s="134"/>
      <c r="D6219" s="94">
        <f t="shared" si="96"/>
        <v>0</v>
      </c>
      <c r="E6219" s="135"/>
    </row>
    <row r="6220" spans="1:5">
      <c r="A6220" s="88">
        <v>6210</v>
      </c>
      <c r="B6220" s="134"/>
      <c r="C6220" s="134"/>
      <c r="D6220" s="94">
        <f t="shared" ref="D6220:D6283" si="97">MIN(B6220:C6220)</f>
        <v>0</v>
      </c>
      <c r="E6220" s="135"/>
    </row>
    <row r="6221" spans="1:5">
      <c r="A6221" s="88">
        <v>6211</v>
      </c>
      <c r="B6221" s="134"/>
      <c r="C6221" s="134"/>
      <c r="D6221" s="94">
        <f t="shared" si="97"/>
        <v>0</v>
      </c>
      <c r="E6221" s="135"/>
    </row>
    <row r="6222" spans="1:5">
      <c r="A6222" s="88">
        <v>6212</v>
      </c>
      <c r="B6222" s="134"/>
      <c r="C6222" s="134"/>
      <c r="D6222" s="94">
        <f t="shared" si="97"/>
        <v>0</v>
      </c>
      <c r="E6222" s="135"/>
    </row>
    <row r="6223" spans="1:5">
      <c r="A6223" s="88">
        <v>6213</v>
      </c>
      <c r="B6223" s="134"/>
      <c r="C6223" s="134"/>
      <c r="D6223" s="94">
        <f t="shared" si="97"/>
        <v>0</v>
      </c>
      <c r="E6223" s="135"/>
    </row>
    <row r="6224" spans="1:5">
      <c r="A6224" s="88">
        <v>6214</v>
      </c>
      <c r="B6224" s="134"/>
      <c r="C6224" s="134"/>
      <c r="D6224" s="94">
        <f t="shared" si="97"/>
        <v>0</v>
      </c>
      <c r="E6224" s="135"/>
    </row>
    <row r="6225" spans="1:5">
      <c r="A6225" s="88">
        <v>6215</v>
      </c>
      <c r="B6225" s="134"/>
      <c r="C6225" s="134"/>
      <c r="D6225" s="94">
        <f t="shared" si="97"/>
        <v>0</v>
      </c>
      <c r="E6225" s="135"/>
    </row>
    <row r="6226" spans="1:5">
      <c r="A6226" s="88">
        <v>6216</v>
      </c>
      <c r="B6226" s="134"/>
      <c r="C6226" s="134"/>
      <c r="D6226" s="94">
        <f t="shared" si="97"/>
        <v>0</v>
      </c>
      <c r="E6226" s="135"/>
    </row>
    <row r="6227" spans="1:5">
      <c r="A6227" s="88">
        <v>6217</v>
      </c>
      <c r="B6227" s="134"/>
      <c r="C6227" s="134"/>
      <c r="D6227" s="94">
        <f t="shared" si="97"/>
        <v>0</v>
      </c>
      <c r="E6227" s="135"/>
    </row>
    <row r="6228" spans="1:5">
      <c r="A6228" s="88">
        <v>6218</v>
      </c>
      <c r="B6228" s="134"/>
      <c r="C6228" s="134"/>
      <c r="D6228" s="94">
        <f t="shared" si="97"/>
        <v>0</v>
      </c>
      <c r="E6228" s="135"/>
    </row>
    <row r="6229" spans="1:5">
      <c r="A6229" s="88">
        <v>6219</v>
      </c>
      <c r="B6229" s="134"/>
      <c r="C6229" s="134"/>
      <c r="D6229" s="94">
        <f t="shared" si="97"/>
        <v>0</v>
      </c>
      <c r="E6229" s="135"/>
    </row>
    <row r="6230" spans="1:5">
      <c r="A6230" s="88">
        <v>6220</v>
      </c>
      <c r="B6230" s="134"/>
      <c r="C6230" s="134"/>
      <c r="D6230" s="94">
        <f t="shared" si="97"/>
        <v>0</v>
      </c>
      <c r="E6230" s="135"/>
    </row>
    <row r="6231" spans="1:5">
      <c r="A6231" s="88">
        <v>6221</v>
      </c>
      <c r="B6231" s="134"/>
      <c r="C6231" s="134"/>
      <c r="D6231" s="94">
        <f t="shared" si="97"/>
        <v>0</v>
      </c>
      <c r="E6231" s="135"/>
    </row>
    <row r="6232" spans="1:5">
      <c r="A6232" s="88">
        <v>6222</v>
      </c>
      <c r="B6232" s="134"/>
      <c r="C6232" s="134"/>
      <c r="D6232" s="94">
        <f t="shared" si="97"/>
        <v>0</v>
      </c>
      <c r="E6232" s="135"/>
    </row>
    <row r="6233" spans="1:5">
      <c r="A6233" s="88">
        <v>6223</v>
      </c>
      <c r="B6233" s="134"/>
      <c r="C6233" s="134"/>
      <c r="D6233" s="94">
        <f t="shared" si="97"/>
        <v>0</v>
      </c>
      <c r="E6233" s="135"/>
    </row>
    <row r="6234" spans="1:5">
      <c r="A6234" s="88">
        <v>6224</v>
      </c>
      <c r="B6234" s="134"/>
      <c r="C6234" s="134"/>
      <c r="D6234" s="94">
        <f t="shared" si="97"/>
        <v>0</v>
      </c>
      <c r="E6234" s="135"/>
    </row>
    <row r="6235" spans="1:5">
      <c r="A6235" s="88">
        <v>6225</v>
      </c>
      <c r="B6235" s="134"/>
      <c r="C6235" s="134"/>
      <c r="D6235" s="94">
        <f t="shared" si="97"/>
        <v>0</v>
      </c>
      <c r="E6235" s="135"/>
    </row>
    <row r="6236" spans="1:5">
      <c r="A6236" s="88">
        <v>6226</v>
      </c>
      <c r="B6236" s="134"/>
      <c r="C6236" s="134"/>
      <c r="D6236" s="94">
        <f t="shared" si="97"/>
        <v>0</v>
      </c>
      <c r="E6236" s="135"/>
    </row>
    <row r="6237" spans="1:5">
      <c r="A6237" s="88">
        <v>6227</v>
      </c>
      <c r="B6237" s="134"/>
      <c r="C6237" s="134"/>
      <c r="D6237" s="94">
        <f t="shared" si="97"/>
        <v>0</v>
      </c>
      <c r="E6237" s="135"/>
    </row>
    <row r="6238" spans="1:5">
      <c r="A6238" s="88">
        <v>6228</v>
      </c>
      <c r="B6238" s="134"/>
      <c r="C6238" s="134"/>
      <c r="D6238" s="94">
        <f t="shared" si="97"/>
        <v>0</v>
      </c>
      <c r="E6238" s="135"/>
    </row>
    <row r="6239" spans="1:5">
      <c r="A6239" s="88">
        <v>6229</v>
      </c>
      <c r="B6239" s="134"/>
      <c r="C6239" s="134"/>
      <c r="D6239" s="94">
        <f t="shared" si="97"/>
        <v>0</v>
      </c>
      <c r="E6239" s="135"/>
    </row>
    <row r="6240" spans="1:5">
      <c r="A6240" s="88">
        <v>6230</v>
      </c>
      <c r="B6240" s="134"/>
      <c r="C6240" s="134"/>
      <c r="D6240" s="94">
        <f t="shared" si="97"/>
        <v>0</v>
      </c>
      <c r="E6240" s="135"/>
    </row>
    <row r="6241" spans="1:5">
      <c r="A6241" s="88">
        <v>6231</v>
      </c>
      <c r="B6241" s="134"/>
      <c r="C6241" s="134"/>
      <c r="D6241" s="94">
        <f t="shared" si="97"/>
        <v>0</v>
      </c>
      <c r="E6241" s="135"/>
    </row>
    <row r="6242" spans="1:5">
      <c r="A6242" s="88">
        <v>6232</v>
      </c>
      <c r="B6242" s="134"/>
      <c r="C6242" s="134"/>
      <c r="D6242" s="94">
        <f t="shared" si="97"/>
        <v>0</v>
      </c>
      <c r="E6242" s="135"/>
    </row>
    <row r="6243" spans="1:5">
      <c r="A6243" s="88">
        <v>6233</v>
      </c>
      <c r="B6243" s="134"/>
      <c r="C6243" s="134"/>
      <c r="D6243" s="94">
        <f t="shared" si="97"/>
        <v>0</v>
      </c>
      <c r="E6243" s="135"/>
    </row>
    <row r="6244" spans="1:5">
      <c r="A6244" s="88">
        <v>6234</v>
      </c>
      <c r="B6244" s="134"/>
      <c r="C6244" s="134"/>
      <c r="D6244" s="94">
        <f t="shared" si="97"/>
        <v>0</v>
      </c>
      <c r="E6244" s="135"/>
    </row>
    <row r="6245" spans="1:5">
      <c r="A6245" s="88">
        <v>6235</v>
      </c>
      <c r="B6245" s="134"/>
      <c r="C6245" s="134"/>
      <c r="D6245" s="94">
        <f t="shared" si="97"/>
        <v>0</v>
      </c>
      <c r="E6245" s="135"/>
    </row>
    <row r="6246" spans="1:5">
      <c r="A6246" s="88">
        <v>6236</v>
      </c>
      <c r="B6246" s="134"/>
      <c r="C6246" s="134"/>
      <c r="D6246" s="94">
        <f t="shared" si="97"/>
        <v>0</v>
      </c>
      <c r="E6246" s="135"/>
    </row>
    <row r="6247" spans="1:5">
      <c r="A6247" s="88">
        <v>6237</v>
      </c>
      <c r="B6247" s="134"/>
      <c r="C6247" s="134"/>
      <c r="D6247" s="94">
        <f t="shared" si="97"/>
        <v>0</v>
      </c>
      <c r="E6247" s="135"/>
    </row>
    <row r="6248" spans="1:5">
      <c r="A6248" s="88">
        <v>6238</v>
      </c>
      <c r="B6248" s="134"/>
      <c r="C6248" s="134"/>
      <c r="D6248" s="94">
        <f t="shared" si="97"/>
        <v>0</v>
      </c>
      <c r="E6248" s="135"/>
    </row>
    <row r="6249" spans="1:5">
      <c r="A6249" s="88">
        <v>6239</v>
      </c>
      <c r="B6249" s="134"/>
      <c r="C6249" s="134"/>
      <c r="D6249" s="94">
        <f t="shared" si="97"/>
        <v>0</v>
      </c>
      <c r="E6249" s="135"/>
    </row>
    <row r="6250" spans="1:5">
      <c r="A6250" s="88">
        <v>6240</v>
      </c>
      <c r="B6250" s="134"/>
      <c r="C6250" s="134"/>
      <c r="D6250" s="94">
        <f t="shared" si="97"/>
        <v>0</v>
      </c>
      <c r="E6250" s="135"/>
    </row>
    <row r="6251" spans="1:5">
      <c r="A6251" s="88">
        <v>6241</v>
      </c>
      <c r="B6251" s="134"/>
      <c r="C6251" s="134"/>
      <c r="D6251" s="94">
        <f t="shared" si="97"/>
        <v>0</v>
      </c>
      <c r="E6251" s="135"/>
    </row>
    <row r="6252" spans="1:5">
      <c r="A6252" s="88">
        <v>6242</v>
      </c>
      <c r="B6252" s="134"/>
      <c r="C6252" s="134"/>
      <c r="D6252" s="94">
        <f t="shared" si="97"/>
        <v>0</v>
      </c>
      <c r="E6252" s="135"/>
    </row>
    <row r="6253" spans="1:5">
      <c r="A6253" s="88">
        <v>6243</v>
      </c>
      <c r="B6253" s="134"/>
      <c r="C6253" s="134"/>
      <c r="D6253" s="94">
        <f t="shared" si="97"/>
        <v>0</v>
      </c>
      <c r="E6253" s="135"/>
    </row>
    <row r="6254" spans="1:5">
      <c r="A6254" s="88">
        <v>6244</v>
      </c>
      <c r="B6254" s="134"/>
      <c r="C6254" s="134"/>
      <c r="D6254" s="94">
        <f t="shared" si="97"/>
        <v>0</v>
      </c>
      <c r="E6254" s="135"/>
    </row>
    <row r="6255" spans="1:5">
      <c r="A6255" s="88">
        <v>6245</v>
      </c>
      <c r="B6255" s="134"/>
      <c r="C6255" s="134"/>
      <c r="D6255" s="94">
        <f t="shared" si="97"/>
        <v>0</v>
      </c>
      <c r="E6255" s="135"/>
    </row>
    <row r="6256" spans="1:5">
      <c r="A6256" s="88">
        <v>6246</v>
      </c>
      <c r="B6256" s="134"/>
      <c r="C6256" s="134"/>
      <c r="D6256" s="94">
        <f t="shared" si="97"/>
        <v>0</v>
      </c>
      <c r="E6256" s="135"/>
    </row>
    <row r="6257" spans="1:5">
      <c r="A6257" s="88">
        <v>6247</v>
      </c>
      <c r="B6257" s="134"/>
      <c r="C6257" s="134"/>
      <c r="D6257" s="94">
        <f t="shared" si="97"/>
        <v>0</v>
      </c>
      <c r="E6257" s="135"/>
    </row>
    <row r="6258" spans="1:5">
      <c r="A6258" s="88">
        <v>6248</v>
      </c>
      <c r="B6258" s="134"/>
      <c r="C6258" s="134"/>
      <c r="D6258" s="94">
        <f t="shared" si="97"/>
        <v>0</v>
      </c>
      <c r="E6258" s="135"/>
    </row>
    <row r="6259" spans="1:5">
      <c r="A6259" s="88">
        <v>6249</v>
      </c>
      <c r="B6259" s="134"/>
      <c r="C6259" s="134"/>
      <c r="D6259" s="94">
        <f t="shared" si="97"/>
        <v>0</v>
      </c>
      <c r="E6259" s="135"/>
    </row>
    <row r="6260" spans="1:5">
      <c r="A6260" s="88">
        <v>6250</v>
      </c>
      <c r="B6260" s="134"/>
      <c r="C6260" s="134"/>
      <c r="D6260" s="94">
        <f t="shared" si="97"/>
        <v>0</v>
      </c>
      <c r="E6260" s="135"/>
    </row>
    <row r="6261" spans="1:5">
      <c r="A6261" s="88">
        <v>6251</v>
      </c>
      <c r="B6261" s="134"/>
      <c r="C6261" s="134"/>
      <c r="D6261" s="94">
        <f t="shared" si="97"/>
        <v>0</v>
      </c>
      <c r="E6261" s="135"/>
    </row>
    <row r="6262" spans="1:5">
      <c r="A6262" s="88">
        <v>6252</v>
      </c>
      <c r="B6262" s="134"/>
      <c r="C6262" s="134"/>
      <c r="D6262" s="94">
        <f t="shared" si="97"/>
        <v>0</v>
      </c>
      <c r="E6262" s="135"/>
    </row>
    <row r="6263" spans="1:5">
      <c r="A6263" s="88">
        <v>6253</v>
      </c>
      <c r="B6263" s="134"/>
      <c r="C6263" s="134"/>
      <c r="D6263" s="94">
        <f t="shared" si="97"/>
        <v>0</v>
      </c>
      <c r="E6263" s="135"/>
    </row>
    <row r="6264" spans="1:5">
      <c r="A6264" s="88">
        <v>6254</v>
      </c>
      <c r="B6264" s="134"/>
      <c r="C6264" s="134"/>
      <c r="D6264" s="94">
        <f t="shared" si="97"/>
        <v>0</v>
      </c>
      <c r="E6264" s="135"/>
    </row>
    <row r="6265" spans="1:5">
      <c r="A6265" s="88">
        <v>6255</v>
      </c>
      <c r="B6265" s="134"/>
      <c r="C6265" s="134"/>
      <c r="D6265" s="94">
        <f t="shared" si="97"/>
        <v>0</v>
      </c>
      <c r="E6265" s="135"/>
    </row>
    <row r="6266" spans="1:5">
      <c r="A6266" s="88">
        <v>6256</v>
      </c>
      <c r="B6266" s="134"/>
      <c r="C6266" s="134"/>
      <c r="D6266" s="94">
        <f t="shared" si="97"/>
        <v>0</v>
      </c>
      <c r="E6266" s="135"/>
    </row>
    <row r="6267" spans="1:5">
      <c r="A6267" s="88">
        <v>6257</v>
      </c>
      <c r="B6267" s="134"/>
      <c r="C6267" s="134"/>
      <c r="D6267" s="94">
        <f t="shared" si="97"/>
        <v>0</v>
      </c>
      <c r="E6267" s="135"/>
    </row>
    <row r="6268" spans="1:5">
      <c r="A6268" s="88">
        <v>6258</v>
      </c>
      <c r="B6268" s="134"/>
      <c r="C6268" s="134"/>
      <c r="D6268" s="94">
        <f t="shared" si="97"/>
        <v>0</v>
      </c>
      <c r="E6268" s="135"/>
    </row>
    <row r="6269" spans="1:5">
      <c r="A6269" s="88">
        <v>6259</v>
      </c>
      <c r="B6269" s="134"/>
      <c r="C6269" s="134"/>
      <c r="D6269" s="94">
        <f t="shared" si="97"/>
        <v>0</v>
      </c>
      <c r="E6269" s="135"/>
    </row>
    <row r="6270" spans="1:5">
      <c r="A6270" s="88">
        <v>6260</v>
      </c>
      <c r="B6270" s="134"/>
      <c r="C6270" s="134"/>
      <c r="D6270" s="94">
        <f t="shared" si="97"/>
        <v>0</v>
      </c>
      <c r="E6270" s="135"/>
    </row>
    <row r="6271" spans="1:5">
      <c r="A6271" s="88">
        <v>6261</v>
      </c>
      <c r="B6271" s="134"/>
      <c r="C6271" s="134"/>
      <c r="D6271" s="94">
        <f t="shared" si="97"/>
        <v>0</v>
      </c>
      <c r="E6271" s="135"/>
    </row>
    <row r="6272" spans="1:5">
      <c r="A6272" s="88">
        <v>6262</v>
      </c>
      <c r="B6272" s="134"/>
      <c r="C6272" s="134"/>
      <c r="D6272" s="94">
        <f t="shared" si="97"/>
        <v>0</v>
      </c>
      <c r="E6272" s="135"/>
    </row>
    <row r="6273" spans="1:5">
      <c r="A6273" s="88">
        <v>6263</v>
      </c>
      <c r="B6273" s="134"/>
      <c r="C6273" s="134"/>
      <c r="D6273" s="94">
        <f t="shared" si="97"/>
        <v>0</v>
      </c>
      <c r="E6273" s="135"/>
    </row>
    <row r="6274" spans="1:5">
      <c r="A6274" s="88">
        <v>6264</v>
      </c>
      <c r="B6274" s="134"/>
      <c r="C6274" s="134"/>
      <c r="D6274" s="94">
        <f t="shared" si="97"/>
        <v>0</v>
      </c>
      <c r="E6274" s="135"/>
    </row>
    <row r="6275" spans="1:5">
      <c r="A6275" s="88">
        <v>6265</v>
      </c>
      <c r="B6275" s="134"/>
      <c r="C6275" s="134"/>
      <c r="D6275" s="94">
        <f t="shared" si="97"/>
        <v>0</v>
      </c>
      <c r="E6275" s="135"/>
    </row>
    <row r="6276" spans="1:5">
      <c r="A6276" s="88">
        <v>6266</v>
      </c>
      <c r="B6276" s="134"/>
      <c r="C6276" s="134"/>
      <c r="D6276" s="94">
        <f t="shared" si="97"/>
        <v>0</v>
      </c>
      <c r="E6276" s="135"/>
    </row>
    <row r="6277" spans="1:5">
      <c r="A6277" s="88">
        <v>6267</v>
      </c>
      <c r="B6277" s="134"/>
      <c r="C6277" s="134"/>
      <c r="D6277" s="94">
        <f t="shared" si="97"/>
        <v>0</v>
      </c>
      <c r="E6277" s="135"/>
    </row>
    <row r="6278" spans="1:5">
      <c r="A6278" s="88">
        <v>6268</v>
      </c>
      <c r="B6278" s="134"/>
      <c r="C6278" s="134"/>
      <c r="D6278" s="94">
        <f t="shared" si="97"/>
        <v>0</v>
      </c>
      <c r="E6278" s="135"/>
    </row>
    <row r="6279" spans="1:5">
      <c r="A6279" s="88">
        <v>6269</v>
      </c>
      <c r="B6279" s="134"/>
      <c r="C6279" s="134"/>
      <c r="D6279" s="94">
        <f t="shared" si="97"/>
        <v>0</v>
      </c>
      <c r="E6279" s="135"/>
    </row>
    <row r="6280" spans="1:5">
      <c r="A6280" s="88">
        <v>6270</v>
      </c>
      <c r="B6280" s="134"/>
      <c r="C6280" s="134"/>
      <c r="D6280" s="94">
        <f t="shared" si="97"/>
        <v>0</v>
      </c>
      <c r="E6280" s="135"/>
    </row>
    <row r="6281" spans="1:5">
      <c r="A6281" s="88">
        <v>6271</v>
      </c>
      <c r="B6281" s="134"/>
      <c r="C6281" s="134"/>
      <c r="D6281" s="94">
        <f t="shared" si="97"/>
        <v>0</v>
      </c>
      <c r="E6281" s="135"/>
    </row>
    <row r="6282" spans="1:5">
      <c r="A6282" s="88">
        <v>6272</v>
      </c>
      <c r="B6282" s="134"/>
      <c r="C6282" s="134"/>
      <c r="D6282" s="94">
        <f t="shared" si="97"/>
        <v>0</v>
      </c>
      <c r="E6282" s="135"/>
    </row>
    <row r="6283" spans="1:5">
      <c r="A6283" s="88">
        <v>6273</v>
      </c>
      <c r="B6283" s="134"/>
      <c r="C6283" s="134"/>
      <c r="D6283" s="94">
        <f t="shared" si="97"/>
        <v>0</v>
      </c>
      <c r="E6283" s="135"/>
    </row>
    <row r="6284" spans="1:5">
      <c r="A6284" s="88">
        <v>6274</v>
      </c>
      <c r="B6284" s="134"/>
      <c r="C6284" s="134"/>
      <c r="D6284" s="94">
        <f t="shared" ref="D6284:D6347" si="98">MIN(B6284:C6284)</f>
        <v>0</v>
      </c>
      <c r="E6284" s="135"/>
    </row>
    <row r="6285" spans="1:5">
      <c r="A6285" s="88">
        <v>6275</v>
      </c>
      <c r="B6285" s="134"/>
      <c r="C6285" s="134"/>
      <c r="D6285" s="94">
        <f t="shared" si="98"/>
        <v>0</v>
      </c>
      <c r="E6285" s="135"/>
    </row>
    <row r="6286" spans="1:5">
      <c r="A6286" s="88">
        <v>6276</v>
      </c>
      <c r="B6286" s="134"/>
      <c r="C6286" s="134"/>
      <c r="D6286" s="94">
        <f t="shared" si="98"/>
        <v>0</v>
      </c>
      <c r="E6286" s="135"/>
    </row>
    <row r="6287" spans="1:5">
      <c r="A6287" s="88">
        <v>6277</v>
      </c>
      <c r="B6287" s="134"/>
      <c r="C6287" s="134"/>
      <c r="D6287" s="94">
        <f t="shared" si="98"/>
        <v>0</v>
      </c>
      <c r="E6287" s="135"/>
    </row>
    <row r="6288" spans="1:5">
      <c r="A6288" s="88">
        <v>6278</v>
      </c>
      <c r="B6288" s="134"/>
      <c r="C6288" s="134"/>
      <c r="D6288" s="94">
        <f t="shared" si="98"/>
        <v>0</v>
      </c>
      <c r="E6288" s="135"/>
    </row>
    <row r="6289" spans="1:5">
      <c r="A6289" s="88">
        <v>6279</v>
      </c>
      <c r="B6289" s="134"/>
      <c r="C6289" s="134"/>
      <c r="D6289" s="94">
        <f t="shared" si="98"/>
        <v>0</v>
      </c>
      <c r="E6289" s="135"/>
    </row>
    <row r="6290" spans="1:5">
      <c r="A6290" s="88">
        <v>6280</v>
      </c>
      <c r="B6290" s="134"/>
      <c r="C6290" s="134"/>
      <c r="D6290" s="94">
        <f t="shared" si="98"/>
        <v>0</v>
      </c>
      <c r="E6290" s="135"/>
    </row>
    <row r="6291" spans="1:5">
      <c r="A6291" s="88">
        <v>6281</v>
      </c>
      <c r="B6291" s="134"/>
      <c r="C6291" s="134"/>
      <c r="D6291" s="94">
        <f t="shared" si="98"/>
        <v>0</v>
      </c>
      <c r="E6291" s="135"/>
    </row>
    <row r="6292" spans="1:5">
      <c r="A6292" s="88">
        <v>6282</v>
      </c>
      <c r="B6292" s="134"/>
      <c r="C6292" s="134"/>
      <c r="D6292" s="94">
        <f t="shared" si="98"/>
        <v>0</v>
      </c>
      <c r="E6292" s="135"/>
    </row>
    <row r="6293" spans="1:5">
      <c r="A6293" s="88">
        <v>6283</v>
      </c>
      <c r="B6293" s="134"/>
      <c r="C6293" s="134"/>
      <c r="D6293" s="94">
        <f t="shared" si="98"/>
        <v>0</v>
      </c>
      <c r="E6293" s="135"/>
    </row>
    <row r="6294" spans="1:5">
      <c r="A6294" s="88">
        <v>6284</v>
      </c>
      <c r="B6294" s="134"/>
      <c r="C6294" s="134"/>
      <c r="D6294" s="94">
        <f t="shared" si="98"/>
        <v>0</v>
      </c>
      <c r="E6294" s="135"/>
    </row>
    <row r="6295" spans="1:5">
      <c r="A6295" s="88">
        <v>6285</v>
      </c>
      <c r="B6295" s="134"/>
      <c r="C6295" s="134"/>
      <c r="D6295" s="94">
        <f t="shared" si="98"/>
        <v>0</v>
      </c>
      <c r="E6295" s="135"/>
    </row>
    <row r="6296" spans="1:5">
      <c r="A6296" s="88">
        <v>6286</v>
      </c>
      <c r="B6296" s="134"/>
      <c r="C6296" s="134"/>
      <c r="D6296" s="94">
        <f t="shared" si="98"/>
        <v>0</v>
      </c>
      <c r="E6296" s="135"/>
    </row>
    <row r="6297" spans="1:5">
      <c r="A6297" s="88">
        <v>6287</v>
      </c>
      <c r="B6297" s="134"/>
      <c r="C6297" s="134"/>
      <c r="D6297" s="94">
        <f t="shared" si="98"/>
        <v>0</v>
      </c>
      <c r="E6297" s="135"/>
    </row>
    <row r="6298" spans="1:5">
      <c r="A6298" s="88">
        <v>6288</v>
      </c>
      <c r="B6298" s="134"/>
      <c r="C6298" s="134"/>
      <c r="D6298" s="94">
        <f t="shared" si="98"/>
        <v>0</v>
      </c>
      <c r="E6298" s="135"/>
    </row>
    <row r="6299" spans="1:5">
      <c r="A6299" s="88">
        <v>6289</v>
      </c>
      <c r="B6299" s="134"/>
      <c r="C6299" s="134"/>
      <c r="D6299" s="94">
        <f t="shared" si="98"/>
        <v>0</v>
      </c>
      <c r="E6299" s="135"/>
    </row>
    <row r="6300" spans="1:5">
      <c r="A6300" s="88">
        <v>6290</v>
      </c>
      <c r="B6300" s="134"/>
      <c r="C6300" s="134"/>
      <c r="D6300" s="94">
        <f t="shared" si="98"/>
        <v>0</v>
      </c>
      <c r="E6300" s="135"/>
    </row>
    <row r="6301" spans="1:5">
      <c r="A6301" s="88">
        <v>6291</v>
      </c>
      <c r="B6301" s="134"/>
      <c r="C6301" s="134"/>
      <c r="D6301" s="94">
        <f t="shared" si="98"/>
        <v>0</v>
      </c>
      <c r="E6301" s="135"/>
    </row>
    <row r="6302" spans="1:5">
      <c r="A6302" s="88">
        <v>6292</v>
      </c>
      <c r="B6302" s="134"/>
      <c r="C6302" s="134"/>
      <c r="D6302" s="94">
        <f t="shared" si="98"/>
        <v>0</v>
      </c>
      <c r="E6302" s="135"/>
    </row>
    <row r="6303" spans="1:5">
      <c r="A6303" s="88">
        <v>6293</v>
      </c>
      <c r="B6303" s="134"/>
      <c r="C6303" s="134"/>
      <c r="D6303" s="94">
        <f t="shared" si="98"/>
        <v>0</v>
      </c>
      <c r="E6303" s="135"/>
    </row>
    <row r="6304" spans="1:5">
      <c r="A6304" s="88">
        <v>6294</v>
      </c>
      <c r="B6304" s="134"/>
      <c r="C6304" s="134"/>
      <c r="D6304" s="94">
        <f t="shared" si="98"/>
        <v>0</v>
      </c>
      <c r="E6304" s="135"/>
    </row>
    <row r="6305" spans="1:5">
      <c r="A6305" s="88">
        <v>6295</v>
      </c>
      <c r="B6305" s="134"/>
      <c r="C6305" s="134"/>
      <c r="D6305" s="94">
        <f t="shared" si="98"/>
        <v>0</v>
      </c>
      <c r="E6305" s="135"/>
    </row>
    <row r="6306" spans="1:5">
      <c r="A6306" s="88">
        <v>6296</v>
      </c>
      <c r="B6306" s="134"/>
      <c r="C6306" s="134"/>
      <c r="D6306" s="94">
        <f t="shared" si="98"/>
        <v>0</v>
      </c>
      <c r="E6306" s="135"/>
    </row>
    <row r="6307" spans="1:5">
      <c r="A6307" s="88">
        <v>6297</v>
      </c>
      <c r="B6307" s="134"/>
      <c r="C6307" s="134"/>
      <c r="D6307" s="94">
        <f t="shared" si="98"/>
        <v>0</v>
      </c>
      <c r="E6307" s="135"/>
    </row>
    <row r="6308" spans="1:5">
      <c r="A6308" s="88">
        <v>6298</v>
      </c>
      <c r="B6308" s="134"/>
      <c r="C6308" s="134"/>
      <c r="D6308" s="94">
        <f t="shared" si="98"/>
        <v>0</v>
      </c>
      <c r="E6308" s="135"/>
    </row>
    <row r="6309" spans="1:5">
      <c r="A6309" s="88">
        <v>6299</v>
      </c>
      <c r="B6309" s="134"/>
      <c r="C6309" s="134"/>
      <c r="D6309" s="94">
        <f t="shared" si="98"/>
        <v>0</v>
      </c>
      <c r="E6309" s="135"/>
    </row>
    <row r="6310" spans="1:5">
      <c r="A6310" s="88">
        <v>6300</v>
      </c>
      <c r="B6310" s="134"/>
      <c r="C6310" s="134"/>
      <c r="D6310" s="94">
        <f t="shared" si="98"/>
        <v>0</v>
      </c>
      <c r="E6310" s="135"/>
    </row>
    <row r="6311" spans="1:5">
      <c r="A6311" s="88">
        <v>6301</v>
      </c>
      <c r="B6311" s="134"/>
      <c r="C6311" s="134"/>
      <c r="D6311" s="94">
        <f t="shared" si="98"/>
        <v>0</v>
      </c>
      <c r="E6311" s="135"/>
    </row>
    <row r="6312" spans="1:5">
      <c r="A6312" s="88">
        <v>6302</v>
      </c>
      <c r="B6312" s="134"/>
      <c r="C6312" s="134"/>
      <c r="D6312" s="94">
        <f t="shared" si="98"/>
        <v>0</v>
      </c>
      <c r="E6312" s="135"/>
    </row>
    <row r="6313" spans="1:5">
      <c r="A6313" s="88">
        <v>6303</v>
      </c>
      <c r="B6313" s="134"/>
      <c r="C6313" s="134"/>
      <c r="D6313" s="94">
        <f t="shared" si="98"/>
        <v>0</v>
      </c>
      <c r="E6313" s="135"/>
    </row>
    <row r="6314" spans="1:5">
      <c r="A6314" s="88">
        <v>6304</v>
      </c>
      <c r="B6314" s="134"/>
      <c r="C6314" s="134"/>
      <c r="D6314" s="94">
        <f t="shared" si="98"/>
        <v>0</v>
      </c>
      <c r="E6314" s="135"/>
    </row>
    <row r="6315" spans="1:5">
      <c r="A6315" s="88">
        <v>6305</v>
      </c>
      <c r="B6315" s="134"/>
      <c r="C6315" s="134"/>
      <c r="D6315" s="94">
        <f t="shared" si="98"/>
        <v>0</v>
      </c>
      <c r="E6315" s="135"/>
    </row>
    <row r="6316" spans="1:5">
      <c r="A6316" s="88">
        <v>6306</v>
      </c>
      <c r="B6316" s="134"/>
      <c r="C6316" s="134"/>
      <c r="D6316" s="94">
        <f t="shared" si="98"/>
        <v>0</v>
      </c>
      <c r="E6316" s="135"/>
    </row>
    <row r="6317" spans="1:5">
      <c r="A6317" s="88">
        <v>6307</v>
      </c>
      <c r="B6317" s="134"/>
      <c r="C6317" s="134"/>
      <c r="D6317" s="94">
        <f t="shared" si="98"/>
        <v>0</v>
      </c>
      <c r="E6317" s="135"/>
    </row>
    <row r="6318" spans="1:5">
      <c r="A6318" s="88">
        <v>6308</v>
      </c>
      <c r="B6318" s="134"/>
      <c r="C6318" s="134"/>
      <c r="D6318" s="94">
        <f t="shared" si="98"/>
        <v>0</v>
      </c>
      <c r="E6318" s="135"/>
    </row>
    <row r="6319" spans="1:5">
      <c r="A6319" s="88">
        <v>6309</v>
      </c>
      <c r="B6319" s="134"/>
      <c r="C6319" s="134"/>
      <c r="D6319" s="94">
        <f t="shared" si="98"/>
        <v>0</v>
      </c>
      <c r="E6319" s="135"/>
    </row>
    <row r="6320" spans="1:5">
      <c r="A6320" s="88">
        <v>6310</v>
      </c>
      <c r="B6320" s="134"/>
      <c r="C6320" s="134"/>
      <c r="D6320" s="94">
        <f t="shared" si="98"/>
        <v>0</v>
      </c>
      <c r="E6320" s="135"/>
    </row>
    <row r="6321" spans="1:5">
      <c r="A6321" s="88">
        <v>6311</v>
      </c>
      <c r="B6321" s="134"/>
      <c r="C6321" s="134"/>
      <c r="D6321" s="94">
        <f t="shared" si="98"/>
        <v>0</v>
      </c>
      <c r="E6321" s="135"/>
    </row>
    <row r="6322" spans="1:5">
      <c r="A6322" s="88">
        <v>6312</v>
      </c>
      <c r="B6322" s="134"/>
      <c r="C6322" s="134"/>
      <c r="D6322" s="94">
        <f t="shared" si="98"/>
        <v>0</v>
      </c>
      <c r="E6322" s="135"/>
    </row>
    <row r="6323" spans="1:5">
      <c r="A6323" s="88">
        <v>6313</v>
      </c>
      <c r="B6323" s="134"/>
      <c r="C6323" s="134"/>
      <c r="D6323" s="94">
        <f t="shared" si="98"/>
        <v>0</v>
      </c>
      <c r="E6323" s="135"/>
    </row>
    <row r="6324" spans="1:5">
      <c r="A6324" s="88">
        <v>6314</v>
      </c>
      <c r="B6324" s="134"/>
      <c r="C6324" s="134"/>
      <c r="D6324" s="94">
        <f t="shared" si="98"/>
        <v>0</v>
      </c>
      <c r="E6324" s="135"/>
    </row>
    <row r="6325" spans="1:5">
      <c r="A6325" s="88">
        <v>6315</v>
      </c>
      <c r="B6325" s="134"/>
      <c r="C6325" s="134"/>
      <c r="D6325" s="94">
        <f t="shared" si="98"/>
        <v>0</v>
      </c>
      <c r="E6325" s="135"/>
    </row>
    <row r="6326" spans="1:5">
      <c r="A6326" s="88">
        <v>6316</v>
      </c>
      <c r="B6326" s="134"/>
      <c r="C6326" s="134"/>
      <c r="D6326" s="94">
        <f t="shared" si="98"/>
        <v>0</v>
      </c>
      <c r="E6326" s="135"/>
    </row>
    <row r="6327" spans="1:5">
      <c r="A6327" s="88">
        <v>6317</v>
      </c>
      <c r="B6327" s="134"/>
      <c r="C6327" s="134"/>
      <c r="D6327" s="94">
        <f t="shared" si="98"/>
        <v>0</v>
      </c>
      <c r="E6327" s="135"/>
    </row>
    <row r="6328" spans="1:5">
      <c r="A6328" s="88">
        <v>6318</v>
      </c>
      <c r="B6328" s="134"/>
      <c r="C6328" s="134"/>
      <c r="D6328" s="94">
        <f t="shared" si="98"/>
        <v>0</v>
      </c>
      <c r="E6328" s="135"/>
    </row>
    <row r="6329" spans="1:5">
      <c r="A6329" s="88">
        <v>6319</v>
      </c>
      <c r="B6329" s="134"/>
      <c r="C6329" s="134"/>
      <c r="D6329" s="94">
        <f t="shared" si="98"/>
        <v>0</v>
      </c>
      <c r="E6329" s="135"/>
    </row>
    <row r="6330" spans="1:5">
      <c r="A6330" s="88">
        <v>6320</v>
      </c>
      <c r="B6330" s="134"/>
      <c r="C6330" s="134"/>
      <c r="D6330" s="94">
        <f t="shared" si="98"/>
        <v>0</v>
      </c>
      <c r="E6330" s="135"/>
    </row>
    <row r="6331" spans="1:5">
      <c r="A6331" s="88">
        <v>6321</v>
      </c>
      <c r="B6331" s="134"/>
      <c r="C6331" s="134"/>
      <c r="D6331" s="94">
        <f t="shared" si="98"/>
        <v>0</v>
      </c>
      <c r="E6331" s="135"/>
    </row>
    <row r="6332" spans="1:5">
      <c r="A6332" s="88">
        <v>6322</v>
      </c>
      <c r="B6332" s="134"/>
      <c r="C6332" s="134"/>
      <c r="D6332" s="94">
        <f t="shared" si="98"/>
        <v>0</v>
      </c>
      <c r="E6332" s="135"/>
    </row>
    <row r="6333" spans="1:5">
      <c r="A6333" s="88">
        <v>6323</v>
      </c>
      <c r="B6333" s="134"/>
      <c r="C6333" s="134"/>
      <c r="D6333" s="94">
        <f t="shared" si="98"/>
        <v>0</v>
      </c>
      <c r="E6333" s="135"/>
    </row>
    <row r="6334" spans="1:5">
      <c r="A6334" s="88">
        <v>6324</v>
      </c>
      <c r="B6334" s="134"/>
      <c r="C6334" s="134"/>
      <c r="D6334" s="94">
        <f t="shared" si="98"/>
        <v>0</v>
      </c>
      <c r="E6334" s="135"/>
    </row>
    <row r="6335" spans="1:5">
      <c r="A6335" s="88">
        <v>6325</v>
      </c>
      <c r="B6335" s="134"/>
      <c r="C6335" s="134"/>
      <c r="D6335" s="94">
        <f t="shared" si="98"/>
        <v>0</v>
      </c>
      <c r="E6335" s="135"/>
    </row>
    <row r="6336" spans="1:5">
      <c r="A6336" s="88">
        <v>6326</v>
      </c>
      <c r="B6336" s="134"/>
      <c r="C6336" s="134"/>
      <c r="D6336" s="94">
        <f t="shared" si="98"/>
        <v>0</v>
      </c>
      <c r="E6336" s="135"/>
    </row>
    <row r="6337" spans="1:5">
      <c r="A6337" s="88">
        <v>6327</v>
      </c>
      <c r="B6337" s="134"/>
      <c r="C6337" s="134"/>
      <c r="D6337" s="94">
        <f t="shared" si="98"/>
        <v>0</v>
      </c>
      <c r="E6337" s="135"/>
    </row>
    <row r="6338" spans="1:5">
      <c r="A6338" s="88">
        <v>6328</v>
      </c>
      <c r="B6338" s="134"/>
      <c r="C6338" s="134"/>
      <c r="D6338" s="94">
        <f t="shared" si="98"/>
        <v>0</v>
      </c>
      <c r="E6338" s="135"/>
    </row>
    <row r="6339" spans="1:5">
      <c r="A6339" s="88">
        <v>6329</v>
      </c>
      <c r="B6339" s="134"/>
      <c r="C6339" s="134"/>
      <c r="D6339" s="94">
        <f t="shared" si="98"/>
        <v>0</v>
      </c>
      <c r="E6339" s="135"/>
    </row>
    <row r="6340" spans="1:5">
      <c r="A6340" s="88">
        <v>6330</v>
      </c>
      <c r="B6340" s="134"/>
      <c r="C6340" s="134"/>
      <c r="D6340" s="94">
        <f t="shared" si="98"/>
        <v>0</v>
      </c>
      <c r="E6340" s="135"/>
    </row>
    <row r="6341" spans="1:5">
      <c r="A6341" s="88">
        <v>6331</v>
      </c>
      <c r="B6341" s="134"/>
      <c r="C6341" s="134"/>
      <c r="D6341" s="94">
        <f t="shared" si="98"/>
        <v>0</v>
      </c>
      <c r="E6341" s="135"/>
    </row>
    <row r="6342" spans="1:5">
      <c r="A6342" s="88">
        <v>6332</v>
      </c>
      <c r="B6342" s="134"/>
      <c r="C6342" s="134"/>
      <c r="D6342" s="94">
        <f t="shared" si="98"/>
        <v>0</v>
      </c>
      <c r="E6342" s="135"/>
    </row>
    <row r="6343" spans="1:5">
      <c r="A6343" s="88">
        <v>6333</v>
      </c>
      <c r="B6343" s="134"/>
      <c r="C6343" s="134"/>
      <c r="D6343" s="94">
        <f t="shared" si="98"/>
        <v>0</v>
      </c>
      <c r="E6343" s="135"/>
    </row>
    <row r="6344" spans="1:5">
      <c r="A6344" s="88">
        <v>6334</v>
      </c>
      <c r="B6344" s="134"/>
      <c r="C6344" s="134"/>
      <c r="D6344" s="94">
        <f t="shared" si="98"/>
        <v>0</v>
      </c>
      <c r="E6344" s="135"/>
    </row>
    <row r="6345" spans="1:5">
      <c r="A6345" s="88">
        <v>6335</v>
      </c>
      <c r="B6345" s="134"/>
      <c r="C6345" s="134"/>
      <c r="D6345" s="94">
        <f t="shared" si="98"/>
        <v>0</v>
      </c>
      <c r="E6345" s="135"/>
    </row>
    <row r="6346" spans="1:5">
      <c r="A6346" s="88">
        <v>6336</v>
      </c>
      <c r="B6346" s="134"/>
      <c r="C6346" s="134"/>
      <c r="D6346" s="94">
        <f t="shared" si="98"/>
        <v>0</v>
      </c>
      <c r="E6346" s="135"/>
    </row>
    <row r="6347" spans="1:5">
      <c r="A6347" s="88">
        <v>6337</v>
      </c>
      <c r="B6347" s="134"/>
      <c r="C6347" s="134"/>
      <c r="D6347" s="94">
        <f t="shared" si="98"/>
        <v>0</v>
      </c>
      <c r="E6347" s="135"/>
    </row>
    <row r="6348" spans="1:5">
      <c r="A6348" s="88">
        <v>6338</v>
      </c>
      <c r="B6348" s="134"/>
      <c r="C6348" s="134"/>
      <c r="D6348" s="94">
        <f t="shared" ref="D6348:D6411" si="99">MIN(B6348:C6348)</f>
        <v>0</v>
      </c>
      <c r="E6348" s="135"/>
    </row>
    <row r="6349" spans="1:5">
      <c r="A6349" s="88">
        <v>6339</v>
      </c>
      <c r="B6349" s="134"/>
      <c r="C6349" s="134"/>
      <c r="D6349" s="94">
        <f t="shared" si="99"/>
        <v>0</v>
      </c>
      <c r="E6349" s="135"/>
    </row>
    <row r="6350" spans="1:5">
      <c r="A6350" s="88">
        <v>6340</v>
      </c>
      <c r="B6350" s="134"/>
      <c r="C6350" s="134"/>
      <c r="D6350" s="94">
        <f t="shared" si="99"/>
        <v>0</v>
      </c>
      <c r="E6350" s="135"/>
    </row>
    <row r="6351" spans="1:5">
      <c r="A6351" s="88">
        <v>6341</v>
      </c>
      <c r="B6351" s="134"/>
      <c r="C6351" s="134"/>
      <c r="D6351" s="94">
        <f t="shared" si="99"/>
        <v>0</v>
      </c>
      <c r="E6351" s="135"/>
    </row>
    <row r="6352" spans="1:5">
      <c r="A6352" s="88">
        <v>6342</v>
      </c>
      <c r="B6352" s="134"/>
      <c r="C6352" s="134"/>
      <c r="D6352" s="94">
        <f t="shared" si="99"/>
        <v>0</v>
      </c>
      <c r="E6352" s="135"/>
    </row>
    <row r="6353" spans="1:5">
      <c r="A6353" s="88">
        <v>6343</v>
      </c>
      <c r="B6353" s="134"/>
      <c r="C6353" s="134"/>
      <c r="D6353" s="94">
        <f t="shared" si="99"/>
        <v>0</v>
      </c>
      <c r="E6353" s="135"/>
    </row>
    <row r="6354" spans="1:5">
      <c r="A6354" s="88">
        <v>6344</v>
      </c>
      <c r="B6354" s="134"/>
      <c r="C6354" s="134"/>
      <c r="D6354" s="94">
        <f t="shared" si="99"/>
        <v>0</v>
      </c>
      <c r="E6354" s="135"/>
    </row>
    <row r="6355" spans="1:5">
      <c r="A6355" s="88">
        <v>6345</v>
      </c>
      <c r="B6355" s="134"/>
      <c r="C6355" s="134"/>
      <c r="D6355" s="94">
        <f t="shared" si="99"/>
        <v>0</v>
      </c>
      <c r="E6355" s="135"/>
    </row>
    <row r="6356" spans="1:5">
      <c r="A6356" s="88">
        <v>6346</v>
      </c>
      <c r="B6356" s="134"/>
      <c r="C6356" s="134"/>
      <c r="D6356" s="94">
        <f t="shared" si="99"/>
        <v>0</v>
      </c>
      <c r="E6356" s="135"/>
    </row>
    <row r="6357" spans="1:5">
      <c r="A6357" s="88">
        <v>6347</v>
      </c>
      <c r="B6357" s="134"/>
      <c r="C6357" s="134"/>
      <c r="D6357" s="94">
        <f t="shared" si="99"/>
        <v>0</v>
      </c>
      <c r="E6357" s="135"/>
    </row>
    <row r="6358" spans="1:5">
      <c r="A6358" s="88">
        <v>6348</v>
      </c>
      <c r="B6358" s="134"/>
      <c r="C6358" s="134"/>
      <c r="D6358" s="94">
        <f t="shared" si="99"/>
        <v>0</v>
      </c>
      <c r="E6358" s="135"/>
    </row>
    <row r="6359" spans="1:5">
      <c r="A6359" s="88">
        <v>6349</v>
      </c>
      <c r="B6359" s="134"/>
      <c r="C6359" s="134"/>
      <c r="D6359" s="94">
        <f t="shared" si="99"/>
        <v>0</v>
      </c>
      <c r="E6359" s="135"/>
    </row>
    <row r="6360" spans="1:5">
      <c r="A6360" s="88">
        <v>6350</v>
      </c>
      <c r="B6360" s="134"/>
      <c r="C6360" s="134"/>
      <c r="D6360" s="94">
        <f t="shared" si="99"/>
        <v>0</v>
      </c>
      <c r="E6360" s="135"/>
    </row>
    <row r="6361" spans="1:5">
      <c r="A6361" s="88">
        <v>6351</v>
      </c>
      <c r="B6361" s="134"/>
      <c r="C6361" s="134"/>
      <c r="D6361" s="94">
        <f t="shared" si="99"/>
        <v>0</v>
      </c>
      <c r="E6361" s="135"/>
    </row>
    <row r="6362" spans="1:5">
      <c r="A6362" s="88">
        <v>6352</v>
      </c>
      <c r="B6362" s="134"/>
      <c r="C6362" s="134"/>
      <c r="D6362" s="94">
        <f t="shared" si="99"/>
        <v>0</v>
      </c>
      <c r="E6362" s="135"/>
    </row>
    <row r="6363" spans="1:5">
      <c r="A6363" s="88">
        <v>6353</v>
      </c>
      <c r="B6363" s="134"/>
      <c r="C6363" s="134"/>
      <c r="D6363" s="94">
        <f t="shared" si="99"/>
        <v>0</v>
      </c>
      <c r="E6363" s="135"/>
    </row>
    <row r="6364" spans="1:5">
      <c r="A6364" s="88">
        <v>6354</v>
      </c>
      <c r="B6364" s="134"/>
      <c r="C6364" s="134"/>
      <c r="D6364" s="94">
        <f t="shared" si="99"/>
        <v>0</v>
      </c>
      <c r="E6364" s="135"/>
    </row>
    <row r="6365" spans="1:5">
      <c r="A6365" s="88">
        <v>6355</v>
      </c>
      <c r="B6365" s="134"/>
      <c r="C6365" s="134"/>
      <c r="D6365" s="94">
        <f t="shared" si="99"/>
        <v>0</v>
      </c>
      <c r="E6365" s="135"/>
    </row>
    <row r="6366" spans="1:5">
      <c r="A6366" s="88">
        <v>6356</v>
      </c>
      <c r="B6366" s="134"/>
      <c r="C6366" s="134"/>
      <c r="D6366" s="94">
        <f t="shared" si="99"/>
        <v>0</v>
      </c>
      <c r="E6366" s="135"/>
    </row>
    <row r="6367" spans="1:5">
      <c r="A6367" s="88">
        <v>6357</v>
      </c>
      <c r="B6367" s="134"/>
      <c r="C6367" s="134"/>
      <c r="D6367" s="94">
        <f t="shared" si="99"/>
        <v>0</v>
      </c>
      <c r="E6367" s="135"/>
    </row>
    <row r="6368" spans="1:5">
      <c r="A6368" s="88">
        <v>6358</v>
      </c>
      <c r="B6368" s="134"/>
      <c r="C6368" s="134"/>
      <c r="D6368" s="94">
        <f t="shared" si="99"/>
        <v>0</v>
      </c>
      <c r="E6368" s="135"/>
    </row>
    <row r="6369" spans="1:5">
      <c r="A6369" s="88">
        <v>6359</v>
      </c>
      <c r="B6369" s="134"/>
      <c r="C6369" s="134"/>
      <c r="D6369" s="94">
        <f t="shared" si="99"/>
        <v>0</v>
      </c>
      <c r="E6369" s="135"/>
    </row>
    <row r="6370" spans="1:5">
      <c r="A6370" s="88">
        <v>6360</v>
      </c>
      <c r="B6370" s="134"/>
      <c r="C6370" s="134"/>
      <c r="D6370" s="94">
        <f t="shared" si="99"/>
        <v>0</v>
      </c>
      <c r="E6370" s="135"/>
    </row>
    <row r="6371" spans="1:5">
      <c r="A6371" s="88">
        <v>6361</v>
      </c>
      <c r="B6371" s="134"/>
      <c r="C6371" s="134"/>
      <c r="D6371" s="94">
        <f t="shared" si="99"/>
        <v>0</v>
      </c>
      <c r="E6371" s="135"/>
    </row>
    <row r="6372" spans="1:5">
      <c r="A6372" s="88">
        <v>6362</v>
      </c>
      <c r="B6372" s="134"/>
      <c r="C6372" s="134"/>
      <c r="D6372" s="94">
        <f t="shared" si="99"/>
        <v>0</v>
      </c>
      <c r="E6372" s="135"/>
    </row>
    <row r="6373" spans="1:5">
      <c r="A6373" s="88">
        <v>6363</v>
      </c>
      <c r="B6373" s="134"/>
      <c r="C6373" s="134"/>
      <c r="D6373" s="94">
        <f t="shared" si="99"/>
        <v>0</v>
      </c>
      <c r="E6373" s="135"/>
    </row>
    <row r="6374" spans="1:5">
      <c r="A6374" s="88">
        <v>6364</v>
      </c>
      <c r="B6374" s="134"/>
      <c r="C6374" s="134"/>
      <c r="D6374" s="94">
        <f t="shared" si="99"/>
        <v>0</v>
      </c>
      <c r="E6374" s="135"/>
    </row>
    <row r="6375" spans="1:5">
      <c r="A6375" s="88">
        <v>6365</v>
      </c>
      <c r="B6375" s="134"/>
      <c r="C6375" s="134"/>
      <c r="D6375" s="94">
        <f t="shared" si="99"/>
        <v>0</v>
      </c>
      <c r="E6375" s="135"/>
    </row>
    <row r="6376" spans="1:5">
      <c r="A6376" s="88">
        <v>6366</v>
      </c>
      <c r="B6376" s="134"/>
      <c r="C6376" s="134"/>
      <c r="D6376" s="94">
        <f t="shared" si="99"/>
        <v>0</v>
      </c>
      <c r="E6376" s="135"/>
    </row>
    <row r="6377" spans="1:5">
      <c r="A6377" s="88">
        <v>6367</v>
      </c>
      <c r="B6377" s="134"/>
      <c r="C6377" s="134"/>
      <c r="D6377" s="94">
        <f t="shared" si="99"/>
        <v>0</v>
      </c>
      <c r="E6377" s="135"/>
    </row>
    <row r="6378" spans="1:5">
      <c r="A6378" s="88">
        <v>6368</v>
      </c>
      <c r="B6378" s="134"/>
      <c r="C6378" s="134"/>
      <c r="D6378" s="94">
        <f t="shared" si="99"/>
        <v>0</v>
      </c>
      <c r="E6378" s="135"/>
    </row>
    <row r="6379" spans="1:5">
      <c r="A6379" s="88">
        <v>6369</v>
      </c>
      <c r="B6379" s="134"/>
      <c r="C6379" s="134"/>
      <c r="D6379" s="94">
        <f t="shared" si="99"/>
        <v>0</v>
      </c>
      <c r="E6379" s="135"/>
    </row>
    <row r="6380" spans="1:5">
      <c r="A6380" s="88">
        <v>6370</v>
      </c>
      <c r="B6380" s="134"/>
      <c r="C6380" s="134"/>
      <c r="D6380" s="94">
        <f t="shared" si="99"/>
        <v>0</v>
      </c>
      <c r="E6380" s="135"/>
    </row>
    <row r="6381" spans="1:5">
      <c r="A6381" s="88">
        <v>6371</v>
      </c>
      <c r="B6381" s="134"/>
      <c r="C6381" s="134"/>
      <c r="D6381" s="94">
        <f t="shared" si="99"/>
        <v>0</v>
      </c>
      <c r="E6381" s="135"/>
    </row>
    <row r="6382" spans="1:5">
      <c r="A6382" s="88">
        <v>6372</v>
      </c>
      <c r="B6382" s="134"/>
      <c r="C6382" s="134"/>
      <c r="D6382" s="94">
        <f t="shared" si="99"/>
        <v>0</v>
      </c>
      <c r="E6382" s="135"/>
    </row>
    <row r="6383" spans="1:5">
      <c r="A6383" s="88">
        <v>6373</v>
      </c>
      <c r="B6383" s="134"/>
      <c r="C6383" s="134"/>
      <c r="D6383" s="94">
        <f t="shared" si="99"/>
        <v>0</v>
      </c>
      <c r="E6383" s="135"/>
    </row>
    <row r="6384" spans="1:5">
      <c r="A6384" s="88">
        <v>6374</v>
      </c>
      <c r="B6384" s="134"/>
      <c r="C6384" s="134"/>
      <c r="D6384" s="94">
        <f t="shared" si="99"/>
        <v>0</v>
      </c>
      <c r="E6384" s="135"/>
    </row>
    <row r="6385" spans="1:5">
      <c r="A6385" s="88">
        <v>6375</v>
      </c>
      <c r="B6385" s="134"/>
      <c r="C6385" s="134"/>
      <c r="D6385" s="94">
        <f t="shared" si="99"/>
        <v>0</v>
      </c>
      <c r="E6385" s="135"/>
    </row>
    <row r="6386" spans="1:5">
      <c r="A6386" s="88">
        <v>6376</v>
      </c>
      <c r="B6386" s="134"/>
      <c r="C6386" s="134"/>
      <c r="D6386" s="94">
        <f t="shared" si="99"/>
        <v>0</v>
      </c>
      <c r="E6386" s="135"/>
    </row>
    <row r="6387" spans="1:5">
      <c r="A6387" s="88">
        <v>6377</v>
      </c>
      <c r="B6387" s="134"/>
      <c r="C6387" s="134"/>
      <c r="D6387" s="94">
        <f t="shared" si="99"/>
        <v>0</v>
      </c>
      <c r="E6387" s="135"/>
    </row>
    <row r="6388" spans="1:5">
      <c r="A6388" s="88">
        <v>6378</v>
      </c>
      <c r="B6388" s="134"/>
      <c r="C6388" s="134"/>
      <c r="D6388" s="94">
        <f t="shared" si="99"/>
        <v>0</v>
      </c>
      <c r="E6388" s="135"/>
    </row>
    <row r="6389" spans="1:5">
      <c r="A6389" s="88">
        <v>6379</v>
      </c>
      <c r="B6389" s="134"/>
      <c r="C6389" s="134"/>
      <c r="D6389" s="94">
        <f t="shared" si="99"/>
        <v>0</v>
      </c>
      <c r="E6389" s="135"/>
    </row>
    <row r="6390" spans="1:5">
      <c r="A6390" s="88">
        <v>6380</v>
      </c>
      <c r="B6390" s="134"/>
      <c r="C6390" s="134"/>
      <c r="D6390" s="94">
        <f t="shared" si="99"/>
        <v>0</v>
      </c>
      <c r="E6390" s="135"/>
    </row>
    <row r="6391" spans="1:5">
      <c r="A6391" s="88">
        <v>6381</v>
      </c>
      <c r="B6391" s="134"/>
      <c r="C6391" s="134"/>
      <c r="D6391" s="94">
        <f t="shared" si="99"/>
        <v>0</v>
      </c>
      <c r="E6391" s="135"/>
    </row>
    <row r="6392" spans="1:5">
      <c r="A6392" s="88">
        <v>6382</v>
      </c>
      <c r="B6392" s="134"/>
      <c r="C6392" s="134"/>
      <c r="D6392" s="94">
        <f t="shared" si="99"/>
        <v>0</v>
      </c>
      <c r="E6392" s="135"/>
    </row>
    <row r="6393" spans="1:5">
      <c r="A6393" s="88">
        <v>6383</v>
      </c>
      <c r="B6393" s="134"/>
      <c r="C6393" s="134"/>
      <c r="D6393" s="94">
        <f t="shared" si="99"/>
        <v>0</v>
      </c>
      <c r="E6393" s="135"/>
    </row>
    <row r="6394" spans="1:5">
      <c r="A6394" s="88">
        <v>6384</v>
      </c>
      <c r="B6394" s="134"/>
      <c r="C6394" s="134"/>
      <c r="D6394" s="94">
        <f t="shared" si="99"/>
        <v>0</v>
      </c>
      <c r="E6394" s="135"/>
    </row>
    <row r="6395" spans="1:5">
      <c r="A6395" s="88">
        <v>6385</v>
      </c>
      <c r="B6395" s="134"/>
      <c r="C6395" s="134"/>
      <c r="D6395" s="94">
        <f t="shared" si="99"/>
        <v>0</v>
      </c>
      <c r="E6395" s="135"/>
    </row>
    <row r="6396" spans="1:5">
      <c r="A6396" s="88">
        <v>6386</v>
      </c>
      <c r="B6396" s="134"/>
      <c r="C6396" s="134"/>
      <c r="D6396" s="94">
        <f t="shared" si="99"/>
        <v>0</v>
      </c>
      <c r="E6396" s="135"/>
    </row>
    <row r="6397" spans="1:5">
      <c r="A6397" s="88">
        <v>6387</v>
      </c>
      <c r="B6397" s="134"/>
      <c r="C6397" s="134"/>
      <c r="D6397" s="94">
        <f t="shared" si="99"/>
        <v>0</v>
      </c>
      <c r="E6397" s="135"/>
    </row>
    <row r="6398" spans="1:5">
      <c r="A6398" s="88">
        <v>6388</v>
      </c>
      <c r="B6398" s="134"/>
      <c r="C6398" s="134"/>
      <c r="D6398" s="94">
        <f t="shared" si="99"/>
        <v>0</v>
      </c>
      <c r="E6398" s="135"/>
    </row>
    <row r="6399" spans="1:5">
      <c r="A6399" s="88">
        <v>6389</v>
      </c>
      <c r="B6399" s="134"/>
      <c r="C6399" s="134"/>
      <c r="D6399" s="94">
        <f t="shared" si="99"/>
        <v>0</v>
      </c>
      <c r="E6399" s="135"/>
    </row>
    <row r="6400" spans="1:5">
      <c r="A6400" s="88">
        <v>6390</v>
      </c>
      <c r="B6400" s="134"/>
      <c r="C6400" s="134"/>
      <c r="D6400" s="94">
        <f t="shared" si="99"/>
        <v>0</v>
      </c>
      <c r="E6400" s="135"/>
    </row>
    <row r="6401" spans="1:5">
      <c r="A6401" s="88">
        <v>6391</v>
      </c>
      <c r="B6401" s="134"/>
      <c r="C6401" s="134"/>
      <c r="D6401" s="94">
        <f t="shared" si="99"/>
        <v>0</v>
      </c>
      <c r="E6401" s="135"/>
    </row>
    <row r="6402" spans="1:5">
      <c r="A6402" s="88">
        <v>6392</v>
      </c>
      <c r="B6402" s="134"/>
      <c r="C6402" s="134"/>
      <c r="D6402" s="94">
        <f t="shared" si="99"/>
        <v>0</v>
      </c>
      <c r="E6402" s="135"/>
    </row>
    <row r="6403" spans="1:5">
      <c r="A6403" s="88">
        <v>6393</v>
      </c>
      <c r="B6403" s="134"/>
      <c r="C6403" s="134"/>
      <c r="D6403" s="94">
        <f t="shared" si="99"/>
        <v>0</v>
      </c>
      <c r="E6403" s="135"/>
    </row>
    <row r="6404" spans="1:5">
      <c r="A6404" s="88">
        <v>6394</v>
      </c>
      <c r="B6404" s="134"/>
      <c r="C6404" s="134"/>
      <c r="D6404" s="94">
        <f t="shared" si="99"/>
        <v>0</v>
      </c>
      <c r="E6404" s="135"/>
    </row>
    <row r="6405" spans="1:5">
      <c r="A6405" s="88">
        <v>6395</v>
      </c>
      <c r="B6405" s="134"/>
      <c r="C6405" s="134"/>
      <c r="D6405" s="94">
        <f t="shared" si="99"/>
        <v>0</v>
      </c>
      <c r="E6405" s="135"/>
    </row>
    <row r="6406" spans="1:5">
      <c r="A6406" s="88">
        <v>6396</v>
      </c>
      <c r="B6406" s="134"/>
      <c r="C6406" s="134"/>
      <c r="D6406" s="94">
        <f t="shared" si="99"/>
        <v>0</v>
      </c>
      <c r="E6406" s="135"/>
    </row>
    <row r="6407" spans="1:5">
      <c r="A6407" s="88">
        <v>6397</v>
      </c>
      <c r="B6407" s="134"/>
      <c r="C6407" s="134"/>
      <c r="D6407" s="94">
        <f t="shared" si="99"/>
        <v>0</v>
      </c>
      <c r="E6407" s="135"/>
    </row>
    <row r="6408" spans="1:5">
      <c r="A6408" s="88">
        <v>6398</v>
      </c>
      <c r="B6408" s="134"/>
      <c r="C6408" s="134"/>
      <c r="D6408" s="94">
        <f t="shared" si="99"/>
        <v>0</v>
      </c>
      <c r="E6408" s="135"/>
    </row>
    <row r="6409" spans="1:5">
      <c r="A6409" s="88">
        <v>6399</v>
      </c>
      <c r="B6409" s="134"/>
      <c r="C6409" s="134"/>
      <c r="D6409" s="94">
        <f t="shared" si="99"/>
        <v>0</v>
      </c>
      <c r="E6409" s="135"/>
    </row>
    <row r="6410" spans="1:5">
      <c r="A6410" s="88">
        <v>6400</v>
      </c>
      <c r="B6410" s="134"/>
      <c r="C6410" s="134"/>
      <c r="D6410" s="94">
        <f t="shared" si="99"/>
        <v>0</v>
      </c>
      <c r="E6410" s="135"/>
    </row>
    <row r="6411" spans="1:5">
      <c r="A6411" s="88">
        <v>6401</v>
      </c>
      <c r="B6411" s="134"/>
      <c r="C6411" s="134"/>
      <c r="D6411" s="94">
        <f t="shared" si="99"/>
        <v>0</v>
      </c>
      <c r="E6411" s="135"/>
    </row>
    <row r="6412" spans="1:5">
      <c r="A6412" s="88">
        <v>6402</v>
      </c>
      <c r="B6412" s="134"/>
      <c r="C6412" s="134"/>
      <c r="D6412" s="94">
        <f t="shared" ref="D6412:D6475" si="100">MIN(B6412:C6412)</f>
        <v>0</v>
      </c>
      <c r="E6412" s="135"/>
    </row>
    <row r="6413" spans="1:5">
      <c r="A6413" s="88">
        <v>6403</v>
      </c>
      <c r="B6413" s="134"/>
      <c r="C6413" s="134"/>
      <c r="D6413" s="94">
        <f t="shared" si="100"/>
        <v>0</v>
      </c>
      <c r="E6413" s="135"/>
    </row>
    <row r="6414" spans="1:5">
      <c r="A6414" s="88">
        <v>6404</v>
      </c>
      <c r="B6414" s="134"/>
      <c r="C6414" s="134"/>
      <c r="D6414" s="94">
        <f t="shared" si="100"/>
        <v>0</v>
      </c>
      <c r="E6414" s="135"/>
    </row>
    <row r="6415" spans="1:5">
      <c r="A6415" s="88">
        <v>6405</v>
      </c>
      <c r="B6415" s="134"/>
      <c r="C6415" s="134"/>
      <c r="D6415" s="94">
        <f t="shared" si="100"/>
        <v>0</v>
      </c>
      <c r="E6415" s="135"/>
    </row>
    <row r="6416" spans="1:5">
      <c r="A6416" s="88">
        <v>6406</v>
      </c>
      <c r="B6416" s="134"/>
      <c r="C6416" s="134"/>
      <c r="D6416" s="94">
        <f t="shared" si="100"/>
        <v>0</v>
      </c>
      <c r="E6416" s="135"/>
    </row>
    <row r="6417" spans="1:5">
      <c r="A6417" s="88">
        <v>6407</v>
      </c>
      <c r="B6417" s="134"/>
      <c r="C6417" s="134"/>
      <c r="D6417" s="94">
        <f t="shared" si="100"/>
        <v>0</v>
      </c>
      <c r="E6417" s="135"/>
    </row>
    <row r="6418" spans="1:5">
      <c r="A6418" s="88">
        <v>6408</v>
      </c>
      <c r="B6418" s="134"/>
      <c r="C6418" s="134"/>
      <c r="D6418" s="94">
        <f t="shared" si="100"/>
        <v>0</v>
      </c>
      <c r="E6418" s="135"/>
    </row>
    <row r="6419" spans="1:5">
      <c r="A6419" s="88">
        <v>6409</v>
      </c>
      <c r="B6419" s="134"/>
      <c r="C6419" s="134"/>
      <c r="D6419" s="94">
        <f t="shared" si="100"/>
        <v>0</v>
      </c>
      <c r="E6419" s="135"/>
    </row>
    <row r="6420" spans="1:5">
      <c r="A6420" s="88">
        <v>6410</v>
      </c>
      <c r="B6420" s="134"/>
      <c r="C6420" s="134"/>
      <c r="D6420" s="94">
        <f t="shared" si="100"/>
        <v>0</v>
      </c>
      <c r="E6420" s="135"/>
    </row>
    <row r="6421" spans="1:5">
      <c r="A6421" s="88">
        <v>6411</v>
      </c>
      <c r="B6421" s="134"/>
      <c r="C6421" s="134"/>
      <c r="D6421" s="94">
        <f t="shared" si="100"/>
        <v>0</v>
      </c>
      <c r="E6421" s="135"/>
    </row>
    <row r="6422" spans="1:5">
      <c r="A6422" s="88">
        <v>6412</v>
      </c>
      <c r="B6422" s="134"/>
      <c r="C6422" s="134"/>
      <c r="D6422" s="94">
        <f t="shared" si="100"/>
        <v>0</v>
      </c>
      <c r="E6422" s="135"/>
    </row>
    <row r="6423" spans="1:5">
      <c r="A6423" s="88">
        <v>6413</v>
      </c>
      <c r="B6423" s="134"/>
      <c r="C6423" s="134"/>
      <c r="D6423" s="94">
        <f t="shared" si="100"/>
        <v>0</v>
      </c>
      <c r="E6423" s="135"/>
    </row>
    <row r="6424" spans="1:5">
      <c r="A6424" s="88">
        <v>6414</v>
      </c>
      <c r="B6424" s="134"/>
      <c r="C6424" s="134"/>
      <c r="D6424" s="94">
        <f t="shared" si="100"/>
        <v>0</v>
      </c>
      <c r="E6424" s="135"/>
    </row>
    <row r="6425" spans="1:5">
      <c r="A6425" s="88">
        <v>6415</v>
      </c>
      <c r="B6425" s="134"/>
      <c r="C6425" s="134"/>
      <c r="D6425" s="94">
        <f t="shared" si="100"/>
        <v>0</v>
      </c>
      <c r="E6425" s="135"/>
    </row>
    <row r="6426" spans="1:5">
      <c r="A6426" s="88">
        <v>6416</v>
      </c>
      <c r="B6426" s="134"/>
      <c r="C6426" s="134"/>
      <c r="D6426" s="94">
        <f t="shared" si="100"/>
        <v>0</v>
      </c>
      <c r="E6426" s="135"/>
    </row>
    <row r="6427" spans="1:5">
      <c r="A6427" s="88">
        <v>6417</v>
      </c>
      <c r="B6427" s="134"/>
      <c r="C6427" s="134"/>
      <c r="D6427" s="94">
        <f t="shared" si="100"/>
        <v>0</v>
      </c>
      <c r="E6427" s="135"/>
    </row>
    <row r="6428" spans="1:5">
      <c r="A6428" s="88">
        <v>6418</v>
      </c>
      <c r="B6428" s="134"/>
      <c r="C6428" s="134"/>
      <c r="D6428" s="94">
        <f t="shared" si="100"/>
        <v>0</v>
      </c>
      <c r="E6428" s="135"/>
    </row>
    <row r="6429" spans="1:5">
      <c r="A6429" s="88">
        <v>6419</v>
      </c>
      <c r="B6429" s="134"/>
      <c r="C6429" s="134"/>
      <c r="D6429" s="94">
        <f t="shared" si="100"/>
        <v>0</v>
      </c>
      <c r="E6429" s="135"/>
    </row>
    <row r="6430" spans="1:5">
      <c r="A6430" s="88">
        <v>6420</v>
      </c>
      <c r="B6430" s="134"/>
      <c r="C6430" s="134"/>
      <c r="D6430" s="94">
        <f t="shared" si="100"/>
        <v>0</v>
      </c>
      <c r="E6430" s="135"/>
    </row>
    <row r="6431" spans="1:5">
      <c r="A6431" s="88">
        <v>6421</v>
      </c>
      <c r="B6431" s="134"/>
      <c r="C6431" s="134"/>
      <c r="D6431" s="94">
        <f t="shared" si="100"/>
        <v>0</v>
      </c>
      <c r="E6431" s="135"/>
    </row>
    <row r="6432" spans="1:5">
      <c r="A6432" s="88">
        <v>6422</v>
      </c>
      <c r="B6432" s="134"/>
      <c r="C6432" s="134"/>
      <c r="D6432" s="94">
        <f t="shared" si="100"/>
        <v>0</v>
      </c>
      <c r="E6432" s="135"/>
    </row>
    <row r="6433" spans="1:5">
      <c r="A6433" s="88">
        <v>6423</v>
      </c>
      <c r="B6433" s="134"/>
      <c r="C6433" s="134"/>
      <c r="D6433" s="94">
        <f t="shared" si="100"/>
        <v>0</v>
      </c>
      <c r="E6433" s="135"/>
    </row>
    <row r="6434" spans="1:5">
      <c r="A6434" s="88">
        <v>6424</v>
      </c>
      <c r="B6434" s="134"/>
      <c r="C6434" s="134"/>
      <c r="D6434" s="94">
        <f t="shared" si="100"/>
        <v>0</v>
      </c>
      <c r="E6434" s="135"/>
    </row>
    <row r="6435" spans="1:5">
      <c r="A6435" s="88">
        <v>6425</v>
      </c>
      <c r="B6435" s="134"/>
      <c r="C6435" s="134"/>
      <c r="D6435" s="94">
        <f t="shared" si="100"/>
        <v>0</v>
      </c>
      <c r="E6435" s="135"/>
    </row>
    <row r="6436" spans="1:5">
      <c r="A6436" s="88">
        <v>6426</v>
      </c>
      <c r="B6436" s="134"/>
      <c r="C6436" s="134"/>
      <c r="D6436" s="94">
        <f t="shared" si="100"/>
        <v>0</v>
      </c>
      <c r="E6436" s="135"/>
    </row>
    <row r="6437" spans="1:5">
      <c r="A6437" s="88">
        <v>6427</v>
      </c>
      <c r="B6437" s="134"/>
      <c r="C6437" s="134"/>
      <c r="D6437" s="94">
        <f t="shared" si="100"/>
        <v>0</v>
      </c>
      <c r="E6437" s="135"/>
    </row>
    <row r="6438" spans="1:5">
      <c r="A6438" s="88">
        <v>6428</v>
      </c>
      <c r="B6438" s="134"/>
      <c r="C6438" s="134"/>
      <c r="D6438" s="94">
        <f t="shared" si="100"/>
        <v>0</v>
      </c>
      <c r="E6438" s="135"/>
    </row>
    <row r="6439" spans="1:5">
      <c r="A6439" s="88">
        <v>6429</v>
      </c>
      <c r="B6439" s="134"/>
      <c r="C6439" s="134"/>
      <c r="D6439" s="94">
        <f t="shared" si="100"/>
        <v>0</v>
      </c>
      <c r="E6439" s="135"/>
    </row>
    <row r="6440" spans="1:5">
      <c r="A6440" s="88">
        <v>6430</v>
      </c>
      <c r="B6440" s="134"/>
      <c r="C6440" s="134"/>
      <c r="D6440" s="94">
        <f t="shared" si="100"/>
        <v>0</v>
      </c>
      <c r="E6440" s="135"/>
    </row>
    <row r="6441" spans="1:5">
      <c r="A6441" s="88">
        <v>6431</v>
      </c>
      <c r="B6441" s="134"/>
      <c r="C6441" s="134"/>
      <c r="D6441" s="94">
        <f t="shared" si="100"/>
        <v>0</v>
      </c>
      <c r="E6441" s="135"/>
    </row>
    <row r="6442" spans="1:5">
      <c r="A6442" s="88">
        <v>6432</v>
      </c>
      <c r="B6442" s="134"/>
      <c r="C6442" s="134"/>
      <c r="D6442" s="94">
        <f t="shared" si="100"/>
        <v>0</v>
      </c>
      <c r="E6442" s="135"/>
    </row>
    <row r="6443" spans="1:5">
      <c r="A6443" s="88">
        <v>6433</v>
      </c>
      <c r="B6443" s="134"/>
      <c r="C6443" s="134"/>
      <c r="D6443" s="94">
        <f t="shared" si="100"/>
        <v>0</v>
      </c>
      <c r="E6443" s="135"/>
    </row>
    <row r="6444" spans="1:5">
      <c r="A6444" s="88">
        <v>6434</v>
      </c>
      <c r="B6444" s="134"/>
      <c r="C6444" s="134"/>
      <c r="D6444" s="94">
        <f t="shared" si="100"/>
        <v>0</v>
      </c>
      <c r="E6444" s="135"/>
    </row>
    <row r="6445" spans="1:5">
      <c r="A6445" s="88">
        <v>6435</v>
      </c>
      <c r="B6445" s="134"/>
      <c r="C6445" s="134"/>
      <c r="D6445" s="94">
        <f t="shared" si="100"/>
        <v>0</v>
      </c>
      <c r="E6445" s="135"/>
    </row>
    <row r="6446" spans="1:5">
      <c r="A6446" s="88">
        <v>6436</v>
      </c>
      <c r="B6446" s="134"/>
      <c r="C6446" s="134"/>
      <c r="D6446" s="94">
        <f t="shared" si="100"/>
        <v>0</v>
      </c>
      <c r="E6446" s="135"/>
    </row>
    <row r="6447" spans="1:5">
      <c r="A6447" s="88">
        <v>6437</v>
      </c>
      <c r="B6447" s="134"/>
      <c r="C6447" s="134"/>
      <c r="D6447" s="94">
        <f t="shared" si="100"/>
        <v>0</v>
      </c>
      <c r="E6447" s="135"/>
    </row>
    <row r="6448" spans="1:5">
      <c r="A6448" s="88">
        <v>6438</v>
      </c>
      <c r="B6448" s="134"/>
      <c r="C6448" s="134"/>
      <c r="D6448" s="94">
        <f t="shared" si="100"/>
        <v>0</v>
      </c>
      <c r="E6448" s="135"/>
    </row>
    <row r="6449" spans="1:5">
      <c r="A6449" s="88">
        <v>6439</v>
      </c>
      <c r="B6449" s="134"/>
      <c r="C6449" s="134"/>
      <c r="D6449" s="94">
        <f t="shared" si="100"/>
        <v>0</v>
      </c>
      <c r="E6449" s="135"/>
    </row>
    <row r="6450" spans="1:5">
      <c r="A6450" s="88">
        <v>6440</v>
      </c>
      <c r="B6450" s="134"/>
      <c r="C6450" s="134"/>
      <c r="D6450" s="94">
        <f t="shared" si="100"/>
        <v>0</v>
      </c>
      <c r="E6450" s="135"/>
    </row>
    <row r="6451" spans="1:5">
      <c r="A6451" s="88">
        <v>6441</v>
      </c>
      <c r="B6451" s="134"/>
      <c r="C6451" s="134"/>
      <c r="D6451" s="94">
        <f t="shared" si="100"/>
        <v>0</v>
      </c>
      <c r="E6451" s="135"/>
    </row>
    <row r="6452" spans="1:5">
      <c r="A6452" s="88">
        <v>6442</v>
      </c>
      <c r="B6452" s="134"/>
      <c r="C6452" s="134"/>
      <c r="D6452" s="94">
        <f t="shared" si="100"/>
        <v>0</v>
      </c>
      <c r="E6452" s="135"/>
    </row>
    <row r="6453" spans="1:5">
      <c r="A6453" s="88">
        <v>6443</v>
      </c>
      <c r="B6453" s="134"/>
      <c r="C6453" s="134"/>
      <c r="D6453" s="94">
        <f t="shared" si="100"/>
        <v>0</v>
      </c>
      <c r="E6453" s="135"/>
    </row>
    <row r="6454" spans="1:5">
      <c r="A6454" s="88">
        <v>6444</v>
      </c>
      <c r="B6454" s="134"/>
      <c r="C6454" s="134"/>
      <c r="D6454" s="94">
        <f t="shared" si="100"/>
        <v>0</v>
      </c>
      <c r="E6454" s="135"/>
    </row>
    <row r="6455" spans="1:5">
      <c r="A6455" s="88">
        <v>6445</v>
      </c>
      <c r="B6455" s="134"/>
      <c r="C6455" s="134"/>
      <c r="D6455" s="94">
        <f t="shared" si="100"/>
        <v>0</v>
      </c>
      <c r="E6455" s="135"/>
    </row>
    <row r="6456" spans="1:5">
      <c r="A6456" s="88">
        <v>6446</v>
      </c>
      <c r="B6456" s="134"/>
      <c r="C6456" s="134"/>
      <c r="D6456" s="94">
        <f t="shared" si="100"/>
        <v>0</v>
      </c>
      <c r="E6456" s="135"/>
    </row>
    <row r="6457" spans="1:5">
      <c r="A6457" s="88">
        <v>6447</v>
      </c>
      <c r="B6457" s="134"/>
      <c r="C6457" s="134"/>
      <c r="D6457" s="94">
        <f t="shared" si="100"/>
        <v>0</v>
      </c>
      <c r="E6457" s="135"/>
    </row>
    <row r="6458" spans="1:5">
      <c r="A6458" s="88">
        <v>6448</v>
      </c>
      <c r="B6458" s="134"/>
      <c r="C6458" s="134"/>
      <c r="D6458" s="94">
        <f t="shared" si="100"/>
        <v>0</v>
      </c>
      <c r="E6458" s="135"/>
    </row>
    <row r="6459" spans="1:5">
      <c r="A6459" s="88">
        <v>6449</v>
      </c>
      <c r="B6459" s="134"/>
      <c r="C6459" s="134"/>
      <c r="D6459" s="94">
        <f t="shared" si="100"/>
        <v>0</v>
      </c>
      <c r="E6459" s="135"/>
    </row>
    <row r="6460" spans="1:5">
      <c r="A6460" s="88">
        <v>6450</v>
      </c>
      <c r="B6460" s="134"/>
      <c r="C6460" s="134"/>
      <c r="D6460" s="94">
        <f t="shared" si="100"/>
        <v>0</v>
      </c>
      <c r="E6460" s="135"/>
    </row>
    <row r="6461" spans="1:5">
      <c r="A6461" s="88">
        <v>6451</v>
      </c>
      <c r="B6461" s="134"/>
      <c r="C6461" s="134"/>
      <c r="D6461" s="94">
        <f t="shared" si="100"/>
        <v>0</v>
      </c>
      <c r="E6461" s="135"/>
    </row>
    <row r="6462" spans="1:5">
      <c r="A6462" s="88">
        <v>6452</v>
      </c>
      <c r="B6462" s="134"/>
      <c r="C6462" s="134"/>
      <c r="D6462" s="94">
        <f t="shared" si="100"/>
        <v>0</v>
      </c>
      <c r="E6462" s="135"/>
    </row>
    <row r="6463" spans="1:5">
      <c r="A6463" s="88">
        <v>6453</v>
      </c>
      <c r="B6463" s="134"/>
      <c r="C6463" s="134"/>
      <c r="D6463" s="94">
        <f t="shared" si="100"/>
        <v>0</v>
      </c>
      <c r="E6463" s="135"/>
    </row>
    <row r="6464" spans="1:5">
      <c r="A6464" s="88">
        <v>6454</v>
      </c>
      <c r="B6464" s="134"/>
      <c r="C6464" s="134"/>
      <c r="D6464" s="94">
        <f t="shared" si="100"/>
        <v>0</v>
      </c>
      <c r="E6464" s="135"/>
    </row>
    <row r="6465" spans="1:5">
      <c r="A6465" s="88">
        <v>6455</v>
      </c>
      <c r="B6465" s="134"/>
      <c r="C6465" s="134"/>
      <c r="D6465" s="94">
        <f t="shared" si="100"/>
        <v>0</v>
      </c>
      <c r="E6465" s="135"/>
    </row>
    <row r="6466" spans="1:5">
      <c r="A6466" s="88">
        <v>6456</v>
      </c>
      <c r="B6466" s="134"/>
      <c r="C6466" s="134"/>
      <c r="D6466" s="94">
        <f t="shared" si="100"/>
        <v>0</v>
      </c>
      <c r="E6466" s="135"/>
    </row>
    <row r="6467" spans="1:5">
      <c r="A6467" s="88">
        <v>6457</v>
      </c>
      <c r="B6467" s="134"/>
      <c r="C6467" s="134"/>
      <c r="D6467" s="94">
        <f t="shared" si="100"/>
        <v>0</v>
      </c>
      <c r="E6467" s="135"/>
    </row>
    <row r="6468" spans="1:5">
      <c r="A6468" s="88">
        <v>6458</v>
      </c>
      <c r="B6468" s="134"/>
      <c r="C6468" s="134"/>
      <c r="D6468" s="94">
        <f t="shared" si="100"/>
        <v>0</v>
      </c>
      <c r="E6468" s="135"/>
    </row>
    <row r="6469" spans="1:5">
      <c r="A6469" s="88">
        <v>6459</v>
      </c>
      <c r="B6469" s="134"/>
      <c r="C6469" s="134"/>
      <c r="D6469" s="94">
        <f t="shared" si="100"/>
        <v>0</v>
      </c>
      <c r="E6469" s="135"/>
    </row>
    <row r="6470" spans="1:5">
      <c r="A6470" s="88">
        <v>6460</v>
      </c>
      <c r="B6470" s="134"/>
      <c r="C6470" s="134"/>
      <c r="D6470" s="94">
        <f t="shared" si="100"/>
        <v>0</v>
      </c>
      <c r="E6470" s="135"/>
    </row>
    <row r="6471" spans="1:5">
      <c r="A6471" s="88">
        <v>6461</v>
      </c>
      <c r="B6471" s="134"/>
      <c r="C6471" s="134"/>
      <c r="D6471" s="94">
        <f t="shared" si="100"/>
        <v>0</v>
      </c>
      <c r="E6471" s="135"/>
    </row>
    <row r="6472" spans="1:5">
      <c r="A6472" s="88">
        <v>6462</v>
      </c>
      <c r="B6472" s="134"/>
      <c r="C6472" s="134"/>
      <c r="D6472" s="94">
        <f t="shared" si="100"/>
        <v>0</v>
      </c>
      <c r="E6472" s="135"/>
    </row>
    <row r="6473" spans="1:5">
      <c r="A6473" s="88">
        <v>6463</v>
      </c>
      <c r="B6473" s="134"/>
      <c r="C6473" s="134"/>
      <c r="D6473" s="94">
        <f t="shared" si="100"/>
        <v>0</v>
      </c>
      <c r="E6473" s="135"/>
    </row>
    <row r="6474" spans="1:5">
      <c r="A6474" s="88">
        <v>6464</v>
      </c>
      <c r="B6474" s="134"/>
      <c r="C6474" s="134"/>
      <c r="D6474" s="94">
        <f t="shared" si="100"/>
        <v>0</v>
      </c>
      <c r="E6474" s="135"/>
    </row>
    <row r="6475" spans="1:5">
      <c r="A6475" s="88">
        <v>6465</v>
      </c>
      <c r="B6475" s="134"/>
      <c r="C6475" s="134"/>
      <c r="D6475" s="94">
        <f t="shared" si="100"/>
        <v>0</v>
      </c>
      <c r="E6475" s="135"/>
    </row>
    <row r="6476" spans="1:5">
      <c r="A6476" s="88">
        <v>6466</v>
      </c>
      <c r="B6476" s="134"/>
      <c r="C6476" s="134"/>
      <c r="D6476" s="94">
        <f t="shared" ref="D6476:D6539" si="101">MIN(B6476:C6476)</f>
        <v>0</v>
      </c>
      <c r="E6476" s="135"/>
    </row>
    <row r="6477" spans="1:5">
      <c r="A6477" s="88">
        <v>6467</v>
      </c>
      <c r="B6477" s="134"/>
      <c r="C6477" s="134"/>
      <c r="D6477" s="94">
        <f t="shared" si="101"/>
        <v>0</v>
      </c>
      <c r="E6477" s="135"/>
    </row>
    <row r="6478" spans="1:5">
      <c r="A6478" s="88">
        <v>6468</v>
      </c>
      <c r="B6478" s="134"/>
      <c r="C6478" s="134"/>
      <c r="D6478" s="94">
        <f t="shared" si="101"/>
        <v>0</v>
      </c>
      <c r="E6478" s="135"/>
    </row>
    <row r="6479" spans="1:5">
      <c r="A6479" s="88">
        <v>6469</v>
      </c>
      <c r="B6479" s="134"/>
      <c r="C6479" s="134"/>
      <c r="D6479" s="94">
        <f t="shared" si="101"/>
        <v>0</v>
      </c>
      <c r="E6479" s="135"/>
    </row>
    <row r="6480" spans="1:5">
      <c r="A6480" s="88">
        <v>6470</v>
      </c>
      <c r="B6480" s="134"/>
      <c r="C6480" s="134"/>
      <c r="D6480" s="94">
        <f t="shared" si="101"/>
        <v>0</v>
      </c>
      <c r="E6480" s="135"/>
    </row>
    <row r="6481" spans="1:5">
      <c r="A6481" s="88">
        <v>6471</v>
      </c>
      <c r="B6481" s="134"/>
      <c r="C6481" s="134"/>
      <c r="D6481" s="94">
        <f t="shared" si="101"/>
        <v>0</v>
      </c>
      <c r="E6481" s="135"/>
    </row>
    <row r="6482" spans="1:5">
      <c r="A6482" s="88">
        <v>6472</v>
      </c>
      <c r="B6482" s="134"/>
      <c r="C6482" s="134"/>
      <c r="D6482" s="94">
        <f t="shared" si="101"/>
        <v>0</v>
      </c>
      <c r="E6482" s="135"/>
    </row>
    <row r="6483" spans="1:5">
      <c r="A6483" s="88">
        <v>6473</v>
      </c>
      <c r="B6483" s="134"/>
      <c r="C6483" s="134"/>
      <c r="D6483" s="94">
        <f t="shared" si="101"/>
        <v>0</v>
      </c>
      <c r="E6483" s="135"/>
    </row>
    <row r="6484" spans="1:5">
      <c r="A6484" s="88">
        <v>6474</v>
      </c>
      <c r="B6484" s="134"/>
      <c r="C6484" s="134"/>
      <c r="D6484" s="94">
        <f t="shared" si="101"/>
        <v>0</v>
      </c>
      <c r="E6484" s="135"/>
    </row>
    <row r="6485" spans="1:5">
      <c r="A6485" s="88">
        <v>6475</v>
      </c>
      <c r="B6485" s="134"/>
      <c r="C6485" s="134"/>
      <c r="D6485" s="94">
        <f t="shared" si="101"/>
        <v>0</v>
      </c>
      <c r="E6485" s="135"/>
    </row>
    <row r="6486" spans="1:5">
      <c r="A6486" s="88">
        <v>6476</v>
      </c>
      <c r="B6486" s="134"/>
      <c r="C6486" s="134"/>
      <c r="D6486" s="94">
        <f t="shared" si="101"/>
        <v>0</v>
      </c>
      <c r="E6486" s="135"/>
    </row>
    <row r="6487" spans="1:5">
      <c r="A6487" s="88">
        <v>6477</v>
      </c>
      <c r="B6487" s="134"/>
      <c r="C6487" s="134"/>
      <c r="D6487" s="94">
        <f t="shared" si="101"/>
        <v>0</v>
      </c>
      <c r="E6487" s="135"/>
    </row>
    <row r="6488" spans="1:5">
      <c r="A6488" s="88">
        <v>6478</v>
      </c>
      <c r="B6488" s="134"/>
      <c r="C6488" s="134"/>
      <c r="D6488" s="94">
        <f t="shared" si="101"/>
        <v>0</v>
      </c>
      <c r="E6488" s="135"/>
    </row>
    <row r="6489" spans="1:5">
      <c r="A6489" s="88">
        <v>6479</v>
      </c>
      <c r="B6489" s="134"/>
      <c r="C6489" s="134"/>
      <c r="D6489" s="94">
        <f t="shared" si="101"/>
        <v>0</v>
      </c>
      <c r="E6489" s="135"/>
    </row>
    <row r="6490" spans="1:5">
      <c r="A6490" s="88">
        <v>6480</v>
      </c>
      <c r="B6490" s="134"/>
      <c r="C6490" s="134"/>
      <c r="D6490" s="94">
        <f t="shared" si="101"/>
        <v>0</v>
      </c>
      <c r="E6490" s="135"/>
    </row>
    <row r="6491" spans="1:5">
      <c r="A6491" s="88">
        <v>6481</v>
      </c>
      <c r="B6491" s="134"/>
      <c r="C6491" s="134"/>
      <c r="D6491" s="94">
        <f t="shared" si="101"/>
        <v>0</v>
      </c>
      <c r="E6491" s="135"/>
    </row>
    <row r="6492" spans="1:5">
      <c r="A6492" s="88">
        <v>6482</v>
      </c>
      <c r="B6492" s="134"/>
      <c r="C6492" s="134"/>
      <c r="D6492" s="94">
        <f t="shared" si="101"/>
        <v>0</v>
      </c>
      <c r="E6492" s="135"/>
    </row>
    <row r="6493" spans="1:5">
      <c r="A6493" s="88">
        <v>6483</v>
      </c>
      <c r="B6493" s="134"/>
      <c r="C6493" s="134"/>
      <c r="D6493" s="94">
        <f t="shared" si="101"/>
        <v>0</v>
      </c>
      <c r="E6493" s="135"/>
    </row>
    <row r="6494" spans="1:5">
      <c r="A6494" s="88">
        <v>6484</v>
      </c>
      <c r="B6494" s="134"/>
      <c r="C6494" s="134"/>
      <c r="D6494" s="94">
        <f t="shared" si="101"/>
        <v>0</v>
      </c>
      <c r="E6494" s="135"/>
    </row>
    <row r="6495" spans="1:5">
      <c r="A6495" s="88">
        <v>6485</v>
      </c>
      <c r="B6495" s="134"/>
      <c r="C6495" s="134"/>
      <c r="D6495" s="94">
        <f t="shared" si="101"/>
        <v>0</v>
      </c>
      <c r="E6495" s="135"/>
    </row>
    <row r="6496" spans="1:5">
      <c r="A6496" s="88">
        <v>6486</v>
      </c>
      <c r="B6496" s="134"/>
      <c r="C6496" s="134"/>
      <c r="D6496" s="94">
        <f t="shared" si="101"/>
        <v>0</v>
      </c>
      <c r="E6496" s="135"/>
    </row>
    <row r="6497" spans="1:5">
      <c r="A6497" s="88">
        <v>6487</v>
      </c>
      <c r="B6497" s="134"/>
      <c r="C6497" s="134"/>
      <c r="D6497" s="94">
        <f t="shared" si="101"/>
        <v>0</v>
      </c>
      <c r="E6497" s="135"/>
    </row>
    <row r="6498" spans="1:5">
      <c r="A6498" s="88">
        <v>6488</v>
      </c>
      <c r="B6498" s="134"/>
      <c r="C6498" s="134"/>
      <c r="D6498" s="94">
        <f t="shared" si="101"/>
        <v>0</v>
      </c>
      <c r="E6498" s="135"/>
    </row>
    <row r="6499" spans="1:5">
      <c r="A6499" s="88">
        <v>6489</v>
      </c>
      <c r="B6499" s="134"/>
      <c r="C6499" s="134"/>
      <c r="D6499" s="94">
        <f t="shared" si="101"/>
        <v>0</v>
      </c>
      <c r="E6499" s="135"/>
    </row>
    <row r="6500" spans="1:5">
      <c r="A6500" s="88">
        <v>6490</v>
      </c>
      <c r="B6500" s="134"/>
      <c r="C6500" s="134"/>
      <c r="D6500" s="94">
        <f t="shared" si="101"/>
        <v>0</v>
      </c>
      <c r="E6500" s="135"/>
    </row>
    <row r="6501" spans="1:5">
      <c r="A6501" s="88">
        <v>6491</v>
      </c>
      <c r="B6501" s="134"/>
      <c r="C6501" s="134"/>
      <c r="D6501" s="94">
        <f t="shared" si="101"/>
        <v>0</v>
      </c>
      <c r="E6501" s="135"/>
    </row>
    <row r="6502" spans="1:5">
      <c r="A6502" s="88">
        <v>6492</v>
      </c>
      <c r="B6502" s="134"/>
      <c r="C6502" s="134"/>
      <c r="D6502" s="94">
        <f t="shared" si="101"/>
        <v>0</v>
      </c>
      <c r="E6502" s="135"/>
    </row>
    <row r="6503" spans="1:5">
      <c r="A6503" s="88">
        <v>6493</v>
      </c>
      <c r="B6503" s="134"/>
      <c r="C6503" s="134"/>
      <c r="D6503" s="94">
        <f t="shared" si="101"/>
        <v>0</v>
      </c>
      <c r="E6503" s="135"/>
    </row>
    <row r="6504" spans="1:5">
      <c r="A6504" s="88">
        <v>6494</v>
      </c>
      <c r="B6504" s="134"/>
      <c r="C6504" s="134"/>
      <c r="D6504" s="94">
        <f t="shared" si="101"/>
        <v>0</v>
      </c>
      <c r="E6504" s="135"/>
    </row>
    <row r="6505" spans="1:5">
      <c r="A6505" s="88">
        <v>6495</v>
      </c>
      <c r="B6505" s="134"/>
      <c r="C6505" s="134"/>
      <c r="D6505" s="94">
        <f t="shared" si="101"/>
        <v>0</v>
      </c>
      <c r="E6505" s="135"/>
    </row>
    <row r="6506" spans="1:5">
      <c r="A6506" s="88">
        <v>6496</v>
      </c>
      <c r="B6506" s="134"/>
      <c r="C6506" s="134"/>
      <c r="D6506" s="94">
        <f t="shared" si="101"/>
        <v>0</v>
      </c>
      <c r="E6506" s="135"/>
    </row>
    <row r="6507" spans="1:5">
      <c r="A6507" s="88">
        <v>6497</v>
      </c>
      <c r="B6507" s="134"/>
      <c r="C6507" s="134"/>
      <c r="D6507" s="94">
        <f t="shared" si="101"/>
        <v>0</v>
      </c>
      <c r="E6507" s="135"/>
    </row>
    <row r="6508" spans="1:5">
      <c r="A6508" s="88">
        <v>6498</v>
      </c>
      <c r="B6508" s="134"/>
      <c r="C6508" s="134"/>
      <c r="D6508" s="94">
        <f t="shared" si="101"/>
        <v>0</v>
      </c>
      <c r="E6508" s="135"/>
    </row>
    <row r="6509" spans="1:5">
      <c r="A6509" s="88">
        <v>6499</v>
      </c>
      <c r="B6509" s="134"/>
      <c r="C6509" s="134"/>
      <c r="D6509" s="94">
        <f t="shared" si="101"/>
        <v>0</v>
      </c>
      <c r="E6509" s="135"/>
    </row>
    <row r="6510" spans="1:5">
      <c r="A6510" s="88">
        <v>6500</v>
      </c>
      <c r="B6510" s="134"/>
      <c r="C6510" s="134"/>
      <c r="D6510" s="94">
        <f t="shared" si="101"/>
        <v>0</v>
      </c>
      <c r="E6510" s="135"/>
    </row>
    <row r="6511" spans="1:5">
      <c r="A6511" s="88">
        <v>6501</v>
      </c>
      <c r="B6511" s="134"/>
      <c r="C6511" s="134"/>
      <c r="D6511" s="94">
        <f t="shared" si="101"/>
        <v>0</v>
      </c>
      <c r="E6511" s="135"/>
    </row>
    <row r="6512" spans="1:5">
      <c r="A6512" s="88">
        <v>6502</v>
      </c>
      <c r="B6512" s="134"/>
      <c r="C6512" s="134"/>
      <c r="D6512" s="94">
        <f t="shared" si="101"/>
        <v>0</v>
      </c>
      <c r="E6512" s="135"/>
    </row>
    <row r="6513" spans="1:5">
      <c r="A6513" s="88">
        <v>6503</v>
      </c>
      <c r="B6513" s="134"/>
      <c r="C6513" s="134"/>
      <c r="D6513" s="94">
        <f t="shared" si="101"/>
        <v>0</v>
      </c>
      <c r="E6513" s="135"/>
    </row>
    <row r="6514" spans="1:5">
      <c r="A6514" s="88">
        <v>6504</v>
      </c>
      <c r="B6514" s="134"/>
      <c r="C6514" s="134"/>
      <c r="D6514" s="94">
        <f t="shared" si="101"/>
        <v>0</v>
      </c>
      <c r="E6514" s="135"/>
    </row>
    <row r="6515" spans="1:5">
      <c r="A6515" s="88">
        <v>6505</v>
      </c>
      <c r="B6515" s="134"/>
      <c r="C6515" s="134"/>
      <c r="D6515" s="94">
        <f t="shared" si="101"/>
        <v>0</v>
      </c>
      <c r="E6515" s="135"/>
    </row>
    <row r="6516" spans="1:5">
      <c r="A6516" s="88">
        <v>6506</v>
      </c>
      <c r="B6516" s="134"/>
      <c r="C6516" s="134"/>
      <c r="D6516" s="94">
        <f t="shared" si="101"/>
        <v>0</v>
      </c>
      <c r="E6516" s="135"/>
    </row>
    <row r="6517" spans="1:5">
      <c r="A6517" s="88">
        <v>6507</v>
      </c>
      <c r="B6517" s="134"/>
      <c r="C6517" s="134"/>
      <c r="D6517" s="94">
        <f t="shared" si="101"/>
        <v>0</v>
      </c>
      <c r="E6517" s="135"/>
    </row>
    <row r="6518" spans="1:5">
      <c r="A6518" s="88">
        <v>6508</v>
      </c>
      <c r="B6518" s="134"/>
      <c r="C6518" s="134"/>
      <c r="D6518" s="94">
        <f t="shared" si="101"/>
        <v>0</v>
      </c>
      <c r="E6518" s="135"/>
    </row>
    <row r="6519" spans="1:5">
      <c r="A6519" s="88">
        <v>6509</v>
      </c>
      <c r="B6519" s="134"/>
      <c r="C6519" s="134"/>
      <c r="D6519" s="94">
        <f t="shared" si="101"/>
        <v>0</v>
      </c>
      <c r="E6519" s="135"/>
    </row>
    <row r="6520" spans="1:5">
      <c r="A6520" s="88">
        <v>6510</v>
      </c>
      <c r="B6520" s="134"/>
      <c r="C6520" s="134"/>
      <c r="D6520" s="94">
        <f t="shared" si="101"/>
        <v>0</v>
      </c>
      <c r="E6520" s="135"/>
    </row>
    <row r="6521" spans="1:5">
      <c r="A6521" s="88">
        <v>6511</v>
      </c>
      <c r="B6521" s="134"/>
      <c r="C6521" s="134"/>
      <c r="D6521" s="94">
        <f t="shared" si="101"/>
        <v>0</v>
      </c>
      <c r="E6521" s="135"/>
    </row>
    <row r="6522" spans="1:5">
      <c r="A6522" s="88">
        <v>6512</v>
      </c>
      <c r="B6522" s="134"/>
      <c r="C6522" s="134"/>
      <c r="D6522" s="94">
        <f t="shared" si="101"/>
        <v>0</v>
      </c>
      <c r="E6522" s="135"/>
    </row>
    <row r="6523" spans="1:5">
      <c r="A6523" s="88">
        <v>6513</v>
      </c>
      <c r="B6523" s="134"/>
      <c r="C6523" s="134"/>
      <c r="D6523" s="94">
        <f t="shared" si="101"/>
        <v>0</v>
      </c>
      <c r="E6523" s="135"/>
    </row>
    <row r="6524" spans="1:5">
      <c r="A6524" s="88">
        <v>6514</v>
      </c>
      <c r="B6524" s="134"/>
      <c r="C6524" s="134"/>
      <c r="D6524" s="94">
        <f t="shared" si="101"/>
        <v>0</v>
      </c>
      <c r="E6524" s="135"/>
    </row>
    <row r="6525" spans="1:5">
      <c r="A6525" s="88">
        <v>6515</v>
      </c>
      <c r="B6525" s="134"/>
      <c r="C6525" s="134"/>
      <c r="D6525" s="94">
        <f t="shared" si="101"/>
        <v>0</v>
      </c>
      <c r="E6525" s="135"/>
    </row>
    <row r="6526" spans="1:5">
      <c r="A6526" s="88">
        <v>6516</v>
      </c>
      <c r="B6526" s="134"/>
      <c r="C6526" s="134"/>
      <c r="D6526" s="94">
        <f t="shared" si="101"/>
        <v>0</v>
      </c>
      <c r="E6526" s="135"/>
    </row>
    <row r="6527" spans="1:5">
      <c r="A6527" s="88">
        <v>6517</v>
      </c>
      <c r="B6527" s="134"/>
      <c r="C6527" s="134"/>
      <c r="D6527" s="94">
        <f t="shared" si="101"/>
        <v>0</v>
      </c>
      <c r="E6527" s="135"/>
    </row>
    <row r="6528" spans="1:5">
      <c r="A6528" s="88">
        <v>6518</v>
      </c>
      <c r="B6528" s="134"/>
      <c r="C6528" s="134"/>
      <c r="D6528" s="94">
        <f t="shared" si="101"/>
        <v>0</v>
      </c>
      <c r="E6528" s="135"/>
    </row>
    <row r="6529" spans="1:5">
      <c r="A6529" s="88">
        <v>6519</v>
      </c>
      <c r="B6529" s="134"/>
      <c r="C6529" s="134"/>
      <c r="D6529" s="94">
        <f t="shared" si="101"/>
        <v>0</v>
      </c>
      <c r="E6529" s="135"/>
    </row>
    <row r="6530" spans="1:5">
      <c r="A6530" s="88">
        <v>6520</v>
      </c>
      <c r="B6530" s="134"/>
      <c r="C6530" s="134"/>
      <c r="D6530" s="94">
        <f t="shared" si="101"/>
        <v>0</v>
      </c>
      <c r="E6530" s="135"/>
    </row>
    <row r="6531" spans="1:5">
      <c r="A6531" s="88">
        <v>6521</v>
      </c>
      <c r="B6531" s="134"/>
      <c r="C6531" s="134"/>
      <c r="D6531" s="94">
        <f t="shared" si="101"/>
        <v>0</v>
      </c>
      <c r="E6531" s="135"/>
    </row>
    <row r="6532" spans="1:5">
      <c r="A6532" s="88">
        <v>6522</v>
      </c>
      <c r="B6532" s="134"/>
      <c r="C6532" s="134"/>
      <c r="D6532" s="94">
        <f t="shared" si="101"/>
        <v>0</v>
      </c>
      <c r="E6532" s="135"/>
    </row>
    <row r="6533" spans="1:5">
      <c r="A6533" s="88">
        <v>6523</v>
      </c>
      <c r="B6533" s="134"/>
      <c r="C6533" s="134"/>
      <c r="D6533" s="94">
        <f t="shared" si="101"/>
        <v>0</v>
      </c>
      <c r="E6533" s="135"/>
    </row>
    <row r="6534" spans="1:5">
      <c r="A6534" s="88">
        <v>6524</v>
      </c>
      <c r="B6534" s="134"/>
      <c r="C6534" s="134"/>
      <c r="D6534" s="94">
        <f t="shared" si="101"/>
        <v>0</v>
      </c>
      <c r="E6534" s="135"/>
    </row>
    <row r="6535" spans="1:5">
      <c r="A6535" s="88">
        <v>6525</v>
      </c>
      <c r="B6535" s="134"/>
      <c r="C6535" s="134"/>
      <c r="D6535" s="94">
        <f t="shared" si="101"/>
        <v>0</v>
      </c>
      <c r="E6535" s="135"/>
    </row>
    <row r="6536" spans="1:5">
      <c r="A6536" s="88">
        <v>6526</v>
      </c>
      <c r="B6536" s="134"/>
      <c r="C6536" s="134"/>
      <c r="D6536" s="94">
        <f t="shared" si="101"/>
        <v>0</v>
      </c>
      <c r="E6536" s="135"/>
    </row>
    <row r="6537" spans="1:5">
      <c r="A6537" s="88">
        <v>6527</v>
      </c>
      <c r="B6537" s="134"/>
      <c r="C6537" s="134"/>
      <c r="D6537" s="94">
        <f t="shared" si="101"/>
        <v>0</v>
      </c>
      <c r="E6537" s="135"/>
    </row>
    <row r="6538" spans="1:5">
      <c r="A6538" s="88">
        <v>6528</v>
      </c>
      <c r="B6538" s="134"/>
      <c r="C6538" s="134"/>
      <c r="D6538" s="94">
        <f t="shared" si="101"/>
        <v>0</v>
      </c>
      <c r="E6538" s="135"/>
    </row>
    <row r="6539" spans="1:5">
      <c r="A6539" s="88">
        <v>6529</v>
      </c>
      <c r="B6539" s="134"/>
      <c r="C6539" s="134"/>
      <c r="D6539" s="94">
        <f t="shared" si="101"/>
        <v>0</v>
      </c>
      <c r="E6539" s="135"/>
    </row>
    <row r="6540" spans="1:5">
      <c r="A6540" s="88">
        <v>6530</v>
      </c>
      <c r="B6540" s="134"/>
      <c r="C6540" s="134"/>
      <c r="D6540" s="94">
        <f t="shared" ref="D6540:D6603" si="102">MIN(B6540:C6540)</f>
        <v>0</v>
      </c>
      <c r="E6540" s="135"/>
    </row>
    <row r="6541" spans="1:5">
      <c r="A6541" s="88">
        <v>6531</v>
      </c>
      <c r="B6541" s="134"/>
      <c r="C6541" s="134"/>
      <c r="D6541" s="94">
        <f t="shared" si="102"/>
        <v>0</v>
      </c>
      <c r="E6541" s="135"/>
    </row>
    <row r="6542" spans="1:5">
      <c r="A6542" s="88">
        <v>6532</v>
      </c>
      <c r="B6542" s="134"/>
      <c r="C6542" s="134"/>
      <c r="D6542" s="94">
        <f t="shared" si="102"/>
        <v>0</v>
      </c>
      <c r="E6542" s="135"/>
    </row>
    <row r="6543" spans="1:5">
      <c r="A6543" s="88">
        <v>6533</v>
      </c>
      <c r="B6543" s="134"/>
      <c r="C6543" s="134"/>
      <c r="D6543" s="94">
        <f t="shared" si="102"/>
        <v>0</v>
      </c>
      <c r="E6543" s="135"/>
    </row>
    <row r="6544" spans="1:5">
      <c r="A6544" s="88">
        <v>6534</v>
      </c>
      <c r="B6544" s="134"/>
      <c r="C6544" s="134"/>
      <c r="D6544" s="94">
        <f t="shared" si="102"/>
        <v>0</v>
      </c>
      <c r="E6544" s="135"/>
    </row>
    <row r="6545" spans="1:5">
      <c r="A6545" s="88">
        <v>6535</v>
      </c>
      <c r="B6545" s="134"/>
      <c r="C6545" s="134"/>
      <c r="D6545" s="94">
        <f t="shared" si="102"/>
        <v>0</v>
      </c>
      <c r="E6545" s="135"/>
    </row>
    <row r="6546" spans="1:5">
      <c r="A6546" s="88">
        <v>6536</v>
      </c>
      <c r="B6546" s="134"/>
      <c r="C6546" s="134"/>
      <c r="D6546" s="94">
        <f t="shared" si="102"/>
        <v>0</v>
      </c>
      <c r="E6546" s="135"/>
    </row>
    <row r="6547" spans="1:5">
      <c r="A6547" s="88">
        <v>6537</v>
      </c>
      <c r="B6547" s="134"/>
      <c r="C6547" s="134"/>
      <c r="D6547" s="94">
        <f t="shared" si="102"/>
        <v>0</v>
      </c>
      <c r="E6547" s="135"/>
    </row>
    <row r="6548" spans="1:5">
      <c r="A6548" s="88">
        <v>6538</v>
      </c>
      <c r="B6548" s="134"/>
      <c r="C6548" s="134"/>
      <c r="D6548" s="94">
        <f t="shared" si="102"/>
        <v>0</v>
      </c>
      <c r="E6548" s="135"/>
    </row>
    <row r="6549" spans="1:5">
      <c r="A6549" s="88">
        <v>6539</v>
      </c>
      <c r="B6549" s="134"/>
      <c r="C6549" s="134"/>
      <c r="D6549" s="94">
        <f t="shared" si="102"/>
        <v>0</v>
      </c>
      <c r="E6549" s="135"/>
    </row>
    <row r="6550" spans="1:5">
      <c r="A6550" s="88">
        <v>6540</v>
      </c>
      <c r="B6550" s="134"/>
      <c r="C6550" s="134"/>
      <c r="D6550" s="94">
        <f t="shared" si="102"/>
        <v>0</v>
      </c>
      <c r="E6550" s="135"/>
    </row>
    <row r="6551" spans="1:5">
      <c r="A6551" s="88">
        <v>6541</v>
      </c>
      <c r="B6551" s="134"/>
      <c r="C6551" s="134"/>
      <c r="D6551" s="94">
        <f t="shared" si="102"/>
        <v>0</v>
      </c>
      <c r="E6551" s="135"/>
    </row>
    <row r="6552" spans="1:5">
      <c r="A6552" s="88">
        <v>6542</v>
      </c>
      <c r="B6552" s="134"/>
      <c r="C6552" s="134"/>
      <c r="D6552" s="94">
        <f t="shared" si="102"/>
        <v>0</v>
      </c>
      <c r="E6552" s="135"/>
    </row>
    <row r="6553" spans="1:5">
      <c r="A6553" s="88">
        <v>6543</v>
      </c>
      <c r="B6553" s="134"/>
      <c r="C6553" s="134"/>
      <c r="D6553" s="94">
        <f t="shared" si="102"/>
        <v>0</v>
      </c>
      <c r="E6553" s="135"/>
    </row>
    <row r="6554" spans="1:5">
      <c r="A6554" s="88">
        <v>6544</v>
      </c>
      <c r="B6554" s="134"/>
      <c r="C6554" s="134"/>
      <c r="D6554" s="94">
        <f t="shared" si="102"/>
        <v>0</v>
      </c>
      <c r="E6554" s="135"/>
    </row>
    <row r="6555" spans="1:5">
      <c r="A6555" s="88">
        <v>6545</v>
      </c>
      <c r="B6555" s="134"/>
      <c r="C6555" s="134"/>
      <c r="D6555" s="94">
        <f t="shared" si="102"/>
        <v>0</v>
      </c>
      <c r="E6555" s="135"/>
    </row>
    <row r="6556" spans="1:5">
      <c r="A6556" s="88">
        <v>6546</v>
      </c>
      <c r="B6556" s="134"/>
      <c r="C6556" s="134"/>
      <c r="D6556" s="94">
        <f t="shared" si="102"/>
        <v>0</v>
      </c>
      <c r="E6556" s="135"/>
    </row>
    <row r="6557" spans="1:5">
      <c r="A6557" s="88">
        <v>6547</v>
      </c>
      <c r="B6557" s="134"/>
      <c r="C6557" s="134"/>
      <c r="D6557" s="94">
        <f t="shared" si="102"/>
        <v>0</v>
      </c>
      <c r="E6557" s="135"/>
    </row>
    <row r="6558" spans="1:5">
      <c r="A6558" s="88">
        <v>6548</v>
      </c>
      <c r="B6558" s="134"/>
      <c r="C6558" s="134"/>
      <c r="D6558" s="94">
        <f t="shared" si="102"/>
        <v>0</v>
      </c>
      <c r="E6558" s="135"/>
    </row>
    <row r="6559" spans="1:5">
      <c r="A6559" s="88">
        <v>6549</v>
      </c>
      <c r="B6559" s="134"/>
      <c r="C6559" s="134"/>
      <c r="D6559" s="94">
        <f t="shared" si="102"/>
        <v>0</v>
      </c>
      <c r="E6559" s="135"/>
    </row>
    <row r="6560" spans="1:5">
      <c r="A6560" s="88">
        <v>6550</v>
      </c>
      <c r="B6560" s="134"/>
      <c r="C6560" s="134"/>
      <c r="D6560" s="94">
        <f t="shared" si="102"/>
        <v>0</v>
      </c>
      <c r="E6560" s="135"/>
    </row>
    <row r="6561" spans="1:5">
      <c r="A6561" s="88">
        <v>6551</v>
      </c>
      <c r="B6561" s="134"/>
      <c r="C6561" s="134"/>
      <c r="D6561" s="94">
        <f t="shared" si="102"/>
        <v>0</v>
      </c>
      <c r="E6561" s="135"/>
    </row>
    <row r="6562" spans="1:5">
      <c r="A6562" s="88">
        <v>6552</v>
      </c>
      <c r="B6562" s="134"/>
      <c r="C6562" s="134"/>
      <c r="D6562" s="94">
        <f t="shared" si="102"/>
        <v>0</v>
      </c>
      <c r="E6562" s="135"/>
    </row>
    <row r="6563" spans="1:5">
      <c r="A6563" s="88">
        <v>6553</v>
      </c>
      <c r="B6563" s="134"/>
      <c r="C6563" s="134"/>
      <c r="D6563" s="94">
        <f t="shared" si="102"/>
        <v>0</v>
      </c>
      <c r="E6563" s="135"/>
    </row>
    <row r="6564" spans="1:5">
      <c r="A6564" s="88">
        <v>6554</v>
      </c>
      <c r="B6564" s="134"/>
      <c r="C6564" s="134"/>
      <c r="D6564" s="94">
        <f t="shared" si="102"/>
        <v>0</v>
      </c>
      <c r="E6564" s="135"/>
    </row>
    <row r="6565" spans="1:5">
      <c r="A6565" s="88">
        <v>6555</v>
      </c>
      <c r="B6565" s="134"/>
      <c r="C6565" s="134"/>
      <c r="D6565" s="94">
        <f t="shared" si="102"/>
        <v>0</v>
      </c>
      <c r="E6565" s="135"/>
    </row>
    <row r="6566" spans="1:5">
      <c r="A6566" s="88">
        <v>6556</v>
      </c>
      <c r="B6566" s="134"/>
      <c r="C6566" s="134"/>
      <c r="D6566" s="94">
        <f t="shared" si="102"/>
        <v>0</v>
      </c>
      <c r="E6566" s="135"/>
    </row>
    <row r="6567" spans="1:5">
      <c r="A6567" s="88">
        <v>6557</v>
      </c>
      <c r="B6567" s="134"/>
      <c r="C6567" s="134"/>
      <c r="D6567" s="94">
        <f t="shared" si="102"/>
        <v>0</v>
      </c>
      <c r="E6567" s="135"/>
    </row>
    <row r="6568" spans="1:5">
      <c r="A6568" s="88">
        <v>6558</v>
      </c>
      <c r="B6568" s="134"/>
      <c r="C6568" s="134"/>
      <c r="D6568" s="94">
        <f t="shared" si="102"/>
        <v>0</v>
      </c>
      <c r="E6568" s="135"/>
    </row>
    <row r="6569" spans="1:5">
      <c r="A6569" s="88">
        <v>6559</v>
      </c>
      <c r="B6569" s="134"/>
      <c r="C6569" s="134"/>
      <c r="D6569" s="94">
        <f t="shared" si="102"/>
        <v>0</v>
      </c>
      <c r="E6569" s="135"/>
    </row>
    <row r="6570" spans="1:5">
      <c r="A6570" s="88">
        <v>6560</v>
      </c>
      <c r="B6570" s="134"/>
      <c r="C6570" s="134"/>
      <c r="D6570" s="94">
        <f t="shared" si="102"/>
        <v>0</v>
      </c>
      <c r="E6570" s="135"/>
    </row>
    <row r="6571" spans="1:5">
      <c r="A6571" s="88">
        <v>6561</v>
      </c>
      <c r="B6571" s="134"/>
      <c r="C6571" s="134"/>
      <c r="D6571" s="94">
        <f t="shared" si="102"/>
        <v>0</v>
      </c>
      <c r="E6571" s="135"/>
    </row>
    <row r="6572" spans="1:5">
      <c r="A6572" s="88">
        <v>6562</v>
      </c>
      <c r="B6572" s="134"/>
      <c r="C6572" s="134"/>
      <c r="D6572" s="94">
        <f t="shared" si="102"/>
        <v>0</v>
      </c>
      <c r="E6572" s="135"/>
    </row>
    <row r="6573" spans="1:5">
      <c r="A6573" s="88">
        <v>6563</v>
      </c>
      <c r="B6573" s="134"/>
      <c r="C6573" s="134"/>
      <c r="D6573" s="94">
        <f t="shared" si="102"/>
        <v>0</v>
      </c>
      <c r="E6573" s="135"/>
    </row>
    <row r="6574" spans="1:5">
      <c r="A6574" s="88">
        <v>6564</v>
      </c>
      <c r="B6574" s="134"/>
      <c r="C6574" s="134"/>
      <c r="D6574" s="94">
        <f t="shared" si="102"/>
        <v>0</v>
      </c>
      <c r="E6574" s="135"/>
    </row>
    <row r="6575" spans="1:5">
      <c r="A6575" s="88">
        <v>6565</v>
      </c>
      <c r="B6575" s="134"/>
      <c r="C6575" s="134"/>
      <c r="D6575" s="94">
        <f t="shared" si="102"/>
        <v>0</v>
      </c>
      <c r="E6575" s="135"/>
    </row>
    <row r="6576" spans="1:5">
      <c r="A6576" s="88">
        <v>6566</v>
      </c>
      <c r="B6576" s="134"/>
      <c r="C6576" s="134"/>
      <c r="D6576" s="94">
        <f t="shared" si="102"/>
        <v>0</v>
      </c>
      <c r="E6576" s="135"/>
    </row>
    <row r="6577" spans="1:5">
      <c r="A6577" s="88">
        <v>6567</v>
      </c>
      <c r="B6577" s="134"/>
      <c r="C6577" s="134"/>
      <c r="D6577" s="94">
        <f t="shared" si="102"/>
        <v>0</v>
      </c>
      <c r="E6577" s="135"/>
    </row>
    <row r="6578" spans="1:5">
      <c r="A6578" s="88">
        <v>6568</v>
      </c>
      <c r="B6578" s="134"/>
      <c r="C6578" s="134"/>
      <c r="D6578" s="94">
        <f t="shared" si="102"/>
        <v>0</v>
      </c>
      <c r="E6578" s="135"/>
    </row>
    <row r="6579" spans="1:5">
      <c r="A6579" s="88">
        <v>6569</v>
      </c>
      <c r="B6579" s="134"/>
      <c r="C6579" s="134"/>
      <c r="D6579" s="94">
        <f t="shared" si="102"/>
        <v>0</v>
      </c>
      <c r="E6579" s="135"/>
    </row>
    <row r="6580" spans="1:5">
      <c r="A6580" s="88">
        <v>6570</v>
      </c>
      <c r="B6580" s="134"/>
      <c r="C6580" s="134"/>
      <c r="D6580" s="94">
        <f t="shared" si="102"/>
        <v>0</v>
      </c>
      <c r="E6580" s="135"/>
    </row>
    <row r="6581" spans="1:5">
      <c r="A6581" s="88">
        <v>6571</v>
      </c>
      <c r="B6581" s="134"/>
      <c r="C6581" s="134"/>
      <c r="D6581" s="94">
        <f t="shared" si="102"/>
        <v>0</v>
      </c>
      <c r="E6581" s="135"/>
    </row>
    <row r="6582" spans="1:5">
      <c r="A6582" s="88">
        <v>6572</v>
      </c>
      <c r="B6582" s="134"/>
      <c r="C6582" s="134"/>
      <c r="D6582" s="94">
        <f t="shared" si="102"/>
        <v>0</v>
      </c>
      <c r="E6582" s="135"/>
    </row>
    <row r="6583" spans="1:5">
      <c r="A6583" s="88">
        <v>6573</v>
      </c>
      <c r="B6583" s="134"/>
      <c r="C6583" s="134"/>
      <c r="D6583" s="94">
        <f t="shared" si="102"/>
        <v>0</v>
      </c>
      <c r="E6583" s="135"/>
    </row>
    <row r="6584" spans="1:5">
      <c r="A6584" s="88">
        <v>6574</v>
      </c>
      <c r="B6584" s="134"/>
      <c r="C6584" s="134"/>
      <c r="D6584" s="94">
        <f t="shared" si="102"/>
        <v>0</v>
      </c>
      <c r="E6584" s="135"/>
    </row>
    <row r="6585" spans="1:5">
      <c r="A6585" s="88">
        <v>6575</v>
      </c>
      <c r="B6585" s="134"/>
      <c r="C6585" s="134"/>
      <c r="D6585" s="94">
        <f t="shared" si="102"/>
        <v>0</v>
      </c>
      <c r="E6585" s="135"/>
    </row>
    <row r="6586" spans="1:5">
      <c r="A6586" s="88">
        <v>6576</v>
      </c>
      <c r="B6586" s="134"/>
      <c r="C6586" s="134"/>
      <c r="D6586" s="94">
        <f t="shared" si="102"/>
        <v>0</v>
      </c>
      <c r="E6586" s="135"/>
    </row>
    <row r="6587" spans="1:5">
      <c r="A6587" s="88">
        <v>6577</v>
      </c>
      <c r="B6587" s="134"/>
      <c r="C6587" s="134"/>
      <c r="D6587" s="94">
        <f t="shared" si="102"/>
        <v>0</v>
      </c>
      <c r="E6587" s="135"/>
    </row>
    <row r="6588" spans="1:5">
      <c r="A6588" s="88">
        <v>6578</v>
      </c>
      <c r="B6588" s="134"/>
      <c r="C6588" s="134"/>
      <c r="D6588" s="94">
        <f t="shared" si="102"/>
        <v>0</v>
      </c>
      <c r="E6588" s="135"/>
    </row>
    <row r="6589" spans="1:5">
      <c r="A6589" s="88">
        <v>6579</v>
      </c>
      <c r="B6589" s="134"/>
      <c r="C6589" s="134"/>
      <c r="D6589" s="94">
        <f t="shared" si="102"/>
        <v>0</v>
      </c>
      <c r="E6589" s="135"/>
    </row>
    <row r="6590" spans="1:5">
      <c r="A6590" s="88">
        <v>6580</v>
      </c>
      <c r="B6590" s="134"/>
      <c r="C6590" s="134"/>
      <c r="D6590" s="94">
        <f t="shared" si="102"/>
        <v>0</v>
      </c>
      <c r="E6590" s="135"/>
    </row>
    <row r="6591" spans="1:5">
      <c r="A6591" s="88">
        <v>6581</v>
      </c>
      <c r="B6591" s="134"/>
      <c r="C6591" s="134"/>
      <c r="D6591" s="94">
        <f t="shared" si="102"/>
        <v>0</v>
      </c>
      <c r="E6591" s="135"/>
    </row>
    <row r="6592" spans="1:5">
      <c r="A6592" s="88">
        <v>6582</v>
      </c>
      <c r="B6592" s="134"/>
      <c r="C6592" s="134"/>
      <c r="D6592" s="94">
        <f t="shared" si="102"/>
        <v>0</v>
      </c>
      <c r="E6592" s="135"/>
    </row>
    <row r="6593" spans="1:5">
      <c r="A6593" s="88">
        <v>6583</v>
      </c>
      <c r="B6593" s="134"/>
      <c r="C6593" s="134"/>
      <c r="D6593" s="94">
        <f t="shared" si="102"/>
        <v>0</v>
      </c>
      <c r="E6593" s="135"/>
    </row>
    <row r="6594" spans="1:5">
      <c r="A6594" s="88">
        <v>6584</v>
      </c>
      <c r="B6594" s="134"/>
      <c r="C6594" s="134"/>
      <c r="D6594" s="94">
        <f t="shared" si="102"/>
        <v>0</v>
      </c>
      <c r="E6594" s="135"/>
    </row>
    <row r="6595" spans="1:5">
      <c r="A6595" s="88">
        <v>6585</v>
      </c>
      <c r="B6595" s="134"/>
      <c r="C6595" s="134"/>
      <c r="D6595" s="94">
        <f t="shared" si="102"/>
        <v>0</v>
      </c>
      <c r="E6595" s="135"/>
    </row>
    <row r="6596" spans="1:5">
      <c r="A6596" s="88">
        <v>6586</v>
      </c>
      <c r="B6596" s="134"/>
      <c r="C6596" s="134"/>
      <c r="D6596" s="94">
        <f t="shared" si="102"/>
        <v>0</v>
      </c>
      <c r="E6596" s="135"/>
    </row>
    <row r="6597" spans="1:5">
      <c r="A6597" s="88">
        <v>6587</v>
      </c>
      <c r="B6597" s="134"/>
      <c r="C6597" s="134"/>
      <c r="D6597" s="94">
        <f t="shared" si="102"/>
        <v>0</v>
      </c>
      <c r="E6597" s="135"/>
    </row>
    <row r="6598" spans="1:5">
      <c r="A6598" s="88">
        <v>6588</v>
      </c>
      <c r="B6598" s="134"/>
      <c r="C6598" s="134"/>
      <c r="D6598" s="94">
        <f t="shared" si="102"/>
        <v>0</v>
      </c>
      <c r="E6598" s="135"/>
    </row>
    <row r="6599" spans="1:5">
      <c r="A6599" s="88">
        <v>6589</v>
      </c>
      <c r="B6599" s="134"/>
      <c r="C6599" s="134"/>
      <c r="D6599" s="94">
        <f t="shared" si="102"/>
        <v>0</v>
      </c>
      <c r="E6599" s="135"/>
    </row>
    <row r="6600" spans="1:5">
      <c r="A6600" s="88">
        <v>6590</v>
      </c>
      <c r="B6600" s="134"/>
      <c r="C6600" s="134"/>
      <c r="D6600" s="94">
        <f t="shared" si="102"/>
        <v>0</v>
      </c>
      <c r="E6600" s="135"/>
    </row>
    <row r="6601" spans="1:5">
      <c r="A6601" s="88">
        <v>6591</v>
      </c>
      <c r="B6601" s="134"/>
      <c r="C6601" s="134"/>
      <c r="D6601" s="94">
        <f t="shared" si="102"/>
        <v>0</v>
      </c>
      <c r="E6601" s="135"/>
    </row>
    <row r="6602" spans="1:5">
      <c r="A6602" s="88">
        <v>6592</v>
      </c>
      <c r="B6602" s="134"/>
      <c r="C6602" s="134"/>
      <c r="D6602" s="94">
        <f t="shared" si="102"/>
        <v>0</v>
      </c>
      <c r="E6602" s="135"/>
    </row>
    <row r="6603" spans="1:5">
      <c r="A6603" s="88">
        <v>6593</v>
      </c>
      <c r="B6603" s="134"/>
      <c r="C6603" s="134"/>
      <c r="D6603" s="94">
        <f t="shared" si="102"/>
        <v>0</v>
      </c>
      <c r="E6603" s="135"/>
    </row>
    <row r="6604" spans="1:5">
      <c r="A6604" s="88">
        <v>6594</v>
      </c>
      <c r="B6604" s="134"/>
      <c r="C6604" s="134"/>
      <c r="D6604" s="94">
        <f t="shared" ref="D6604:D6667" si="103">MIN(B6604:C6604)</f>
        <v>0</v>
      </c>
      <c r="E6604" s="135"/>
    </row>
    <row r="6605" spans="1:5">
      <c r="A6605" s="88">
        <v>6595</v>
      </c>
      <c r="B6605" s="134"/>
      <c r="C6605" s="134"/>
      <c r="D6605" s="94">
        <f t="shared" si="103"/>
        <v>0</v>
      </c>
      <c r="E6605" s="135"/>
    </row>
    <row r="6606" spans="1:5">
      <c r="A6606" s="88">
        <v>6596</v>
      </c>
      <c r="B6606" s="134"/>
      <c r="C6606" s="134"/>
      <c r="D6606" s="94">
        <f t="shared" si="103"/>
        <v>0</v>
      </c>
      <c r="E6606" s="135"/>
    </row>
    <row r="6607" spans="1:5">
      <c r="A6607" s="88">
        <v>6597</v>
      </c>
      <c r="B6607" s="134"/>
      <c r="C6607" s="134"/>
      <c r="D6607" s="94">
        <f t="shared" si="103"/>
        <v>0</v>
      </c>
      <c r="E6607" s="135"/>
    </row>
    <row r="6608" spans="1:5">
      <c r="A6608" s="88">
        <v>6598</v>
      </c>
      <c r="B6608" s="134"/>
      <c r="C6608" s="134"/>
      <c r="D6608" s="94">
        <f t="shared" si="103"/>
        <v>0</v>
      </c>
      <c r="E6608" s="135"/>
    </row>
    <row r="6609" spans="1:5">
      <c r="A6609" s="88">
        <v>6599</v>
      </c>
      <c r="B6609" s="134"/>
      <c r="C6609" s="134"/>
      <c r="D6609" s="94">
        <f t="shared" si="103"/>
        <v>0</v>
      </c>
      <c r="E6609" s="135"/>
    </row>
    <row r="6610" spans="1:5">
      <c r="A6610" s="88">
        <v>6600</v>
      </c>
      <c r="B6610" s="134"/>
      <c r="C6610" s="134"/>
      <c r="D6610" s="94">
        <f t="shared" si="103"/>
        <v>0</v>
      </c>
      <c r="E6610" s="135"/>
    </row>
    <row r="6611" spans="1:5">
      <c r="A6611" s="88">
        <v>6601</v>
      </c>
      <c r="B6611" s="134"/>
      <c r="C6611" s="134"/>
      <c r="D6611" s="94">
        <f t="shared" si="103"/>
        <v>0</v>
      </c>
      <c r="E6611" s="135"/>
    </row>
    <row r="6612" spans="1:5">
      <c r="A6612" s="88">
        <v>6602</v>
      </c>
      <c r="B6612" s="134"/>
      <c r="C6612" s="134"/>
      <c r="D6612" s="94">
        <f t="shared" si="103"/>
        <v>0</v>
      </c>
      <c r="E6612" s="135"/>
    </row>
    <row r="6613" spans="1:5">
      <c r="A6613" s="88">
        <v>6603</v>
      </c>
      <c r="B6613" s="134"/>
      <c r="C6613" s="134"/>
      <c r="D6613" s="94">
        <f t="shared" si="103"/>
        <v>0</v>
      </c>
      <c r="E6613" s="135"/>
    </row>
    <row r="6614" spans="1:5">
      <c r="A6614" s="88">
        <v>6604</v>
      </c>
      <c r="B6614" s="134"/>
      <c r="C6614" s="134"/>
      <c r="D6614" s="94">
        <f t="shared" si="103"/>
        <v>0</v>
      </c>
      <c r="E6614" s="135"/>
    </row>
    <row r="6615" spans="1:5">
      <c r="A6615" s="88">
        <v>6605</v>
      </c>
      <c r="B6615" s="134"/>
      <c r="C6615" s="134"/>
      <c r="D6615" s="94">
        <f t="shared" si="103"/>
        <v>0</v>
      </c>
      <c r="E6615" s="135"/>
    </row>
    <row r="6616" spans="1:5">
      <c r="A6616" s="88">
        <v>6606</v>
      </c>
      <c r="B6616" s="134"/>
      <c r="C6616" s="134"/>
      <c r="D6616" s="94">
        <f t="shared" si="103"/>
        <v>0</v>
      </c>
      <c r="E6616" s="135"/>
    </row>
    <row r="6617" spans="1:5">
      <c r="A6617" s="88">
        <v>6607</v>
      </c>
      <c r="B6617" s="134"/>
      <c r="C6617" s="134"/>
      <c r="D6617" s="94">
        <f t="shared" si="103"/>
        <v>0</v>
      </c>
      <c r="E6617" s="135"/>
    </row>
    <row r="6618" spans="1:5">
      <c r="A6618" s="88">
        <v>6608</v>
      </c>
      <c r="B6618" s="134"/>
      <c r="C6618" s="134"/>
      <c r="D6618" s="94">
        <f t="shared" si="103"/>
        <v>0</v>
      </c>
      <c r="E6618" s="135"/>
    </row>
    <row r="6619" spans="1:5">
      <c r="A6619" s="88">
        <v>6609</v>
      </c>
      <c r="B6619" s="134"/>
      <c r="C6619" s="134"/>
      <c r="D6619" s="94">
        <f t="shared" si="103"/>
        <v>0</v>
      </c>
      <c r="E6619" s="135"/>
    </row>
    <row r="6620" spans="1:5">
      <c r="A6620" s="88">
        <v>6610</v>
      </c>
      <c r="B6620" s="134"/>
      <c r="C6620" s="134"/>
      <c r="D6620" s="94">
        <f t="shared" si="103"/>
        <v>0</v>
      </c>
      <c r="E6620" s="135"/>
    </row>
    <row r="6621" spans="1:5">
      <c r="A6621" s="88">
        <v>6611</v>
      </c>
      <c r="B6621" s="134"/>
      <c r="C6621" s="134"/>
      <c r="D6621" s="94">
        <f t="shared" si="103"/>
        <v>0</v>
      </c>
      <c r="E6621" s="135"/>
    </row>
    <row r="6622" spans="1:5">
      <c r="A6622" s="88">
        <v>6612</v>
      </c>
      <c r="B6622" s="134"/>
      <c r="C6622" s="134"/>
      <c r="D6622" s="94">
        <f t="shared" si="103"/>
        <v>0</v>
      </c>
      <c r="E6622" s="135"/>
    </row>
    <row r="6623" spans="1:5">
      <c r="A6623" s="88">
        <v>6613</v>
      </c>
      <c r="B6623" s="134"/>
      <c r="C6623" s="134"/>
      <c r="D6623" s="94">
        <f t="shared" si="103"/>
        <v>0</v>
      </c>
      <c r="E6623" s="135"/>
    </row>
    <row r="6624" spans="1:5">
      <c r="A6624" s="88">
        <v>6614</v>
      </c>
      <c r="B6624" s="134"/>
      <c r="C6624" s="134"/>
      <c r="D6624" s="94">
        <f t="shared" si="103"/>
        <v>0</v>
      </c>
      <c r="E6624" s="135"/>
    </row>
    <row r="6625" spans="1:5">
      <c r="A6625" s="88">
        <v>6615</v>
      </c>
      <c r="B6625" s="134"/>
      <c r="C6625" s="134"/>
      <c r="D6625" s="94">
        <f t="shared" si="103"/>
        <v>0</v>
      </c>
      <c r="E6625" s="135"/>
    </row>
    <row r="6626" spans="1:5">
      <c r="A6626" s="88">
        <v>6616</v>
      </c>
      <c r="B6626" s="134"/>
      <c r="C6626" s="134"/>
      <c r="D6626" s="94">
        <f t="shared" si="103"/>
        <v>0</v>
      </c>
      <c r="E6626" s="135"/>
    </row>
    <row r="6627" spans="1:5">
      <c r="A6627" s="88">
        <v>6617</v>
      </c>
      <c r="B6627" s="134"/>
      <c r="C6627" s="134"/>
      <c r="D6627" s="94">
        <f t="shared" si="103"/>
        <v>0</v>
      </c>
      <c r="E6627" s="135"/>
    </row>
    <row r="6628" spans="1:5">
      <c r="A6628" s="88">
        <v>6618</v>
      </c>
      <c r="B6628" s="134"/>
      <c r="C6628" s="134"/>
      <c r="D6628" s="94">
        <f t="shared" si="103"/>
        <v>0</v>
      </c>
      <c r="E6628" s="135"/>
    </row>
    <row r="6629" spans="1:5">
      <c r="A6629" s="88">
        <v>6619</v>
      </c>
      <c r="B6629" s="134"/>
      <c r="C6629" s="134"/>
      <c r="D6629" s="94">
        <f t="shared" si="103"/>
        <v>0</v>
      </c>
      <c r="E6629" s="135"/>
    </row>
    <row r="6630" spans="1:5">
      <c r="A6630" s="88">
        <v>6620</v>
      </c>
      <c r="B6630" s="134"/>
      <c r="C6630" s="134"/>
      <c r="D6630" s="94">
        <f t="shared" si="103"/>
        <v>0</v>
      </c>
      <c r="E6630" s="135"/>
    </row>
    <row r="6631" spans="1:5">
      <c r="A6631" s="88">
        <v>6621</v>
      </c>
      <c r="B6631" s="134"/>
      <c r="C6631" s="134"/>
      <c r="D6631" s="94">
        <f t="shared" si="103"/>
        <v>0</v>
      </c>
      <c r="E6631" s="135"/>
    </row>
    <row r="6632" spans="1:5">
      <c r="A6632" s="88">
        <v>6622</v>
      </c>
      <c r="B6632" s="134"/>
      <c r="C6632" s="134"/>
      <c r="D6632" s="94">
        <f t="shared" si="103"/>
        <v>0</v>
      </c>
      <c r="E6632" s="135"/>
    </row>
    <row r="6633" spans="1:5">
      <c r="A6633" s="88">
        <v>6623</v>
      </c>
      <c r="B6633" s="134"/>
      <c r="C6633" s="134"/>
      <c r="D6633" s="94">
        <f t="shared" si="103"/>
        <v>0</v>
      </c>
      <c r="E6633" s="135"/>
    </row>
    <row r="6634" spans="1:5">
      <c r="A6634" s="88">
        <v>6624</v>
      </c>
      <c r="B6634" s="134"/>
      <c r="C6634" s="134"/>
      <c r="D6634" s="94">
        <f t="shared" si="103"/>
        <v>0</v>
      </c>
      <c r="E6634" s="135"/>
    </row>
    <row r="6635" spans="1:5">
      <c r="A6635" s="88">
        <v>6625</v>
      </c>
      <c r="B6635" s="134"/>
      <c r="C6635" s="134"/>
      <c r="D6635" s="94">
        <f t="shared" si="103"/>
        <v>0</v>
      </c>
      <c r="E6635" s="135"/>
    </row>
    <row r="6636" spans="1:5">
      <c r="A6636" s="88">
        <v>6626</v>
      </c>
      <c r="B6636" s="134"/>
      <c r="C6636" s="134"/>
      <c r="D6636" s="94">
        <f t="shared" si="103"/>
        <v>0</v>
      </c>
      <c r="E6636" s="135"/>
    </row>
    <row r="6637" spans="1:5">
      <c r="A6637" s="88">
        <v>6627</v>
      </c>
      <c r="B6637" s="134"/>
      <c r="C6637" s="134"/>
      <c r="D6637" s="94">
        <f t="shared" si="103"/>
        <v>0</v>
      </c>
      <c r="E6637" s="135"/>
    </row>
    <row r="6638" spans="1:5">
      <c r="A6638" s="88">
        <v>6628</v>
      </c>
      <c r="B6638" s="134"/>
      <c r="C6638" s="134"/>
      <c r="D6638" s="94">
        <f t="shared" si="103"/>
        <v>0</v>
      </c>
      <c r="E6638" s="135"/>
    </row>
    <row r="6639" spans="1:5">
      <c r="A6639" s="88">
        <v>6629</v>
      </c>
      <c r="B6639" s="134"/>
      <c r="C6639" s="134"/>
      <c r="D6639" s="94">
        <f t="shared" si="103"/>
        <v>0</v>
      </c>
      <c r="E6639" s="135"/>
    </row>
    <row r="6640" spans="1:5">
      <c r="A6640" s="88">
        <v>6630</v>
      </c>
      <c r="B6640" s="134"/>
      <c r="C6640" s="134"/>
      <c r="D6640" s="94">
        <f t="shared" si="103"/>
        <v>0</v>
      </c>
      <c r="E6640" s="135"/>
    </row>
    <row r="6641" spans="1:5">
      <c r="A6641" s="88">
        <v>6631</v>
      </c>
      <c r="B6641" s="134"/>
      <c r="C6641" s="134"/>
      <c r="D6641" s="94">
        <f t="shared" si="103"/>
        <v>0</v>
      </c>
      <c r="E6641" s="135"/>
    </row>
    <row r="6642" spans="1:5">
      <c r="A6642" s="88">
        <v>6632</v>
      </c>
      <c r="B6642" s="134"/>
      <c r="C6642" s="134"/>
      <c r="D6642" s="94">
        <f t="shared" si="103"/>
        <v>0</v>
      </c>
      <c r="E6642" s="135"/>
    </row>
    <row r="6643" spans="1:5">
      <c r="A6643" s="88">
        <v>6633</v>
      </c>
      <c r="B6643" s="134"/>
      <c r="C6643" s="134"/>
      <c r="D6643" s="94">
        <f t="shared" si="103"/>
        <v>0</v>
      </c>
      <c r="E6643" s="135"/>
    </row>
    <row r="6644" spans="1:5">
      <c r="A6644" s="88">
        <v>6634</v>
      </c>
      <c r="B6644" s="134"/>
      <c r="C6644" s="134"/>
      <c r="D6644" s="94">
        <f t="shared" si="103"/>
        <v>0</v>
      </c>
      <c r="E6644" s="135"/>
    </row>
    <row r="6645" spans="1:5">
      <c r="A6645" s="88">
        <v>6635</v>
      </c>
      <c r="B6645" s="134"/>
      <c r="C6645" s="134"/>
      <c r="D6645" s="94">
        <f t="shared" si="103"/>
        <v>0</v>
      </c>
      <c r="E6645" s="135"/>
    </row>
    <row r="6646" spans="1:5">
      <c r="A6646" s="88">
        <v>6636</v>
      </c>
      <c r="B6646" s="134"/>
      <c r="C6646" s="134"/>
      <c r="D6646" s="94">
        <f t="shared" si="103"/>
        <v>0</v>
      </c>
      <c r="E6646" s="135"/>
    </row>
    <row r="6647" spans="1:5">
      <c r="A6647" s="88">
        <v>6637</v>
      </c>
      <c r="B6647" s="134"/>
      <c r="C6647" s="134"/>
      <c r="D6647" s="94">
        <f t="shared" si="103"/>
        <v>0</v>
      </c>
      <c r="E6647" s="135"/>
    </row>
    <row r="6648" spans="1:5">
      <c r="A6648" s="88">
        <v>6638</v>
      </c>
      <c r="B6648" s="134"/>
      <c r="C6648" s="134"/>
      <c r="D6648" s="94">
        <f t="shared" si="103"/>
        <v>0</v>
      </c>
      <c r="E6648" s="135"/>
    </row>
    <row r="6649" spans="1:5">
      <c r="A6649" s="88">
        <v>6639</v>
      </c>
      <c r="B6649" s="134"/>
      <c r="C6649" s="134"/>
      <c r="D6649" s="94">
        <f t="shared" si="103"/>
        <v>0</v>
      </c>
      <c r="E6649" s="135"/>
    </row>
    <row r="6650" spans="1:5">
      <c r="A6650" s="88">
        <v>6640</v>
      </c>
      <c r="B6650" s="134"/>
      <c r="C6650" s="134"/>
      <c r="D6650" s="94">
        <f t="shared" si="103"/>
        <v>0</v>
      </c>
      <c r="E6650" s="135"/>
    </row>
    <row r="6651" spans="1:5">
      <c r="A6651" s="88">
        <v>6641</v>
      </c>
      <c r="B6651" s="134"/>
      <c r="C6651" s="134"/>
      <c r="D6651" s="94">
        <f t="shared" si="103"/>
        <v>0</v>
      </c>
      <c r="E6651" s="135"/>
    </row>
    <row r="6652" spans="1:5">
      <c r="A6652" s="88">
        <v>6642</v>
      </c>
      <c r="B6652" s="134"/>
      <c r="C6652" s="134"/>
      <c r="D6652" s="94">
        <f t="shared" si="103"/>
        <v>0</v>
      </c>
      <c r="E6652" s="135"/>
    </row>
    <row r="6653" spans="1:5">
      <c r="A6653" s="88">
        <v>6643</v>
      </c>
      <c r="B6653" s="134"/>
      <c r="C6653" s="134"/>
      <c r="D6653" s="94">
        <f t="shared" si="103"/>
        <v>0</v>
      </c>
      <c r="E6653" s="135"/>
    </row>
    <row r="6654" spans="1:5">
      <c r="A6654" s="88">
        <v>6644</v>
      </c>
      <c r="B6654" s="134"/>
      <c r="C6654" s="134"/>
      <c r="D6654" s="94">
        <f t="shared" si="103"/>
        <v>0</v>
      </c>
      <c r="E6654" s="135"/>
    </row>
    <row r="6655" spans="1:5">
      <c r="A6655" s="88">
        <v>6645</v>
      </c>
      <c r="B6655" s="134"/>
      <c r="C6655" s="134"/>
      <c r="D6655" s="94">
        <f t="shared" si="103"/>
        <v>0</v>
      </c>
      <c r="E6655" s="135"/>
    </row>
    <row r="6656" spans="1:5">
      <c r="A6656" s="88">
        <v>6646</v>
      </c>
      <c r="B6656" s="134"/>
      <c r="C6656" s="134"/>
      <c r="D6656" s="94">
        <f t="shared" si="103"/>
        <v>0</v>
      </c>
      <c r="E6656" s="135"/>
    </row>
    <row r="6657" spans="1:5">
      <c r="A6657" s="88">
        <v>6647</v>
      </c>
      <c r="B6657" s="134"/>
      <c r="C6657" s="134"/>
      <c r="D6657" s="94">
        <f t="shared" si="103"/>
        <v>0</v>
      </c>
      <c r="E6657" s="135"/>
    </row>
    <row r="6658" spans="1:5">
      <c r="A6658" s="88">
        <v>6648</v>
      </c>
      <c r="B6658" s="134"/>
      <c r="C6658" s="134"/>
      <c r="D6658" s="94">
        <f t="shared" si="103"/>
        <v>0</v>
      </c>
      <c r="E6658" s="135"/>
    </row>
    <row r="6659" spans="1:5">
      <c r="A6659" s="88">
        <v>6649</v>
      </c>
      <c r="B6659" s="134"/>
      <c r="C6659" s="134"/>
      <c r="D6659" s="94">
        <f t="shared" si="103"/>
        <v>0</v>
      </c>
      <c r="E6659" s="135"/>
    </row>
    <row r="6660" spans="1:5">
      <c r="A6660" s="88">
        <v>6650</v>
      </c>
      <c r="B6660" s="134"/>
      <c r="C6660" s="134"/>
      <c r="D6660" s="94">
        <f t="shared" si="103"/>
        <v>0</v>
      </c>
      <c r="E6660" s="135"/>
    </row>
    <row r="6661" spans="1:5">
      <c r="A6661" s="88">
        <v>6651</v>
      </c>
      <c r="B6661" s="134"/>
      <c r="C6661" s="134"/>
      <c r="D6661" s="94">
        <f t="shared" si="103"/>
        <v>0</v>
      </c>
      <c r="E6661" s="135"/>
    </row>
    <row r="6662" spans="1:5">
      <c r="A6662" s="88">
        <v>6652</v>
      </c>
      <c r="B6662" s="134"/>
      <c r="C6662" s="134"/>
      <c r="D6662" s="94">
        <f t="shared" si="103"/>
        <v>0</v>
      </c>
      <c r="E6662" s="135"/>
    </row>
    <row r="6663" spans="1:5">
      <c r="A6663" s="88">
        <v>6653</v>
      </c>
      <c r="B6663" s="134"/>
      <c r="C6663" s="134"/>
      <c r="D6663" s="94">
        <f t="shared" si="103"/>
        <v>0</v>
      </c>
      <c r="E6663" s="135"/>
    </row>
    <row r="6664" spans="1:5">
      <c r="A6664" s="88">
        <v>6654</v>
      </c>
      <c r="B6664" s="134"/>
      <c r="C6664" s="134"/>
      <c r="D6664" s="94">
        <f t="shared" si="103"/>
        <v>0</v>
      </c>
      <c r="E6664" s="135"/>
    </row>
    <row r="6665" spans="1:5">
      <c r="A6665" s="88">
        <v>6655</v>
      </c>
      <c r="B6665" s="134"/>
      <c r="C6665" s="134"/>
      <c r="D6665" s="94">
        <f t="shared" si="103"/>
        <v>0</v>
      </c>
      <c r="E6665" s="135"/>
    </row>
    <row r="6666" spans="1:5">
      <c r="A6666" s="88">
        <v>6656</v>
      </c>
      <c r="B6666" s="134"/>
      <c r="C6666" s="134"/>
      <c r="D6666" s="94">
        <f t="shared" si="103"/>
        <v>0</v>
      </c>
      <c r="E6666" s="135"/>
    </row>
    <row r="6667" spans="1:5">
      <c r="A6667" s="88">
        <v>6657</v>
      </c>
      <c r="B6667" s="134"/>
      <c r="C6667" s="134"/>
      <c r="D6667" s="94">
        <f t="shared" si="103"/>
        <v>0</v>
      </c>
      <c r="E6667" s="135"/>
    </row>
    <row r="6668" spans="1:5">
      <c r="A6668" s="88">
        <v>6658</v>
      </c>
      <c r="B6668" s="134"/>
      <c r="C6668" s="134"/>
      <c r="D6668" s="94">
        <f t="shared" ref="D6668:D6731" si="104">MIN(B6668:C6668)</f>
        <v>0</v>
      </c>
      <c r="E6668" s="135"/>
    </row>
    <row r="6669" spans="1:5">
      <c r="A6669" s="88">
        <v>6659</v>
      </c>
      <c r="B6669" s="134"/>
      <c r="C6669" s="134"/>
      <c r="D6669" s="94">
        <f t="shared" si="104"/>
        <v>0</v>
      </c>
      <c r="E6669" s="135"/>
    </row>
    <row r="6670" spans="1:5">
      <c r="A6670" s="88">
        <v>6660</v>
      </c>
      <c r="B6670" s="134"/>
      <c r="C6670" s="134"/>
      <c r="D6670" s="94">
        <f t="shared" si="104"/>
        <v>0</v>
      </c>
      <c r="E6670" s="135"/>
    </row>
    <row r="6671" spans="1:5">
      <c r="A6671" s="88">
        <v>6661</v>
      </c>
      <c r="B6671" s="134"/>
      <c r="C6671" s="134"/>
      <c r="D6671" s="94">
        <f t="shared" si="104"/>
        <v>0</v>
      </c>
      <c r="E6671" s="135"/>
    </row>
    <row r="6672" spans="1:5">
      <c r="A6672" s="88">
        <v>6662</v>
      </c>
      <c r="B6672" s="134"/>
      <c r="C6672" s="134"/>
      <c r="D6672" s="94">
        <f t="shared" si="104"/>
        <v>0</v>
      </c>
      <c r="E6672" s="135"/>
    </row>
    <row r="6673" spans="1:5">
      <c r="A6673" s="88">
        <v>6663</v>
      </c>
      <c r="B6673" s="134"/>
      <c r="C6673" s="134"/>
      <c r="D6673" s="94">
        <f t="shared" si="104"/>
        <v>0</v>
      </c>
      <c r="E6673" s="135"/>
    </row>
    <row r="6674" spans="1:5">
      <c r="A6674" s="88">
        <v>6664</v>
      </c>
      <c r="B6674" s="134"/>
      <c r="C6674" s="134"/>
      <c r="D6674" s="94">
        <f t="shared" si="104"/>
        <v>0</v>
      </c>
      <c r="E6674" s="135"/>
    </row>
    <row r="6675" spans="1:5">
      <c r="A6675" s="88">
        <v>6665</v>
      </c>
      <c r="B6675" s="134"/>
      <c r="C6675" s="134"/>
      <c r="D6675" s="94">
        <f t="shared" si="104"/>
        <v>0</v>
      </c>
      <c r="E6675" s="135"/>
    </row>
    <row r="6676" spans="1:5">
      <c r="A6676" s="88">
        <v>6666</v>
      </c>
      <c r="B6676" s="134"/>
      <c r="C6676" s="134"/>
      <c r="D6676" s="94">
        <f t="shared" si="104"/>
        <v>0</v>
      </c>
      <c r="E6676" s="135"/>
    </row>
    <row r="6677" spans="1:5">
      <c r="A6677" s="88">
        <v>6667</v>
      </c>
      <c r="B6677" s="134"/>
      <c r="C6677" s="134"/>
      <c r="D6677" s="94">
        <f t="shared" si="104"/>
        <v>0</v>
      </c>
      <c r="E6677" s="135"/>
    </row>
    <row r="6678" spans="1:5">
      <c r="A6678" s="88">
        <v>6668</v>
      </c>
      <c r="B6678" s="134"/>
      <c r="C6678" s="134"/>
      <c r="D6678" s="94">
        <f t="shared" si="104"/>
        <v>0</v>
      </c>
      <c r="E6678" s="135"/>
    </row>
    <row r="6679" spans="1:5">
      <c r="A6679" s="88">
        <v>6669</v>
      </c>
      <c r="B6679" s="134"/>
      <c r="C6679" s="134"/>
      <c r="D6679" s="94">
        <f t="shared" si="104"/>
        <v>0</v>
      </c>
      <c r="E6679" s="135"/>
    </row>
    <row r="6680" spans="1:5">
      <c r="A6680" s="88">
        <v>6670</v>
      </c>
      <c r="B6680" s="134"/>
      <c r="C6680" s="134"/>
      <c r="D6680" s="94">
        <f t="shared" si="104"/>
        <v>0</v>
      </c>
      <c r="E6680" s="135"/>
    </row>
    <row r="6681" spans="1:5">
      <c r="A6681" s="88">
        <v>6671</v>
      </c>
      <c r="B6681" s="134"/>
      <c r="C6681" s="134"/>
      <c r="D6681" s="94">
        <f t="shared" si="104"/>
        <v>0</v>
      </c>
      <c r="E6681" s="135"/>
    </row>
    <row r="6682" spans="1:5">
      <c r="A6682" s="88">
        <v>6672</v>
      </c>
      <c r="B6682" s="134"/>
      <c r="C6682" s="134"/>
      <c r="D6682" s="94">
        <f t="shared" si="104"/>
        <v>0</v>
      </c>
      <c r="E6682" s="135"/>
    </row>
    <row r="6683" spans="1:5">
      <c r="A6683" s="88">
        <v>6673</v>
      </c>
      <c r="B6683" s="134"/>
      <c r="C6683" s="134"/>
      <c r="D6683" s="94">
        <f t="shared" si="104"/>
        <v>0</v>
      </c>
      <c r="E6683" s="135"/>
    </row>
    <row r="6684" spans="1:5">
      <c r="A6684" s="88">
        <v>6674</v>
      </c>
      <c r="B6684" s="134"/>
      <c r="C6684" s="134"/>
      <c r="D6684" s="94">
        <f t="shared" si="104"/>
        <v>0</v>
      </c>
      <c r="E6684" s="135"/>
    </row>
    <row r="6685" spans="1:5">
      <c r="A6685" s="88">
        <v>6675</v>
      </c>
      <c r="B6685" s="134"/>
      <c r="C6685" s="134"/>
      <c r="D6685" s="94">
        <f t="shared" si="104"/>
        <v>0</v>
      </c>
      <c r="E6685" s="135"/>
    </row>
    <row r="6686" spans="1:5">
      <c r="A6686" s="88">
        <v>6676</v>
      </c>
      <c r="B6686" s="134"/>
      <c r="C6686" s="134"/>
      <c r="D6686" s="94">
        <f t="shared" si="104"/>
        <v>0</v>
      </c>
      <c r="E6686" s="135"/>
    </row>
    <row r="6687" spans="1:5">
      <c r="A6687" s="88">
        <v>6677</v>
      </c>
      <c r="B6687" s="134"/>
      <c r="C6687" s="134"/>
      <c r="D6687" s="94">
        <f t="shared" si="104"/>
        <v>0</v>
      </c>
      <c r="E6687" s="135"/>
    </row>
    <row r="6688" spans="1:5">
      <c r="A6688" s="88">
        <v>6678</v>
      </c>
      <c r="B6688" s="134"/>
      <c r="C6688" s="134"/>
      <c r="D6688" s="94">
        <f t="shared" si="104"/>
        <v>0</v>
      </c>
      <c r="E6688" s="135"/>
    </row>
    <row r="6689" spans="1:5">
      <c r="A6689" s="88">
        <v>6679</v>
      </c>
      <c r="B6689" s="134"/>
      <c r="C6689" s="134"/>
      <c r="D6689" s="94">
        <f t="shared" si="104"/>
        <v>0</v>
      </c>
      <c r="E6689" s="135"/>
    </row>
    <row r="6690" spans="1:5">
      <c r="A6690" s="88">
        <v>6680</v>
      </c>
      <c r="B6690" s="134"/>
      <c r="C6690" s="134"/>
      <c r="D6690" s="94">
        <f t="shared" si="104"/>
        <v>0</v>
      </c>
      <c r="E6690" s="135"/>
    </row>
    <row r="6691" spans="1:5">
      <c r="A6691" s="88">
        <v>6681</v>
      </c>
      <c r="B6691" s="134"/>
      <c r="C6691" s="134"/>
      <c r="D6691" s="94">
        <f t="shared" si="104"/>
        <v>0</v>
      </c>
      <c r="E6691" s="135"/>
    </row>
    <row r="6692" spans="1:5">
      <c r="A6692" s="88">
        <v>6682</v>
      </c>
      <c r="B6692" s="134"/>
      <c r="C6692" s="134"/>
      <c r="D6692" s="94">
        <f t="shared" si="104"/>
        <v>0</v>
      </c>
      <c r="E6692" s="135"/>
    </row>
    <row r="6693" spans="1:5">
      <c r="A6693" s="88">
        <v>6683</v>
      </c>
      <c r="B6693" s="134"/>
      <c r="C6693" s="134"/>
      <c r="D6693" s="94">
        <f t="shared" si="104"/>
        <v>0</v>
      </c>
      <c r="E6693" s="135"/>
    </row>
    <row r="6694" spans="1:5">
      <c r="A6694" s="88">
        <v>6684</v>
      </c>
      <c r="B6694" s="134"/>
      <c r="C6694" s="134"/>
      <c r="D6694" s="94">
        <f t="shared" si="104"/>
        <v>0</v>
      </c>
      <c r="E6694" s="135"/>
    </row>
    <row r="6695" spans="1:5">
      <c r="A6695" s="88">
        <v>6685</v>
      </c>
      <c r="B6695" s="134"/>
      <c r="C6695" s="134"/>
      <c r="D6695" s="94">
        <f t="shared" si="104"/>
        <v>0</v>
      </c>
      <c r="E6695" s="135"/>
    </row>
    <row r="6696" spans="1:5">
      <c r="A6696" s="88">
        <v>6686</v>
      </c>
      <c r="B6696" s="134"/>
      <c r="C6696" s="134"/>
      <c r="D6696" s="94">
        <f t="shared" si="104"/>
        <v>0</v>
      </c>
      <c r="E6696" s="135"/>
    </row>
    <row r="6697" spans="1:5">
      <c r="A6697" s="88">
        <v>6687</v>
      </c>
      <c r="B6697" s="134"/>
      <c r="C6697" s="134"/>
      <c r="D6697" s="94">
        <f t="shared" si="104"/>
        <v>0</v>
      </c>
      <c r="E6697" s="135"/>
    </row>
    <row r="6698" spans="1:5">
      <c r="A6698" s="88">
        <v>6688</v>
      </c>
      <c r="B6698" s="134"/>
      <c r="C6698" s="134"/>
      <c r="D6698" s="94">
        <f t="shared" si="104"/>
        <v>0</v>
      </c>
      <c r="E6698" s="135"/>
    </row>
    <row r="6699" spans="1:5">
      <c r="A6699" s="88">
        <v>6689</v>
      </c>
      <c r="B6699" s="134"/>
      <c r="C6699" s="134"/>
      <c r="D6699" s="94">
        <f t="shared" si="104"/>
        <v>0</v>
      </c>
      <c r="E6699" s="135"/>
    </row>
    <row r="6700" spans="1:5">
      <c r="A6700" s="88">
        <v>6690</v>
      </c>
      <c r="B6700" s="134"/>
      <c r="C6700" s="134"/>
      <c r="D6700" s="94">
        <f t="shared" si="104"/>
        <v>0</v>
      </c>
      <c r="E6700" s="135"/>
    </row>
    <row r="6701" spans="1:5">
      <c r="A6701" s="88">
        <v>6691</v>
      </c>
      <c r="B6701" s="134"/>
      <c r="C6701" s="134"/>
      <c r="D6701" s="94">
        <f t="shared" si="104"/>
        <v>0</v>
      </c>
      <c r="E6701" s="135"/>
    </row>
    <row r="6702" spans="1:5">
      <c r="A6702" s="88">
        <v>6692</v>
      </c>
      <c r="B6702" s="134"/>
      <c r="C6702" s="134"/>
      <c r="D6702" s="94">
        <f t="shared" si="104"/>
        <v>0</v>
      </c>
      <c r="E6702" s="135"/>
    </row>
    <row r="6703" spans="1:5">
      <c r="A6703" s="88">
        <v>6693</v>
      </c>
      <c r="B6703" s="134"/>
      <c r="C6703" s="134"/>
      <c r="D6703" s="94">
        <f t="shared" si="104"/>
        <v>0</v>
      </c>
      <c r="E6703" s="135"/>
    </row>
    <row r="6704" spans="1:5">
      <c r="A6704" s="88">
        <v>6694</v>
      </c>
      <c r="B6704" s="134"/>
      <c r="C6704" s="134"/>
      <c r="D6704" s="94">
        <f t="shared" si="104"/>
        <v>0</v>
      </c>
      <c r="E6704" s="135"/>
    </row>
    <row r="6705" spans="1:5">
      <c r="A6705" s="88">
        <v>6695</v>
      </c>
      <c r="B6705" s="134"/>
      <c r="C6705" s="134"/>
      <c r="D6705" s="94">
        <f t="shared" si="104"/>
        <v>0</v>
      </c>
      <c r="E6705" s="135"/>
    </row>
    <row r="6706" spans="1:5">
      <c r="A6706" s="88">
        <v>6696</v>
      </c>
      <c r="B6706" s="134"/>
      <c r="C6706" s="134"/>
      <c r="D6706" s="94">
        <f t="shared" si="104"/>
        <v>0</v>
      </c>
      <c r="E6706" s="135"/>
    </row>
    <row r="6707" spans="1:5">
      <c r="A6707" s="88">
        <v>6697</v>
      </c>
      <c r="B6707" s="134"/>
      <c r="C6707" s="134"/>
      <c r="D6707" s="94">
        <f t="shared" si="104"/>
        <v>0</v>
      </c>
      <c r="E6707" s="135"/>
    </row>
    <row r="6708" spans="1:5">
      <c r="A6708" s="88">
        <v>6698</v>
      </c>
      <c r="B6708" s="134"/>
      <c r="C6708" s="134"/>
      <c r="D6708" s="94">
        <f t="shared" si="104"/>
        <v>0</v>
      </c>
      <c r="E6708" s="135"/>
    </row>
    <row r="6709" spans="1:5">
      <c r="A6709" s="88">
        <v>6699</v>
      </c>
      <c r="B6709" s="134"/>
      <c r="C6709" s="134"/>
      <c r="D6709" s="94">
        <f t="shared" si="104"/>
        <v>0</v>
      </c>
      <c r="E6709" s="135"/>
    </row>
    <row r="6710" spans="1:5">
      <c r="A6710" s="88">
        <v>6700</v>
      </c>
      <c r="B6710" s="134"/>
      <c r="C6710" s="134"/>
      <c r="D6710" s="94">
        <f t="shared" si="104"/>
        <v>0</v>
      </c>
      <c r="E6710" s="135"/>
    </row>
    <row r="6711" spans="1:5">
      <c r="A6711" s="88">
        <v>6701</v>
      </c>
      <c r="B6711" s="134"/>
      <c r="C6711" s="134"/>
      <c r="D6711" s="94">
        <f t="shared" si="104"/>
        <v>0</v>
      </c>
      <c r="E6711" s="135"/>
    </row>
    <row r="6712" spans="1:5">
      <c r="A6712" s="88">
        <v>6702</v>
      </c>
      <c r="B6712" s="134"/>
      <c r="C6712" s="134"/>
      <c r="D6712" s="94">
        <f t="shared" si="104"/>
        <v>0</v>
      </c>
      <c r="E6712" s="135"/>
    </row>
    <row r="6713" spans="1:5">
      <c r="A6713" s="88">
        <v>6703</v>
      </c>
      <c r="B6713" s="134"/>
      <c r="C6713" s="134"/>
      <c r="D6713" s="94">
        <f t="shared" si="104"/>
        <v>0</v>
      </c>
      <c r="E6713" s="135"/>
    </row>
    <row r="6714" spans="1:5">
      <c r="A6714" s="88">
        <v>6704</v>
      </c>
      <c r="B6714" s="134"/>
      <c r="C6714" s="134"/>
      <c r="D6714" s="94">
        <f t="shared" si="104"/>
        <v>0</v>
      </c>
      <c r="E6714" s="135"/>
    </row>
    <row r="6715" spans="1:5">
      <c r="A6715" s="88">
        <v>6705</v>
      </c>
      <c r="B6715" s="134"/>
      <c r="C6715" s="134"/>
      <c r="D6715" s="94">
        <f t="shared" si="104"/>
        <v>0</v>
      </c>
      <c r="E6715" s="135"/>
    </row>
    <row r="6716" spans="1:5">
      <c r="A6716" s="88">
        <v>6706</v>
      </c>
      <c r="B6716" s="134"/>
      <c r="C6716" s="134"/>
      <c r="D6716" s="94">
        <f t="shared" si="104"/>
        <v>0</v>
      </c>
      <c r="E6716" s="135"/>
    </row>
    <row r="6717" spans="1:5">
      <c r="A6717" s="88">
        <v>6707</v>
      </c>
      <c r="B6717" s="134"/>
      <c r="C6717" s="134"/>
      <c r="D6717" s="94">
        <f t="shared" si="104"/>
        <v>0</v>
      </c>
      <c r="E6717" s="135"/>
    </row>
    <row r="6718" spans="1:5">
      <c r="A6718" s="88">
        <v>6708</v>
      </c>
      <c r="B6718" s="134"/>
      <c r="C6718" s="134"/>
      <c r="D6718" s="94">
        <f t="shared" si="104"/>
        <v>0</v>
      </c>
      <c r="E6718" s="135"/>
    </row>
    <row r="6719" spans="1:5">
      <c r="A6719" s="88">
        <v>6709</v>
      </c>
      <c r="B6719" s="134"/>
      <c r="C6719" s="134"/>
      <c r="D6719" s="94">
        <f t="shared" si="104"/>
        <v>0</v>
      </c>
      <c r="E6719" s="135"/>
    </row>
    <row r="6720" spans="1:5">
      <c r="A6720" s="88">
        <v>6710</v>
      </c>
      <c r="B6720" s="134"/>
      <c r="C6720" s="134"/>
      <c r="D6720" s="94">
        <f t="shared" si="104"/>
        <v>0</v>
      </c>
      <c r="E6720" s="135"/>
    </row>
    <row r="6721" spans="1:5">
      <c r="A6721" s="88">
        <v>6711</v>
      </c>
      <c r="B6721" s="134"/>
      <c r="C6721" s="134"/>
      <c r="D6721" s="94">
        <f t="shared" si="104"/>
        <v>0</v>
      </c>
      <c r="E6721" s="135"/>
    </row>
    <row r="6722" spans="1:5">
      <c r="A6722" s="88">
        <v>6712</v>
      </c>
      <c r="B6722" s="134"/>
      <c r="C6722" s="134"/>
      <c r="D6722" s="94">
        <f t="shared" si="104"/>
        <v>0</v>
      </c>
      <c r="E6722" s="135"/>
    </row>
    <row r="6723" spans="1:5">
      <c r="A6723" s="88">
        <v>6713</v>
      </c>
      <c r="B6723" s="134"/>
      <c r="C6723" s="134"/>
      <c r="D6723" s="94">
        <f t="shared" si="104"/>
        <v>0</v>
      </c>
      <c r="E6723" s="135"/>
    </row>
    <row r="6724" spans="1:5">
      <c r="A6724" s="88">
        <v>6714</v>
      </c>
      <c r="B6724" s="134"/>
      <c r="C6724" s="134"/>
      <c r="D6724" s="94">
        <f t="shared" si="104"/>
        <v>0</v>
      </c>
      <c r="E6724" s="135"/>
    </row>
    <row r="6725" spans="1:5">
      <c r="A6725" s="88">
        <v>6715</v>
      </c>
      <c r="B6725" s="134"/>
      <c r="C6725" s="134"/>
      <c r="D6725" s="94">
        <f t="shared" si="104"/>
        <v>0</v>
      </c>
      <c r="E6725" s="135"/>
    </row>
    <row r="6726" spans="1:5">
      <c r="A6726" s="88">
        <v>6716</v>
      </c>
      <c r="B6726" s="134"/>
      <c r="C6726" s="134"/>
      <c r="D6726" s="94">
        <f t="shared" si="104"/>
        <v>0</v>
      </c>
      <c r="E6726" s="135"/>
    </row>
    <row r="6727" spans="1:5">
      <c r="A6727" s="88">
        <v>6717</v>
      </c>
      <c r="B6727" s="134"/>
      <c r="C6727" s="134"/>
      <c r="D6727" s="94">
        <f t="shared" si="104"/>
        <v>0</v>
      </c>
      <c r="E6727" s="135"/>
    </row>
    <row r="6728" spans="1:5">
      <c r="A6728" s="88">
        <v>6718</v>
      </c>
      <c r="B6728" s="134"/>
      <c r="C6728" s="134"/>
      <c r="D6728" s="94">
        <f t="shared" si="104"/>
        <v>0</v>
      </c>
      <c r="E6728" s="135"/>
    </row>
    <row r="6729" spans="1:5">
      <c r="A6729" s="88">
        <v>6719</v>
      </c>
      <c r="B6729" s="134"/>
      <c r="C6729" s="134"/>
      <c r="D6729" s="94">
        <f t="shared" si="104"/>
        <v>0</v>
      </c>
      <c r="E6729" s="135"/>
    </row>
    <row r="6730" spans="1:5">
      <c r="A6730" s="88">
        <v>6720</v>
      </c>
      <c r="B6730" s="134"/>
      <c r="C6730" s="134"/>
      <c r="D6730" s="94">
        <f t="shared" si="104"/>
        <v>0</v>
      </c>
      <c r="E6730" s="135"/>
    </row>
    <row r="6731" spans="1:5">
      <c r="A6731" s="88">
        <v>6721</v>
      </c>
      <c r="B6731" s="134"/>
      <c r="C6731" s="134"/>
      <c r="D6731" s="94">
        <f t="shared" si="104"/>
        <v>0</v>
      </c>
      <c r="E6731" s="135"/>
    </row>
    <row r="6732" spans="1:5">
      <c r="A6732" s="88">
        <v>6722</v>
      </c>
      <c r="B6732" s="134"/>
      <c r="C6732" s="134"/>
      <c r="D6732" s="94">
        <f t="shared" ref="D6732:D6795" si="105">MIN(B6732:C6732)</f>
        <v>0</v>
      </c>
      <c r="E6732" s="135"/>
    </row>
    <row r="6733" spans="1:5">
      <c r="A6733" s="88">
        <v>6723</v>
      </c>
      <c r="B6733" s="134"/>
      <c r="C6733" s="134"/>
      <c r="D6733" s="94">
        <f t="shared" si="105"/>
        <v>0</v>
      </c>
      <c r="E6733" s="135"/>
    </row>
    <row r="6734" spans="1:5">
      <c r="A6734" s="88">
        <v>6724</v>
      </c>
      <c r="B6734" s="134"/>
      <c r="C6734" s="134"/>
      <c r="D6734" s="94">
        <f t="shared" si="105"/>
        <v>0</v>
      </c>
      <c r="E6734" s="135"/>
    </row>
    <row r="6735" spans="1:5">
      <c r="A6735" s="88">
        <v>6725</v>
      </c>
      <c r="B6735" s="134"/>
      <c r="C6735" s="134"/>
      <c r="D6735" s="94">
        <f t="shared" si="105"/>
        <v>0</v>
      </c>
      <c r="E6735" s="135"/>
    </row>
    <row r="6736" spans="1:5">
      <c r="A6736" s="88">
        <v>6726</v>
      </c>
      <c r="B6736" s="134"/>
      <c r="C6736" s="134"/>
      <c r="D6736" s="94">
        <f t="shared" si="105"/>
        <v>0</v>
      </c>
      <c r="E6736" s="135"/>
    </row>
    <row r="6737" spans="1:5">
      <c r="A6737" s="88">
        <v>6727</v>
      </c>
      <c r="B6737" s="134"/>
      <c r="C6737" s="134"/>
      <c r="D6737" s="94">
        <f t="shared" si="105"/>
        <v>0</v>
      </c>
      <c r="E6737" s="135"/>
    </row>
    <row r="6738" spans="1:5">
      <c r="A6738" s="88">
        <v>6728</v>
      </c>
      <c r="B6738" s="134"/>
      <c r="C6738" s="134"/>
      <c r="D6738" s="94">
        <f t="shared" si="105"/>
        <v>0</v>
      </c>
      <c r="E6738" s="135"/>
    </row>
    <row r="6739" spans="1:5">
      <c r="A6739" s="88">
        <v>6729</v>
      </c>
      <c r="B6739" s="134"/>
      <c r="C6739" s="134"/>
      <c r="D6739" s="94">
        <f t="shared" si="105"/>
        <v>0</v>
      </c>
      <c r="E6739" s="135"/>
    </row>
    <row r="6740" spans="1:5">
      <c r="A6740" s="88">
        <v>6730</v>
      </c>
      <c r="B6740" s="134"/>
      <c r="C6740" s="134"/>
      <c r="D6740" s="94">
        <f t="shared" si="105"/>
        <v>0</v>
      </c>
      <c r="E6740" s="135"/>
    </row>
    <row r="6741" spans="1:5">
      <c r="A6741" s="88">
        <v>6731</v>
      </c>
      <c r="B6741" s="134"/>
      <c r="C6741" s="134"/>
      <c r="D6741" s="94">
        <f t="shared" si="105"/>
        <v>0</v>
      </c>
      <c r="E6741" s="135"/>
    </row>
    <row r="6742" spans="1:5">
      <c r="A6742" s="88">
        <v>6732</v>
      </c>
      <c r="B6742" s="134"/>
      <c r="C6742" s="134"/>
      <c r="D6742" s="94">
        <f t="shared" si="105"/>
        <v>0</v>
      </c>
      <c r="E6742" s="135"/>
    </row>
    <row r="6743" spans="1:5">
      <c r="A6743" s="88">
        <v>6733</v>
      </c>
      <c r="B6743" s="134"/>
      <c r="C6743" s="134"/>
      <c r="D6743" s="94">
        <f t="shared" si="105"/>
        <v>0</v>
      </c>
      <c r="E6743" s="135"/>
    </row>
    <row r="6744" spans="1:5">
      <c r="A6744" s="88">
        <v>6734</v>
      </c>
      <c r="B6744" s="134"/>
      <c r="C6744" s="134"/>
      <c r="D6744" s="94">
        <f t="shared" si="105"/>
        <v>0</v>
      </c>
      <c r="E6744" s="135"/>
    </row>
    <row r="6745" spans="1:5">
      <c r="A6745" s="88">
        <v>6735</v>
      </c>
      <c r="B6745" s="134"/>
      <c r="C6745" s="134"/>
      <c r="D6745" s="94">
        <f t="shared" si="105"/>
        <v>0</v>
      </c>
      <c r="E6745" s="135"/>
    </row>
    <row r="6746" spans="1:5">
      <c r="A6746" s="88">
        <v>6736</v>
      </c>
      <c r="B6746" s="134"/>
      <c r="C6746" s="134"/>
      <c r="D6746" s="94">
        <f t="shared" si="105"/>
        <v>0</v>
      </c>
      <c r="E6746" s="135"/>
    </row>
    <row r="6747" spans="1:5">
      <c r="A6747" s="88">
        <v>6737</v>
      </c>
      <c r="B6747" s="134"/>
      <c r="C6747" s="134"/>
      <c r="D6747" s="94">
        <f t="shared" si="105"/>
        <v>0</v>
      </c>
      <c r="E6747" s="135"/>
    </row>
    <row r="6748" spans="1:5">
      <c r="A6748" s="88">
        <v>6738</v>
      </c>
      <c r="B6748" s="134"/>
      <c r="C6748" s="134"/>
      <c r="D6748" s="94">
        <f t="shared" si="105"/>
        <v>0</v>
      </c>
      <c r="E6748" s="135"/>
    </row>
    <row r="6749" spans="1:5">
      <c r="A6749" s="88">
        <v>6739</v>
      </c>
      <c r="B6749" s="134"/>
      <c r="C6749" s="134"/>
      <c r="D6749" s="94">
        <f t="shared" si="105"/>
        <v>0</v>
      </c>
      <c r="E6749" s="135"/>
    </row>
    <row r="6750" spans="1:5">
      <c r="A6750" s="88">
        <v>6740</v>
      </c>
      <c r="B6750" s="134"/>
      <c r="C6750" s="134"/>
      <c r="D6750" s="94">
        <f t="shared" si="105"/>
        <v>0</v>
      </c>
      <c r="E6750" s="135"/>
    </row>
    <row r="6751" spans="1:5">
      <c r="A6751" s="88">
        <v>6741</v>
      </c>
      <c r="B6751" s="134"/>
      <c r="C6751" s="134"/>
      <c r="D6751" s="94">
        <f t="shared" si="105"/>
        <v>0</v>
      </c>
      <c r="E6751" s="135"/>
    </row>
    <row r="6752" spans="1:5">
      <c r="A6752" s="88">
        <v>6742</v>
      </c>
      <c r="B6752" s="134"/>
      <c r="C6752" s="134"/>
      <c r="D6752" s="94">
        <f t="shared" si="105"/>
        <v>0</v>
      </c>
      <c r="E6752" s="135"/>
    </row>
    <row r="6753" spans="1:5">
      <c r="A6753" s="88">
        <v>6743</v>
      </c>
      <c r="B6753" s="134"/>
      <c r="C6753" s="134"/>
      <c r="D6753" s="94">
        <f t="shared" si="105"/>
        <v>0</v>
      </c>
      <c r="E6753" s="135"/>
    </row>
    <row r="6754" spans="1:5">
      <c r="A6754" s="88">
        <v>6744</v>
      </c>
      <c r="B6754" s="134"/>
      <c r="C6754" s="134"/>
      <c r="D6754" s="94">
        <f t="shared" si="105"/>
        <v>0</v>
      </c>
      <c r="E6754" s="135"/>
    </row>
    <row r="6755" spans="1:5">
      <c r="A6755" s="88">
        <v>6745</v>
      </c>
      <c r="B6755" s="134"/>
      <c r="C6755" s="134"/>
      <c r="D6755" s="94">
        <f t="shared" si="105"/>
        <v>0</v>
      </c>
      <c r="E6755" s="135"/>
    </row>
    <row r="6756" spans="1:5">
      <c r="A6756" s="88">
        <v>6746</v>
      </c>
      <c r="B6756" s="134"/>
      <c r="C6756" s="134"/>
      <c r="D6756" s="94">
        <f t="shared" si="105"/>
        <v>0</v>
      </c>
      <c r="E6756" s="135"/>
    </row>
    <row r="6757" spans="1:5">
      <c r="A6757" s="88">
        <v>6747</v>
      </c>
      <c r="B6757" s="134"/>
      <c r="C6757" s="134"/>
      <c r="D6757" s="94">
        <f t="shared" si="105"/>
        <v>0</v>
      </c>
      <c r="E6757" s="135"/>
    </row>
    <row r="6758" spans="1:5">
      <c r="A6758" s="88">
        <v>6748</v>
      </c>
      <c r="B6758" s="134"/>
      <c r="C6758" s="134"/>
      <c r="D6758" s="94">
        <f t="shared" si="105"/>
        <v>0</v>
      </c>
      <c r="E6758" s="135"/>
    </row>
    <row r="6759" spans="1:5">
      <c r="A6759" s="88">
        <v>6749</v>
      </c>
      <c r="B6759" s="134"/>
      <c r="C6759" s="134"/>
      <c r="D6759" s="94">
        <f t="shared" si="105"/>
        <v>0</v>
      </c>
      <c r="E6759" s="135"/>
    </row>
    <row r="6760" spans="1:5">
      <c r="A6760" s="88">
        <v>6750</v>
      </c>
      <c r="B6760" s="134"/>
      <c r="C6760" s="134"/>
      <c r="D6760" s="94">
        <f t="shared" si="105"/>
        <v>0</v>
      </c>
      <c r="E6760" s="135"/>
    </row>
    <row r="6761" spans="1:5">
      <c r="A6761" s="88">
        <v>6751</v>
      </c>
      <c r="B6761" s="134"/>
      <c r="C6761" s="134"/>
      <c r="D6761" s="94">
        <f t="shared" si="105"/>
        <v>0</v>
      </c>
      <c r="E6761" s="135"/>
    </row>
    <row r="6762" spans="1:5">
      <c r="A6762" s="88">
        <v>6752</v>
      </c>
      <c r="B6762" s="134"/>
      <c r="C6762" s="134"/>
      <c r="D6762" s="94">
        <f t="shared" si="105"/>
        <v>0</v>
      </c>
      <c r="E6762" s="135"/>
    </row>
    <row r="6763" spans="1:5">
      <c r="A6763" s="88">
        <v>6753</v>
      </c>
      <c r="B6763" s="134"/>
      <c r="C6763" s="134"/>
      <c r="D6763" s="94">
        <f t="shared" si="105"/>
        <v>0</v>
      </c>
      <c r="E6763" s="135"/>
    </row>
    <row r="6764" spans="1:5">
      <c r="A6764" s="88">
        <v>6754</v>
      </c>
      <c r="B6764" s="134"/>
      <c r="C6764" s="134"/>
      <c r="D6764" s="94">
        <f t="shared" si="105"/>
        <v>0</v>
      </c>
      <c r="E6764" s="135"/>
    </row>
    <row r="6765" spans="1:5">
      <c r="A6765" s="88">
        <v>6755</v>
      </c>
      <c r="B6765" s="134"/>
      <c r="C6765" s="134"/>
      <c r="D6765" s="94">
        <f t="shared" si="105"/>
        <v>0</v>
      </c>
      <c r="E6765" s="135"/>
    </row>
    <row r="6766" spans="1:5">
      <c r="A6766" s="88">
        <v>6756</v>
      </c>
      <c r="B6766" s="134"/>
      <c r="C6766" s="134"/>
      <c r="D6766" s="94">
        <f t="shared" si="105"/>
        <v>0</v>
      </c>
      <c r="E6766" s="135"/>
    </row>
    <row r="6767" spans="1:5">
      <c r="A6767" s="88">
        <v>6757</v>
      </c>
      <c r="B6767" s="134"/>
      <c r="C6767" s="134"/>
      <c r="D6767" s="94">
        <f t="shared" si="105"/>
        <v>0</v>
      </c>
      <c r="E6767" s="135"/>
    </row>
    <row r="6768" spans="1:5">
      <c r="A6768" s="88">
        <v>6758</v>
      </c>
      <c r="B6768" s="134"/>
      <c r="C6768" s="134"/>
      <c r="D6768" s="94">
        <f t="shared" si="105"/>
        <v>0</v>
      </c>
      <c r="E6768" s="135"/>
    </row>
    <row r="6769" spans="1:5">
      <c r="A6769" s="88">
        <v>6759</v>
      </c>
      <c r="B6769" s="134"/>
      <c r="C6769" s="134"/>
      <c r="D6769" s="94">
        <f t="shared" si="105"/>
        <v>0</v>
      </c>
      <c r="E6769" s="135"/>
    </row>
    <row r="6770" spans="1:5">
      <c r="A6770" s="88">
        <v>6760</v>
      </c>
      <c r="B6770" s="134"/>
      <c r="C6770" s="134"/>
      <c r="D6770" s="94">
        <f t="shared" si="105"/>
        <v>0</v>
      </c>
      <c r="E6770" s="135"/>
    </row>
    <row r="6771" spans="1:5">
      <c r="A6771" s="88">
        <v>6761</v>
      </c>
      <c r="B6771" s="134"/>
      <c r="C6771" s="134"/>
      <c r="D6771" s="94">
        <f t="shared" si="105"/>
        <v>0</v>
      </c>
      <c r="E6771" s="135"/>
    </row>
    <row r="6772" spans="1:5">
      <c r="A6772" s="88">
        <v>6762</v>
      </c>
      <c r="B6772" s="134"/>
      <c r="C6772" s="134"/>
      <c r="D6772" s="94">
        <f t="shared" si="105"/>
        <v>0</v>
      </c>
      <c r="E6772" s="135"/>
    </row>
    <row r="6773" spans="1:5">
      <c r="A6773" s="88">
        <v>6763</v>
      </c>
      <c r="B6773" s="134"/>
      <c r="C6773" s="134"/>
      <c r="D6773" s="94">
        <f t="shared" si="105"/>
        <v>0</v>
      </c>
      <c r="E6773" s="135"/>
    </row>
    <row r="6774" spans="1:5">
      <c r="A6774" s="88">
        <v>6764</v>
      </c>
      <c r="B6774" s="134"/>
      <c r="C6774" s="134"/>
      <c r="D6774" s="94">
        <f t="shared" si="105"/>
        <v>0</v>
      </c>
      <c r="E6774" s="135"/>
    </row>
    <row r="6775" spans="1:5">
      <c r="A6775" s="88">
        <v>6765</v>
      </c>
      <c r="B6775" s="134"/>
      <c r="C6775" s="134"/>
      <c r="D6775" s="94">
        <f t="shared" si="105"/>
        <v>0</v>
      </c>
      <c r="E6775" s="135"/>
    </row>
    <row r="6776" spans="1:5">
      <c r="A6776" s="88">
        <v>6766</v>
      </c>
      <c r="B6776" s="134"/>
      <c r="C6776" s="134"/>
      <c r="D6776" s="94">
        <f t="shared" si="105"/>
        <v>0</v>
      </c>
      <c r="E6776" s="135"/>
    </row>
    <row r="6777" spans="1:5">
      <c r="A6777" s="88">
        <v>6767</v>
      </c>
      <c r="B6777" s="134"/>
      <c r="C6777" s="134"/>
      <c r="D6777" s="94">
        <f t="shared" si="105"/>
        <v>0</v>
      </c>
      <c r="E6777" s="135"/>
    </row>
    <row r="6778" spans="1:5">
      <c r="A6778" s="88">
        <v>6768</v>
      </c>
      <c r="B6778" s="134"/>
      <c r="C6778" s="134"/>
      <c r="D6778" s="94">
        <f t="shared" si="105"/>
        <v>0</v>
      </c>
      <c r="E6778" s="135"/>
    </row>
    <row r="6779" spans="1:5">
      <c r="A6779" s="88">
        <v>6769</v>
      </c>
      <c r="B6779" s="134"/>
      <c r="C6779" s="134"/>
      <c r="D6779" s="94">
        <f t="shared" si="105"/>
        <v>0</v>
      </c>
      <c r="E6779" s="135"/>
    </row>
    <row r="6780" spans="1:5">
      <c r="A6780" s="88">
        <v>6770</v>
      </c>
      <c r="B6780" s="134"/>
      <c r="C6780" s="134"/>
      <c r="D6780" s="94">
        <f t="shared" si="105"/>
        <v>0</v>
      </c>
      <c r="E6780" s="135"/>
    </row>
    <row r="6781" spans="1:5">
      <c r="A6781" s="88">
        <v>6771</v>
      </c>
      <c r="B6781" s="134"/>
      <c r="C6781" s="134"/>
      <c r="D6781" s="94">
        <f t="shared" si="105"/>
        <v>0</v>
      </c>
      <c r="E6781" s="135"/>
    </row>
    <row r="6782" spans="1:5">
      <c r="A6782" s="88">
        <v>6772</v>
      </c>
      <c r="B6782" s="134"/>
      <c r="C6782" s="134"/>
      <c r="D6782" s="94">
        <f t="shared" si="105"/>
        <v>0</v>
      </c>
      <c r="E6782" s="135"/>
    </row>
    <row r="6783" spans="1:5">
      <c r="A6783" s="88">
        <v>6773</v>
      </c>
      <c r="B6783" s="134"/>
      <c r="C6783" s="134"/>
      <c r="D6783" s="94">
        <f t="shared" si="105"/>
        <v>0</v>
      </c>
      <c r="E6783" s="135"/>
    </row>
    <row r="6784" spans="1:5">
      <c r="A6784" s="88">
        <v>6774</v>
      </c>
      <c r="B6784" s="134"/>
      <c r="C6784" s="134"/>
      <c r="D6784" s="94">
        <f t="shared" si="105"/>
        <v>0</v>
      </c>
      <c r="E6784" s="135"/>
    </row>
    <row r="6785" spans="1:5">
      <c r="A6785" s="88">
        <v>6775</v>
      </c>
      <c r="B6785" s="134"/>
      <c r="C6785" s="134"/>
      <c r="D6785" s="94">
        <f t="shared" si="105"/>
        <v>0</v>
      </c>
      <c r="E6785" s="135"/>
    </row>
    <row r="6786" spans="1:5">
      <c r="A6786" s="88">
        <v>6776</v>
      </c>
      <c r="B6786" s="134"/>
      <c r="C6786" s="134"/>
      <c r="D6786" s="94">
        <f t="shared" si="105"/>
        <v>0</v>
      </c>
      <c r="E6786" s="135"/>
    </row>
    <row r="6787" spans="1:5">
      <c r="A6787" s="88">
        <v>6777</v>
      </c>
      <c r="B6787" s="134"/>
      <c r="C6787" s="134"/>
      <c r="D6787" s="94">
        <f t="shared" si="105"/>
        <v>0</v>
      </c>
      <c r="E6787" s="135"/>
    </row>
    <row r="6788" spans="1:5">
      <c r="A6788" s="88">
        <v>6778</v>
      </c>
      <c r="B6788" s="134"/>
      <c r="C6788" s="134"/>
      <c r="D6788" s="94">
        <f t="shared" si="105"/>
        <v>0</v>
      </c>
      <c r="E6788" s="135"/>
    </row>
    <row r="6789" spans="1:5">
      <c r="A6789" s="88">
        <v>6779</v>
      </c>
      <c r="B6789" s="134"/>
      <c r="C6789" s="134"/>
      <c r="D6789" s="94">
        <f t="shared" si="105"/>
        <v>0</v>
      </c>
      <c r="E6789" s="135"/>
    </row>
    <row r="6790" spans="1:5">
      <c r="A6790" s="88">
        <v>6780</v>
      </c>
      <c r="B6790" s="134"/>
      <c r="C6790" s="134"/>
      <c r="D6790" s="94">
        <f t="shared" si="105"/>
        <v>0</v>
      </c>
      <c r="E6790" s="135"/>
    </row>
    <row r="6791" spans="1:5">
      <c r="A6791" s="88">
        <v>6781</v>
      </c>
      <c r="B6791" s="134"/>
      <c r="C6791" s="134"/>
      <c r="D6791" s="94">
        <f t="shared" si="105"/>
        <v>0</v>
      </c>
      <c r="E6791" s="135"/>
    </row>
    <row r="6792" spans="1:5">
      <c r="A6792" s="88">
        <v>6782</v>
      </c>
      <c r="B6792" s="134"/>
      <c r="C6792" s="134"/>
      <c r="D6792" s="94">
        <f t="shared" si="105"/>
        <v>0</v>
      </c>
      <c r="E6792" s="135"/>
    </row>
    <row r="6793" spans="1:5">
      <c r="A6793" s="88">
        <v>6783</v>
      </c>
      <c r="B6793" s="134"/>
      <c r="C6793" s="134"/>
      <c r="D6793" s="94">
        <f t="shared" si="105"/>
        <v>0</v>
      </c>
      <c r="E6793" s="135"/>
    </row>
    <row r="6794" spans="1:5">
      <c r="A6794" s="88">
        <v>6784</v>
      </c>
      <c r="B6794" s="134"/>
      <c r="C6794" s="134"/>
      <c r="D6794" s="94">
        <f t="shared" si="105"/>
        <v>0</v>
      </c>
      <c r="E6794" s="135"/>
    </row>
    <row r="6795" spans="1:5">
      <c r="A6795" s="88">
        <v>6785</v>
      </c>
      <c r="B6795" s="134"/>
      <c r="C6795" s="134"/>
      <c r="D6795" s="94">
        <f t="shared" si="105"/>
        <v>0</v>
      </c>
      <c r="E6795" s="135"/>
    </row>
    <row r="6796" spans="1:5">
      <c r="A6796" s="88">
        <v>6786</v>
      </c>
      <c r="B6796" s="134"/>
      <c r="C6796" s="134"/>
      <c r="D6796" s="94">
        <f t="shared" ref="D6796:D6859" si="106">MIN(B6796:C6796)</f>
        <v>0</v>
      </c>
      <c r="E6796" s="135"/>
    </row>
    <row r="6797" spans="1:5">
      <c r="A6797" s="88">
        <v>6787</v>
      </c>
      <c r="B6797" s="134"/>
      <c r="C6797" s="134"/>
      <c r="D6797" s="94">
        <f t="shared" si="106"/>
        <v>0</v>
      </c>
      <c r="E6797" s="135"/>
    </row>
    <row r="6798" spans="1:5">
      <c r="A6798" s="88">
        <v>6788</v>
      </c>
      <c r="B6798" s="134"/>
      <c r="C6798" s="134"/>
      <c r="D6798" s="94">
        <f t="shared" si="106"/>
        <v>0</v>
      </c>
      <c r="E6798" s="135"/>
    </row>
    <row r="6799" spans="1:5">
      <c r="A6799" s="88">
        <v>6789</v>
      </c>
      <c r="B6799" s="134"/>
      <c r="C6799" s="134"/>
      <c r="D6799" s="94">
        <f t="shared" si="106"/>
        <v>0</v>
      </c>
      <c r="E6799" s="135"/>
    </row>
    <row r="6800" spans="1:5">
      <c r="A6800" s="88">
        <v>6790</v>
      </c>
      <c r="B6800" s="134"/>
      <c r="C6800" s="134"/>
      <c r="D6800" s="94">
        <f t="shared" si="106"/>
        <v>0</v>
      </c>
      <c r="E6800" s="135"/>
    </row>
    <row r="6801" spans="1:5">
      <c r="A6801" s="88">
        <v>6791</v>
      </c>
      <c r="B6801" s="134"/>
      <c r="C6801" s="134"/>
      <c r="D6801" s="94">
        <f t="shared" si="106"/>
        <v>0</v>
      </c>
      <c r="E6801" s="135"/>
    </row>
    <row r="6802" spans="1:5">
      <c r="A6802" s="88">
        <v>6792</v>
      </c>
      <c r="B6802" s="134"/>
      <c r="C6802" s="134"/>
      <c r="D6802" s="94">
        <f t="shared" si="106"/>
        <v>0</v>
      </c>
      <c r="E6802" s="135"/>
    </row>
    <row r="6803" spans="1:5">
      <c r="A6803" s="88">
        <v>6793</v>
      </c>
      <c r="B6803" s="134"/>
      <c r="C6803" s="134"/>
      <c r="D6803" s="94">
        <f t="shared" si="106"/>
        <v>0</v>
      </c>
      <c r="E6803" s="135"/>
    </row>
    <row r="6804" spans="1:5">
      <c r="A6804" s="88">
        <v>6794</v>
      </c>
      <c r="B6804" s="134"/>
      <c r="C6804" s="134"/>
      <c r="D6804" s="94">
        <f t="shared" si="106"/>
        <v>0</v>
      </c>
      <c r="E6804" s="135"/>
    </row>
    <row r="6805" spans="1:5">
      <c r="A6805" s="88">
        <v>6795</v>
      </c>
      <c r="B6805" s="134"/>
      <c r="C6805" s="134"/>
      <c r="D6805" s="94">
        <f t="shared" si="106"/>
        <v>0</v>
      </c>
      <c r="E6805" s="135"/>
    </row>
    <row r="6806" spans="1:5">
      <c r="A6806" s="88">
        <v>6796</v>
      </c>
      <c r="B6806" s="134"/>
      <c r="C6806" s="134"/>
      <c r="D6806" s="94">
        <f t="shared" si="106"/>
        <v>0</v>
      </c>
      <c r="E6806" s="135"/>
    </row>
    <row r="6807" spans="1:5">
      <c r="A6807" s="88">
        <v>6797</v>
      </c>
      <c r="B6807" s="134"/>
      <c r="C6807" s="134"/>
      <c r="D6807" s="94">
        <f t="shared" si="106"/>
        <v>0</v>
      </c>
      <c r="E6807" s="135"/>
    </row>
    <row r="6808" spans="1:5">
      <c r="A6808" s="88">
        <v>6798</v>
      </c>
      <c r="B6808" s="134"/>
      <c r="C6808" s="134"/>
      <c r="D6808" s="94">
        <f t="shared" si="106"/>
        <v>0</v>
      </c>
      <c r="E6808" s="135"/>
    </row>
    <row r="6809" spans="1:5">
      <c r="A6809" s="88">
        <v>6799</v>
      </c>
      <c r="B6809" s="134"/>
      <c r="C6809" s="134"/>
      <c r="D6809" s="94">
        <f t="shared" si="106"/>
        <v>0</v>
      </c>
      <c r="E6809" s="135"/>
    </row>
    <row r="6810" spans="1:5">
      <c r="A6810" s="88">
        <v>6800</v>
      </c>
      <c r="B6810" s="134"/>
      <c r="C6810" s="134"/>
      <c r="D6810" s="94">
        <f t="shared" si="106"/>
        <v>0</v>
      </c>
      <c r="E6810" s="135"/>
    </row>
    <row r="6811" spans="1:5">
      <c r="A6811" s="88">
        <v>6801</v>
      </c>
      <c r="B6811" s="134"/>
      <c r="C6811" s="134"/>
      <c r="D6811" s="94">
        <f t="shared" si="106"/>
        <v>0</v>
      </c>
      <c r="E6811" s="135"/>
    </row>
    <row r="6812" spans="1:5">
      <c r="A6812" s="88">
        <v>6802</v>
      </c>
      <c r="B6812" s="134"/>
      <c r="C6812" s="134"/>
      <c r="D6812" s="94">
        <f t="shared" si="106"/>
        <v>0</v>
      </c>
      <c r="E6812" s="135"/>
    </row>
    <row r="6813" spans="1:5">
      <c r="A6813" s="88">
        <v>6803</v>
      </c>
      <c r="B6813" s="134"/>
      <c r="C6813" s="134"/>
      <c r="D6813" s="94">
        <f t="shared" si="106"/>
        <v>0</v>
      </c>
      <c r="E6813" s="135"/>
    </row>
    <row r="6814" spans="1:5">
      <c r="A6814" s="88">
        <v>6804</v>
      </c>
      <c r="B6814" s="134"/>
      <c r="C6814" s="134"/>
      <c r="D6814" s="94">
        <f t="shared" si="106"/>
        <v>0</v>
      </c>
      <c r="E6814" s="135"/>
    </row>
    <row r="6815" spans="1:5">
      <c r="A6815" s="88">
        <v>6805</v>
      </c>
      <c r="B6815" s="134"/>
      <c r="C6815" s="134"/>
      <c r="D6815" s="94">
        <f t="shared" si="106"/>
        <v>0</v>
      </c>
      <c r="E6815" s="135"/>
    </row>
    <row r="6816" spans="1:5">
      <c r="A6816" s="88">
        <v>6806</v>
      </c>
      <c r="B6816" s="134"/>
      <c r="C6816" s="134"/>
      <c r="D6816" s="94">
        <f t="shared" si="106"/>
        <v>0</v>
      </c>
      <c r="E6816" s="135"/>
    </row>
    <row r="6817" spans="1:5">
      <c r="A6817" s="88">
        <v>6807</v>
      </c>
      <c r="B6817" s="134"/>
      <c r="C6817" s="134"/>
      <c r="D6817" s="94">
        <f t="shared" si="106"/>
        <v>0</v>
      </c>
      <c r="E6817" s="135"/>
    </row>
    <row r="6818" spans="1:5">
      <c r="A6818" s="88">
        <v>6808</v>
      </c>
      <c r="B6818" s="134"/>
      <c r="C6818" s="134"/>
      <c r="D6818" s="94">
        <f t="shared" si="106"/>
        <v>0</v>
      </c>
      <c r="E6818" s="135"/>
    </row>
    <row r="6819" spans="1:5">
      <c r="A6819" s="88">
        <v>6809</v>
      </c>
      <c r="B6819" s="134"/>
      <c r="C6819" s="134"/>
      <c r="D6819" s="94">
        <f t="shared" si="106"/>
        <v>0</v>
      </c>
      <c r="E6819" s="135"/>
    </row>
    <row r="6820" spans="1:5">
      <c r="A6820" s="88">
        <v>6810</v>
      </c>
      <c r="B6820" s="134"/>
      <c r="C6820" s="134"/>
      <c r="D6820" s="94">
        <f t="shared" si="106"/>
        <v>0</v>
      </c>
      <c r="E6820" s="135"/>
    </row>
    <row r="6821" spans="1:5">
      <c r="A6821" s="88">
        <v>6811</v>
      </c>
      <c r="B6821" s="134"/>
      <c r="C6821" s="134"/>
      <c r="D6821" s="94">
        <f t="shared" si="106"/>
        <v>0</v>
      </c>
      <c r="E6821" s="135"/>
    </row>
    <row r="6822" spans="1:5">
      <c r="A6822" s="88">
        <v>6812</v>
      </c>
      <c r="B6822" s="134"/>
      <c r="C6822" s="134"/>
      <c r="D6822" s="94">
        <f t="shared" si="106"/>
        <v>0</v>
      </c>
      <c r="E6822" s="135"/>
    </row>
    <row r="6823" spans="1:5">
      <c r="A6823" s="88">
        <v>6813</v>
      </c>
      <c r="B6823" s="134"/>
      <c r="C6823" s="134"/>
      <c r="D6823" s="94">
        <f t="shared" si="106"/>
        <v>0</v>
      </c>
      <c r="E6823" s="135"/>
    </row>
    <row r="6824" spans="1:5">
      <c r="A6824" s="88">
        <v>6814</v>
      </c>
      <c r="B6824" s="134"/>
      <c r="C6824" s="134"/>
      <c r="D6824" s="94">
        <f t="shared" si="106"/>
        <v>0</v>
      </c>
      <c r="E6824" s="135"/>
    </row>
    <row r="6825" spans="1:5">
      <c r="A6825" s="88">
        <v>6815</v>
      </c>
      <c r="B6825" s="134"/>
      <c r="C6825" s="134"/>
      <c r="D6825" s="94">
        <f t="shared" si="106"/>
        <v>0</v>
      </c>
      <c r="E6825" s="135"/>
    </row>
    <row r="6826" spans="1:5">
      <c r="A6826" s="88">
        <v>6816</v>
      </c>
      <c r="B6826" s="134"/>
      <c r="C6826" s="134"/>
      <c r="D6826" s="94">
        <f t="shared" si="106"/>
        <v>0</v>
      </c>
      <c r="E6826" s="135"/>
    </row>
    <row r="6827" spans="1:5">
      <c r="A6827" s="88">
        <v>6817</v>
      </c>
      <c r="B6827" s="134"/>
      <c r="C6827" s="134"/>
      <c r="D6827" s="94">
        <f t="shared" si="106"/>
        <v>0</v>
      </c>
      <c r="E6827" s="135"/>
    </row>
    <row r="6828" spans="1:5">
      <c r="A6828" s="88">
        <v>6818</v>
      </c>
      <c r="B6828" s="134"/>
      <c r="C6828" s="134"/>
      <c r="D6828" s="94">
        <f t="shared" si="106"/>
        <v>0</v>
      </c>
      <c r="E6828" s="135"/>
    </row>
    <row r="6829" spans="1:5">
      <c r="A6829" s="88">
        <v>6819</v>
      </c>
      <c r="B6829" s="134"/>
      <c r="C6829" s="134"/>
      <c r="D6829" s="94">
        <f t="shared" si="106"/>
        <v>0</v>
      </c>
      <c r="E6829" s="135"/>
    </row>
    <row r="6830" spans="1:5">
      <c r="A6830" s="88">
        <v>6820</v>
      </c>
      <c r="B6830" s="134"/>
      <c r="C6830" s="134"/>
      <c r="D6830" s="94">
        <f t="shared" si="106"/>
        <v>0</v>
      </c>
      <c r="E6830" s="135"/>
    </row>
    <row r="6831" spans="1:5">
      <c r="A6831" s="88">
        <v>6821</v>
      </c>
      <c r="B6831" s="134"/>
      <c r="C6831" s="134"/>
      <c r="D6831" s="94">
        <f t="shared" si="106"/>
        <v>0</v>
      </c>
      <c r="E6831" s="135"/>
    </row>
    <row r="6832" spans="1:5">
      <c r="A6832" s="88">
        <v>6822</v>
      </c>
      <c r="B6832" s="134"/>
      <c r="C6832" s="134"/>
      <c r="D6832" s="94">
        <f t="shared" si="106"/>
        <v>0</v>
      </c>
      <c r="E6832" s="135"/>
    </row>
    <row r="6833" spans="1:5">
      <c r="A6833" s="88">
        <v>6823</v>
      </c>
      <c r="B6833" s="134"/>
      <c r="C6833" s="134"/>
      <c r="D6833" s="94">
        <f t="shared" si="106"/>
        <v>0</v>
      </c>
      <c r="E6833" s="135"/>
    </row>
    <row r="6834" spans="1:5">
      <c r="A6834" s="88">
        <v>6824</v>
      </c>
      <c r="B6834" s="134"/>
      <c r="C6834" s="134"/>
      <c r="D6834" s="94">
        <f t="shared" si="106"/>
        <v>0</v>
      </c>
      <c r="E6834" s="135"/>
    </row>
    <row r="6835" spans="1:5">
      <c r="A6835" s="88">
        <v>6825</v>
      </c>
      <c r="B6835" s="134"/>
      <c r="C6835" s="134"/>
      <c r="D6835" s="94">
        <f t="shared" si="106"/>
        <v>0</v>
      </c>
      <c r="E6835" s="135"/>
    </row>
    <row r="6836" spans="1:5">
      <c r="A6836" s="88">
        <v>6826</v>
      </c>
      <c r="B6836" s="134"/>
      <c r="C6836" s="134"/>
      <c r="D6836" s="94">
        <f t="shared" si="106"/>
        <v>0</v>
      </c>
      <c r="E6836" s="135"/>
    </row>
    <row r="6837" spans="1:5">
      <c r="A6837" s="88">
        <v>6827</v>
      </c>
      <c r="B6837" s="134"/>
      <c r="C6837" s="134"/>
      <c r="D6837" s="94">
        <f t="shared" si="106"/>
        <v>0</v>
      </c>
      <c r="E6837" s="135"/>
    </row>
    <row r="6838" spans="1:5">
      <c r="A6838" s="88">
        <v>6828</v>
      </c>
      <c r="B6838" s="134"/>
      <c r="C6838" s="134"/>
      <c r="D6838" s="94">
        <f t="shared" si="106"/>
        <v>0</v>
      </c>
      <c r="E6838" s="135"/>
    </row>
    <row r="6839" spans="1:5">
      <c r="A6839" s="88">
        <v>6829</v>
      </c>
      <c r="B6839" s="134"/>
      <c r="C6839" s="134"/>
      <c r="D6839" s="94">
        <f t="shared" si="106"/>
        <v>0</v>
      </c>
      <c r="E6839" s="135"/>
    </row>
    <row r="6840" spans="1:5">
      <c r="A6840" s="88">
        <v>6830</v>
      </c>
      <c r="B6840" s="134"/>
      <c r="C6840" s="134"/>
      <c r="D6840" s="94">
        <f t="shared" si="106"/>
        <v>0</v>
      </c>
      <c r="E6840" s="135"/>
    </row>
    <row r="6841" spans="1:5">
      <c r="A6841" s="88">
        <v>6831</v>
      </c>
      <c r="B6841" s="134"/>
      <c r="C6841" s="134"/>
      <c r="D6841" s="94">
        <f t="shared" si="106"/>
        <v>0</v>
      </c>
      <c r="E6841" s="135"/>
    </row>
    <row r="6842" spans="1:5">
      <c r="A6842" s="88">
        <v>6832</v>
      </c>
      <c r="B6842" s="134"/>
      <c r="C6842" s="134"/>
      <c r="D6842" s="94">
        <f t="shared" si="106"/>
        <v>0</v>
      </c>
      <c r="E6842" s="135"/>
    </row>
    <row r="6843" spans="1:5">
      <c r="A6843" s="88">
        <v>6833</v>
      </c>
      <c r="B6843" s="134"/>
      <c r="C6843" s="134"/>
      <c r="D6843" s="94">
        <f t="shared" si="106"/>
        <v>0</v>
      </c>
      <c r="E6843" s="135"/>
    </row>
    <row r="6844" spans="1:5">
      <c r="A6844" s="88">
        <v>6834</v>
      </c>
      <c r="B6844" s="134"/>
      <c r="C6844" s="134"/>
      <c r="D6844" s="94">
        <f t="shared" si="106"/>
        <v>0</v>
      </c>
      <c r="E6844" s="135"/>
    </row>
    <row r="6845" spans="1:5">
      <c r="A6845" s="88">
        <v>6835</v>
      </c>
      <c r="B6845" s="134"/>
      <c r="C6845" s="134"/>
      <c r="D6845" s="94">
        <f t="shared" si="106"/>
        <v>0</v>
      </c>
      <c r="E6845" s="135"/>
    </row>
    <row r="6846" spans="1:5">
      <c r="A6846" s="88">
        <v>6836</v>
      </c>
      <c r="B6846" s="134"/>
      <c r="C6846" s="134"/>
      <c r="D6846" s="94">
        <f t="shared" si="106"/>
        <v>0</v>
      </c>
      <c r="E6846" s="135"/>
    </row>
    <row r="6847" spans="1:5">
      <c r="A6847" s="88">
        <v>6837</v>
      </c>
      <c r="B6847" s="134"/>
      <c r="C6847" s="134"/>
      <c r="D6847" s="94">
        <f t="shared" si="106"/>
        <v>0</v>
      </c>
      <c r="E6847" s="135"/>
    </row>
    <row r="6848" spans="1:5">
      <c r="A6848" s="88">
        <v>6838</v>
      </c>
      <c r="B6848" s="134"/>
      <c r="C6848" s="134"/>
      <c r="D6848" s="94">
        <f t="shared" si="106"/>
        <v>0</v>
      </c>
      <c r="E6848" s="135"/>
    </row>
    <row r="6849" spans="1:5">
      <c r="A6849" s="88">
        <v>6839</v>
      </c>
      <c r="B6849" s="134"/>
      <c r="C6849" s="134"/>
      <c r="D6849" s="94">
        <f t="shared" si="106"/>
        <v>0</v>
      </c>
      <c r="E6849" s="135"/>
    </row>
    <row r="6850" spans="1:5">
      <c r="A6850" s="88">
        <v>6840</v>
      </c>
      <c r="B6850" s="134"/>
      <c r="C6850" s="134"/>
      <c r="D6850" s="94">
        <f t="shared" si="106"/>
        <v>0</v>
      </c>
      <c r="E6850" s="135"/>
    </row>
    <row r="6851" spans="1:5">
      <c r="A6851" s="88">
        <v>6841</v>
      </c>
      <c r="B6851" s="134"/>
      <c r="C6851" s="134"/>
      <c r="D6851" s="94">
        <f t="shared" si="106"/>
        <v>0</v>
      </c>
      <c r="E6851" s="135"/>
    </row>
    <row r="6852" spans="1:5">
      <c r="A6852" s="88">
        <v>6842</v>
      </c>
      <c r="B6852" s="134"/>
      <c r="C6852" s="134"/>
      <c r="D6852" s="94">
        <f t="shared" si="106"/>
        <v>0</v>
      </c>
      <c r="E6852" s="135"/>
    </row>
    <row r="6853" spans="1:5">
      <c r="A6853" s="88">
        <v>6843</v>
      </c>
      <c r="B6853" s="134"/>
      <c r="C6853" s="134"/>
      <c r="D6853" s="94">
        <f t="shared" si="106"/>
        <v>0</v>
      </c>
      <c r="E6853" s="135"/>
    </row>
    <row r="6854" spans="1:5">
      <c r="A6854" s="88">
        <v>6844</v>
      </c>
      <c r="B6854" s="134"/>
      <c r="C6854" s="134"/>
      <c r="D6854" s="94">
        <f t="shared" si="106"/>
        <v>0</v>
      </c>
      <c r="E6854" s="135"/>
    </row>
    <row r="6855" spans="1:5">
      <c r="A6855" s="88">
        <v>6845</v>
      </c>
      <c r="B6855" s="134"/>
      <c r="C6855" s="134"/>
      <c r="D6855" s="94">
        <f t="shared" si="106"/>
        <v>0</v>
      </c>
      <c r="E6855" s="135"/>
    </row>
    <row r="6856" spans="1:5">
      <c r="A6856" s="88">
        <v>6846</v>
      </c>
      <c r="B6856" s="134"/>
      <c r="C6856" s="134"/>
      <c r="D6856" s="94">
        <f t="shared" si="106"/>
        <v>0</v>
      </c>
      <c r="E6856" s="135"/>
    </row>
    <row r="6857" spans="1:5">
      <c r="A6857" s="88">
        <v>6847</v>
      </c>
      <c r="B6857" s="134"/>
      <c r="C6857" s="134"/>
      <c r="D6857" s="94">
        <f t="shared" si="106"/>
        <v>0</v>
      </c>
      <c r="E6857" s="135"/>
    </row>
    <row r="6858" spans="1:5">
      <c r="A6858" s="88">
        <v>6848</v>
      </c>
      <c r="B6858" s="134"/>
      <c r="C6858" s="134"/>
      <c r="D6858" s="94">
        <f t="shared" si="106"/>
        <v>0</v>
      </c>
      <c r="E6858" s="135"/>
    </row>
    <row r="6859" spans="1:5">
      <c r="A6859" s="88">
        <v>6849</v>
      </c>
      <c r="B6859" s="134"/>
      <c r="C6859" s="134"/>
      <c r="D6859" s="94">
        <f t="shared" si="106"/>
        <v>0</v>
      </c>
      <c r="E6859" s="135"/>
    </row>
    <row r="6860" spans="1:5">
      <c r="A6860" s="88">
        <v>6850</v>
      </c>
      <c r="B6860" s="134"/>
      <c r="C6860" s="134"/>
      <c r="D6860" s="94">
        <f t="shared" ref="D6860:D6923" si="107">MIN(B6860:C6860)</f>
        <v>0</v>
      </c>
      <c r="E6860" s="135"/>
    </row>
    <row r="6861" spans="1:5">
      <c r="A6861" s="88">
        <v>6851</v>
      </c>
      <c r="B6861" s="134"/>
      <c r="C6861" s="134"/>
      <c r="D6861" s="94">
        <f t="shared" si="107"/>
        <v>0</v>
      </c>
      <c r="E6861" s="135"/>
    </row>
    <row r="6862" spans="1:5">
      <c r="A6862" s="88">
        <v>6852</v>
      </c>
      <c r="B6862" s="134"/>
      <c r="C6862" s="134"/>
      <c r="D6862" s="94">
        <f t="shared" si="107"/>
        <v>0</v>
      </c>
      <c r="E6862" s="135"/>
    </row>
    <row r="6863" spans="1:5">
      <c r="A6863" s="88">
        <v>6853</v>
      </c>
      <c r="B6863" s="134"/>
      <c r="C6863" s="134"/>
      <c r="D6863" s="94">
        <f t="shared" si="107"/>
        <v>0</v>
      </c>
      <c r="E6863" s="135"/>
    </row>
    <row r="6864" spans="1:5">
      <c r="A6864" s="88">
        <v>6854</v>
      </c>
      <c r="B6864" s="134"/>
      <c r="C6864" s="134"/>
      <c r="D6864" s="94">
        <f t="shared" si="107"/>
        <v>0</v>
      </c>
      <c r="E6864" s="135"/>
    </row>
    <row r="6865" spans="1:5">
      <c r="A6865" s="88">
        <v>6855</v>
      </c>
      <c r="B6865" s="134"/>
      <c r="C6865" s="134"/>
      <c r="D6865" s="94">
        <f t="shared" si="107"/>
        <v>0</v>
      </c>
      <c r="E6865" s="135"/>
    </row>
    <row r="6866" spans="1:5">
      <c r="A6866" s="88">
        <v>6856</v>
      </c>
      <c r="B6866" s="134"/>
      <c r="C6866" s="134"/>
      <c r="D6866" s="94">
        <f t="shared" si="107"/>
        <v>0</v>
      </c>
      <c r="E6866" s="135"/>
    </row>
    <row r="6867" spans="1:5">
      <c r="A6867" s="88">
        <v>6857</v>
      </c>
      <c r="B6867" s="134"/>
      <c r="C6867" s="134"/>
      <c r="D6867" s="94">
        <f t="shared" si="107"/>
        <v>0</v>
      </c>
      <c r="E6867" s="135"/>
    </row>
    <row r="6868" spans="1:5">
      <c r="A6868" s="88">
        <v>6858</v>
      </c>
      <c r="B6868" s="134"/>
      <c r="C6868" s="134"/>
      <c r="D6868" s="94">
        <f t="shared" si="107"/>
        <v>0</v>
      </c>
      <c r="E6868" s="135"/>
    </row>
    <row r="6869" spans="1:5">
      <c r="A6869" s="88">
        <v>6859</v>
      </c>
      <c r="B6869" s="134"/>
      <c r="C6869" s="134"/>
      <c r="D6869" s="94">
        <f t="shared" si="107"/>
        <v>0</v>
      </c>
      <c r="E6869" s="135"/>
    </row>
    <row r="6870" spans="1:5">
      <c r="A6870" s="88">
        <v>6860</v>
      </c>
      <c r="B6870" s="134"/>
      <c r="C6870" s="134"/>
      <c r="D6870" s="94">
        <f t="shared" si="107"/>
        <v>0</v>
      </c>
      <c r="E6870" s="135"/>
    </row>
    <row r="6871" spans="1:5">
      <c r="A6871" s="88">
        <v>6861</v>
      </c>
      <c r="B6871" s="134"/>
      <c r="C6871" s="134"/>
      <c r="D6871" s="94">
        <f t="shared" si="107"/>
        <v>0</v>
      </c>
      <c r="E6871" s="135"/>
    </row>
    <row r="6872" spans="1:5">
      <c r="A6872" s="88">
        <v>6862</v>
      </c>
      <c r="B6872" s="134"/>
      <c r="C6872" s="134"/>
      <c r="D6872" s="94">
        <f t="shared" si="107"/>
        <v>0</v>
      </c>
      <c r="E6872" s="135"/>
    </row>
    <row r="6873" spans="1:5">
      <c r="A6873" s="88">
        <v>6863</v>
      </c>
      <c r="B6873" s="134"/>
      <c r="C6873" s="134"/>
      <c r="D6873" s="94">
        <f t="shared" si="107"/>
        <v>0</v>
      </c>
      <c r="E6873" s="135"/>
    </row>
    <row r="6874" spans="1:5">
      <c r="A6874" s="88">
        <v>6864</v>
      </c>
      <c r="B6874" s="134"/>
      <c r="C6874" s="134"/>
      <c r="D6874" s="94">
        <f t="shared" si="107"/>
        <v>0</v>
      </c>
      <c r="E6874" s="135"/>
    </row>
    <row r="6875" spans="1:5">
      <c r="A6875" s="88">
        <v>6865</v>
      </c>
      <c r="B6875" s="134"/>
      <c r="C6875" s="134"/>
      <c r="D6875" s="94">
        <f t="shared" si="107"/>
        <v>0</v>
      </c>
      <c r="E6875" s="135"/>
    </row>
    <row r="6876" spans="1:5">
      <c r="A6876" s="88">
        <v>6866</v>
      </c>
      <c r="B6876" s="134"/>
      <c r="C6876" s="134"/>
      <c r="D6876" s="94">
        <f t="shared" si="107"/>
        <v>0</v>
      </c>
      <c r="E6876" s="135"/>
    </row>
    <row r="6877" spans="1:5">
      <c r="A6877" s="88">
        <v>6867</v>
      </c>
      <c r="B6877" s="134"/>
      <c r="C6877" s="134"/>
      <c r="D6877" s="94">
        <f t="shared" si="107"/>
        <v>0</v>
      </c>
      <c r="E6877" s="135"/>
    </row>
    <row r="6878" spans="1:5">
      <c r="A6878" s="88">
        <v>6868</v>
      </c>
      <c r="B6878" s="134"/>
      <c r="C6878" s="134"/>
      <c r="D6878" s="94">
        <f t="shared" si="107"/>
        <v>0</v>
      </c>
      <c r="E6878" s="135"/>
    </row>
    <row r="6879" spans="1:5">
      <c r="A6879" s="88">
        <v>6869</v>
      </c>
      <c r="B6879" s="134"/>
      <c r="C6879" s="134"/>
      <c r="D6879" s="94">
        <f t="shared" si="107"/>
        <v>0</v>
      </c>
      <c r="E6879" s="135"/>
    </row>
    <row r="6880" spans="1:5">
      <c r="A6880" s="88">
        <v>6870</v>
      </c>
      <c r="B6880" s="134"/>
      <c r="C6880" s="134"/>
      <c r="D6880" s="94">
        <f t="shared" si="107"/>
        <v>0</v>
      </c>
      <c r="E6880" s="135"/>
    </row>
    <row r="6881" spans="1:5">
      <c r="A6881" s="88">
        <v>6871</v>
      </c>
      <c r="B6881" s="134"/>
      <c r="C6881" s="134"/>
      <c r="D6881" s="94">
        <f t="shared" si="107"/>
        <v>0</v>
      </c>
      <c r="E6881" s="135"/>
    </row>
    <row r="6882" spans="1:5">
      <c r="A6882" s="88">
        <v>6872</v>
      </c>
      <c r="B6882" s="134"/>
      <c r="C6882" s="134"/>
      <c r="D6882" s="94">
        <f t="shared" si="107"/>
        <v>0</v>
      </c>
      <c r="E6882" s="135"/>
    </row>
    <row r="6883" spans="1:5">
      <c r="A6883" s="88">
        <v>6873</v>
      </c>
      <c r="B6883" s="134"/>
      <c r="C6883" s="134"/>
      <c r="D6883" s="94">
        <f t="shared" si="107"/>
        <v>0</v>
      </c>
      <c r="E6883" s="135"/>
    </row>
    <row r="6884" spans="1:5">
      <c r="A6884" s="88">
        <v>6874</v>
      </c>
      <c r="B6884" s="134"/>
      <c r="C6884" s="134"/>
      <c r="D6884" s="94">
        <f t="shared" si="107"/>
        <v>0</v>
      </c>
      <c r="E6884" s="135"/>
    </row>
    <row r="6885" spans="1:5">
      <c r="A6885" s="88">
        <v>6875</v>
      </c>
      <c r="B6885" s="134"/>
      <c r="C6885" s="134"/>
      <c r="D6885" s="94">
        <f t="shared" si="107"/>
        <v>0</v>
      </c>
      <c r="E6885" s="135"/>
    </row>
    <row r="6886" spans="1:5">
      <c r="A6886" s="88">
        <v>6876</v>
      </c>
      <c r="B6886" s="134"/>
      <c r="C6886" s="134"/>
      <c r="D6886" s="94">
        <f t="shared" si="107"/>
        <v>0</v>
      </c>
      <c r="E6886" s="135"/>
    </row>
    <row r="6887" spans="1:5">
      <c r="A6887" s="88">
        <v>6877</v>
      </c>
      <c r="B6887" s="134"/>
      <c r="C6887" s="134"/>
      <c r="D6887" s="94">
        <f t="shared" si="107"/>
        <v>0</v>
      </c>
      <c r="E6887" s="135"/>
    </row>
    <row r="6888" spans="1:5">
      <c r="A6888" s="88">
        <v>6878</v>
      </c>
      <c r="B6888" s="134"/>
      <c r="C6888" s="134"/>
      <c r="D6888" s="94">
        <f t="shared" si="107"/>
        <v>0</v>
      </c>
      <c r="E6888" s="135"/>
    </row>
    <row r="6889" spans="1:5">
      <c r="A6889" s="88">
        <v>6879</v>
      </c>
      <c r="B6889" s="134"/>
      <c r="C6889" s="134"/>
      <c r="D6889" s="94">
        <f t="shared" si="107"/>
        <v>0</v>
      </c>
      <c r="E6889" s="135"/>
    </row>
    <row r="6890" spans="1:5">
      <c r="A6890" s="88">
        <v>6880</v>
      </c>
      <c r="B6890" s="134"/>
      <c r="C6890" s="134"/>
      <c r="D6890" s="94">
        <f t="shared" si="107"/>
        <v>0</v>
      </c>
      <c r="E6890" s="135"/>
    </row>
    <row r="6891" spans="1:5">
      <c r="A6891" s="88">
        <v>6881</v>
      </c>
      <c r="B6891" s="134"/>
      <c r="C6891" s="134"/>
      <c r="D6891" s="94">
        <f t="shared" si="107"/>
        <v>0</v>
      </c>
      <c r="E6891" s="135"/>
    </row>
    <row r="6892" spans="1:5">
      <c r="A6892" s="88">
        <v>6882</v>
      </c>
      <c r="B6892" s="134"/>
      <c r="C6892" s="134"/>
      <c r="D6892" s="94">
        <f t="shared" si="107"/>
        <v>0</v>
      </c>
      <c r="E6892" s="135"/>
    </row>
    <row r="6893" spans="1:5">
      <c r="A6893" s="88">
        <v>6883</v>
      </c>
      <c r="B6893" s="134"/>
      <c r="C6893" s="134"/>
      <c r="D6893" s="94">
        <f t="shared" si="107"/>
        <v>0</v>
      </c>
      <c r="E6893" s="135"/>
    </row>
    <row r="6894" spans="1:5">
      <c r="A6894" s="88">
        <v>6884</v>
      </c>
      <c r="B6894" s="134"/>
      <c r="C6894" s="134"/>
      <c r="D6894" s="94">
        <f t="shared" si="107"/>
        <v>0</v>
      </c>
      <c r="E6894" s="135"/>
    </row>
    <row r="6895" spans="1:5">
      <c r="A6895" s="88">
        <v>6885</v>
      </c>
      <c r="B6895" s="134"/>
      <c r="C6895" s="134"/>
      <c r="D6895" s="94">
        <f t="shared" si="107"/>
        <v>0</v>
      </c>
      <c r="E6895" s="135"/>
    </row>
    <row r="6896" spans="1:5">
      <c r="A6896" s="88">
        <v>6886</v>
      </c>
      <c r="B6896" s="134"/>
      <c r="C6896" s="134"/>
      <c r="D6896" s="94">
        <f t="shared" si="107"/>
        <v>0</v>
      </c>
      <c r="E6896" s="135"/>
    </row>
    <row r="6897" spans="1:5">
      <c r="A6897" s="88">
        <v>6887</v>
      </c>
      <c r="B6897" s="134"/>
      <c r="C6897" s="134"/>
      <c r="D6897" s="94">
        <f t="shared" si="107"/>
        <v>0</v>
      </c>
      <c r="E6897" s="135"/>
    </row>
    <row r="6898" spans="1:5">
      <c r="A6898" s="88">
        <v>6888</v>
      </c>
      <c r="B6898" s="134"/>
      <c r="C6898" s="134"/>
      <c r="D6898" s="94">
        <f t="shared" si="107"/>
        <v>0</v>
      </c>
      <c r="E6898" s="135"/>
    </row>
    <row r="6899" spans="1:5">
      <c r="A6899" s="88">
        <v>6889</v>
      </c>
      <c r="B6899" s="134"/>
      <c r="C6899" s="134"/>
      <c r="D6899" s="94">
        <f t="shared" si="107"/>
        <v>0</v>
      </c>
      <c r="E6899" s="135"/>
    </row>
    <row r="6900" spans="1:5">
      <c r="A6900" s="88">
        <v>6890</v>
      </c>
      <c r="B6900" s="134"/>
      <c r="C6900" s="134"/>
      <c r="D6900" s="94">
        <f t="shared" si="107"/>
        <v>0</v>
      </c>
      <c r="E6900" s="135"/>
    </row>
    <row r="6901" spans="1:5">
      <c r="A6901" s="88">
        <v>6891</v>
      </c>
      <c r="B6901" s="134"/>
      <c r="C6901" s="134"/>
      <c r="D6901" s="94">
        <f t="shared" si="107"/>
        <v>0</v>
      </c>
      <c r="E6901" s="135"/>
    </row>
    <row r="6902" spans="1:5">
      <c r="A6902" s="88">
        <v>6892</v>
      </c>
      <c r="B6902" s="134"/>
      <c r="C6902" s="134"/>
      <c r="D6902" s="94">
        <f t="shared" si="107"/>
        <v>0</v>
      </c>
      <c r="E6902" s="135"/>
    </row>
    <row r="6903" spans="1:5">
      <c r="A6903" s="88">
        <v>6893</v>
      </c>
      <c r="B6903" s="134"/>
      <c r="C6903" s="134"/>
      <c r="D6903" s="94">
        <f t="shared" si="107"/>
        <v>0</v>
      </c>
      <c r="E6903" s="135"/>
    </row>
    <row r="6904" spans="1:5">
      <c r="A6904" s="88">
        <v>6894</v>
      </c>
      <c r="B6904" s="134"/>
      <c r="C6904" s="134"/>
      <c r="D6904" s="94">
        <f t="shared" si="107"/>
        <v>0</v>
      </c>
      <c r="E6904" s="135"/>
    </row>
    <row r="6905" spans="1:5">
      <c r="A6905" s="88">
        <v>6895</v>
      </c>
      <c r="B6905" s="134"/>
      <c r="C6905" s="134"/>
      <c r="D6905" s="94">
        <f t="shared" si="107"/>
        <v>0</v>
      </c>
      <c r="E6905" s="135"/>
    </row>
    <row r="6906" spans="1:5">
      <c r="A6906" s="88">
        <v>6896</v>
      </c>
      <c r="B6906" s="134"/>
      <c r="C6906" s="134"/>
      <c r="D6906" s="94">
        <f t="shared" si="107"/>
        <v>0</v>
      </c>
      <c r="E6906" s="135"/>
    </row>
    <row r="6907" spans="1:5">
      <c r="A6907" s="88">
        <v>6897</v>
      </c>
      <c r="B6907" s="134"/>
      <c r="C6907" s="134"/>
      <c r="D6907" s="94">
        <f t="shared" si="107"/>
        <v>0</v>
      </c>
      <c r="E6907" s="135"/>
    </row>
    <row r="6908" spans="1:5">
      <c r="A6908" s="88">
        <v>6898</v>
      </c>
      <c r="B6908" s="134"/>
      <c r="C6908" s="134"/>
      <c r="D6908" s="94">
        <f t="shared" si="107"/>
        <v>0</v>
      </c>
      <c r="E6908" s="135"/>
    </row>
    <row r="6909" spans="1:5">
      <c r="A6909" s="88">
        <v>6899</v>
      </c>
      <c r="B6909" s="134"/>
      <c r="C6909" s="134"/>
      <c r="D6909" s="94">
        <f t="shared" si="107"/>
        <v>0</v>
      </c>
      <c r="E6909" s="135"/>
    </row>
    <row r="6910" spans="1:5">
      <c r="A6910" s="88">
        <v>6900</v>
      </c>
      <c r="B6910" s="134"/>
      <c r="C6910" s="134"/>
      <c r="D6910" s="94">
        <f t="shared" si="107"/>
        <v>0</v>
      </c>
      <c r="E6910" s="135"/>
    </row>
    <row r="6911" spans="1:5">
      <c r="A6911" s="88">
        <v>6901</v>
      </c>
      <c r="B6911" s="134"/>
      <c r="C6911" s="134"/>
      <c r="D6911" s="94">
        <f t="shared" si="107"/>
        <v>0</v>
      </c>
      <c r="E6911" s="135"/>
    </row>
    <row r="6912" spans="1:5">
      <c r="A6912" s="88">
        <v>6902</v>
      </c>
      <c r="B6912" s="134"/>
      <c r="C6912" s="134"/>
      <c r="D6912" s="94">
        <f t="shared" si="107"/>
        <v>0</v>
      </c>
      <c r="E6912" s="135"/>
    </row>
    <row r="6913" spans="1:5">
      <c r="A6913" s="88">
        <v>6903</v>
      </c>
      <c r="B6913" s="134"/>
      <c r="C6913" s="134"/>
      <c r="D6913" s="94">
        <f t="shared" si="107"/>
        <v>0</v>
      </c>
      <c r="E6913" s="135"/>
    </row>
    <row r="6914" spans="1:5">
      <c r="A6914" s="88">
        <v>6904</v>
      </c>
      <c r="B6914" s="134"/>
      <c r="C6914" s="134"/>
      <c r="D6914" s="94">
        <f t="shared" si="107"/>
        <v>0</v>
      </c>
      <c r="E6914" s="135"/>
    </row>
    <row r="6915" spans="1:5">
      <c r="A6915" s="88">
        <v>6905</v>
      </c>
      <c r="B6915" s="134"/>
      <c r="C6915" s="134"/>
      <c r="D6915" s="94">
        <f t="shared" si="107"/>
        <v>0</v>
      </c>
      <c r="E6915" s="135"/>
    </row>
    <row r="6916" spans="1:5">
      <c r="A6916" s="88">
        <v>6906</v>
      </c>
      <c r="B6916" s="134"/>
      <c r="C6916" s="134"/>
      <c r="D6916" s="94">
        <f t="shared" si="107"/>
        <v>0</v>
      </c>
      <c r="E6916" s="135"/>
    </row>
    <row r="6917" spans="1:5">
      <c r="A6917" s="88">
        <v>6907</v>
      </c>
      <c r="B6917" s="134"/>
      <c r="C6917" s="134"/>
      <c r="D6917" s="94">
        <f t="shared" si="107"/>
        <v>0</v>
      </c>
      <c r="E6917" s="135"/>
    </row>
    <row r="6918" spans="1:5">
      <c r="A6918" s="88">
        <v>6908</v>
      </c>
      <c r="B6918" s="134"/>
      <c r="C6918" s="134"/>
      <c r="D6918" s="94">
        <f t="shared" si="107"/>
        <v>0</v>
      </c>
      <c r="E6918" s="135"/>
    </row>
    <row r="6919" spans="1:5">
      <c r="A6919" s="88">
        <v>6909</v>
      </c>
      <c r="B6919" s="134"/>
      <c r="C6919" s="134"/>
      <c r="D6919" s="94">
        <f t="shared" si="107"/>
        <v>0</v>
      </c>
      <c r="E6919" s="135"/>
    </row>
    <row r="6920" spans="1:5">
      <c r="A6920" s="88">
        <v>6910</v>
      </c>
      <c r="B6920" s="134"/>
      <c r="C6920" s="134"/>
      <c r="D6920" s="94">
        <f t="shared" si="107"/>
        <v>0</v>
      </c>
      <c r="E6920" s="135"/>
    </row>
    <row r="6921" spans="1:5">
      <c r="A6921" s="88">
        <v>6911</v>
      </c>
      <c r="B6921" s="134"/>
      <c r="C6921" s="134"/>
      <c r="D6921" s="94">
        <f t="shared" si="107"/>
        <v>0</v>
      </c>
      <c r="E6921" s="135"/>
    </row>
    <row r="6922" spans="1:5">
      <c r="A6922" s="88">
        <v>6912</v>
      </c>
      <c r="B6922" s="134"/>
      <c r="C6922" s="134"/>
      <c r="D6922" s="94">
        <f t="shared" si="107"/>
        <v>0</v>
      </c>
      <c r="E6922" s="135"/>
    </row>
    <row r="6923" spans="1:5">
      <c r="A6923" s="88">
        <v>6913</v>
      </c>
      <c r="B6923" s="134"/>
      <c r="C6923" s="134"/>
      <c r="D6923" s="94">
        <f t="shared" si="107"/>
        <v>0</v>
      </c>
      <c r="E6923" s="135"/>
    </row>
    <row r="6924" spans="1:5">
      <c r="A6924" s="88">
        <v>6914</v>
      </c>
      <c r="B6924" s="134"/>
      <c r="C6924" s="134"/>
      <c r="D6924" s="94">
        <f t="shared" ref="D6924:D6987" si="108">MIN(B6924:C6924)</f>
        <v>0</v>
      </c>
      <c r="E6924" s="135"/>
    </row>
    <row r="6925" spans="1:5">
      <c r="A6925" s="88">
        <v>6915</v>
      </c>
      <c r="B6925" s="134"/>
      <c r="C6925" s="134"/>
      <c r="D6925" s="94">
        <f t="shared" si="108"/>
        <v>0</v>
      </c>
      <c r="E6925" s="135"/>
    </row>
    <row r="6926" spans="1:5">
      <c r="A6926" s="88">
        <v>6916</v>
      </c>
      <c r="B6926" s="134"/>
      <c r="C6926" s="134"/>
      <c r="D6926" s="94">
        <f t="shared" si="108"/>
        <v>0</v>
      </c>
      <c r="E6926" s="135"/>
    </row>
    <row r="6927" spans="1:5">
      <c r="A6927" s="88">
        <v>6917</v>
      </c>
      <c r="B6927" s="134"/>
      <c r="C6927" s="134"/>
      <c r="D6927" s="94">
        <f t="shared" si="108"/>
        <v>0</v>
      </c>
      <c r="E6927" s="135"/>
    </row>
    <row r="6928" spans="1:5">
      <c r="A6928" s="88">
        <v>6918</v>
      </c>
      <c r="B6928" s="134"/>
      <c r="C6928" s="134"/>
      <c r="D6928" s="94">
        <f t="shared" si="108"/>
        <v>0</v>
      </c>
      <c r="E6928" s="135"/>
    </row>
    <row r="6929" spans="1:5">
      <c r="A6929" s="88">
        <v>6919</v>
      </c>
      <c r="B6929" s="134"/>
      <c r="C6929" s="134"/>
      <c r="D6929" s="94">
        <f t="shared" si="108"/>
        <v>0</v>
      </c>
      <c r="E6929" s="135"/>
    </row>
    <row r="6930" spans="1:5">
      <c r="A6930" s="88">
        <v>6920</v>
      </c>
      <c r="B6930" s="134"/>
      <c r="C6930" s="134"/>
      <c r="D6930" s="94">
        <f t="shared" si="108"/>
        <v>0</v>
      </c>
      <c r="E6930" s="135"/>
    </row>
    <row r="6931" spans="1:5">
      <c r="A6931" s="88">
        <v>6921</v>
      </c>
      <c r="B6931" s="134"/>
      <c r="C6931" s="134"/>
      <c r="D6931" s="94">
        <f t="shared" si="108"/>
        <v>0</v>
      </c>
      <c r="E6931" s="135"/>
    </row>
    <row r="6932" spans="1:5">
      <c r="A6932" s="88">
        <v>6922</v>
      </c>
      <c r="B6932" s="134"/>
      <c r="C6932" s="134"/>
      <c r="D6932" s="94">
        <f t="shared" si="108"/>
        <v>0</v>
      </c>
      <c r="E6932" s="135"/>
    </row>
    <row r="6933" spans="1:5">
      <c r="A6933" s="88">
        <v>6923</v>
      </c>
      <c r="B6933" s="134"/>
      <c r="C6933" s="134"/>
      <c r="D6933" s="94">
        <f t="shared" si="108"/>
        <v>0</v>
      </c>
      <c r="E6933" s="135"/>
    </row>
    <row r="6934" spans="1:5">
      <c r="A6934" s="88">
        <v>6924</v>
      </c>
      <c r="B6934" s="134"/>
      <c r="C6934" s="134"/>
      <c r="D6934" s="94">
        <f t="shared" si="108"/>
        <v>0</v>
      </c>
      <c r="E6934" s="135"/>
    </row>
    <row r="6935" spans="1:5">
      <c r="A6935" s="88">
        <v>6925</v>
      </c>
      <c r="B6935" s="134"/>
      <c r="C6935" s="134"/>
      <c r="D6935" s="94">
        <f t="shared" si="108"/>
        <v>0</v>
      </c>
      <c r="E6935" s="135"/>
    </row>
    <row r="6936" spans="1:5">
      <c r="A6936" s="88">
        <v>6926</v>
      </c>
      <c r="B6936" s="134"/>
      <c r="C6936" s="134"/>
      <c r="D6936" s="94">
        <f t="shared" si="108"/>
        <v>0</v>
      </c>
      <c r="E6936" s="135"/>
    </row>
    <row r="6937" spans="1:5">
      <c r="A6937" s="88">
        <v>6927</v>
      </c>
      <c r="B6937" s="134"/>
      <c r="C6937" s="134"/>
      <c r="D6937" s="94">
        <f t="shared" si="108"/>
        <v>0</v>
      </c>
      <c r="E6937" s="135"/>
    </row>
    <row r="6938" spans="1:5">
      <c r="A6938" s="88">
        <v>6928</v>
      </c>
      <c r="B6938" s="134"/>
      <c r="C6938" s="134"/>
      <c r="D6938" s="94">
        <f t="shared" si="108"/>
        <v>0</v>
      </c>
      <c r="E6938" s="135"/>
    </row>
    <row r="6939" spans="1:5">
      <c r="A6939" s="88">
        <v>6929</v>
      </c>
      <c r="B6939" s="134"/>
      <c r="C6939" s="134"/>
      <c r="D6939" s="94">
        <f t="shared" si="108"/>
        <v>0</v>
      </c>
      <c r="E6939" s="135"/>
    </row>
    <row r="6940" spans="1:5">
      <c r="A6940" s="88">
        <v>6930</v>
      </c>
      <c r="B6940" s="134"/>
      <c r="C6940" s="134"/>
      <c r="D6940" s="94">
        <f t="shared" si="108"/>
        <v>0</v>
      </c>
      <c r="E6940" s="135"/>
    </row>
    <row r="6941" spans="1:5">
      <c r="A6941" s="88">
        <v>6931</v>
      </c>
      <c r="B6941" s="134"/>
      <c r="C6941" s="134"/>
      <c r="D6941" s="94">
        <f t="shared" si="108"/>
        <v>0</v>
      </c>
      <c r="E6941" s="135"/>
    </row>
    <row r="6942" spans="1:5">
      <c r="A6942" s="88">
        <v>6932</v>
      </c>
      <c r="B6942" s="134"/>
      <c r="C6942" s="134"/>
      <c r="D6942" s="94">
        <f t="shared" si="108"/>
        <v>0</v>
      </c>
      <c r="E6942" s="135"/>
    </row>
    <row r="6943" spans="1:5">
      <c r="A6943" s="88">
        <v>6933</v>
      </c>
      <c r="B6943" s="134"/>
      <c r="C6943" s="134"/>
      <c r="D6943" s="94">
        <f t="shared" si="108"/>
        <v>0</v>
      </c>
      <c r="E6943" s="135"/>
    </row>
    <row r="6944" spans="1:5">
      <c r="A6944" s="88">
        <v>6934</v>
      </c>
      <c r="B6944" s="134"/>
      <c r="C6944" s="134"/>
      <c r="D6944" s="94">
        <f t="shared" si="108"/>
        <v>0</v>
      </c>
      <c r="E6944" s="135"/>
    </row>
    <row r="6945" spans="1:5">
      <c r="A6945" s="88">
        <v>6935</v>
      </c>
      <c r="B6945" s="134"/>
      <c r="C6945" s="134"/>
      <c r="D6945" s="94">
        <f t="shared" si="108"/>
        <v>0</v>
      </c>
      <c r="E6945" s="135"/>
    </row>
    <row r="6946" spans="1:5">
      <c r="A6946" s="88">
        <v>6936</v>
      </c>
      <c r="B6946" s="134"/>
      <c r="C6946" s="134"/>
      <c r="D6946" s="94">
        <f t="shared" si="108"/>
        <v>0</v>
      </c>
      <c r="E6946" s="135"/>
    </row>
    <row r="6947" spans="1:5">
      <c r="A6947" s="88">
        <v>6937</v>
      </c>
      <c r="B6947" s="134"/>
      <c r="C6947" s="134"/>
      <c r="D6947" s="94">
        <f t="shared" si="108"/>
        <v>0</v>
      </c>
      <c r="E6947" s="135"/>
    </row>
    <row r="6948" spans="1:5">
      <c r="A6948" s="88">
        <v>6938</v>
      </c>
      <c r="B6948" s="134"/>
      <c r="C6948" s="134"/>
      <c r="D6948" s="94">
        <f t="shared" si="108"/>
        <v>0</v>
      </c>
      <c r="E6948" s="135"/>
    </row>
    <row r="6949" spans="1:5">
      <c r="A6949" s="88">
        <v>6939</v>
      </c>
      <c r="B6949" s="134"/>
      <c r="C6949" s="134"/>
      <c r="D6949" s="94">
        <f t="shared" si="108"/>
        <v>0</v>
      </c>
      <c r="E6949" s="135"/>
    </row>
    <row r="6950" spans="1:5">
      <c r="A6950" s="88">
        <v>6940</v>
      </c>
      <c r="B6950" s="134"/>
      <c r="C6950" s="134"/>
      <c r="D6950" s="94">
        <f t="shared" si="108"/>
        <v>0</v>
      </c>
      <c r="E6950" s="135"/>
    </row>
    <row r="6951" spans="1:5">
      <c r="A6951" s="88">
        <v>6941</v>
      </c>
      <c r="B6951" s="134"/>
      <c r="C6951" s="134"/>
      <c r="D6951" s="94">
        <f t="shared" si="108"/>
        <v>0</v>
      </c>
      <c r="E6951" s="135"/>
    </row>
    <row r="6952" spans="1:5">
      <c r="A6952" s="88">
        <v>6942</v>
      </c>
      <c r="B6952" s="134"/>
      <c r="C6952" s="134"/>
      <c r="D6952" s="94">
        <f t="shared" si="108"/>
        <v>0</v>
      </c>
      <c r="E6952" s="135"/>
    </row>
    <row r="6953" spans="1:5">
      <c r="A6953" s="88">
        <v>6943</v>
      </c>
      <c r="B6953" s="134"/>
      <c r="C6953" s="134"/>
      <c r="D6953" s="94">
        <f t="shared" si="108"/>
        <v>0</v>
      </c>
      <c r="E6953" s="135"/>
    </row>
    <row r="6954" spans="1:5">
      <c r="A6954" s="88">
        <v>6944</v>
      </c>
      <c r="B6954" s="134"/>
      <c r="C6954" s="134"/>
      <c r="D6954" s="94">
        <f t="shared" si="108"/>
        <v>0</v>
      </c>
      <c r="E6954" s="135"/>
    </row>
    <row r="6955" spans="1:5">
      <c r="A6955" s="88">
        <v>6945</v>
      </c>
      <c r="B6955" s="134"/>
      <c r="C6955" s="134"/>
      <c r="D6955" s="94">
        <f t="shared" si="108"/>
        <v>0</v>
      </c>
      <c r="E6955" s="135"/>
    </row>
    <row r="6956" spans="1:5">
      <c r="A6956" s="88">
        <v>6946</v>
      </c>
      <c r="B6956" s="134"/>
      <c r="C6956" s="134"/>
      <c r="D6956" s="94">
        <f t="shared" si="108"/>
        <v>0</v>
      </c>
      <c r="E6956" s="135"/>
    </row>
    <row r="6957" spans="1:5">
      <c r="A6957" s="88">
        <v>6947</v>
      </c>
      <c r="B6957" s="134"/>
      <c r="C6957" s="134"/>
      <c r="D6957" s="94">
        <f t="shared" si="108"/>
        <v>0</v>
      </c>
      <c r="E6957" s="135"/>
    </row>
    <row r="6958" spans="1:5">
      <c r="A6958" s="88">
        <v>6948</v>
      </c>
      <c r="B6958" s="134"/>
      <c r="C6958" s="134"/>
      <c r="D6958" s="94">
        <f t="shared" si="108"/>
        <v>0</v>
      </c>
      <c r="E6958" s="135"/>
    </row>
    <row r="6959" spans="1:5">
      <c r="A6959" s="88">
        <v>6949</v>
      </c>
      <c r="B6959" s="134"/>
      <c r="C6959" s="134"/>
      <c r="D6959" s="94">
        <f t="shared" si="108"/>
        <v>0</v>
      </c>
      <c r="E6959" s="135"/>
    </row>
    <row r="6960" spans="1:5">
      <c r="A6960" s="88">
        <v>6950</v>
      </c>
      <c r="B6960" s="134"/>
      <c r="C6960" s="134"/>
      <c r="D6960" s="94">
        <f t="shared" si="108"/>
        <v>0</v>
      </c>
      <c r="E6960" s="135"/>
    </row>
    <row r="6961" spans="1:5">
      <c r="A6961" s="88">
        <v>6951</v>
      </c>
      <c r="B6961" s="134"/>
      <c r="C6961" s="134"/>
      <c r="D6961" s="94">
        <f t="shared" si="108"/>
        <v>0</v>
      </c>
      <c r="E6961" s="135"/>
    </row>
    <row r="6962" spans="1:5">
      <c r="A6962" s="88">
        <v>6952</v>
      </c>
      <c r="B6962" s="134"/>
      <c r="C6962" s="134"/>
      <c r="D6962" s="94">
        <f t="shared" si="108"/>
        <v>0</v>
      </c>
      <c r="E6962" s="135"/>
    </row>
    <row r="6963" spans="1:5">
      <c r="A6963" s="88">
        <v>6953</v>
      </c>
      <c r="B6963" s="134"/>
      <c r="C6963" s="134"/>
      <c r="D6963" s="94">
        <f t="shared" si="108"/>
        <v>0</v>
      </c>
      <c r="E6963" s="135"/>
    </row>
    <row r="6964" spans="1:5">
      <c r="A6964" s="88">
        <v>6954</v>
      </c>
      <c r="B6964" s="134"/>
      <c r="C6964" s="134"/>
      <c r="D6964" s="94">
        <f t="shared" si="108"/>
        <v>0</v>
      </c>
      <c r="E6964" s="135"/>
    </row>
    <row r="6965" spans="1:5">
      <c r="A6965" s="88">
        <v>6955</v>
      </c>
      <c r="B6965" s="134"/>
      <c r="C6965" s="134"/>
      <c r="D6965" s="94">
        <f t="shared" si="108"/>
        <v>0</v>
      </c>
      <c r="E6965" s="135"/>
    </row>
    <row r="6966" spans="1:5">
      <c r="A6966" s="88">
        <v>6956</v>
      </c>
      <c r="B6966" s="134"/>
      <c r="C6966" s="134"/>
      <c r="D6966" s="94">
        <f t="shared" si="108"/>
        <v>0</v>
      </c>
      <c r="E6966" s="135"/>
    </row>
    <row r="6967" spans="1:5">
      <c r="A6967" s="88">
        <v>6957</v>
      </c>
      <c r="B6967" s="134"/>
      <c r="C6967" s="134"/>
      <c r="D6967" s="94">
        <f t="shared" si="108"/>
        <v>0</v>
      </c>
      <c r="E6967" s="135"/>
    </row>
    <row r="6968" spans="1:5">
      <c r="A6968" s="88">
        <v>6958</v>
      </c>
      <c r="B6968" s="134"/>
      <c r="C6968" s="134"/>
      <c r="D6968" s="94">
        <f t="shared" si="108"/>
        <v>0</v>
      </c>
      <c r="E6968" s="135"/>
    </row>
    <row r="6969" spans="1:5">
      <c r="A6969" s="88">
        <v>6959</v>
      </c>
      <c r="B6969" s="134"/>
      <c r="C6969" s="134"/>
      <c r="D6969" s="94">
        <f t="shared" si="108"/>
        <v>0</v>
      </c>
      <c r="E6969" s="135"/>
    </row>
    <row r="6970" spans="1:5">
      <c r="A6970" s="88">
        <v>6960</v>
      </c>
      <c r="B6970" s="134"/>
      <c r="C6970" s="134"/>
      <c r="D6970" s="94">
        <f t="shared" si="108"/>
        <v>0</v>
      </c>
      <c r="E6970" s="135"/>
    </row>
    <row r="6971" spans="1:5">
      <c r="A6971" s="88">
        <v>6961</v>
      </c>
      <c r="B6971" s="134"/>
      <c r="C6971" s="134"/>
      <c r="D6971" s="94">
        <f t="shared" si="108"/>
        <v>0</v>
      </c>
      <c r="E6971" s="135"/>
    </row>
    <row r="6972" spans="1:5">
      <c r="A6972" s="88">
        <v>6962</v>
      </c>
      <c r="B6972" s="134"/>
      <c r="C6972" s="134"/>
      <c r="D6972" s="94">
        <f t="shared" si="108"/>
        <v>0</v>
      </c>
      <c r="E6972" s="135"/>
    </row>
    <row r="6973" spans="1:5">
      <c r="A6973" s="88">
        <v>6963</v>
      </c>
      <c r="B6973" s="134"/>
      <c r="C6973" s="134"/>
      <c r="D6973" s="94">
        <f t="shared" si="108"/>
        <v>0</v>
      </c>
      <c r="E6973" s="135"/>
    </row>
    <row r="6974" spans="1:5">
      <c r="A6974" s="88">
        <v>6964</v>
      </c>
      <c r="B6974" s="134"/>
      <c r="C6974" s="134"/>
      <c r="D6974" s="94">
        <f t="shared" si="108"/>
        <v>0</v>
      </c>
      <c r="E6974" s="135"/>
    </row>
    <row r="6975" spans="1:5">
      <c r="A6975" s="88">
        <v>6965</v>
      </c>
      <c r="B6975" s="134"/>
      <c r="C6975" s="134"/>
      <c r="D6975" s="94">
        <f t="shared" si="108"/>
        <v>0</v>
      </c>
      <c r="E6975" s="135"/>
    </row>
    <row r="6976" spans="1:5">
      <c r="A6976" s="88">
        <v>6966</v>
      </c>
      <c r="B6976" s="134"/>
      <c r="C6976" s="134"/>
      <c r="D6976" s="94">
        <f t="shared" si="108"/>
        <v>0</v>
      </c>
      <c r="E6976" s="135"/>
    </row>
    <row r="6977" spans="1:5">
      <c r="A6977" s="88">
        <v>6967</v>
      </c>
      <c r="B6977" s="134"/>
      <c r="C6977" s="134"/>
      <c r="D6977" s="94">
        <f t="shared" si="108"/>
        <v>0</v>
      </c>
      <c r="E6977" s="135"/>
    </row>
    <row r="6978" spans="1:5">
      <c r="A6978" s="88">
        <v>6968</v>
      </c>
      <c r="B6978" s="134"/>
      <c r="C6978" s="134"/>
      <c r="D6978" s="94">
        <f t="shared" si="108"/>
        <v>0</v>
      </c>
      <c r="E6978" s="135"/>
    </row>
    <row r="6979" spans="1:5">
      <c r="A6979" s="88">
        <v>6969</v>
      </c>
      <c r="B6979" s="134"/>
      <c r="C6979" s="134"/>
      <c r="D6979" s="94">
        <f t="shared" si="108"/>
        <v>0</v>
      </c>
      <c r="E6979" s="135"/>
    </row>
    <row r="6980" spans="1:5">
      <c r="A6980" s="88">
        <v>6970</v>
      </c>
      <c r="B6980" s="134"/>
      <c r="C6980" s="134"/>
      <c r="D6980" s="94">
        <f t="shared" si="108"/>
        <v>0</v>
      </c>
      <c r="E6980" s="135"/>
    </row>
    <row r="6981" spans="1:5">
      <c r="A6981" s="88">
        <v>6971</v>
      </c>
      <c r="B6981" s="134"/>
      <c r="C6981" s="134"/>
      <c r="D6981" s="94">
        <f t="shared" si="108"/>
        <v>0</v>
      </c>
      <c r="E6981" s="135"/>
    </row>
    <row r="6982" spans="1:5">
      <c r="A6982" s="88">
        <v>6972</v>
      </c>
      <c r="B6982" s="134"/>
      <c r="C6982" s="134"/>
      <c r="D6982" s="94">
        <f t="shared" si="108"/>
        <v>0</v>
      </c>
      <c r="E6982" s="135"/>
    </row>
    <row r="6983" spans="1:5">
      <c r="A6983" s="88">
        <v>6973</v>
      </c>
      <c r="B6983" s="134"/>
      <c r="C6983" s="134"/>
      <c r="D6983" s="94">
        <f t="shared" si="108"/>
        <v>0</v>
      </c>
      <c r="E6983" s="135"/>
    </row>
    <row r="6984" spans="1:5">
      <c r="A6984" s="88">
        <v>6974</v>
      </c>
      <c r="B6984" s="134"/>
      <c r="C6984" s="134"/>
      <c r="D6984" s="94">
        <f t="shared" si="108"/>
        <v>0</v>
      </c>
      <c r="E6984" s="135"/>
    </row>
    <row r="6985" spans="1:5">
      <c r="A6985" s="88">
        <v>6975</v>
      </c>
      <c r="B6985" s="134"/>
      <c r="C6985" s="134"/>
      <c r="D6985" s="94">
        <f t="shared" si="108"/>
        <v>0</v>
      </c>
      <c r="E6985" s="135"/>
    </row>
    <row r="6986" spans="1:5">
      <c r="A6986" s="88">
        <v>6976</v>
      </c>
      <c r="B6986" s="134"/>
      <c r="C6986" s="134"/>
      <c r="D6986" s="94">
        <f t="shared" si="108"/>
        <v>0</v>
      </c>
      <c r="E6986" s="135"/>
    </row>
    <row r="6987" spans="1:5">
      <c r="A6987" s="88">
        <v>6977</v>
      </c>
      <c r="B6987" s="134"/>
      <c r="C6987" s="134"/>
      <c r="D6987" s="94">
        <f t="shared" si="108"/>
        <v>0</v>
      </c>
      <c r="E6987" s="135"/>
    </row>
    <row r="6988" spans="1:5">
      <c r="A6988" s="88">
        <v>6978</v>
      </c>
      <c r="B6988" s="134"/>
      <c r="C6988" s="134"/>
      <c r="D6988" s="94">
        <f t="shared" ref="D6988:D7051" si="109">MIN(B6988:C6988)</f>
        <v>0</v>
      </c>
      <c r="E6988" s="135"/>
    </row>
    <row r="6989" spans="1:5">
      <c r="A6989" s="88">
        <v>6979</v>
      </c>
      <c r="B6989" s="134"/>
      <c r="C6989" s="134"/>
      <c r="D6989" s="94">
        <f t="shared" si="109"/>
        <v>0</v>
      </c>
      <c r="E6989" s="135"/>
    </row>
    <row r="6990" spans="1:5">
      <c r="A6990" s="88">
        <v>6980</v>
      </c>
      <c r="B6990" s="134"/>
      <c r="C6990" s="134"/>
      <c r="D6990" s="94">
        <f t="shared" si="109"/>
        <v>0</v>
      </c>
      <c r="E6990" s="135"/>
    </row>
    <row r="6991" spans="1:5">
      <c r="A6991" s="88">
        <v>6981</v>
      </c>
      <c r="B6991" s="134"/>
      <c r="C6991" s="134"/>
      <c r="D6991" s="94">
        <f t="shared" si="109"/>
        <v>0</v>
      </c>
      <c r="E6991" s="135"/>
    </row>
    <row r="6992" spans="1:5">
      <c r="A6992" s="88">
        <v>6982</v>
      </c>
      <c r="B6992" s="134"/>
      <c r="C6992" s="134"/>
      <c r="D6992" s="94">
        <f t="shared" si="109"/>
        <v>0</v>
      </c>
      <c r="E6992" s="135"/>
    </row>
    <row r="6993" spans="1:5">
      <c r="A6993" s="88">
        <v>6983</v>
      </c>
      <c r="B6993" s="134"/>
      <c r="C6993" s="134"/>
      <c r="D6993" s="94">
        <f t="shared" si="109"/>
        <v>0</v>
      </c>
      <c r="E6993" s="135"/>
    </row>
    <row r="6994" spans="1:5">
      <c r="A6994" s="88">
        <v>6984</v>
      </c>
      <c r="B6994" s="134"/>
      <c r="C6994" s="134"/>
      <c r="D6994" s="94">
        <f t="shared" si="109"/>
        <v>0</v>
      </c>
      <c r="E6994" s="135"/>
    </row>
    <row r="6995" spans="1:5">
      <c r="A6995" s="88">
        <v>6985</v>
      </c>
      <c r="B6995" s="134"/>
      <c r="C6995" s="134"/>
      <c r="D6995" s="94">
        <f t="shared" si="109"/>
        <v>0</v>
      </c>
      <c r="E6995" s="135"/>
    </row>
    <row r="6996" spans="1:5">
      <c r="A6996" s="88">
        <v>6986</v>
      </c>
      <c r="B6996" s="134"/>
      <c r="C6996" s="134"/>
      <c r="D6996" s="94">
        <f t="shared" si="109"/>
        <v>0</v>
      </c>
      <c r="E6996" s="135"/>
    </row>
    <row r="6997" spans="1:5">
      <c r="A6997" s="88">
        <v>6987</v>
      </c>
      <c r="B6997" s="134"/>
      <c r="C6997" s="134"/>
      <c r="D6997" s="94">
        <f t="shared" si="109"/>
        <v>0</v>
      </c>
      <c r="E6997" s="135"/>
    </row>
    <row r="6998" spans="1:5">
      <c r="A6998" s="88">
        <v>6988</v>
      </c>
      <c r="B6998" s="134"/>
      <c r="C6998" s="134"/>
      <c r="D6998" s="94">
        <f t="shared" si="109"/>
        <v>0</v>
      </c>
      <c r="E6998" s="135"/>
    </row>
    <row r="6999" spans="1:5">
      <c r="A6999" s="88">
        <v>6989</v>
      </c>
      <c r="B6999" s="134"/>
      <c r="C6999" s="134"/>
      <c r="D6999" s="94">
        <f t="shared" si="109"/>
        <v>0</v>
      </c>
      <c r="E6999" s="135"/>
    </row>
    <row r="7000" spans="1:5">
      <c r="A7000" s="88">
        <v>6990</v>
      </c>
      <c r="B7000" s="134"/>
      <c r="C7000" s="134"/>
      <c r="D7000" s="94">
        <f t="shared" si="109"/>
        <v>0</v>
      </c>
      <c r="E7000" s="135"/>
    </row>
    <row r="7001" spans="1:5">
      <c r="A7001" s="88">
        <v>6991</v>
      </c>
      <c r="B7001" s="134"/>
      <c r="C7001" s="134"/>
      <c r="D7001" s="94">
        <f t="shared" si="109"/>
        <v>0</v>
      </c>
      <c r="E7001" s="135"/>
    </row>
    <row r="7002" spans="1:5">
      <c r="A7002" s="88">
        <v>6992</v>
      </c>
      <c r="B7002" s="134"/>
      <c r="C7002" s="134"/>
      <c r="D7002" s="94">
        <f t="shared" si="109"/>
        <v>0</v>
      </c>
      <c r="E7002" s="135"/>
    </row>
    <row r="7003" spans="1:5">
      <c r="A7003" s="88">
        <v>6993</v>
      </c>
      <c r="B7003" s="134"/>
      <c r="C7003" s="134"/>
      <c r="D7003" s="94">
        <f t="shared" si="109"/>
        <v>0</v>
      </c>
      <c r="E7003" s="135"/>
    </row>
    <row r="7004" spans="1:5">
      <c r="A7004" s="88">
        <v>6994</v>
      </c>
      <c r="B7004" s="134"/>
      <c r="C7004" s="134"/>
      <c r="D7004" s="94">
        <f t="shared" si="109"/>
        <v>0</v>
      </c>
      <c r="E7004" s="135"/>
    </row>
    <row r="7005" spans="1:5">
      <c r="A7005" s="88">
        <v>6995</v>
      </c>
      <c r="B7005" s="134"/>
      <c r="C7005" s="134"/>
      <c r="D7005" s="94">
        <f t="shared" si="109"/>
        <v>0</v>
      </c>
      <c r="E7005" s="135"/>
    </row>
    <row r="7006" spans="1:5">
      <c r="A7006" s="88">
        <v>6996</v>
      </c>
      <c r="B7006" s="134"/>
      <c r="C7006" s="134"/>
      <c r="D7006" s="94">
        <f t="shared" si="109"/>
        <v>0</v>
      </c>
      <c r="E7006" s="135"/>
    </row>
    <row r="7007" spans="1:5">
      <c r="A7007" s="88">
        <v>6997</v>
      </c>
      <c r="B7007" s="134"/>
      <c r="C7007" s="134"/>
      <c r="D7007" s="94">
        <f t="shared" si="109"/>
        <v>0</v>
      </c>
      <c r="E7007" s="135"/>
    </row>
    <row r="7008" spans="1:5">
      <c r="A7008" s="88">
        <v>6998</v>
      </c>
      <c r="B7008" s="134"/>
      <c r="C7008" s="134"/>
      <c r="D7008" s="94">
        <f t="shared" si="109"/>
        <v>0</v>
      </c>
      <c r="E7008" s="135"/>
    </row>
    <row r="7009" spans="1:5">
      <c r="A7009" s="88">
        <v>6999</v>
      </c>
      <c r="B7009" s="134"/>
      <c r="C7009" s="134"/>
      <c r="D7009" s="94">
        <f t="shared" si="109"/>
        <v>0</v>
      </c>
      <c r="E7009" s="135"/>
    </row>
    <row r="7010" spans="1:5">
      <c r="A7010" s="88">
        <v>7000</v>
      </c>
      <c r="B7010" s="134"/>
      <c r="C7010" s="134"/>
      <c r="D7010" s="94">
        <f t="shared" si="109"/>
        <v>0</v>
      </c>
      <c r="E7010" s="135"/>
    </row>
    <row r="7011" spans="1:5">
      <c r="A7011" s="88">
        <v>7001</v>
      </c>
      <c r="B7011" s="134"/>
      <c r="C7011" s="134"/>
      <c r="D7011" s="94">
        <f t="shared" si="109"/>
        <v>0</v>
      </c>
      <c r="E7011" s="135"/>
    </row>
    <row r="7012" spans="1:5">
      <c r="A7012" s="88">
        <v>7002</v>
      </c>
      <c r="B7012" s="134"/>
      <c r="C7012" s="134"/>
      <c r="D7012" s="94">
        <f t="shared" si="109"/>
        <v>0</v>
      </c>
      <c r="E7012" s="135"/>
    </row>
    <row r="7013" spans="1:5">
      <c r="A7013" s="88">
        <v>7003</v>
      </c>
      <c r="B7013" s="134"/>
      <c r="C7013" s="134"/>
      <c r="D7013" s="94">
        <f t="shared" si="109"/>
        <v>0</v>
      </c>
      <c r="E7013" s="135"/>
    </row>
    <row r="7014" spans="1:5">
      <c r="A7014" s="88">
        <v>7004</v>
      </c>
      <c r="B7014" s="134"/>
      <c r="C7014" s="134"/>
      <c r="D7014" s="94">
        <f t="shared" si="109"/>
        <v>0</v>
      </c>
      <c r="E7014" s="135"/>
    </row>
    <row r="7015" spans="1:5">
      <c r="A7015" s="88">
        <v>7005</v>
      </c>
      <c r="B7015" s="134"/>
      <c r="C7015" s="134"/>
      <c r="D7015" s="94">
        <f t="shared" si="109"/>
        <v>0</v>
      </c>
      <c r="E7015" s="135"/>
    </row>
    <row r="7016" spans="1:5">
      <c r="A7016" s="88">
        <v>7006</v>
      </c>
      <c r="B7016" s="134"/>
      <c r="C7016" s="134"/>
      <c r="D7016" s="94">
        <f t="shared" si="109"/>
        <v>0</v>
      </c>
      <c r="E7016" s="135"/>
    </row>
    <row r="7017" spans="1:5">
      <c r="A7017" s="88">
        <v>7007</v>
      </c>
      <c r="B7017" s="134"/>
      <c r="C7017" s="134"/>
      <c r="D7017" s="94">
        <f t="shared" si="109"/>
        <v>0</v>
      </c>
      <c r="E7017" s="135"/>
    </row>
    <row r="7018" spans="1:5">
      <c r="A7018" s="88">
        <v>7008</v>
      </c>
      <c r="B7018" s="134"/>
      <c r="C7018" s="134"/>
      <c r="D7018" s="94">
        <f t="shared" si="109"/>
        <v>0</v>
      </c>
      <c r="E7018" s="135"/>
    </row>
    <row r="7019" spans="1:5">
      <c r="A7019" s="88">
        <v>7009</v>
      </c>
      <c r="B7019" s="134"/>
      <c r="C7019" s="134"/>
      <c r="D7019" s="94">
        <f t="shared" si="109"/>
        <v>0</v>
      </c>
      <c r="E7019" s="135"/>
    </row>
    <row r="7020" spans="1:5">
      <c r="A7020" s="88">
        <v>7010</v>
      </c>
      <c r="B7020" s="134"/>
      <c r="C7020" s="134"/>
      <c r="D7020" s="94">
        <f t="shared" si="109"/>
        <v>0</v>
      </c>
      <c r="E7020" s="135"/>
    </row>
    <row r="7021" spans="1:5">
      <c r="A7021" s="88">
        <v>7011</v>
      </c>
      <c r="B7021" s="134"/>
      <c r="C7021" s="134"/>
      <c r="D7021" s="94">
        <f t="shared" si="109"/>
        <v>0</v>
      </c>
      <c r="E7021" s="135"/>
    </row>
    <row r="7022" spans="1:5">
      <c r="A7022" s="88">
        <v>7012</v>
      </c>
      <c r="B7022" s="134"/>
      <c r="C7022" s="134"/>
      <c r="D7022" s="94">
        <f t="shared" si="109"/>
        <v>0</v>
      </c>
      <c r="E7022" s="135"/>
    </row>
    <row r="7023" spans="1:5">
      <c r="A7023" s="88">
        <v>7013</v>
      </c>
      <c r="B7023" s="134"/>
      <c r="C7023" s="134"/>
      <c r="D7023" s="94">
        <f t="shared" si="109"/>
        <v>0</v>
      </c>
      <c r="E7023" s="135"/>
    </row>
    <row r="7024" spans="1:5">
      <c r="A7024" s="88">
        <v>7014</v>
      </c>
      <c r="B7024" s="134"/>
      <c r="C7024" s="134"/>
      <c r="D7024" s="94">
        <f t="shared" si="109"/>
        <v>0</v>
      </c>
      <c r="E7024" s="135"/>
    </row>
    <row r="7025" spans="1:5">
      <c r="A7025" s="88">
        <v>7015</v>
      </c>
      <c r="B7025" s="134"/>
      <c r="C7025" s="134"/>
      <c r="D7025" s="94">
        <f t="shared" si="109"/>
        <v>0</v>
      </c>
      <c r="E7025" s="135"/>
    </row>
    <row r="7026" spans="1:5">
      <c r="A7026" s="88">
        <v>7016</v>
      </c>
      <c r="B7026" s="134"/>
      <c r="C7026" s="134"/>
      <c r="D7026" s="94">
        <f t="shared" si="109"/>
        <v>0</v>
      </c>
      <c r="E7026" s="135"/>
    </row>
    <row r="7027" spans="1:5">
      <c r="A7027" s="88">
        <v>7017</v>
      </c>
      <c r="B7027" s="134"/>
      <c r="C7027" s="134"/>
      <c r="D7027" s="94">
        <f t="shared" si="109"/>
        <v>0</v>
      </c>
      <c r="E7027" s="135"/>
    </row>
    <row r="7028" spans="1:5">
      <c r="A7028" s="88">
        <v>7018</v>
      </c>
      <c r="B7028" s="134"/>
      <c r="C7028" s="134"/>
      <c r="D7028" s="94">
        <f t="shared" si="109"/>
        <v>0</v>
      </c>
      <c r="E7028" s="135"/>
    </row>
    <row r="7029" spans="1:5">
      <c r="A7029" s="88">
        <v>7019</v>
      </c>
      <c r="B7029" s="134"/>
      <c r="C7029" s="134"/>
      <c r="D7029" s="94">
        <f t="shared" si="109"/>
        <v>0</v>
      </c>
      <c r="E7029" s="135"/>
    </row>
    <row r="7030" spans="1:5">
      <c r="A7030" s="88">
        <v>7020</v>
      </c>
      <c r="B7030" s="134"/>
      <c r="C7030" s="134"/>
      <c r="D7030" s="94">
        <f t="shared" si="109"/>
        <v>0</v>
      </c>
      <c r="E7030" s="135"/>
    </row>
    <row r="7031" spans="1:5">
      <c r="A7031" s="88">
        <v>7021</v>
      </c>
      <c r="B7031" s="134"/>
      <c r="C7031" s="134"/>
      <c r="D7031" s="94">
        <f t="shared" si="109"/>
        <v>0</v>
      </c>
      <c r="E7031" s="135"/>
    </row>
    <row r="7032" spans="1:5">
      <c r="A7032" s="88">
        <v>7022</v>
      </c>
      <c r="B7032" s="134"/>
      <c r="C7032" s="134"/>
      <c r="D7032" s="94">
        <f t="shared" si="109"/>
        <v>0</v>
      </c>
      <c r="E7032" s="135"/>
    </row>
    <row r="7033" spans="1:5">
      <c r="A7033" s="88">
        <v>7023</v>
      </c>
      <c r="B7033" s="134"/>
      <c r="C7033" s="134"/>
      <c r="D7033" s="94">
        <f t="shared" si="109"/>
        <v>0</v>
      </c>
      <c r="E7033" s="135"/>
    </row>
    <row r="7034" spans="1:5">
      <c r="A7034" s="88">
        <v>7024</v>
      </c>
      <c r="B7034" s="134"/>
      <c r="C7034" s="134"/>
      <c r="D7034" s="94">
        <f t="shared" si="109"/>
        <v>0</v>
      </c>
      <c r="E7034" s="135"/>
    </row>
    <row r="7035" spans="1:5">
      <c r="A7035" s="88">
        <v>7025</v>
      </c>
      <c r="B7035" s="134"/>
      <c r="C7035" s="134"/>
      <c r="D7035" s="94">
        <f t="shared" si="109"/>
        <v>0</v>
      </c>
      <c r="E7035" s="135"/>
    </row>
    <row r="7036" spans="1:5">
      <c r="A7036" s="88">
        <v>7026</v>
      </c>
      <c r="B7036" s="134"/>
      <c r="C7036" s="134"/>
      <c r="D7036" s="94">
        <f t="shared" si="109"/>
        <v>0</v>
      </c>
      <c r="E7036" s="135"/>
    </row>
    <row r="7037" spans="1:5">
      <c r="A7037" s="88">
        <v>7027</v>
      </c>
      <c r="B7037" s="134"/>
      <c r="C7037" s="134"/>
      <c r="D7037" s="94">
        <f t="shared" si="109"/>
        <v>0</v>
      </c>
      <c r="E7037" s="135"/>
    </row>
    <row r="7038" spans="1:5">
      <c r="A7038" s="88">
        <v>7028</v>
      </c>
      <c r="B7038" s="134"/>
      <c r="C7038" s="134"/>
      <c r="D7038" s="94">
        <f t="shared" si="109"/>
        <v>0</v>
      </c>
      <c r="E7038" s="135"/>
    </row>
    <row r="7039" spans="1:5">
      <c r="A7039" s="88">
        <v>7029</v>
      </c>
      <c r="B7039" s="134"/>
      <c r="C7039" s="134"/>
      <c r="D7039" s="94">
        <f t="shared" si="109"/>
        <v>0</v>
      </c>
      <c r="E7039" s="135"/>
    </row>
    <row r="7040" spans="1:5">
      <c r="A7040" s="88">
        <v>7030</v>
      </c>
      <c r="B7040" s="134"/>
      <c r="C7040" s="134"/>
      <c r="D7040" s="94">
        <f t="shared" si="109"/>
        <v>0</v>
      </c>
      <c r="E7040" s="135"/>
    </row>
    <row r="7041" spans="1:5">
      <c r="A7041" s="88">
        <v>7031</v>
      </c>
      <c r="B7041" s="134"/>
      <c r="C7041" s="134"/>
      <c r="D7041" s="94">
        <f t="shared" si="109"/>
        <v>0</v>
      </c>
      <c r="E7041" s="135"/>
    </row>
    <row r="7042" spans="1:5">
      <c r="A7042" s="88">
        <v>7032</v>
      </c>
      <c r="B7042" s="134"/>
      <c r="C7042" s="134"/>
      <c r="D7042" s="94">
        <f t="shared" si="109"/>
        <v>0</v>
      </c>
      <c r="E7042" s="135"/>
    </row>
    <row r="7043" spans="1:5">
      <c r="A7043" s="88">
        <v>7033</v>
      </c>
      <c r="B7043" s="134"/>
      <c r="C7043" s="134"/>
      <c r="D7043" s="94">
        <f t="shared" si="109"/>
        <v>0</v>
      </c>
      <c r="E7043" s="135"/>
    </row>
    <row r="7044" spans="1:5">
      <c r="A7044" s="88">
        <v>7034</v>
      </c>
      <c r="B7044" s="134"/>
      <c r="C7044" s="134"/>
      <c r="D7044" s="94">
        <f t="shared" si="109"/>
        <v>0</v>
      </c>
      <c r="E7044" s="135"/>
    </row>
    <row r="7045" spans="1:5">
      <c r="A7045" s="88">
        <v>7035</v>
      </c>
      <c r="B7045" s="134"/>
      <c r="C7045" s="134"/>
      <c r="D7045" s="94">
        <f t="shared" si="109"/>
        <v>0</v>
      </c>
      <c r="E7045" s="135"/>
    </row>
    <row r="7046" spans="1:5">
      <c r="A7046" s="88">
        <v>7036</v>
      </c>
      <c r="B7046" s="134"/>
      <c r="C7046" s="134"/>
      <c r="D7046" s="94">
        <f t="shared" si="109"/>
        <v>0</v>
      </c>
      <c r="E7046" s="135"/>
    </row>
    <row r="7047" spans="1:5">
      <c r="A7047" s="88">
        <v>7037</v>
      </c>
      <c r="B7047" s="134"/>
      <c r="C7047" s="134"/>
      <c r="D7047" s="94">
        <f t="shared" si="109"/>
        <v>0</v>
      </c>
      <c r="E7047" s="135"/>
    </row>
    <row r="7048" spans="1:5">
      <c r="A7048" s="88">
        <v>7038</v>
      </c>
      <c r="B7048" s="134"/>
      <c r="C7048" s="134"/>
      <c r="D7048" s="94">
        <f t="shared" si="109"/>
        <v>0</v>
      </c>
      <c r="E7048" s="135"/>
    </row>
    <row r="7049" spans="1:5">
      <c r="A7049" s="88">
        <v>7039</v>
      </c>
      <c r="B7049" s="134"/>
      <c r="C7049" s="134"/>
      <c r="D7049" s="94">
        <f t="shared" si="109"/>
        <v>0</v>
      </c>
      <c r="E7049" s="135"/>
    </row>
    <row r="7050" spans="1:5">
      <c r="A7050" s="88">
        <v>7040</v>
      </c>
      <c r="B7050" s="134"/>
      <c r="C7050" s="134"/>
      <c r="D7050" s="94">
        <f t="shared" si="109"/>
        <v>0</v>
      </c>
      <c r="E7050" s="135"/>
    </row>
    <row r="7051" spans="1:5">
      <c r="A7051" s="88">
        <v>7041</v>
      </c>
      <c r="B7051" s="134"/>
      <c r="C7051" s="134"/>
      <c r="D7051" s="94">
        <f t="shared" si="109"/>
        <v>0</v>
      </c>
      <c r="E7051" s="135"/>
    </row>
    <row r="7052" spans="1:5">
      <c r="A7052" s="88">
        <v>7042</v>
      </c>
      <c r="B7052" s="134"/>
      <c r="C7052" s="134"/>
      <c r="D7052" s="94">
        <f t="shared" ref="D7052:D7115" si="110">MIN(B7052:C7052)</f>
        <v>0</v>
      </c>
      <c r="E7052" s="135"/>
    </row>
    <row r="7053" spans="1:5">
      <c r="A7053" s="88">
        <v>7043</v>
      </c>
      <c r="B7053" s="134"/>
      <c r="C7053" s="134"/>
      <c r="D7053" s="94">
        <f t="shared" si="110"/>
        <v>0</v>
      </c>
      <c r="E7053" s="135"/>
    </row>
    <row r="7054" spans="1:5">
      <c r="A7054" s="88">
        <v>7044</v>
      </c>
      <c r="B7054" s="134"/>
      <c r="C7054" s="134"/>
      <c r="D7054" s="94">
        <f t="shared" si="110"/>
        <v>0</v>
      </c>
      <c r="E7054" s="135"/>
    </row>
    <row r="7055" spans="1:5">
      <c r="A7055" s="88">
        <v>7045</v>
      </c>
      <c r="B7055" s="134"/>
      <c r="C7055" s="134"/>
      <c r="D7055" s="94">
        <f t="shared" si="110"/>
        <v>0</v>
      </c>
      <c r="E7055" s="135"/>
    </row>
    <row r="7056" spans="1:5">
      <c r="A7056" s="88">
        <v>7046</v>
      </c>
      <c r="B7056" s="134"/>
      <c r="C7056" s="134"/>
      <c r="D7056" s="94">
        <f t="shared" si="110"/>
        <v>0</v>
      </c>
      <c r="E7056" s="135"/>
    </row>
    <row r="7057" spans="1:5">
      <c r="A7057" s="88">
        <v>7047</v>
      </c>
      <c r="B7057" s="134"/>
      <c r="C7057" s="134"/>
      <c r="D7057" s="94">
        <f t="shared" si="110"/>
        <v>0</v>
      </c>
      <c r="E7057" s="135"/>
    </row>
    <row r="7058" spans="1:5">
      <c r="A7058" s="88">
        <v>7048</v>
      </c>
      <c r="B7058" s="134"/>
      <c r="C7058" s="134"/>
      <c r="D7058" s="94">
        <f t="shared" si="110"/>
        <v>0</v>
      </c>
      <c r="E7058" s="135"/>
    </row>
    <row r="7059" spans="1:5">
      <c r="A7059" s="88">
        <v>7049</v>
      </c>
      <c r="B7059" s="134"/>
      <c r="C7059" s="134"/>
      <c r="D7059" s="94">
        <f t="shared" si="110"/>
        <v>0</v>
      </c>
      <c r="E7059" s="135"/>
    </row>
    <row r="7060" spans="1:5">
      <c r="A7060" s="88">
        <v>7050</v>
      </c>
      <c r="B7060" s="134"/>
      <c r="C7060" s="134"/>
      <c r="D7060" s="94">
        <f t="shared" si="110"/>
        <v>0</v>
      </c>
      <c r="E7060" s="135"/>
    </row>
    <row r="7061" spans="1:5">
      <c r="A7061" s="88">
        <v>7051</v>
      </c>
      <c r="B7061" s="134"/>
      <c r="C7061" s="134"/>
      <c r="D7061" s="94">
        <f t="shared" si="110"/>
        <v>0</v>
      </c>
      <c r="E7061" s="135"/>
    </row>
    <row r="7062" spans="1:5">
      <c r="A7062" s="88">
        <v>7052</v>
      </c>
      <c r="B7062" s="134"/>
      <c r="C7062" s="134"/>
      <c r="D7062" s="94">
        <f t="shared" si="110"/>
        <v>0</v>
      </c>
      <c r="E7062" s="135"/>
    </row>
    <row r="7063" spans="1:5">
      <c r="A7063" s="88">
        <v>7053</v>
      </c>
      <c r="B7063" s="134"/>
      <c r="C7063" s="134"/>
      <c r="D7063" s="94">
        <f t="shared" si="110"/>
        <v>0</v>
      </c>
      <c r="E7063" s="135"/>
    </row>
    <row r="7064" spans="1:5">
      <c r="A7064" s="88">
        <v>7054</v>
      </c>
      <c r="B7064" s="134"/>
      <c r="C7064" s="134"/>
      <c r="D7064" s="94">
        <f t="shared" si="110"/>
        <v>0</v>
      </c>
      <c r="E7064" s="135"/>
    </row>
    <row r="7065" spans="1:5">
      <c r="A7065" s="88">
        <v>7055</v>
      </c>
      <c r="B7065" s="134"/>
      <c r="C7065" s="134"/>
      <c r="D7065" s="94">
        <f t="shared" si="110"/>
        <v>0</v>
      </c>
      <c r="E7065" s="135"/>
    </row>
    <row r="7066" spans="1:5">
      <c r="A7066" s="88">
        <v>7056</v>
      </c>
      <c r="B7066" s="134"/>
      <c r="C7066" s="134"/>
      <c r="D7066" s="94">
        <f t="shared" si="110"/>
        <v>0</v>
      </c>
      <c r="E7066" s="135"/>
    </row>
    <row r="7067" spans="1:5">
      <c r="A7067" s="88">
        <v>7057</v>
      </c>
      <c r="B7067" s="134"/>
      <c r="C7067" s="134"/>
      <c r="D7067" s="94">
        <f t="shared" si="110"/>
        <v>0</v>
      </c>
      <c r="E7067" s="135"/>
    </row>
    <row r="7068" spans="1:5">
      <c r="A7068" s="88">
        <v>7058</v>
      </c>
      <c r="B7068" s="134"/>
      <c r="C7068" s="134"/>
      <c r="D7068" s="94">
        <f t="shared" si="110"/>
        <v>0</v>
      </c>
      <c r="E7068" s="135"/>
    </row>
    <row r="7069" spans="1:5">
      <c r="A7069" s="88">
        <v>7059</v>
      </c>
      <c r="B7069" s="134"/>
      <c r="C7069" s="134"/>
      <c r="D7069" s="94">
        <f t="shared" si="110"/>
        <v>0</v>
      </c>
      <c r="E7069" s="135"/>
    </row>
    <row r="7070" spans="1:5">
      <c r="A7070" s="88">
        <v>7060</v>
      </c>
      <c r="B7070" s="134"/>
      <c r="C7070" s="134"/>
      <c r="D7070" s="94">
        <f t="shared" si="110"/>
        <v>0</v>
      </c>
      <c r="E7070" s="135"/>
    </row>
    <row r="7071" spans="1:5">
      <c r="A7071" s="88">
        <v>7061</v>
      </c>
      <c r="B7071" s="134"/>
      <c r="C7071" s="134"/>
      <c r="D7071" s="94">
        <f t="shared" si="110"/>
        <v>0</v>
      </c>
      <c r="E7071" s="135"/>
    </row>
    <row r="7072" spans="1:5">
      <c r="A7072" s="88">
        <v>7062</v>
      </c>
      <c r="B7072" s="134"/>
      <c r="C7072" s="134"/>
      <c r="D7072" s="94">
        <f t="shared" si="110"/>
        <v>0</v>
      </c>
      <c r="E7072" s="135"/>
    </row>
    <row r="7073" spans="1:5">
      <c r="A7073" s="88">
        <v>7063</v>
      </c>
      <c r="B7073" s="134"/>
      <c r="C7073" s="134"/>
      <c r="D7073" s="94">
        <f t="shared" si="110"/>
        <v>0</v>
      </c>
      <c r="E7073" s="135"/>
    </row>
    <row r="7074" spans="1:5">
      <c r="A7074" s="88">
        <v>7064</v>
      </c>
      <c r="B7074" s="134"/>
      <c r="C7074" s="134"/>
      <c r="D7074" s="94">
        <f t="shared" si="110"/>
        <v>0</v>
      </c>
      <c r="E7074" s="135"/>
    </row>
    <row r="7075" spans="1:5">
      <c r="A7075" s="88">
        <v>7065</v>
      </c>
      <c r="B7075" s="134"/>
      <c r="C7075" s="134"/>
      <c r="D7075" s="94">
        <f t="shared" si="110"/>
        <v>0</v>
      </c>
      <c r="E7075" s="135"/>
    </row>
    <row r="7076" spans="1:5">
      <c r="A7076" s="88">
        <v>7066</v>
      </c>
      <c r="B7076" s="134"/>
      <c r="C7076" s="134"/>
      <c r="D7076" s="94">
        <f t="shared" si="110"/>
        <v>0</v>
      </c>
      <c r="E7076" s="135"/>
    </row>
    <row r="7077" spans="1:5">
      <c r="A7077" s="88">
        <v>7067</v>
      </c>
      <c r="B7077" s="134"/>
      <c r="C7077" s="134"/>
      <c r="D7077" s="94">
        <f t="shared" si="110"/>
        <v>0</v>
      </c>
      <c r="E7077" s="135"/>
    </row>
    <row r="7078" spans="1:5">
      <c r="A7078" s="88">
        <v>7068</v>
      </c>
      <c r="B7078" s="134"/>
      <c r="C7078" s="134"/>
      <c r="D7078" s="94">
        <f t="shared" si="110"/>
        <v>0</v>
      </c>
      <c r="E7078" s="135"/>
    </row>
    <row r="7079" spans="1:5">
      <c r="A7079" s="88">
        <v>7069</v>
      </c>
      <c r="B7079" s="134"/>
      <c r="C7079" s="134"/>
      <c r="D7079" s="94">
        <f t="shared" si="110"/>
        <v>0</v>
      </c>
      <c r="E7079" s="135"/>
    </row>
    <row r="7080" spans="1:5">
      <c r="A7080" s="88">
        <v>7070</v>
      </c>
      <c r="B7080" s="134"/>
      <c r="C7080" s="134"/>
      <c r="D7080" s="94">
        <f t="shared" si="110"/>
        <v>0</v>
      </c>
      <c r="E7080" s="135"/>
    </row>
    <row r="7081" spans="1:5">
      <c r="A7081" s="88">
        <v>7071</v>
      </c>
      <c r="B7081" s="134"/>
      <c r="C7081" s="134"/>
      <c r="D7081" s="94">
        <f t="shared" si="110"/>
        <v>0</v>
      </c>
      <c r="E7081" s="135"/>
    </row>
    <row r="7082" spans="1:5">
      <c r="A7082" s="88">
        <v>7072</v>
      </c>
      <c r="B7082" s="134"/>
      <c r="C7082" s="134"/>
      <c r="D7082" s="94">
        <f t="shared" si="110"/>
        <v>0</v>
      </c>
      <c r="E7082" s="135"/>
    </row>
    <row r="7083" spans="1:5">
      <c r="A7083" s="88">
        <v>7073</v>
      </c>
      <c r="B7083" s="134"/>
      <c r="C7083" s="134"/>
      <c r="D7083" s="94">
        <f t="shared" si="110"/>
        <v>0</v>
      </c>
      <c r="E7083" s="135"/>
    </row>
    <row r="7084" spans="1:5">
      <c r="A7084" s="88">
        <v>7074</v>
      </c>
      <c r="B7084" s="134"/>
      <c r="C7084" s="134"/>
      <c r="D7084" s="94">
        <f t="shared" si="110"/>
        <v>0</v>
      </c>
      <c r="E7084" s="135"/>
    </row>
    <row r="7085" spans="1:5">
      <c r="A7085" s="88">
        <v>7075</v>
      </c>
      <c r="B7085" s="134"/>
      <c r="C7085" s="134"/>
      <c r="D7085" s="94">
        <f t="shared" si="110"/>
        <v>0</v>
      </c>
      <c r="E7085" s="135"/>
    </row>
    <row r="7086" spans="1:5">
      <c r="A7086" s="88">
        <v>7076</v>
      </c>
      <c r="B7086" s="134"/>
      <c r="C7086" s="134"/>
      <c r="D7086" s="94">
        <f t="shared" si="110"/>
        <v>0</v>
      </c>
      <c r="E7086" s="135"/>
    </row>
    <row r="7087" spans="1:5">
      <c r="A7087" s="88">
        <v>7077</v>
      </c>
      <c r="B7087" s="134"/>
      <c r="C7087" s="134"/>
      <c r="D7087" s="94">
        <f t="shared" si="110"/>
        <v>0</v>
      </c>
      <c r="E7087" s="135"/>
    </row>
    <row r="7088" spans="1:5">
      <c r="A7088" s="88">
        <v>7078</v>
      </c>
      <c r="B7088" s="134"/>
      <c r="C7088" s="134"/>
      <c r="D7088" s="94">
        <f t="shared" si="110"/>
        <v>0</v>
      </c>
      <c r="E7088" s="135"/>
    </row>
    <row r="7089" spans="1:5">
      <c r="A7089" s="88">
        <v>7079</v>
      </c>
      <c r="B7089" s="134"/>
      <c r="C7089" s="134"/>
      <c r="D7089" s="94">
        <f t="shared" si="110"/>
        <v>0</v>
      </c>
      <c r="E7089" s="135"/>
    </row>
    <row r="7090" spans="1:5">
      <c r="A7090" s="88">
        <v>7080</v>
      </c>
      <c r="B7090" s="134"/>
      <c r="C7090" s="134"/>
      <c r="D7090" s="94">
        <f t="shared" si="110"/>
        <v>0</v>
      </c>
      <c r="E7090" s="135"/>
    </row>
    <row r="7091" spans="1:5">
      <c r="A7091" s="88">
        <v>7081</v>
      </c>
      <c r="B7091" s="134"/>
      <c r="C7091" s="134"/>
      <c r="D7091" s="94">
        <f t="shared" si="110"/>
        <v>0</v>
      </c>
      <c r="E7091" s="135"/>
    </row>
    <row r="7092" spans="1:5">
      <c r="A7092" s="88">
        <v>7082</v>
      </c>
      <c r="B7092" s="134"/>
      <c r="C7092" s="134"/>
      <c r="D7092" s="94">
        <f t="shared" si="110"/>
        <v>0</v>
      </c>
      <c r="E7092" s="135"/>
    </row>
    <row r="7093" spans="1:5">
      <c r="A7093" s="88">
        <v>7083</v>
      </c>
      <c r="B7093" s="134"/>
      <c r="C7093" s="134"/>
      <c r="D7093" s="94">
        <f t="shared" si="110"/>
        <v>0</v>
      </c>
      <c r="E7093" s="135"/>
    </row>
    <row r="7094" spans="1:5">
      <c r="A7094" s="88">
        <v>7084</v>
      </c>
      <c r="B7094" s="134"/>
      <c r="C7094" s="134"/>
      <c r="D7094" s="94">
        <f t="shared" si="110"/>
        <v>0</v>
      </c>
      <c r="E7094" s="135"/>
    </row>
    <row r="7095" spans="1:5">
      <c r="A7095" s="88">
        <v>7085</v>
      </c>
      <c r="B7095" s="134"/>
      <c r="C7095" s="134"/>
      <c r="D7095" s="94">
        <f t="shared" si="110"/>
        <v>0</v>
      </c>
      <c r="E7095" s="135"/>
    </row>
    <row r="7096" spans="1:5">
      <c r="A7096" s="88">
        <v>7086</v>
      </c>
      <c r="B7096" s="134"/>
      <c r="C7096" s="134"/>
      <c r="D7096" s="94">
        <f t="shared" si="110"/>
        <v>0</v>
      </c>
      <c r="E7096" s="135"/>
    </row>
    <row r="7097" spans="1:5">
      <c r="A7097" s="88">
        <v>7087</v>
      </c>
      <c r="B7097" s="134"/>
      <c r="C7097" s="134"/>
      <c r="D7097" s="94">
        <f t="shared" si="110"/>
        <v>0</v>
      </c>
      <c r="E7097" s="135"/>
    </row>
    <row r="7098" spans="1:5">
      <c r="A7098" s="88">
        <v>7088</v>
      </c>
      <c r="B7098" s="134"/>
      <c r="C7098" s="134"/>
      <c r="D7098" s="94">
        <f t="shared" si="110"/>
        <v>0</v>
      </c>
      <c r="E7098" s="135"/>
    </row>
    <row r="7099" spans="1:5">
      <c r="A7099" s="88">
        <v>7089</v>
      </c>
      <c r="B7099" s="134"/>
      <c r="C7099" s="134"/>
      <c r="D7099" s="94">
        <f t="shared" si="110"/>
        <v>0</v>
      </c>
      <c r="E7099" s="135"/>
    </row>
    <row r="7100" spans="1:5">
      <c r="A7100" s="88">
        <v>7090</v>
      </c>
      <c r="B7100" s="134"/>
      <c r="C7100" s="134"/>
      <c r="D7100" s="94">
        <f t="shared" si="110"/>
        <v>0</v>
      </c>
      <c r="E7100" s="135"/>
    </row>
    <row r="7101" spans="1:5">
      <c r="A7101" s="88">
        <v>7091</v>
      </c>
      <c r="B7101" s="134"/>
      <c r="C7101" s="134"/>
      <c r="D7101" s="94">
        <f t="shared" si="110"/>
        <v>0</v>
      </c>
      <c r="E7101" s="135"/>
    </row>
    <row r="7102" spans="1:5">
      <c r="A7102" s="88">
        <v>7092</v>
      </c>
      <c r="B7102" s="134"/>
      <c r="C7102" s="134"/>
      <c r="D7102" s="94">
        <f t="shared" si="110"/>
        <v>0</v>
      </c>
      <c r="E7102" s="135"/>
    </row>
    <row r="7103" spans="1:5">
      <c r="A7103" s="88">
        <v>7093</v>
      </c>
      <c r="B7103" s="134"/>
      <c r="C7103" s="134"/>
      <c r="D7103" s="94">
        <f t="shared" si="110"/>
        <v>0</v>
      </c>
      <c r="E7103" s="135"/>
    </row>
    <row r="7104" spans="1:5">
      <c r="A7104" s="88">
        <v>7094</v>
      </c>
      <c r="B7104" s="134"/>
      <c r="C7104" s="134"/>
      <c r="D7104" s="94">
        <f t="shared" si="110"/>
        <v>0</v>
      </c>
      <c r="E7104" s="135"/>
    </row>
    <row r="7105" spans="1:5">
      <c r="A7105" s="88">
        <v>7095</v>
      </c>
      <c r="B7105" s="134"/>
      <c r="C7105" s="134"/>
      <c r="D7105" s="94">
        <f t="shared" si="110"/>
        <v>0</v>
      </c>
      <c r="E7105" s="135"/>
    </row>
    <row r="7106" spans="1:5">
      <c r="A7106" s="88">
        <v>7096</v>
      </c>
      <c r="B7106" s="134"/>
      <c r="C7106" s="134"/>
      <c r="D7106" s="94">
        <f t="shared" si="110"/>
        <v>0</v>
      </c>
      <c r="E7106" s="135"/>
    </row>
    <row r="7107" spans="1:5">
      <c r="A7107" s="88">
        <v>7097</v>
      </c>
      <c r="B7107" s="134"/>
      <c r="C7107" s="134"/>
      <c r="D7107" s="94">
        <f t="shared" si="110"/>
        <v>0</v>
      </c>
      <c r="E7107" s="135"/>
    </row>
    <row r="7108" spans="1:5">
      <c r="A7108" s="88">
        <v>7098</v>
      </c>
      <c r="B7108" s="134"/>
      <c r="C7108" s="134"/>
      <c r="D7108" s="94">
        <f t="shared" si="110"/>
        <v>0</v>
      </c>
      <c r="E7108" s="135"/>
    </row>
    <row r="7109" spans="1:5">
      <c r="A7109" s="88">
        <v>7099</v>
      </c>
      <c r="B7109" s="134"/>
      <c r="C7109" s="134"/>
      <c r="D7109" s="94">
        <f t="shared" si="110"/>
        <v>0</v>
      </c>
      <c r="E7109" s="135"/>
    </row>
    <row r="7110" spans="1:5">
      <c r="A7110" s="88">
        <v>7100</v>
      </c>
      <c r="B7110" s="134"/>
      <c r="C7110" s="134"/>
      <c r="D7110" s="94">
        <f t="shared" si="110"/>
        <v>0</v>
      </c>
      <c r="E7110" s="135"/>
    </row>
    <row r="7111" spans="1:5">
      <c r="A7111" s="88">
        <v>7101</v>
      </c>
      <c r="B7111" s="134"/>
      <c r="C7111" s="134"/>
      <c r="D7111" s="94">
        <f t="shared" si="110"/>
        <v>0</v>
      </c>
      <c r="E7111" s="135"/>
    </row>
    <row r="7112" spans="1:5">
      <c r="A7112" s="88">
        <v>7102</v>
      </c>
      <c r="B7112" s="134"/>
      <c r="C7112" s="134"/>
      <c r="D7112" s="94">
        <f t="shared" si="110"/>
        <v>0</v>
      </c>
      <c r="E7112" s="135"/>
    </row>
    <row r="7113" spans="1:5">
      <c r="A7113" s="88">
        <v>7103</v>
      </c>
      <c r="B7113" s="134"/>
      <c r="C7113" s="134"/>
      <c r="D7113" s="94">
        <f t="shared" si="110"/>
        <v>0</v>
      </c>
      <c r="E7113" s="135"/>
    </row>
    <row r="7114" spans="1:5">
      <c r="A7114" s="88">
        <v>7104</v>
      </c>
      <c r="B7114" s="134"/>
      <c r="C7114" s="134"/>
      <c r="D7114" s="94">
        <f t="shared" si="110"/>
        <v>0</v>
      </c>
      <c r="E7114" s="135"/>
    </row>
    <row r="7115" spans="1:5">
      <c r="A7115" s="88">
        <v>7105</v>
      </c>
      <c r="B7115" s="134"/>
      <c r="C7115" s="134"/>
      <c r="D7115" s="94">
        <f t="shared" si="110"/>
        <v>0</v>
      </c>
      <c r="E7115" s="135"/>
    </row>
    <row r="7116" spans="1:5">
      <c r="A7116" s="88">
        <v>7106</v>
      </c>
      <c r="B7116" s="134"/>
      <c r="C7116" s="134"/>
      <c r="D7116" s="94">
        <f t="shared" ref="D7116:D7179" si="111">MIN(B7116:C7116)</f>
        <v>0</v>
      </c>
      <c r="E7116" s="135"/>
    </row>
    <row r="7117" spans="1:5">
      <c r="A7117" s="88">
        <v>7107</v>
      </c>
      <c r="B7117" s="134"/>
      <c r="C7117" s="134"/>
      <c r="D7117" s="94">
        <f t="shared" si="111"/>
        <v>0</v>
      </c>
      <c r="E7117" s="135"/>
    </row>
    <row r="7118" spans="1:5">
      <c r="A7118" s="88">
        <v>7108</v>
      </c>
      <c r="B7118" s="134"/>
      <c r="C7118" s="134"/>
      <c r="D7118" s="94">
        <f t="shared" si="111"/>
        <v>0</v>
      </c>
      <c r="E7118" s="135"/>
    </row>
    <row r="7119" spans="1:5">
      <c r="A7119" s="88">
        <v>7109</v>
      </c>
      <c r="B7119" s="134"/>
      <c r="C7119" s="134"/>
      <c r="D7119" s="94">
        <f t="shared" si="111"/>
        <v>0</v>
      </c>
      <c r="E7119" s="135"/>
    </row>
    <row r="7120" spans="1:5">
      <c r="A7120" s="88">
        <v>7110</v>
      </c>
      <c r="B7120" s="134"/>
      <c r="C7120" s="134"/>
      <c r="D7120" s="94">
        <f t="shared" si="111"/>
        <v>0</v>
      </c>
      <c r="E7120" s="135"/>
    </row>
    <row r="7121" spans="1:5">
      <c r="A7121" s="88">
        <v>7111</v>
      </c>
      <c r="B7121" s="134"/>
      <c r="C7121" s="134"/>
      <c r="D7121" s="94">
        <f t="shared" si="111"/>
        <v>0</v>
      </c>
      <c r="E7121" s="135"/>
    </row>
    <row r="7122" spans="1:5">
      <c r="A7122" s="88">
        <v>7112</v>
      </c>
      <c r="B7122" s="134"/>
      <c r="C7122" s="134"/>
      <c r="D7122" s="94">
        <f t="shared" si="111"/>
        <v>0</v>
      </c>
      <c r="E7122" s="135"/>
    </row>
    <row r="7123" spans="1:5">
      <c r="A7123" s="88">
        <v>7113</v>
      </c>
      <c r="B7123" s="134"/>
      <c r="C7123" s="134"/>
      <c r="D7123" s="94">
        <f t="shared" si="111"/>
        <v>0</v>
      </c>
      <c r="E7123" s="135"/>
    </row>
    <row r="7124" spans="1:5">
      <c r="A7124" s="88">
        <v>7114</v>
      </c>
      <c r="B7124" s="134"/>
      <c r="C7124" s="134"/>
      <c r="D7124" s="94">
        <f t="shared" si="111"/>
        <v>0</v>
      </c>
      <c r="E7124" s="135"/>
    </row>
    <row r="7125" spans="1:5">
      <c r="A7125" s="88">
        <v>7115</v>
      </c>
      <c r="B7125" s="134"/>
      <c r="C7125" s="134"/>
      <c r="D7125" s="94">
        <f t="shared" si="111"/>
        <v>0</v>
      </c>
      <c r="E7125" s="135"/>
    </row>
    <row r="7126" spans="1:5">
      <c r="A7126" s="88">
        <v>7116</v>
      </c>
      <c r="B7126" s="134"/>
      <c r="C7126" s="134"/>
      <c r="D7126" s="94">
        <f t="shared" si="111"/>
        <v>0</v>
      </c>
      <c r="E7126" s="135"/>
    </row>
    <row r="7127" spans="1:5">
      <c r="A7127" s="88">
        <v>7117</v>
      </c>
      <c r="B7127" s="134"/>
      <c r="C7127" s="134"/>
      <c r="D7127" s="94">
        <f t="shared" si="111"/>
        <v>0</v>
      </c>
      <c r="E7127" s="135"/>
    </row>
    <row r="7128" spans="1:5">
      <c r="A7128" s="88">
        <v>7118</v>
      </c>
      <c r="B7128" s="134"/>
      <c r="C7128" s="134"/>
      <c r="D7128" s="94">
        <f t="shared" si="111"/>
        <v>0</v>
      </c>
      <c r="E7128" s="135"/>
    </row>
    <row r="7129" spans="1:5">
      <c r="A7129" s="88">
        <v>7119</v>
      </c>
      <c r="B7129" s="134"/>
      <c r="C7129" s="134"/>
      <c r="D7129" s="94">
        <f t="shared" si="111"/>
        <v>0</v>
      </c>
      <c r="E7129" s="135"/>
    </row>
    <row r="7130" spans="1:5">
      <c r="A7130" s="88">
        <v>7120</v>
      </c>
      <c r="B7130" s="134"/>
      <c r="C7130" s="134"/>
      <c r="D7130" s="94">
        <f t="shared" si="111"/>
        <v>0</v>
      </c>
      <c r="E7130" s="135"/>
    </row>
    <row r="7131" spans="1:5">
      <c r="A7131" s="88">
        <v>7121</v>
      </c>
      <c r="B7131" s="134"/>
      <c r="C7131" s="134"/>
      <c r="D7131" s="94">
        <f t="shared" si="111"/>
        <v>0</v>
      </c>
      <c r="E7131" s="135"/>
    </row>
    <row r="7132" spans="1:5">
      <c r="A7132" s="88">
        <v>7122</v>
      </c>
      <c r="B7132" s="134"/>
      <c r="C7132" s="134"/>
      <c r="D7132" s="94">
        <f t="shared" si="111"/>
        <v>0</v>
      </c>
      <c r="E7132" s="135"/>
    </row>
    <row r="7133" spans="1:5">
      <c r="A7133" s="88">
        <v>7123</v>
      </c>
      <c r="B7133" s="134"/>
      <c r="C7133" s="134"/>
      <c r="D7133" s="94">
        <f t="shared" si="111"/>
        <v>0</v>
      </c>
      <c r="E7133" s="135"/>
    </row>
    <row r="7134" spans="1:5">
      <c r="A7134" s="88">
        <v>7124</v>
      </c>
      <c r="B7134" s="134"/>
      <c r="C7134" s="134"/>
      <c r="D7134" s="94">
        <f t="shared" si="111"/>
        <v>0</v>
      </c>
      <c r="E7134" s="135"/>
    </row>
    <row r="7135" spans="1:5">
      <c r="A7135" s="88">
        <v>7125</v>
      </c>
      <c r="B7135" s="134"/>
      <c r="C7135" s="134"/>
      <c r="D7135" s="94">
        <f t="shared" si="111"/>
        <v>0</v>
      </c>
      <c r="E7135" s="135"/>
    </row>
    <row r="7136" spans="1:5">
      <c r="A7136" s="88">
        <v>7126</v>
      </c>
      <c r="B7136" s="134"/>
      <c r="C7136" s="134"/>
      <c r="D7136" s="94">
        <f t="shared" si="111"/>
        <v>0</v>
      </c>
      <c r="E7136" s="135"/>
    </row>
    <row r="7137" spans="1:5">
      <c r="A7137" s="88">
        <v>7127</v>
      </c>
      <c r="B7137" s="134"/>
      <c r="C7137" s="134"/>
      <c r="D7137" s="94">
        <f t="shared" si="111"/>
        <v>0</v>
      </c>
      <c r="E7137" s="135"/>
    </row>
    <row r="7138" spans="1:5">
      <c r="A7138" s="88">
        <v>7128</v>
      </c>
      <c r="B7138" s="134"/>
      <c r="C7138" s="134"/>
      <c r="D7138" s="94">
        <f t="shared" si="111"/>
        <v>0</v>
      </c>
      <c r="E7138" s="135"/>
    </row>
    <row r="7139" spans="1:5">
      <c r="A7139" s="88">
        <v>7129</v>
      </c>
      <c r="B7139" s="134"/>
      <c r="C7139" s="134"/>
      <c r="D7139" s="94">
        <f t="shared" si="111"/>
        <v>0</v>
      </c>
      <c r="E7139" s="135"/>
    </row>
    <row r="7140" spans="1:5">
      <c r="A7140" s="88">
        <v>7130</v>
      </c>
      <c r="B7140" s="134"/>
      <c r="C7140" s="134"/>
      <c r="D7140" s="94">
        <f t="shared" si="111"/>
        <v>0</v>
      </c>
      <c r="E7140" s="135"/>
    </row>
    <row r="7141" spans="1:5">
      <c r="A7141" s="88">
        <v>7131</v>
      </c>
      <c r="B7141" s="134"/>
      <c r="C7141" s="134"/>
      <c r="D7141" s="94">
        <f t="shared" si="111"/>
        <v>0</v>
      </c>
      <c r="E7141" s="135"/>
    </row>
    <row r="7142" spans="1:5">
      <c r="A7142" s="88">
        <v>7132</v>
      </c>
      <c r="B7142" s="134"/>
      <c r="C7142" s="134"/>
      <c r="D7142" s="94">
        <f t="shared" si="111"/>
        <v>0</v>
      </c>
      <c r="E7142" s="135"/>
    </row>
    <row r="7143" spans="1:5">
      <c r="A7143" s="88">
        <v>7133</v>
      </c>
      <c r="B7143" s="134"/>
      <c r="C7143" s="134"/>
      <c r="D7143" s="94">
        <f t="shared" si="111"/>
        <v>0</v>
      </c>
      <c r="E7143" s="135"/>
    </row>
    <row r="7144" spans="1:5">
      <c r="A7144" s="88">
        <v>7134</v>
      </c>
      <c r="B7144" s="134"/>
      <c r="C7144" s="134"/>
      <c r="D7144" s="94">
        <f t="shared" si="111"/>
        <v>0</v>
      </c>
      <c r="E7144" s="135"/>
    </row>
    <row r="7145" spans="1:5">
      <c r="A7145" s="88">
        <v>7135</v>
      </c>
      <c r="B7145" s="134"/>
      <c r="C7145" s="134"/>
      <c r="D7145" s="94">
        <f t="shared" si="111"/>
        <v>0</v>
      </c>
      <c r="E7145" s="135"/>
    </row>
    <row r="7146" spans="1:5">
      <c r="A7146" s="88">
        <v>7136</v>
      </c>
      <c r="B7146" s="134"/>
      <c r="C7146" s="134"/>
      <c r="D7146" s="94">
        <f t="shared" si="111"/>
        <v>0</v>
      </c>
      <c r="E7146" s="135"/>
    </row>
    <row r="7147" spans="1:5">
      <c r="A7147" s="88">
        <v>7137</v>
      </c>
      <c r="B7147" s="134"/>
      <c r="C7147" s="134"/>
      <c r="D7147" s="94">
        <f t="shared" si="111"/>
        <v>0</v>
      </c>
      <c r="E7147" s="135"/>
    </row>
    <row r="7148" spans="1:5">
      <c r="A7148" s="88">
        <v>7138</v>
      </c>
      <c r="B7148" s="134"/>
      <c r="C7148" s="134"/>
      <c r="D7148" s="94">
        <f t="shared" si="111"/>
        <v>0</v>
      </c>
      <c r="E7148" s="135"/>
    </row>
    <row r="7149" spans="1:5">
      <c r="A7149" s="88">
        <v>7139</v>
      </c>
      <c r="B7149" s="134"/>
      <c r="C7149" s="134"/>
      <c r="D7149" s="94">
        <f t="shared" si="111"/>
        <v>0</v>
      </c>
      <c r="E7149" s="135"/>
    </row>
    <row r="7150" spans="1:5">
      <c r="A7150" s="88">
        <v>7140</v>
      </c>
      <c r="B7150" s="134"/>
      <c r="C7150" s="134"/>
      <c r="D7150" s="94">
        <f t="shared" si="111"/>
        <v>0</v>
      </c>
      <c r="E7150" s="135"/>
    </row>
    <row r="7151" spans="1:5">
      <c r="A7151" s="88">
        <v>7141</v>
      </c>
      <c r="B7151" s="134"/>
      <c r="C7151" s="134"/>
      <c r="D7151" s="94">
        <f t="shared" si="111"/>
        <v>0</v>
      </c>
      <c r="E7151" s="135"/>
    </row>
    <row r="7152" spans="1:5">
      <c r="A7152" s="88">
        <v>7142</v>
      </c>
      <c r="B7152" s="134"/>
      <c r="C7152" s="134"/>
      <c r="D7152" s="94">
        <f t="shared" si="111"/>
        <v>0</v>
      </c>
      <c r="E7152" s="135"/>
    </row>
    <row r="7153" spans="1:5">
      <c r="A7153" s="88">
        <v>7143</v>
      </c>
      <c r="B7153" s="134"/>
      <c r="C7153" s="134"/>
      <c r="D7153" s="94">
        <f t="shared" si="111"/>
        <v>0</v>
      </c>
      <c r="E7153" s="135"/>
    </row>
    <row r="7154" spans="1:5">
      <c r="A7154" s="88">
        <v>7144</v>
      </c>
      <c r="B7154" s="134"/>
      <c r="C7154" s="134"/>
      <c r="D7154" s="94">
        <f t="shared" si="111"/>
        <v>0</v>
      </c>
      <c r="E7154" s="135"/>
    </row>
    <row r="7155" spans="1:5">
      <c r="A7155" s="88">
        <v>7145</v>
      </c>
      <c r="B7155" s="134"/>
      <c r="C7155" s="134"/>
      <c r="D7155" s="94">
        <f t="shared" si="111"/>
        <v>0</v>
      </c>
      <c r="E7155" s="135"/>
    </row>
    <row r="7156" spans="1:5">
      <c r="A7156" s="88">
        <v>7146</v>
      </c>
      <c r="B7156" s="134"/>
      <c r="C7156" s="134"/>
      <c r="D7156" s="94">
        <f t="shared" si="111"/>
        <v>0</v>
      </c>
      <c r="E7156" s="135"/>
    </row>
    <row r="7157" spans="1:5">
      <c r="A7157" s="88">
        <v>7147</v>
      </c>
      <c r="B7157" s="134"/>
      <c r="C7157" s="134"/>
      <c r="D7157" s="94">
        <f t="shared" si="111"/>
        <v>0</v>
      </c>
      <c r="E7157" s="135"/>
    </row>
    <row r="7158" spans="1:5">
      <c r="A7158" s="88">
        <v>7148</v>
      </c>
      <c r="B7158" s="134"/>
      <c r="C7158" s="134"/>
      <c r="D7158" s="94">
        <f t="shared" si="111"/>
        <v>0</v>
      </c>
      <c r="E7158" s="135"/>
    </row>
    <row r="7159" spans="1:5">
      <c r="A7159" s="88">
        <v>7149</v>
      </c>
      <c r="B7159" s="134"/>
      <c r="C7159" s="134"/>
      <c r="D7159" s="94">
        <f t="shared" si="111"/>
        <v>0</v>
      </c>
      <c r="E7159" s="135"/>
    </row>
    <row r="7160" spans="1:5">
      <c r="A7160" s="88">
        <v>7150</v>
      </c>
      <c r="B7160" s="134"/>
      <c r="C7160" s="134"/>
      <c r="D7160" s="94">
        <f t="shared" si="111"/>
        <v>0</v>
      </c>
      <c r="E7160" s="135"/>
    </row>
    <row r="7161" spans="1:5">
      <c r="A7161" s="88">
        <v>7151</v>
      </c>
      <c r="B7161" s="134"/>
      <c r="C7161" s="134"/>
      <c r="D7161" s="94">
        <f t="shared" si="111"/>
        <v>0</v>
      </c>
      <c r="E7161" s="135"/>
    </row>
    <row r="7162" spans="1:5">
      <c r="A7162" s="88">
        <v>7152</v>
      </c>
      <c r="B7162" s="134"/>
      <c r="C7162" s="134"/>
      <c r="D7162" s="94">
        <f t="shared" si="111"/>
        <v>0</v>
      </c>
      <c r="E7162" s="135"/>
    </row>
    <row r="7163" spans="1:5">
      <c r="A7163" s="88">
        <v>7153</v>
      </c>
      <c r="B7163" s="134"/>
      <c r="C7163" s="134"/>
      <c r="D7163" s="94">
        <f t="shared" si="111"/>
        <v>0</v>
      </c>
      <c r="E7163" s="135"/>
    </row>
    <row r="7164" spans="1:5">
      <c r="A7164" s="88">
        <v>7154</v>
      </c>
      <c r="B7164" s="134"/>
      <c r="C7164" s="134"/>
      <c r="D7164" s="94">
        <f t="shared" si="111"/>
        <v>0</v>
      </c>
      <c r="E7164" s="135"/>
    </row>
    <row r="7165" spans="1:5">
      <c r="A7165" s="88">
        <v>7155</v>
      </c>
      <c r="B7165" s="134"/>
      <c r="C7165" s="134"/>
      <c r="D7165" s="94">
        <f t="shared" si="111"/>
        <v>0</v>
      </c>
      <c r="E7165" s="135"/>
    </row>
    <row r="7166" spans="1:5">
      <c r="A7166" s="88">
        <v>7156</v>
      </c>
      <c r="B7166" s="134"/>
      <c r="C7166" s="134"/>
      <c r="D7166" s="94">
        <f t="shared" si="111"/>
        <v>0</v>
      </c>
      <c r="E7166" s="135"/>
    </row>
    <row r="7167" spans="1:5">
      <c r="A7167" s="88">
        <v>7157</v>
      </c>
      <c r="B7167" s="134"/>
      <c r="C7167" s="134"/>
      <c r="D7167" s="94">
        <f t="shared" si="111"/>
        <v>0</v>
      </c>
      <c r="E7167" s="135"/>
    </row>
    <row r="7168" spans="1:5">
      <c r="A7168" s="88">
        <v>7158</v>
      </c>
      <c r="B7168" s="134"/>
      <c r="C7168" s="134"/>
      <c r="D7168" s="94">
        <f t="shared" si="111"/>
        <v>0</v>
      </c>
      <c r="E7168" s="135"/>
    </row>
    <row r="7169" spans="1:5">
      <c r="A7169" s="88">
        <v>7159</v>
      </c>
      <c r="B7169" s="134"/>
      <c r="C7169" s="134"/>
      <c r="D7169" s="94">
        <f t="shared" si="111"/>
        <v>0</v>
      </c>
      <c r="E7169" s="135"/>
    </row>
    <row r="7170" spans="1:5">
      <c r="A7170" s="88">
        <v>7160</v>
      </c>
      <c r="B7170" s="134"/>
      <c r="C7170" s="134"/>
      <c r="D7170" s="94">
        <f t="shared" si="111"/>
        <v>0</v>
      </c>
      <c r="E7170" s="135"/>
    </row>
    <row r="7171" spans="1:5">
      <c r="A7171" s="88">
        <v>7161</v>
      </c>
      <c r="B7171" s="134"/>
      <c r="C7171" s="134"/>
      <c r="D7171" s="94">
        <f t="shared" si="111"/>
        <v>0</v>
      </c>
      <c r="E7171" s="135"/>
    </row>
    <row r="7172" spans="1:5">
      <c r="A7172" s="88">
        <v>7162</v>
      </c>
      <c r="B7172" s="134"/>
      <c r="C7172" s="134"/>
      <c r="D7172" s="94">
        <f t="shared" si="111"/>
        <v>0</v>
      </c>
      <c r="E7172" s="135"/>
    </row>
    <row r="7173" spans="1:5">
      <c r="A7173" s="88">
        <v>7163</v>
      </c>
      <c r="B7173" s="134"/>
      <c r="C7173" s="134"/>
      <c r="D7173" s="94">
        <f t="shared" si="111"/>
        <v>0</v>
      </c>
      <c r="E7173" s="135"/>
    </row>
    <row r="7174" spans="1:5">
      <c r="A7174" s="88">
        <v>7164</v>
      </c>
      <c r="B7174" s="134"/>
      <c r="C7174" s="134"/>
      <c r="D7174" s="94">
        <f t="shared" si="111"/>
        <v>0</v>
      </c>
      <c r="E7174" s="135"/>
    </row>
    <row r="7175" spans="1:5">
      <c r="A7175" s="88">
        <v>7165</v>
      </c>
      <c r="B7175" s="134"/>
      <c r="C7175" s="134"/>
      <c r="D7175" s="94">
        <f t="shared" si="111"/>
        <v>0</v>
      </c>
      <c r="E7175" s="135"/>
    </row>
    <row r="7176" spans="1:5">
      <c r="A7176" s="88">
        <v>7166</v>
      </c>
      <c r="B7176" s="134"/>
      <c r="C7176" s="134"/>
      <c r="D7176" s="94">
        <f t="shared" si="111"/>
        <v>0</v>
      </c>
      <c r="E7176" s="135"/>
    </row>
    <row r="7177" spans="1:5">
      <c r="A7177" s="88">
        <v>7167</v>
      </c>
      <c r="B7177" s="134"/>
      <c r="C7177" s="134"/>
      <c r="D7177" s="94">
        <f t="shared" si="111"/>
        <v>0</v>
      </c>
      <c r="E7177" s="135"/>
    </row>
    <row r="7178" spans="1:5">
      <c r="A7178" s="88">
        <v>7168</v>
      </c>
      <c r="B7178" s="134"/>
      <c r="C7178" s="134"/>
      <c r="D7178" s="94">
        <f t="shared" si="111"/>
        <v>0</v>
      </c>
      <c r="E7178" s="135"/>
    </row>
    <row r="7179" spans="1:5">
      <c r="A7179" s="88">
        <v>7169</v>
      </c>
      <c r="B7179" s="134"/>
      <c r="C7179" s="134"/>
      <c r="D7179" s="94">
        <f t="shared" si="111"/>
        <v>0</v>
      </c>
      <c r="E7179" s="135"/>
    </row>
    <row r="7180" spans="1:5">
      <c r="A7180" s="88">
        <v>7170</v>
      </c>
      <c r="B7180" s="134"/>
      <c r="C7180" s="134"/>
      <c r="D7180" s="94">
        <f t="shared" ref="D7180:D7243" si="112">MIN(B7180:C7180)</f>
        <v>0</v>
      </c>
      <c r="E7180" s="135"/>
    </row>
    <row r="7181" spans="1:5">
      <c r="A7181" s="88">
        <v>7171</v>
      </c>
      <c r="B7181" s="134"/>
      <c r="C7181" s="134"/>
      <c r="D7181" s="94">
        <f t="shared" si="112"/>
        <v>0</v>
      </c>
      <c r="E7181" s="135"/>
    </row>
    <row r="7182" spans="1:5">
      <c r="A7182" s="88">
        <v>7172</v>
      </c>
      <c r="B7182" s="134"/>
      <c r="C7182" s="134"/>
      <c r="D7182" s="94">
        <f t="shared" si="112"/>
        <v>0</v>
      </c>
      <c r="E7182" s="135"/>
    </row>
    <row r="7183" spans="1:5">
      <c r="A7183" s="88">
        <v>7173</v>
      </c>
      <c r="B7183" s="134"/>
      <c r="C7183" s="134"/>
      <c r="D7183" s="94">
        <f t="shared" si="112"/>
        <v>0</v>
      </c>
      <c r="E7183" s="135"/>
    </row>
    <row r="7184" spans="1:5">
      <c r="A7184" s="88">
        <v>7174</v>
      </c>
      <c r="B7184" s="134"/>
      <c r="C7184" s="134"/>
      <c r="D7184" s="94">
        <f t="shared" si="112"/>
        <v>0</v>
      </c>
      <c r="E7184" s="135"/>
    </row>
    <row r="7185" spans="1:5">
      <c r="A7185" s="88">
        <v>7175</v>
      </c>
      <c r="B7185" s="134"/>
      <c r="C7185" s="134"/>
      <c r="D7185" s="94">
        <f t="shared" si="112"/>
        <v>0</v>
      </c>
      <c r="E7185" s="135"/>
    </row>
    <row r="7186" spans="1:5">
      <c r="A7186" s="88">
        <v>7176</v>
      </c>
      <c r="B7186" s="134"/>
      <c r="C7186" s="134"/>
      <c r="D7186" s="94">
        <f t="shared" si="112"/>
        <v>0</v>
      </c>
      <c r="E7186" s="135"/>
    </row>
    <row r="7187" spans="1:5">
      <c r="A7187" s="88">
        <v>7177</v>
      </c>
      <c r="B7187" s="134"/>
      <c r="C7187" s="134"/>
      <c r="D7187" s="94">
        <f t="shared" si="112"/>
        <v>0</v>
      </c>
      <c r="E7187" s="135"/>
    </row>
    <row r="7188" spans="1:5">
      <c r="A7188" s="88">
        <v>7178</v>
      </c>
      <c r="B7188" s="134"/>
      <c r="C7188" s="134"/>
      <c r="D7188" s="94">
        <f t="shared" si="112"/>
        <v>0</v>
      </c>
      <c r="E7188" s="135"/>
    </row>
    <row r="7189" spans="1:5">
      <c r="A7189" s="88">
        <v>7179</v>
      </c>
      <c r="B7189" s="134"/>
      <c r="C7189" s="134"/>
      <c r="D7189" s="94">
        <f t="shared" si="112"/>
        <v>0</v>
      </c>
      <c r="E7189" s="135"/>
    </row>
    <row r="7190" spans="1:5">
      <c r="A7190" s="88">
        <v>7180</v>
      </c>
      <c r="B7190" s="134"/>
      <c r="C7190" s="134"/>
      <c r="D7190" s="94">
        <f t="shared" si="112"/>
        <v>0</v>
      </c>
      <c r="E7190" s="135"/>
    </row>
    <row r="7191" spans="1:5">
      <c r="A7191" s="88">
        <v>7181</v>
      </c>
      <c r="B7191" s="134"/>
      <c r="C7191" s="134"/>
      <c r="D7191" s="94">
        <f t="shared" si="112"/>
        <v>0</v>
      </c>
      <c r="E7191" s="135"/>
    </row>
    <row r="7192" spans="1:5">
      <c r="A7192" s="88">
        <v>7182</v>
      </c>
      <c r="B7192" s="134"/>
      <c r="C7192" s="134"/>
      <c r="D7192" s="94">
        <f t="shared" si="112"/>
        <v>0</v>
      </c>
      <c r="E7192" s="135"/>
    </row>
    <row r="7193" spans="1:5">
      <c r="A7193" s="88">
        <v>7183</v>
      </c>
      <c r="B7193" s="134"/>
      <c r="C7193" s="134"/>
      <c r="D7193" s="94">
        <f t="shared" si="112"/>
        <v>0</v>
      </c>
      <c r="E7193" s="135"/>
    </row>
    <row r="7194" spans="1:5">
      <c r="A7194" s="88">
        <v>7184</v>
      </c>
      <c r="B7194" s="134"/>
      <c r="C7194" s="134"/>
      <c r="D7194" s="94">
        <f t="shared" si="112"/>
        <v>0</v>
      </c>
      <c r="E7194" s="135"/>
    </row>
    <row r="7195" spans="1:5">
      <c r="A7195" s="88">
        <v>7185</v>
      </c>
      <c r="B7195" s="134"/>
      <c r="C7195" s="134"/>
      <c r="D7195" s="94">
        <f t="shared" si="112"/>
        <v>0</v>
      </c>
      <c r="E7195" s="135"/>
    </row>
    <row r="7196" spans="1:5">
      <c r="A7196" s="88">
        <v>7186</v>
      </c>
      <c r="B7196" s="134"/>
      <c r="C7196" s="134"/>
      <c r="D7196" s="94">
        <f t="shared" si="112"/>
        <v>0</v>
      </c>
      <c r="E7196" s="135"/>
    </row>
    <row r="7197" spans="1:5">
      <c r="A7197" s="88">
        <v>7187</v>
      </c>
      <c r="B7197" s="134"/>
      <c r="C7197" s="134"/>
      <c r="D7197" s="94">
        <f t="shared" si="112"/>
        <v>0</v>
      </c>
      <c r="E7197" s="135"/>
    </row>
    <row r="7198" spans="1:5">
      <c r="A7198" s="88">
        <v>7188</v>
      </c>
      <c r="B7198" s="134"/>
      <c r="C7198" s="134"/>
      <c r="D7198" s="94">
        <f t="shared" si="112"/>
        <v>0</v>
      </c>
      <c r="E7198" s="135"/>
    </row>
    <row r="7199" spans="1:5">
      <c r="A7199" s="88">
        <v>7189</v>
      </c>
      <c r="B7199" s="134"/>
      <c r="C7199" s="134"/>
      <c r="D7199" s="94">
        <f t="shared" si="112"/>
        <v>0</v>
      </c>
      <c r="E7199" s="135"/>
    </row>
    <row r="7200" spans="1:5">
      <c r="A7200" s="88">
        <v>7190</v>
      </c>
      <c r="B7200" s="134"/>
      <c r="C7200" s="134"/>
      <c r="D7200" s="94">
        <f t="shared" si="112"/>
        <v>0</v>
      </c>
      <c r="E7200" s="135"/>
    </row>
    <row r="7201" spans="1:5">
      <c r="A7201" s="88">
        <v>7191</v>
      </c>
      <c r="B7201" s="134"/>
      <c r="C7201" s="134"/>
      <c r="D7201" s="94">
        <f t="shared" si="112"/>
        <v>0</v>
      </c>
      <c r="E7201" s="135"/>
    </row>
    <row r="7202" spans="1:5">
      <c r="A7202" s="88">
        <v>7192</v>
      </c>
      <c r="B7202" s="134"/>
      <c r="C7202" s="134"/>
      <c r="D7202" s="94">
        <f t="shared" si="112"/>
        <v>0</v>
      </c>
      <c r="E7202" s="135"/>
    </row>
    <row r="7203" spans="1:5">
      <c r="A7203" s="88">
        <v>7193</v>
      </c>
      <c r="B7203" s="134"/>
      <c r="C7203" s="134"/>
      <c r="D7203" s="94">
        <f t="shared" si="112"/>
        <v>0</v>
      </c>
      <c r="E7203" s="135"/>
    </row>
    <row r="7204" spans="1:5">
      <c r="A7204" s="88">
        <v>7194</v>
      </c>
      <c r="B7204" s="134"/>
      <c r="C7204" s="134"/>
      <c r="D7204" s="94">
        <f t="shared" si="112"/>
        <v>0</v>
      </c>
      <c r="E7204" s="135"/>
    </row>
    <row r="7205" spans="1:5">
      <c r="A7205" s="88">
        <v>7195</v>
      </c>
      <c r="B7205" s="134"/>
      <c r="C7205" s="134"/>
      <c r="D7205" s="94">
        <f t="shared" si="112"/>
        <v>0</v>
      </c>
      <c r="E7205" s="135"/>
    </row>
    <row r="7206" spans="1:5">
      <c r="A7206" s="88">
        <v>7196</v>
      </c>
      <c r="B7206" s="134"/>
      <c r="C7206" s="134"/>
      <c r="D7206" s="94">
        <f t="shared" si="112"/>
        <v>0</v>
      </c>
      <c r="E7206" s="135"/>
    </row>
    <row r="7207" spans="1:5">
      <c r="A7207" s="88">
        <v>7197</v>
      </c>
      <c r="B7207" s="134"/>
      <c r="C7207" s="134"/>
      <c r="D7207" s="94">
        <f t="shared" si="112"/>
        <v>0</v>
      </c>
      <c r="E7207" s="135"/>
    </row>
    <row r="7208" spans="1:5">
      <c r="A7208" s="88">
        <v>7198</v>
      </c>
      <c r="B7208" s="134"/>
      <c r="C7208" s="134"/>
      <c r="D7208" s="94">
        <f t="shared" si="112"/>
        <v>0</v>
      </c>
      <c r="E7208" s="135"/>
    </row>
    <row r="7209" spans="1:5">
      <c r="A7209" s="88">
        <v>7199</v>
      </c>
      <c r="B7209" s="134"/>
      <c r="C7209" s="134"/>
      <c r="D7209" s="94">
        <f t="shared" si="112"/>
        <v>0</v>
      </c>
      <c r="E7209" s="135"/>
    </row>
    <row r="7210" spans="1:5">
      <c r="A7210" s="88">
        <v>7200</v>
      </c>
      <c r="B7210" s="134"/>
      <c r="C7210" s="134"/>
      <c r="D7210" s="94">
        <f t="shared" si="112"/>
        <v>0</v>
      </c>
      <c r="E7210" s="135"/>
    </row>
    <row r="7211" spans="1:5">
      <c r="A7211" s="88">
        <v>7201</v>
      </c>
      <c r="B7211" s="134"/>
      <c r="C7211" s="134"/>
      <c r="D7211" s="94">
        <f t="shared" si="112"/>
        <v>0</v>
      </c>
      <c r="E7211" s="135"/>
    </row>
    <row r="7212" spans="1:5">
      <c r="A7212" s="88">
        <v>7202</v>
      </c>
      <c r="B7212" s="134"/>
      <c r="C7212" s="134"/>
      <c r="D7212" s="94">
        <f t="shared" si="112"/>
        <v>0</v>
      </c>
      <c r="E7212" s="135"/>
    </row>
    <row r="7213" spans="1:5">
      <c r="A7213" s="88">
        <v>7203</v>
      </c>
      <c r="B7213" s="134"/>
      <c r="C7213" s="134"/>
      <c r="D7213" s="94">
        <f t="shared" si="112"/>
        <v>0</v>
      </c>
      <c r="E7213" s="135"/>
    </row>
    <row r="7214" spans="1:5">
      <c r="A7214" s="88">
        <v>7204</v>
      </c>
      <c r="B7214" s="134"/>
      <c r="C7214" s="134"/>
      <c r="D7214" s="94">
        <f t="shared" si="112"/>
        <v>0</v>
      </c>
      <c r="E7214" s="135"/>
    </row>
    <row r="7215" spans="1:5">
      <c r="A7215" s="88">
        <v>7205</v>
      </c>
      <c r="B7215" s="134"/>
      <c r="C7215" s="134"/>
      <c r="D7215" s="94">
        <f t="shared" si="112"/>
        <v>0</v>
      </c>
      <c r="E7215" s="135"/>
    </row>
    <row r="7216" spans="1:5">
      <c r="A7216" s="88">
        <v>7206</v>
      </c>
      <c r="B7216" s="134"/>
      <c r="C7216" s="134"/>
      <c r="D7216" s="94">
        <f t="shared" si="112"/>
        <v>0</v>
      </c>
      <c r="E7216" s="135"/>
    </row>
    <row r="7217" spans="1:5">
      <c r="A7217" s="88">
        <v>7207</v>
      </c>
      <c r="B7217" s="134"/>
      <c r="C7217" s="134"/>
      <c r="D7217" s="94">
        <f t="shared" si="112"/>
        <v>0</v>
      </c>
      <c r="E7217" s="135"/>
    </row>
    <row r="7218" spans="1:5">
      <c r="A7218" s="88">
        <v>7208</v>
      </c>
      <c r="B7218" s="134"/>
      <c r="C7218" s="134"/>
      <c r="D7218" s="94">
        <f t="shared" si="112"/>
        <v>0</v>
      </c>
      <c r="E7218" s="135"/>
    </row>
    <row r="7219" spans="1:5">
      <c r="A7219" s="88">
        <v>7209</v>
      </c>
      <c r="B7219" s="134"/>
      <c r="C7219" s="134"/>
      <c r="D7219" s="94">
        <f t="shared" si="112"/>
        <v>0</v>
      </c>
      <c r="E7219" s="135"/>
    </row>
    <row r="7220" spans="1:5">
      <c r="A7220" s="88">
        <v>7210</v>
      </c>
      <c r="B7220" s="134"/>
      <c r="C7220" s="134"/>
      <c r="D7220" s="94">
        <f t="shared" si="112"/>
        <v>0</v>
      </c>
      <c r="E7220" s="135"/>
    </row>
    <row r="7221" spans="1:5">
      <c r="A7221" s="88">
        <v>7211</v>
      </c>
      <c r="B7221" s="134"/>
      <c r="C7221" s="134"/>
      <c r="D7221" s="94">
        <f t="shared" si="112"/>
        <v>0</v>
      </c>
      <c r="E7221" s="135"/>
    </row>
    <row r="7222" spans="1:5">
      <c r="A7222" s="88">
        <v>7212</v>
      </c>
      <c r="B7222" s="134"/>
      <c r="C7222" s="134"/>
      <c r="D7222" s="94">
        <f t="shared" si="112"/>
        <v>0</v>
      </c>
      <c r="E7222" s="135"/>
    </row>
    <row r="7223" spans="1:5">
      <c r="A7223" s="88">
        <v>7213</v>
      </c>
      <c r="B7223" s="134"/>
      <c r="C7223" s="134"/>
      <c r="D7223" s="94">
        <f t="shared" si="112"/>
        <v>0</v>
      </c>
      <c r="E7223" s="135"/>
    </row>
    <row r="7224" spans="1:5">
      <c r="A7224" s="88">
        <v>7214</v>
      </c>
      <c r="B7224" s="134"/>
      <c r="C7224" s="134"/>
      <c r="D7224" s="94">
        <f t="shared" si="112"/>
        <v>0</v>
      </c>
      <c r="E7224" s="135"/>
    </row>
    <row r="7225" spans="1:5">
      <c r="A7225" s="88">
        <v>7215</v>
      </c>
      <c r="B7225" s="134"/>
      <c r="C7225" s="134"/>
      <c r="D7225" s="94">
        <f t="shared" si="112"/>
        <v>0</v>
      </c>
      <c r="E7225" s="135"/>
    </row>
    <row r="7226" spans="1:5">
      <c r="A7226" s="88">
        <v>7216</v>
      </c>
      <c r="B7226" s="134"/>
      <c r="C7226" s="134"/>
      <c r="D7226" s="94">
        <f t="shared" si="112"/>
        <v>0</v>
      </c>
      <c r="E7226" s="135"/>
    </row>
    <row r="7227" spans="1:5">
      <c r="A7227" s="88">
        <v>7217</v>
      </c>
      <c r="B7227" s="134"/>
      <c r="C7227" s="134"/>
      <c r="D7227" s="94">
        <f t="shared" si="112"/>
        <v>0</v>
      </c>
      <c r="E7227" s="135"/>
    </row>
    <row r="7228" spans="1:5">
      <c r="A7228" s="88">
        <v>7218</v>
      </c>
      <c r="B7228" s="134"/>
      <c r="C7228" s="134"/>
      <c r="D7228" s="94">
        <f t="shared" si="112"/>
        <v>0</v>
      </c>
      <c r="E7228" s="135"/>
    </row>
    <row r="7229" spans="1:5">
      <c r="A7229" s="88">
        <v>7219</v>
      </c>
      <c r="B7229" s="134"/>
      <c r="C7229" s="134"/>
      <c r="D7229" s="94">
        <f t="shared" si="112"/>
        <v>0</v>
      </c>
      <c r="E7229" s="135"/>
    </row>
    <row r="7230" spans="1:5">
      <c r="A7230" s="88">
        <v>7220</v>
      </c>
      <c r="B7230" s="134"/>
      <c r="C7230" s="134"/>
      <c r="D7230" s="94">
        <f t="shared" si="112"/>
        <v>0</v>
      </c>
      <c r="E7230" s="135"/>
    </row>
    <row r="7231" spans="1:5">
      <c r="A7231" s="88">
        <v>7221</v>
      </c>
      <c r="B7231" s="134"/>
      <c r="C7231" s="134"/>
      <c r="D7231" s="94">
        <f t="shared" si="112"/>
        <v>0</v>
      </c>
      <c r="E7231" s="135"/>
    </row>
    <row r="7232" spans="1:5">
      <c r="A7232" s="88">
        <v>7222</v>
      </c>
      <c r="B7232" s="134"/>
      <c r="C7232" s="134"/>
      <c r="D7232" s="94">
        <f t="shared" si="112"/>
        <v>0</v>
      </c>
      <c r="E7232" s="135"/>
    </row>
    <row r="7233" spans="1:5">
      <c r="A7233" s="88">
        <v>7223</v>
      </c>
      <c r="B7233" s="134"/>
      <c r="C7233" s="134"/>
      <c r="D7233" s="94">
        <f t="shared" si="112"/>
        <v>0</v>
      </c>
      <c r="E7233" s="135"/>
    </row>
    <row r="7234" spans="1:5">
      <c r="A7234" s="88">
        <v>7224</v>
      </c>
      <c r="B7234" s="134"/>
      <c r="C7234" s="134"/>
      <c r="D7234" s="94">
        <f t="shared" si="112"/>
        <v>0</v>
      </c>
      <c r="E7234" s="135"/>
    </row>
    <row r="7235" spans="1:5">
      <c r="A7235" s="88">
        <v>7225</v>
      </c>
      <c r="B7235" s="134"/>
      <c r="C7235" s="134"/>
      <c r="D7235" s="94">
        <f t="shared" si="112"/>
        <v>0</v>
      </c>
      <c r="E7235" s="135"/>
    </row>
    <row r="7236" spans="1:5">
      <c r="A7236" s="88">
        <v>7226</v>
      </c>
      <c r="B7236" s="134"/>
      <c r="C7236" s="134"/>
      <c r="D7236" s="94">
        <f t="shared" si="112"/>
        <v>0</v>
      </c>
      <c r="E7236" s="135"/>
    </row>
    <row r="7237" spans="1:5">
      <c r="A7237" s="88">
        <v>7227</v>
      </c>
      <c r="B7237" s="134"/>
      <c r="C7237" s="134"/>
      <c r="D7237" s="94">
        <f t="shared" si="112"/>
        <v>0</v>
      </c>
      <c r="E7237" s="135"/>
    </row>
    <row r="7238" spans="1:5">
      <c r="A7238" s="88">
        <v>7228</v>
      </c>
      <c r="B7238" s="134"/>
      <c r="C7238" s="134"/>
      <c r="D7238" s="94">
        <f t="shared" si="112"/>
        <v>0</v>
      </c>
      <c r="E7238" s="135"/>
    </row>
    <row r="7239" spans="1:5">
      <c r="A7239" s="88">
        <v>7229</v>
      </c>
      <c r="B7239" s="134"/>
      <c r="C7239" s="134"/>
      <c r="D7239" s="94">
        <f t="shared" si="112"/>
        <v>0</v>
      </c>
      <c r="E7239" s="135"/>
    </row>
    <row r="7240" spans="1:5">
      <c r="A7240" s="88">
        <v>7230</v>
      </c>
      <c r="B7240" s="134"/>
      <c r="C7240" s="134"/>
      <c r="D7240" s="94">
        <f t="shared" si="112"/>
        <v>0</v>
      </c>
      <c r="E7240" s="135"/>
    </row>
    <row r="7241" spans="1:5">
      <c r="A7241" s="88">
        <v>7231</v>
      </c>
      <c r="B7241" s="134"/>
      <c r="C7241" s="134"/>
      <c r="D7241" s="94">
        <f t="shared" si="112"/>
        <v>0</v>
      </c>
      <c r="E7241" s="135"/>
    </row>
    <row r="7242" spans="1:5">
      <c r="A7242" s="88">
        <v>7232</v>
      </c>
      <c r="B7242" s="134"/>
      <c r="C7242" s="134"/>
      <c r="D7242" s="94">
        <f t="shared" si="112"/>
        <v>0</v>
      </c>
      <c r="E7242" s="135"/>
    </row>
    <row r="7243" spans="1:5">
      <c r="A7243" s="88">
        <v>7233</v>
      </c>
      <c r="B7243" s="134"/>
      <c r="C7243" s="134"/>
      <c r="D7243" s="94">
        <f t="shared" si="112"/>
        <v>0</v>
      </c>
      <c r="E7243" s="135"/>
    </row>
    <row r="7244" spans="1:5">
      <c r="A7244" s="88">
        <v>7234</v>
      </c>
      <c r="B7244" s="134"/>
      <c r="C7244" s="134"/>
      <c r="D7244" s="94">
        <f t="shared" ref="D7244:D7307" si="113">MIN(B7244:C7244)</f>
        <v>0</v>
      </c>
      <c r="E7244" s="135"/>
    </row>
    <row r="7245" spans="1:5">
      <c r="A7245" s="88">
        <v>7235</v>
      </c>
      <c r="B7245" s="134"/>
      <c r="C7245" s="134"/>
      <c r="D7245" s="94">
        <f t="shared" si="113"/>
        <v>0</v>
      </c>
      <c r="E7245" s="135"/>
    </row>
    <row r="7246" spans="1:5">
      <c r="A7246" s="88">
        <v>7236</v>
      </c>
      <c r="B7246" s="134"/>
      <c r="C7246" s="134"/>
      <c r="D7246" s="94">
        <f t="shared" si="113"/>
        <v>0</v>
      </c>
      <c r="E7246" s="135"/>
    </row>
    <row r="7247" spans="1:5">
      <c r="A7247" s="88">
        <v>7237</v>
      </c>
      <c r="B7247" s="134"/>
      <c r="C7247" s="134"/>
      <c r="D7247" s="94">
        <f t="shared" si="113"/>
        <v>0</v>
      </c>
      <c r="E7247" s="135"/>
    </row>
    <row r="7248" spans="1:5">
      <c r="A7248" s="88">
        <v>7238</v>
      </c>
      <c r="B7248" s="134"/>
      <c r="C7248" s="134"/>
      <c r="D7248" s="94">
        <f t="shared" si="113"/>
        <v>0</v>
      </c>
      <c r="E7248" s="135"/>
    </row>
    <row r="7249" spans="1:5">
      <c r="A7249" s="88">
        <v>7239</v>
      </c>
      <c r="B7249" s="134"/>
      <c r="C7249" s="134"/>
      <c r="D7249" s="94">
        <f t="shared" si="113"/>
        <v>0</v>
      </c>
      <c r="E7249" s="135"/>
    </row>
    <row r="7250" spans="1:5">
      <c r="A7250" s="88">
        <v>7240</v>
      </c>
      <c r="B7250" s="134"/>
      <c r="C7250" s="134"/>
      <c r="D7250" s="94">
        <f t="shared" si="113"/>
        <v>0</v>
      </c>
      <c r="E7250" s="135"/>
    </row>
    <row r="7251" spans="1:5">
      <c r="A7251" s="88">
        <v>7241</v>
      </c>
      <c r="B7251" s="134"/>
      <c r="C7251" s="134"/>
      <c r="D7251" s="94">
        <f t="shared" si="113"/>
        <v>0</v>
      </c>
      <c r="E7251" s="135"/>
    </row>
    <row r="7252" spans="1:5">
      <c r="A7252" s="88">
        <v>7242</v>
      </c>
      <c r="B7252" s="134"/>
      <c r="C7252" s="134"/>
      <c r="D7252" s="94">
        <f t="shared" si="113"/>
        <v>0</v>
      </c>
      <c r="E7252" s="135"/>
    </row>
    <row r="7253" spans="1:5">
      <c r="A7253" s="88">
        <v>7243</v>
      </c>
      <c r="B7253" s="134"/>
      <c r="C7253" s="134"/>
      <c r="D7253" s="94">
        <f t="shared" si="113"/>
        <v>0</v>
      </c>
      <c r="E7253" s="135"/>
    </row>
    <row r="7254" spans="1:5">
      <c r="A7254" s="88">
        <v>7244</v>
      </c>
      <c r="B7254" s="134"/>
      <c r="C7254" s="134"/>
      <c r="D7254" s="94">
        <f t="shared" si="113"/>
        <v>0</v>
      </c>
      <c r="E7254" s="135"/>
    </row>
    <row r="7255" spans="1:5">
      <c r="A7255" s="88">
        <v>7245</v>
      </c>
      <c r="B7255" s="134"/>
      <c r="C7255" s="134"/>
      <c r="D7255" s="94">
        <f t="shared" si="113"/>
        <v>0</v>
      </c>
      <c r="E7255" s="135"/>
    </row>
    <row r="7256" spans="1:5">
      <c r="A7256" s="88">
        <v>7246</v>
      </c>
      <c r="B7256" s="134"/>
      <c r="C7256" s="134"/>
      <c r="D7256" s="94">
        <f t="shared" si="113"/>
        <v>0</v>
      </c>
      <c r="E7256" s="135"/>
    </row>
    <row r="7257" spans="1:5">
      <c r="A7257" s="88">
        <v>7247</v>
      </c>
      <c r="B7257" s="134"/>
      <c r="C7257" s="134"/>
      <c r="D7257" s="94">
        <f t="shared" si="113"/>
        <v>0</v>
      </c>
      <c r="E7257" s="135"/>
    </row>
    <row r="7258" spans="1:5">
      <c r="A7258" s="88">
        <v>7248</v>
      </c>
      <c r="B7258" s="134"/>
      <c r="C7258" s="134"/>
      <c r="D7258" s="94">
        <f t="shared" si="113"/>
        <v>0</v>
      </c>
      <c r="E7258" s="135"/>
    </row>
    <row r="7259" spans="1:5">
      <c r="A7259" s="88">
        <v>7249</v>
      </c>
      <c r="B7259" s="134"/>
      <c r="C7259" s="134"/>
      <c r="D7259" s="94">
        <f t="shared" si="113"/>
        <v>0</v>
      </c>
      <c r="E7259" s="135"/>
    </row>
    <row r="7260" spans="1:5">
      <c r="A7260" s="88">
        <v>7250</v>
      </c>
      <c r="B7260" s="134"/>
      <c r="C7260" s="134"/>
      <c r="D7260" s="94">
        <f t="shared" si="113"/>
        <v>0</v>
      </c>
      <c r="E7260" s="135"/>
    </row>
    <row r="7261" spans="1:5">
      <c r="A7261" s="88">
        <v>7251</v>
      </c>
      <c r="B7261" s="134"/>
      <c r="C7261" s="134"/>
      <c r="D7261" s="94">
        <f t="shared" si="113"/>
        <v>0</v>
      </c>
      <c r="E7261" s="135"/>
    </row>
    <row r="7262" spans="1:5">
      <c r="A7262" s="88">
        <v>7252</v>
      </c>
      <c r="B7262" s="134"/>
      <c r="C7262" s="134"/>
      <c r="D7262" s="94">
        <f t="shared" si="113"/>
        <v>0</v>
      </c>
      <c r="E7262" s="135"/>
    </row>
    <row r="7263" spans="1:5">
      <c r="A7263" s="88">
        <v>7253</v>
      </c>
      <c r="B7263" s="134"/>
      <c r="C7263" s="134"/>
      <c r="D7263" s="94">
        <f t="shared" si="113"/>
        <v>0</v>
      </c>
      <c r="E7263" s="135"/>
    </row>
    <row r="7264" spans="1:5">
      <c r="A7264" s="88">
        <v>7254</v>
      </c>
      <c r="B7264" s="134"/>
      <c r="C7264" s="134"/>
      <c r="D7264" s="94">
        <f t="shared" si="113"/>
        <v>0</v>
      </c>
      <c r="E7264" s="135"/>
    </row>
    <row r="7265" spans="1:5">
      <c r="A7265" s="88">
        <v>7255</v>
      </c>
      <c r="B7265" s="134"/>
      <c r="C7265" s="134"/>
      <c r="D7265" s="94">
        <f t="shared" si="113"/>
        <v>0</v>
      </c>
      <c r="E7265" s="135"/>
    </row>
    <row r="7266" spans="1:5">
      <c r="A7266" s="88">
        <v>7256</v>
      </c>
      <c r="B7266" s="134"/>
      <c r="C7266" s="134"/>
      <c r="D7266" s="94">
        <f t="shared" si="113"/>
        <v>0</v>
      </c>
      <c r="E7266" s="135"/>
    </row>
    <row r="7267" spans="1:5">
      <c r="A7267" s="88">
        <v>7257</v>
      </c>
      <c r="B7267" s="134"/>
      <c r="C7267" s="134"/>
      <c r="D7267" s="94">
        <f t="shared" si="113"/>
        <v>0</v>
      </c>
      <c r="E7267" s="135"/>
    </row>
    <row r="7268" spans="1:5">
      <c r="A7268" s="88">
        <v>7258</v>
      </c>
      <c r="B7268" s="134"/>
      <c r="C7268" s="134"/>
      <c r="D7268" s="94">
        <f t="shared" si="113"/>
        <v>0</v>
      </c>
      <c r="E7268" s="135"/>
    </row>
    <row r="7269" spans="1:5">
      <c r="A7269" s="88">
        <v>7259</v>
      </c>
      <c r="B7269" s="134"/>
      <c r="C7269" s="134"/>
      <c r="D7269" s="94">
        <f t="shared" si="113"/>
        <v>0</v>
      </c>
      <c r="E7269" s="135"/>
    </row>
    <row r="7270" spans="1:5">
      <c r="A7270" s="88">
        <v>7260</v>
      </c>
      <c r="B7270" s="134"/>
      <c r="C7270" s="134"/>
      <c r="D7270" s="94">
        <f t="shared" si="113"/>
        <v>0</v>
      </c>
      <c r="E7270" s="135"/>
    </row>
    <row r="7271" spans="1:5">
      <c r="A7271" s="88">
        <v>7261</v>
      </c>
      <c r="B7271" s="134"/>
      <c r="C7271" s="134"/>
      <c r="D7271" s="94">
        <f t="shared" si="113"/>
        <v>0</v>
      </c>
      <c r="E7271" s="135"/>
    </row>
    <row r="7272" spans="1:5">
      <c r="A7272" s="88">
        <v>7262</v>
      </c>
      <c r="B7272" s="134"/>
      <c r="C7272" s="134"/>
      <c r="D7272" s="94">
        <f t="shared" si="113"/>
        <v>0</v>
      </c>
      <c r="E7272" s="135"/>
    </row>
    <row r="7273" spans="1:5">
      <c r="A7273" s="88">
        <v>7263</v>
      </c>
      <c r="B7273" s="134"/>
      <c r="C7273" s="134"/>
      <c r="D7273" s="94">
        <f t="shared" si="113"/>
        <v>0</v>
      </c>
      <c r="E7273" s="135"/>
    </row>
    <row r="7274" spans="1:5">
      <c r="A7274" s="88">
        <v>7264</v>
      </c>
      <c r="B7274" s="134"/>
      <c r="C7274" s="134"/>
      <c r="D7274" s="94">
        <f t="shared" si="113"/>
        <v>0</v>
      </c>
      <c r="E7274" s="135"/>
    </row>
    <row r="7275" spans="1:5">
      <c r="A7275" s="88">
        <v>7265</v>
      </c>
      <c r="B7275" s="134"/>
      <c r="C7275" s="134"/>
      <c r="D7275" s="94">
        <f t="shared" si="113"/>
        <v>0</v>
      </c>
      <c r="E7275" s="135"/>
    </row>
    <row r="7276" spans="1:5">
      <c r="A7276" s="88">
        <v>7266</v>
      </c>
      <c r="B7276" s="134"/>
      <c r="C7276" s="134"/>
      <c r="D7276" s="94">
        <f t="shared" si="113"/>
        <v>0</v>
      </c>
      <c r="E7276" s="135"/>
    </row>
    <row r="7277" spans="1:5">
      <c r="A7277" s="88">
        <v>7267</v>
      </c>
      <c r="B7277" s="134"/>
      <c r="C7277" s="134"/>
      <c r="D7277" s="94">
        <f t="shared" si="113"/>
        <v>0</v>
      </c>
      <c r="E7277" s="135"/>
    </row>
    <row r="7278" spans="1:5">
      <c r="A7278" s="88">
        <v>7268</v>
      </c>
      <c r="B7278" s="134"/>
      <c r="C7278" s="134"/>
      <c r="D7278" s="94">
        <f t="shared" si="113"/>
        <v>0</v>
      </c>
      <c r="E7278" s="135"/>
    </row>
    <row r="7279" spans="1:5">
      <c r="A7279" s="88">
        <v>7269</v>
      </c>
      <c r="B7279" s="134"/>
      <c r="C7279" s="134"/>
      <c r="D7279" s="94">
        <f t="shared" si="113"/>
        <v>0</v>
      </c>
      <c r="E7279" s="135"/>
    </row>
    <row r="7280" spans="1:5">
      <c r="A7280" s="88">
        <v>7270</v>
      </c>
      <c r="B7280" s="134"/>
      <c r="C7280" s="134"/>
      <c r="D7280" s="94">
        <f t="shared" si="113"/>
        <v>0</v>
      </c>
      <c r="E7280" s="135"/>
    </row>
    <row r="7281" spans="1:5">
      <c r="A7281" s="88">
        <v>7271</v>
      </c>
      <c r="B7281" s="134"/>
      <c r="C7281" s="134"/>
      <c r="D7281" s="94">
        <f t="shared" si="113"/>
        <v>0</v>
      </c>
      <c r="E7281" s="135"/>
    </row>
    <row r="7282" spans="1:5">
      <c r="A7282" s="88">
        <v>7272</v>
      </c>
      <c r="B7282" s="134"/>
      <c r="C7282" s="134"/>
      <c r="D7282" s="94">
        <f t="shared" si="113"/>
        <v>0</v>
      </c>
      <c r="E7282" s="135"/>
    </row>
    <row r="7283" spans="1:5">
      <c r="A7283" s="88">
        <v>7273</v>
      </c>
      <c r="B7283" s="134"/>
      <c r="C7283" s="134"/>
      <c r="D7283" s="94">
        <f t="shared" si="113"/>
        <v>0</v>
      </c>
      <c r="E7283" s="135"/>
    </row>
    <row r="7284" spans="1:5">
      <c r="A7284" s="88">
        <v>7274</v>
      </c>
      <c r="B7284" s="134"/>
      <c r="C7284" s="134"/>
      <c r="D7284" s="94">
        <f t="shared" si="113"/>
        <v>0</v>
      </c>
      <c r="E7284" s="135"/>
    </row>
    <row r="7285" spans="1:5">
      <c r="A7285" s="88">
        <v>7275</v>
      </c>
      <c r="B7285" s="134"/>
      <c r="C7285" s="134"/>
      <c r="D7285" s="94">
        <f t="shared" si="113"/>
        <v>0</v>
      </c>
      <c r="E7285" s="135"/>
    </row>
    <row r="7286" spans="1:5">
      <c r="A7286" s="88">
        <v>7276</v>
      </c>
      <c r="B7286" s="134"/>
      <c r="C7286" s="134"/>
      <c r="D7286" s="94">
        <f t="shared" si="113"/>
        <v>0</v>
      </c>
      <c r="E7286" s="135"/>
    </row>
    <row r="7287" spans="1:5">
      <c r="A7287" s="88">
        <v>7277</v>
      </c>
      <c r="B7287" s="134"/>
      <c r="C7287" s="134"/>
      <c r="D7287" s="94">
        <f t="shared" si="113"/>
        <v>0</v>
      </c>
      <c r="E7287" s="135"/>
    </row>
    <row r="7288" spans="1:5">
      <c r="A7288" s="88">
        <v>7278</v>
      </c>
      <c r="B7288" s="134"/>
      <c r="C7288" s="134"/>
      <c r="D7288" s="94">
        <f t="shared" si="113"/>
        <v>0</v>
      </c>
      <c r="E7288" s="135"/>
    </row>
    <row r="7289" spans="1:5">
      <c r="A7289" s="88">
        <v>7279</v>
      </c>
      <c r="B7289" s="134"/>
      <c r="C7289" s="134"/>
      <c r="D7289" s="94">
        <f t="shared" si="113"/>
        <v>0</v>
      </c>
      <c r="E7289" s="135"/>
    </row>
    <row r="7290" spans="1:5">
      <c r="A7290" s="88">
        <v>7280</v>
      </c>
      <c r="B7290" s="134"/>
      <c r="C7290" s="134"/>
      <c r="D7290" s="94">
        <f t="shared" si="113"/>
        <v>0</v>
      </c>
      <c r="E7290" s="135"/>
    </row>
    <row r="7291" spans="1:5">
      <c r="A7291" s="88">
        <v>7281</v>
      </c>
      <c r="B7291" s="134"/>
      <c r="C7291" s="134"/>
      <c r="D7291" s="94">
        <f t="shared" si="113"/>
        <v>0</v>
      </c>
      <c r="E7291" s="135"/>
    </row>
    <row r="7292" spans="1:5">
      <c r="A7292" s="88">
        <v>7282</v>
      </c>
      <c r="B7292" s="134"/>
      <c r="C7292" s="134"/>
      <c r="D7292" s="94">
        <f t="shared" si="113"/>
        <v>0</v>
      </c>
      <c r="E7292" s="135"/>
    </row>
    <row r="7293" spans="1:5">
      <c r="A7293" s="88">
        <v>7283</v>
      </c>
      <c r="B7293" s="134"/>
      <c r="C7293" s="134"/>
      <c r="D7293" s="94">
        <f t="shared" si="113"/>
        <v>0</v>
      </c>
      <c r="E7293" s="135"/>
    </row>
    <row r="7294" spans="1:5">
      <c r="A7294" s="88">
        <v>7284</v>
      </c>
      <c r="B7294" s="134"/>
      <c r="C7294" s="134"/>
      <c r="D7294" s="94">
        <f t="shared" si="113"/>
        <v>0</v>
      </c>
      <c r="E7294" s="135"/>
    </row>
    <row r="7295" spans="1:5">
      <c r="A7295" s="88">
        <v>7285</v>
      </c>
      <c r="B7295" s="134"/>
      <c r="C7295" s="134"/>
      <c r="D7295" s="94">
        <f t="shared" si="113"/>
        <v>0</v>
      </c>
      <c r="E7295" s="135"/>
    </row>
    <row r="7296" spans="1:5">
      <c r="A7296" s="88">
        <v>7286</v>
      </c>
      <c r="B7296" s="134"/>
      <c r="C7296" s="134"/>
      <c r="D7296" s="94">
        <f t="shared" si="113"/>
        <v>0</v>
      </c>
      <c r="E7296" s="135"/>
    </row>
    <row r="7297" spans="1:5">
      <c r="A7297" s="88">
        <v>7287</v>
      </c>
      <c r="B7297" s="134"/>
      <c r="C7297" s="134"/>
      <c r="D7297" s="94">
        <f t="shared" si="113"/>
        <v>0</v>
      </c>
      <c r="E7297" s="135"/>
    </row>
    <row r="7298" spans="1:5">
      <c r="A7298" s="88">
        <v>7288</v>
      </c>
      <c r="B7298" s="134"/>
      <c r="C7298" s="134"/>
      <c r="D7298" s="94">
        <f t="shared" si="113"/>
        <v>0</v>
      </c>
      <c r="E7298" s="135"/>
    </row>
    <row r="7299" spans="1:5">
      <c r="A7299" s="88">
        <v>7289</v>
      </c>
      <c r="B7299" s="134"/>
      <c r="C7299" s="134"/>
      <c r="D7299" s="94">
        <f t="shared" si="113"/>
        <v>0</v>
      </c>
      <c r="E7299" s="135"/>
    </row>
    <row r="7300" spans="1:5">
      <c r="A7300" s="88">
        <v>7290</v>
      </c>
      <c r="B7300" s="134"/>
      <c r="C7300" s="134"/>
      <c r="D7300" s="94">
        <f t="shared" si="113"/>
        <v>0</v>
      </c>
      <c r="E7300" s="135"/>
    </row>
    <row r="7301" spans="1:5">
      <c r="A7301" s="88">
        <v>7291</v>
      </c>
      <c r="B7301" s="134"/>
      <c r="C7301" s="134"/>
      <c r="D7301" s="94">
        <f t="shared" si="113"/>
        <v>0</v>
      </c>
      <c r="E7301" s="135"/>
    </row>
    <row r="7302" spans="1:5">
      <c r="A7302" s="88">
        <v>7292</v>
      </c>
      <c r="B7302" s="134"/>
      <c r="C7302" s="134"/>
      <c r="D7302" s="94">
        <f t="shared" si="113"/>
        <v>0</v>
      </c>
      <c r="E7302" s="135"/>
    </row>
    <row r="7303" spans="1:5">
      <c r="A7303" s="88">
        <v>7293</v>
      </c>
      <c r="B7303" s="134"/>
      <c r="C7303" s="134"/>
      <c r="D7303" s="94">
        <f t="shared" si="113"/>
        <v>0</v>
      </c>
      <c r="E7303" s="135"/>
    </row>
    <row r="7304" spans="1:5">
      <c r="A7304" s="88">
        <v>7294</v>
      </c>
      <c r="B7304" s="134"/>
      <c r="C7304" s="134"/>
      <c r="D7304" s="94">
        <f t="shared" si="113"/>
        <v>0</v>
      </c>
      <c r="E7304" s="135"/>
    </row>
    <row r="7305" spans="1:5">
      <c r="A7305" s="88">
        <v>7295</v>
      </c>
      <c r="B7305" s="134"/>
      <c r="C7305" s="134"/>
      <c r="D7305" s="94">
        <f t="shared" si="113"/>
        <v>0</v>
      </c>
      <c r="E7305" s="135"/>
    </row>
    <row r="7306" spans="1:5">
      <c r="A7306" s="88">
        <v>7296</v>
      </c>
      <c r="B7306" s="134"/>
      <c r="C7306" s="134"/>
      <c r="D7306" s="94">
        <f t="shared" si="113"/>
        <v>0</v>
      </c>
      <c r="E7306" s="135"/>
    </row>
    <row r="7307" spans="1:5">
      <c r="A7307" s="88">
        <v>7297</v>
      </c>
      <c r="B7307" s="134"/>
      <c r="C7307" s="134"/>
      <c r="D7307" s="94">
        <f t="shared" si="113"/>
        <v>0</v>
      </c>
      <c r="E7307" s="135"/>
    </row>
    <row r="7308" spans="1:5">
      <c r="A7308" s="88">
        <v>7298</v>
      </c>
      <c r="B7308" s="134"/>
      <c r="C7308" s="134"/>
      <c r="D7308" s="94">
        <f t="shared" ref="D7308:D7371" si="114">MIN(B7308:C7308)</f>
        <v>0</v>
      </c>
      <c r="E7308" s="135"/>
    </row>
    <row r="7309" spans="1:5">
      <c r="A7309" s="88">
        <v>7299</v>
      </c>
      <c r="B7309" s="134"/>
      <c r="C7309" s="134"/>
      <c r="D7309" s="94">
        <f t="shared" si="114"/>
        <v>0</v>
      </c>
      <c r="E7309" s="135"/>
    </row>
    <row r="7310" spans="1:5">
      <c r="A7310" s="88">
        <v>7300</v>
      </c>
      <c r="B7310" s="134"/>
      <c r="C7310" s="134"/>
      <c r="D7310" s="94">
        <f t="shared" si="114"/>
        <v>0</v>
      </c>
      <c r="E7310" s="135"/>
    </row>
    <row r="7311" spans="1:5">
      <c r="A7311" s="88">
        <v>7301</v>
      </c>
      <c r="B7311" s="134"/>
      <c r="C7311" s="134"/>
      <c r="D7311" s="94">
        <f t="shared" si="114"/>
        <v>0</v>
      </c>
      <c r="E7311" s="135"/>
    </row>
    <row r="7312" spans="1:5">
      <c r="A7312" s="88">
        <v>7302</v>
      </c>
      <c r="B7312" s="134"/>
      <c r="C7312" s="134"/>
      <c r="D7312" s="94">
        <f t="shared" si="114"/>
        <v>0</v>
      </c>
      <c r="E7312" s="135"/>
    </row>
    <row r="7313" spans="1:5">
      <c r="A7313" s="88">
        <v>7303</v>
      </c>
      <c r="B7313" s="134"/>
      <c r="C7313" s="134"/>
      <c r="D7313" s="94">
        <f t="shared" si="114"/>
        <v>0</v>
      </c>
      <c r="E7313" s="135"/>
    </row>
    <row r="7314" spans="1:5">
      <c r="A7314" s="88">
        <v>7304</v>
      </c>
      <c r="B7314" s="134"/>
      <c r="C7314" s="134"/>
      <c r="D7314" s="94">
        <f t="shared" si="114"/>
        <v>0</v>
      </c>
      <c r="E7314" s="135"/>
    </row>
    <row r="7315" spans="1:5">
      <c r="A7315" s="88">
        <v>7305</v>
      </c>
      <c r="B7315" s="134"/>
      <c r="C7315" s="134"/>
      <c r="D7315" s="94">
        <f t="shared" si="114"/>
        <v>0</v>
      </c>
      <c r="E7315" s="135"/>
    </row>
    <row r="7316" spans="1:5">
      <c r="A7316" s="88">
        <v>7306</v>
      </c>
      <c r="B7316" s="134"/>
      <c r="C7316" s="134"/>
      <c r="D7316" s="94">
        <f t="shared" si="114"/>
        <v>0</v>
      </c>
      <c r="E7316" s="135"/>
    </row>
    <row r="7317" spans="1:5">
      <c r="A7317" s="88">
        <v>7307</v>
      </c>
      <c r="B7317" s="134"/>
      <c r="C7317" s="134"/>
      <c r="D7317" s="94">
        <f t="shared" si="114"/>
        <v>0</v>
      </c>
      <c r="E7317" s="135"/>
    </row>
    <row r="7318" spans="1:5">
      <c r="A7318" s="88">
        <v>7308</v>
      </c>
      <c r="B7318" s="134"/>
      <c r="C7318" s="134"/>
      <c r="D7318" s="94">
        <f t="shared" si="114"/>
        <v>0</v>
      </c>
      <c r="E7318" s="135"/>
    </row>
    <row r="7319" spans="1:5">
      <c r="A7319" s="88">
        <v>7309</v>
      </c>
      <c r="B7319" s="134"/>
      <c r="C7319" s="134"/>
      <c r="D7319" s="94">
        <f t="shared" si="114"/>
        <v>0</v>
      </c>
      <c r="E7319" s="135"/>
    </row>
    <row r="7320" spans="1:5">
      <c r="A7320" s="88">
        <v>7310</v>
      </c>
      <c r="B7320" s="134"/>
      <c r="C7320" s="134"/>
      <c r="D7320" s="94">
        <f t="shared" si="114"/>
        <v>0</v>
      </c>
      <c r="E7320" s="135"/>
    </row>
    <row r="7321" spans="1:5">
      <c r="A7321" s="88">
        <v>7311</v>
      </c>
      <c r="B7321" s="134"/>
      <c r="C7321" s="134"/>
      <c r="D7321" s="94">
        <f t="shared" si="114"/>
        <v>0</v>
      </c>
      <c r="E7321" s="135"/>
    </row>
    <row r="7322" spans="1:5">
      <c r="A7322" s="88">
        <v>7312</v>
      </c>
      <c r="B7322" s="134"/>
      <c r="C7322" s="134"/>
      <c r="D7322" s="94">
        <f t="shared" si="114"/>
        <v>0</v>
      </c>
      <c r="E7322" s="135"/>
    </row>
    <row r="7323" spans="1:5">
      <c r="A7323" s="88">
        <v>7313</v>
      </c>
      <c r="B7323" s="134"/>
      <c r="C7323" s="134"/>
      <c r="D7323" s="94">
        <f t="shared" si="114"/>
        <v>0</v>
      </c>
      <c r="E7323" s="135"/>
    </row>
    <row r="7324" spans="1:5">
      <c r="A7324" s="88">
        <v>7314</v>
      </c>
      <c r="B7324" s="134"/>
      <c r="C7324" s="134"/>
      <c r="D7324" s="94">
        <f t="shared" si="114"/>
        <v>0</v>
      </c>
      <c r="E7324" s="135"/>
    </row>
    <row r="7325" spans="1:5">
      <c r="A7325" s="88">
        <v>7315</v>
      </c>
      <c r="B7325" s="134"/>
      <c r="C7325" s="134"/>
      <c r="D7325" s="94">
        <f t="shared" si="114"/>
        <v>0</v>
      </c>
      <c r="E7325" s="135"/>
    </row>
    <row r="7326" spans="1:5">
      <c r="A7326" s="88">
        <v>7316</v>
      </c>
      <c r="B7326" s="134"/>
      <c r="C7326" s="134"/>
      <c r="D7326" s="94">
        <f t="shared" si="114"/>
        <v>0</v>
      </c>
      <c r="E7326" s="135"/>
    </row>
    <row r="7327" spans="1:5">
      <c r="A7327" s="88">
        <v>7317</v>
      </c>
      <c r="B7327" s="134"/>
      <c r="C7327" s="134"/>
      <c r="D7327" s="94">
        <f t="shared" si="114"/>
        <v>0</v>
      </c>
      <c r="E7327" s="135"/>
    </row>
    <row r="7328" spans="1:5">
      <c r="A7328" s="88">
        <v>7318</v>
      </c>
      <c r="B7328" s="134"/>
      <c r="C7328" s="134"/>
      <c r="D7328" s="94">
        <f t="shared" si="114"/>
        <v>0</v>
      </c>
      <c r="E7328" s="135"/>
    </row>
    <row r="7329" spans="1:5">
      <c r="A7329" s="88">
        <v>7319</v>
      </c>
      <c r="B7329" s="134"/>
      <c r="C7329" s="134"/>
      <c r="D7329" s="94">
        <f t="shared" si="114"/>
        <v>0</v>
      </c>
      <c r="E7329" s="135"/>
    </row>
    <row r="7330" spans="1:5">
      <c r="A7330" s="88">
        <v>7320</v>
      </c>
      <c r="B7330" s="134"/>
      <c r="C7330" s="134"/>
      <c r="D7330" s="94">
        <f t="shared" si="114"/>
        <v>0</v>
      </c>
      <c r="E7330" s="135"/>
    </row>
    <row r="7331" spans="1:5">
      <c r="A7331" s="88">
        <v>7321</v>
      </c>
      <c r="B7331" s="134"/>
      <c r="C7331" s="134"/>
      <c r="D7331" s="94">
        <f t="shared" si="114"/>
        <v>0</v>
      </c>
      <c r="E7331" s="135"/>
    </row>
    <row r="7332" spans="1:5">
      <c r="A7332" s="88">
        <v>7322</v>
      </c>
      <c r="B7332" s="134"/>
      <c r="C7332" s="134"/>
      <c r="D7332" s="94">
        <f t="shared" si="114"/>
        <v>0</v>
      </c>
      <c r="E7332" s="135"/>
    </row>
    <row r="7333" spans="1:5">
      <c r="A7333" s="88">
        <v>7323</v>
      </c>
      <c r="B7333" s="134"/>
      <c r="C7333" s="134"/>
      <c r="D7333" s="94">
        <f t="shared" si="114"/>
        <v>0</v>
      </c>
      <c r="E7333" s="135"/>
    </row>
    <row r="7334" spans="1:5">
      <c r="A7334" s="88">
        <v>7324</v>
      </c>
      <c r="B7334" s="134"/>
      <c r="C7334" s="134"/>
      <c r="D7334" s="94">
        <f t="shared" si="114"/>
        <v>0</v>
      </c>
      <c r="E7334" s="135"/>
    </row>
    <row r="7335" spans="1:5">
      <c r="A7335" s="88">
        <v>7325</v>
      </c>
      <c r="B7335" s="134"/>
      <c r="C7335" s="134"/>
      <c r="D7335" s="94">
        <f t="shared" si="114"/>
        <v>0</v>
      </c>
      <c r="E7335" s="135"/>
    </row>
    <row r="7336" spans="1:5">
      <c r="A7336" s="88">
        <v>7326</v>
      </c>
      <c r="B7336" s="134"/>
      <c r="C7336" s="134"/>
      <c r="D7336" s="94">
        <f t="shared" si="114"/>
        <v>0</v>
      </c>
      <c r="E7336" s="135"/>
    </row>
    <row r="7337" spans="1:5">
      <c r="A7337" s="88">
        <v>7327</v>
      </c>
      <c r="B7337" s="134"/>
      <c r="C7337" s="134"/>
      <c r="D7337" s="94">
        <f t="shared" si="114"/>
        <v>0</v>
      </c>
      <c r="E7337" s="135"/>
    </row>
    <row r="7338" spans="1:5">
      <c r="A7338" s="88">
        <v>7328</v>
      </c>
      <c r="B7338" s="134"/>
      <c r="C7338" s="134"/>
      <c r="D7338" s="94">
        <f t="shared" si="114"/>
        <v>0</v>
      </c>
      <c r="E7338" s="135"/>
    </row>
    <row r="7339" spans="1:5">
      <c r="A7339" s="88">
        <v>7329</v>
      </c>
      <c r="B7339" s="134"/>
      <c r="C7339" s="134"/>
      <c r="D7339" s="94">
        <f t="shared" si="114"/>
        <v>0</v>
      </c>
      <c r="E7339" s="135"/>
    </row>
    <row r="7340" spans="1:5">
      <c r="A7340" s="88">
        <v>7330</v>
      </c>
      <c r="B7340" s="134"/>
      <c r="C7340" s="134"/>
      <c r="D7340" s="94">
        <f t="shared" si="114"/>
        <v>0</v>
      </c>
      <c r="E7340" s="135"/>
    </row>
    <row r="7341" spans="1:5">
      <c r="A7341" s="88">
        <v>7331</v>
      </c>
      <c r="B7341" s="134"/>
      <c r="C7341" s="134"/>
      <c r="D7341" s="94">
        <f t="shared" si="114"/>
        <v>0</v>
      </c>
      <c r="E7341" s="135"/>
    </row>
    <row r="7342" spans="1:5">
      <c r="A7342" s="88">
        <v>7332</v>
      </c>
      <c r="B7342" s="134"/>
      <c r="C7342" s="134"/>
      <c r="D7342" s="94">
        <f t="shared" si="114"/>
        <v>0</v>
      </c>
      <c r="E7342" s="135"/>
    </row>
    <row r="7343" spans="1:5">
      <c r="A7343" s="88">
        <v>7333</v>
      </c>
      <c r="B7343" s="134"/>
      <c r="C7343" s="134"/>
      <c r="D7343" s="94">
        <f t="shared" si="114"/>
        <v>0</v>
      </c>
      <c r="E7343" s="135"/>
    </row>
    <row r="7344" spans="1:5">
      <c r="A7344" s="88">
        <v>7334</v>
      </c>
      <c r="B7344" s="134"/>
      <c r="C7344" s="134"/>
      <c r="D7344" s="94">
        <f t="shared" si="114"/>
        <v>0</v>
      </c>
      <c r="E7344" s="135"/>
    </row>
    <row r="7345" spans="1:5">
      <c r="A7345" s="88">
        <v>7335</v>
      </c>
      <c r="B7345" s="134"/>
      <c r="C7345" s="134"/>
      <c r="D7345" s="94">
        <f t="shared" si="114"/>
        <v>0</v>
      </c>
      <c r="E7345" s="135"/>
    </row>
    <row r="7346" spans="1:5">
      <c r="A7346" s="88">
        <v>7336</v>
      </c>
      <c r="B7346" s="134"/>
      <c r="C7346" s="134"/>
      <c r="D7346" s="94">
        <f t="shared" si="114"/>
        <v>0</v>
      </c>
      <c r="E7346" s="135"/>
    </row>
    <row r="7347" spans="1:5">
      <c r="A7347" s="88">
        <v>7337</v>
      </c>
      <c r="B7347" s="134"/>
      <c r="C7347" s="134"/>
      <c r="D7347" s="94">
        <f t="shared" si="114"/>
        <v>0</v>
      </c>
      <c r="E7347" s="135"/>
    </row>
    <row r="7348" spans="1:5">
      <c r="A7348" s="88">
        <v>7338</v>
      </c>
      <c r="B7348" s="134"/>
      <c r="C7348" s="134"/>
      <c r="D7348" s="94">
        <f t="shared" si="114"/>
        <v>0</v>
      </c>
      <c r="E7348" s="135"/>
    </row>
    <row r="7349" spans="1:5">
      <c r="A7349" s="88">
        <v>7339</v>
      </c>
      <c r="B7349" s="134"/>
      <c r="C7349" s="134"/>
      <c r="D7349" s="94">
        <f t="shared" si="114"/>
        <v>0</v>
      </c>
      <c r="E7349" s="135"/>
    </row>
    <row r="7350" spans="1:5">
      <c r="A7350" s="88">
        <v>7340</v>
      </c>
      <c r="B7350" s="134"/>
      <c r="C7350" s="134"/>
      <c r="D7350" s="94">
        <f t="shared" si="114"/>
        <v>0</v>
      </c>
      <c r="E7350" s="135"/>
    </row>
    <row r="7351" spans="1:5">
      <c r="A7351" s="88">
        <v>7341</v>
      </c>
      <c r="B7351" s="134"/>
      <c r="C7351" s="134"/>
      <c r="D7351" s="94">
        <f t="shared" si="114"/>
        <v>0</v>
      </c>
      <c r="E7351" s="135"/>
    </row>
    <row r="7352" spans="1:5">
      <c r="A7352" s="88">
        <v>7342</v>
      </c>
      <c r="B7352" s="134"/>
      <c r="C7352" s="134"/>
      <c r="D7352" s="94">
        <f t="shared" si="114"/>
        <v>0</v>
      </c>
      <c r="E7352" s="135"/>
    </row>
    <row r="7353" spans="1:5">
      <c r="A7353" s="88">
        <v>7343</v>
      </c>
      <c r="B7353" s="134"/>
      <c r="C7353" s="134"/>
      <c r="D7353" s="94">
        <f t="shared" si="114"/>
        <v>0</v>
      </c>
      <c r="E7353" s="135"/>
    </row>
    <row r="7354" spans="1:5">
      <c r="A7354" s="88">
        <v>7344</v>
      </c>
      <c r="B7354" s="134"/>
      <c r="C7354" s="134"/>
      <c r="D7354" s="94">
        <f t="shared" si="114"/>
        <v>0</v>
      </c>
      <c r="E7354" s="135"/>
    </row>
    <row r="7355" spans="1:5">
      <c r="A7355" s="88">
        <v>7345</v>
      </c>
      <c r="B7355" s="134"/>
      <c r="C7355" s="134"/>
      <c r="D7355" s="94">
        <f t="shared" si="114"/>
        <v>0</v>
      </c>
      <c r="E7355" s="135"/>
    </row>
    <row r="7356" spans="1:5">
      <c r="A7356" s="88">
        <v>7346</v>
      </c>
      <c r="B7356" s="134"/>
      <c r="C7356" s="134"/>
      <c r="D7356" s="94">
        <f t="shared" si="114"/>
        <v>0</v>
      </c>
      <c r="E7356" s="135"/>
    </row>
    <row r="7357" spans="1:5">
      <c r="A7357" s="88">
        <v>7347</v>
      </c>
      <c r="B7357" s="134"/>
      <c r="C7357" s="134"/>
      <c r="D7357" s="94">
        <f t="shared" si="114"/>
        <v>0</v>
      </c>
      <c r="E7357" s="135"/>
    </row>
    <row r="7358" spans="1:5">
      <c r="A7358" s="88">
        <v>7348</v>
      </c>
      <c r="B7358" s="134"/>
      <c r="C7358" s="134"/>
      <c r="D7358" s="94">
        <f t="shared" si="114"/>
        <v>0</v>
      </c>
      <c r="E7358" s="135"/>
    </row>
    <row r="7359" spans="1:5">
      <c r="A7359" s="88">
        <v>7349</v>
      </c>
      <c r="B7359" s="134"/>
      <c r="C7359" s="134"/>
      <c r="D7359" s="94">
        <f t="shared" si="114"/>
        <v>0</v>
      </c>
      <c r="E7359" s="135"/>
    </row>
    <row r="7360" spans="1:5">
      <c r="A7360" s="88">
        <v>7350</v>
      </c>
      <c r="B7360" s="134"/>
      <c r="C7360" s="134"/>
      <c r="D7360" s="94">
        <f t="shared" si="114"/>
        <v>0</v>
      </c>
      <c r="E7360" s="135"/>
    </row>
    <row r="7361" spans="1:5">
      <c r="A7361" s="88">
        <v>7351</v>
      </c>
      <c r="B7361" s="134"/>
      <c r="C7361" s="134"/>
      <c r="D7361" s="94">
        <f t="shared" si="114"/>
        <v>0</v>
      </c>
      <c r="E7361" s="135"/>
    </row>
    <row r="7362" spans="1:5">
      <c r="A7362" s="88">
        <v>7352</v>
      </c>
      <c r="B7362" s="134"/>
      <c r="C7362" s="134"/>
      <c r="D7362" s="94">
        <f t="shared" si="114"/>
        <v>0</v>
      </c>
      <c r="E7362" s="135"/>
    </row>
    <row r="7363" spans="1:5">
      <c r="A7363" s="88">
        <v>7353</v>
      </c>
      <c r="B7363" s="134"/>
      <c r="C7363" s="134"/>
      <c r="D7363" s="94">
        <f t="shared" si="114"/>
        <v>0</v>
      </c>
      <c r="E7363" s="135"/>
    </row>
    <row r="7364" spans="1:5">
      <c r="A7364" s="88">
        <v>7354</v>
      </c>
      <c r="B7364" s="134"/>
      <c r="C7364" s="134"/>
      <c r="D7364" s="94">
        <f t="shared" si="114"/>
        <v>0</v>
      </c>
      <c r="E7364" s="135"/>
    </row>
    <row r="7365" spans="1:5">
      <c r="A7365" s="88">
        <v>7355</v>
      </c>
      <c r="B7365" s="134"/>
      <c r="C7365" s="134"/>
      <c r="D7365" s="94">
        <f t="shared" si="114"/>
        <v>0</v>
      </c>
      <c r="E7365" s="135"/>
    </row>
    <row r="7366" spans="1:5">
      <c r="A7366" s="88">
        <v>7356</v>
      </c>
      <c r="B7366" s="134"/>
      <c r="C7366" s="134"/>
      <c r="D7366" s="94">
        <f t="shared" si="114"/>
        <v>0</v>
      </c>
      <c r="E7366" s="135"/>
    </row>
    <row r="7367" spans="1:5">
      <c r="A7367" s="88">
        <v>7357</v>
      </c>
      <c r="B7367" s="134"/>
      <c r="C7367" s="134"/>
      <c r="D7367" s="94">
        <f t="shared" si="114"/>
        <v>0</v>
      </c>
      <c r="E7367" s="135"/>
    </row>
    <row r="7368" spans="1:5">
      <c r="A7368" s="88">
        <v>7358</v>
      </c>
      <c r="B7368" s="134"/>
      <c r="C7368" s="134"/>
      <c r="D7368" s="94">
        <f t="shared" si="114"/>
        <v>0</v>
      </c>
      <c r="E7368" s="135"/>
    </row>
    <row r="7369" spans="1:5">
      <c r="A7369" s="88">
        <v>7359</v>
      </c>
      <c r="B7369" s="134"/>
      <c r="C7369" s="134"/>
      <c r="D7369" s="94">
        <f t="shared" si="114"/>
        <v>0</v>
      </c>
      <c r="E7369" s="135"/>
    </row>
    <row r="7370" spans="1:5">
      <c r="A7370" s="88">
        <v>7360</v>
      </c>
      <c r="B7370" s="134"/>
      <c r="C7370" s="134"/>
      <c r="D7370" s="94">
        <f t="shared" si="114"/>
        <v>0</v>
      </c>
      <c r="E7370" s="135"/>
    </row>
    <row r="7371" spans="1:5">
      <c r="A7371" s="88">
        <v>7361</v>
      </c>
      <c r="B7371" s="134"/>
      <c r="C7371" s="134"/>
      <c r="D7371" s="94">
        <f t="shared" si="114"/>
        <v>0</v>
      </c>
      <c r="E7371" s="135"/>
    </row>
    <row r="7372" spans="1:5">
      <c r="A7372" s="88">
        <v>7362</v>
      </c>
      <c r="B7372" s="134"/>
      <c r="C7372" s="134"/>
      <c r="D7372" s="94">
        <f t="shared" ref="D7372:D7435" si="115">MIN(B7372:C7372)</f>
        <v>0</v>
      </c>
      <c r="E7372" s="135"/>
    </row>
    <row r="7373" spans="1:5">
      <c r="A7373" s="88">
        <v>7363</v>
      </c>
      <c r="B7373" s="134"/>
      <c r="C7373" s="134"/>
      <c r="D7373" s="94">
        <f t="shared" si="115"/>
        <v>0</v>
      </c>
      <c r="E7373" s="135"/>
    </row>
    <row r="7374" spans="1:5">
      <c r="A7374" s="88">
        <v>7364</v>
      </c>
      <c r="B7374" s="134"/>
      <c r="C7374" s="134"/>
      <c r="D7374" s="94">
        <f t="shared" si="115"/>
        <v>0</v>
      </c>
      <c r="E7374" s="135"/>
    </row>
    <row r="7375" spans="1:5">
      <c r="A7375" s="88">
        <v>7365</v>
      </c>
      <c r="B7375" s="134"/>
      <c r="C7375" s="134"/>
      <c r="D7375" s="94">
        <f t="shared" si="115"/>
        <v>0</v>
      </c>
      <c r="E7375" s="135"/>
    </row>
    <row r="7376" spans="1:5">
      <c r="A7376" s="88">
        <v>7366</v>
      </c>
      <c r="B7376" s="134"/>
      <c r="C7376" s="134"/>
      <c r="D7376" s="94">
        <f t="shared" si="115"/>
        <v>0</v>
      </c>
      <c r="E7376" s="135"/>
    </row>
    <row r="7377" spans="1:5">
      <c r="A7377" s="88">
        <v>7367</v>
      </c>
      <c r="B7377" s="134"/>
      <c r="C7377" s="134"/>
      <c r="D7377" s="94">
        <f t="shared" si="115"/>
        <v>0</v>
      </c>
      <c r="E7377" s="135"/>
    </row>
    <row r="7378" spans="1:5">
      <c r="A7378" s="88">
        <v>7368</v>
      </c>
      <c r="B7378" s="134"/>
      <c r="C7378" s="134"/>
      <c r="D7378" s="94">
        <f t="shared" si="115"/>
        <v>0</v>
      </c>
      <c r="E7378" s="135"/>
    </row>
    <row r="7379" spans="1:5">
      <c r="A7379" s="88">
        <v>7369</v>
      </c>
      <c r="B7379" s="134"/>
      <c r="C7379" s="134"/>
      <c r="D7379" s="94">
        <f t="shared" si="115"/>
        <v>0</v>
      </c>
      <c r="E7379" s="135"/>
    </row>
    <row r="7380" spans="1:5">
      <c r="A7380" s="88">
        <v>7370</v>
      </c>
      <c r="B7380" s="134"/>
      <c r="C7380" s="134"/>
      <c r="D7380" s="94">
        <f t="shared" si="115"/>
        <v>0</v>
      </c>
      <c r="E7380" s="135"/>
    </row>
    <row r="7381" spans="1:5">
      <c r="A7381" s="88">
        <v>7371</v>
      </c>
      <c r="B7381" s="134"/>
      <c r="C7381" s="134"/>
      <c r="D7381" s="94">
        <f t="shared" si="115"/>
        <v>0</v>
      </c>
      <c r="E7381" s="135"/>
    </row>
    <row r="7382" spans="1:5">
      <c r="A7382" s="88">
        <v>7372</v>
      </c>
      <c r="B7382" s="134"/>
      <c r="C7382" s="134"/>
      <c r="D7382" s="94">
        <f t="shared" si="115"/>
        <v>0</v>
      </c>
      <c r="E7382" s="135"/>
    </row>
    <row r="7383" spans="1:5">
      <c r="A7383" s="88">
        <v>7373</v>
      </c>
      <c r="B7383" s="134"/>
      <c r="C7383" s="134"/>
      <c r="D7383" s="94">
        <f t="shared" si="115"/>
        <v>0</v>
      </c>
      <c r="E7383" s="135"/>
    </row>
    <row r="7384" spans="1:5">
      <c r="A7384" s="88">
        <v>7374</v>
      </c>
      <c r="B7384" s="134"/>
      <c r="C7384" s="134"/>
      <c r="D7384" s="94">
        <f t="shared" si="115"/>
        <v>0</v>
      </c>
      <c r="E7384" s="135"/>
    </row>
    <row r="7385" spans="1:5">
      <c r="A7385" s="88">
        <v>7375</v>
      </c>
      <c r="B7385" s="134"/>
      <c r="C7385" s="134"/>
      <c r="D7385" s="94">
        <f t="shared" si="115"/>
        <v>0</v>
      </c>
      <c r="E7385" s="135"/>
    </row>
    <row r="7386" spans="1:5">
      <c r="A7386" s="88">
        <v>7376</v>
      </c>
      <c r="B7386" s="134"/>
      <c r="C7386" s="134"/>
      <c r="D7386" s="94">
        <f t="shared" si="115"/>
        <v>0</v>
      </c>
      <c r="E7386" s="135"/>
    </row>
    <row r="7387" spans="1:5">
      <c r="A7387" s="88">
        <v>7377</v>
      </c>
      <c r="B7387" s="134"/>
      <c r="C7387" s="134"/>
      <c r="D7387" s="94">
        <f t="shared" si="115"/>
        <v>0</v>
      </c>
      <c r="E7387" s="135"/>
    </row>
    <row r="7388" spans="1:5">
      <c r="A7388" s="88">
        <v>7378</v>
      </c>
      <c r="B7388" s="134"/>
      <c r="C7388" s="134"/>
      <c r="D7388" s="94">
        <f t="shared" si="115"/>
        <v>0</v>
      </c>
      <c r="E7388" s="135"/>
    </row>
    <row r="7389" spans="1:5">
      <c r="A7389" s="88">
        <v>7379</v>
      </c>
      <c r="B7389" s="134"/>
      <c r="C7389" s="134"/>
      <c r="D7389" s="94">
        <f t="shared" si="115"/>
        <v>0</v>
      </c>
      <c r="E7389" s="135"/>
    </row>
    <row r="7390" spans="1:5">
      <c r="A7390" s="88">
        <v>7380</v>
      </c>
      <c r="B7390" s="134"/>
      <c r="C7390" s="134"/>
      <c r="D7390" s="94">
        <f t="shared" si="115"/>
        <v>0</v>
      </c>
      <c r="E7390" s="135"/>
    </row>
    <row r="7391" spans="1:5">
      <c r="A7391" s="88">
        <v>7381</v>
      </c>
      <c r="B7391" s="134"/>
      <c r="C7391" s="134"/>
      <c r="D7391" s="94">
        <f t="shared" si="115"/>
        <v>0</v>
      </c>
      <c r="E7391" s="135"/>
    </row>
    <row r="7392" spans="1:5">
      <c r="A7392" s="88">
        <v>7382</v>
      </c>
      <c r="B7392" s="134"/>
      <c r="C7392" s="134"/>
      <c r="D7392" s="94">
        <f t="shared" si="115"/>
        <v>0</v>
      </c>
      <c r="E7392" s="135"/>
    </row>
    <row r="7393" spans="1:5">
      <c r="A7393" s="88">
        <v>7383</v>
      </c>
      <c r="B7393" s="134"/>
      <c r="C7393" s="134"/>
      <c r="D7393" s="94">
        <f t="shared" si="115"/>
        <v>0</v>
      </c>
      <c r="E7393" s="135"/>
    </row>
    <row r="7394" spans="1:5">
      <c r="A7394" s="88">
        <v>7384</v>
      </c>
      <c r="B7394" s="134"/>
      <c r="C7394" s="134"/>
      <c r="D7394" s="94">
        <f t="shared" si="115"/>
        <v>0</v>
      </c>
      <c r="E7394" s="135"/>
    </row>
    <row r="7395" spans="1:5">
      <c r="A7395" s="88">
        <v>7385</v>
      </c>
      <c r="B7395" s="134"/>
      <c r="C7395" s="134"/>
      <c r="D7395" s="94">
        <f t="shared" si="115"/>
        <v>0</v>
      </c>
      <c r="E7395" s="135"/>
    </row>
    <row r="7396" spans="1:5">
      <c r="A7396" s="88">
        <v>7386</v>
      </c>
      <c r="B7396" s="134"/>
      <c r="C7396" s="134"/>
      <c r="D7396" s="94">
        <f t="shared" si="115"/>
        <v>0</v>
      </c>
      <c r="E7396" s="135"/>
    </row>
    <row r="7397" spans="1:5">
      <c r="A7397" s="88">
        <v>7387</v>
      </c>
      <c r="B7397" s="134"/>
      <c r="C7397" s="134"/>
      <c r="D7397" s="94">
        <f t="shared" si="115"/>
        <v>0</v>
      </c>
      <c r="E7397" s="135"/>
    </row>
    <row r="7398" spans="1:5">
      <c r="A7398" s="88">
        <v>7388</v>
      </c>
      <c r="B7398" s="134"/>
      <c r="C7398" s="134"/>
      <c r="D7398" s="94">
        <f t="shared" si="115"/>
        <v>0</v>
      </c>
      <c r="E7398" s="135"/>
    </row>
    <row r="7399" spans="1:5">
      <c r="A7399" s="88">
        <v>7389</v>
      </c>
      <c r="B7399" s="134"/>
      <c r="C7399" s="134"/>
      <c r="D7399" s="94">
        <f t="shared" si="115"/>
        <v>0</v>
      </c>
      <c r="E7399" s="135"/>
    </row>
    <row r="7400" spans="1:5">
      <c r="A7400" s="88">
        <v>7390</v>
      </c>
      <c r="B7400" s="134"/>
      <c r="C7400" s="134"/>
      <c r="D7400" s="94">
        <f t="shared" si="115"/>
        <v>0</v>
      </c>
      <c r="E7400" s="135"/>
    </row>
    <row r="7401" spans="1:5">
      <c r="A7401" s="88">
        <v>7391</v>
      </c>
      <c r="B7401" s="134"/>
      <c r="C7401" s="134"/>
      <c r="D7401" s="94">
        <f t="shared" si="115"/>
        <v>0</v>
      </c>
      <c r="E7401" s="135"/>
    </row>
    <row r="7402" spans="1:5">
      <c r="A7402" s="88">
        <v>7392</v>
      </c>
      <c r="B7402" s="134"/>
      <c r="C7402" s="134"/>
      <c r="D7402" s="94">
        <f t="shared" si="115"/>
        <v>0</v>
      </c>
      <c r="E7402" s="135"/>
    </row>
    <row r="7403" spans="1:5">
      <c r="A7403" s="88">
        <v>7393</v>
      </c>
      <c r="B7403" s="134"/>
      <c r="C7403" s="134"/>
      <c r="D7403" s="94">
        <f t="shared" si="115"/>
        <v>0</v>
      </c>
      <c r="E7403" s="135"/>
    </row>
    <row r="7404" spans="1:5">
      <c r="A7404" s="88">
        <v>7394</v>
      </c>
      <c r="B7404" s="134"/>
      <c r="C7404" s="134"/>
      <c r="D7404" s="94">
        <f t="shared" si="115"/>
        <v>0</v>
      </c>
      <c r="E7404" s="135"/>
    </row>
    <row r="7405" spans="1:5">
      <c r="A7405" s="88">
        <v>7395</v>
      </c>
      <c r="B7405" s="134"/>
      <c r="C7405" s="134"/>
      <c r="D7405" s="94">
        <f t="shared" si="115"/>
        <v>0</v>
      </c>
      <c r="E7405" s="135"/>
    </row>
    <row r="7406" spans="1:5">
      <c r="A7406" s="88">
        <v>7396</v>
      </c>
      <c r="B7406" s="134"/>
      <c r="C7406" s="134"/>
      <c r="D7406" s="94">
        <f t="shared" si="115"/>
        <v>0</v>
      </c>
      <c r="E7406" s="135"/>
    </row>
    <row r="7407" spans="1:5">
      <c r="A7407" s="88">
        <v>7397</v>
      </c>
      <c r="B7407" s="134"/>
      <c r="C7407" s="134"/>
      <c r="D7407" s="94">
        <f t="shared" si="115"/>
        <v>0</v>
      </c>
      <c r="E7407" s="135"/>
    </row>
    <row r="7408" spans="1:5">
      <c r="A7408" s="88">
        <v>7398</v>
      </c>
      <c r="B7408" s="134"/>
      <c r="C7408" s="134"/>
      <c r="D7408" s="94">
        <f t="shared" si="115"/>
        <v>0</v>
      </c>
      <c r="E7408" s="135"/>
    </row>
    <row r="7409" spans="1:5">
      <c r="A7409" s="88">
        <v>7399</v>
      </c>
      <c r="B7409" s="134"/>
      <c r="C7409" s="134"/>
      <c r="D7409" s="94">
        <f t="shared" si="115"/>
        <v>0</v>
      </c>
      <c r="E7409" s="135"/>
    </row>
    <row r="7410" spans="1:5">
      <c r="A7410" s="88">
        <v>7400</v>
      </c>
      <c r="B7410" s="134"/>
      <c r="C7410" s="134"/>
      <c r="D7410" s="94">
        <f t="shared" si="115"/>
        <v>0</v>
      </c>
      <c r="E7410" s="135"/>
    </row>
    <row r="7411" spans="1:5">
      <c r="A7411" s="88">
        <v>7401</v>
      </c>
      <c r="B7411" s="134"/>
      <c r="C7411" s="134"/>
      <c r="D7411" s="94">
        <f t="shared" si="115"/>
        <v>0</v>
      </c>
      <c r="E7411" s="135"/>
    </row>
    <row r="7412" spans="1:5">
      <c r="A7412" s="88">
        <v>7402</v>
      </c>
      <c r="B7412" s="134"/>
      <c r="C7412" s="134"/>
      <c r="D7412" s="94">
        <f t="shared" si="115"/>
        <v>0</v>
      </c>
      <c r="E7412" s="135"/>
    </row>
    <row r="7413" spans="1:5">
      <c r="A7413" s="88">
        <v>7403</v>
      </c>
      <c r="B7413" s="134"/>
      <c r="C7413" s="134"/>
      <c r="D7413" s="94">
        <f t="shared" si="115"/>
        <v>0</v>
      </c>
      <c r="E7413" s="135"/>
    </row>
    <row r="7414" spans="1:5">
      <c r="A7414" s="88">
        <v>7404</v>
      </c>
      <c r="B7414" s="134"/>
      <c r="C7414" s="134"/>
      <c r="D7414" s="94">
        <f t="shared" si="115"/>
        <v>0</v>
      </c>
      <c r="E7414" s="135"/>
    </row>
    <row r="7415" spans="1:5">
      <c r="A7415" s="88">
        <v>7405</v>
      </c>
      <c r="B7415" s="134"/>
      <c r="C7415" s="134"/>
      <c r="D7415" s="94">
        <f t="shared" si="115"/>
        <v>0</v>
      </c>
      <c r="E7415" s="135"/>
    </row>
    <row r="7416" spans="1:5">
      <c r="A7416" s="88">
        <v>7406</v>
      </c>
      <c r="B7416" s="134"/>
      <c r="C7416" s="134"/>
      <c r="D7416" s="94">
        <f t="shared" si="115"/>
        <v>0</v>
      </c>
      <c r="E7416" s="135"/>
    </row>
    <row r="7417" spans="1:5">
      <c r="A7417" s="88">
        <v>7407</v>
      </c>
      <c r="B7417" s="134"/>
      <c r="C7417" s="134"/>
      <c r="D7417" s="94">
        <f t="shared" si="115"/>
        <v>0</v>
      </c>
      <c r="E7417" s="135"/>
    </row>
    <row r="7418" spans="1:5">
      <c r="A7418" s="88">
        <v>7408</v>
      </c>
      <c r="B7418" s="134"/>
      <c r="C7418" s="134"/>
      <c r="D7418" s="94">
        <f t="shared" si="115"/>
        <v>0</v>
      </c>
      <c r="E7418" s="135"/>
    </row>
    <row r="7419" spans="1:5">
      <c r="A7419" s="88">
        <v>7409</v>
      </c>
      <c r="B7419" s="134"/>
      <c r="C7419" s="134"/>
      <c r="D7419" s="94">
        <f t="shared" si="115"/>
        <v>0</v>
      </c>
      <c r="E7419" s="135"/>
    </row>
    <row r="7420" spans="1:5">
      <c r="A7420" s="88">
        <v>7410</v>
      </c>
      <c r="B7420" s="134"/>
      <c r="C7420" s="134"/>
      <c r="D7420" s="94">
        <f t="shared" si="115"/>
        <v>0</v>
      </c>
      <c r="E7420" s="135"/>
    </row>
    <row r="7421" spans="1:5">
      <c r="A7421" s="88">
        <v>7411</v>
      </c>
      <c r="B7421" s="134"/>
      <c r="C7421" s="134"/>
      <c r="D7421" s="94">
        <f t="shared" si="115"/>
        <v>0</v>
      </c>
      <c r="E7421" s="135"/>
    </row>
    <row r="7422" spans="1:5">
      <c r="A7422" s="88">
        <v>7412</v>
      </c>
      <c r="B7422" s="134"/>
      <c r="C7422" s="134"/>
      <c r="D7422" s="94">
        <f t="shared" si="115"/>
        <v>0</v>
      </c>
      <c r="E7422" s="135"/>
    </row>
    <row r="7423" spans="1:5">
      <c r="A7423" s="88">
        <v>7413</v>
      </c>
      <c r="B7423" s="134"/>
      <c r="C7423" s="134"/>
      <c r="D7423" s="94">
        <f t="shared" si="115"/>
        <v>0</v>
      </c>
      <c r="E7423" s="135"/>
    </row>
    <row r="7424" spans="1:5">
      <c r="A7424" s="88">
        <v>7414</v>
      </c>
      <c r="B7424" s="134"/>
      <c r="C7424" s="134"/>
      <c r="D7424" s="94">
        <f t="shared" si="115"/>
        <v>0</v>
      </c>
      <c r="E7424" s="135"/>
    </row>
    <row r="7425" spans="1:5">
      <c r="A7425" s="88">
        <v>7415</v>
      </c>
      <c r="B7425" s="134"/>
      <c r="C7425" s="134"/>
      <c r="D7425" s="94">
        <f t="shared" si="115"/>
        <v>0</v>
      </c>
      <c r="E7425" s="135"/>
    </row>
    <row r="7426" spans="1:5">
      <c r="A7426" s="88">
        <v>7416</v>
      </c>
      <c r="B7426" s="134"/>
      <c r="C7426" s="134"/>
      <c r="D7426" s="94">
        <f t="shared" si="115"/>
        <v>0</v>
      </c>
      <c r="E7426" s="135"/>
    </row>
    <row r="7427" spans="1:5">
      <c r="A7427" s="88">
        <v>7417</v>
      </c>
      <c r="B7427" s="134"/>
      <c r="C7427" s="134"/>
      <c r="D7427" s="94">
        <f t="shared" si="115"/>
        <v>0</v>
      </c>
      <c r="E7427" s="135"/>
    </row>
    <row r="7428" spans="1:5">
      <c r="A7428" s="88">
        <v>7418</v>
      </c>
      <c r="B7428" s="134"/>
      <c r="C7428" s="134"/>
      <c r="D7428" s="94">
        <f t="shared" si="115"/>
        <v>0</v>
      </c>
      <c r="E7428" s="135"/>
    </row>
    <row r="7429" spans="1:5">
      <c r="A7429" s="88">
        <v>7419</v>
      </c>
      <c r="B7429" s="134"/>
      <c r="C7429" s="134"/>
      <c r="D7429" s="94">
        <f t="shared" si="115"/>
        <v>0</v>
      </c>
      <c r="E7429" s="135"/>
    </row>
    <row r="7430" spans="1:5">
      <c r="A7430" s="88">
        <v>7420</v>
      </c>
      <c r="B7430" s="134"/>
      <c r="C7430" s="134"/>
      <c r="D7430" s="94">
        <f t="shared" si="115"/>
        <v>0</v>
      </c>
      <c r="E7430" s="135"/>
    </row>
    <row r="7431" spans="1:5">
      <c r="A7431" s="88">
        <v>7421</v>
      </c>
      <c r="B7431" s="134"/>
      <c r="C7431" s="134"/>
      <c r="D7431" s="94">
        <f t="shared" si="115"/>
        <v>0</v>
      </c>
      <c r="E7431" s="135"/>
    </row>
    <row r="7432" spans="1:5">
      <c r="A7432" s="88">
        <v>7422</v>
      </c>
      <c r="B7432" s="134"/>
      <c r="C7432" s="134"/>
      <c r="D7432" s="94">
        <f t="shared" si="115"/>
        <v>0</v>
      </c>
      <c r="E7432" s="135"/>
    </row>
    <row r="7433" spans="1:5">
      <c r="A7433" s="88">
        <v>7423</v>
      </c>
      <c r="B7433" s="134"/>
      <c r="C7433" s="134"/>
      <c r="D7433" s="94">
        <f t="shared" si="115"/>
        <v>0</v>
      </c>
      <c r="E7433" s="135"/>
    </row>
    <row r="7434" spans="1:5">
      <c r="A7434" s="88">
        <v>7424</v>
      </c>
      <c r="B7434" s="134"/>
      <c r="C7434" s="134"/>
      <c r="D7434" s="94">
        <f t="shared" si="115"/>
        <v>0</v>
      </c>
      <c r="E7434" s="135"/>
    </row>
    <row r="7435" spans="1:5">
      <c r="A7435" s="88">
        <v>7425</v>
      </c>
      <c r="B7435" s="134"/>
      <c r="C7435" s="134"/>
      <c r="D7435" s="94">
        <f t="shared" si="115"/>
        <v>0</v>
      </c>
      <c r="E7435" s="135"/>
    </row>
    <row r="7436" spans="1:5">
      <c r="A7436" s="88">
        <v>7426</v>
      </c>
      <c r="B7436" s="134"/>
      <c r="C7436" s="134"/>
      <c r="D7436" s="94">
        <f t="shared" ref="D7436:D7499" si="116">MIN(B7436:C7436)</f>
        <v>0</v>
      </c>
      <c r="E7436" s="135"/>
    </row>
    <row r="7437" spans="1:5">
      <c r="A7437" s="88">
        <v>7427</v>
      </c>
      <c r="B7437" s="134"/>
      <c r="C7437" s="134"/>
      <c r="D7437" s="94">
        <f t="shared" si="116"/>
        <v>0</v>
      </c>
      <c r="E7437" s="135"/>
    </row>
    <row r="7438" spans="1:5">
      <c r="A7438" s="88">
        <v>7428</v>
      </c>
      <c r="B7438" s="134"/>
      <c r="C7438" s="134"/>
      <c r="D7438" s="94">
        <f t="shared" si="116"/>
        <v>0</v>
      </c>
      <c r="E7438" s="135"/>
    </row>
    <row r="7439" spans="1:5">
      <c r="A7439" s="88">
        <v>7429</v>
      </c>
      <c r="B7439" s="134"/>
      <c r="C7439" s="134"/>
      <c r="D7439" s="94">
        <f t="shared" si="116"/>
        <v>0</v>
      </c>
      <c r="E7439" s="135"/>
    </row>
    <row r="7440" spans="1:5">
      <c r="A7440" s="88">
        <v>7430</v>
      </c>
      <c r="B7440" s="134"/>
      <c r="C7440" s="134"/>
      <c r="D7440" s="94">
        <f t="shared" si="116"/>
        <v>0</v>
      </c>
      <c r="E7440" s="135"/>
    </row>
    <row r="7441" spans="1:5">
      <c r="A7441" s="88">
        <v>7431</v>
      </c>
      <c r="B7441" s="134"/>
      <c r="C7441" s="134"/>
      <c r="D7441" s="94">
        <f t="shared" si="116"/>
        <v>0</v>
      </c>
      <c r="E7441" s="135"/>
    </row>
    <row r="7442" spans="1:5">
      <c r="A7442" s="88">
        <v>7432</v>
      </c>
      <c r="B7442" s="134"/>
      <c r="C7442" s="134"/>
      <c r="D7442" s="94">
        <f t="shared" si="116"/>
        <v>0</v>
      </c>
      <c r="E7442" s="135"/>
    </row>
    <row r="7443" spans="1:5">
      <c r="A7443" s="88">
        <v>7433</v>
      </c>
      <c r="B7443" s="134"/>
      <c r="C7443" s="134"/>
      <c r="D7443" s="94">
        <f t="shared" si="116"/>
        <v>0</v>
      </c>
      <c r="E7443" s="135"/>
    </row>
    <row r="7444" spans="1:5">
      <c r="A7444" s="88">
        <v>7434</v>
      </c>
      <c r="B7444" s="134"/>
      <c r="C7444" s="134"/>
      <c r="D7444" s="94">
        <f t="shared" si="116"/>
        <v>0</v>
      </c>
      <c r="E7444" s="135"/>
    </row>
    <row r="7445" spans="1:5">
      <c r="A7445" s="88">
        <v>7435</v>
      </c>
      <c r="B7445" s="134"/>
      <c r="C7445" s="134"/>
      <c r="D7445" s="94">
        <f t="shared" si="116"/>
        <v>0</v>
      </c>
      <c r="E7445" s="135"/>
    </row>
    <row r="7446" spans="1:5">
      <c r="A7446" s="88">
        <v>7436</v>
      </c>
      <c r="B7446" s="134"/>
      <c r="C7446" s="134"/>
      <c r="D7446" s="94">
        <f t="shared" si="116"/>
        <v>0</v>
      </c>
      <c r="E7446" s="135"/>
    </row>
    <row r="7447" spans="1:5">
      <c r="A7447" s="88">
        <v>7437</v>
      </c>
      <c r="B7447" s="134"/>
      <c r="C7447" s="134"/>
      <c r="D7447" s="94">
        <f t="shared" si="116"/>
        <v>0</v>
      </c>
      <c r="E7447" s="135"/>
    </row>
    <row r="7448" spans="1:5">
      <c r="A7448" s="88">
        <v>7438</v>
      </c>
      <c r="B7448" s="134"/>
      <c r="C7448" s="134"/>
      <c r="D7448" s="94">
        <f t="shared" si="116"/>
        <v>0</v>
      </c>
      <c r="E7448" s="135"/>
    </row>
    <row r="7449" spans="1:5">
      <c r="A7449" s="88">
        <v>7439</v>
      </c>
      <c r="B7449" s="134"/>
      <c r="C7449" s="134"/>
      <c r="D7449" s="94">
        <f t="shared" si="116"/>
        <v>0</v>
      </c>
      <c r="E7449" s="135"/>
    </row>
    <row r="7450" spans="1:5">
      <c r="A7450" s="88">
        <v>7440</v>
      </c>
      <c r="B7450" s="134"/>
      <c r="C7450" s="134"/>
      <c r="D7450" s="94">
        <f t="shared" si="116"/>
        <v>0</v>
      </c>
      <c r="E7450" s="135"/>
    </row>
    <row r="7451" spans="1:5">
      <c r="A7451" s="88">
        <v>7441</v>
      </c>
      <c r="B7451" s="134"/>
      <c r="C7451" s="134"/>
      <c r="D7451" s="94">
        <f t="shared" si="116"/>
        <v>0</v>
      </c>
      <c r="E7451" s="135"/>
    </row>
    <row r="7452" spans="1:5">
      <c r="A7452" s="88">
        <v>7442</v>
      </c>
      <c r="B7452" s="134"/>
      <c r="C7452" s="134"/>
      <c r="D7452" s="94">
        <f t="shared" si="116"/>
        <v>0</v>
      </c>
      <c r="E7452" s="135"/>
    </row>
    <row r="7453" spans="1:5">
      <c r="A7453" s="88">
        <v>7443</v>
      </c>
      <c r="B7453" s="134"/>
      <c r="C7453" s="134"/>
      <c r="D7453" s="94">
        <f t="shared" si="116"/>
        <v>0</v>
      </c>
      <c r="E7453" s="135"/>
    </row>
    <row r="7454" spans="1:5">
      <c r="A7454" s="88">
        <v>7444</v>
      </c>
      <c r="B7454" s="134"/>
      <c r="C7454" s="134"/>
      <c r="D7454" s="94">
        <f t="shared" si="116"/>
        <v>0</v>
      </c>
      <c r="E7454" s="135"/>
    </row>
    <row r="7455" spans="1:5">
      <c r="A7455" s="88">
        <v>7445</v>
      </c>
      <c r="B7455" s="134"/>
      <c r="C7455" s="134"/>
      <c r="D7455" s="94">
        <f t="shared" si="116"/>
        <v>0</v>
      </c>
      <c r="E7455" s="135"/>
    </row>
    <row r="7456" spans="1:5">
      <c r="A7456" s="88">
        <v>7446</v>
      </c>
      <c r="B7456" s="134"/>
      <c r="C7456" s="134"/>
      <c r="D7456" s="94">
        <f t="shared" si="116"/>
        <v>0</v>
      </c>
      <c r="E7456" s="135"/>
    </row>
    <row r="7457" spans="1:5">
      <c r="A7457" s="88">
        <v>7447</v>
      </c>
      <c r="B7457" s="134"/>
      <c r="C7457" s="134"/>
      <c r="D7457" s="94">
        <f t="shared" si="116"/>
        <v>0</v>
      </c>
      <c r="E7457" s="135"/>
    </row>
    <row r="7458" spans="1:5">
      <c r="A7458" s="88">
        <v>7448</v>
      </c>
      <c r="B7458" s="134"/>
      <c r="C7458" s="134"/>
      <c r="D7458" s="94">
        <f t="shared" si="116"/>
        <v>0</v>
      </c>
      <c r="E7458" s="135"/>
    </row>
    <row r="7459" spans="1:5">
      <c r="A7459" s="88">
        <v>7449</v>
      </c>
      <c r="B7459" s="134"/>
      <c r="C7459" s="134"/>
      <c r="D7459" s="94">
        <f t="shared" si="116"/>
        <v>0</v>
      </c>
      <c r="E7459" s="135"/>
    </row>
    <row r="7460" spans="1:5">
      <c r="A7460" s="88">
        <v>7450</v>
      </c>
      <c r="B7460" s="134"/>
      <c r="C7460" s="134"/>
      <c r="D7460" s="94">
        <f t="shared" si="116"/>
        <v>0</v>
      </c>
      <c r="E7460" s="135"/>
    </row>
    <row r="7461" spans="1:5">
      <c r="A7461" s="88">
        <v>7451</v>
      </c>
      <c r="B7461" s="134"/>
      <c r="C7461" s="134"/>
      <c r="D7461" s="94">
        <f t="shared" si="116"/>
        <v>0</v>
      </c>
      <c r="E7461" s="135"/>
    </row>
    <row r="7462" spans="1:5">
      <c r="A7462" s="88">
        <v>7452</v>
      </c>
      <c r="B7462" s="134"/>
      <c r="C7462" s="134"/>
      <c r="D7462" s="94">
        <f t="shared" si="116"/>
        <v>0</v>
      </c>
      <c r="E7462" s="135"/>
    </row>
    <row r="7463" spans="1:5">
      <c r="A7463" s="88">
        <v>7453</v>
      </c>
      <c r="B7463" s="134"/>
      <c r="C7463" s="134"/>
      <c r="D7463" s="94">
        <f t="shared" si="116"/>
        <v>0</v>
      </c>
      <c r="E7463" s="135"/>
    </row>
    <row r="7464" spans="1:5">
      <c r="A7464" s="88">
        <v>7454</v>
      </c>
      <c r="B7464" s="134"/>
      <c r="C7464" s="134"/>
      <c r="D7464" s="94">
        <f t="shared" si="116"/>
        <v>0</v>
      </c>
      <c r="E7464" s="135"/>
    </row>
    <row r="7465" spans="1:5">
      <c r="A7465" s="88">
        <v>7455</v>
      </c>
      <c r="B7465" s="134"/>
      <c r="C7465" s="134"/>
      <c r="D7465" s="94">
        <f t="shared" si="116"/>
        <v>0</v>
      </c>
      <c r="E7465" s="135"/>
    </row>
    <row r="7466" spans="1:5">
      <c r="A7466" s="88">
        <v>7456</v>
      </c>
      <c r="B7466" s="134"/>
      <c r="C7466" s="134"/>
      <c r="D7466" s="94">
        <f t="shared" si="116"/>
        <v>0</v>
      </c>
      <c r="E7466" s="135"/>
    </row>
    <row r="7467" spans="1:5">
      <c r="A7467" s="88">
        <v>7457</v>
      </c>
      <c r="B7467" s="134"/>
      <c r="C7467" s="134"/>
      <c r="D7467" s="94">
        <f t="shared" si="116"/>
        <v>0</v>
      </c>
      <c r="E7467" s="135"/>
    </row>
    <row r="7468" spans="1:5">
      <c r="A7468" s="88">
        <v>7458</v>
      </c>
      <c r="B7468" s="134"/>
      <c r="C7468" s="134"/>
      <c r="D7468" s="94">
        <f t="shared" si="116"/>
        <v>0</v>
      </c>
      <c r="E7468" s="135"/>
    </row>
    <row r="7469" spans="1:5">
      <c r="A7469" s="88">
        <v>7459</v>
      </c>
      <c r="B7469" s="134"/>
      <c r="C7469" s="134"/>
      <c r="D7469" s="94">
        <f t="shared" si="116"/>
        <v>0</v>
      </c>
      <c r="E7469" s="135"/>
    </row>
    <row r="7470" spans="1:5">
      <c r="A7470" s="88">
        <v>7460</v>
      </c>
      <c r="B7470" s="134"/>
      <c r="C7470" s="134"/>
      <c r="D7470" s="94">
        <f t="shared" si="116"/>
        <v>0</v>
      </c>
      <c r="E7470" s="135"/>
    </row>
    <row r="7471" spans="1:5">
      <c r="A7471" s="88">
        <v>7461</v>
      </c>
      <c r="B7471" s="134"/>
      <c r="C7471" s="134"/>
      <c r="D7471" s="94">
        <f t="shared" si="116"/>
        <v>0</v>
      </c>
      <c r="E7471" s="135"/>
    </row>
    <row r="7472" spans="1:5">
      <c r="A7472" s="88">
        <v>7462</v>
      </c>
      <c r="B7472" s="134"/>
      <c r="C7472" s="134"/>
      <c r="D7472" s="94">
        <f t="shared" si="116"/>
        <v>0</v>
      </c>
      <c r="E7472" s="135"/>
    </row>
    <row r="7473" spans="1:5">
      <c r="A7473" s="88">
        <v>7463</v>
      </c>
      <c r="B7473" s="134"/>
      <c r="C7473" s="134"/>
      <c r="D7473" s="94">
        <f t="shared" si="116"/>
        <v>0</v>
      </c>
      <c r="E7473" s="135"/>
    </row>
    <row r="7474" spans="1:5">
      <c r="A7474" s="88">
        <v>7464</v>
      </c>
      <c r="B7474" s="134"/>
      <c r="C7474" s="134"/>
      <c r="D7474" s="94">
        <f t="shared" si="116"/>
        <v>0</v>
      </c>
      <c r="E7474" s="135"/>
    </row>
    <row r="7475" spans="1:5">
      <c r="A7475" s="88">
        <v>7465</v>
      </c>
      <c r="B7475" s="134"/>
      <c r="C7475" s="134"/>
      <c r="D7475" s="94">
        <f t="shared" si="116"/>
        <v>0</v>
      </c>
      <c r="E7475" s="135"/>
    </row>
    <row r="7476" spans="1:5">
      <c r="A7476" s="88">
        <v>7466</v>
      </c>
      <c r="B7476" s="134"/>
      <c r="C7476" s="134"/>
      <c r="D7476" s="94">
        <f t="shared" si="116"/>
        <v>0</v>
      </c>
      <c r="E7476" s="135"/>
    </row>
    <row r="7477" spans="1:5">
      <c r="A7477" s="88">
        <v>7467</v>
      </c>
      <c r="B7477" s="134"/>
      <c r="C7477" s="134"/>
      <c r="D7477" s="94">
        <f t="shared" si="116"/>
        <v>0</v>
      </c>
      <c r="E7477" s="135"/>
    </row>
    <row r="7478" spans="1:5">
      <c r="A7478" s="88">
        <v>7468</v>
      </c>
      <c r="B7478" s="134"/>
      <c r="C7478" s="134"/>
      <c r="D7478" s="94">
        <f t="shared" si="116"/>
        <v>0</v>
      </c>
      <c r="E7478" s="135"/>
    </row>
    <row r="7479" spans="1:5">
      <c r="A7479" s="88">
        <v>7469</v>
      </c>
      <c r="B7479" s="134"/>
      <c r="C7479" s="134"/>
      <c r="D7479" s="94">
        <f t="shared" si="116"/>
        <v>0</v>
      </c>
      <c r="E7479" s="135"/>
    </row>
    <row r="7480" spans="1:5">
      <c r="A7480" s="88">
        <v>7470</v>
      </c>
      <c r="B7480" s="134"/>
      <c r="C7480" s="134"/>
      <c r="D7480" s="94">
        <f t="shared" si="116"/>
        <v>0</v>
      </c>
      <c r="E7480" s="135"/>
    </row>
    <row r="7481" spans="1:5">
      <c r="A7481" s="88">
        <v>7471</v>
      </c>
      <c r="B7481" s="134"/>
      <c r="C7481" s="134"/>
      <c r="D7481" s="94">
        <f t="shared" si="116"/>
        <v>0</v>
      </c>
      <c r="E7481" s="135"/>
    </row>
    <row r="7482" spans="1:5">
      <c r="A7482" s="88">
        <v>7472</v>
      </c>
      <c r="B7482" s="134"/>
      <c r="C7482" s="134"/>
      <c r="D7482" s="94">
        <f t="shared" si="116"/>
        <v>0</v>
      </c>
      <c r="E7482" s="135"/>
    </row>
    <row r="7483" spans="1:5">
      <c r="A7483" s="88">
        <v>7473</v>
      </c>
      <c r="B7483" s="134"/>
      <c r="C7483" s="134"/>
      <c r="D7483" s="94">
        <f t="shared" si="116"/>
        <v>0</v>
      </c>
      <c r="E7483" s="135"/>
    </row>
    <row r="7484" spans="1:5">
      <c r="A7484" s="88">
        <v>7474</v>
      </c>
      <c r="B7484" s="134"/>
      <c r="C7484" s="134"/>
      <c r="D7484" s="94">
        <f t="shared" si="116"/>
        <v>0</v>
      </c>
      <c r="E7484" s="135"/>
    </row>
    <row r="7485" spans="1:5">
      <c r="A7485" s="88">
        <v>7475</v>
      </c>
      <c r="B7485" s="134"/>
      <c r="C7485" s="134"/>
      <c r="D7485" s="94">
        <f t="shared" si="116"/>
        <v>0</v>
      </c>
      <c r="E7485" s="135"/>
    </row>
    <row r="7486" spans="1:5">
      <c r="A7486" s="88">
        <v>7476</v>
      </c>
      <c r="B7486" s="134"/>
      <c r="C7486" s="134"/>
      <c r="D7486" s="94">
        <f t="shared" si="116"/>
        <v>0</v>
      </c>
      <c r="E7486" s="135"/>
    </row>
    <row r="7487" spans="1:5">
      <c r="A7487" s="88">
        <v>7477</v>
      </c>
      <c r="B7487" s="134"/>
      <c r="C7487" s="134"/>
      <c r="D7487" s="94">
        <f t="shared" si="116"/>
        <v>0</v>
      </c>
      <c r="E7487" s="135"/>
    </row>
    <row r="7488" spans="1:5">
      <c r="A7488" s="88">
        <v>7478</v>
      </c>
      <c r="B7488" s="134"/>
      <c r="C7488" s="134"/>
      <c r="D7488" s="94">
        <f t="shared" si="116"/>
        <v>0</v>
      </c>
      <c r="E7488" s="135"/>
    </row>
    <row r="7489" spans="1:5">
      <c r="A7489" s="88">
        <v>7479</v>
      </c>
      <c r="B7489" s="134"/>
      <c r="C7489" s="134"/>
      <c r="D7489" s="94">
        <f t="shared" si="116"/>
        <v>0</v>
      </c>
      <c r="E7489" s="135"/>
    </row>
    <row r="7490" spans="1:5">
      <c r="A7490" s="88">
        <v>7480</v>
      </c>
      <c r="B7490" s="134"/>
      <c r="C7490" s="134"/>
      <c r="D7490" s="94">
        <f t="shared" si="116"/>
        <v>0</v>
      </c>
      <c r="E7490" s="135"/>
    </row>
    <row r="7491" spans="1:5">
      <c r="A7491" s="88">
        <v>7481</v>
      </c>
      <c r="B7491" s="134"/>
      <c r="C7491" s="134"/>
      <c r="D7491" s="94">
        <f t="shared" si="116"/>
        <v>0</v>
      </c>
      <c r="E7491" s="135"/>
    </row>
    <row r="7492" spans="1:5">
      <c r="A7492" s="88">
        <v>7482</v>
      </c>
      <c r="B7492" s="134"/>
      <c r="C7492" s="134"/>
      <c r="D7492" s="94">
        <f t="shared" si="116"/>
        <v>0</v>
      </c>
      <c r="E7492" s="135"/>
    </row>
    <row r="7493" spans="1:5">
      <c r="A7493" s="88">
        <v>7483</v>
      </c>
      <c r="B7493" s="134"/>
      <c r="C7493" s="134"/>
      <c r="D7493" s="94">
        <f t="shared" si="116"/>
        <v>0</v>
      </c>
      <c r="E7493" s="135"/>
    </row>
    <row r="7494" spans="1:5">
      <c r="A7494" s="88">
        <v>7484</v>
      </c>
      <c r="B7494" s="134"/>
      <c r="C7494" s="134"/>
      <c r="D7494" s="94">
        <f t="shared" si="116"/>
        <v>0</v>
      </c>
      <c r="E7494" s="135"/>
    </row>
    <row r="7495" spans="1:5">
      <c r="A7495" s="88">
        <v>7485</v>
      </c>
      <c r="B7495" s="134"/>
      <c r="C7495" s="134"/>
      <c r="D7495" s="94">
        <f t="shared" si="116"/>
        <v>0</v>
      </c>
      <c r="E7495" s="135"/>
    </row>
    <row r="7496" spans="1:5">
      <c r="A7496" s="88">
        <v>7486</v>
      </c>
      <c r="B7496" s="134"/>
      <c r="C7496" s="134"/>
      <c r="D7496" s="94">
        <f t="shared" si="116"/>
        <v>0</v>
      </c>
      <c r="E7496" s="135"/>
    </row>
    <row r="7497" spans="1:5">
      <c r="A7497" s="88">
        <v>7487</v>
      </c>
      <c r="B7497" s="134"/>
      <c r="C7497" s="134"/>
      <c r="D7497" s="94">
        <f t="shared" si="116"/>
        <v>0</v>
      </c>
      <c r="E7497" s="135"/>
    </row>
    <row r="7498" spans="1:5">
      <c r="A7498" s="88">
        <v>7488</v>
      </c>
      <c r="B7498" s="134"/>
      <c r="C7498" s="134"/>
      <c r="D7498" s="94">
        <f t="shared" si="116"/>
        <v>0</v>
      </c>
      <c r="E7498" s="135"/>
    </row>
    <row r="7499" spans="1:5">
      <c r="A7499" s="88">
        <v>7489</v>
      </c>
      <c r="B7499" s="134"/>
      <c r="C7499" s="134"/>
      <c r="D7499" s="94">
        <f t="shared" si="116"/>
        <v>0</v>
      </c>
      <c r="E7499" s="135"/>
    </row>
    <row r="7500" spans="1:5">
      <c r="A7500" s="88">
        <v>7490</v>
      </c>
      <c r="B7500" s="134"/>
      <c r="C7500" s="134"/>
      <c r="D7500" s="94">
        <f t="shared" ref="D7500:D7563" si="117">MIN(B7500:C7500)</f>
        <v>0</v>
      </c>
      <c r="E7500" s="135"/>
    </row>
    <row r="7501" spans="1:5">
      <c r="A7501" s="88">
        <v>7491</v>
      </c>
      <c r="B7501" s="134"/>
      <c r="C7501" s="134"/>
      <c r="D7501" s="94">
        <f t="shared" si="117"/>
        <v>0</v>
      </c>
      <c r="E7501" s="135"/>
    </row>
    <row r="7502" spans="1:5">
      <c r="A7502" s="88">
        <v>7492</v>
      </c>
      <c r="B7502" s="134"/>
      <c r="C7502" s="134"/>
      <c r="D7502" s="94">
        <f t="shared" si="117"/>
        <v>0</v>
      </c>
      <c r="E7502" s="135"/>
    </row>
    <row r="7503" spans="1:5">
      <c r="A7503" s="88">
        <v>7493</v>
      </c>
      <c r="B7503" s="134"/>
      <c r="C7503" s="134"/>
      <c r="D7503" s="94">
        <f t="shared" si="117"/>
        <v>0</v>
      </c>
      <c r="E7503" s="135"/>
    </row>
    <row r="7504" spans="1:5">
      <c r="A7504" s="88">
        <v>7494</v>
      </c>
      <c r="B7504" s="134"/>
      <c r="C7504" s="134"/>
      <c r="D7504" s="94">
        <f t="shared" si="117"/>
        <v>0</v>
      </c>
      <c r="E7504" s="135"/>
    </row>
    <row r="7505" spans="1:5">
      <c r="A7505" s="88">
        <v>7495</v>
      </c>
      <c r="B7505" s="134"/>
      <c r="C7505" s="134"/>
      <c r="D7505" s="94">
        <f t="shared" si="117"/>
        <v>0</v>
      </c>
      <c r="E7505" s="135"/>
    </row>
    <row r="7506" spans="1:5">
      <c r="A7506" s="88">
        <v>7496</v>
      </c>
      <c r="B7506" s="134"/>
      <c r="C7506" s="134"/>
      <c r="D7506" s="94">
        <f t="shared" si="117"/>
        <v>0</v>
      </c>
      <c r="E7506" s="135"/>
    </row>
    <row r="7507" spans="1:5">
      <c r="A7507" s="88">
        <v>7497</v>
      </c>
      <c r="B7507" s="134"/>
      <c r="C7507" s="134"/>
      <c r="D7507" s="94">
        <f t="shared" si="117"/>
        <v>0</v>
      </c>
      <c r="E7507" s="135"/>
    </row>
    <row r="7508" spans="1:5">
      <c r="A7508" s="88">
        <v>7498</v>
      </c>
      <c r="B7508" s="134"/>
      <c r="C7508" s="134"/>
      <c r="D7508" s="94">
        <f t="shared" si="117"/>
        <v>0</v>
      </c>
      <c r="E7508" s="135"/>
    </row>
    <row r="7509" spans="1:5">
      <c r="A7509" s="88">
        <v>7499</v>
      </c>
      <c r="B7509" s="134"/>
      <c r="C7509" s="134"/>
      <c r="D7509" s="94">
        <f t="shared" si="117"/>
        <v>0</v>
      </c>
      <c r="E7509" s="135"/>
    </row>
    <row r="7510" spans="1:5">
      <c r="A7510" s="88">
        <v>7500</v>
      </c>
      <c r="B7510" s="134"/>
      <c r="C7510" s="134"/>
      <c r="D7510" s="94">
        <f t="shared" si="117"/>
        <v>0</v>
      </c>
      <c r="E7510" s="135"/>
    </row>
    <row r="7511" spans="1:5">
      <c r="A7511" s="88">
        <v>7501</v>
      </c>
      <c r="B7511" s="134"/>
      <c r="C7511" s="134"/>
      <c r="D7511" s="94">
        <f t="shared" si="117"/>
        <v>0</v>
      </c>
      <c r="E7511" s="135"/>
    </row>
    <row r="7512" spans="1:5">
      <c r="A7512" s="88">
        <v>7502</v>
      </c>
      <c r="B7512" s="134"/>
      <c r="C7512" s="134"/>
      <c r="D7512" s="94">
        <f t="shared" si="117"/>
        <v>0</v>
      </c>
      <c r="E7512" s="135"/>
    </row>
    <row r="7513" spans="1:5">
      <c r="A7513" s="88">
        <v>7503</v>
      </c>
      <c r="B7513" s="134"/>
      <c r="C7513" s="134"/>
      <c r="D7513" s="94">
        <f t="shared" si="117"/>
        <v>0</v>
      </c>
      <c r="E7513" s="135"/>
    </row>
    <row r="7514" spans="1:5">
      <c r="A7514" s="88">
        <v>7504</v>
      </c>
      <c r="B7514" s="134"/>
      <c r="C7514" s="134"/>
      <c r="D7514" s="94">
        <f t="shared" si="117"/>
        <v>0</v>
      </c>
      <c r="E7514" s="135"/>
    </row>
    <row r="7515" spans="1:5">
      <c r="A7515" s="88">
        <v>7505</v>
      </c>
      <c r="B7515" s="134"/>
      <c r="C7515" s="134"/>
      <c r="D7515" s="94">
        <f t="shared" si="117"/>
        <v>0</v>
      </c>
      <c r="E7515" s="135"/>
    </row>
    <row r="7516" spans="1:5">
      <c r="A7516" s="88">
        <v>7506</v>
      </c>
      <c r="B7516" s="134"/>
      <c r="C7516" s="134"/>
      <c r="D7516" s="94">
        <f t="shared" si="117"/>
        <v>0</v>
      </c>
      <c r="E7516" s="135"/>
    </row>
    <row r="7517" spans="1:5">
      <c r="A7517" s="88">
        <v>7507</v>
      </c>
      <c r="B7517" s="134"/>
      <c r="C7517" s="134"/>
      <c r="D7517" s="94">
        <f t="shared" si="117"/>
        <v>0</v>
      </c>
      <c r="E7517" s="135"/>
    </row>
    <row r="7518" spans="1:5">
      <c r="A7518" s="88">
        <v>7508</v>
      </c>
      <c r="B7518" s="134"/>
      <c r="C7518" s="134"/>
      <c r="D7518" s="94">
        <f t="shared" si="117"/>
        <v>0</v>
      </c>
      <c r="E7518" s="135"/>
    </row>
    <row r="7519" spans="1:5">
      <c r="A7519" s="88">
        <v>7509</v>
      </c>
      <c r="B7519" s="134"/>
      <c r="C7519" s="134"/>
      <c r="D7519" s="94">
        <f t="shared" si="117"/>
        <v>0</v>
      </c>
      <c r="E7519" s="135"/>
    </row>
    <row r="7520" spans="1:5">
      <c r="A7520" s="88">
        <v>7510</v>
      </c>
      <c r="B7520" s="134"/>
      <c r="C7520" s="134"/>
      <c r="D7520" s="94">
        <f t="shared" si="117"/>
        <v>0</v>
      </c>
      <c r="E7520" s="135"/>
    </row>
    <row r="7521" spans="1:5">
      <c r="A7521" s="88">
        <v>7511</v>
      </c>
      <c r="B7521" s="134"/>
      <c r="C7521" s="134"/>
      <c r="D7521" s="94">
        <f t="shared" si="117"/>
        <v>0</v>
      </c>
      <c r="E7521" s="135"/>
    </row>
    <row r="7522" spans="1:5">
      <c r="A7522" s="88">
        <v>7512</v>
      </c>
      <c r="B7522" s="134"/>
      <c r="C7522" s="134"/>
      <c r="D7522" s="94">
        <f t="shared" si="117"/>
        <v>0</v>
      </c>
      <c r="E7522" s="135"/>
    </row>
    <row r="7523" spans="1:5">
      <c r="A7523" s="88">
        <v>7513</v>
      </c>
      <c r="B7523" s="134"/>
      <c r="C7523" s="134"/>
      <c r="D7523" s="94">
        <f t="shared" si="117"/>
        <v>0</v>
      </c>
      <c r="E7523" s="135"/>
    </row>
    <row r="7524" spans="1:5">
      <c r="A7524" s="88">
        <v>7514</v>
      </c>
      <c r="B7524" s="134"/>
      <c r="C7524" s="134"/>
      <c r="D7524" s="94">
        <f t="shared" si="117"/>
        <v>0</v>
      </c>
      <c r="E7524" s="135"/>
    </row>
    <row r="7525" spans="1:5">
      <c r="A7525" s="88">
        <v>7515</v>
      </c>
      <c r="B7525" s="134"/>
      <c r="C7525" s="134"/>
      <c r="D7525" s="94">
        <f t="shared" si="117"/>
        <v>0</v>
      </c>
      <c r="E7525" s="135"/>
    </row>
    <row r="7526" spans="1:5">
      <c r="A7526" s="88">
        <v>7516</v>
      </c>
      <c r="B7526" s="134"/>
      <c r="C7526" s="134"/>
      <c r="D7526" s="94">
        <f t="shared" si="117"/>
        <v>0</v>
      </c>
      <c r="E7526" s="135"/>
    </row>
    <row r="7527" spans="1:5">
      <c r="A7527" s="88">
        <v>7517</v>
      </c>
      <c r="B7527" s="134"/>
      <c r="C7527" s="134"/>
      <c r="D7527" s="94">
        <f t="shared" si="117"/>
        <v>0</v>
      </c>
      <c r="E7527" s="135"/>
    </row>
    <row r="7528" spans="1:5">
      <c r="A7528" s="88">
        <v>7518</v>
      </c>
      <c r="B7528" s="134"/>
      <c r="C7528" s="134"/>
      <c r="D7528" s="94">
        <f t="shared" si="117"/>
        <v>0</v>
      </c>
      <c r="E7528" s="135"/>
    </row>
    <row r="7529" spans="1:5">
      <c r="A7529" s="88">
        <v>7519</v>
      </c>
      <c r="B7529" s="134"/>
      <c r="C7529" s="134"/>
      <c r="D7529" s="94">
        <f t="shared" si="117"/>
        <v>0</v>
      </c>
      <c r="E7529" s="135"/>
    </row>
    <row r="7530" spans="1:5">
      <c r="A7530" s="88">
        <v>7520</v>
      </c>
      <c r="B7530" s="134"/>
      <c r="C7530" s="134"/>
      <c r="D7530" s="94">
        <f t="shared" si="117"/>
        <v>0</v>
      </c>
      <c r="E7530" s="135"/>
    </row>
    <row r="7531" spans="1:5">
      <c r="A7531" s="88">
        <v>7521</v>
      </c>
      <c r="B7531" s="134"/>
      <c r="C7531" s="134"/>
      <c r="D7531" s="94">
        <f t="shared" si="117"/>
        <v>0</v>
      </c>
      <c r="E7531" s="135"/>
    </row>
    <row r="7532" spans="1:5">
      <c r="A7532" s="88">
        <v>7522</v>
      </c>
      <c r="B7532" s="134"/>
      <c r="C7532" s="134"/>
      <c r="D7532" s="94">
        <f t="shared" si="117"/>
        <v>0</v>
      </c>
      <c r="E7532" s="135"/>
    </row>
    <row r="7533" spans="1:5">
      <c r="A7533" s="88">
        <v>7523</v>
      </c>
      <c r="B7533" s="134"/>
      <c r="C7533" s="134"/>
      <c r="D7533" s="94">
        <f t="shared" si="117"/>
        <v>0</v>
      </c>
      <c r="E7533" s="135"/>
    </row>
    <row r="7534" spans="1:5">
      <c r="A7534" s="88">
        <v>7524</v>
      </c>
      <c r="B7534" s="134"/>
      <c r="C7534" s="134"/>
      <c r="D7534" s="94">
        <f t="shared" si="117"/>
        <v>0</v>
      </c>
      <c r="E7534" s="135"/>
    </row>
    <row r="7535" spans="1:5">
      <c r="A7535" s="88">
        <v>7525</v>
      </c>
      <c r="B7535" s="134"/>
      <c r="C7535" s="134"/>
      <c r="D7535" s="94">
        <f t="shared" si="117"/>
        <v>0</v>
      </c>
      <c r="E7535" s="135"/>
    </row>
    <row r="7536" spans="1:5">
      <c r="A7536" s="88">
        <v>7526</v>
      </c>
      <c r="B7536" s="134"/>
      <c r="C7536" s="134"/>
      <c r="D7536" s="94">
        <f t="shared" si="117"/>
        <v>0</v>
      </c>
      <c r="E7536" s="135"/>
    </row>
    <row r="7537" spans="1:5">
      <c r="A7537" s="88">
        <v>7527</v>
      </c>
      <c r="B7537" s="134"/>
      <c r="C7537" s="134"/>
      <c r="D7537" s="94">
        <f t="shared" si="117"/>
        <v>0</v>
      </c>
      <c r="E7537" s="135"/>
    </row>
    <row r="7538" spans="1:5">
      <c r="A7538" s="88">
        <v>7528</v>
      </c>
      <c r="B7538" s="134"/>
      <c r="C7538" s="134"/>
      <c r="D7538" s="94">
        <f t="shared" si="117"/>
        <v>0</v>
      </c>
      <c r="E7538" s="135"/>
    </row>
    <row r="7539" spans="1:5">
      <c r="A7539" s="88">
        <v>7529</v>
      </c>
      <c r="B7539" s="134"/>
      <c r="C7539" s="134"/>
      <c r="D7539" s="94">
        <f t="shared" si="117"/>
        <v>0</v>
      </c>
      <c r="E7539" s="135"/>
    </row>
    <row r="7540" spans="1:5">
      <c r="A7540" s="88">
        <v>7530</v>
      </c>
      <c r="B7540" s="134"/>
      <c r="C7540" s="134"/>
      <c r="D7540" s="94">
        <f t="shared" si="117"/>
        <v>0</v>
      </c>
      <c r="E7540" s="135"/>
    </row>
    <row r="7541" spans="1:5">
      <c r="A7541" s="88">
        <v>7531</v>
      </c>
      <c r="B7541" s="134"/>
      <c r="C7541" s="134"/>
      <c r="D7541" s="94">
        <f t="shared" si="117"/>
        <v>0</v>
      </c>
      <c r="E7541" s="135"/>
    </row>
    <row r="7542" spans="1:5">
      <c r="A7542" s="88">
        <v>7532</v>
      </c>
      <c r="B7542" s="134"/>
      <c r="C7542" s="134"/>
      <c r="D7542" s="94">
        <f t="shared" si="117"/>
        <v>0</v>
      </c>
      <c r="E7542" s="135"/>
    </row>
    <row r="7543" spans="1:5">
      <c r="A7543" s="88">
        <v>7533</v>
      </c>
      <c r="B7543" s="134"/>
      <c r="C7543" s="134"/>
      <c r="D7543" s="94">
        <f t="shared" si="117"/>
        <v>0</v>
      </c>
      <c r="E7543" s="135"/>
    </row>
    <row r="7544" spans="1:5">
      <c r="A7544" s="88">
        <v>7534</v>
      </c>
      <c r="B7544" s="134"/>
      <c r="C7544" s="134"/>
      <c r="D7544" s="94">
        <f t="shared" si="117"/>
        <v>0</v>
      </c>
      <c r="E7544" s="135"/>
    </row>
    <row r="7545" spans="1:5">
      <c r="A7545" s="88">
        <v>7535</v>
      </c>
      <c r="B7545" s="134"/>
      <c r="C7545" s="134"/>
      <c r="D7545" s="94">
        <f t="shared" si="117"/>
        <v>0</v>
      </c>
      <c r="E7545" s="135"/>
    </row>
    <row r="7546" spans="1:5">
      <c r="A7546" s="88">
        <v>7536</v>
      </c>
      <c r="B7546" s="134"/>
      <c r="C7546" s="134"/>
      <c r="D7546" s="94">
        <f t="shared" si="117"/>
        <v>0</v>
      </c>
      <c r="E7546" s="135"/>
    </row>
    <row r="7547" spans="1:5">
      <c r="A7547" s="88">
        <v>7537</v>
      </c>
      <c r="B7547" s="134"/>
      <c r="C7547" s="134"/>
      <c r="D7547" s="94">
        <f t="shared" si="117"/>
        <v>0</v>
      </c>
      <c r="E7547" s="135"/>
    </row>
    <row r="7548" spans="1:5">
      <c r="A7548" s="88">
        <v>7538</v>
      </c>
      <c r="B7548" s="134"/>
      <c r="C7548" s="134"/>
      <c r="D7548" s="94">
        <f t="shared" si="117"/>
        <v>0</v>
      </c>
      <c r="E7548" s="135"/>
    </row>
    <row r="7549" spans="1:5">
      <c r="A7549" s="88">
        <v>7539</v>
      </c>
      <c r="B7549" s="134"/>
      <c r="C7549" s="134"/>
      <c r="D7549" s="94">
        <f t="shared" si="117"/>
        <v>0</v>
      </c>
      <c r="E7549" s="135"/>
    </row>
    <row r="7550" spans="1:5">
      <c r="A7550" s="88">
        <v>7540</v>
      </c>
      <c r="B7550" s="134"/>
      <c r="C7550" s="134"/>
      <c r="D7550" s="94">
        <f t="shared" si="117"/>
        <v>0</v>
      </c>
      <c r="E7550" s="135"/>
    </row>
    <row r="7551" spans="1:5">
      <c r="A7551" s="88">
        <v>7541</v>
      </c>
      <c r="B7551" s="134"/>
      <c r="C7551" s="134"/>
      <c r="D7551" s="94">
        <f t="shared" si="117"/>
        <v>0</v>
      </c>
      <c r="E7551" s="135"/>
    </row>
    <row r="7552" spans="1:5">
      <c r="A7552" s="88">
        <v>7542</v>
      </c>
      <c r="B7552" s="134"/>
      <c r="C7552" s="134"/>
      <c r="D7552" s="94">
        <f t="shared" si="117"/>
        <v>0</v>
      </c>
      <c r="E7552" s="135"/>
    </row>
    <row r="7553" spans="1:5">
      <c r="A7553" s="88">
        <v>7543</v>
      </c>
      <c r="B7553" s="134"/>
      <c r="C7553" s="134"/>
      <c r="D7553" s="94">
        <f t="shared" si="117"/>
        <v>0</v>
      </c>
      <c r="E7553" s="135"/>
    </row>
    <row r="7554" spans="1:5">
      <c r="A7554" s="88">
        <v>7544</v>
      </c>
      <c r="B7554" s="134"/>
      <c r="C7554" s="134"/>
      <c r="D7554" s="94">
        <f t="shared" si="117"/>
        <v>0</v>
      </c>
      <c r="E7554" s="135"/>
    </row>
    <row r="7555" spans="1:5">
      <c r="A7555" s="88">
        <v>7545</v>
      </c>
      <c r="B7555" s="134"/>
      <c r="C7555" s="134"/>
      <c r="D7555" s="94">
        <f t="shared" si="117"/>
        <v>0</v>
      </c>
      <c r="E7555" s="135"/>
    </row>
    <row r="7556" spans="1:5">
      <c r="A7556" s="88">
        <v>7546</v>
      </c>
      <c r="B7556" s="134"/>
      <c r="C7556" s="134"/>
      <c r="D7556" s="94">
        <f t="shared" si="117"/>
        <v>0</v>
      </c>
      <c r="E7556" s="135"/>
    </row>
    <row r="7557" spans="1:5">
      <c r="A7557" s="88">
        <v>7547</v>
      </c>
      <c r="B7557" s="134"/>
      <c r="C7557" s="134"/>
      <c r="D7557" s="94">
        <f t="shared" si="117"/>
        <v>0</v>
      </c>
      <c r="E7557" s="135"/>
    </row>
    <row r="7558" spans="1:5">
      <c r="A7558" s="88">
        <v>7548</v>
      </c>
      <c r="B7558" s="134"/>
      <c r="C7558" s="134"/>
      <c r="D7558" s="94">
        <f t="shared" si="117"/>
        <v>0</v>
      </c>
      <c r="E7558" s="135"/>
    </row>
    <row r="7559" spans="1:5">
      <c r="A7559" s="88">
        <v>7549</v>
      </c>
      <c r="B7559" s="134"/>
      <c r="C7559" s="134"/>
      <c r="D7559" s="94">
        <f t="shared" si="117"/>
        <v>0</v>
      </c>
      <c r="E7559" s="135"/>
    </row>
    <row r="7560" spans="1:5">
      <c r="A7560" s="88">
        <v>7550</v>
      </c>
      <c r="B7560" s="134"/>
      <c r="C7560" s="134"/>
      <c r="D7560" s="94">
        <f t="shared" si="117"/>
        <v>0</v>
      </c>
      <c r="E7560" s="135"/>
    </row>
    <row r="7561" spans="1:5">
      <c r="A7561" s="88">
        <v>7551</v>
      </c>
      <c r="B7561" s="134"/>
      <c r="C7561" s="134"/>
      <c r="D7561" s="94">
        <f t="shared" si="117"/>
        <v>0</v>
      </c>
      <c r="E7561" s="135"/>
    </row>
    <row r="7562" spans="1:5">
      <c r="A7562" s="88">
        <v>7552</v>
      </c>
      <c r="B7562" s="134"/>
      <c r="C7562" s="134"/>
      <c r="D7562" s="94">
        <f t="shared" si="117"/>
        <v>0</v>
      </c>
      <c r="E7562" s="135"/>
    </row>
    <row r="7563" spans="1:5">
      <c r="A7563" s="88">
        <v>7553</v>
      </c>
      <c r="B7563" s="134"/>
      <c r="C7563" s="134"/>
      <c r="D7563" s="94">
        <f t="shared" si="117"/>
        <v>0</v>
      </c>
      <c r="E7563" s="135"/>
    </row>
    <row r="7564" spans="1:5">
      <c r="A7564" s="88">
        <v>7554</v>
      </c>
      <c r="B7564" s="134"/>
      <c r="C7564" s="134"/>
      <c r="D7564" s="94">
        <f t="shared" ref="D7564:D7627" si="118">MIN(B7564:C7564)</f>
        <v>0</v>
      </c>
      <c r="E7564" s="135"/>
    </row>
    <row r="7565" spans="1:5">
      <c r="A7565" s="88">
        <v>7555</v>
      </c>
      <c r="B7565" s="134"/>
      <c r="C7565" s="134"/>
      <c r="D7565" s="94">
        <f t="shared" si="118"/>
        <v>0</v>
      </c>
      <c r="E7565" s="135"/>
    </row>
    <row r="7566" spans="1:5">
      <c r="A7566" s="88">
        <v>7556</v>
      </c>
      <c r="B7566" s="134"/>
      <c r="C7566" s="134"/>
      <c r="D7566" s="94">
        <f t="shared" si="118"/>
        <v>0</v>
      </c>
      <c r="E7566" s="135"/>
    </row>
    <row r="7567" spans="1:5">
      <c r="A7567" s="88">
        <v>7557</v>
      </c>
      <c r="B7567" s="134"/>
      <c r="C7567" s="134"/>
      <c r="D7567" s="94">
        <f t="shared" si="118"/>
        <v>0</v>
      </c>
      <c r="E7567" s="135"/>
    </row>
    <row r="7568" spans="1:5">
      <c r="A7568" s="88">
        <v>7558</v>
      </c>
      <c r="B7568" s="134"/>
      <c r="C7568" s="134"/>
      <c r="D7568" s="94">
        <f t="shared" si="118"/>
        <v>0</v>
      </c>
      <c r="E7568" s="135"/>
    </row>
    <row r="7569" spans="1:5">
      <c r="A7569" s="88">
        <v>7559</v>
      </c>
      <c r="B7569" s="134"/>
      <c r="C7569" s="134"/>
      <c r="D7569" s="94">
        <f t="shared" si="118"/>
        <v>0</v>
      </c>
      <c r="E7569" s="135"/>
    </row>
    <row r="7570" spans="1:5">
      <c r="A7570" s="88">
        <v>7560</v>
      </c>
      <c r="B7570" s="134"/>
      <c r="C7570" s="134"/>
      <c r="D7570" s="94">
        <f t="shared" si="118"/>
        <v>0</v>
      </c>
      <c r="E7570" s="135"/>
    </row>
    <row r="7571" spans="1:5">
      <c r="A7571" s="88">
        <v>7561</v>
      </c>
      <c r="B7571" s="134"/>
      <c r="C7571" s="134"/>
      <c r="D7571" s="94">
        <f t="shared" si="118"/>
        <v>0</v>
      </c>
      <c r="E7571" s="135"/>
    </row>
    <row r="7572" spans="1:5">
      <c r="A7572" s="88">
        <v>7562</v>
      </c>
      <c r="B7572" s="134"/>
      <c r="C7572" s="134"/>
      <c r="D7572" s="94">
        <f t="shared" si="118"/>
        <v>0</v>
      </c>
      <c r="E7572" s="135"/>
    </row>
    <row r="7573" spans="1:5">
      <c r="A7573" s="88">
        <v>7563</v>
      </c>
      <c r="B7573" s="134"/>
      <c r="C7573" s="134"/>
      <c r="D7573" s="94">
        <f t="shared" si="118"/>
        <v>0</v>
      </c>
      <c r="E7573" s="135"/>
    </row>
    <row r="7574" spans="1:5">
      <c r="A7574" s="88">
        <v>7564</v>
      </c>
      <c r="B7574" s="134"/>
      <c r="C7574" s="134"/>
      <c r="D7574" s="94">
        <f t="shared" si="118"/>
        <v>0</v>
      </c>
      <c r="E7574" s="135"/>
    </row>
    <row r="7575" spans="1:5">
      <c r="A7575" s="88">
        <v>7565</v>
      </c>
      <c r="B7575" s="134"/>
      <c r="C7575" s="134"/>
      <c r="D7575" s="94">
        <f t="shared" si="118"/>
        <v>0</v>
      </c>
      <c r="E7575" s="135"/>
    </row>
    <row r="7576" spans="1:5">
      <c r="A7576" s="88">
        <v>7566</v>
      </c>
      <c r="B7576" s="134"/>
      <c r="C7576" s="134"/>
      <c r="D7576" s="94">
        <f t="shared" si="118"/>
        <v>0</v>
      </c>
      <c r="E7576" s="135"/>
    </row>
    <row r="7577" spans="1:5">
      <c r="A7577" s="88">
        <v>7567</v>
      </c>
      <c r="B7577" s="134"/>
      <c r="C7577" s="134"/>
      <c r="D7577" s="94">
        <f t="shared" si="118"/>
        <v>0</v>
      </c>
      <c r="E7577" s="135"/>
    </row>
    <row r="7578" spans="1:5">
      <c r="A7578" s="88">
        <v>7568</v>
      </c>
      <c r="B7578" s="134"/>
      <c r="C7578" s="134"/>
      <c r="D7578" s="94">
        <f t="shared" si="118"/>
        <v>0</v>
      </c>
      <c r="E7578" s="135"/>
    </row>
    <row r="7579" spans="1:5">
      <c r="A7579" s="88">
        <v>7569</v>
      </c>
      <c r="B7579" s="134"/>
      <c r="C7579" s="134"/>
      <c r="D7579" s="94">
        <f t="shared" si="118"/>
        <v>0</v>
      </c>
      <c r="E7579" s="135"/>
    </row>
    <row r="7580" spans="1:5">
      <c r="A7580" s="88">
        <v>7570</v>
      </c>
      <c r="B7580" s="134"/>
      <c r="C7580" s="134"/>
      <c r="D7580" s="94">
        <f t="shared" si="118"/>
        <v>0</v>
      </c>
      <c r="E7580" s="135"/>
    </row>
    <row r="7581" spans="1:5">
      <c r="A7581" s="88">
        <v>7571</v>
      </c>
      <c r="B7581" s="134"/>
      <c r="C7581" s="134"/>
      <c r="D7581" s="94">
        <f t="shared" si="118"/>
        <v>0</v>
      </c>
      <c r="E7581" s="135"/>
    </row>
    <row r="7582" spans="1:5">
      <c r="A7582" s="88">
        <v>7572</v>
      </c>
      <c r="B7582" s="134"/>
      <c r="C7582" s="134"/>
      <c r="D7582" s="94">
        <f t="shared" si="118"/>
        <v>0</v>
      </c>
      <c r="E7582" s="135"/>
    </row>
    <row r="7583" spans="1:5">
      <c r="A7583" s="88">
        <v>7573</v>
      </c>
      <c r="B7583" s="134"/>
      <c r="C7583" s="134"/>
      <c r="D7583" s="94">
        <f t="shared" si="118"/>
        <v>0</v>
      </c>
      <c r="E7583" s="135"/>
    </row>
    <row r="7584" spans="1:5">
      <c r="A7584" s="88">
        <v>7574</v>
      </c>
      <c r="B7584" s="134"/>
      <c r="C7584" s="134"/>
      <c r="D7584" s="94">
        <f t="shared" si="118"/>
        <v>0</v>
      </c>
      <c r="E7584" s="135"/>
    </row>
    <row r="7585" spans="1:5">
      <c r="A7585" s="88">
        <v>7575</v>
      </c>
      <c r="B7585" s="134"/>
      <c r="C7585" s="134"/>
      <c r="D7585" s="94">
        <f t="shared" si="118"/>
        <v>0</v>
      </c>
      <c r="E7585" s="135"/>
    </row>
    <row r="7586" spans="1:5">
      <c r="A7586" s="88">
        <v>7576</v>
      </c>
      <c r="B7586" s="134"/>
      <c r="C7586" s="134"/>
      <c r="D7586" s="94">
        <f t="shared" si="118"/>
        <v>0</v>
      </c>
      <c r="E7586" s="135"/>
    </row>
    <row r="7587" spans="1:5">
      <c r="A7587" s="88">
        <v>7577</v>
      </c>
      <c r="B7587" s="134"/>
      <c r="C7587" s="134"/>
      <c r="D7587" s="94">
        <f t="shared" si="118"/>
        <v>0</v>
      </c>
      <c r="E7587" s="135"/>
    </row>
    <row r="7588" spans="1:5">
      <c r="A7588" s="88">
        <v>7578</v>
      </c>
      <c r="B7588" s="134"/>
      <c r="C7588" s="134"/>
      <c r="D7588" s="94">
        <f t="shared" si="118"/>
        <v>0</v>
      </c>
      <c r="E7588" s="135"/>
    </row>
    <row r="7589" spans="1:5">
      <c r="A7589" s="88">
        <v>7579</v>
      </c>
      <c r="B7589" s="134"/>
      <c r="C7589" s="134"/>
      <c r="D7589" s="94">
        <f t="shared" si="118"/>
        <v>0</v>
      </c>
      <c r="E7589" s="135"/>
    </row>
    <row r="7590" spans="1:5">
      <c r="A7590" s="88">
        <v>7580</v>
      </c>
      <c r="B7590" s="134"/>
      <c r="C7590" s="134"/>
      <c r="D7590" s="94">
        <f t="shared" si="118"/>
        <v>0</v>
      </c>
      <c r="E7590" s="135"/>
    </row>
    <row r="7591" spans="1:5">
      <c r="A7591" s="88">
        <v>7581</v>
      </c>
      <c r="B7591" s="134"/>
      <c r="C7591" s="134"/>
      <c r="D7591" s="94">
        <f t="shared" si="118"/>
        <v>0</v>
      </c>
      <c r="E7591" s="135"/>
    </row>
    <row r="7592" spans="1:5">
      <c r="A7592" s="88">
        <v>7582</v>
      </c>
      <c r="B7592" s="134"/>
      <c r="C7592" s="134"/>
      <c r="D7592" s="94">
        <f t="shared" si="118"/>
        <v>0</v>
      </c>
      <c r="E7592" s="135"/>
    </row>
    <row r="7593" spans="1:5">
      <c r="A7593" s="88">
        <v>7583</v>
      </c>
      <c r="B7593" s="134"/>
      <c r="C7593" s="134"/>
      <c r="D7593" s="94">
        <f t="shared" si="118"/>
        <v>0</v>
      </c>
      <c r="E7593" s="135"/>
    </row>
    <row r="7594" spans="1:5">
      <c r="A7594" s="88">
        <v>7584</v>
      </c>
      <c r="B7594" s="134"/>
      <c r="C7594" s="134"/>
      <c r="D7594" s="94">
        <f t="shared" si="118"/>
        <v>0</v>
      </c>
      <c r="E7594" s="135"/>
    </row>
    <row r="7595" spans="1:5">
      <c r="A7595" s="88">
        <v>7585</v>
      </c>
      <c r="B7595" s="134"/>
      <c r="C7595" s="134"/>
      <c r="D7595" s="94">
        <f t="shared" si="118"/>
        <v>0</v>
      </c>
      <c r="E7595" s="135"/>
    </row>
    <row r="7596" spans="1:5">
      <c r="A7596" s="88">
        <v>7586</v>
      </c>
      <c r="B7596" s="134"/>
      <c r="C7596" s="134"/>
      <c r="D7596" s="94">
        <f t="shared" si="118"/>
        <v>0</v>
      </c>
      <c r="E7596" s="135"/>
    </row>
    <row r="7597" spans="1:5">
      <c r="A7597" s="88">
        <v>7587</v>
      </c>
      <c r="B7597" s="134"/>
      <c r="C7597" s="134"/>
      <c r="D7597" s="94">
        <f t="shared" si="118"/>
        <v>0</v>
      </c>
      <c r="E7597" s="135"/>
    </row>
    <row r="7598" spans="1:5">
      <c r="A7598" s="88">
        <v>7588</v>
      </c>
      <c r="B7598" s="134"/>
      <c r="C7598" s="134"/>
      <c r="D7598" s="94">
        <f t="shared" si="118"/>
        <v>0</v>
      </c>
      <c r="E7598" s="135"/>
    </row>
    <row r="7599" spans="1:5">
      <c r="A7599" s="88">
        <v>7589</v>
      </c>
      <c r="B7599" s="134"/>
      <c r="C7599" s="134"/>
      <c r="D7599" s="94">
        <f t="shared" si="118"/>
        <v>0</v>
      </c>
      <c r="E7599" s="135"/>
    </row>
    <row r="7600" spans="1:5">
      <c r="A7600" s="88">
        <v>7590</v>
      </c>
      <c r="B7600" s="134"/>
      <c r="C7600" s="134"/>
      <c r="D7600" s="94">
        <f t="shared" si="118"/>
        <v>0</v>
      </c>
      <c r="E7600" s="135"/>
    </row>
    <row r="7601" spans="1:5">
      <c r="A7601" s="88">
        <v>7591</v>
      </c>
      <c r="B7601" s="134"/>
      <c r="C7601" s="134"/>
      <c r="D7601" s="94">
        <f t="shared" si="118"/>
        <v>0</v>
      </c>
      <c r="E7601" s="135"/>
    </row>
    <row r="7602" spans="1:5">
      <c r="A7602" s="88">
        <v>7592</v>
      </c>
      <c r="B7602" s="134"/>
      <c r="C7602" s="134"/>
      <c r="D7602" s="94">
        <f t="shared" si="118"/>
        <v>0</v>
      </c>
      <c r="E7602" s="135"/>
    </row>
    <row r="7603" spans="1:5">
      <c r="A7603" s="88">
        <v>7593</v>
      </c>
      <c r="B7603" s="134"/>
      <c r="C7603" s="134"/>
      <c r="D7603" s="94">
        <f t="shared" si="118"/>
        <v>0</v>
      </c>
      <c r="E7603" s="135"/>
    </row>
    <row r="7604" spans="1:5">
      <c r="A7604" s="88">
        <v>7594</v>
      </c>
      <c r="B7604" s="134"/>
      <c r="C7604" s="134"/>
      <c r="D7604" s="94">
        <f t="shared" si="118"/>
        <v>0</v>
      </c>
      <c r="E7604" s="135"/>
    </row>
    <row r="7605" spans="1:5">
      <c r="A7605" s="88">
        <v>7595</v>
      </c>
      <c r="B7605" s="134"/>
      <c r="C7605" s="134"/>
      <c r="D7605" s="94">
        <f t="shared" si="118"/>
        <v>0</v>
      </c>
      <c r="E7605" s="135"/>
    </row>
    <row r="7606" spans="1:5">
      <c r="A7606" s="88">
        <v>7596</v>
      </c>
      <c r="B7606" s="134"/>
      <c r="C7606" s="134"/>
      <c r="D7606" s="94">
        <f t="shared" si="118"/>
        <v>0</v>
      </c>
      <c r="E7606" s="135"/>
    </row>
    <row r="7607" spans="1:5">
      <c r="A7607" s="88">
        <v>7597</v>
      </c>
      <c r="B7607" s="134"/>
      <c r="C7607" s="134"/>
      <c r="D7607" s="94">
        <f t="shared" si="118"/>
        <v>0</v>
      </c>
      <c r="E7607" s="135"/>
    </row>
    <row r="7608" spans="1:5">
      <c r="A7608" s="88">
        <v>7598</v>
      </c>
      <c r="B7608" s="134"/>
      <c r="C7608" s="134"/>
      <c r="D7608" s="94">
        <f t="shared" si="118"/>
        <v>0</v>
      </c>
      <c r="E7608" s="135"/>
    </row>
    <row r="7609" spans="1:5">
      <c r="A7609" s="88">
        <v>7599</v>
      </c>
      <c r="B7609" s="134"/>
      <c r="C7609" s="134"/>
      <c r="D7609" s="94">
        <f t="shared" si="118"/>
        <v>0</v>
      </c>
      <c r="E7609" s="135"/>
    </row>
    <row r="7610" spans="1:5">
      <c r="A7610" s="88">
        <v>7600</v>
      </c>
      <c r="B7610" s="134"/>
      <c r="C7610" s="134"/>
      <c r="D7610" s="94">
        <f t="shared" si="118"/>
        <v>0</v>
      </c>
      <c r="E7610" s="135"/>
    </row>
    <row r="7611" spans="1:5">
      <c r="A7611" s="88">
        <v>7601</v>
      </c>
      <c r="B7611" s="134"/>
      <c r="C7611" s="134"/>
      <c r="D7611" s="94">
        <f t="shared" si="118"/>
        <v>0</v>
      </c>
      <c r="E7611" s="135"/>
    </row>
    <row r="7612" spans="1:5">
      <c r="A7612" s="88">
        <v>7602</v>
      </c>
      <c r="B7612" s="134"/>
      <c r="C7612" s="134"/>
      <c r="D7612" s="94">
        <f t="shared" si="118"/>
        <v>0</v>
      </c>
      <c r="E7612" s="135"/>
    </row>
    <row r="7613" spans="1:5">
      <c r="A7613" s="88">
        <v>7603</v>
      </c>
      <c r="B7613" s="134"/>
      <c r="C7613" s="134"/>
      <c r="D7613" s="94">
        <f t="shared" si="118"/>
        <v>0</v>
      </c>
      <c r="E7613" s="135"/>
    </row>
    <row r="7614" spans="1:5">
      <c r="A7614" s="88">
        <v>7604</v>
      </c>
      <c r="B7614" s="134"/>
      <c r="C7614" s="134"/>
      <c r="D7614" s="94">
        <f t="shared" si="118"/>
        <v>0</v>
      </c>
      <c r="E7614" s="135"/>
    </row>
    <row r="7615" spans="1:5">
      <c r="A7615" s="88">
        <v>7605</v>
      </c>
      <c r="B7615" s="134"/>
      <c r="C7615" s="134"/>
      <c r="D7615" s="94">
        <f t="shared" si="118"/>
        <v>0</v>
      </c>
      <c r="E7615" s="135"/>
    </row>
    <row r="7616" spans="1:5">
      <c r="A7616" s="88">
        <v>7606</v>
      </c>
      <c r="B7616" s="134"/>
      <c r="C7616" s="134"/>
      <c r="D7616" s="94">
        <f t="shared" si="118"/>
        <v>0</v>
      </c>
      <c r="E7616" s="135"/>
    </row>
    <row r="7617" spans="1:5">
      <c r="A7617" s="88">
        <v>7607</v>
      </c>
      <c r="B7617" s="134"/>
      <c r="C7617" s="134"/>
      <c r="D7617" s="94">
        <f t="shared" si="118"/>
        <v>0</v>
      </c>
      <c r="E7617" s="135"/>
    </row>
    <row r="7618" spans="1:5">
      <c r="A7618" s="88">
        <v>7608</v>
      </c>
      <c r="B7618" s="134"/>
      <c r="C7618" s="134"/>
      <c r="D7618" s="94">
        <f t="shared" si="118"/>
        <v>0</v>
      </c>
      <c r="E7618" s="135"/>
    </row>
    <row r="7619" spans="1:5">
      <c r="A7619" s="88">
        <v>7609</v>
      </c>
      <c r="B7619" s="134"/>
      <c r="C7619" s="134"/>
      <c r="D7619" s="94">
        <f t="shared" si="118"/>
        <v>0</v>
      </c>
      <c r="E7619" s="135"/>
    </row>
    <row r="7620" spans="1:5">
      <c r="A7620" s="88">
        <v>7610</v>
      </c>
      <c r="B7620" s="134"/>
      <c r="C7620" s="134"/>
      <c r="D7620" s="94">
        <f t="shared" si="118"/>
        <v>0</v>
      </c>
      <c r="E7620" s="135"/>
    </row>
    <row r="7621" spans="1:5">
      <c r="A7621" s="88">
        <v>7611</v>
      </c>
      <c r="B7621" s="134"/>
      <c r="C7621" s="134"/>
      <c r="D7621" s="94">
        <f t="shared" si="118"/>
        <v>0</v>
      </c>
      <c r="E7621" s="135"/>
    </row>
    <row r="7622" spans="1:5">
      <c r="A7622" s="88">
        <v>7612</v>
      </c>
      <c r="B7622" s="134"/>
      <c r="C7622" s="134"/>
      <c r="D7622" s="94">
        <f t="shared" si="118"/>
        <v>0</v>
      </c>
      <c r="E7622" s="135"/>
    </row>
    <row r="7623" spans="1:5">
      <c r="A7623" s="88">
        <v>7613</v>
      </c>
      <c r="B7623" s="134"/>
      <c r="C7623" s="134"/>
      <c r="D7623" s="94">
        <f t="shared" si="118"/>
        <v>0</v>
      </c>
      <c r="E7623" s="135"/>
    </row>
    <row r="7624" spans="1:5">
      <c r="A7624" s="88">
        <v>7614</v>
      </c>
      <c r="B7624" s="134"/>
      <c r="C7624" s="134"/>
      <c r="D7624" s="94">
        <f t="shared" si="118"/>
        <v>0</v>
      </c>
      <c r="E7624" s="135"/>
    </row>
    <row r="7625" spans="1:5">
      <c r="A7625" s="88">
        <v>7615</v>
      </c>
      <c r="B7625" s="134"/>
      <c r="C7625" s="134"/>
      <c r="D7625" s="94">
        <f t="shared" si="118"/>
        <v>0</v>
      </c>
      <c r="E7625" s="135"/>
    </row>
    <row r="7626" spans="1:5">
      <c r="A7626" s="88">
        <v>7616</v>
      </c>
      <c r="B7626" s="134"/>
      <c r="C7626" s="134"/>
      <c r="D7626" s="94">
        <f t="shared" si="118"/>
        <v>0</v>
      </c>
      <c r="E7626" s="135"/>
    </row>
    <row r="7627" spans="1:5">
      <c r="A7627" s="88">
        <v>7617</v>
      </c>
      <c r="B7627" s="134"/>
      <c r="C7627" s="134"/>
      <c r="D7627" s="94">
        <f t="shared" si="118"/>
        <v>0</v>
      </c>
      <c r="E7627" s="135"/>
    </row>
    <row r="7628" spans="1:5">
      <c r="A7628" s="88">
        <v>7618</v>
      </c>
      <c r="B7628" s="134"/>
      <c r="C7628" s="134"/>
      <c r="D7628" s="94">
        <f t="shared" ref="D7628:D7691" si="119">MIN(B7628:C7628)</f>
        <v>0</v>
      </c>
      <c r="E7628" s="135"/>
    </row>
    <row r="7629" spans="1:5">
      <c r="A7629" s="88">
        <v>7619</v>
      </c>
      <c r="B7629" s="134"/>
      <c r="C7629" s="134"/>
      <c r="D7629" s="94">
        <f t="shared" si="119"/>
        <v>0</v>
      </c>
      <c r="E7629" s="135"/>
    </row>
    <row r="7630" spans="1:5">
      <c r="A7630" s="88">
        <v>7620</v>
      </c>
      <c r="B7630" s="134"/>
      <c r="C7630" s="134"/>
      <c r="D7630" s="94">
        <f t="shared" si="119"/>
        <v>0</v>
      </c>
      <c r="E7630" s="135"/>
    </row>
    <row r="7631" spans="1:5">
      <c r="A7631" s="88">
        <v>7621</v>
      </c>
      <c r="B7631" s="134"/>
      <c r="C7631" s="134"/>
      <c r="D7631" s="94">
        <f t="shared" si="119"/>
        <v>0</v>
      </c>
      <c r="E7631" s="135"/>
    </row>
    <row r="7632" spans="1:5">
      <c r="A7632" s="88">
        <v>7622</v>
      </c>
      <c r="B7632" s="134"/>
      <c r="C7632" s="134"/>
      <c r="D7632" s="94">
        <f t="shared" si="119"/>
        <v>0</v>
      </c>
      <c r="E7632" s="135"/>
    </row>
    <row r="7633" spans="1:5">
      <c r="A7633" s="88">
        <v>7623</v>
      </c>
      <c r="B7633" s="134"/>
      <c r="C7633" s="134"/>
      <c r="D7633" s="94">
        <f t="shared" si="119"/>
        <v>0</v>
      </c>
      <c r="E7633" s="135"/>
    </row>
    <row r="7634" spans="1:5">
      <c r="A7634" s="88">
        <v>7624</v>
      </c>
      <c r="B7634" s="134"/>
      <c r="C7634" s="134"/>
      <c r="D7634" s="94">
        <f t="shared" si="119"/>
        <v>0</v>
      </c>
      <c r="E7634" s="135"/>
    </row>
    <row r="7635" spans="1:5">
      <c r="A7635" s="88">
        <v>7625</v>
      </c>
      <c r="B7635" s="134"/>
      <c r="C7635" s="134"/>
      <c r="D7635" s="94">
        <f t="shared" si="119"/>
        <v>0</v>
      </c>
      <c r="E7635" s="135"/>
    </row>
    <row r="7636" spans="1:5">
      <c r="A7636" s="88">
        <v>7626</v>
      </c>
      <c r="B7636" s="134"/>
      <c r="C7636" s="134"/>
      <c r="D7636" s="94">
        <f t="shared" si="119"/>
        <v>0</v>
      </c>
      <c r="E7636" s="135"/>
    </row>
    <row r="7637" spans="1:5">
      <c r="A7637" s="88">
        <v>7627</v>
      </c>
      <c r="B7637" s="134"/>
      <c r="C7637" s="134"/>
      <c r="D7637" s="94">
        <f t="shared" si="119"/>
        <v>0</v>
      </c>
      <c r="E7637" s="135"/>
    </row>
    <row r="7638" spans="1:5">
      <c r="A7638" s="88">
        <v>7628</v>
      </c>
      <c r="B7638" s="134"/>
      <c r="C7638" s="134"/>
      <c r="D7638" s="94">
        <f t="shared" si="119"/>
        <v>0</v>
      </c>
      <c r="E7638" s="135"/>
    </row>
    <row r="7639" spans="1:5">
      <c r="A7639" s="88">
        <v>7629</v>
      </c>
      <c r="B7639" s="134"/>
      <c r="C7639" s="134"/>
      <c r="D7639" s="94">
        <f t="shared" si="119"/>
        <v>0</v>
      </c>
      <c r="E7639" s="135"/>
    </row>
    <row r="7640" spans="1:5">
      <c r="A7640" s="88">
        <v>7630</v>
      </c>
      <c r="B7640" s="134"/>
      <c r="C7640" s="134"/>
      <c r="D7640" s="94">
        <f t="shared" si="119"/>
        <v>0</v>
      </c>
      <c r="E7640" s="135"/>
    </row>
    <row r="7641" spans="1:5">
      <c r="A7641" s="88">
        <v>7631</v>
      </c>
      <c r="B7641" s="134"/>
      <c r="C7641" s="134"/>
      <c r="D7641" s="94">
        <f t="shared" si="119"/>
        <v>0</v>
      </c>
      <c r="E7641" s="135"/>
    </row>
    <row r="7642" spans="1:5">
      <c r="A7642" s="88">
        <v>7632</v>
      </c>
      <c r="B7642" s="134"/>
      <c r="C7642" s="134"/>
      <c r="D7642" s="94">
        <f t="shared" si="119"/>
        <v>0</v>
      </c>
      <c r="E7642" s="135"/>
    </row>
    <row r="7643" spans="1:5">
      <c r="A7643" s="88">
        <v>7633</v>
      </c>
      <c r="B7643" s="134"/>
      <c r="C7643" s="134"/>
      <c r="D7643" s="94">
        <f t="shared" si="119"/>
        <v>0</v>
      </c>
      <c r="E7643" s="135"/>
    </row>
    <row r="7644" spans="1:5">
      <c r="A7644" s="88">
        <v>7634</v>
      </c>
      <c r="B7644" s="134"/>
      <c r="C7644" s="134"/>
      <c r="D7644" s="94">
        <f t="shared" si="119"/>
        <v>0</v>
      </c>
      <c r="E7644" s="135"/>
    </row>
    <row r="7645" spans="1:5">
      <c r="A7645" s="88">
        <v>7635</v>
      </c>
      <c r="B7645" s="134"/>
      <c r="C7645" s="134"/>
      <c r="D7645" s="94">
        <f t="shared" si="119"/>
        <v>0</v>
      </c>
      <c r="E7645" s="135"/>
    </row>
    <row r="7646" spans="1:5">
      <c r="A7646" s="88">
        <v>7636</v>
      </c>
      <c r="B7646" s="134"/>
      <c r="C7646" s="134"/>
      <c r="D7646" s="94">
        <f t="shared" si="119"/>
        <v>0</v>
      </c>
      <c r="E7646" s="135"/>
    </row>
    <row r="7647" spans="1:5">
      <c r="A7647" s="88">
        <v>7637</v>
      </c>
      <c r="B7647" s="134"/>
      <c r="C7647" s="134"/>
      <c r="D7647" s="94">
        <f t="shared" si="119"/>
        <v>0</v>
      </c>
      <c r="E7647" s="135"/>
    </row>
    <row r="7648" spans="1:5">
      <c r="A7648" s="88">
        <v>7638</v>
      </c>
      <c r="B7648" s="134"/>
      <c r="C7648" s="134"/>
      <c r="D7648" s="94">
        <f t="shared" si="119"/>
        <v>0</v>
      </c>
      <c r="E7648" s="135"/>
    </row>
    <row r="7649" spans="1:5">
      <c r="A7649" s="88">
        <v>7639</v>
      </c>
      <c r="B7649" s="134"/>
      <c r="C7649" s="134"/>
      <c r="D7649" s="94">
        <f t="shared" si="119"/>
        <v>0</v>
      </c>
      <c r="E7649" s="135"/>
    </row>
    <row r="7650" spans="1:5">
      <c r="A7650" s="88">
        <v>7640</v>
      </c>
      <c r="B7650" s="134"/>
      <c r="C7650" s="134"/>
      <c r="D7650" s="94">
        <f t="shared" si="119"/>
        <v>0</v>
      </c>
      <c r="E7650" s="135"/>
    </row>
    <row r="7651" spans="1:5">
      <c r="A7651" s="88">
        <v>7641</v>
      </c>
      <c r="B7651" s="134"/>
      <c r="C7651" s="134"/>
      <c r="D7651" s="94">
        <f t="shared" si="119"/>
        <v>0</v>
      </c>
      <c r="E7651" s="135"/>
    </row>
    <row r="7652" spans="1:5">
      <c r="A7652" s="88">
        <v>7642</v>
      </c>
      <c r="B7652" s="134"/>
      <c r="C7652" s="134"/>
      <c r="D7652" s="94">
        <f t="shared" si="119"/>
        <v>0</v>
      </c>
      <c r="E7652" s="135"/>
    </row>
    <row r="7653" spans="1:5">
      <c r="A7653" s="88">
        <v>7643</v>
      </c>
      <c r="B7653" s="134"/>
      <c r="C7653" s="134"/>
      <c r="D7653" s="94">
        <f t="shared" si="119"/>
        <v>0</v>
      </c>
      <c r="E7653" s="135"/>
    </row>
    <row r="7654" spans="1:5">
      <c r="A7654" s="88">
        <v>7644</v>
      </c>
      <c r="B7654" s="134"/>
      <c r="C7654" s="134"/>
      <c r="D7654" s="94">
        <f t="shared" si="119"/>
        <v>0</v>
      </c>
      <c r="E7654" s="135"/>
    </row>
    <row r="7655" spans="1:5">
      <c r="A7655" s="88">
        <v>7645</v>
      </c>
      <c r="B7655" s="134"/>
      <c r="C7655" s="134"/>
      <c r="D7655" s="94">
        <f t="shared" si="119"/>
        <v>0</v>
      </c>
      <c r="E7655" s="135"/>
    </row>
    <row r="7656" spans="1:5">
      <c r="A7656" s="88">
        <v>7646</v>
      </c>
      <c r="B7656" s="134"/>
      <c r="C7656" s="134"/>
      <c r="D7656" s="94">
        <f t="shared" si="119"/>
        <v>0</v>
      </c>
      <c r="E7656" s="135"/>
    </row>
    <row r="7657" spans="1:5">
      <c r="A7657" s="88">
        <v>7647</v>
      </c>
      <c r="B7657" s="134"/>
      <c r="C7657" s="134"/>
      <c r="D7657" s="94">
        <f t="shared" si="119"/>
        <v>0</v>
      </c>
      <c r="E7657" s="135"/>
    </row>
    <row r="7658" spans="1:5">
      <c r="A7658" s="88">
        <v>7648</v>
      </c>
      <c r="B7658" s="134"/>
      <c r="C7658" s="134"/>
      <c r="D7658" s="94">
        <f t="shared" si="119"/>
        <v>0</v>
      </c>
      <c r="E7658" s="135"/>
    </row>
    <row r="7659" spans="1:5">
      <c r="A7659" s="88">
        <v>7649</v>
      </c>
      <c r="B7659" s="134"/>
      <c r="C7659" s="134"/>
      <c r="D7659" s="94">
        <f t="shared" si="119"/>
        <v>0</v>
      </c>
      <c r="E7659" s="135"/>
    </row>
    <row r="7660" spans="1:5">
      <c r="A7660" s="88">
        <v>7650</v>
      </c>
      <c r="B7660" s="134"/>
      <c r="C7660" s="134"/>
      <c r="D7660" s="94">
        <f t="shared" si="119"/>
        <v>0</v>
      </c>
      <c r="E7660" s="135"/>
    </row>
    <row r="7661" spans="1:5">
      <c r="A7661" s="88">
        <v>7651</v>
      </c>
      <c r="B7661" s="134"/>
      <c r="C7661" s="134"/>
      <c r="D7661" s="94">
        <f t="shared" si="119"/>
        <v>0</v>
      </c>
      <c r="E7661" s="135"/>
    </row>
    <row r="7662" spans="1:5">
      <c r="A7662" s="88">
        <v>7652</v>
      </c>
      <c r="B7662" s="134"/>
      <c r="C7662" s="134"/>
      <c r="D7662" s="94">
        <f t="shared" si="119"/>
        <v>0</v>
      </c>
      <c r="E7662" s="135"/>
    </row>
    <row r="7663" spans="1:5">
      <c r="A7663" s="88">
        <v>7653</v>
      </c>
      <c r="B7663" s="134"/>
      <c r="C7663" s="134"/>
      <c r="D7663" s="94">
        <f t="shared" si="119"/>
        <v>0</v>
      </c>
      <c r="E7663" s="135"/>
    </row>
    <row r="7664" spans="1:5">
      <c r="A7664" s="88">
        <v>7654</v>
      </c>
      <c r="B7664" s="134"/>
      <c r="C7664" s="134"/>
      <c r="D7664" s="94">
        <f t="shared" si="119"/>
        <v>0</v>
      </c>
      <c r="E7664" s="135"/>
    </row>
    <row r="7665" spans="1:5">
      <c r="A7665" s="88">
        <v>7655</v>
      </c>
      <c r="B7665" s="134"/>
      <c r="C7665" s="134"/>
      <c r="D7665" s="94">
        <f t="shared" si="119"/>
        <v>0</v>
      </c>
      <c r="E7665" s="135"/>
    </row>
    <row r="7666" spans="1:5">
      <c r="A7666" s="88">
        <v>7656</v>
      </c>
      <c r="B7666" s="134"/>
      <c r="C7666" s="134"/>
      <c r="D7666" s="94">
        <f t="shared" si="119"/>
        <v>0</v>
      </c>
      <c r="E7666" s="135"/>
    </row>
    <row r="7667" spans="1:5">
      <c r="A7667" s="88">
        <v>7657</v>
      </c>
      <c r="B7667" s="134"/>
      <c r="C7667" s="134"/>
      <c r="D7667" s="94">
        <f t="shared" si="119"/>
        <v>0</v>
      </c>
      <c r="E7667" s="135"/>
    </row>
    <row r="7668" spans="1:5">
      <c r="A7668" s="88">
        <v>7658</v>
      </c>
      <c r="B7668" s="134"/>
      <c r="C7668" s="134"/>
      <c r="D7668" s="94">
        <f t="shared" si="119"/>
        <v>0</v>
      </c>
      <c r="E7668" s="135"/>
    </row>
    <row r="7669" spans="1:5">
      <c r="A7669" s="88">
        <v>7659</v>
      </c>
      <c r="B7669" s="134"/>
      <c r="C7669" s="134"/>
      <c r="D7669" s="94">
        <f t="shared" si="119"/>
        <v>0</v>
      </c>
      <c r="E7669" s="135"/>
    </row>
    <row r="7670" spans="1:5">
      <c r="A7670" s="88">
        <v>7660</v>
      </c>
      <c r="B7670" s="134"/>
      <c r="C7670" s="134"/>
      <c r="D7670" s="94">
        <f t="shared" si="119"/>
        <v>0</v>
      </c>
      <c r="E7670" s="135"/>
    </row>
    <row r="7671" spans="1:5">
      <c r="A7671" s="88">
        <v>7661</v>
      </c>
      <c r="B7671" s="134"/>
      <c r="C7671" s="134"/>
      <c r="D7671" s="94">
        <f t="shared" si="119"/>
        <v>0</v>
      </c>
      <c r="E7671" s="135"/>
    </row>
    <row r="7672" spans="1:5">
      <c r="A7672" s="88">
        <v>7662</v>
      </c>
      <c r="B7672" s="134"/>
      <c r="C7672" s="134"/>
      <c r="D7672" s="94">
        <f t="shared" si="119"/>
        <v>0</v>
      </c>
      <c r="E7672" s="135"/>
    </row>
    <row r="7673" spans="1:5">
      <c r="A7673" s="88">
        <v>7663</v>
      </c>
      <c r="B7673" s="134"/>
      <c r="C7673" s="134"/>
      <c r="D7673" s="94">
        <f t="shared" si="119"/>
        <v>0</v>
      </c>
      <c r="E7673" s="135"/>
    </row>
    <row r="7674" spans="1:5">
      <c r="A7674" s="88">
        <v>7664</v>
      </c>
      <c r="B7674" s="134"/>
      <c r="C7674" s="134"/>
      <c r="D7674" s="94">
        <f t="shared" si="119"/>
        <v>0</v>
      </c>
      <c r="E7674" s="135"/>
    </row>
    <row r="7675" spans="1:5">
      <c r="A7675" s="88">
        <v>7665</v>
      </c>
      <c r="B7675" s="134"/>
      <c r="C7675" s="134"/>
      <c r="D7675" s="94">
        <f t="shared" si="119"/>
        <v>0</v>
      </c>
      <c r="E7675" s="135"/>
    </row>
    <row r="7676" spans="1:5">
      <c r="A7676" s="88">
        <v>7666</v>
      </c>
      <c r="B7676" s="134"/>
      <c r="C7676" s="134"/>
      <c r="D7676" s="94">
        <f t="shared" si="119"/>
        <v>0</v>
      </c>
      <c r="E7676" s="135"/>
    </row>
    <row r="7677" spans="1:5">
      <c r="A7677" s="88">
        <v>7667</v>
      </c>
      <c r="B7677" s="134"/>
      <c r="C7677" s="134"/>
      <c r="D7677" s="94">
        <f t="shared" si="119"/>
        <v>0</v>
      </c>
      <c r="E7677" s="135"/>
    </row>
    <row r="7678" spans="1:5">
      <c r="A7678" s="88">
        <v>7668</v>
      </c>
      <c r="B7678" s="134"/>
      <c r="C7678" s="134"/>
      <c r="D7678" s="94">
        <f t="shared" si="119"/>
        <v>0</v>
      </c>
      <c r="E7678" s="135"/>
    </row>
    <row r="7679" spans="1:5">
      <c r="A7679" s="88">
        <v>7669</v>
      </c>
      <c r="B7679" s="134"/>
      <c r="C7679" s="134"/>
      <c r="D7679" s="94">
        <f t="shared" si="119"/>
        <v>0</v>
      </c>
      <c r="E7679" s="135"/>
    </row>
    <row r="7680" spans="1:5">
      <c r="A7680" s="88">
        <v>7670</v>
      </c>
      <c r="B7680" s="134"/>
      <c r="C7680" s="134"/>
      <c r="D7680" s="94">
        <f t="shared" si="119"/>
        <v>0</v>
      </c>
      <c r="E7680" s="135"/>
    </row>
    <row r="7681" spans="1:5">
      <c r="A7681" s="88">
        <v>7671</v>
      </c>
      <c r="B7681" s="134"/>
      <c r="C7681" s="134"/>
      <c r="D7681" s="94">
        <f t="shared" si="119"/>
        <v>0</v>
      </c>
      <c r="E7681" s="135"/>
    </row>
    <row r="7682" spans="1:5">
      <c r="A7682" s="88">
        <v>7672</v>
      </c>
      <c r="B7682" s="134"/>
      <c r="C7682" s="134"/>
      <c r="D7682" s="94">
        <f t="shared" si="119"/>
        <v>0</v>
      </c>
      <c r="E7682" s="135"/>
    </row>
    <row r="7683" spans="1:5">
      <c r="A7683" s="88">
        <v>7673</v>
      </c>
      <c r="B7683" s="134"/>
      <c r="C7683" s="134"/>
      <c r="D7683" s="94">
        <f t="shared" si="119"/>
        <v>0</v>
      </c>
      <c r="E7683" s="135"/>
    </row>
    <row r="7684" spans="1:5">
      <c r="A7684" s="88">
        <v>7674</v>
      </c>
      <c r="B7684" s="134"/>
      <c r="C7684" s="134"/>
      <c r="D7684" s="94">
        <f t="shared" si="119"/>
        <v>0</v>
      </c>
      <c r="E7684" s="135"/>
    </row>
    <row r="7685" spans="1:5">
      <c r="A7685" s="88">
        <v>7675</v>
      </c>
      <c r="B7685" s="134"/>
      <c r="C7685" s="134"/>
      <c r="D7685" s="94">
        <f t="shared" si="119"/>
        <v>0</v>
      </c>
      <c r="E7685" s="135"/>
    </row>
    <row r="7686" spans="1:5">
      <c r="A7686" s="88">
        <v>7676</v>
      </c>
      <c r="B7686" s="134"/>
      <c r="C7686" s="134"/>
      <c r="D7686" s="94">
        <f t="shared" si="119"/>
        <v>0</v>
      </c>
      <c r="E7686" s="135"/>
    </row>
    <row r="7687" spans="1:5">
      <c r="A7687" s="88">
        <v>7677</v>
      </c>
      <c r="B7687" s="134"/>
      <c r="C7687" s="134"/>
      <c r="D7687" s="94">
        <f t="shared" si="119"/>
        <v>0</v>
      </c>
      <c r="E7687" s="135"/>
    </row>
    <row r="7688" spans="1:5">
      <c r="A7688" s="88">
        <v>7678</v>
      </c>
      <c r="B7688" s="134"/>
      <c r="C7688" s="134"/>
      <c r="D7688" s="94">
        <f t="shared" si="119"/>
        <v>0</v>
      </c>
      <c r="E7688" s="135"/>
    </row>
    <row r="7689" spans="1:5">
      <c r="A7689" s="88">
        <v>7679</v>
      </c>
      <c r="B7689" s="134"/>
      <c r="C7689" s="134"/>
      <c r="D7689" s="94">
        <f t="shared" si="119"/>
        <v>0</v>
      </c>
      <c r="E7689" s="135"/>
    </row>
    <row r="7690" spans="1:5">
      <c r="A7690" s="88">
        <v>7680</v>
      </c>
      <c r="B7690" s="134"/>
      <c r="C7690" s="134"/>
      <c r="D7690" s="94">
        <f t="shared" si="119"/>
        <v>0</v>
      </c>
      <c r="E7690" s="135"/>
    </row>
    <row r="7691" spans="1:5">
      <c r="A7691" s="88">
        <v>7681</v>
      </c>
      <c r="B7691" s="134"/>
      <c r="C7691" s="134"/>
      <c r="D7691" s="94">
        <f t="shared" si="119"/>
        <v>0</v>
      </c>
      <c r="E7691" s="135"/>
    </row>
    <row r="7692" spans="1:5">
      <c r="A7692" s="88">
        <v>7682</v>
      </c>
      <c r="B7692" s="134"/>
      <c r="C7692" s="134"/>
      <c r="D7692" s="94">
        <f t="shared" ref="D7692:D7755" si="120">MIN(B7692:C7692)</f>
        <v>0</v>
      </c>
      <c r="E7692" s="135"/>
    </row>
    <row r="7693" spans="1:5">
      <c r="A7693" s="88">
        <v>7683</v>
      </c>
      <c r="B7693" s="134"/>
      <c r="C7693" s="134"/>
      <c r="D7693" s="94">
        <f t="shared" si="120"/>
        <v>0</v>
      </c>
      <c r="E7693" s="135"/>
    </row>
    <row r="7694" spans="1:5">
      <c r="A7694" s="88">
        <v>7684</v>
      </c>
      <c r="B7694" s="134"/>
      <c r="C7694" s="134"/>
      <c r="D7694" s="94">
        <f t="shared" si="120"/>
        <v>0</v>
      </c>
      <c r="E7694" s="135"/>
    </row>
    <row r="7695" spans="1:5">
      <c r="A7695" s="88">
        <v>7685</v>
      </c>
      <c r="B7695" s="134"/>
      <c r="C7695" s="134"/>
      <c r="D7695" s="94">
        <f t="shared" si="120"/>
        <v>0</v>
      </c>
      <c r="E7695" s="135"/>
    </row>
    <row r="7696" spans="1:5">
      <c r="A7696" s="88">
        <v>7686</v>
      </c>
      <c r="B7696" s="134"/>
      <c r="C7696" s="134"/>
      <c r="D7696" s="94">
        <f t="shared" si="120"/>
        <v>0</v>
      </c>
      <c r="E7696" s="135"/>
    </row>
    <row r="7697" spans="1:5">
      <c r="A7697" s="88">
        <v>7687</v>
      </c>
      <c r="B7697" s="134"/>
      <c r="C7697" s="134"/>
      <c r="D7697" s="94">
        <f t="shared" si="120"/>
        <v>0</v>
      </c>
      <c r="E7697" s="135"/>
    </row>
    <row r="7698" spans="1:5">
      <c r="A7698" s="88">
        <v>7688</v>
      </c>
      <c r="B7698" s="134"/>
      <c r="C7698" s="134"/>
      <c r="D7698" s="94">
        <f t="shared" si="120"/>
        <v>0</v>
      </c>
      <c r="E7698" s="135"/>
    </row>
    <row r="7699" spans="1:5">
      <c r="A7699" s="88">
        <v>7689</v>
      </c>
      <c r="B7699" s="134"/>
      <c r="C7699" s="134"/>
      <c r="D7699" s="94">
        <f t="shared" si="120"/>
        <v>0</v>
      </c>
      <c r="E7699" s="135"/>
    </row>
    <row r="7700" spans="1:5">
      <c r="A7700" s="88">
        <v>7690</v>
      </c>
      <c r="B7700" s="134"/>
      <c r="C7700" s="134"/>
      <c r="D7700" s="94">
        <f t="shared" si="120"/>
        <v>0</v>
      </c>
      <c r="E7700" s="135"/>
    </row>
    <row r="7701" spans="1:5">
      <c r="A7701" s="88">
        <v>7691</v>
      </c>
      <c r="B7701" s="134"/>
      <c r="C7701" s="134"/>
      <c r="D7701" s="94">
        <f t="shared" si="120"/>
        <v>0</v>
      </c>
      <c r="E7701" s="135"/>
    </row>
    <row r="7702" spans="1:5">
      <c r="A7702" s="88">
        <v>7692</v>
      </c>
      <c r="B7702" s="134"/>
      <c r="C7702" s="134"/>
      <c r="D7702" s="94">
        <f t="shared" si="120"/>
        <v>0</v>
      </c>
      <c r="E7702" s="135"/>
    </row>
    <row r="7703" spans="1:5">
      <c r="A7703" s="88">
        <v>7693</v>
      </c>
      <c r="B7703" s="134"/>
      <c r="C7703" s="134"/>
      <c r="D7703" s="94">
        <f t="shared" si="120"/>
        <v>0</v>
      </c>
      <c r="E7703" s="135"/>
    </row>
    <row r="7704" spans="1:5">
      <c r="A7704" s="88">
        <v>7694</v>
      </c>
      <c r="B7704" s="134"/>
      <c r="C7704" s="134"/>
      <c r="D7704" s="94">
        <f t="shared" si="120"/>
        <v>0</v>
      </c>
      <c r="E7704" s="135"/>
    </row>
    <row r="7705" spans="1:5">
      <c r="A7705" s="88">
        <v>7695</v>
      </c>
      <c r="B7705" s="134"/>
      <c r="C7705" s="134"/>
      <c r="D7705" s="94">
        <f t="shared" si="120"/>
        <v>0</v>
      </c>
      <c r="E7705" s="135"/>
    </row>
    <row r="7706" spans="1:5">
      <c r="A7706" s="88">
        <v>7696</v>
      </c>
      <c r="B7706" s="134"/>
      <c r="C7706" s="134"/>
      <c r="D7706" s="94">
        <f t="shared" si="120"/>
        <v>0</v>
      </c>
      <c r="E7706" s="135"/>
    </row>
    <row r="7707" spans="1:5">
      <c r="A7707" s="88">
        <v>7697</v>
      </c>
      <c r="B7707" s="134"/>
      <c r="C7707" s="134"/>
      <c r="D7707" s="94">
        <f t="shared" si="120"/>
        <v>0</v>
      </c>
      <c r="E7707" s="135"/>
    </row>
    <row r="7708" spans="1:5">
      <c r="A7708" s="88">
        <v>7698</v>
      </c>
      <c r="B7708" s="134"/>
      <c r="C7708" s="134"/>
      <c r="D7708" s="94">
        <f t="shared" si="120"/>
        <v>0</v>
      </c>
      <c r="E7708" s="135"/>
    </row>
    <row r="7709" spans="1:5">
      <c r="A7709" s="88">
        <v>7699</v>
      </c>
      <c r="B7709" s="134"/>
      <c r="C7709" s="134"/>
      <c r="D7709" s="94">
        <f t="shared" si="120"/>
        <v>0</v>
      </c>
      <c r="E7709" s="135"/>
    </row>
    <row r="7710" spans="1:5">
      <c r="A7710" s="88">
        <v>7700</v>
      </c>
      <c r="B7710" s="134"/>
      <c r="C7710" s="134"/>
      <c r="D7710" s="94">
        <f t="shared" si="120"/>
        <v>0</v>
      </c>
      <c r="E7710" s="135"/>
    </row>
    <row r="7711" spans="1:5">
      <c r="A7711" s="88">
        <v>7701</v>
      </c>
      <c r="B7711" s="134"/>
      <c r="C7711" s="134"/>
      <c r="D7711" s="94">
        <f t="shared" si="120"/>
        <v>0</v>
      </c>
      <c r="E7711" s="135"/>
    </row>
    <row r="7712" spans="1:5">
      <c r="A7712" s="88">
        <v>7702</v>
      </c>
      <c r="B7712" s="134"/>
      <c r="C7712" s="134"/>
      <c r="D7712" s="94">
        <f t="shared" si="120"/>
        <v>0</v>
      </c>
      <c r="E7712" s="135"/>
    </row>
    <row r="7713" spans="1:5">
      <c r="A7713" s="88">
        <v>7703</v>
      </c>
      <c r="B7713" s="134"/>
      <c r="C7713" s="134"/>
      <c r="D7713" s="94">
        <f t="shared" si="120"/>
        <v>0</v>
      </c>
      <c r="E7713" s="135"/>
    </row>
    <row r="7714" spans="1:5">
      <c r="A7714" s="88">
        <v>7704</v>
      </c>
      <c r="B7714" s="134"/>
      <c r="C7714" s="134"/>
      <c r="D7714" s="94">
        <f t="shared" si="120"/>
        <v>0</v>
      </c>
      <c r="E7714" s="135"/>
    </row>
    <row r="7715" spans="1:5">
      <c r="A7715" s="88">
        <v>7705</v>
      </c>
      <c r="B7715" s="134"/>
      <c r="C7715" s="134"/>
      <c r="D7715" s="94">
        <f t="shared" si="120"/>
        <v>0</v>
      </c>
      <c r="E7715" s="135"/>
    </row>
    <row r="7716" spans="1:5">
      <c r="A7716" s="88">
        <v>7706</v>
      </c>
      <c r="B7716" s="134"/>
      <c r="C7716" s="134"/>
      <c r="D7716" s="94">
        <f t="shared" si="120"/>
        <v>0</v>
      </c>
      <c r="E7716" s="135"/>
    </row>
    <row r="7717" spans="1:5">
      <c r="A7717" s="88">
        <v>7707</v>
      </c>
      <c r="B7717" s="134"/>
      <c r="C7717" s="134"/>
      <c r="D7717" s="94">
        <f t="shared" si="120"/>
        <v>0</v>
      </c>
      <c r="E7717" s="135"/>
    </row>
    <row r="7718" spans="1:5">
      <c r="A7718" s="88">
        <v>7708</v>
      </c>
      <c r="B7718" s="134"/>
      <c r="C7718" s="134"/>
      <c r="D7718" s="94">
        <f t="shared" si="120"/>
        <v>0</v>
      </c>
      <c r="E7718" s="135"/>
    </row>
    <row r="7719" spans="1:5">
      <c r="A7719" s="88">
        <v>7709</v>
      </c>
      <c r="B7719" s="134"/>
      <c r="C7719" s="134"/>
      <c r="D7719" s="94">
        <f t="shared" si="120"/>
        <v>0</v>
      </c>
      <c r="E7719" s="135"/>
    </row>
    <row r="7720" spans="1:5">
      <c r="A7720" s="88">
        <v>7710</v>
      </c>
      <c r="B7720" s="134"/>
      <c r="C7720" s="134"/>
      <c r="D7720" s="94">
        <f t="shared" si="120"/>
        <v>0</v>
      </c>
      <c r="E7720" s="135"/>
    </row>
    <row r="7721" spans="1:5">
      <c r="A7721" s="88">
        <v>7711</v>
      </c>
      <c r="B7721" s="134"/>
      <c r="C7721" s="134"/>
      <c r="D7721" s="94">
        <f t="shared" si="120"/>
        <v>0</v>
      </c>
      <c r="E7721" s="135"/>
    </row>
    <row r="7722" spans="1:5">
      <c r="A7722" s="88">
        <v>7712</v>
      </c>
      <c r="B7722" s="134"/>
      <c r="C7722" s="134"/>
      <c r="D7722" s="94">
        <f t="shared" si="120"/>
        <v>0</v>
      </c>
      <c r="E7722" s="135"/>
    </row>
    <row r="7723" spans="1:5">
      <c r="A7723" s="88">
        <v>7713</v>
      </c>
      <c r="B7723" s="134"/>
      <c r="C7723" s="134"/>
      <c r="D7723" s="94">
        <f t="shared" si="120"/>
        <v>0</v>
      </c>
      <c r="E7723" s="135"/>
    </row>
    <row r="7724" spans="1:5">
      <c r="A7724" s="88">
        <v>7714</v>
      </c>
      <c r="B7724" s="134"/>
      <c r="C7724" s="134"/>
      <c r="D7724" s="94">
        <f t="shared" si="120"/>
        <v>0</v>
      </c>
      <c r="E7724" s="135"/>
    </row>
    <row r="7725" spans="1:5">
      <c r="A7725" s="88">
        <v>7715</v>
      </c>
      <c r="B7725" s="134"/>
      <c r="C7725" s="134"/>
      <c r="D7725" s="94">
        <f t="shared" si="120"/>
        <v>0</v>
      </c>
      <c r="E7725" s="135"/>
    </row>
    <row r="7726" spans="1:5">
      <c r="A7726" s="88">
        <v>7716</v>
      </c>
      <c r="B7726" s="134"/>
      <c r="C7726" s="134"/>
      <c r="D7726" s="94">
        <f t="shared" si="120"/>
        <v>0</v>
      </c>
      <c r="E7726" s="135"/>
    </row>
    <row r="7727" spans="1:5">
      <c r="A7727" s="88">
        <v>7717</v>
      </c>
      <c r="B7727" s="134"/>
      <c r="C7727" s="134"/>
      <c r="D7727" s="94">
        <f t="shared" si="120"/>
        <v>0</v>
      </c>
      <c r="E7727" s="135"/>
    </row>
    <row r="7728" spans="1:5">
      <c r="A7728" s="88">
        <v>7718</v>
      </c>
      <c r="B7728" s="134"/>
      <c r="C7728" s="134"/>
      <c r="D7728" s="94">
        <f t="shared" si="120"/>
        <v>0</v>
      </c>
      <c r="E7728" s="135"/>
    </row>
    <row r="7729" spans="1:5">
      <c r="A7729" s="88">
        <v>7719</v>
      </c>
      <c r="B7729" s="134"/>
      <c r="C7729" s="134"/>
      <c r="D7729" s="94">
        <f t="shared" si="120"/>
        <v>0</v>
      </c>
      <c r="E7729" s="135"/>
    </row>
    <row r="7730" spans="1:5">
      <c r="A7730" s="88">
        <v>7720</v>
      </c>
      <c r="B7730" s="134"/>
      <c r="C7730" s="134"/>
      <c r="D7730" s="94">
        <f t="shared" si="120"/>
        <v>0</v>
      </c>
      <c r="E7730" s="135"/>
    </row>
    <row r="7731" spans="1:5">
      <c r="A7731" s="88">
        <v>7721</v>
      </c>
      <c r="B7731" s="134"/>
      <c r="C7731" s="134"/>
      <c r="D7731" s="94">
        <f t="shared" si="120"/>
        <v>0</v>
      </c>
      <c r="E7731" s="135"/>
    </row>
    <row r="7732" spans="1:5">
      <c r="A7732" s="88">
        <v>7722</v>
      </c>
      <c r="B7732" s="134"/>
      <c r="C7732" s="134"/>
      <c r="D7732" s="94">
        <f t="shared" si="120"/>
        <v>0</v>
      </c>
      <c r="E7732" s="135"/>
    </row>
    <row r="7733" spans="1:5">
      <c r="A7733" s="88">
        <v>7723</v>
      </c>
      <c r="B7733" s="134"/>
      <c r="C7733" s="134"/>
      <c r="D7733" s="94">
        <f t="shared" si="120"/>
        <v>0</v>
      </c>
      <c r="E7733" s="135"/>
    </row>
    <row r="7734" spans="1:5">
      <c r="A7734" s="88">
        <v>7724</v>
      </c>
      <c r="B7734" s="134"/>
      <c r="C7734" s="134"/>
      <c r="D7734" s="94">
        <f t="shared" si="120"/>
        <v>0</v>
      </c>
      <c r="E7734" s="135"/>
    </row>
    <row r="7735" spans="1:5">
      <c r="A7735" s="88">
        <v>7725</v>
      </c>
      <c r="B7735" s="134"/>
      <c r="C7735" s="134"/>
      <c r="D7735" s="94">
        <f t="shared" si="120"/>
        <v>0</v>
      </c>
      <c r="E7735" s="135"/>
    </row>
    <row r="7736" spans="1:5">
      <c r="A7736" s="88">
        <v>7726</v>
      </c>
      <c r="B7736" s="134"/>
      <c r="C7736" s="134"/>
      <c r="D7736" s="94">
        <f t="shared" si="120"/>
        <v>0</v>
      </c>
      <c r="E7736" s="135"/>
    </row>
    <row r="7737" spans="1:5">
      <c r="A7737" s="88">
        <v>7727</v>
      </c>
      <c r="B7737" s="134"/>
      <c r="C7737" s="134"/>
      <c r="D7737" s="94">
        <f t="shared" si="120"/>
        <v>0</v>
      </c>
      <c r="E7737" s="135"/>
    </row>
    <row r="7738" spans="1:5">
      <c r="A7738" s="88">
        <v>7728</v>
      </c>
      <c r="B7738" s="134"/>
      <c r="C7738" s="134"/>
      <c r="D7738" s="94">
        <f t="shared" si="120"/>
        <v>0</v>
      </c>
      <c r="E7738" s="135"/>
    </row>
    <row r="7739" spans="1:5">
      <c r="A7739" s="88">
        <v>7729</v>
      </c>
      <c r="B7739" s="134"/>
      <c r="C7739" s="134"/>
      <c r="D7739" s="94">
        <f t="shared" si="120"/>
        <v>0</v>
      </c>
      <c r="E7739" s="135"/>
    </row>
    <row r="7740" spans="1:5">
      <c r="A7740" s="88">
        <v>7730</v>
      </c>
      <c r="B7740" s="134"/>
      <c r="C7740" s="134"/>
      <c r="D7740" s="94">
        <f t="shared" si="120"/>
        <v>0</v>
      </c>
      <c r="E7740" s="135"/>
    </row>
    <row r="7741" spans="1:5">
      <c r="A7741" s="88">
        <v>7731</v>
      </c>
      <c r="B7741" s="134"/>
      <c r="C7741" s="134"/>
      <c r="D7741" s="94">
        <f t="shared" si="120"/>
        <v>0</v>
      </c>
      <c r="E7741" s="135"/>
    </row>
    <row r="7742" spans="1:5">
      <c r="A7742" s="88">
        <v>7732</v>
      </c>
      <c r="B7742" s="134"/>
      <c r="C7742" s="134"/>
      <c r="D7742" s="94">
        <f t="shared" si="120"/>
        <v>0</v>
      </c>
      <c r="E7742" s="135"/>
    </row>
    <row r="7743" spans="1:5">
      <c r="A7743" s="88">
        <v>7733</v>
      </c>
      <c r="B7743" s="134"/>
      <c r="C7743" s="134"/>
      <c r="D7743" s="94">
        <f t="shared" si="120"/>
        <v>0</v>
      </c>
      <c r="E7743" s="135"/>
    </row>
    <row r="7744" spans="1:5">
      <c r="A7744" s="88">
        <v>7734</v>
      </c>
      <c r="B7744" s="134"/>
      <c r="C7744" s="134"/>
      <c r="D7744" s="94">
        <f t="shared" si="120"/>
        <v>0</v>
      </c>
      <c r="E7744" s="135"/>
    </row>
    <row r="7745" spans="1:5">
      <c r="A7745" s="88">
        <v>7735</v>
      </c>
      <c r="B7745" s="134"/>
      <c r="C7745" s="134"/>
      <c r="D7745" s="94">
        <f t="shared" si="120"/>
        <v>0</v>
      </c>
      <c r="E7745" s="135"/>
    </row>
    <row r="7746" spans="1:5">
      <c r="A7746" s="88">
        <v>7736</v>
      </c>
      <c r="B7746" s="134"/>
      <c r="C7746" s="134"/>
      <c r="D7746" s="94">
        <f t="shared" si="120"/>
        <v>0</v>
      </c>
      <c r="E7746" s="135"/>
    </row>
    <row r="7747" spans="1:5">
      <c r="A7747" s="88">
        <v>7737</v>
      </c>
      <c r="B7747" s="134"/>
      <c r="C7747" s="134"/>
      <c r="D7747" s="94">
        <f t="shared" si="120"/>
        <v>0</v>
      </c>
      <c r="E7747" s="135"/>
    </row>
    <row r="7748" spans="1:5">
      <c r="A7748" s="88">
        <v>7738</v>
      </c>
      <c r="B7748" s="134"/>
      <c r="C7748" s="134"/>
      <c r="D7748" s="94">
        <f t="shared" si="120"/>
        <v>0</v>
      </c>
      <c r="E7748" s="135"/>
    </row>
    <row r="7749" spans="1:5">
      <c r="A7749" s="88">
        <v>7739</v>
      </c>
      <c r="B7749" s="134"/>
      <c r="C7749" s="134"/>
      <c r="D7749" s="94">
        <f t="shared" si="120"/>
        <v>0</v>
      </c>
      <c r="E7749" s="135"/>
    </row>
    <row r="7750" spans="1:5">
      <c r="A7750" s="88">
        <v>7740</v>
      </c>
      <c r="B7750" s="134"/>
      <c r="C7750" s="134"/>
      <c r="D7750" s="94">
        <f t="shared" si="120"/>
        <v>0</v>
      </c>
      <c r="E7750" s="135"/>
    </row>
    <row r="7751" spans="1:5">
      <c r="A7751" s="88">
        <v>7741</v>
      </c>
      <c r="B7751" s="134"/>
      <c r="C7751" s="134"/>
      <c r="D7751" s="94">
        <f t="shared" si="120"/>
        <v>0</v>
      </c>
      <c r="E7751" s="135"/>
    </row>
    <row r="7752" spans="1:5">
      <c r="A7752" s="88">
        <v>7742</v>
      </c>
      <c r="B7752" s="134"/>
      <c r="C7752" s="134"/>
      <c r="D7752" s="94">
        <f t="shared" si="120"/>
        <v>0</v>
      </c>
      <c r="E7752" s="135"/>
    </row>
    <row r="7753" spans="1:5">
      <c r="A7753" s="88">
        <v>7743</v>
      </c>
      <c r="B7753" s="134"/>
      <c r="C7753" s="134"/>
      <c r="D7753" s="94">
        <f t="shared" si="120"/>
        <v>0</v>
      </c>
      <c r="E7753" s="135"/>
    </row>
    <row r="7754" spans="1:5">
      <c r="A7754" s="88">
        <v>7744</v>
      </c>
      <c r="B7754" s="134"/>
      <c r="C7754" s="134"/>
      <c r="D7754" s="94">
        <f t="shared" si="120"/>
        <v>0</v>
      </c>
      <c r="E7754" s="135"/>
    </row>
    <row r="7755" spans="1:5">
      <c r="A7755" s="88">
        <v>7745</v>
      </c>
      <c r="B7755" s="134"/>
      <c r="C7755" s="134"/>
      <c r="D7755" s="94">
        <f t="shared" si="120"/>
        <v>0</v>
      </c>
      <c r="E7755" s="135"/>
    </row>
    <row r="7756" spans="1:5">
      <c r="A7756" s="88">
        <v>7746</v>
      </c>
      <c r="B7756" s="134"/>
      <c r="C7756" s="134"/>
      <c r="D7756" s="94">
        <f t="shared" ref="D7756:D7819" si="121">MIN(B7756:C7756)</f>
        <v>0</v>
      </c>
      <c r="E7756" s="135"/>
    </row>
    <row r="7757" spans="1:5">
      <c r="A7757" s="88">
        <v>7747</v>
      </c>
      <c r="B7757" s="134"/>
      <c r="C7757" s="134"/>
      <c r="D7757" s="94">
        <f t="shared" si="121"/>
        <v>0</v>
      </c>
      <c r="E7757" s="135"/>
    </row>
    <row r="7758" spans="1:5">
      <c r="A7758" s="88">
        <v>7748</v>
      </c>
      <c r="B7758" s="134"/>
      <c r="C7758" s="134"/>
      <c r="D7758" s="94">
        <f t="shared" si="121"/>
        <v>0</v>
      </c>
      <c r="E7758" s="135"/>
    </row>
    <row r="7759" spans="1:5">
      <c r="A7759" s="88">
        <v>7749</v>
      </c>
      <c r="B7759" s="134"/>
      <c r="C7759" s="134"/>
      <c r="D7759" s="94">
        <f t="shared" si="121"/>
        <v>0</v>
      </c>
      <c r="E7759" s="135"/>
    </row>
    <row r="7760" spans="1:5">
      <c r="A7760" s="88">
        <v>7750</v>
      </c>
      <c r="B7760" s="134"/>
      <c r="C7760" s="134"/>
      <c r="D7760" s="94">
        <f t="shared" si="121"/>
        <v>0</v>
      </c>
      <c r="E7760" s="135"/>
    </row>
    <row r="7761" spans="1:5">
      <c r="A7761" s="88">
        <v>7751</v>
      </c>
      <c r="B7761" s="134"/>
      <c r="C7761" s="134"/>
      <c r="D7761" s="94">
        <f t="shared" si="121"/>
        <v>0</v>
      </c>
      <c r="E7761" s="135"/>
    </row>
    <row r="7762" spans="1:5">
      <c r="A7762" s="88">
        <v>7752</v>
      </c>
      <c r="B7762" s="134"/>
      <c r="C7762" s="134"/>
      <c r="D7762" s="94">
        <f t="shared" si="121"/>
        <v>0</v>
      </c>
      <c r="E7762" s="135"/>
    </row>
    <row r="7763" spans="1:5">
      <c r="A7763" s="88">
        <v>7753</v>
      </c>
      <c r="B7763" s="134"/>
      <c r="C7763" s="134"/>
      <c r="D7763" s="94">
        <f t="shared" si="121"/>
        <v>0</v>
      </c>
      <c r="E7763" s="135"/>
    </row>
    <row r="7764" spans="1:5">
      <c r="A7764" s="88">
        <v>7754</v>
      </c>
      <c r="B7764" s="134"/>
      <c r="C7764" s="134"/>
      <c r="D7764" s="94">
        <f t="shared" si="121"/>
        <v>0</v>
      </c>
      <c r="E7764" s="135"/>
    </row>
    <row r="7765" spans="1:5">
      <c r="A7765" s="88">
        <v>7755</v>
      </c>
      <c r="B7765" s="134"/>
      <c r="C7765" s="134"/>
      <c r="D7765" s="94">
        <f t="shared" si="121"/>
        <v>0</v>
      </c>
      <c r="E7765" s="135"/>
    </row>
    <row r="7766" spans="1:5">
      <c r="A7766" s="88">
        <v>7756</v>
      </c>
      <c r="B7766" s="134"/>
      <c r="C7766" s="134"/>
      <c r="D7766" s="94">
        <f t="shared" si="121"/>
        <v>0</v>
      </c>
      <c r="E7766" s="135"/>
    </row>
    <row r="7767" spans="1:5">
      <c r="A7767" s="88">
        <v>7757</v>
      </c>
      <c r="B7767" s="134"/>
      <c r="C7767" s="134"/>
      <c r="D7767" s="94">
        <f t="shared" si="121"/>
        <v>0</v>
      </c>
      <c r="E7767" s="135"/>
    </row>
    <row r="7768" spans="1:5">
      <c r="A7768" s="88">
        <v>7758</v>
      </c>
      <c r="B7768" s="134"/>
      <c r="C7768" s="134"/>
      <c r="D7768" s="94">
        <f t="shared" si="121"/>
        <v>0</v>
      </c>
      <c r="E7768" s="135"/>
    </row>
    <row r="7769" spans="1:5">
      <c r="A7769" s="88">
        <v>7759</v>
      </c>
      <c r="B7769" s="134"/>
      <c r="C7769" s="134"/>
      <c r="D7769" s="94">
        <f t="shared" si="121"/>
        <v>0</v>
      </c>
      <c r="E7769" s="135"/>
    </row>
    <row r="7770" spans="1:5">
      <c r="A7770" s="88">
        <v>7760</v>
      </c>
      <c r="B7770" s="134"/>
      <c r="C7770" s="134"/>
      <c r="D7770" s="94">
        <f t="shared" si="121"/>
        <v>0</v>
      </c>
      <c r="E7770" s="135"/>
    </row>
    <row r="7771" spans="1:5">
      <c r="A7771" s="88">
        <v>7761</v>
      </c>
      <c r="B7771" s="134"/>
      <c r="C7771" s="134"/>
      <c r="D7771" s="94">
        <f t="shared" si="121"/>
        <v>0</v>
      </c>
      <c r="E7771" s="135"/>
    </row>
    <row r="7772" spans="1:5">
      <c r="A7772" s="88">
        <v>7762</v>
      </c>
      <c r="B7772" s="134"/>
      <c r="C7772" s="134"/>
      <c r="D7772" s="94">
        <f t="shared" si="121"/>
        <v>0</v>
      </c>
      <c r="E7772" s="135"/>
    </row>
    <row r="7773" spans="1:5">
      <c r="A7773" s="88">
        <v>7763</v>
      </c>
      <c r="B7773" s="134"/>
      <c r="C7773" s="134"/>
      <c r="D7773" s="94">
        <f t="shared" si="121"/>
        <v>0</v>
      </c>
      <c r="E7773" s="135"/>
    </row>
    <row r="7774" spans="1:5">
      <c r="A7774" s="88">
        <v>7764</v>
      </c>
      <c r="B7774" s="134"/>
      <c r="C7774" s="134"/>
      <c r="D7774" s="94">
        <f t="shared" si="121"/>
        <v>0</v>
      </c>
      <c r="E7774" s="135"/>
    </row>
    <row r="7775" spans="1:5">
      <c r="A7775" s="88">
        <v>7765</v>
      </c>
      <c r="B7775" s="134"/>
      <c r="C7775" s="134"/>
      <c r="D7775" s="94">
        <f t="shared" si="121"/>
        <v>0</v>
      </c>
      <c r="E7775" s="135"/>
    </row>
    <row r="7776" spans="1:5">
      <c r="A7776" s="88">
        <v>7766</v>
      </c>
      <c r="B7776" s="134"/>
      <c r="C7776" s="134"/>
      <c r="D7776" s="94">
        <f t="shared" si="121"/>
        <v>0</v>
      </c>
      <c r="E7776" s="135"/>
    </row>
    <row r="7777" spans="1:5">
      <c r="A7777" s="88">
        <v>7767</v>
      </c>
      <c r="B7777" s="134"/>
      <c r="C7777" s="134"/>
      <c r="D7777" s="94">
        <f t="shared" si="121"/>
        <v>0</v>
      </c>
      <c r="E7777" s="135"/>
    </row>
    <row r="7778" spans="1:5">
      <c r="A7778" s="88">
        <v>7768</v>
      </c>
      <c r="B7778" s="134"/>
      <c r="C7778" s="134"/>
      <c r="D7778" s="94">
        <f t="shared" si="121"/>
        <v>0</v>
      </c>
      <c r="E7778" s="135"/>
    </row>
    <row r="7779" spans="1:5">
      <c r="A7779" s="88">
        <v>7769</v>
      </c>
      <c r="B7779" s="134"/>
      <c r="C7779" s="134"/>
      <c r="D7779" s="94">
        <f t="shared" si="121"/>
        <v>0</v>
      </c>
      <c r="E7779" s="135"/>
    </row>
    <row r="7780" spans="1:5">
      <c r="A7780" s="88">
        <v>7770</v>
      </c>
      <c r="B7780" s="134"/>
      <c r="C7780" s="134"/>
      <c r="D7780" s="94">
        <f t="shared" si="121"/>
        <v>0</v>
      </c>
      <c r="E7780" s="135"/>
    </row>
    <row r="7781" spans="1:5">
      <c r="A7781" s="88">
        <v>7771</v>
      </c>
      <c r="B7781" s="134"/>
      <c r="C7781" s="134"/>
      <c r="D7781" s="94">
        <f t="shared" si="121"/>
        <v>0</v>
      </c>
      <c r="E7781" s="135"/>
    </row>
    <row r="7782" spans="1:5">
      <c r="A7782" s="88">
        <v>7772</v>
      </c>
      <c r="B7782" s="134"/>
      <c r="C7782" s="134"/>
      <c r="D7782" s="94">
        <f t="shared" si="121"/>
        <v>0</v>
      </c>
      <c r="E7782" s="135"/>
    </row>
    <row r="7783" spans="1:5">
      <c r="A7783" s="88">
        <v>7773</v>
      </c>
      <c r="B7783" s="134"/>
      <c r="C7783" s="134"/>
      <c r="D7783" s="94">
        <f t="shared" si="121"/>
        <v>0</v>
      </c>
      <c r="E7783" s="135"/>
    </row>
    <row r="7784" spans="1:5">
      <c r="A7784" s="88">
        <v>7774</v>
      </c>
      <c r="B7784" s="134"/>
      <c r="C7784" s="134"/>
      <c r="D7784" s="94">
        <f t="shared" si="121"/>
        <v>0</v>
      </c>
      <c r="E7784" s="135"/>
    </row>
    <row r="7785" spans="1:5">
      <c r="A7785" s="88">
        <v>7775</v>
      </c>
      <c r="B7785" s="134"/>
      <c r="C7785" s="134"/>
      <c r="D7785" s="94">
        <f t="shared" si="121"/>
        <v>0</v>
      </c>
      <c r="E7785" s="135"/>
    </row>
    <row r="7786" spans="1:5">
      <c r="A7786" s="88">
        <v>7776</v>
      </c>
      <c r="B7786" s="134"/>
      <c r="C7786" s="134"/>
      <c r="D7786" s="94">
        <f t="shared" si="121"/>
        <v>0</v>
      </c>
      <c r="E7786" s="135"/>
    </row>
    <row r="7787" spans="1:5">
      <c r="A7787" s="88">
        <v>7777</v>
      </c>
      <c r="B7787" s="134"/>
      <c r="C7787" s="134"/>
      <c r="D7787" s="94">
        <f t="shared" si="121"/>
        <v>0</v>
      </c>
      <c r="E7787" s="135"/>
    </row>
    <row r="7788" spans="1:5">
      <c r="A7788" s="88">
        <v>7778</v>
      </c>
      <c r="B7788" s="134"/>
      <c r="C7788" s="134"/>
      <c r="D7788" s="94">
        <f t="shared" si="121"/>
        <v>0</v>
      </c>
      <c r="E7788" s="135"/>
    </row>
    <row r="7789" spans="1:5">
      <c r="A7789" s="88">
        <v>7779</v>
      </c>
      <c r="B7789" s="134"/>
      <c r="C7789" s="134"/>
      <c r="D7789" s="94">
        <f t="shared" si="121"/>
        <v>0</v>
      </c>
      <c r="E7789" s="135"/>
    </row>
    <row r="7790" spans="1:5">
      <c r="A7790" s="88">
        <v>7780</v>
      </c>
      <c r="B7790" s="134"/>
      <c r="C7790" s="134"/>
      <c r="D7790" s="94">
        <f t="shared" si="121"/>
        <v>0</v>
      </c>
      <c r="E7790" s="135"/>
    </row>
    <row r="7791" spans="1:5">
      <c r="A7791" s="88">
        <v>7781</v>
      </c>
      <c r="B7791" s="134"/>
      <c r="C7791" s="134"/>
      <c r="D7791" s="94">
        <f t="shared" si="121"/>
        <v>0</v>
      </c>
      <c r="E7791" s="135"/>
    </row>
    <row r="7792" spans="1:5">
      <c r="A7792" s="88">
        <v>7782</v>
      </c>
      <c r="B7792" s="134"/>
      <c r="C7792" s="134"/>
      <c r="D7792" s="94">
        <f t="shared" si="121"/>
        <v>0</v>
      </c>
      <c r="E7792" s="135"/>
    </row>
    <row r="7793" spans="1:5">
      <c r="A7793" s="88">
        <v>7783</v>
      </c>
      <c r="B7793" s="134"/>
      <c r="C7793" s="134"/>
      <c r="D7793" s="94">
        <f t="shared" si="121"/>
        <v>0</v>
      </c>
      <c r="E7793" s="135"/>
    </row>
    <row r="7794" spans="1:5">
      <c r="A7794" s="88">
        <v>7784</v>
      </c>
      <c r="B7794" s="134"/>
      <c r="C7794" s="134"/>
      <c r="D7794" s="94">
        <f t="shared" si="121"/>
        <v>0</v>
      </c>
      <c r="E7794" s="135"/>
    </row>
    <row r="7795" spans="1:5">
      <c r="A7795" s="88">
        <v>7785</v>
      </c>
      <c r="B7795" s="134"/>
      <c r="C7795" s="134"/>
      <c r="D7795" s="94">
        <f t="shared" si="121"/>
        <v>0</v>
      </c>
      <c r="E7795" s="135"/>
    </row>
    <row r="7796" spans="1:5">
      <c r="A7796" s="88">
        <v>7786</v>
      </c>
      <c r="B7796" s="134"/>
      <c r="C7796" s="134"/>
      <c r="D7796" s="94">
        <f t="shared" si="121"/>
        <v>0</v>
      </c>
      <c r="E7796" s="135"/>
    </row>
    <row r="7797" spans="1:5">
      <c r="A7797" s="88">
        <v>7787</v>
      </c>
      <c r="B7797" s="134"/>
      <c r="C7797" s="134"/>
      <c r="D7797" s="94">
        <f t="shared" si="121"/>
        <v>0</v>
      </c>
      <c r="E7797" s="135"/>
    </row>
    <row r="7798" spans="1:5">
      <c r="A7798" s="88">
        <v>7788</v>
      </c>
      <c r="B7798" s="134"/>
      <c r="C7798" s="134"/>
      <c r="D7798" s="94">
        <f t="shared" si="121"/>
        <v>0</v>
      </c>
      <c r="E7798" s="135"/>
    </row>
    <row r="7799" spans="1:5">
      <c r="A7799" s="88">
        <v>7789</v>
      </c>
      <c r="B7799" s="134"/>
      <c r="C7799" s="134"/>
      <c r="D7799" s="94">
        <f t="shared" si="121"/>
        <v>0</v>
      </c>
      <c r="E7799" s="135"/>
    </row>
    <row r="7800" spans="1:5">
      <c r="A7800" s="88">
        <v>7790</v>
      </c>
      <c r="B7800" s="134"/>
      <c r="C7800" s="134"/>
      <c r="D7800" s="94">
        <f t="shared" si="121"/>
        <v>0</v>
      </c>
      <c r="E7800" s="135"/>
    </row>
    <row r="7801" spans="1:5">
      <c r="A7801" s="88">
        <v>7791</v>
      </c>
      <c r="B7801" s="134"/>
      <c r="C7801" s="134"/>
      <c r="D7801" s="94">
        <f t="shared" si="121"/>
        <v>0</v>
      </c>
      <c r="E7801" s="135"/>
    </row>
    <row r="7802" spans="1:5">
      <c r="A7802" s="88">
        <v>7792</v>
      </c>
      <c r="B7802" s="134"/>
      <c r="C7802" s="134"/>
      <c r="D7802" s="94">
        <f t="shared" si="121"/>
        <v>0</v>
      </c>
      <c r="E7802" s="135"/>
    </row>
    <row r="7803" spans="1:5">
      <c r="A7803" s="88">
        <v>7793</v>
      </c>
      <c r="B7803" s="134"/>
      <c r="C7803" s="134"/>
      <c r="D7803" s="94">
        <f t="shared" si="121"/>
        <v>0</v>
      </c>
      <c r="E7803" s="135"/>
    </row>
    <row r="7804" spans="1:5">
      <c r="A7804" s="88">
        <v>7794</v>
      </c>
      <c r="B7804" s="134"/>
      <c r="C7804" s="134"/>
      <c r="D7804" s="94">
        <f t="shared" si="121"/>
        <v>0</v>
      </c>
      <c r="E7804" s="135"/>
    </row>
    <row r="7805" spans="1:5">
      <c r="A7805" s="88">
        <v>7795</v>
      </c>
      <c r="B7805" s="134"/>
      <c r="C7805" s="134"/>
      <c r="D7805" s="94">
        <f t="shared" si="121"/>
        <v>0</v>
      </c>
      <c r="E7805" s="135"/>
    </row>
    <row r="7806" spans="1:5">
      <c r="A7806" s="88">
        <v>7796</v>
      </c>
      <c r="B7806" s="134"/>
      <c r="C7806" s="134"/>
      <c r="D7806" s="94">
        <f t="shared" si="121"/>
        <v>0</v>
      </c>
      <c r="E7806" s="135"/>
    </row>
    <row r="7807" spans="1:5">
      <c r="A7807" s="88">
        <v>7797</v>
      </c>
      <c r="B7807" s="134"/>
      <c r="C7807" s="134"/>
      <c r="D7807" s="94">
        <f t="shared" si="121"/>
        <v>0</v>
      </c>
      <c r="E7807" s="135"/>
    </row>
    <row r="7808" spans="1:5">
      <c r="A7808" s="88">
        <v>7798</v>
      </c>
      <c r="B7808" s="134"/>
      <c r="C7808" s="134"/>
      <c r="D7808" s="94">
        <f t="shared" si="121"/>
        <v>0</v>
      </c>
      <c r="E7808" s="135"/>
    </row>
    <row r="7809" spans="1:5">
      <c r="A7809" s="88">
        <v>7799</v>
      </c>
      <c r="B7809" s="134"/>
      <c r="C7809" s="134"/>
      <c r="D7809" s="94">
        <f t="shared" si="121"/>
        <v>0</v>
      </c>
      <c r="E7809" s="135"/>
    </row>
    <row r="7810" spans="1:5">
      <c r="A7810" s="88">
        <v>7800</v>
      </c>
      <c r="B7810" s="134"/>
      <c r="C7810" s="134"/>
      <c r="D7810" s="94">
        <f t="shared" si="121"/>
        <v>0</v>
      </c>
      <c r="E7810" s="135"/>
    </row>
    <row r="7811" spans="1:5">
      <c r="A7811" s="88">
        <v>7801</v>
      </c>
      <c r="B7811" s="134"/>
      <c r="C7811" s="134"/>
      <c r="D7811" s="94">
        <f t="shared" si="121"/>
        <v>0</v>
      </c>
      <c r="E7811" s="135"/>
    </row>
    <row r="7812" spans="1:5">
      <c r="A7812" s="88">
        <v>7802</v>
      </c>
      <c r="B7812" s="134"/>
      <c r="C7812" s="134"/>
      <c r="D7812" s="94">
        <f t="shared" si="121"/>
        <v>0</v>
      </c>
      <c r="E7812" s="135"/>
    </row>
    <row r="7813" spans="1:5">
      <c r="A7813" s="88">
        <v>7803</v>
      </c>
      <c r="B7813" s="134"/>
      <c r="C7813" s="134"/>
      <c r="D7813" s="94">
        <f t="shared" si="121"/>
        <v>0</v>
      </c>
      <c r="E7813" s="135"/>
    </row>
    <row r="7814" spans="1:5">
      <c r="A7814" s="88">
        <v>7804</v>
      </c>
      <c r="B7814" s="134"/>
      <c r="C7814" s="134"/>
      <c r="D7814" s="94">
        <f t="shared" si="121"/>
        <v>0</v>
      </c>
      <c r="E7814" s="135"/>
    </row>
    <row r="7815" spans="1:5">
      <c r="A7815" s="88">
        <v>7805</v>
      </c>
      <c r="B7815" s="134"/>
      <c r="C7815" s="134"/>
      <c r="D7815" s="94">
        <f t="shared" si="121"/>
        <v>0</v>
      </c>
      <c r="E7815" s="135"/>
    </row>
    <row r="7816" spans="1:5">
      <c r="A7816" s="88">
        <v>7806</v>
      </c>
      <c r="B7816" s="134"/>
      <c r="C7816" s="134"/>
      <c r="D7816" s="94">
        <f t="shared" si="121"/>
        <v>0</v>
      </c>
      <c r="E7816" s="135"/>
    </row>
    <row r="7817" spans="1:5">
      <c r="A7817" s="88">
        <v>7807</v>
      </c>
      <c r="B7817" s="134"/>
      <c r="C7817" s="134"/>
      <c r="D7817" s="94">
        <f t="shared" si="121"/>
        <v>0</v>
      </c>
      <c r="E7817" s="135"/>
    </row>
    <row r="7818" spans="1:5">
      <c r="A7818" s="88">
        <v>7808</v>
      </c>
      <c r="B7818" s="134"/>
      <c r="C7818" s="134"/>
      <c r="D7818" s="94">
        <f t="shared" si="121"/>
        <v>0</v>
      </c>
      <c r="E7818" s="135"/>
    </row>
    <row r="7819" spans="1:5">
      <c r="A7819" s="88">
        <v>7809</v>
      </c>
      <c r="B7819" s="134"/>
      <c r="C7819" s="134"/>
      <c r="D7819" s="94">
        <f t="shared" si="121"/>
        <v>0</v>
      </c>
      <c r="E7819" s="135"/>
    </row>
    <row r="7820" spans="1:5">
      <c r="A7820" s="88">
        <v>7810</v>
      </c>
      <c r="B7820" s="134"/>
      <c r="C7820" s="134"/>
      <c r="D7820" s="94">
        <f t="shared" ref="D7820:D7883" si="122">MIN(B7820:C7820)</f>
        <v>0</v>
      </c>
      <c r="E7820" s="135"/>
    </row>
    <row r="7821" spans="1:5">
      <c r="A7821" s="88">
        <v>7811</v>
      </c>
      <c r="B7821" s="134"/>
      <c r="C7821" s="134"/>
      <c r="D7821" s="94">
        <f t="shared" si="122"/>
        <v>0</v>
      </c>
      <c r="E7821" s="135"/>
    </row>
    <row r="7822" spans="1:5">
      <c r="A7822" s="88">
        <v>7812</v>
      </c>
      <c r="B7822" s="134"/>
      <c r="C7822" s="134"/>
      <c r="D7822" s="94">
        <f t="shared" si="122"/>
        <v>0</v>
      </c>
      <c r="E7822" s="135"/>
    </row>
    <row r="7823" spans="1:5">
      <c r="A7823" s="88">
        <v>7813</v>
      </c>
      <c r="B7823" s="134"/>
      <c r="C7823" s="134"/>
      <c r="D7823" s="94">
        <f t="shared" si="122"/>
        <v>0</v>
      </c>
      <c r="E7823" s="135"/>
    </row>
    <row r="7824" spans="1:5">
      <c r="A7824" s="88">
        <v>7814</v>
      </c>
      <c r="B7824" s="134"/>
      <c r="C7824" s="134"/>
      <c r="D7824" s="94">
        <f t="shared" si="122"/>
        <v>0</v>
      </c>
      <c r="E7824" s="135"/>
    </row>
    <row r="7825" spans="1:5">
      <c r="A7825" s="88">
        <v>7815</v>
      </c>
      <c r="B7825" s="134"/>
      <c r="C7825" s="134"/>
      <c r="D7825" s="94">
        <f t="shared" si="122"/>
        <v>0</v>
      </c>
      <c r="E7825" s="135"/>
    </row>
    <row r="7826" spans="1:5">
      <c r="A7826" s="88">
        <v>7816</v>
      </c>
      <c r="B7826" s="134"/>
      <c r="C7826" s="134"/>
      <c r="D7826" s="94">
        <f t="shared" si="122"/>
        <v>0</v>
      </c>
      <c r="E7826" s="135"/>
    </row>
    <row r="7827" spans="1:5">
      <c r="A7827" s="88">
        <v>7817</v>
      </c>
      <c r="B7827" s="134"/>
      <c r="C7827" s="134"/>
      <c r="D7827" s="94">
        <f t="shared" si="122"/>
        <v>0</v>
      </c>
      <c r="E7827" s="135"/>
    </row>
    <row r="7828" spans="1:5">
      <c r="A7828" s="88">
        <v>7818</v>
      </c>
      <c r="B7828" s="134"/>
      <c r="C7828" s="134"/>
      <c r="D7828" s="94">
        <f t="shared" si="122"/>
        <v>0</v>
      </c>
      <c r="E7828" s="135"/>
    </row>
    <row r="7829" spans="1:5">
      <c r="A7829" s="88">
        <v>7819</v>
      </c>
      <c r="B7829" s="134"/>
      <c r="C7829" s="134"/>
      <c r="D7829" s="94">
        <f t="shared" si="122"/>
        <v>0</v>
      </c>
      <c r="E7829" s="135"/>
    </row>
    <row r="7830" spans="1:5">
      <c r="A7830" s="88">
        <v>7820</v>
      </c>
      <c r="B7830" s="134"/>
      <c r="C7830" s="134"/>
      <c r="D7830" s="94">
        <f t="shared" si="122"/>
        <v>0</v>
      </c>
      <c r="E7830" s="135"/>
    </row>
    <row r="7831" spans="1:5">
      <c r="A7831" s="88">
        <v>7821</v>
      </c>
      <c r="B7831" s="134"/>
      <c r="C7831" s="134"/>
      <c r="D7831" s="94">
        <f t="shared" si="122"/>
        <v>0</v>
      </c>
      <c r="E7831" s="135"/>
    </row>
    <row r="7832" spans="1:5">
      <c r="A7832" s="88">
        <v>7822</v>
      </c>
      <c r="B7832" s="134"/>
      <c r="C7832" s="134"/>
      <c r="D7832" s="94">
        <f t="shared" si="122"/>
        <v>0</v>
      </c>
      <c r="E7832" s="135"/>
    </row>
    <row r="7833" spans="1:5">
      <c r="A7833" s="88">
        <v>7823</v>
      </c>
      <c r="B7833" s="134"/>
      <c r="C7833" s="134"/>
      <c r="D7833" s="94">
        <f t="shared" si="122"/>
        <v>0</v>
      </c>
      <c r="E7833" s="135"/>
    </row>
    <row r="7834" spans="1:5">
      <c r="A7834" s="88">
        <v>7824</v>
      </c>
      <c r="B7834" s="134"/>
      <c r="C7834" s="134"/>
      <c r="D7834" s="94">
        <f t="shared" si="122"/>
        <v>0</v>
      </c>
      <c r="E7834" s="135"/>
    </row>
    <row r="7835" spans="1:5">
      <c r="A7835" s="88">
        <v>7825</v>
      </c>
      <c r="B7835" s="134"/>
      <c r="C7835" s="134"/>
      <c r="D7835" s="94">
        <f t="shared" si="122"/>
        <v>0</v>
      </c>
      <c r="E7835" s="135"/>
    </row>
    <row r="7836" spans="1:5">
      <c r="A7836" s="88">
        <v>7826</v>
      </c>
      <c r="B7836" s="134"/>
      <c r="C7836" s="134"/>
      <c r="D7836" s="94">
        <f t="shared" si="122"/>
        <v>0</v>
      </c>
      <c r="E7836" s="135"/>
    </row>
    <row r="7837" spans="1:5">
      <c r="A7837" s="88">
        <v>7827</v>
      </c>
      <c r="B7837" s="134"/>
      <c r="C7837" s="134"/>
      <c r="D7837" s="94">
        <f t="shared" si="122"/>
        <v>0</v>
      </c>
      <c r="E7837" s="135"/>
    </row>
    <row r="7838" spans="1:5">
      <c r="A7838" s="88">
        <v>7828</v>
      </c>
      <c r="B7838" s="134"/>
      <c r="C7838" s="134"/>
      <c r="D7838" s="94">
        <f t="shared" si="122"/>
        <v>0</v>
      </c>
      <c r="E7838" s="135"/>
    </row>
    <row r="7839" spans="1:5">
      <c r="A7839" s="88">
        <v>7829</v>
      </c>
      <c r="B7839" s="134"/>
      <c r="C7839" s="134"/>
      <c r="D7839" s="94">
        <f t="shared" si="122"/>
        <v>0</v>
      </c>
      <c r="E7839" s="135"/>
    </row>
    <row r="7840" spans="1:5">
      <c r="A7840" s="88">
        <v>7830</v>
      </c>
      <c r="B7840" s="134"/>
      <c r="C7840" s="134"/>
      <c r="D7840" s="94">
        <f t="shared" si="122"/>
        <v>0</v>
      </c>
      <c r="E7840" s="135"/>
    </row>
    <row r="7841" spans="1:5">
      <c r="A7841" s="88">
        <v>7831</v>
      </c>
      <c r="B7841" s="134"/>
      <c r="C7841" s="134"/>
      <c r="D7841" s="94">
        <f t="shared" si="122"/>
        <v>0</v>
      </c>
      <c r="E7841" s="135"/>
    </row>
    <row r="7842" spans="1:5">
      <c r="A7842" s="88">
        <v>7832</v>
      </c>
      <c r="B7842" s="134"/>
      <c r="C7842" s="134"/>
      <c r="D7842" s="94">
        <f t="shared" si="122"/>
        <v>0</v>
      </c>
      <c r="E7842" s="135"/>
    </row>
    <row r="7843" spans="1:5">
      <c r="A7843" s="88">
        <v>7833</v>
      </c>
      <c r="B7843" s="134"/>
      <c r="C7843" s="134"/>
      <c r="D7843" s="94">
        <f t="shared" si="122"/>
        <v>0</v>
      </c>
      <c r="E7843" s="135"/>
    </row>
    <row r="7844" spans="1:5">
      <c r="A7844" s="88">
        <v>7834</v>
      </c>
      <c r="B7844" s="134"/>
      <c r="C7844" s="134"/>
      <c r="D7844" s="94">
        <f t="shared" si="122"/>
        <v>0</v>
      </c>
      <c r="E7844" s="135"/>
    </row>
    <row r="7845" spans="1:5">
      <c r="A7845" s="88">
        <v>7835</v>
      </c>
      <c r="B7845" s="134"/>
      <c r="C7845" s="134"/>
      <c r="D7845" s="94">
        <f t="shared" si="122"/>
        <v>0</v>
      </c>
      <c r="E7845" s="135"/>
    </row>
    <row r="7846" spans="1:5">
      <c r="A7846" s="88">
        <v>7836</v>
      </c>
      <c r="B7846" s="134"/>
      <c r="C7846" s="134"/>
      <c r="D7846" s="94">
        <f t="shared" si="122"/>
        <v>0</v>
      </c>
      <c r="E7846" s="135"/>
    </row>
    <row r="7847" spans="1:5">
      <c r="A7847" s="88">
        <v>7837</v>
      </c>
      <c r="B7847" s="134"/>
      <c r="C7847" s="134"/>
      <c r="D7847" s="94">
        <f t="shared" si="122"/>
        <v>0</v>
      </c>
      <c r="E7847" s="135"/>
    </row>
    <row r="7848" spans="1:5">
      <c r="A7848" s="88">
        <v>7838</v>
      </c>
      <c r="B7848" s="134"/>
      <c r="C7848" s="134"/>
      <c r="D7848" s="94">
        <f t="shared" si="122"/>
        <v>0</v>
      </c>
      <c r="E7848" s="135"/>
    </row>
    <row r="7849" spans="1:5">
      <c r="A7849" s="88">
        <v>7839</v>
      </c>
      <c r="B7849" s="134"/>
      <c r="C7849" s="134"/>
      <c r="D7849" s="94">
        <f t="shared" si="122"/>
        <v>0</v>
      </c>
      <c r="E7849" s="135"/>
    </row>
    <row r="7850" spans="1:5">
      <c r="A7850" s="88">
        <v>7840</v>
      </c>
      <c r="B7850" s="134"/>
      <c r="C7850" s="134"/>
      <c r="D7850" s="94">
        <f t="shared" si="122"/>
        <v>0</v>
      </c>
      <c r="E7850" s="135"/>
    </row>
    <row r="7851" spans="1:5">
      <c r="A7851" s="88">
        <v>7841</v>
      </c>
      <c r="B7851" s="134"/>
      <c r="C7851" s="134"/>
      <c r="D7851" s="94">
        <f t="shared" si="122"/>
        <v>0</v>
      </c>
      <c r="E7851" s="135"/>
    </row>
    <row r="7852" spans="1:5">
      <c r="A7852" s="88">
        <v>7842</v>
      </c>
      <c r="B7852" s="134"/>
      <c r="C7852" s="134"/>
      <c r="D7852" s="94">
        <f t="shared" si="122"/>
        <v>0</v>
      </c>
      <c r="E7852" s="135"/>
    </row>
    <row r="7853" spans="1:5">
      <c r="A7853" s="88">
        <v>7843</v>
      </c>
      <c r="B7853" s="134"/>
      <c r="C7853" s="134"/>
      <c r="D7853" s="94">
        <f t="shared" si="122"/>
        <v>0</v>
      </c>
      <c r="E7853" s="135"/>
    </row>
    <row r="7854" spans="1:5">
      <c r="A7854" s="88">
        <v>7844</v>
      </c>
      <c r="B7854" s="134"/>
      <c r="C7854" s="134"/>
      <c r="D7854" s="94">
        <f t="shared" si="122"/>
        <v>0</v>
      </c>
      <c r="E7854" s="135"/>
    </row>
    <row r="7855" spans="1:5">
      <c r="A7855" s="88">
        <v>7845</v>
      </c>
      <c r="B7855" s="134"/>
      <c r="C7855" s="134"/>
      <c r="D7855" s="94">
        <f t="shared" si="122"/>
        <v>0</v>
      </c>
      <c r="E7855" s="135"/>
    </row>
    <row r="7856" spans="1:5">
      <c r="A7856" s="88">
        <v>7846</v>
      </c>
      <c r="B7856" s="134"/>
      <c r="C7856" s="134"/>
      <c r="D7856" s="94">
        <f t="shared" si="122"/>
        <v>0</v>
      </c>
      <c r="E7856" s="135"/>
    </row>
    <row r="7857" spans="1:5">
      <c r="A7857" s="88">
        <v>7847</v>
      </c>
      <c r="B7857" s="134"/>
      <c r="C7857" s="134"/>
      <c r="D7857" s="94">
        <f t="shared" si="122"/>
        <v>0</v>
      </c>
      <c r="E7857" s="135"/>
    </row>
    <row r="7858" spans="1:5">
      <c r="A7858" s="88">
        <v>7848</v>
      </c>
      <c r="B7858" s="134"/>
      <c r="C7858" s="134"/>
      <c r="D7858" s="94">
        <f t="shared" si="122"/>
        <v>0</v>
      </c>
      <c r="E7858" s="135"/>
    </row>
    <row r="7859" spans="1:5">
      <c r="A7859" s="88">
        <v>7849</v>
      </c>
      <c r="B7859" s="134"/>
      <c r="C7859" s="134"/>
      <c r="D7859" s="94">
        <f t="shared" si="122"/>
        <v>0</v>
      </c>
      <c r="E7859" s="135"/>
    </row>
    <row r="7860" spans="1:5">
      <c r="A7860" s="88">
        <v>7850</v>
      </c>
      <c r="B7860" s="134"/>
      <c r="C7860" s="134"/>
      <c r="D7860" s="94">
        <f t="shared" si="122"/>
        <v>0</v>
      </c>
      <c r="E7860" s="135"/>
    </row>
    <row r="7861" spans="1:5">
      <c r="A7861" s="88">
        <v>7851</v>
      </c>
      <c r="B7861" s="134"/>
      <c r="C7861" s="134"/>
      <c r="D7861" s="94">
        <f t="shared" si="122"/>
        <v>0</v>
      </c>
      <c r="E7861" s="135"/>
    </row>
    <row r="7862" spans="1:5">
      <c r="A7862" s="88">
        <v>7852</v>
      </c>
      <c r="B7862" s="134"/>
      <c r="C7862" s="134"/>
      <c r="D7862" s="94">
        <f t="shared" si="122"/>
        <v>0</v>
      </c>
      <c r="E7862" s="135"/>
    </row>
    <row r="7863" spans="1:5">
      <c r="A7863" s="88">
        <v>7853</v>
      </c>
      <c r="B7863" s="134"/>
      <c r="C7863" s="134"/>
      <c r="D7863" s="94">
        <f t="shared" si="122"/>
        <v>0</v>
      </c>
      <c r="E7863" s="135"/>
    </row>
    <row r="7864" spans="1:5">
      <c r="A7864" s="88">
        <v>7854</v>
      </c>
      <c r="B7864" s="134"/>
      <c r="C7864" s="134"/>
      <c r="D7864" s="94">
        <f t="shared" si="122"/>
        <v>0</v>
      </c>
      <c r="E7864" s="135"/>
    </row>
    <row r="7865" spans="1:5">
      <c r="A7865" s="88">
        <v>7855</v>
      </c>
      <c r="B7865" s="134"/>
      <c r="C7865" s="134"/>
      <c r="D7865" s="94">
        <f t="shared" si="122"/>
        <v>0</v>
      </c>
      <c r="E7865" s="135"/>
    </row>
    <row r="7866" spans="1:5">
      <c r="A7866" s="88">
        <v>7856</v>
      </c>
      <c r="B7866" s="134"/>
      <c r="C7866" s="134"/>
      <c r="D7866" s="94">
        <f t="shared" si="122"/>
        <v>0</v>
      </c>
      <c r="E7866" s="135"/>
    </row>
    <row r="7867" spans="1:5">
      <c r="A7867" s="88">
        <v>7857</v>
      </c>
      <c r="B7867" s="134"/>
      <c r="C7867" s="134"/>
      <c r="D7867" s="94">
        <f t="shared" si="122"/>
        <v>0</v>
      </c>
      <c r="E7867" s="135"/>
    </row>
    <row r="7868" spans="1:5">
      <c r="A7868" s="88">
        <v>7858</v>
      </c>
      <c r="B7868" s="134"/>
      <c r="C7868" s="134"/>
      <c r="D7868" s="94">
        <f t="shared" si="122"/>
        <v>0</v>
      </c>
      <c r="E7868" s="135"/>
    </row>
    <row r="7869" spans="1:5">
      <c r="A7869" s="88">
        <v>7859</v>
      </c>
      <c r="B7869" s="134"/>
      <c r="C7869" s="134"/>
      <c r="D7869" s="94">
        <f t="shared" si="122"/>
        <v>0</v>
      </c>
      <c r="E7869" s="135"/>
    </row>
    <row r="7870" spans="1:5">
      <c r="A7870" s="88">
        <v>7860</v>
      </c>
      <c r="B7870" s="134"/>
      <c r="C7870" s="134"/>
      <c r="D7870" s="94">
        <f t="shared" si="122"/>
        <v>0</v>
      </c>
      <c r="E7870" s="135"/>
    </row>
    <row r="7871" spans="1:5">
      <c r="A7871" s="88">
        <v>7861</v>
      </c>
      <c r="B7871" s="134"/>
      <c r="C7871" s="134"/>
      <c r="D7871" s="94">
        <f t="shared" si="122"/>
        <v>0</v>
      </c>
      <c r="E7871" s="135"/>
    </row>
    <row r="7872" spans="1:5">
      <c r="A7872" s="88">
        <v>7862</v>
      </c>
      <c r="B7872" s="134"/>
      <c r="C7872" s="134"/>
      <c r="D7872" s="94">
        <f t="shared" si="122"/>
        <v>0</v>
      </c>
      <c r="E7872" s="135"/>
    </row>
    <row r="7873" spans="1:5">
      <c r="A7873" s="88">
        <v>7863</v>
      </c>
      <c r="B7873" s="134"/>
      <c r="C7873" s="134"/>
      <c r="D7873" s="94">
        <f t="shared" si="122"/>
        <v>0</v>
      </c>
      <c r="E7873" s="135"/>
    </row>
    <row r="7874" spans="1:5">
      <c r="A7874" s="88">
        <v>7864</v>
      </c>
      <c r="B7874" s="134"/>
      <c r="C7874" s="134"/>
      <c r="D7874" s="94">
        <f t="shared" si="122"/>
        <v>0</v>
      </c>
      <c r="E7874" s="135"/>
    </row>
    <row r="7875" spans="1:5">
      <c r="A7875" s="88">
        <v>7865</v>
      </c>
      <c r="B7875" s="134"/>
      <c r="C7875" s="134"/>
      <c r="D7875" s="94">
        <f t="shared" si="122"/>
        <v>0</v>
      </c>
      <c r="E7875" s="135"/>
    </row>
    <row r="7876" spans="1:5">
      <c r="A7876" s="88">
        <v>7866</v>
      </c>
      <c r="B7876" s="134"/>
      <c r="C7876" s="134"/>
      <c r="D7876" s="94">
        <f t="shared" si="122"/>
        <v>0</v>
      </c>
      <c r="E7876" s="135"/>
    </row>
    <row r="7877" spans="1:5">
      <c r="A7877" s="88">
        <v>7867</v>
      </c>
      <c r="B7877" s="134"/>
      <c r="C7877" s="134"/>
      <c r="D7877" s="94">
        <f t="shared" si="122"/>
        <v>0</v>
      </c>
      <c r="E7877" s="135"/>
    </row>
    <row r="7878" spans="1:5">
      <c r="A7878" s="88">
        <v>7868</v>
      </c>
      <c r="B7878" s="134"/>
      <c r="C7878" s="134"/>
      <c r="D7878" s="94">
        <f t="shared" si="122"/>
        <v>0</v>
      </c>
      <c r="E7878" s="135"/>
    </row>
    <row r="7879" spans="1:5">
      <c r="A7879" s="88">
        <v>7869</v>
      </c>
      <c r="B7879" s="134"/>
      <c r="C7879" s="134"/>
      <c r="D7879" s="94">
        <f t="shared" si="122"/>
        <v>0</v>
      </c>
      <c r="E7879" s="135"/>
    </row>
    <row r="7880" spans="1:5">
      <c r="A7880" s="88">
        <v>7870</v>
      </c>
      <c r="B7880" s="134"/>
      <c r="C7880" s="134"/>
      <c r="D7880" s="94">
        <f t="shared" si="122"/>
        <v>0</v>
      </c>
      <c r="E7880" s="135"/>
    </row>
    <row r="7881" spans="1:5">
      <c r="A7881" s="88">
        <v>7871</v>
      </c>
      <c r="B7881" s="134"/>
      <c r="C7881" s="134"/>
      <c r="D7881" s="94">
        <f t="shared" si="122"/>
        <v>0</v>
      </c>
      <c r="E7881" s="135"/>
    </row>
    <row r="7882" spans="1:5">
      <c r="A7882" s="88">
        <v>7872</v>
      </c>
      <c r="B7882" s="134"/>
      <c r="C7882" s="134"/>
      <c r="D7882" s="94">
        <f t="shared" si="122"/>
        <v>0</v>
      </c>
      <c r="E7882" s="135"/>
    </row>
    <row r="7883" spans="1:5">
      <c r="A7883" s="88">
        <v>7873</v>
      </c>
      <c r="B7883" s="134"/>
      <c r="C7883" s="134"/>
      <c r="D7883" s="94">
        <f t="shared" si="122"/>
        <v>0</v>
      </c>
      <c r="E7883" s="135"/>
    </row>
    <row r="7884" spans="1:5">
      <c r="A7884" s="88">
        <v>7874</v>
      </c>
      <c r="B7884" s="134"/>
      <c r="C7884" s="134"/>
      <c r="D7884" s="94">
        <f t="shared" ref="D7884:D7947" si="123">MIN(B7884:C7884)</f>
        <v>0</v>
      </c>
      <c r="E7884" s="135"/>
    </row>
    <row r="7885" spans="1:5">
      <c r="A7885" s="88">
        <v>7875</v>
      </c>
      <c r="B7885" s="134"/>
      <c r="C7885" s="134"/>
      <c r="D7885" s="94">
        <f t="shared" si="123"/>
        <v>0</v>
      </c>
      <c r="E7885" s="135"/>
    </row>
    <row r="7886" spans="1:5">
      <c r="A7886" s="88">
        <v>7876</v>
      </c>
      <c r="B7886" s="134"/>
      <c r="C7886" s="134"/>
      <c r="D7886" s="94">
        <f t="shared" si="123"/>
        <v>0</v>
      </c>
      <c r="E7886" s="135"/>
    </row>
    <row r="7887" spans="1:5">
      <c r="A7887" s="88">
        <v>7877</v>
      </c>
      <c r="B7887" s="134"/>
      <c r="C7887" s="134"/>
      <c r="D7887" s="94">
        <f t="shared" si="123"/>
        <v>0</v>
      </c>
      <c r="E7887" s="135"/>
    </row>
    <row r="7888" spans="1:5">
      <c r="A7888" s="88">
        <v>7878</v>
      </c>
      <c r="B7888" s="134"/>
      <c r="C7888" s="134"/>
      <c r="D7888" s="94">
        <f t="shared" si="123"/>
        <v>0</v>
      </c>
      <c r="E7888" s="135"/>
    </row>
    <row r="7889" spans="1:5">
      <c r="A7889" s="88">
        <v>7879</v>
      </c>
      <c r="B7889" s="134"/>
      <c r="C7889" s="134"/>
      <c r="D7889" s="94">
        <f t="shared" si="123"/>
        <v>0</v>
      </c>
      <c r="E7889" s="135"/>
    </row>
    <row r="7890" spans="1:5">
      <c r="A7890" s="88">
        <v>7880</v>
      </c>
      <c r="B7890" s="134"/>
      <c r="C7890" s="134"/>
      <c r="D7890" s="94">
        <f t="shared" si="123"/>
        <v>0</v>
      </c>
      <c r="E7890" s="135"/>
    </row>
    <row r="7891" spans="1:5">
      <c r="A7891" s="88">
        <v>7881</v>
      </c>
      <c r="B7891" s="134"/>
      <c r="C7891" s="134"/>
      <c r="D7891" s="94">
        <f t="shared" si="123"/>
        <v>0</v>
      </c>
      <c r="E7891" s="135"/>
    </row>
    <row r="7892" spans="1:5">
      <c r="A7892" s="88">
        <v>7882</v>
      </c>
      <c r="B7892" s="134"/>
      <c r="C7892" s="134"/>
      <c r="D7892" s="94">
        <f t="shared" si="123"/>
        <v>0</v>
      </c>
      <c r="E7892" s="135"/>
    </row>
    <row r="7893" spans="1:5">
      <c r="A7893" s="88">
        <v>7883</v>
      </c>
      <c r="B7893" s="134"/>
      <c r="C7893" s="134"/>
      <c r="D7893" s="94">
        <f t="shared" si="123"/>
        <v>0</v>
      </c>
      <c r="E7893" s="135"/>
    </row>
    <row r="7894" spans="1:5">
      <c r="A7894" s="88">
        <v>7884</v>
      </c>
      <c r="B7894" s="134"/>
      <c r="C7894" s="134"/>
      <c r="D7894" s="94">
        <f t="shared" si="123"/>
        <v>0</v>
      </c>
      <c r="E7894" s="135"/>
    </row>
    <row r="7895" spans="1:5">
      <c r="A7895" s="88">
        <v>7885</v>
      </c>
      <c r="B7895" s="134"/>
      <c r="C7895" s="134"/>
      <c r="D7895" s="94">
        <f t="shared" si="123"/>
        <v>0</v>
      </c>
      <c r="E7895" s="135"/>
    </row>
    <row r="7896" spans="1:5">
      <c r="A7896" s="88">
        <v>7886</v>
      </c>
      <c r="B7896" s="134"/>
      <c r="C7896" s="134"/>
      <c r="D7896" s="94">
        <f t="shared" si="123"/>
        <v>0</v>
      </c>
      <c r="E7896" s="135"/>
    </row>
    <row r="7897" spans="1:5">
      <c r="A7897" s="88">
        <v>7887</v>
      </c>
      <c r="B7897" s="134"/>
      <c r="C7897" s="134"/>
      <c r="D7897" s="94">
        <f t="shared" si="123"/>
        <v>0</v>
      </c>
      <c r="E7897" s="135"/>
    </row>
    <row r="7898" spans="1:5">
      <c r="A7898" s="88">
        <v>7888</v>
      </c>
      <c r="B7898" s="134"/>
      <c r="C7898" s="134"/>
      <c r="D7898" s="94">
        <f t="shared" si="123"/>
        <v>0</v>
      </c>
      <c r="E7898" s="135"/>
    </row>
    <row r="7899" spans="1:5">
      <c r="A7899" s="88">
        <v>7889</v>
      </c>
      <c r="B7899" s="134"/>
      <c r="C7899" s="134"/>
      <c r="D7899" s="94">
        <f t="shared" si="123"/>
        <v>0</v>
      </c>
      <c r="E7899" s="135"/>
    </row>
    <row r="7900" spans="1:5">
      <c r="A7900" s="88">
        <v>7890</v>
      </c>
      <c r="B7900" s="134"/>
      <c r="C7900" s="134"/>
      <c r="D7900" s="94">
        <f t="shared" si="123"/>
        <v>0</v>
      </c>
      <c r="E7900" s="135"/>
    </row>
    <row r="7901" spans="1:5">
      <c r="A7901" s="88">
        <v>7891</v>
      </c>
      <c r="B7901" s="134"/>
      <c r="C7901" s="134"/>
      <c r="D7901" s="94">
        <f t="shared" si="123"/>
        <v>0</v>
      </c>
      <c r="E7901" s="135"/>
    </row>
    <row r="7902" spans="1:5">
      <c r="A7902" s="88">
        <v>7892</v>
      </c>
      <c r="B7902" s="134"/>
      <c r="C7902" s="134"/>
      <c r="D7902" s="94">
        <f t="shared" si="123"/>
        <v>0</v>
      </c>
      <c r="E7902" s="135"/>
    </row>
    <row r="7903" spans="1:5">
      <c r="A7903" s="88">
        <v>7893</v>
      </c>
      <c r="B7903" s="134"/>
      <c r="C7903" s="134"/>
      <c r="D7903" s="94">
        <f t="shared" si="123"/>
        <v>0</v>
      </c>
      <c r="E7903" s="135"/>
    </row>
    <row r="7904" spans="1:5">
      <c r="A7904" s="88">
        <v>7894</v>
      </c>
      <c r="B7904" s="134"/>
      <c r="C7904" s="134"/>
      <c r="D7904" s="94">
        <f t="shared" si="123"/>
        <v>0</v>
      </c>
      <c r="E7904" s="135"/>
    </row>
    <row r="7905" spans="1:5">
      <c r="A7905" s="88">
        <v>7895</v>
      </c>
      <c r="B7905" s="134"/>
      <c r="C7905" s="134"/>
      <c r="D7905" s="94">
        <f t="shared" si="123"/>
        <v>0</v>
      </c>
      <c r="E7905" s="135"/>
    </row>
    <row r="7906" spans="1:5">
      <c r="A7906" s="88">
        <v>7896</v>
      </c>
      <c r="B7906" s="134"/>
      <c r="C7906" s="134"/>
      <c r="D7906" s="94">
        <f t="shared" si="123"/>
        <v>0</v>
      </c>
      <c r="E7906" s="135"/>
    </row>
    <row r="7907" spans="1:5">
      <c r="A7907" s="88">
        <v>7897</v>
      </c>
      <c r="B7907" s="134"/>
      <c r="C7907" s="134"/>
      <c r="D7907" s="94">
        <f t="shared" si="123"/>
        <v>0</v>
      </c>
      <c r="E7907" s="135"/>
    </row>
    <row r="7908" spans="1:5">
      <c r="A7908" s="88">
        <v>7898</v>
      </c>
      <c r="B7908" s="134"/>
      <c r="C7908" s="134"/>
      <c r="D7908" s="94">
        <f t="shared" si="123"/>
        <v>0</v>
      </c>
      <c r="E7908" s="135"/>
    </row>
    <row r="7909" spans="1:5">
      <c r="A7909" s="88">
        <v>7899</v>
      </c>
      <c r="B7909" s="134"/>
      <c r="C7909" s="134"/>
      <c r="D7909" s="94">
        <f t="shared" si="123"/>
        <v>0</v>
      </c>
      <c r="E7909" s="135"/>
    </row>
    <row r="7910" spans="1:5">
      <c r="A7910" s="88">
        <v>7900</v>
      </c>
      <c r="B7910" s="134"/>
      <c r="C7910" s="134"/>
      <c r="D7910" s="94">
        <f t="shared" si="123"/>
        <v>0</v>
      </c>
      <c r="E7910" s="135"/>
    </row>
    <row r="7911" spans="1:5">
      <c r="A7911" s="88">
        <v>7901</v>
      </c>
      <c r="B7911" s="134"/>
      <c r="C7911" s="134"/>
      <c r="D7911" s="94">
        <f t="shared" si="123"/>
        <v>0</v>
      </c>
      <c r="E7911" s="135"/>
    </row>
    <row r="7912" spans="1:5">
      <c r="A7912" s="88">
        <v>7902</v>
      </c>
      <c r="B7912" s="134"/>
      <c r="C7912" s="134"/>
      <c r="D7912" s="94">
        <f t="shared" si="123"/>
        <v>0</v>
      </c>
      <c r="E7912" s="135"/>
    </row>
    <row r="7913" spans="1:5">
      <c r="A7913" s="88">
        <v>7903</v>
      </c>
      <c r="B7913" s="134"/>
      <c r="C7913" s="134"/>
      <c r="D7913" s="94">
        <f t="shared" si="123"/>
        <v>0</v>
      </c>
      <c r="E7913" s="135"/>
    </row>
    <row r="7914" spans="1:5">
      <c r="A7914" s="88">
        <v>7904</v>
      </c>
      <c r="B7914" s="134"/>
      <c r="C7914" s="134"/>
      <c r="D7914" s="94">
        <f t="shared" si="123"/>
        <v>0</v>
      </c>
      <c r="E7914" s="135"/>
    </row>
    <row r="7915" spans="1:5">
      <c r="A7915" s="88">
        <v>7905</v>
      </c>
      <c r="B7915" s="134"/>
      <c r="C7915" s="134"/>
      <c r="D7915" s="94">
        <f t="shared" si="123"/>
        <v>0</v>
      </c>
      <c r="E7915" s="135"/>
    </row>
    <row r="7916" spans="1:5">
      <c r="A7916" s="88">
        <v>7906</v>
      </c>
      <c r="B7916" s="134"/>
      <c r="C7916" s="134"/>
      <c r="D7916" s="94">
        <f t="shared" si="123"/>
        <v>0</v>
      </c>
      <c r="E7916" s="135"/>
    </row>
    <row r="7917" spans="1:5">
      <c r="A7917" s="88">
        <v>7907</v>
      </c>
      <c r="B7917" s="134"/>
      <c r="C7917" s="134"/>
      <c r="D7917" s="94">
        <f t="shared" si="123"/>
        <v>0</v>
      </c>
      <c r="E7917" s="135"/>
    </row>
    <row r="7918" spans="1:5">
      <c r="A7918" s="88">
        <v>7908</v>
      </c>
      <c r="B7918" s="134"/>
      <c r="C7918" s="134"/>
      <c r="D7918" s="94">
        <f t="shared" si="123"/>
        <v>0</v>
      </c>
      <c r="E7918" s="135"/>
    </row>
    <row r="7919" spans="1:5">
      <c r="A7919" s="88">
        <v>7909</v>
      </c>
      <c r="B7919" s="134"/>
      <c r="C7919" s="134"/>
      <c r="D7919" s="94">
        <f t="shared" si="123"/>
        <v>0</v>
      </c>
      <c r="E7919" s="135"/>
    </row>
    <row r="7920" spans="1:5">
      <c r="A7920" s="88">
        <v>7910</v>
      </c>
      <c r="B7920" s="134"/>
      <c r="C7920" s="134"/>
      <c r="D7920" s="94">
        <f t="shared" si="123"/>
        <v>0</v>
      </c>
      <c r="E7920" s="135"/>
    </row>
    <row r="7921" spans="1:5">
      <c r="A7921" s="88">
        <v>7911</v>
      </c>
      <c r="B7921" s="134"/>
      <c r="C7921" s="134"/>
      <c r="D7921" s="94">
        <f t="shared" si="123"/>
        <v>0</v>
      </c>
      <c r="E7921" s="135"/>
    </row>
    <row r="7922" spans="1:5">
      <c r="A7922" s="88">
        <v>7912</v>
      </c>
      <c r="B7922" s="134"/>
      <c r="C7922" s="134"/>
      <c r="D7922" s="94">
        <f t="shared" si="123"/>
        <v>0</v>
      </c>
      <c r="E7922" s="135"/>
    </row>
    <row r="7923" spans="1:5">
      <c r="A7923" s="88">
        <v>7913</v>
      </c>
      <c r="B7923" s="134"/>
      <c r="C7923" s="134"/>
      <c r="D7923" s="94">
        <f t="shared" si="123"/>
        <v>0</v>
      </c>
      <c r="E7923" s="135"/>
    </row>
    <row r="7924" spans="1:5">
      <c r="A7924" s="88">
        <v>7914</v>
      </c>
      <c r="B7924" s="134"/>
      <c r="C7924" s="134"/>
      <c r="D7924" s="94">
        <f t="shared" si="123"/>
        <v>0</v>
      </c>
      <c r="E7924" s="135"/>
    </row>
    <row r="7925" spans="1:5">
      <c r="A7925" s="88">
        <v>7915</v>
      </c>
      <c r="B7925" s="134"/>
      <c r="C7925" s="134"/>
      <c r="D7925" s="94">
        <f t="shared" si="123"/>
        <v>0</v>
      </c>
      <c r="E7925" s="135"/>
    </row>
    <row r="7926" spans="1:5">
      <c r="A7926" s="88">
        <v>7916</v>
      </c>
      <c r="B7926" s="134"/>
      <c r="C7926" s="134"/>
      <c r="D7926" s="94">
        <f t="shared" si="123"/>
        <v>0</v>
      </c>
      <c r="E7926" s="135"/>
    </row>
    <row r="7927" spans="1:5">
      <c r="A7927" s="88">
        <v>7917</v>
      </c>
      <c r="B7927" s="134"/>
      <c r="C7927" s="134"/>
      <c r="D7927" s="94">
        <f t="shared" si="123"/>
        <v>0</v>
      </c>
      <c r="E7927" s="135"/>
    </row>
    <row r="7928" spans="1:5">
      <c r="A7928" s="88">
        <v>7918</v>
      </c>
      <c r="B7928" s="134"/>
      <c r="C7928" s="134"/>
      <c r="D7928" s="94">
        <f t="shared" si="123"/>
        <v>0</v>
      </c>
      <c r="E7928" s="135"/>
    </row>
    <row r="7929" spans="1:5">
      <c r="A7929" s="88">
        <v>7919</v>
      </c>
      <c r="B7929" s="134"/>
      <c r="C7929" s="134"/>
      <c r="D7929" s="94">
        <f t="shared" si="123"/>
        <v>0</v>
      </c>
      <c r="E7929" s="135"/>
    </row>
    <row r="7930" spans="1:5">
      <c r="A7930" s="88">
        <v>7920</v>
      </c>
      <c r="B7930" s="134"/>
      <c r="C7930" s="134"/>
      <c r="D7930" s="94">
        <f t="shared" si="123"/>
        <v>0</v>
      </c>
      <c r="E7930" s="135"/>
    </row>
    <row r="7931" spans="1:5">
      <c r="A7931" s="88">
        <v>7921</v>
      </c>
      <c r="B7931" s="134"/>
      <c r="C7931" s="134"/>
      <c r="D7931" s="94">
        <f t="shared" si="123"/>
        <v>0</v>
      </c>
      <c r="E7931" s="135"/>
    </row>
    <row r="7932" spans="1:5">
      <c r="A7932" s="88">
        <v>7922</v>
      </c>
      <c r="B7932" s="134"/>
      <c r="C7932" s="134"/>
      <c r="D7932" s="94">
        <f t="shared" si="123"/>
        <v>0</v>
      </c>
      <c r="E7932" s="135"/>
    </row>
    <row r="7933" spans="1:5">
      <c r="A7933" s="88">
        <v>7923</v>
      </c>
      <c r="B7933" s="134"/>
      <c r="C7933" s="134"/>
      <c r="D7933" s="94">
        <f t="shared" si="123"/>
        <v>0</v>
      </c>
      <c r="E7933" s="135"/>
    </row>
    <row r="7934" spans="1:5">
      <c r="A7934" s="88">
        <v>7924</v>
      </c>
      <c r="B7934" s="134"/>
      <c r="C7934" s="134"/>
      <c r="D7934" s="94">
        <f t="shared" si="123"/>
        <v>0</v>
      </c>
      <c r="E7934" s="135"/>
    </row>
    <row r="7935" spans="1:5">
      <c r="A7935" s="88">
        <v>7925</v>
      </c>
      <c r="B7935" s="134"/>
      <c r="C7935" s="134"/>
      <c r="D7935" s="94">
        <f t="shared" si="123"/>
        <v>0</v>
      </c>
      <c r="E7935" s="135"/>
    </row>
    <row r="7936" spans="1:5">
      <c r="A7936" s="88">
        <v>7926</v>
      </c>
      <c r="B7936" s="134"/>
      <c r="C7936" s="134"/>
      <c r="D7936" s="94">
        <f t="shared" si="123"/>
        <v>0</v>
      </c>
      <c r="E7936" s="135"/>
    </row>
    <row r="7937" spans="1:5">
      <c r="A7937" s="88">
        <v>7927</v>
      </c>
      <c r="B7937" s="134"/>
      <c r="C7937" s="134"/>
      <c r="D7937" s="94">
        <f t="shared" si="123"/>
        <v>0</v>
      </c>
      <c r="E7937" s="135"/>
    </row>
    <row r="7938" spans="1:5">
      <c r="A7938" s="88">
        <v>7928</v>
      </c>
      <c r="B7938" s="134"/>
      <c r="C7938" s="134"/>
      <c r="D7938" s="94">
        <f t="shared" si="123"/>
        <v>0</v>
      </c>
      <c r="E7938" s="135"/>
    </row>
    <row r="7939" spans="1:5">
      <c r="A7939" s="88">
        <v>7929</v>
      </c>
      <c r="B7939" s="134"/>
      <c r="C7939" s="134"/>
      <c r="D7939" s="94">
        <f t="shared" si="123"/>
        <v>0</v>
      </c>
      <c r="E7939" s="135"/>
    </row>
    <row r="7940" spans="1:5">
      <c r="A7940" s="88">
        <v>7930</v>
      </c>
      <c r="B7940" s="134"/>
      <c r="C7940" s="134"/>
      <c r="D7940" s="94">
        <f t="shared" si="123"/>
        <v>0</v>
      </c>
      <c r="E7940" s="135"/>
    </row>
    <row r="7941" spans="1:5">
      <c r="A7941" s="88">
        <v>7931</v>
      </c>
      <c r="B7941" s="134"/>
      <c r="C7941" s="134"/>
      <c r="D7941" s="94">
        <f t="shared" si="123"/>
        <v>0</v>
      </c>
      <c r="E7941" s="135"/>
    </row>
    <row r="7942" spans="1:5">
      <c r="A7942" s="88">
        <v>7932</v>
      </c>
      <c r="B7942" s="134"/>
      <c r="C7942" s="134"/>
      <c r="D7942" s="94">
        <f t="shared" si="123"/>
        <v>0</v>
      </c>
      <c r="E7942" s="135"/>
    </row>
    <row r="7943" spans="1:5">
      <c r="A7943" s="88">
        <v>7933</v>
      </c>
      <c r="B7943" s="134"/>
      <c r="C7943" s="134"/>
      <c r="D7943" s="94">
        <f t="shared" si="123"/>
        <v>0</v>
      </c>
      <c r="E7943" s="135"/>
    </row>
    <row r="7944" spans="1:5">
      <c r="A7944" s="88">
        <v>7934</v>
      </c>
      <c r="B7944" s="134"/>
      <c r="C7944" s="134"/>
      <c r="D7944" s="94">
        <f t="shared" si="123"/>
        <v>0</v>
      </c>
      <c r="E7944" s="135"/>
    </row>
    <row r="7945" spans="1:5">
      <c r="A7945" s="88">
        <v>7935</v>
      </c>
      <c r="B7945" s="134"/>
      <c r="C7945" s="134"/>
      <c r="D7945" s="94">
        <f t="shared" si="123"/>
        <v>0</v>
      </c>
      <c r="E7945" s="135"/>
    </row>
    <row r="7946" spans="1:5">
      <c r="A7946" s="88">
        <v>7936</v>
      </c>
      <c r="B7946" s="134"/>
      <c r="C7946" s="134"/>
      <c r="D7946" s="94">
        <f t="shared" si="123"/>
        <v>0</v>
      </c>
      <c r="E7946" s="135"/>
    </row>
    <row r="7947" spans="1:5">
      <c r="A7947" s="88">
        <v>7937</v>
      </c>
      <c r="B7947" s="134"/>
      <c r="C7947" s="134"/>
      <c r="D7947" s="94">
        <f t="shared" si="123"/>
        <v>0</v>
      </c>
      <c r="E7947" s="135"/>
    </row>
    <row r="7948" spans="1:5">
      <c r="A7948" s="88">
        <v>7938</v>
      </c>
      <c r="B7948" s="134"/>
      <c r="C7948" s="134"/>
      <c r="D7948" s="94">
        <f t="shared" ref="D7948:D8011" si="124">MIN(B7948:C7948)</f>
        <v>0</v>
      </c>
      <c r="E7948" s="135"/>
    </row>
    <row r="7949" spans="1:5">
      <c r="A7949" s="88">
        <v>7939</v>
      </c>
      <c r="B7949" s="134"/>
      <c r="C7949" s="134"/>
      <c r="D7949" s="94">
        <f t="shared" si="124"/>
        <v>0</v>
      </c>
      <c r="E7949" s="135"/>
    </row>
    <row r="7950" spans="1:5">
      <c r="A7950" s="88">
        <v>7940</v>
      </c>
      <c r="B7950" s="134"/>
      <c r="C7950" s="134"/>
      <c r="D7950" s="94">
        <f t="shared" si="124"/>
        <v>0</v>
      </c>
      <c r="E7950" s="135"/>
    </row>
    <row r="7951" spans="1:5">
      <c r="A7951" s="88">
        <v>7941</v>
      </c>
      <c r="B7951" s="134"/>
      <c r="C7951" s="134"/>
      <c r="D7951" s="94">
        <f t="shared" si="124"/>
        <v>0</v>
      </c>
      <c r="E7951" s="135"/>
    </row>
    <row r="7952" spans="1:5">
      <c r="A7952" s="88">
        <v>7942</v>
      </c>
      <c r="B7952" s="134"/>
      <c r="C7952" s="134"/>
      <c r="D7952" s="94">
        <f t="shared" si="124"/>
        <v>0</v>
      </c>
      <c r="E7952" s="135"/>
    </row>
    <row r="7953" spans="1:5">
      <c r="A7953" s="88">
        <v>7943</v>
      </c>
      <c r="B7953" s="134"/>
      <c r="C7953" s="134"/>
      <c r="D7953" s="94">
        <f t="shared" si="124"/>
        <v>0</v>
      </c>
      <c r="E7953" s="135"/>
    </row>
    <row r="7954" spans="1:5">
      <c r="A7954" s="88">
        <v>7944</v>
      </c>
      <c r="B7954" s="134"/>
      <c r="C7954" s="134"/>
      <c r="D7954" s="94">
        <f t="shared" si="124"/>
        <v>0</v>
      </c>
      <c r="E7954" s="135"/>
    </row>
    <row r="7955" spans="1:5">
      <c r="A7955" s="88">
        <v>7945</v>
      </c>
      <c r="B7955" s="134"/>
      <c r="C7955" s="134"/>
      <c r="D7955" s="94">
        <f t="shared" si="124"/>
        <v>0</v>
      </c>
      <c r="E7955" s="135"/>
    </row>
    <row r="7956" spans="1:5">
      <c r="A7956" s="88">
        <v>7946</v>
      </c>
      <c r="B7956" s="134"/>
      <c r="C7956" s="134"/>
      <c r="D7956" s="94">
        <f t="shared" si="124"/>
        <v>0</v>
      </c>
      <c r="E7956" s="135"/>
    </row>
    <row r="7957" spans="1:5">
      <c r="A7957" s="88">
        <v>7947</v>
      </c>
      <c r="B7957" s="134"/>
      <c r="C7957" s="134"/>
      <c r="D7957" s="94">
        <f t="shared" si="124"/>
        <v>0</v>
      </c>
      <c r="E7957" s="135"/>
    </row>
    <row r="7958" spans="1:5">
      <c r="A7958" s="88">
        <v>7948</v>
      </c>
      <c r="B7958" s="134"/>
      <c r="C7958" s="134"/>
      <c r="D7958" s="94">
        <f t="shared" si="124"/>
        <v>0</v>
      </c>
      <c r="E7958" s="135"/>
    </row>
    <row r="7959" spans="1:5">
      <c r="A7959" s="88">
        <v>7949</v>
      </c>
      <c r="B7959" s="134"/>
      <c r="C7959" s="134"/>
      <c r="D7959" s="94">
        <f t="shared" si="124"/>
        <v>0</v>
      </c>
      <c r="E7959" s="135"/>
    </row>
    <row r="7960" spans="1:5">
      <c r="A7960" s="88">
        <v>7950</v>
      </c>
      <c r="B7960" s="134"/>
      <c r="C7960" s="134"/>
      <c r="D7960" s="94">
        <f t="shared" si="124"/>
        <v>0</v>
      </c>
      <c r="E7960" s="135"/>
    </row>
    <row r="7961" spans="1:5">
      <c r="A7961" s="88">
        <v>7951</v>
      </c>
      <c r="B7961" s="134"/>
      <c r="C7961" s="134"/>
      <c r="D7961" s="94">
        <f t="shared" si="124"/>
        <v>0</v>
      </c>
      <c r="E7961" s="135"/>
    </row>
    <row r="7962" spans="1:5">
      <c r="A7962" s="88">
        <v>7952</v>
      </c>
      <c r="B7962" s="134"/>
      <c r="C7962" s="134"/>
      <c r="D7962" s="94">
        <f t="shared" si="124"/>
        <v>0</v>
      </c>
      <c r="E7962" s="135"/>
    </row>
    <row r="7963" spans="1:5">
      <c r="A7963" s="88">
        <v>7953</v>
      </c>
      <c r="B7963" s="134"/>
      <c r="C7963" s="134"/>
      <c r="D7963" s="94">
        <f t="shared" si="124"/>
        <v>0</v>
      </c>
      <c r="E7963" s="135"/>
    </row>
    <row r="7964" spans="1:5">
      <c r="A7964" s="88">
        <v>7954</v>
      </c>
      <c r="B7964" s="134"/>
      <c r="C7964" s="134"/>
      <c r="D7964" s="94">
        <f t="shared" si="124"/>
        <v>0</v>
      </c>
      <c r="E7964" s="135"/>
    </row>
    <row r="7965" spans="1:5">
      <c r="A7965" s="88">
        <v>7955</v>
      </c>
      <c r="B7965" s="134"/>
      <c r="C7965" s="134"/>
      <c r="D7965" s="94">
        <f t="shared" si="124"/>
        <v>0</v>
      </c>
      <c r="E7965" s="135"/>
    </row>
    <row r="7966" spans="1:5">
      <c r="A7966" s="88">
        <v>7956</v>
      </c>
      <c r="B7966" s="134"/>
      <c r="C7966" s="134"/>
      <c r="D7966" s="94">
        <f t="shared" si="124"/>
        <v>0</v>
      </c>
      <c r="E7966" s="135"/>
    </row>
    <row r="7967" spans="1:5">
      <c r="A7967" s="88">
        <v>7957</v>
      </c>
      <c r="B7967" s="134"/>
      <c r="C7967" s="134"/>
      <c r="D7967" s="94">
        <f t="shared" si="124"/>
        <v>0</v>
      </c>
      <c r="E7967" s="135"/>
    </row>
    <row r="7968" spans="1:5">
      <c r="A7968" s="88">
        <v>7958</v>
      </c>
      <c r="B7968" s="134"/>
      <c r="C7968" s="134"/>
      <c r="D7968" s="94">
        <f t="shared" si="124"/>
        <v>0</v>
      </c>
      <c r="E7968" s="135"/>
    </row>
    <row r="7969" spans="1:5">
      <c r="A7969" s="88">
        <v>7959</v>
      </c>
      <c r="B7969" s="134"/>
      <c r="C7969" s="134"/>
      <c r="D7969" s="94">
        <f t="shared" si="124"/>
        <v>0</v>
      </c>
      <c r="E7969" s="135"/>
    </row>
    <row r="7970" spans="1:5">
      <c r="A7970" s="88">
        <v>7960</v>
      </c>
      <c r="B7970" s="134"/>
      <c r="C7970" s="134"/>
      <c r="D7970" s="94">
        <f t="shared" si="124"/>
        <v>0</v>
      </c>
      <c r="E7970" s="135"/>
    </row>
    <row r="7971" spans="1:5">
      <c r="A7971" s="88">
        <v>7961</v>
      </c>
      <c r="B7971" s="134"/>
      <c r="C7971" s="134"/>
      <c r="D7971" s="94">
        <f t="shared" si="124"/>
        <v>0</v>
      </c>
      <c r="E7971" s="135"/>
    </row>
    <row r="7972" spans="1:5">
      <c r="A7972" s="88">
        <v>7962</v>
      </c>
      <c r="B7972" s="134"/>
      <c r="C7972" s="134"/>
      <c r="D7972" s="94">
        <f t="shared" si="124"/>
        <v>0</v>
      </c>
      <c r="E7972" s="135"/>
    </row>
    <row r="7973" spans="1:5">
      <c r="A7973" s="88">
        <v>7963</v>
      </c>
      <c r="B7973" s="134"/>
      <c r="C7973" s="134"/>
      <c r="D7973" s="94">
        <f t="shared" si="124"/>
        <v>0</v>
      </c>
      <c r="E7973" s="135"/>
    </row>
    <row r="7974" spans="1:5">
      <c r="A7974" s="88">
        <v>7964</v>
      </c>
      <c r="B7974" s="134"/>
      <c r="C7974" s="134"/>
      <c r="D7974" s="94">
        <f t="shared" si="124"/>
        <v>0</v>
      </c>
      <c r="E7974" s="135"/>
    </row>
    <row r="7975" spans="1:5">
      <c r="A7975" s="88">
        <v>7965</v>
      </c>
      <c r="B7975" s="134"/>
      <c r="C7975" s="134"/>
      <c r="D7975" s="94">
        <f t="shared" si="124"/>
        <v>0</v>
      </c>
      <c r="E7975" s="135"/>
    </row>
    <row r="7976" spans="1:5">
      <c r="A7976" s="88">
        <v>7966</v>
      </c>
      <c r="B7976" s="134"/>
      <c r="C7976" s="134"/>
      <c r="D7976" s="94">
        <f t="shared" si="124"/>
        <v>0</v>
      </c>
      <c r="E7976" s="135"/>
    </row>
    <row r="7977" spans="1:5">
      <c r="A7977" s="88">
        <v>7967</v>
      </c>
      <c r="B7977" s="134"/>
      <c r="C7977" s="134"/>
      <c r="D7977" s="94">
        <f t="shared" si="124"/>
        <v>0</v>
      </c>
      <c r="E7977" s="135"/>
    </row>
    <row r="7978" spans="1:5">
      <c r="A7978" s="88">
        <v>7968</v>
      </c>
      <c r="B7978" s="134"/>
      <c r="C7978" s="134"/>
      <c r="D7978" s="94">
        <f t="shared" si="124"/>
        <v>0</v>
      </c>
      <c r="E7978" s="135"/>
    </row>
    <row r="7979" spans="1:5">
      <c r="A7979" s="88">
        <v>7969</v>
      </c>
      <c r="B7979" s="134"/>
      <c r="C7979" s="134"/>
      <c r="D7979" s="94">
        <f t="shared" si="124"/>
        <v>0</v>
      </c>
      <c r="E7979" s="135"/>
    </row>
    <row r="7980" spans="1:5">
      <c r="A7980" s="88">
        <v>7970</v>
      </c>
      <c r="B7980" s="134"/>
      <c r="C7980" s="134"/>
      <c r="D7980" s="94">
        <f t="shared" si="124"/>
        <v>0</v>
      </c>
      <c r="E7980" s="135"/>
    </row>
    <row r="7981" spans="1:5">
      <c r="A7981" s="88">
        <v>7971</v>
      </c>
      <c r="B7981" s="134"/>
      <c r="C7981" s="134"/>
      <c r="D7981" s="94">
        <f t="shared" si="124"/>
        <v>0</v>
      </c>
      <c r="E7981" s="135"/>
    </row>
    <row r="7982" spans="1:5">
      <c r="A7982" s="88">
        <v>7972</v>
      </c>
      <c r="B7982" s="134"/>
      <c r="C7982" s="134"/>
      <c r="D7982" s="94">
        <f t="shared" si="124"/>
        <v>0</v>
      </c>
      <c r="E7982" s="135"/>
    </row>
    <row r="7983" spans="1:5">
      <c r="A7983" s="88">
        <v>7973</v>
      </c>
      <c r="B7983" s="134"/>
      <c r="C7983" s="134"/>
      <c r="D7983" s="94">
        <f t="shared" si="124"/>
        <v>0</v>
      </c>
      <c r="E7983" s="135"/>
    </row>
    <row r="7984" spans="1:5">
      <c r="A7984" s="88">
        <v>7974</v>
      </c>
      <c r="B7984" s="134"/>
      <c r="C7984" s="134"/>
      <c r="D7984" s="94">
        <f t="shared" si="124"/>
        <v>0</v>
      </c>
      <c r="E7984" s="135"/>
    </row>
    <row r="7985" spans="1:5">
      <c r="A7985" s="88">
        <v>7975</v>
      </c>
      <c r="B7985" s="134"/>
      <c r="C7985" s="134"/>
      <c r="D7985" s="94">
        <f t="shared" si="124"/>
        <v>0</v>
      </c>
      <c r="E7985" s="135"/>
    </row>
    <row r="7986" spans="1:5">
      <c r="A7986" s="88">
        <v>7976</v>
      </c>
      <c r="B7986" s="134"/>
      <c r="C7986" s="134"/>
      <c r="D7986" s="94">
        <f t="shared" si="124"/>
        <v>0</v>
      </c>
      <c r="E7986" s="135"/>
    </row>
    <row r="7987" spans="1:5">
      <c r="A7987" s="88">
        <v>7977</v>
      </c>
      <c r="B7987" s="134"/>
      <c r="C7987" s="134"/>
      <c r="D7987" s="94">
        <f t="shared" si="124"/>
        <v>0</v>
      </c>
      <c r="E7987" s="135"/>
    </row>
    <row r="7988" spans="1:5">
      <c r="A7988" s="88">
        <v>7978</v>
      </c>
      <c r="B7988" s="134"/>
      <c r="C7988" s="134"/>
      <c r="D7988" s="94">
        <f t="shared" si="124"/>
        <v>0</v>
      </c>
      <c r="E7988" s="135"/>
    </row>
    <row r="7989" spans="1:5">
      <c r="A7989" s="88">
        <v>7979</v>
      </c>
      <c r="B7989" s="134"/>
      <c r="C7989" s="134"/>
      <c r="D7989" s="94">
        <f t="shared" si="124"/>
        <v>0</v>
      </c>
      <c r="E7989" s="135"/>
    </row>
    <row r="7990" spans="1:5">
      <c r="A7990" s="88">
        <v>7980</v>
      </c>
      <c r="B7990" s="134"/>
      <c r="C7990" s="134"/>
      <c r="D7990" s="94">
        <f t="shared" si="124"/>
        <v>0</v>
      </c>
      <c r="E7990" s="135"/>
    </row>
    <row r="7991" spans="1:5">
      <c r="A7991" s="88">
        <v>7981</v>
      </c>
      <c r="B7991" s="134"/>
      <c r="C7991" s="134"/>
      <c r="D7991" s="94">
        <f t="shared" si="124"/>
        <v>0</v>
      </c>
      <c r="E7991" s="135"/>
    </row>
    <row r="7992" spans="1:5">
      <c r="A7992" s="88">
        <v>7982</v>
      </c>
      <c r="B7992" s="134"/>
      <c r="C7992" s="134"/>
      <c r="D7992" s="94">
        <f t="shared" si="124"/>
        <v>0</v>
      </c>
      <c r="E7992" s="135"/>
    </row>
    <row r="7993" spans="1:5">
      <c r="A7993" s="88">
        <v>7983</v>
      </c>
      <c r="B7993" s="134"/>
      <c r="C7993" s="134"/>
      <c r="D7993" s="94">
        <f t="shared" si="124"/>
        <v>0</v>
      </c>
      <c r="E7993" s="135"/>
    </row>
    <row r="7994" spans="1:5">
      <c r="A7994" s="88">
        <v>7984</v>
      </c>
      <c r="B7994" s="134"/>
      <c r="C7994" s="134"/>
      <c r="D7994" s="94">
        <f t="shared" si="124"/>
        <v>0</v>
      </c>
      <c r="E7994" s="135"/>
    </row>
    <row r="7995" spans="1:5">
      <c r="A7995" s="88">
        <v>7985</v>
      </c>
      <c r="B7995" s="134"/>
      <c r="C7995" s="134"/>
      <c r="D7995" s="94">
        <f t="shared" si="124"/>
        <v>0</v>
      </c>
      <c r="E7995" s="135"/>
    </row>
    <row r="7996" spans="1:5">
      <c r="A7996" s="88">
        <v>7986</v>
      </c>
      <c r="B7996" s="134"/>
      <c r="C7996" s="134"/>
      <c r="D7996" s="94">
        <f t="shared" si="124"/>
        <v>0</v>
      </c>
      <c r="E7996" s="135"/>
    </row>
    <row r="7997" spans="1:5">
      <c r="A7997" s="88">
        <v>7987</v>
      </c>
      <c r="B7997" s="134"/>
      <c r="C7997" s="134"/>
      <c r="D7997" s="94">
        <f t="shared" si="124"/>
        <v>0</v>
      </c>
      <c r="E7997" s="135"/>
    </row>
    <row r="7998" spans="1:5">
      <c r="A7998" s="88">
        <v>7988</v>
      </c>
      <c r="B7998" s="134"/>
      <c r="C7998" s="134"/>
      <c r="D7998" s="94">
        <f t="shared" si="124"/>
        <v>0</v>
      </c>
      <c r="E7998" s="135"/>
    </row>
    <row r="7999" spans="1:5">
      <c r="A7999" s="88">
        <v>7989</v>
      </c>
      <c r="B7999" s="134"/>
      <c r="C7999" s="134"/>
      <c r="D7999" s="94">
        <f t="shared" si="124"/>
        <v>0</v>
      </c>
      <c r="E7999" s="135"/>
    </row>
    <row r="8000" spans="1:5">
      <c r="A8000" s="88">
        <v>7990</v>
      </c>
      <c r="B8000" s="134"/>
      <c r="C8000" s="134"/>
      <c r="D8000" s="94">
        <f t="shared" si="124"/>
        <v>0</v>
      </c>
      <c r="E8000" s="135"/>
    </row>
    <row r="8001" spans="1:5">
      <c r="A8001" s="88">
        <v>7991</v>
      </c>
      <c r="B8001" s="134"/>
      <c r="C8001" s="134"/>
      <c r="D8001" s="94">
        <f t="shared" si="124"/>
        <v>0</v>
      </c>
      <c r="E8001" s="135"/>
    </row>
    <row r="8002" spans="1:5">
      <c r="A8002" s="88">
        <v>7992</v>
      </c>
      <c r="B8002" s="134"/>
      <c r="C8002" s="134"/>
      <c r="D8002" s="94">
        <f t="shared" si="124"/>
        <v>0</v>
      </c>
      <c r="E8002" s="135"/>
    </row>
    <row r="8003" spans="1:5">
      <c r="A8003" s="88">
        <v>7993</v>
      </c>
      <c r="B8003" s="134"/>
      <c r="C8003" s="134"/>
      <c r="D8003" s="94">
        <f t="shared" si="124"/>
        <v>0</v>
      </c>
      <c r="E8003" s="135"/>
    </row>
    <row r="8004" spans="1:5">
      <c r="A8004" s="88">
        <v>7994</v>
      </c>
      <c r="B8004" s="134"/>
      <c r="C8004" s="134"/>
      <c r="D8004" s="94">
        <f t="shared" si="124"/>
        <v>0</v>
      </c>
      <c r="E8004" s="135"/>
    </row>
    <row r="8005" spans="1:5">
      <c r="A8005" s="88">
        <v>7995</v>
      </c>
      <c r="B8005" s="134"/>
      <c r="C8005" s="134"/>
      <c r="D8005" s="94">
        <f t="shared" si="124"/>
        <v>0</v>
      </c>
      <c r="E8005" s="135"/>
    </row>
    <row r="8006" spans="1:5">
      <c r="A8006" s="88">
        <v>7996</v>
      </c>
      <c r="B8006" s="134"/>
      <c r="C8006" s="134"/>
      <c r="D8006" s="94">
        <f t="shared" si="124"/>
        <v>0</v>
      </c>
      <c r="E8006" s="135"/>
    </row>
    <row r="8007" spans="1:5">
      <c r="A8007" s="88">
        <v>7997</v>
      </c>
      <c r="B8007" s="134"/>
      <c r="C8007" s="134"/>
      <c r="D8007" s="94">
        <f t="shared" si="124"/>
        <v>0</v>
      </c>
      <c r="E8007" s="135"/>
    </row>
    <row r="8008" spans="1:5">
      <c r="A8008" s="88">
        <v>7998</v>
      </c>
      <c r="B8008" s="134"/>
      <c r="C8008" s="134"/>
      <c r="D8008" s="94">
        <f t="shared" si="124"/>
        <v>0</v>
      </c>
      <c r="E8008" s="135"/>
    </row>
    <row r="8009" spans="1:5">
      <c r="A8009" s="88">
        <v>7999</v>
      </c>
      <c r="B8009" s="134"/>
      <c r="C8009" s="134"/>
      <c r="D8009" s="94">
        <f t="shared" si="124"/>
        <v>0</v>
      </c>
      <c r="E8009" s="135"/>
    </row>
    <row r="8010" spans="1:5">
      <c r="A8010" s="88">
        <v>8000</v>
      </c>
      <c r="B8010" s="134"/>
      <c r="C8010" s="134"/>
      <c r="D8010" s="94">
        <f t="shared" si="124"/>
        <v>0</v>
      </c>
      <c r="E8010" s="135"/>
    </row>
    <row r="8011" spans="1:5">
      <c r="A8011" s="88">
        <v>8001</v>
      </c>
      <c r="B8011" s="134"/>
      <c r="C8011" s="134"/>
      <c r="D8011" s="94">
        <f t="shared" si="124"/>
        <v>0</v>
      </c>
      <c r="E8011" s="135"/>
    </row>
    <row r="8012" spans="1:5">
      <c r="A8012" s="88">
        <v>8002</v>
      </c>
      <c r="B8012" s="134"/>
      <c r="C8012" s="134"/>
      <c r="D8012" s="94">
        <f t="shared" ref="D8012:D8075" si="125">MIN(B8012:C8012)</f>
        <v>0</v>
      </c>
      <c r="E8012" s="135"/>
    </row>
    <row r="8013" spans="1:5">
      <c r="A8013" s="88">
        <v>8003</v>
      </c>
      <c r="B8013" s="134"/>
      <c r="C8013" s="134"/>
      <c r="D8013" s="94">
        <f t="shared" si="125"/>
        <v>0</v>
      </c>
      <c r="E8013" s="135"/>
    </row>
    <row r="8014" spans="1:5">
      <c r="A8014" s="88">
        <v>8004</v>
      </c>
      <c r="B8014" s="134"/>
      <c r="C8014" s="134"/>
      <c r="D8014" s="94">
        <f t="shared" si="125"/>
        <v>0</v>
      </c>
      <c r="E8014" s="135"/>
    </row>
    <row r="8015" spans="1:5">
      <c r="A8015" s="88">
        <v>8005</v>
      </c>
      <c r="B8015" s="134"/>
      <c r="C8015" s="134"/>
      <c r="D8015" s="94">
        <f t="shared" si="125"/>
        <v>0</v>
      </c>
      <c r="E8015" s="135"/>
    </row>
    <row r="8016" spans="1:5">
      <c r="A8016" s="88">
        <v>8006</v>
      </c>
      <c r="B8016" s="134"/>
      <c r="C8016" s="134"/>
      <c r="D8016" s="94">
        <f t="shared" si="125"/>
        <v>0</v>
      </c>
      <c r="E8016" s="135"/>
    </row>
    <row r="8017" spans="1:5">
      <c r="A8017" s="88">
        <v>8007</v>
      </c>
      <c r="B8017" s="134"/>
      <c r="C8017" s="134"/>
      <c r="D8017" s="94">
        <f t="shared" si="125"/>
        <v>0</v>
      </c>
      <c r="E8017" s="135"/>
    </row>
    <row r="8018" spans="1:5">
      <c r="A8018" s="88">
        <v>8008</v>
      </c>
      <c r="B8018" s="134"/>
      <c r="C8018" s="134"/>
      <c r="D8018" s="94">
        <f t="shared" si="125"/>
        <v>0</v>
      </c>
      <c r="E8018" s="135"/>
    </row>
    <row r="8019" spans="1:5">
      <c r="A8019" s="88">
        <v>8009</v>
      </c>
      <c r="B8019" s="134"/>
      <c r="C8019" s="134"/>
      <c r="D8019" s="94">
        <f t="shared" si="125"/>
        <v>0</v>
      </c>
      <c r="E8019" s="135"/>
    </row>
    <row r="8020" spans="1:5">
      <c r="A8020" s="88">
        <v>8010</v>
      </c>
      <c r="B8020" s="134"/>
      <c r="C8020" s="134"/>
      <c r="D8020" s="94">
        <f t="shared" si="125"/>
        <v>0</v>
      </c>
      <c r="E8020" s="135"/>
    </row>
    <row r="8021" spans="1:5">
      <c r="A8021" s="88">
        <v>8011</v>
      </c>
      <c r="B8021" s="134"/>
      <c r="C8021" s="134"/>
      <c r="D8021" s="94">
        <f t="shared" si="125"/>
        <v>0</v>
      </c>
      <c r="E8021" s="135"/>
    </row>
    <row r="8022" spans="1:5">
      <c r="A8022" s="88">
        <v>8012</v>
      </c>
      <c r="B8022" s="134"/>
      <c r="C8022" s="134"/>
      <c r="D8022" s="94">
        <f t="shared" si="125"/>
        <v>0</v>
      </c>
      <c r="E8022" s="135"/>
    </row>
    <row r="8023" spans="1:5">
      <c r="A8023" s="88">
        <v>8013</v>
      </c>
      <c r="B8023" s="134"/>
      <c r="C8023" s="134"/>
      <c r="D8023" s="94">
        <f t="shared" si="125"/>
        <v>0</v>
      </c>
      <c r="E8023" s="135"/>
    </row>
    <row r="8024" spans="1:5">
      <c r="A8024" s="88">
        <v>8014</v>
      </c>
      <c r="B8024" s="134"/>
      <c r="C8024" s="134"/>
      <c r="D8024" s="94">
        <f t="shared" si="125"/>
        <v>0</v>
      </c>
      <c r="E8024" s="135"/>
    </row>
    <row r="8025" spans="1:5">
      <c r="A8025" s="88">
        <v>8015</v>
      </c>
      <c r="B8025" s="134"/>
      <c r="C8025" s="134"/>
      <c r="D8025" s="94">
        <f t="shared" si="125"/>
        <v>0</v>
      </c>
      <c r="E8025" s="135"/>
    </row>
    <row r="8026" spans="1:5">
      <c r="A8026" s="88">
        <v>8016</v>
      </c>
      <c r="B8026" s="134"/>
      <c r="C8026" s="134"/>
      <c r="D8026" s="94">
        <f t="shared" si="125"/>
        <v>0</v>
      </c>
      <c r="E8026" s="135"/>
    </row>
    <row r="8027" spans="1:5">
      <c r="A8027" s="88">
        <v>8017</v>
      </c>
      <c r="B8027" s="134"/>
      <c r="C8027" s="134"/>
      <c r="D8027" s="94">
        <f t="shared" si="125"/>
        <v>0</v>
      </c>
      <c r="E8027" s="135"/>
    </row>
    <row r="8028" spans="1:5">
      <c r="A8028" s="88">
        <v>8018</v>
      </c>
      <c r="B8028" s="134"/>
      <c r="C8028" s="134"/>
      <c r="D8028" s="94">
        <f t="shared" si="125"/>
        <v>0</v>
      </c>
      <c r="E8028" s="135"/>
    </row>
    <row r="8029" spans="1:5">
      <c r="A8029" s="88">
        <v>8019</v>
      </c>
      <c r="B8029" s="134"/>
      <c r="C8029" s="134"/>
      <c r="D8029" s="94">
        <f t="shared" si="125"/>
        <v>0</v>
      </c>
      <c r="E8029" s="135"/>
    </row>
    <row r="8030" spans="1:5">
      <c r="A8030" s="88">
        <v>8020</v>
      </c>
      <c r="B8030" s="134"/>
      <c r="C8030" s="134"/>
      <c r="D8030" s="94">
        <f t="shared" si="125"/>
        <v>0</v>
      </c>
      <c r="E8030" s="135"/>
    </row>
    <row r="8031" spans="1:5">
      <c r="A8031" s="88">
        <v>8021</v>
      </c>
      <c r="B8031" s="134"/>
      <c r="C8031" s="134"/>
      <c r="D8031" s="94">
        <f t="shared" si="125"/>
        <v>0</v>
      </c>
      <c r="E8031" s="135"/>
    </row>
    <row r="8032" spans="1:5">
      <c r="A8032" s="88">
        <v>8022</v>
      </c>
      <c r="B8032" s="134"/>
      <c r="C8032" s="134"/>
      <c r="D8032" s="94">
        <f t="shared" si="125"/>
        <v>0</v>
      </c>
      <c r="E8032" s="135"/>
    </row>
    <row r="8033" spans="1:5">
      <c r="A8033" s="88">
        <v>8023</v>
      </c>
      <c r="B8033" s="134"/>
      <c r="C8033" s="134"/>
      <c r="D8033" s="94">
        <f t="shared" si="125"/>
        <v>0</v>
      </c>
      <c r="E8033" s="135"/>
    </row>
    <row r="8034" spans="1:5">
      <c r="A8034" s="88">
        <v>8024</v>
      </c>
      <c r="B8034" s="134"/>
      <c r="C8034" s="134"/>
      <c r="D8034" s="94">
        <f t="shared" si="125"/>
        <v>0</v>
      </c>
      <c r="E8034" s="135"/>
    </row>
    <row r="8035" spans="1:5">
      <c r="A8035" s="88">
        <v>8025</v>
      </c>
      <c r="B8035" s="134"/>
      <c r="C8035" s="134"/>
      <c r="D8035" s="94">
        <f t="shared" si="125"/>
        <v>0</v>
      </c>
      <c r="E8035" s="135"/>
    </row>
    <row r="8036" spans="1:5">
      <c r="A8036" s="88">
        <v>8026</v>
      </c>
      <c r="B8036" s="134"/>
      <c r="C8036" s="134"/>
      <c r="D8036" s="94">
        <f t="shared" si="125"/>
        <v>0</v>
      </c>
      <c r="E8036" s="135"/>
    </row>
    <row r="8037" spans="1:5">
      <c r="A8037" s="88">
        <v>8027</v>
      </c>
      <c r="B8037" s="134"/>
      <c r="C8037" s="134"/>
      <c r="D8037" s="94">
        <f t="shared" si="125"/>
        <v>0</v>
      </c>
      <c r="E8037" s="135"/>
    </row>
    <row r="8038" spans="1:5">
      <c r="A8038" s="88">
        <v>8028</v>
      </c>
      <c r="B8038" s="134"/>
      <c r="C8038" s="134"/>
      <c r="D8038" s="94">
        <f t="shared" si="125"/>
        <v>0</v>
      </c>
      <c r="E8038" s="135"/>
    </row>
    <row r="8039" spans="1:5">
      <c r="A8039" s="88">
        <v>8029</v>
      </c>
      <c r="B8039" s="134"/>
      <c r="C8039" s="134"/>
      <c r="D8039" s="94">
        <f t="shared" si="125"/>
        <v>0</v>
      </c>
      <c r="E8039" s="135"/>
    </row>
    <row r="8040" spans="1:5">
      <c r="A8040" s="88">
        <v>8030</v>
      </c>
      <c r="B8040" s="134"/>
      <c r="C8040" s="134"/>
      <c r="D8040" s="94">
        <f t="shared" si="125"/>
        <v>0</v>
      </c>
      <c r="E8040" s="135"/>
    </row>
    <row r="8041" spans="1:5">
      <c r="A8041" s="88">
        <v>8031</v>
      </c>
      <c r="B8041" s="134"/>
      <c r="C8041" s="134"/>
      <c r="D8041" s="94">
        <f t="shared" si="125"/>
        <v>0</v>
      </c>
      <c r="E8041" s="135"/>
    </row>
    <row r="8042" spans="1:5">
      <c r="A8042" s="88">
        <v>8032</v>
      </c>
      <c r="B8042" s="134"/>
      <c r="C8042" s="134"/>
      <c r="D8042" s="94">
        <f t="shared" si="125"/>
        <v>0</v>
      </c>
      <c r="E8042" s="135"/>
    </row>
    <row r="8043" spans="1:5">
      <c r="A8043" s="88">
        <v>8033</v>
      </c>
      <c r="B8043" s="134"/>
      <c r="C8043" s="134"/>
      <c r="D8043" s="94">
        <f t="shared" si="125"/>
        <v>0</v>
      </c>
      <c r="E8043" s="135"/>
    </row>
    <row r="8044" spans="1:5">
      <c r="A8044" s="88">
        <v>8034</v>
      </c>
      <c r="B8044" s="134"/>
      <c r="C8044" s="134"/>
      <c r="D8044" s="94">
        <f t="shared" si="125"/>
        <v>0</v>
      </c>
      <c r="E8044" s="135"/>
    </row>
    <row r="8045" spans="1:5">
      <c r="A8045" s="88">
        <v>8035</v>
      </c>
      <c r="B8045" s="134"/>
      <c r="C8045" s="134"/>
      <c r="D8045" s="94">
        <f t="shared" si="125"/>
        <v>0</v>
      </c>
      <c r="E8045" s="135"/>
    </row>
    <row r="8046" spans="1:5">
      <c r="A8046" s="88">
        <v>8036</v>
      </c>
      <c r="B8046" s="134"/>
      <c r="C8046" s="134"/>
      <c r="D8046" s="94">
        <f t="shared" si="125"/>
        <v>0</v>
      </c>
      <c r="E8046" s="135"/>
    </row>
    <row r="8047" spans="1:5">
      <c r="A8047" s="88">
        <v>8037</v>
      </c>
      <c r="B8047" s="134"/>
      <c r="C8047" s="134"/>
      <c r="D8047" s="94">
        <f t="shared" si="125"/>
        <v>0</v>
      </c>
      <c r="E8047" s="135"/>
    </row>
    <row r="8048" spans="1:5">
      <c r="A8048" s="88">
        <v>8038</v>
      </c>
      <c r="B8048" s="134"/>
      <c r="C8048" s="134"/>
      <c r="D8048" s="94">
        <f t="shared" si="125"/>
        <v>0</v>
      </c>
      <c r="E8048" s="135"/>
    </row>
    <row r="8049" spans="1:5">
      <c r="A8049" s="88">
        <v>8039</v>
      </c>
      <c r="B8049" s="134"/>
      <c r="C8049" s="134"/>
      <c r="D8049" s="94">
        <f t="shared" si="125"/>
        <v>0</v>
      </c>
      <c r="E8049" s="135"/>
    </row>
    <row r="8050" spans="1:5">
      <c r="A8050" s="88">
        <v>8040</v>
      </c>
      <c r="B8050" s="134"/>
      <c r="C8050" s="134"/>
      <c r="D8050" s="94">
        <f t="shared" si="125"/>
        <v>0</v>
      </c>
      <c r="E8050" s="135"/>
    </row>
    <row r="8051" spans="1:5">
      <c r="A8051" s="88">
        <v>8041</v>
      </c>
      <c r="B8051" s="134"/>
      <c r="C8051" s="134"/>
      <c r="D8051" s="94">
        <f t="shared" si="125"/>
        <v>0</v>
      </c>
      <c r="E8051" s="135"/>
    </row>
    <row r="8052" spans="1:5">
      <c r="A8052" s="88">
        <v>8042</v>
      </c>
      <c r="B8052" s="134"/>
      <c r="C8052" s="134"/>
      <c r="D8052" s="94">
        <f t="shared" si="125"/>
        <v>0</v>
      </c>
      <c r="E8052" s="135"/>
    </row>
    <row r="8053" spans="1:5">
      <c r="A8053" s="88">
        <v>8043</v>
      </c>
      <c r="B8053" s="134"/>
      <c r="C8053" s="134"/>
      <c r="D8053" s="94">
        <f t="shared" si="125"/>
        <v>0</v>
      </c>
      <c r="E8053" s="135"/>
    </row>
    <row r="8054" spans="1:5">
      <c r="A8054" s="88">
        <v>8044</v>
      </c>
      <c r="B8054" s="134"/>
      <c r="C8054" s="134"/>
      <c r="D8054" s="94">
        <f t="shared" si="125"/>
        <v>0</v>
      </c>
      <c r="E8054" s="135"/>
    </row>
    <row r="8055" spans="1:5">
      <c r="A8055" s="88">
        <v>8045</v>
      </c>
      <c r="B8055" s="134"/>
      <c r="C8055" s="134"/>
      <c r="D8055" s="94">
        <f t="shared" si="125"/>
        <v>0</v>
      </c>
      <c r="E8055" s="135"/>
    </row>
    <row r="8056" spans="1:5">
      <c r="A8056" s="88">
        <v>8046</v>
      </c>
      <c r="B8056" s="134"/>
      <c r="C8056" s="134"/>
      <c r="D8056" s="94">
        <f t="shared" si="125"/>
        <v>0</v>
      </c>
      <c r="E8056" s="135"/>
    </row>
    <row r="8057" spans="1:5">
      <c r="A8057" s="88">
        <v>8047</v>
      </c>
      <c r="B8057" s="134"/>
      <c r="C8057" s="134"/>
      <c r="D8057" s="94">
        <f t="shared" si="125"/>
        <v>0</v>
      </c>
      <c r="E8057" s="135"/>
    </row>
    <row r="8058" spans="1:5">
      <c r="A8058" s="88">
        <v>8048</v>
      </c>
      <c r="B8058" s="134"/>
      <c r="C8058" s="134"/>
      <c r="D8058" s="94">
        <f t="shared" si="125"/>
        <v>0</v>
      </c>
      <c r="E8058" s="135"/>
    </row>
    <row r="8059" spans="1:5">
      <c r="A8059" s="88">
        <v>8049</v>
      </c>
      <c r="B8059" s="134"/>
      <c r="C8059" s="134"/>
      <c r="D8059" s="94">
        <f t="shared" si="125"/>
        <v>0</v>
      </c>
      <c r="E8059" s="135"/>
    </row>
    <row r="8060" spans="1:5">
      <c r="A8060" s="88">
        <v>8050</v>
      </c>
      <c r="B8060" s="134"/>
      <c r="C8060" s="134"/>
      <c r="D8060" s="94">
        <f t="shared" si="125"/>
        <v>0</v>
      </c>
      <c r="E8060" s="135"/>
    </row>
    <row r="8061" spans="1:5">
      <c r="A8061" s="88">
        <v>8051</v>
      </c>
      <c r="B8061" s="134"/>
      <c r="C8061" s="134"/>
      <c r="D8061" s="94">
        <f t="shared" si="125"/>
        <v>0</v>
      </c>
      <c r="E8061" s="135"/>
    </row>
    <row r="8062" spans="1:5">
      <c r="A8062" s="88">
        <v>8052</v>
      </c>
      <c r="B8062" s="134"/>
      <c r="C8062" s="134"/>
      <c r="D8062" s="94">
        <f t="shared" si="125"/>
        <v>0</v>
      </c>
      <c r="E8062" s="135"/>
    </row>
    <row r="8063" spans="1:5">
      <c r="A8063" s="88">
        <v>8053</v>
      </c>
      <c r="B8063" s="134"/>
      <c r="C8063" s="134"/>
      <c r="D8063" s="94">
        <f t="shared" si="125"/>
        <v>0</v>
      </c>
      <c r="E8063" s="135"/>
    </row>
    <row r="8064" spans="1:5">
      <c r="A8064" s="88">
        <v>8054</v>
      </c>
      <c r="B8064" s="134"/>
      <c r="C8064" s="134"/>
      <c r="D8064" s="94">
        <f t="shared" si="125"/>
        <v>0</v>
      </c>
      <c r="E8064" s="135"/>
    </row>
    <row r="8065" spans="1:5">
      <c r="A8065" s="88">
        <v>8055</v>
      </c>
      <c r="B8065" s="134"/>
      <c r="C8065" s="134"/>
      <c r="D8065" s="94">
        <f t="shared" si="125"/>
        <v>0</v>
      </c>
      <c r="E8065" s="135"/>
    </row>
    <row r="8066" spans="1:5">
      <c r="A8066" s="88">
        <v>8056</v>
      </c>
      <c r="B8066" s="134"/>
      <c r="C8066" s="134"/>
      <c r="D8066" s="94">
        <f t="shared" si="125"/>
        <v>0</v>
      </c>
      <c r="E8066" s="135"/>
    </row>
    <row r="8067" spans="1:5">
      <c r="A8067" s="88">
        <v>8057</v>
      </c>
      <c r="B8067" s="134"/>
      <c r="C8067" s="134"/>
      <c r="D8067" s="94">
        <f t="shared" si="125"/>
        <v>0</v>
      </c>
      <c r="E8067" s="135"/>
    </row>
    <row r="8068" spans="1:5">
      <c r="A8068" s="88">
        <v>8058</v>
      </c>
      <c r="B8068" s="134"/>
      <c r="C8068" s="134"/>
      <c r="D8068" s="94">
        <f t="shared" si="125"/>
        <v>0</v>
      </c>
      <c r="E8068" s="135"/>
    </row>
    <row r="8069" spans="1:5">
      <c r="A8069" s="88">
        <v>8059</v>
      </c>
      <c r="B8069" s="134"/>
      <c r="C8069" s="134"/>
      <c r="D8069" s="94">
        <f t="shared" si="125"/>
        <v>0</v>
      </c>
      <c r="E8069" s="135"/>
    </row>
    <row r="8070" spans="1:5">
      <c r="A8070" s="88">
        <v>8060</v>
      </c>
      <c r="B8070" s="134"/>
      <c r="C8070" s="134"/>
      <c r="D8070" s="94">
        <f t="shared" si="125"/>
        <v>0</v>
      </c>
      <c r="E8070" s="135"/>
    </row>
    <row r="8071" spans="1:5">
      <c r="A8071" s="88">
        <v>8061</v>
      </c>
      <c r="B8071" s="134"/>
      <c r="C8071" s="134"/>
      <c r="D8071" s="94">
        <f t="shared" si="125"/>
        <v>0</v>
      </c>
      <c r="E8071" s="135"/>
    </row>
    <row r="8072" spans="1:5">
      <c r="A8072" s="88">
        <v>8062</v>
      </c>
      <c r="B8072" s="134"/>
      <c r="C8072" s="134"/>
      <c r="D8072" s="94">
        <f t="shared" si="125"/>
        <v>0</v>
      </c>
      <c r="E8072" s="135"/>
    </row>
    <row r="8073" spans="1:5">
      <c r="A8073" s="88">
        <v>8063</v>
      </c>
      <c r="B8073" s="134"/>
      <c r="C8073" s="134"/>
      <c r="D8073" s="94">
        <f t="shared" si="125"/>
        <v>0</v>
      </c>
      <c r="E8073" s="135"/>
    </row>
    <row r="8074" spans="1:5">
      <c r="A8074" s="88">
        <v>8064</v>
      </c>
      <c r="B8074" s="134"/>
      <c r="C8074" s="134"/>
      <c r="D8074" s="94">
        <f t="shared" si="125"/>
        <v>0</v>
      </c>
      <c r="E8074" s="135"/>
    </row>
    <row r="8075" spans="1:5">
      <c r="A8075" s="88">
        <v>8065</v>
      </c>
      <c r="B8075" s="134"/>
      <c r="C8075" s="134"/>
      <c r="D8075" s="94">
        <f t="shared" si="125"/>
        <v>0</v>
      </c>
      <c r="E8075" s="135"/>
    </row>
    <row r="8076" spans="1:5">
      <c r="A8076" s="88">
        <v>8066</v>
      </c>
      <c r="B8076" s="134"/>
      <c r="C8076" s="134"/>
      <c r="D8076" s="94">
        <f t="shared" ref="D8076:D8139" si="126">MIN(B8076:C8076)</f>
        <v>0</v>
      </c>
      <c r="E8076" s="135"/>
    </row>
    <row r="8077" spans="1:5">
      <c r="A8077" s="88">
        <v>8067</v>
      </c>
      <c r="B8077" s="134"/>
      <c r="C8077" s="134"/>
      <c r="D8077" s="94">
        <f t="shared" si="126"/>
        <v>0</v>
      </c>
      <c r="E8077" s="135"/>
    </row>
    <row r="8078" spans="1:5">
      <c r="A8078" s="88">
        <v>8068</v>
      </c>
      <c r="B8078" s="134"/>
      <c r="C8078" s="134"/>
      <c r="D8078" s="94">
        <f t="shared" si="126"/>
        <v>0</v>
      </c>
      <c r="E8078" s="135"/>
    </row>
    <row r="8079" spans="1:5">
      <c r="A8079" s="88">
        <v>8069</v>
      </c>
      <c r="B8079" s="134"/>
      <c r="C8079" s="134"/>
      <c r="D8079" s="94">
        <f t="shared" si="126"/>
        <v>0</v>
      </c>
      <c r="E8079" s="135"/>
    </row>
    <row r="8080" spans="1:5">
      <c r="A8080" s="88">
        <v>8070</v>
      </c>
      <c r="B8080" s="134"/>
      <c r="C8080" s="134"/>
      <c r="D8080" s="94">
        <f t="shared" si="126"/>
        <v>0</v>
      </c>
      <c r="E8080" s="135"/>
    </row>
    <row r="8081" spans="1:5">
      <c r="A8081" s="88">
        <v>8071</v>
      </c>
      <c r="B8081" s="134"/>
      <c r="C8081" s="134"/>
      <c r="D8081" s="94">
        <f t="shared" si="126"/>
        <v>0</v>
      </c>
      <c r="E8081" s="135"/>
    </row>
    <row r="8082" spans="1:5">
      <c r="A8082" s="88">
        <v>8072</v>
      </c>
      <c r="B8082" s="134"/>
      <c r="C8082" s="134"/>
      <c r="D8082" s="94">
        <f t="shared" si="126"/>
        <v>0</v>
      </c>
      <c r="E8082" s="135"/>
    </row>
    <row r="8083" spans="1:5">
      <c r="A8083" s="88">
        <v>8073</v>
      </c>
      <c r="B8083" s="134"/>
      <c r="C8083" s="134"/>
      <c r="D8083" s="94">
        <f t="shared" si="126"/>
        <v>0</v>
      </c>
      <c r="E8083" s="135"/>
    </row>
    <row r="8084" spans="1:5">
      <c r="A8084" s="88">
        <v>8074</v>
      </c>
      <c r="B8084" s="134"/>
      <c r="C8084" s="134"/>
      <c r="D8084" s="94">
        <f t="shared" si="126"/>
        <v>0</v>
      </c>
      <c r="E8084" s="135"/>
    </row>
    <row r="8085" spans="1:5">
      <c r="A8085" s="88">
        <v>8075</v>
      </c>
      <c r="B8085" s="134"/>
      <c r="C8085" s="134"/>
      <c r="D8085" s="94">
        <f t="shared" si="126"/>
        <v>0</v>
      </c>
      <c r="E8085" s="135"/>
    </row>
    <row r="8086" spans="1:5">
      <c r="A8086" s="88">
        <v>8076</v>
      </c>
      <c r="B8086" s="134"/>
      <c r="C8086" s="134"/>
      <c r="D8086" s="94">
        <f t="shared" si="126"/>
        <v>0</v>
      </c>
      <c r="E8086" s="135"/>
    </row>
    <row r="8087" spans="1:5">
      <c r="A8087" s="88">
        <v>8077</v>
      </c>
      <c r="B8087" s="134"/>
      <c r="C8087" s="134"/>
      <c r="D8087" s="94">
        <f t="shared" si="126"/>
        <v>0</v>
      </c>
      <c r="E8087" s="135"/>
    </row>
    <row r="8088" spans="1:5">
      <c r="A8088" s="88">
        <v>8078</v>
      </c>
      <c r="B8088" s="134"/>
      <c r="C8088" s="134"/>
      <c r="D8088" s="94">
        <f t="shared" si="126"/>
        <v>0</v>
      </c>
      <c r="E8088" s="135"/>
    </row>
    <row r="8089" spans="1:5">
      <c r="A8089" s="88">
        <v>8079</v>
      </c>
      <c r="B8089" s="134"/>
      <c r="C8089" s="134"/>
      <c r="D8089" s="94">
        <f t="shared" si="126"/>
        <v>0</v>
      </c>
      <c r="E8089" s="135"/>
    </row>
    <row r="8090" spans="1:5">
      <c r="A8090" s="88">
        <v>8080</v>
      </c>
      <c r="B8090" s="134"/>
      <c r="C8090" s="134"/>
      <c r="D8090" s="94">
        <f t="shared" si="126"/>
        <v>0</v>
      </c>
      <c r="E8090" s="135"/>
    </row>
    <row r="8091" spans="1:5">
      <c r="A8091" s="88">
        <v>8081</v>
      </c>
      <c r="B8091" s="134"/>
      <c r="C8091" s="134"/>
      <c r="D8091" s="94">
        <f t="shared" si="126"/>
        <v>0</v>
      </c>
      <c r="E8091" s="135"/>
    </row>
    <row r="8092" spans="1:5">
      <c r="A8092" s="88">
        <v>8082</v>
      </c>
      <c r="B8092" s="134"/>
      <c r="C8092" s="134"/>
      <c r="D8092" s="94">
        <f t="shared" si="126"/>
        <v>0</v>
      </c>
      <c r="E8092" s="135"/>
    </row>
    <row r="8093" spans="1:5">
      <c r="A8093" s="88">
        <v>8083</v>
      </c>
      <c r="B8093" s="134"/>
      <c r="C8093" s="134"/>
      <c r="D8093" s="94">
        <f t="shared" si="126"/>
        <v>0</v>
      </c>
      <c r="E8093" s="135"/>
    </row>
    <row r="8094" spans="1:5">
      <c r="A8094" s="88">
        <v>8084</v>
      </c>
      <c r="B8094" s="134"/>
      <c r="C8094" s="134"/>
      <c r="D8094" s="94">
        <f t="shared" si="126"/>
        <v>0</v>
      </c>
      <c r="E8094" s="135"/>
    </row>
    <row r="8095" spans="1:5">
      <c r="A8095" s="88">
        <v>8085</v>
      </c>
      <c r="B8095" s="134"/>
      <c r="C8095" s="134"/>
      <c r="D8095" s="94">
        <f t="shared" si="126"/>
        <v>0</v>
      </c>
      <c r="E8095" s="135"/>
    </row>
    <row r="8096" spans="1:5">
      <c r="A8096" s="88">
        <v>8086</v>
      </c>
      <c r="B8096" s="134"/>
      <c r="C8096" s="134"/>
      <c r="D8096" s="94">
        <f t="shared" si="126"/>
        <v>0</v>
      </c>
      <c r="E8096" s="135"/>
    </row>
    <row r="8097" spans="1:5">
      <c r="A8097" s="88">
        <v>8087</v>
      </c>
      <c r="B8097" s="134"/>
      <c r="C8097" s="134"/>
      <c r="D8097" s="94">
        <f t="shared" si="126"/>
        <v>0</v>
      </c>
      <c r="E8097" s="135"/>
    </row>
    <row r="8098" spans="1:5">
      <c r="A8098" s="88">
        <v>8088</v>
      </c>
      <c r="B8098" s="134"/>
      <c r="C8098" s="134"/>
      <c r="D8098" s="94">
        <f t="shared" si="126"/>
        <v>0</v>
      </c>
      <c r="E8098" s="135"/>
    </row>
    <row r="8099" spans="1:5">
      <c r="A8099" s="88">
        <v>8089</v>
      </c>
      <c r="B8099" s="134"/>
      <c r="C8099" s="134"/>
      <c r="D8099" s="94">
        <f t="shared" si="126"/>
        <v>0</v>
      </c>
      <c r="E8099" s="135"/>
    </row>
    <row r="8100" spans="1:5">
      <c r="A8100" s="88">
        <v>8090</v>
      </c>
      <c r="B8100" s="134"/>
      <c r="C8100" s="134"/>
      <c r="D8100" s="94">
        <f t="shared" si="126"/>
        <v>0</v>
      </c>
      <c r="E8100" s="135"/>
    </row>
    <row r="8101" spans="1:5">
      <c r="A8101" s="88">
        <v>8091</v>
      </c>
      <c r="B8101" s="134"/>
      <c r="C8101" s="134"/>
      <c r="D8101" s="94">
        <f t="shared" si="126"/>
        <v>0</v>
      </c>
      <c r="E8101" s="135"/>
    </row>
    <row r="8102" spans="1:5">
      <c r="A8102" s="88">
        <v>8092</v>
      </c>
      <c r="B8102" s="134"/>
      <c r="C8102" s="134"/>
      <c r="D8102" s="94">
        <f t="shared" si="126"/>
        <v>0</v>
      </c>
      <c r="E8102" s="135"/>
    </row>
    <row r="8103" spans="1:5">
      <c r="A8103" s="88">
        <v>8093</v>
      </c>
      <c r="B8103" s="134"/>
      <c r="C8103" s="134"/>
      <c r="D8103" s="94">
        <f t="shared" si="126"/>
        <v>0</v>
      </c>
      <c r="E8103" s="135"/>
    </row>
    <row r="8104" spans="1:5">
      <c r="A8104" s="88">
        <v>8094</v>
      </c>
      <c r="B8104" s="134"/>
      <c r="C8104" s="134"/>
      <c r="D8104" s="94">
        <f t="shared" si="126"/>
        <v>0</v>
      </c>
      <c r="E8104" s="135"/>
    </row>
    <row r="8105" spans="1:5">
      <c r="A8105" s="88">
        <v>8095</v>
      </c>
      <c r="B8105" s="134"/>
      <c r="C8105" s="134"/>
      <c r="D8105" s="94">
        <f t="shared" si="126"/>
        <v>0</v>
      </c>
      <c r="E8105" s="135"/>
    </row>
    <row r="8106" spans="1:5">
      <c r="A8106" s="88">
        <v>8096</v>
      </c>
      <c r="B8106" s="134"/>
      <c r="C8106" s="134"/>
      <c r="D8106" s="94">
        <f t="shared" si="126"/>
        <v>0</v>
      </c>
      <c r="E8106" s="135"/>
    </row>
    <row r="8107" spans="1:5">
      <c r="A8107" s="88">
        <v>8097</v>
      </c>
      <c r="B8107" s="134"/>
      <c r="C8107" s="134"/>
      <c r="D8107" s="94">
        <f t="shared" si="126"/>
        <v>0</v>
      </c>
      <c r="E8107" s="135"/>
    </row>
    <row r="8108" spans="1:5">
      <c r="A8108" s="88">
        <v>8098</v>
      </c>
      <c r="B8108" s="134"/>
      <c r="C8108" s="134"/>
      <c r="D8108" s="94">
        <f t="shared" si="126"/>
        <v>0</v>
      </c>
      <c r="E8108" s="135"/>
    </row>
    <row r="8109" spans="1:5">
      <c r="A8109" s="88">
        <v>8099</v>
      </c>
      <c r="B8109" s="134"/>
      <c r="C8109" s="134"/>
      <c r="D8109" s="94">
        <f t="shared" si="126"/>
        <v>0</v>
      </c>
      <c r="E8109" s="135"/>
    </row>
    <row r="8110" spans="1:5">
      <c r="A8110" s="88">
        <v>8100</v>
      </c>
      <c r="B8110" s="134"/>
      <c r="C8110" s="134"/>
      <c r="D8110" s="94">
        <f t="shared" si="126"/>
        <v>0</v>
      </c>
      <c r="E8110" s="135"/>
    </row>
    <row r="8111" spans="1:5">
      <c r="A8111" s="88">
        <v>8101</v>
      </c>
      <c r="B8111" s="134"/>
      <c r="C8111" s="134"/>
      <c r="D8111" s="94">
        <f t="shared" si="126"/>
        <v>0</v>
      </c>
      <c r="E8111" s="135"/>
    </row>
    <row r="8112" spans="1:5">
      <c r="A8112" s="88">
        <v>8102</v>
      </c>
      <c r="B8112" s="134"/>
      <c r="C8112" s="134"/>
      <c r="D8112" s="94">
        <f t="shared" si="126"/>
        <v>0</v>
      </c>
      <c r="E8112" s="135"/>
    </row>
    <row r="8113" spans="1:5">
      <c r="A8113" s="88">
        <v>8103</v>
      </c>
      <c r="B8113" s="134"/>
      <c r="C8113" s="134"/>
      <c r="D8113" s="94">
        <f t="shared" si="126"/>
        <v>0</v>
      </c>
      <c r="E8113" s="135"/>
    </row>
    <row r="8114" spans="1:5">
      <c r="A8114" s="88">
        <v>8104</v>
      </c>
      <c r="B8114" s="134"/>
      <c r="C8114" s="134"/>
      <c r="D8114" s="94">
        <f t="shared" si="126"/>
        <v>0</v>
      </c>
      <c r="E8114" s="135"/>
    </row>
    <row r="8115" spans="1:5">
      <c r="A8115" s="88">
        <v>8105</v>
      </c>
      <c r="B8115" s="134"/>
      <c r="C8115" s="134"/>
      <c r="D8115" s="94">
        <f t="shared" si="126"/>
        <v>0</v>
      </c>
      <c r="E8115" s="135"/>
    </row>
    <row r="8116" spans="1:5">
      <c r="A8116" s="88">
        <v>8106</v>
      </c>
      <c r="B8116" s="134"/>
      <c r="C8116" s="134"/>
      <c r="D8116" s="94">
        <f t="shared" si="126"/>
        <v>0</v>
      </c>
      <c r="E8116" s="135"/>
    </row>
    <row r="8117" spans="1:5">
      <c r="A8117" s="88">
        <v>8107</v>
      </c>
      <c r="B8117" s="134"/>
      <c r="C8117" s="134"/>
      <c r="D8117" s="94">
        <f t="shared" si="126"/>
        <v>0</v>
      </c>
      <c r="E8117" s="135"/>
    </row>
    <row r="8118" spans="1:5">
      <c r="A8118" s="88">
        <v>8108</v>
      </c>
      <c r="B8118" s="134"/>
      <c r="C8118" s="134"/>
      <c r="D8118" s="94">
        <f t="shared" si="126"/>
        <v>0</v>
      </c>
      <c r="E8118" s="135"/>
    </row>
    <row r="8119" spans="1:5">
      <c r="A8119" s="88">
        <v>8109</v>
      </c>
      <c r="B8119" s="134"/>
      <c r="C8119" s="134"/>
      <c r="D8119" s="94">
        <f t="shared" si="126"/>
        <v>0</v>
      </c>
      <c r="E8119" s="135"/>
    </row>
    <row r="8120" spans="1:5">
      <c r="A8120" s="88">
        <v>8110</v>
      </c>
      <c r="B8120" s="134"/>
      <c r="C8120" s="134"/>
      <c r="D8120" s="94">
        <f t="shared" si="126"/>
        <v>0</v>
      </c>
      <c r="E8120" s="135"/>
    </row>
    <row r="8121" spans="1:5">
      <c r="A8121" s="88">
        <v>8111</v>
      </c>
      <c r="B8121" s="134"/>
      <c r="C8121" s="134"/>
      <c r="D8121" s="94">
        <f t="shared" si="126"/>
        <v>0</v>
      </c>
      <c r="E8121" s="135"/>
    </row>
    <row r="8122" spans="1:5">
      <c r="A8122" s="88">
        <v>8112</v>
      </c>
      <c r="B8122" s="134"/>
      <c r="C8122" s="134"/>
      <c r="D8122" s="94">
        <f t="shared" si="126"/>
        <v>0</v>
      </c>
      <c r="E8122" s="135"/>
    </row>
    <row r="8123" spans="1:5">
      <c r="A8123" s="88">
        <v>8113</v>
      </c>
      <c r="B8123" s="134"/>
      <c r="C8123" s="134"/>
      <c r="D8123" s="94">
        <f t="shared" si="126"/>
        <v>0</v>
      </c>
      <c r="E8123" s="135"/>
    </row>
    <row r="8124" spans="1:5">
      <c r="A8124" s="88">
        <v>8114</v>
      </c>
      <c r="B8124" s="134"/>
      <c r="C8124" s="134"/>
      <c r="D8124" s="94">
        <f t="shared" si="126"/>
        <v>0</v>
      </c>
      <c r="E8124" s="135"/>
    </row>
    <row r="8125" spans="1:5">
      <c r="A8125" s="88">
        <v>8115</v>
      </c>
      <c r="B8125" s="134"/>
      <c r="C8125" s="134"/>
      <c r="D8125" s="94">
        <f t="shared" si="126"/>
        <v>0</v>
      </c>
      <c r="E8125" s="135"/>
    </row>
    <row r="8126" spans="1:5">
      <c r="A8126" s="88">
        <v>8116</v>
      </c>
      <c r="B8126" s="134"/>
      <c r="C8126" s="134"/>
      <c r="D8126" s="94">
        <f t="shared" si="126"/>
        <v>0</v>
      </c>
      <c r="E8126" s="135"/>
    </row>
    <row r="8127" spans="1:5">
      <c r="A8127" s="88">
        <v>8117</v>
      </c>
      <c r="B8127" s="134"/>
      <c r="C8127" s="134"/>
      <c r="D8127" s="94">
        <f t="shared" si="126"/>
        <v>0</v>
      </c>
      <c r="E8127" s="135"/>
    </row>
    <row r="8128" spans="1:5">
      <c r="A8128" s="88">
        <v>8118</v>
      </c>
      <c r="B8128" s="134"/>
      <c r="C8128" s="134"/>
      <c r="D8128" s="94">
        <f t="shared" si="126"/>
        <v>0</v>
      </c>
      <c r="E8128" s="135"/>
    </row>
    <row r="8129" spans="1:5">
      <c r="A8129" s="88">
        <v>8119</v>
      </c>
      <c r="B8129" s="134"/>
      <c r="C8129" s="134"/>
      <c r="D8129" s="94">
        <f t="shared" si="126"/>
        <v>0</v>
      </c>
      <c r="E8129" s="135"/>
    </row>
    <row r="8130" spans="1:5">
      <c r="A8130" s="88">
        <v>8120</v>
      </c>
      <c r="B8130" s="134"/>
      <c r="C8130" s="134"/>
      <c r="D8130" s="94">
        <f t="shared" si="126"/>
        <v>0</v>
      </c>
      <c r="E8130" s="135"/>
    </row>
    <row r="8131" spans="1:5">
      <c r="A8131" s="88">
        <v>8121</v>
      </c>
      <c r="B8131" s="134"/>
      <c r="C8131" s="134"/>
      <c r="D8131" s="94">
        <f t="shared" si="126"/>
        <v>0</v>
      </c>
      <c r="E8131" s="135"/>
    </row>
    <row r="8132" spans="1:5">
      <c r="A8132" s="88">
        <v>8122</v>
      </c>
      <c r="B8132" s="134"/>
      <c r="C8132" s="134"/>
      <c r="D8132" s="94">
        <f t="shared" si="126"/>
        <v>0</v>
      </c>
      <c r="E8132" s="135"/>
    </row>
    <row r="8133" spans="1:5">
      <c r="A8133" s="88">
        <v>8123</v>
      </c>
      <c r="B8133" s="134"/>
      <c r="C8133" s="134"/>
      <c r="D8133" s="94">
        <f t="shared" si="126"/>
        <v>0</v>
      </c>
      <c r="E8133" s="135"/>
    </row>
    <row r="8134" spans="1:5">
      <c r="A8134" s="88">
        <v>8124</v>
      </c>
      <c r="B8134" s="134"/>
      <c r="C8134" s="134"/>
      <c r="D8134" s="94">
        <f t="shared" si="126"/>
        <v>0</v>
      </c>
      <c r="E8134" s="135"/>
    </row>
    <row r="8135" spans="1:5">
      <c r="A8135" s="88">
        <v>8125</v>
      </c>
      <c r="B8135" s="134"/>
      <c r="C8135" s="134"/>
      <c r="D8135" s="94">
        <f t="shared" si="126"/>
        <v>0</v>
      </c>
      <c r="E8135" s="135"/>
    </row>
    <row r="8136" spans="1:5">
      <c r="A8136" s="88">
        <v>8126</v>
      </c>
      <c r="B8136" s="134"/>
      <c r="C8136" s="134"/>
      <c r="D8136" s="94">
        <f t="shared" si="126"/>
        <v>0</v>
      </c>
      <c r="E8136" s="135"/>
    </row>
    <row r="8137" spans="1:5">
      <c r="A8137" s="88">
        <v>8127</v>
      </c>
      <c r="B8137" s="134"/>
      <c r="C8137" s="134"/>
      <c r="D8137" s="94">
        <f t="shared" si="126"/>
        <v>0</v>
      </c>
      <c r="E8137" s="135"/>
    </row>
    <row r="8138" spans="1:5">
      <c r="A8138" s="88">
        <v>8128</v>
      </c>
      <c r="B8138" s="134"/>
      <c r="C8138" s="134"/>
      <c r="D8138" s="94">
        <f t="shared" si="126"/>
        <v>0</v>
      </c>
      <c r="E8138" s="135"/>
    </row>
    <row r="8139" spans="1:5">
      <c r="A8139" s="88">
        <v>8129</v>
      </c>
      <c r="B8139" s="134"/>
      <c r="C8139" s="134"/>
      <c r="D8139" s="94">
        <f t="shared" si="126"/>
        <v>0</v>
      </c>
      <c r="E8139" s="135"/>
    </row>
    <row r="8140" spans="1:5">
      <c r="A8140" s="88">
        <v>8130</v>
      </c>
      <c r="B8140" s="134"/>
      <c r="C8140" s="134"/>
      <c r="D8140" s="94">
        <f t="shared" ref="D8140:D8203" si="127">MIN(B8140:C8140)</f>
        <v>0</v>
      </c>
      <c r="E8140" s="135"/>
    </row>
    <row r="8141" spans="1:5">
      <c r="A8141" s="88">
        <v>8131</v>
      </c>
      <c r="B8141" s="134"/>
      <c r="C8141" s="134"/>
      <c r="D8141" s="94">
        <f t="shared" si="127"/>
        <v>0</v>
      </c>
      <c r="E8141" s="135"/>
    </row>
    <row r="8142" spans="1:5">
      <c r="A8142" s="88">
        <v>8132</v>
      </c>
      <c r="B8142" s="134"/>
      <c r="C8142" s="134"/>
      <c r="D8142" s="94">
        <f t="shared" si="127"/>
        <v>0</v>
      </c>
      <c r="E8142" s="135"/>
    </row>
    <row r="8143" spans="1:5">
      <c r="A8143" s="88">
        <v>8133</v>
      </c>
      <c r="B8143" s="134"/>
      <c r="C8143" s="134"/>
      <c r="D8143" s="94">
        <f t="shared" si="127"/>
        <v>0</v>
      </c>
      <c r="E8143" s="135"/>
    </row>
    <row r="8144" spans="1:5">
      <c r="A8144" s="88">
        <v>8134</v>
      </c>
      <c r="B8144" s="134"/>
      <c r="C8144" s="134"/>
      <c r="D8144" s="94">
        <f t="shared" si="127"/>
        <v>0</v>
      </c>
      <c r="E8144" s="135"/>
    </row>
    <row r="8145" spans="1:5">
      <c r="A8145" s="88">
        <v>8135</v>
      </c>
      <c r="B8145" s="134"/>
      <c r="C8145" s="134"/>
      <c r="D8145" s="94">
        <f t="shared" si="127"/>
        <v>0</v>
      </c>
      <c r="E8145" s="135"/>
    </row>
    <row r="8146" spans="1:5">
      <c r="A8146" s="88">
        <v>8136</v>
      </c>
      <c r="B8146" s="134"/>
      <c r="C8146" s="134"/>
      <c r="D8146" s="94">
        <f t="shared" si="127"/>
        <v>0</v>
      </c>
      <c r="E8146" s="135"/>
    </row>
    <row r="8147" spans="1:5">
      <c r="A8147" s="88">
        <v>8137</v>
      </c>
      <c r="B8147" s="134"/>
      <c r="C8147" s="134"/>
      <c r="D8147" s="94">
        <f t="shared" si="127"/>
        <v>0</v>
      </c>
      <c r="E8147" s="135"/>
    </row>
    <row r="8148" spans="1:5">
      <c r="A8148" s="88">
        <v>8138</v>
      </c>
      <c r="B8148" s="134"/>
      <c r="C8148" s="134"/>
      <c r="D8148" s="94">
        <f t="shared" si="127"/>
        <v>0</v>
      </c>
      <c r="E8148" s="135"/>
    </row>
    <row r="8149" spans="1:5">
      <c r="A8149" s="88">
        <v>8139</v>
      </c>
      <c r="B8149" s="134"/>
      <c r="C8149" s="134"/>
      <c r="D8149" s="94">
        <f t="shared" si="127"/>
        <v>0</v>
      </c>
      <c r="E8149" s="135"/>
    </row>
    <row r="8150" spans="1:5">
      <c r="A8150" s="88">
        <v>8140</v>
      </c>
      <c r="B8150" s="134"/>
      <c r="C8150" s="134"/>
      <c r="D8150" s="94">
        <f t="shared" si="127"/>
        <v>0</v>
      </c>
      <c r="E8150" s="135"/>
    </row>
    <row r="8151" spans="1:5">
      <c r="A8151" s="88">
        <v>8141</v>
      </c>
      <c r="B8151" s="134"/>
      <c r="C8151" s="134"/>
      <c r="D8151" s="94">
        <f t="shared" si="127"/>
        <v>0</v>
      </c>
      <c r="E8151" s="135"/>
    </row>
    <row r="8152" spans="1:5">
      <c r="A8152" s="88">
        <v>8142</v>
      </c>
      <c r="B8152" s="134"/>
      <c r="C8152" s="134"/>
      <c r="D8152" s="94">
        <f t="shared" si="127"/>
        <v>0</v>
      </c>
      <c r="E8152" s="135"/>
    </row>
    <row r="8153" spans="1:5">
      <c r="A8153" s="88">
        <v>8143</v>
      </c>
      <c r="B8153" s="134"/>
      <c r="C8153" s="134"/>
      <c r="D8153" s="94">
        <f t="shared" si="127"/>
        <v>0</v>
      </c>
      <c r="E8153" s="135"/>
    </row>
    <row r="8154" spans="1:5">
      <c r="A8154" s="88">
        <v>8144</v>
      </c>
      <c r="B8154" s="134"/>
      <c r="C8154" s="134"/>
      <c r="D8154" s="94">
        <f t="shared" si="127"/>
        <v>0</v>
      </c>
      <c r="E8154" s="135"/>
    </row>
    <row r="8155" spans="1:5">
      <c r="A8155" s="88">
        <v>8145</v>
      </c>
      <c r="B8155" s="134"/>
      <c r="C8155" s="134"/>
      <c r="D8155" s="94">
        <f t="shared" si="127"/>
        <v>0</v>
      </c>
      <c r="E8155" s="135"/>
    </row>
    <row r="8156" spans="1:5">
      <c r="A8156" s="88">
        <v>8146</v>
      </c>
      <c r="B8156" s="134"/>
      <c r="C8156" s="134"/>
      <c r="D8156" s="94">
        <f t="shared" si="127"/>
        <v>0</v>
      </c>
      <c r="E8156" s="135"/>
    </row>
    <row r="8157" spans="1:5">
      <c r="A8157" s="88">
        <v>8147</v>
      </c>
      <c r="B8157" s="134"/>
      <c r="C8157" s="134"/>
      <c r="D8157" s="94">
        <f t="shared" si="127"/>
        <v>0</v>
      </c>
      <c r="E8157" s="135"/>
    </row>
    <row r="8158" spans="1:5">
      <c r="A8158" s="88">
        <v>8148</v>
      </c>
      <c r="B8158" s="134"/>
      <c r="C8158" s="134"/>
      <c r="D8158" s="94">
        <f t="shared" si="127"/>
        <v>0</v>
      </c>
      <c r="E8158" s="135"/>
    </row>
    <row r="8159" spans="1:5">
      <c r="A8159" s="88">
        <v>8149</v>
      </c>
      <c r="B8159" s="134"/>
      <c r="C8159" s="134"/>
      <c r="D8159" s="94">
        <f t="shared" si="127"/>
        <v>0</v>
      </c>
      <c r="E8159" s="135"/>
    </row>
    <row r="8160" spans="1:5">
      <c r="A8160" s="88">
        <v>8150</v>
      </c>
      <c r="B8160" s="134"/>
      <c r="C8160" s="134"/>
      <c r="D8160" s="94">
        <f t="shared" si="127"/>
        <v>0</v>
      </c>
      <c r="E8160" s="135"/>
    </row>
    <row r="8161" spans="1:5">
      <c r="A8161" s="88">
        <v>8151</v>
      </c>
      <c r="B8161" s="134"/>
      <c r="C8161" s="134"/>
      <c r="D8161" s="94">
        <f t="shared" si="127"/>
        <v>0</v>
      </c>
      <c r="E8161" s="135"/>
    </row>
    <row r="8162" spans="1:5">
      <c r="A8162" s="88">
        <v>8152</v>
      </c>
      <c r="B8162" s="134"/>
      <c r="C8162" s="134"/>
      <c r="D8162" s="94">
        <f t="shared" si="127"/>
        <v>0</v>
      </c>
      <c r="E8162" s="135"/>
    </row>
    <row r="8163" spans="1:5">
      <c r="A8163" s="88">
        <v>8153</v>
      </c>
      <c r="B8163" s="134"/>
      <c r="C8163" s="134"/>
      <c r="D8163" s="94">
        <f t="shared" si="127"/>
        <v>0</v>
      </c>
      <c r="E8163" s="135"/>
    </row>
    <row r="8164" spans="1:5">
      <c r="A8164" s="88">
        <v>8154</v>
      </c>
      <c r="B8164" s="134"/>
      <c r="C8164" s="134"/>
      <c r="D8164" s="94">
        <f t="shared" si="127"/>
        <v>0</v>
      </c>
      <c r="E8164" s="135"/>
    </row>
    <row r="8165" spans="1:5">
      <c r="A8165" s="88">
        <v>8155</v>
      </c>
      <c r="B8165" s="134"/>
      <c r="C8165" s="134"/>
      <c r="D8165" s="94">
        <f t="shared" si="127"/>
        <v>0</v>
      </c>
      <c r="E8165" s="135"/>
    </row>
    <row r="8166" spans="1:5">
      <c r="A8166" s="88">
        <v>8156</v>
      </c>
      <c r="B8166" s="134"/>
      <c r="C8166" s="134"/>
      <c r="D8166" s="94">
        <f t="shared" si="127"/>
        <v>0</v>
      </c>
      <c r="E8166" s="135"/>
    </row>
    <row r="8167" spans="1:5">
      <c r="A8167" s="88">
        <v>8157</v>
      </c>
      <c r="B8167" s="134"/>
      <c r="C8167" s="134"/>
      <c r="D8167" s="94">
        <f t="shared" si="127"/>
        <v>0</v>
      </c>
      <c r="E8167" s="135"/>
    </row>
    <row r="8168" spans="1:5">
      <c r="A8168" s="88">
        <v>8158</v>
      </c>
      <c r="B8168" s="134"/>
      <c r="C8168" s="134"/>
      <c r="D8168" s="94">
        <f t="shared" si="127"/>
        <v>0</v>
      </c>
      <c r="E8168" s="135"/>
    </row>
    <row r="8169" spans="1:5">
      <c r="A8169" s="88">
        <v>8159</v>
      </c>
      <c r="B8169" s="134"/>
      <c r="C8169" s="134"/>
      <c r="D8169" s="94">
        <f t="shared" si="127"/>
        <v>0</v>
      </c>
      <c r="E8169" s="135"/>
    </row>
    <row r="8170" spans="1:5">
      <c r="A8170" s="88">
        <v>8160</v>
      </c>
      <c r="B8170" s="134"/>
      <c r="C8170" s="134"/>
      <c r="D8170" s="94">
        <f t="shared" si="127"/>
        <v>0</v>
      </c>
      <c r="E8170" s="135"/>
    </row>
    <row r="8171" spans="1:5">
      <c r="A8171" s="88">
        <v>8161</v>
      </c>
      <c r="B8171" s="134"/>
      <c r="C8171" s="134"/>
      <c r="D8171" s="94">
        <f t="shared" si="127"/>
        <v>0</v>
      </c>
      <c r="E8171" s="135"/>
    </row>
    <row r="8172" spans="1:5">
      <c r="A8172" s="88">
        <v>8162</v>
      </c>
      <c r="B8172" s="134"/>
      <c r="C8172" s="134"/>
      <c r="D8172" s="94">
        <f t="shared" si="127"/>
        <v>0</v>
      </c>
      <c r="E8172" s="135"/>
    </row>
    <row r="8173" spans="1:5">
      <c r="A8173" s="88">
        <v>8163</v>
      </c>
      <c r="B8173" s="134"/>
      <c r="C8173" s="134"/>
      <c r="D8173" s="94">
        <f t="shared" si="127"/>
        <v>0</v>
      </c>
      <c r="E8173" s="135"/>
    </row>
    <row r="8174" spans="1:5">
      <c r="A8174" s="88">
        <v>8164</v>
      </c>
      <c r="B8174" s="134"/>
      <c r="C8174" s="134"/>
      <c r="D8174" s="94">
        <f t="shared" si="127"/>
        <v>0</v>
      </c>
      <c r="E8174" s="135"/>
    </row>
    <row r="8175" spans="1:5">
      <c r="A8175" s="88">
        <v>8165</v>
      </c>
      <c r="B8175" s="134"/>
      <c r="C8175" s="134"/>
      <c r="D8175" s="94">
        <f t="shared" si="127"/>
        <v>0</v>
      </c>
      <c r="E8175" s="135"/>
    </row>
    <row r="8176" spans="1:5">
      <c r="A8176" s="88">
        <v>8166</v>
      </c>
      <c r="B8176" s="134"/>
      <c r="C8176" s="134"/>
      <c r="D8176" s="94">
        <f t="shared" si="127"/>
        <v>0</v>
      </c>
      <c r="E8176" s="135"/>
    </row>
    <row r="8177" spans="1:5">
      <c r="A8177" s="88">
        <v>8167</v>
      </c>
      <c r="B8177" s="134"/>
      <c r="C8177" s="134"/>
      <c r="D8177" s="94">
        <f t="shared" si="127"/>
        <v>0</v>
      </c>
      <c r="E8177" s="135"/>
    </row>
    <row r="8178" spans="1:5">
      <c r="A8178" s="88">
        <v>8168</v>
      </c>
      <c r="B8178" s="134"/>
      <c r="C8178" s="134"/>
      <c r="D8178" s="94">
        <f t="shared" si="127"/>
        <v>0</v>
      </c>
      <c r="E8178" s="135"/>
    </row>
    <row r="8179" spans="1:5">
      <c r="A8179" s="88">
        <v>8169</v>
      </c>
      <c r="B8179" s="134"/>
      <c r="C8179" s="134"/>
      <c r="D8179" s="94">
        <f t="shared" si="127"/>
        <v>0</v>
      </c>
      <c r="E8179" s="135"/>
    </row>
    <row r="8180" spans="1:5">
      <c r="A8180" s="88">
        <v>8170</v>
      </c>
      <c r="B8180" s="134"/>
      <c r="C8180" s="134"/>
      <c r="D8180" s="94">
        <f t="shared" si="127"/>
        <v>0</v>
      </c>
      <c r="E8180" s="135"/>
    </row>
    <row r="8181" spans="1:5">
      <c r="A8181" s="88">
        <v>8171</v>
      </c>
      <c r="B8181" s="134"/>
      <c r="C8181" s="134"/>
      <c r="D8181" s="94">
        <f t="shared" si="127"/>
        <v>0</v>
      </c>
      <c r="E8181" s="135"/>
    </row>
    <row r="8182" spans="1:5">
      <c r="A8182" s="88">
        <v>8172</v>
      </c>
      <c r="B8182" s="134"/>
      <c r="C8182" s="134"/>
      <c r="D8182" s="94">
        <f t="shared" si="127"/>
        <v>0</v>
      </c>
      <c r="E8182" s="135"/>
    </row>
    <row r="8183" spans="1:5">
      <c r="A8183" s="88">
        <v>8173</v>
      </c>
      <c r="B8183" s="134"/>
      <c r="C8183" s="134"/>
      <c r="D8183" s="94">
        <f t="shared" si="127"/>
        <v>0</v>
      </c>
      <c r="E8183" s="135"/>
    </row>
    <row r="8184" spans="1:5">
      <c r="A8184" s="88">
        <v>8174</v>
      </c>
      <c r="B8184" s="134"/>
      <c r="C8184" s="134"/>
      <c r="D8184" s="94">
        <f t="shared" si="127"/>
        <v>0</v>
      </c>
      <c r="E8184" s="135"/>
    </row>
    <row r="8185" spans="1:5">
      <c r="A8185" s="88">
        <v>8175</v>
      </c>
      <c r="B8185" s="134"/>
      <c r="C8185" s="134"/>
      <c r="D8185" s="94">
        <f t="shared" si="127"/>
        <v>0</v>
      </c>
      <c r="E8185" s="135"/>
    </row>
    <row r="8186" spans="1:5">
      <c r="A8186" s="88">
        <v>8176</v>
      </c>
      <c r="B8186" s="134"/>
      <c r="C8186" s="134"/>
      <c r="D8186" s="94">
        <f t="shared" si="127"/>
        <v>0</v>
      </c>
      <c r="E8186" s="135"/>
    </row>
    <row r="8187" spans="1:5">
      <c r="A8187" s="88">
        <v>8177</v>
      </c>
      <c r="B8187" s="134"/>
      <c r="C8187" s="134"/>
      <c r="D8187" s="94">
        <f t="shared" si="127"/>
        <v>0</v>
      </c>
      <c r="E8187" s="135"/>
    </row>
    <row r="8188" spans="1:5">
      <c r="A8188" s="88">
        <v>8178</v>
      </c>
      <c r="B8188" s="134"/>
      <c r="C8188" s="134"/>
      <c r="D8188" s="94">
        <f t="shared" si="127"/>
        <v>0</v>
      </c>
      <c r="E8188" s="135"/>
    </row>
    <row r="8189" spans="1:5">
      <c r="A8189" s="88">
        <v>8179</v>
      </c>
      <c r="B8189" s="134"/>
      <c r="C8189" s="134"/>
      <c r="D8189" s="94">
        <f t="shared" si="127"/>
        <v>0</v>
      </c>
      <c r="E8189" s="135"/>
    </row>
    <row r="8190" spans="1:5">
      <c r="A8190" s="88">
        <v>8180</v>
      </c>
      <c r="B8190" s="134"/>
      <c r="C8190" s="134"/>
      <c r="D8190" s="94">
        <f t="shared" si="127"/>
        <v>0</v>
      </c>
      <c r="E8190" s="135"/>
    </row>
    <row r="8191" spans="1:5">
      <c r="A8191" s="88">
        <v>8181</v>
      </c>
      <c r="B8191" s="134"/>
      <c r="C8191" s="134"/>
      <c r="D8191" s="94">
        <f t="shared" si="127"/>
        <v>0</v>
      </c>
      <c r="E8191" s="135"/>
    </row>
    <row r="8192" spans="1:5">
      <c r="A8192" s="88">
        <v>8182</v>
      </c>
      <c r="B8192" s="134"/>
      <c r="C8192" s="134"/>
      <c r="D8192" s="94">
        <f t="shared" si="127"/>
        <v>0</v>
      </c>
      <c r="E8192" s="135"/>
    </row>
    <row r="8193" spans="1:5">
      <c r="A8193" s="88">
        <v>8183</v>
      </c>
      <c r="B8193" s="134"/>
      <c r="C8193" s="134"/>
      <c r="D8193" s="94">
        <f t="shared" si="127"/>
        <v>0</v>
      </c>
      <c r="E8193" s="135"/>
    </row>
    <row r="8194" spans="1:5">
      <c r="A8194" s="88">
        <v>8184</v>
      </c>
      <c r="B8194" s="134"/>
      <c r="C8194" s="134"/>
      <c r="D8194" s="94">
        <f t="shared" si="127"/>
        <v>0</v>
      </c>
      <c r="E8194" s="135"/>
    </row>
    <row r="8195" spans="1:5">
      <c r="A8195" s="88">
        <v>8185</v>
      </c>
      <c r="B8195" s="134"/>
      <c r="C8195" s="134"/>
      <c r="D8195" s="94">
        <f t="shared" si="127"/>
        <v>0</v>
      </c>
      <c r="E8195" s="135"/>
    </row>
    <row r="8196" spans="1:5">
      <c r="A8196" s="88">
        <v>8186</v>
      </c>
      <c r="B8196" s="134"/>
      <c r="C8196" s="134"/>
      <c r="D8196" s="94">
        <f t="shared" si="127"/>
        <v>0</v>
      </c>
      <c r="E8196" s="135"/>
    </row>
    <row r="8197" spans="1:5">
      <c r="A8197" s="88">
        <v>8187</v>
      </c>
      <c r="B8197" s="134"/>
      <c r="C8197" s="134"/>
      <c r="D8197" s="94">
        <f t="shared" si="127"/>
        <v>0</v>
      </c>
      <c r="E8197" s="135"/>
    </row>
    <row r="8198" spans="1:5">
      <c r="A8198" s="88">
        <v>8188</v>
      </c>
      <c r="B8198" s="134"/>
      <c r="C8198" s="134"/>
      <c r="D8198" s="94">
        <f t="shared" si="127"/>
        <v>0</v>
      </c>
      <c r="E8198" s="135"/>
    </row>
    <row r="8199" spans="1:5">
      <c r="A8199" s="88">
        <v>8189</v>
      </c>
      <c r="B8199" s="134"/>
      <c r="C8199" s="134"/>
      <c r="D8199" s="94">
        <f t="shared" si="127"/>
        <v>0</v>
      </c>
      <c r="E8199" s="135"/>
    </row>
    <row r="8200" spans="1:5">
      <c r="A8200" s="88">
        <v>8190</v>
      </c>
      <c r="B8200" s="134"/>
      <c r="C8200" s="134"/>
      <c r="D8200" s="94">
        <f t="shared" si="127"/>
        <v>0</v>
      </c>
      <c r="E8200" s="135"/>
    </row>
    <row r="8201" spans="1:5">
      <c r="A8201" s="88">
        <v>8191</v>
      </c>
      <c r="B8201" s="134"/>
      <c r="C8201" s="134"/>
      <c r="D8201" s="94">
        <f t="shared" si="127"/>
        <v>0</v>
      </c>
      <c r="E8201" s="135"/>
    </row>
    <row r="8202" spans="1:5">
      <c r="A8202" s="88">
        <v>8192</v>
      </c>
      <c r="B8202" s="134"/>
      <c r="C8202" s="134"/>
      <c r="D8202" s="94">
        <f t="shared" si="127"/>
        <v>0</v>
      </c>
      <c r="E8202" s="135"/>
    </row>
    <row r="8203" spans="1:5">
      <c r="A8203" s="88">
        <v>8193</v>
      </c>
      <c r="B8203" s="134"/>
      <c r="C8203" s="134"/>
      <c r="D8203" s="94">
        <f t="shared" si="127"/>
        <v>0</v>
      </c>
      <c r="E8203" s="135"/>
    </row>
    <row r="8204" spans="1:5">
      <c r="A8204" s="88">
        <v>8194</v>
      </c>
      <c r="B8204" s="134"/>
      <c r="C8204" s="134"/>
      <c r="D8204" s="94">
        <f t="shared" ref="D8204:D8267" si="128">MIN(B8204:C8204)</f>
        <v>0</v>
      </c>
      <c r="E8204" s="135"/>
    </row>
    <row r="8205" spans="1:5">
      <c r="A8205" s="88">
        <v>8195</v>
      </c>
      <c r="B8205" s="134"/>
      <c r="C8205" s="134"/>
      <c r="D8205" s="94">
        <f t="shared" si="128"/>
        <v>0</v>
      </c>
      <c r="E8205" s="135"/>
    </row>
    <row r="8206" spans="1:5">
      <c r="A8206" s="88">
        <v>8196</v>
      </c>
      <c r="B8206" s="134"/>
      <c r="C8206" s="134"/>
      <c r="D8206" s="94">
        <f t="shared" si="128"/>
        <v>0</v>
      </c>
      <c r="E8206" s="135"/>
    </row>
    <row r="8207" spans="1:5">
      <c r="A8207" s="88">
        <v>8197</v>
      </c>
      <c r="B8207" s="134"/>
      <c r="C8207" s="134"/>
      <c r="D8207" s="94">
        <f t="shared" si="128"/>
        <v>0</v>
      </c>
      <c r="E8207" s="135"/>
    </row>
    <row r="8208" spans="1:5">
      <c r="A8208" s="88">
        <v>8198</v>
      </c>
      <c r="B8208" s="134"/>
      <c r="C8208" s="134"/>
      <c r="D8208" s="94">
        <f t="shared" si="128"/>
        <v>0</v>
      </c>
      <c r="E8208" s="135"/>
    </row>
    <row r="8209" spans="1:5">
      <c r="A8209" s="88">
        <v>8199</v>
      </c>
      <c r="B8209" s="134"/>
      <c r="C8209" s="134"/>
      <c r="D8209" s="94">
        <f t="shared" si="128"/>
        <v>0</v>
      </c>
      <c r="E8209" s="135"/>
    </row>
    <row r="8210" spans="1:5">
      <c r="A8210" s="88">
        <v>8200</v>
      </c>
      <c r="B8210" s="134"/>
      <c r="C8210" s="134"/>
      <c r="D8210" s="94">
        <f t="shared" si="128"/>
        <v>0</v>
      </c>
      <c r="E8210" s="135"/>
    </row>
    <row r="8211" spans="1:5">
      <c r="A8211" s="88">
        <v>8201</v>
      </c>
      <c r="B8211" s="134"/>
      <c r="C8211" s="134"/>
      <c r="D8211" s="94">
        <f t="shared" si="128"/>
        <v>0</v>
      </c>
      <c r="E8211" s="135"/>
    </row>
    <row r="8212" spans="1:5">
      <c r="A8212" s="88">
        <v>8202</v>
      </c>
      <c r="B8212" s="134"/>
      <c r="C8212" s="134"/>
      <c r="D8212" s="94">
        <f t="shared" si="128"/>
        <v>0</v>
      </c>
      <c r="E8212" s="135"/>
    </row>
    <row r="8213" spans="1:5">
      <c r="A8213" s="88">
        <v>8203</v>
      </c>
      <c r="B8213" s="134"/>
      <c r="C8213" s="134"/>
      <c r="D8213" s="94">
        <f t="shared" si="128"/>
        <v>0</v>
      </c>
      <c r="E8213" s="135"/>
    </row>
    <row r="8214" spans="1:5">
      <c r="A8214" s="88">
        <v>8204</v>
      </c>
      <c r="B8214" s="134"/>
      <c r="C8214" s="134"/>
      <c r="D8214" s="94">
        <f t="shared" si="128"/>
        <v>0</v>
      </c>
      <c r="E8214" s="135"/>
    </row>
    <row r="8215" spans="1:5">
      <c r="A8215" s="88">
        <v>8205</v>
      </c>
      <c r="B8215" s="134"/>
      <c r="C8215" s="134"/>
      <c r="D8215" s="94">
        <f t="shared" si="128"/>
        <v>0</v>
      </c>
      <c r="E8215" s="135"/>
    </row>
    <row r="8216" spans="1:5">
      <c r="A8216" s="88">
        <v>8206</v>
      </c>
      <c r="B8216" s="134"/>
      <c r="C8216" s="134"/>
      <c r="D8216" s="94">
        <f t="shared" si="128"/>
        <v>0</v>
      </c>
      <c r="E8216" s="135"/>
    </row>
    <row r="8217" spans="1:5">
      <c r="A8217" s="88">
        <v>8207</v>
      </c>
      <c r="B8217" s="134"/>
      <c r="C8217" s="134"/>
      <c r="D8217" s="94">
        <f t="shared" si="128"/>
        <v>0</v>
      </c>
      <c r="E8217" s="135"/>
    </row>
    <row r="8218" spans="1:5">
      <c r="A8218" s="88">
        <v>8208</v>
      </c>
      <c r="B8218" s="134"/>
      <c r="C8218" s="134"/>
      <c r="D8218" s="94">
        <f t="shared" si="128"/>
        <v>0</v>
      </c>
      <c r="E8218" s="135"/>
    </row>
    <row r="8219" spans="1:5">
      <c r="A8219" s="88">
        <v>8209</v>
      </c>
      <c r="B8219" s="134"/>
      <c r="C8219" s="134"/>
      <c r="D8219" s="94">
        <f t="shared" si="128"/>
        <v>0</v>
      </c>
      <c r="E8219" s="135"/>
    </row>
    <row r="8220" spans="1:5">
      <c r="A8220" s="88">
        <v>8210</v>
      </c>
      <c r="B8220" s="134"/>
      <c r="C8220" s="134"/>
      <c r="D8220" s="94">
        <f t="shared" si="128"/>
        <v>0</v>
      </c>
      <c r="E8220" s="135"/>
    </row>
    <row r="8221" spans="1:5">
      <c r="A8221" s="88">
        <v>8211</v>
      </c>
      <c r="B8221" s="134"/>
      <c r="C8221" s="134"/>
      <c r="D8221" s="94">
        <f t="shared" si="128"/>
        <v>0</v>
      </c>
      <c r="E8221" s="135"/>
    </row>
    <row r="8222" spans="1:5">
      <c r="A8222" s="88">
        <v>8212</v>
      </c>
      <c r="B8222" s="134"/>
      <c r="C8222" s="134"/>
      <c r="D8222" s="94">
        <f t="shared" si="128"/>
        <v>0</v>
      </c>
      <c r="E8222" s="135"/>
    </row>
    <row r="8223" spans="1:5">
      <c r="A8223" s="88">
        <v>8213</v>
      </c>
      <c r="B8223" s="134"/>
      <c r="C8223" s="134"/>
      <c r="D8223" s="94">
        <f t="shared" si="128"/>
        <v>0</v>
      </c>
      <c r="E8223" s="135"/>
    </row>
    <row r="8224" spans="1:5">
      <c r="A8224" s="88">
        <v>8214</v>
      </c>
      <c r="B8224" s="134"/>
      <c r="C8224" s="134"/>
      <c r="D8224" s="94">
        <f t="shared" si="128"/>
        <v>0</v>
      </c>
      <c r="E8224" s="135"/>
    </row>
    <row r="8225" spans="1:5">
      <c r="A8225" s="88">
        <v>8215</v>
      </c>
      <c r="B8225" s="134"/>
      <c r="C8225" s="134"/>
      <c r="D8225" s="94">
        <f t="shared" si="128"/>
        <v>0</v>
      </c>
      <c r="E8225" s="135"/>
    </row>
    <row r="8226" spans="1:5">
      <c r="A8226" s="88">
        <v>8216</v>
      </c>
      <c r="B8226" s="134"/>
      <c r="C8226" s="134"/>
      <c r="D8226" s="94">
        <f t="shared" si="128"/>
        <v>0</v>
      </c>
      <c r="E8226" s="135"/>
    </row>
    <row r="8227" spans="1:5">
      <c r="A8227" s="88">
        <v>8217</v>
      </c>
      <c r="B8227" s="134"/>
      <c r="C8227" s="134"/>
      <c r="D8227" s="94">
        <f t="shared" si="128"/>
        <v>0</v>
      </c>
      <c r="E8227" s="135"/>
    </row>
    <row r="8228" spans="1:5">
      <c r="A8228" s="88">
        <v>8218</v>
      </c>
      <c r="B8228" s="134"/>
      <c r="C8228" s="134"/>
      <c r="D8228" s="94">
        <f t="shared" si="128"/>
        <v>0</v>
      </c>
      <c r="E8228" s="135"/>
    </row>
    <row r="8229" spans="1:5">
      <c r="A8229" s="88">
        <v>8219</v>
      </c>
      <c r="B8229" s="134"/>
      <c r="C8229" s="134"/>
      <c r="D8229" s="94">
        <f t="shared" si="128"/>
        <v>0</v>
      </c>
      <c r="E8229" s="135"/>
    </row>
    <row r="8230" spans="1:5">
      <c r="A8230" s="88">
        <v>8220</v>
      </c>
      <c r="B8230" s="134"/>
      <c r="C8230" s="134"/>
      <c r="D8230" s="94">
        <f t="shared" si="128"/>
        <v>0</v>
      </c>
      <c r="E8230" s="135"/>
    </row>
    <row r="8231" spans="1:5">
      <c r="A8231" s="88">
        <v>8221</v>
      </c>
      <c r="B8231" s="134"/>
      <c r="C8231" s="134"/>
      <c r="D8231" s="94">
        <f t="shared" si="128"/>
        <v>0</v>
      </c>
      <c r="E8231" s="135"/>
    </row>
    <row r="8232" spans="1:5">
      <c r="A8232" s="88">
        <v>8222</v>
      </c>
      <c r="B8232" s="134"/>
      <c r="C8232" s="134"/>
      <c r="D8232" s="94">
        <f t="shared" si="128"/>
        <v>0</v>
      </c>
      <c r="E8232" s="135"/>
    </row>
    <row r="8233" spans="1:5">
      <c r="A8233" s="88">
        <v>8223</v>
      </c>
      <c r="B8233" s="134"/>
      <c r="C8233" s="134"/>
      <c r="D8233" s="94">
        <f t="shared" si="128"/>
        <v>0</v>
      </c>
      <c r="E8233" s="135"/>
    </row>
    <row r="8234" spans="1:5">
      <c r="A8234" s="88">
        <v>8224</v>
      </c>
      <c r="B8234" s="134"/>
      <c r="C8234" s="134"/>
      <c r="D8234" s="94">
        <f t="shared" si="128"/>
        <v>0</v>
      </c>
      <c r="E8234" s="135"/>
    </row>
    <row r="8235" spans="1:5">
      <c r="A8235" s="88">
        <v>8225</v>
      </c>
      <c r="B8235" s="134"/>
      <c r="C8235" s="134"/>
      <c r="D8235" s="94">
        <f t="shared" si="128"/>
        <v>0</v>
      </c>
      <c r="E8235" s="135"/>
    </row>
    <row r="8236" spans="1:5">
      <c r="A8236" s="88">
        <v>8226</v>
      </c>
      <c r="B8236" s="134"/>
      <c r="C8236" s="134"/>
      <c r="D8236" s="94">
        <f t="shared" si="128"/>
        <v>0</v>
      </c>
      <c r="E8236" s="135"/>
    </row>
    <row r="8237" spans="1:5">
      <c r="A8237" s="88">
        <v>8227</v>
      </c>
      <c r="B8237" s="134"/>
      <c r="C8237" s="134"/>
      <c r="D8237" s="94">
        <f t="shared" si="128"/>
        <v>0</v>
      </c>
      <c r="E8237" s="135"/>
    </row>
    <row r="8238" spans="1:5">
      <c r="A8238" s="88">
        <v>8228</v>
      </c>
      <c r="B8238" s="134"/>
      <c r="C8238" s="134"/>
      <c r="D8238" s="94">
        <f t="shared" si="128"/>
        <v>0</v>
      </c>
      <c r="E8238" s="135"/>
    </row>
    <row r="8239" spans="1:5">
      <c r="A8239" s="88">
        <v>8229</v>
      </c>
      <c r="B8239" s="134"/>
      <c r="C8239" s="134"/>
      <c r="D8239" s="94">
        <f t="shared" si="128"/>
        <v>0</v>
      </c>
      <c r="E8239" s="135"/>
    </row>
    <row r="8240" spans="1:5">
      <c r="A8240" s="88">
        <v>8230</v>
      </c>
      <c r="B8240" s="134"/>
      <c r="C8240" s="134"/>
      <c r="D8240" s="94">
        <f t="shared" si="128"/>
        <v>0</v>
      </c>
      <c r="E8240" s="135"/>
    </row>
    <row r="8241" spans="1:5">
      <c r="A8241" s="88">
        <v>8231</v>
      </c>
      <c r="B8241" s="134"/>
      <c r="C8241" s="134"/>
      <c r="D8241" s="94">
        <f t="shared" si="128"/>
        <v>0</v>
      </c>
      <c r="E8241" s="135"/>
    </row>
    <row r="8242" spans="1:5">
      <c r="A8242" s="88">
        <v>8232</v>
      </c>
      <c r="B8242" s="134"/>
      <c r="C8242" s="134"/>
      <c r="D8242" s="94">
        <f t="shared" si="128"/>
        <v>0</v>
      </c>
      <c r="E8242" s="135"/>
    </row>
    <row r="8243" spans="1:5">
      <c r="A8243" s="88">
        <v>8233</v>
      </c>
      <c r="B8243" s="134"/>
      <c r="C8243" s="134"/>
      <c r="D8243" s="94">
        <f t="shared" si="128"/>
        <v>0</v>
      </c>
      <c r="E8243" s="135"/>
    </row>
    <row r="8244" spans="1:5">
      <c r="A8244" s="88">
        <v>8234</v>
      </c>
      <c r="B8244" s="134"/>
      <c r="C8244" s="134"/>
      <c r="D8244" s="94">
        <f t="shared" si="128"/>
        <v>0</v>
      </c>
      <c r="E8244" s="135"/>
    </row>
    <row r="8245" spans="1:5">
      <c r="A8245" s="88">
        <v>8235</v>
      </c>
      <c r="B8245" s="134"/>
      <c r="C8245" s="134"/>
      <c r="D8245" s="94">
        <f t="shared" si="128"/>
        <v>0</v>
      </c>
      <c r="E8245" s="135"/>
    </row>
    <row r="8246" spans="1:5">
      <c r="A8246" s="88">
        <v>8236</v>
      </c>
      <c r="B8246" s="134"/>
      <c r="C8246" s="134"/>
      <c r="D8246" s="94">
        <f t="shared" si="128"/>
        <v>0</v>
      </c>
      <c r="E8246" s="135"/>
    </row>
    <row r="8247" spans="1:5">
      <c r="A8247" s="88">
        <v>8237</v>
      </c>
      <c r="B8247" s="134"/>
      <c r="C8247" s="134"/>
      <c r="D8247" s="94">
        <f t="shared" si="128"/>
        <v>0</v>
      </c>
      <c r="E8247" s="135"/>
    </row>
    <row r="8248" spans="1:5">
      <c r="A8248" s="88">
        <v>8238</v>
      </c>
      <c r="B8248" s="134"/>
      <c r="C8248" s="134"/>
      <c r="D8248" s="94">
        <f t="shared" si="128"/>
        <v>0</v>
      </c>
      <c r="E8248" s="135"/>
    </row>
    <row r="8249" spans="1:5">
      <c r="A8249" s="88">
        <v>8239</v>
      </c>
      <c r="B8249" s="134"/>
      <c r="C8249" s="134"/>
      <c r="D8249" s="94">
        <f t="shared" si="128"/>
        <v>0</v>
      </c>
      <c r="E8249" s="135"/>
    </row>
    <row r="8250" spans="1:5">
      <c r="A8250" s="88">
        <v>8240</v>
      </c>
      <c r="B8250" s="134"/>
      <c r="C8250" s="134"/>
      <c r="D8250" s="94">
        <f t="shared" si="128"/>
        <v>0</v>
      </c>
      <c r="E8250" s="135"/>
    </row>
    <row r="8251" spans="1:5">
      <c r="A8251" s="88">
        <v>8241</v>
      </c>
      <c r="B8251" s="134"/>
      <c r="C8251" s="134"/>
      <c r="D8251" s="94">
        <f t="shared" si="128"/>
        <v>0</v>
      </c>
      <c r="E8251" s="135"/>
    </row>
    <row r="8252" spans="1:5">
      <c r="A8252" s="88">
        <v>8242</v>
      </c>
      <c r="B8252" s="134"/>
      <c r="C8252" s="134"/>
      <c r="D8252" s="94">
        <f t="shared" si="128"/>
        <v>0</v>
      </c>
      <c r="E8252" s="135"/>
    </row>
    <row r="8253" spans="1:5">
      <c r="A8253" s="88">
        <v>8243</v>
      </c>
      <c r="B8253" s="134"/>
      <c r="C8253" s="134"/>
      <c r="D8253" s="94">
        <f t="shared" si="128"/>
        <v>0</v>
      </c>
      <c r="E8253" s="135"/>
    </row>
    <row r="8254" spans="1:5">
      <c r="A8254" s="88">
        <v>8244</v>
      </c>
      <c r="B8254" s="134"/>
      <c r="C8254" s="134"/>
      <c r="D8254" s="94">
        <f t="shared" si="128"/>
        <v>0</v>
      </c>
      <c r="E8254" s="135"/>
    </row>
    <row r="8255" spans="1:5">
      <c r="A8255" s="88">
        <v>8245</v>
      </c>
      <c r="B8255" s="134"/>
      <c r="C8255" s="134"/>
      <c r="D8255" s="94">
        <f t="shared" si="128"/>
        <v>0</v>
      </c>
      <c r="E8255" s="135"/>
    </row>
    <row r="8256" spans="1:5">
      <c r="A8256" s="88">
        <v>8246</v>
      </c>
      <c r="B8256" s="134"/>
      <c r="C8256" s="134"/>
      <c r="D8256" s="94">
        <f t="shared" si="128"/>
        <v>0</v>
      </c>
      <c r="E8256" s="135"/>
    </row>
    <row r="8257" spans="1:5">
      <c r="A8257" s="88">
        <v>8247</v>
      </c>
      <c r="B8257" s="134"/>
      <c r="C8257" s="134"/>
      <c r="D8257" s="94">
        <f t="shared" si="128"/>
        <v>0</v>
      </c>
      <c r="E8257" s="135"/>
    </row>
    <row r="8258" spans="1:5">
      <c r="A8258" s="88">
        <v>8248</v>
      </c>
      <c r="B8258" s="134"/>
      <c r="C8258" s="134"/>
      <c r="D8258" s="94">
        <f t="shared" si="128"/>
        <v>0</v>
      </c>
      <c r="E8258" s="135"/>
    </row>
    <row r="8259" spans="1:5">
      <c r="A8259" s="88">
        <v>8249</v>
      </c>
      <c r="B8259" s="134"/>
      <c r="C8259" s="134"/>
      <c r="D8259" s="94">
        <f t="shared" si="128"/>
        <v>0</v>
      </c>
      <c r="E8259" s="135"/>
    </row>
    <row r="8260" spans="1:5">
      <c r="A8260" s="88">
        <v>8250</v>
      </c>
      <c r="B8260" s="134"/>
      <c r="C8260" s="134"/>
      <c r="D8260" s="94">
        <f t="shared" si="128"/>
        <v>0</v>
      </c>
      <c r="E8260" s="135"/>
    </row>
    <row r="8261" spans="1:5">
      <c r="A8261" s="88">
        <v>8251</v>
      </c>
      <c r="B8261" s="134"/>
      <c r="C8261" s="134"/>
      <c r="D8261" s="94">
        <f t="shared" si="128"/>
        <v>0</v>
      </c>
      <c r="E8261" s="135"/>
    </row>
    <row r="8262" spans="1:5">
      <c r="A8262" s="88">
        <v>8252</v>
      </c>
      <c r="B8262" s="134"/>
      <c r="C8262" s="134"/>
      <c r="D8262" s="94">
        <f t="shared" si="128"/>
        <v>0</v>
      </c>
      <c r="E8262" s="135"/>
    </row>
    <row r="8263" spans="1:5">
      <c r="A8263" s="88">
        <v>8253</v>
      </c>
      <c r="B8263" s="134"/>
      <c r="C8263" s="134"/>
      <c r="D8263" s="94">
        <f t="shared" si="128"/>
        <v>0</v>
      </c>
      <c r="E8263" s="135"/>
    </row>
    <row r="8264" spans="1:5">
      <c r="A8264" s="88">
        <v>8254</v>
      </c>
      <c r="B8264" s="134"/>
      <c r="C8264" s="134"/>
      <c r="D8264" s="94">
        <f t="shared" si="128"/>
        <v>0</v>
      </c>
      <c r="E8264" s="135"/>
    </row>
    <row r="8265" spans="1:5">
      <c r="A8265" s="88">
        <v>8255</v>
      </c>
      <c r="B8265" s="134"/>
      <c r="C8265" s="134"/>
      <c r="D8265" s="94">
        <f t="shared" si="128"/>
        <v>0</v>
      </c>
      <c r="E8265" s="135"/>
    </row>
    <row r="8266" spans="1:5">
      <c r="A8266" s="88">
        <v>8256</v>
      </c>
      <c r="B8266" s="134"/>
      <c r="C8266" s="134"/>
      <c r="D8266" s="94">
        <f t="shared" si="128"/>
        <v>0</v>
      </c>
      <c r="E8266" s="135"/>
    </row>
    <row r="8267" spans="1:5">
      <c r="A8267" s="88">
        <v>8257</v>
      </c>
      <c r="B8267" s="134"/>
      <c r="C8267" s="134"/>
      <c r="D8267" s="94">
        <f t="shared" si="128"/>
        <v>0</v>
      </c>
      <c r="E8267" s="135"/>
    </row>
    <row r="8268" spans="1:5">
      <c r="A8268" s="88">
        <v>8258</v>
      </c>
      <c r="B8268" s="134"/>
      <c r="C8268" s="134"/>
      <c r="D8268" s="94">
        <f t="shared" ref="D8268:D8331" si="129">MIN(B8268:C8268)</f>
        <v>0</v>
      </c>
      <c r="E8268" s="135"/>
    </row>
    <row r="8269" spans="1:5">
      <c r="A8269" s="88">
        <v>8259</v>
      </c>
      <c r="B8269" s="134"/>
      <c r="C8269" s="134"/>
      <c r="D8269" s="94">
        <f t="shared" si="129"/>
        <v>0</v>
      </c>
      <c r="E8269" s="135"/>
    </row>
    <row r="8270" spans="1:5">
      <c r="A8270" s="88">
        <v>8260</v>
      </c>
      <c r="B8270" s="134"/>
      <c r="C8270" s="134"/>
      <c r="D8270" s="94">
        <f t="shared" si="129"/>
        <v>0</v>
      </c>
      <c r="E8270" s="135"/>
    </row>
    <row r="8271" spans="1:5">
      <c r="A8271" s="88">
        <v>8261</v>
      </c>
      <c r="B8271" s="134"/>
      <c r="C8271" s="134"/>
      <c r="D8271" s="94">
        <f t="shared" si="129"/>
        <v>0</v>
      </c>
      <c r="E8271" s="135"/>
    </row>
    <row r="8272" spans="1:5">
      <c r="A8272" s="88">
        <v>8262</v>
      </c>
      <c r="B8272" s="134"/>
      <c r="C8272" s="134"/>
      <c r="D8272" s="94">
        <f t="shared" si="129"/>
        <v>0</v>
      </c>
      <c r="E8272" s="135"/>
    </row>
    <row r="8273" spans="1:5">
      <c r="A8273" s="88">
        <v>8263</v>
      </c>
      <c r="B8273" s="134"/>
      <c r="C8273" s="134"/>
      <c r="D8273" s="94">
        <f t="shared" si="129"/>
        <v>0</v>
      </c>
      <c r="E8273" s="135"/>
    </row>
    <row r="8274" spans="1:5">
      <c r="A8274" s="88">
        <v>8264</v>
      </c>
      <c r="B8274" s="134"/>
      <c r="C8274" s="134"/>
      <c r="D8274" s="94">
        <f t="shared" si="129"/>
        <v>0</v>
      </c>
      <c r="E8274" s="135"/>
    </row>
    <row r="8275" spans="1:5">
      <c r="A8275" s="88">
        <v>8265</v>
      </c>
      <c r="B8275" s="134"/>
      <c r="C8275" s="134"/>
      <c r="D8275" s="94">
        <f t="shared" si="129"/>
        <v>0</v>
      </c>
      <c r="E8275" s="135"/>
    </row>
    <row r="8276" spans="1:5">
      <c r="A8276" s="88">
        <v>8266</v>
      </c>
      <c r="B8276" s="134"/>
      <c r="C8276" s="134"/>
      <c r="D8276" s="94">
        <f t="shared" si="129"/>
        <v>0</v>
      </c>
      <c r="E8276" s="135"/>
    </row>
    <row r="8277" spans="1:5">
      <c r="A8277" s="88">
        <v>8267</v>
      </c>
      <c r="B8277" s="134"/>
      <c r="C8277" s="134"/>
      <c r="D8277" s="94">
        <f t="shared" si="129"/>
        <v>0</v>
      </c>
      <c r="E8277" s="135"/>
    </row>
    <row r="8278" spans="1:5">
      <c r="A8278" s="88">
        <v>8268</v>
      </c>
      <c r="B8278" s="134"/>
      <c r="C8278" s="134"/>
      <c r="D8278" s="94">
        <f t="shared" si="129"/>
        <v>0</v>
      </c>
      <c r="E8278" s="135"/>
    </row>
    <row r="8279" spans="1:5">
      <c r="A8279" s="88">
        <v>8269</v>
      </c>
      <c r="B8279" s="134"/>
      <c r="C8279" s="134"/>
      <c r="D8279" s="94">
        <f t="shared" si="129"/>
        <v>0</v>
      </c>
      <c r="E8279" s="135"/>
    </row>
    <row r="8280" spans="1:5">
      <c r="A8280" s="88">
        <v>8270</v>
      </c>
      <c r="B8280" s="134"/>
      <c r="C8280" s="134"/>
      <c r="D8280" s="94">
        <f t="shared" si="129"/>
        <v>0</v>
      </c>
      <c r="E8280" s="135"/>
    </row>
    <row r="8281" spans="1:5">
      <c r="A8281" s="88">
        <v>8271</v>
      </c>
      <c r="B8281" s="134"/>
      <c r="C8281" s="134"/>
      <c r="D8281" s="94">
        <f t="shared" si="129"/>
        <v>0</v>
      </c>
      <c r="E8281" s="135"/>
    </row>
    <row r="8282" spans="1:5">
      <c r="A8282" s="88">
        <v>8272</v>
      </c>
      <c r="B8282" s="134"/>
      <c r="C8282" s="134"/>
      <c r="D8282" s="94">
        <f t="shared" si="129"/>
        <v>0</v>
      </c>
      <c r="E8282" s="135"/>
    </row>
    <row r="8283" spans="1:5">
      <c r="A8283" s="88">
        <v>8273</v>
      </c>
      <c r="B8283" s="134"/>
      <c r="C8283" s="134"/>
      <c r="D8283" s="94">
        <f t="shared" si="129"/>
        <v>0</v>
      </c>
      <c r="E8283" s="135"/>
    </row>
    <row r="8284" spans="1:5">
      <c r="A8284" s="88">
        <v>8274</v>
      </c>
      <c r="B8284" s="134"/>
      <c r="C8284" s="134"/>
      <c r="D8284" s="94">
        <f t="shared" si="129"/>
        <v>0</v>
      </c>
      <c r="E8284" s="135"/>
    </row>
    <row r="8285" spans="1:5">
      <c r="A8285" s="88">
        <v>8275</v>
      </c>
      <c r="B8285" s="134"/>
      <c r="C8285" s="134"/>
      <c r="D8285" s="94">
        <f t="shared" si="129"/>
        <v>0</v>
      </c>
      <c r="E8285" s="135"/>
    </row>
    <row r="8286" spans="1:5">
      <c r="A8286" s="88">
        <v>8276</v>
      </c>
      <c r="B8286" s="134"/>
      <c r="C8286" s="134"/>
      <c r="D8286" s="94">
        <f t="shared" si="129"/>
        <v>0</v>
      </c>
      <c r="E8286" s="135"/>
    </row>
    <row r="8287" spans="1:5">
      <c r="A8287" s="88">
        <v>8277</v>
      </c>
      <c r="B8287" s="134"/>
      <c r="C8287" s="134"/>
      <c r="D8287" s="94">
        <f t="shared" si="129"/>
        <v>0</v>
      </c>
      <c r="E8287" s="135"/>
    </row>
    <row r="8288" spans="1:5">
      <c r="A8288" s="88">
        <v>8278</v>
      </c>
      <c r="B8288" s="134"/>
      <c r="C8288" s="134"/>
      <c r="D8288" s="94">
        <f t="shared" si="129"/>
        <v>0</v>
      </c>
      <c r="E8288" s="135"/>
    </row>
    <row r="8289" spans="1:5">
      <c r="A8289" s="88">
        <v>8279</v>
      </c>
      <c r="B8289" s="134"/>
      <c r="C8289" s="134"/>
      <c r="D8289" s="94">
        <f t="shared" si="129"/>
        <v>0</v>
      </c>
      <c r="E8289" s="135"/>
    </row>
    <row r="8290" spans="1:5">
      <c r="A8290" s="88">
        <v>8280</v>
      </c>
      <c r="B8290" s="134"/>
      <c r="C8290" s="134"/>
      <c r="D8290" s="94">
        <f t="shared" si="129"/>
        <v>0</v>
      </c>
      <c r="E8290" s="135"/>
    </row>
    <row r="8291" spans="1:5">
      <c r="A8291" s="88">
        <v>8281</v>
      </c>
      <c r="B8291" s="134"/>
      <c r="C8291" s="134"/>
      <c r="D8291" s="94">
        <f t="shared" si="129"/>
        <v>0</v>
      </c>
      <c r="E8291" s="135"/>
    </row>
    <row r="8292" spans="1:5">
      <c r="A8292" s="88">
        <v>8282</v>
      </c>
      <c r="B8292" s="134"/>
      <c r="C8292" s="134"/>
      <c r="D8292" s="94">
        <f t="shared" si="129"/>
        <v>0</v>
      </c>
      <c r="E8292" s="135"/>
    </row>
    <row r="8293" spans="1:5">
      <c r="A8293" s="88">
        <v>8283</v>
      </c>
      <c r="B8293" s="134"/>
      <c r="C8293" s="134"/>
      <c r="D8293" s="94">
        <f t="shared" si="129"/>
        <v>0</v>
      </c>
      <c r="E8293" s="135"/>
    </row>
    <row r="8294" spans="1:5">
      <c r="A8294" s="88">
        <v>8284</v>
      </c>
      <c r="B8294" s="134"/>
      <c r="C8294" s="134"/>
      <c r="D8294" s="94">
        <f t="shared" si="129"/>
        <v>0</v>
      </c>
      <c r="E8294" s="135"/>
    </row>
    <row r="8295" spans="1:5">
      <c r="A8295" s="88">
        <v>8285</v>
      </c>
      <c r="B8295" s="134"/>
      <c r="C8295" s="134"/>
      <c r="D8295" s="94">
        <f t="shared" si="129"/>
        <v>0</v>
      </c>
      <c r="E8295" s="135"/>
    </row>
    <row r="8296" spans="1:5">
      <c r="A8296" s="88">
        <v>8286</v>
      </c>
      <c r="B8296" s="134"/>
      <c r="C8296" s="134"/>
      <c r="D8296" s="94">
        <f t="shared" si="129"/>
        <v>0</v>
      </c>
      <c r="E8296" s="135"/>
    </row>
    <row r="8297" spans="1:5">
      <c r="A8297" s="88">
        <v>8287</v>
      </c>
      <c r="B8297" s="134"/>
      <c r="C8297" s="134"/>
      <c r="D8297" s="94">
        <f t="shared" si="129"/>
        <v>0</v>
      </c>
      <c r="E8297" s="135"/>
    </row>
    <row r="8298" spans="1:5">
      <c r="A8298" s="88">
        <v>8288</v>
      </c>
      <c r="B8298" s="134"/>
      <c r="C8298" s="134"/>
      <c r="D8298" s="94">
        <f t="shared" si="129"/>
        <v>0</v>
      </c>
      <c r="E8298" s="135"/>
    </row>
    <row r="8299" spans="1:5">
      <c r="A8299" s="88">
        <v>8289</v>
      </c>
      <c r="B8299" s="134"/>
      <c r="C8299" s="134"/>
      <c r="D8299" s="94">
        <f t="shared" si="129"/>
        <v>0</v>
      </c>
      <c r="E8299" s="135"/>
    </row>
    <row r="8300" spans="1:5">
      <c r="A8300" s="88">
        <v>8290</v>
      </c>
      <c r="B8300" s="134"/>
      <c r="C8300" s="134"/>
      <c r="D8300" s="94">
        <f t="shared" si="129"/>
        <v>0</v>
      </c>
      <c r="E8300" s="135"/>
    </row>
    <row r="8301" spans="1:5">
      <c r="A8301" s="88">
        <v>8291</v>
      </c>
      <c r="B8301" s="134"/>
      <c r="C8301" s="134"/>
      <c r="D8301" s="94">
        <f t="shared" si="129"/>
        <v>0</v>
      </c>
      <c r="E8301" s="135"/>
    </row>
    <row r="8302" spans="1:5">
      <c r="A8302" s="88">
        <v>8292</v>
      </c>
      <c r="B8302" s="134"/>
      <c r="C8302" s="134"/>
      <c r="D8302" s="94">
        <f t="shared" si="129"/>
        <v>0</v>
      </c>
      <c r="E8302" s="135"/>
    </row>
    <row r="8303" spans="1:5">
      <c r="A8303" s="88">
        <v>8293</v>
      </c>
      <c r="B8303" s="134"/>
      <c r="C8303" s="134"/>
      <c r="D8303" s="94">
        <f t="shared" si="129"/>
        <v>0</v>
      </c>
      <c r="E8303" s="135"/>
    </row>
    <row r="8304" spans="1:5">
      <c r="A8304" s="88">
        <v>8294</v>
      </c>
      <c r="B8304" s="134"/>
      <c r="C8304" s="134"/>
      <c r="D8304" s="94">
        <f t="shared" si="129"/>
        <v>0</v>
      </c>
      <c r="E8304" s="135"/>
    </row>
    <row r="8305" spans="1:5">
      <c r="A8305" s="88">
        <v>8295</v>
      </c>
      <c r="B8305" s="134"/>
      <c r="C8305" s="134"/>
      <c r="D8305" s="94">
        <f t="shared" si="129"/>
        <v>0</v>
      </c>
      <c r="E8305" s="135"/>
    </row>
    <row r="8306" spans="1:5">
      <c r="A8306" s="88">
        <v>8296</v>
      </c>
      <c r="B8306" s="134"/>
      <c r="C8306" s="134"/>
      <c r="D8306" s="94">
        <f t="shared" si="129"/>
        <v>0</v>
      </c>
      <c r="E8306" s="135"/>
    </row>
    <row r="8307" spans="1:5">
      <c r="A8307" s="88">
        <v>8297</v>
      </c>
      <c r="B8307" s="134"/>
      <c r="C8307" s="134"/>
      <c r="D8307" s="94">
        <f t="shared" si="129"/>
        <v>0</v>
      </c>
      <c r="E8307" s="135"/>
    </row>
    <row r="8308" spans="1:5">
      <c r="A8308" s="88">
        <v>8298</v>
      </c>
      <c r="B8308" s="134"/>
      <c r="C8308" s="134"/>
      <c r="D8308" s="94">
        <f t="shared" si="129"/>
        <v>0</v>
      </c>
      <c r="E8308" s="135"/>
    </row>
    <row r="8309" spans="1:5">
      <c r="A8309" s="88">
        <v>8299</v>
      </c>
      <c r="B8309" s="134"/>
      <c r="C8309" s="134"/>
      <c r="D8309" s="94">
        <f t="shared" si="129"/>
        <v>0</v>
      </c>
      <c r="E8309" s="135"/>
    </row>
    <row r="8310" spans="1:5">
      <c r="A8310" s="88">
        <v>8300</v>
      </c>
      <c r="B8310" s="134"/>
      <c r="C8310" s="134"/>
      <c r="D8310" s="94">
        <f t="shared" si="129"/>
        <v>0</v>
      </c>
      <c r="E8310" s="135"/>
    </row>
    <row r="8311" spans="1:5">
      <c r="A8311" s="88">
        <v>8301</v>
      </c>
      <c r="B8311" s="134"/>
      <c r="C8311" s="134"/>
      <c r="D8311" s="94">
        <f t="shared" si="129"/>
        <v>0</v>
      </c>
      <c r="E8311" s="135"/>
    </row>
    <row r="8312" spans="1:5">
      <c r="A8312" s="88">
        <v>8302</v>
      </c>
      <c r="B8312" s="134"/>
      <c r="C8312" s="134"/>
      <c r="D8312" s="94">
        <f t="shared" si="129"/>
        <v>0</v>
      </c>
      <c r="E8312" s="135"/>
    </row>
    <row r="8313" spans="1:5">
      <c r="A8313" s="88">
        <v>8303</v>
      </c>
      <c r="B8313" s="134"/>
      <c r="C8313" s="134"/>
      <c r="D8313" s="94">
        <f t="shared" si="129"/>
        <v>0</v>
      </c>
      <c r="E8313" s="135"/>
    </row>
    <row r="8314" spans="1:5">
      <c r="A8314" s="88">
        <v>8304</v>
      </c>
      <c r="B8314" s="134"/>
      <c r="C8314" s="134"/>
      <c r="D8314" s="94">
        <f t="shared" si="129"/>
        <v>0</v>
      </c>
      <c r="E8314" s="135"/>
    </row>
    <row r="8315" spans="1:5">
      <c r="A8315" s="88">
        <v>8305</v>
      </c>
      <c r="B8315" s="134"/>
      <c r="C8315" s="134"/>
      <c r="D8315" s="94">
        <f t="shared" si="129"/>
        <v>0</v>
      </c>
      <c r="E8315" s="135"/>
    </row>
    <row r="8316" spans="1:5">
      <c r="A8316" s="88">
        <v>8306</v>
      </c>
      <c r="B8316" s="134"/>
      <c r="C8316" s="134"/>
      <c r="D8316" s="94">
        <f t="shared" si="129"/>
        <v>0</v>
      </c>
      <c r="E8316" s="135"/>
    </row>
    <row r="8317" spans="1:5">
      <c r="A8317" s="88">
        <v>8307</v>
      </c>
      <c r="B8317" s="134"/>
      <c r="C8317" s="134"/>
      <c r="D8317" s="94">
        <f t="shared" si="129"/>
        <v>0</v>
      </c>
      <c r="E8317" s="135"/>
    </row>
    <row r="8318" spans="1:5">
      <c r="A8318" s="88">
        <v>8308</v>
      </c>
      <c r="B8318" s="134"/>
      <c r="C8318" s="134"/>
      <c r="D8318" s="94">
        <f t="shared" si="129"/>
        <v>0</v>
      </c>
      <c r="E8318" s="135"/>
    </row>
    <row r="8319" spans="1:5">
      <c r="A8319" s="88">
        <v>8309</v>
      </c>
      <c r="B8319" s="134"/>
      <c r="C8319" s="134"/>
      <c r="D8319" s="94">
        <f t="shared" si="129"/>
        <v>0</v>
      </c>
      <c r="E8319" s="135"/>
    </row>
    <row r="8320" spans="1:5">
      <c r="A8320" s="88">
        <v>8310</v>
      </c>
      <c r="B8320" s="134"/>
      <c r="C8320" s="134"/>
      <c r="D8320" s="94">
        <f t="shared" si="129"/>
        <v>0</v>
      </c>
      <c r="E8320" s="135"/>
    </row>
    <row r="8321" spans="1:5">
      <c r="A8321" s="88">
        <v>8311</v>
      </c>
      <c r="B8321" s="134"/>
      <c r="C8321" s="134"/>
      <c r="D8321" s="94">
        <f t="shared" si="129"/>
        <v>0</v>
      </c>
      <c r="E8321" s="135"/>
    </row>
    <row r="8322" spans="1:5">
      <c r="A8322" s="88">
        <v>8312</v>
      </c>
      <c r="B8322" s="134"/>
      <c r="C8322" s="134"/>
      <c r="D8322" s="94">
        <f t="shared" si="129"/>
        <v>0</v>
      </c>
      <c r="E8322" s="135"/>
    </row>
    <row r="8323" spans="1:5">
      <c r="A8323" s="88">
        <v>8313</v>
      </c>
      <c r="B8323" s="134"/>
      <c r="C8323" s="134"/>
      <c r="D8323" s="94">
        <f t="shared" si="129"/>
        <v>0</v>
      </c>
      <c r="E8323" s="135"/>
    </row>
    <row r="8324" spans="1:5">
      <c r="A8324" s="88">
        <v>8314</v>
      </c>
      <c r="B8324" s="134"/>
      <c r="C8324" s="134"/>
      <c r="D8324" s="94">
        <f t="shared" si="129"/>
        <v>0</v>
      </c>
      <c r="E8324" s="135"/>
    </row>
    <row r="8325" spans="1:5">
      <c r="A8325" s="88">
        <v>8315</v>
      </c>
      <c r="B8325" s="134"/>
      <c r="C8325" s="134"/>
      <c r="D8325" s="94">
        <f t="shared" si="129"/>
        <v>0</v>
      </c>
      <c r="E8325" s="135"/>
    </row>
    <row r="8326" spans="1:5">
      <c r="A8326" s="88">
        <v>8316</v>
      </c>
      <c r="B8326" s="134"/>
      <c r="C8326" s="134"/>
      <c r="D8326" s="94">
        <f t="shared" si="129"/>
        <v>0</v>
      </c>
      <c r="E8326" s="135"/>
    </row>
    <row r="8327" spans="1:5">
      <c r="A8327" s="88">
        <v>8317</v>
      </c>
      <c r="B8327" s="134"/>
      <c r="C8327" s="134"/>
      <c r="D8327" s="94">
        <f t="shared" si="129"/>
        <v>0</v>
      </c>
      <c r="E8327" s="135"/>
    </row>
    <row r="8328" spans="1:5">
      <c r="A8328" s="88">
        <v>8318</v>
      </c>
      <c r="B8328" s="134"/>
      <c r="C8328" s="134"/>
      <c r="D8328" s="94">
        <f t="shared" si="129"/>
        <v>0</v>
      </c>
      <c r="E8328" s="135"/>
    </row>
    <row r="8329" spans="1:5">
      <c r="A8329" s="88">
        <v>8319</v>
      </c>
      <c r="B8329" s="134"/>
      <c r="C8329" s="134"/>
      <c r="D8329" s="94">
        <f t="shared" si="129"/>
        <v>0</v>
      </c>
      <c r="E8329" s="135"/>
    </row>
    <row r="8330" spans="1:5">
      <c r="A8330" s="88">
        <v>8320</v>
      </c>
      <c r="B8330" s="134"/>
      <c r="C8330" s="134"/>
      <c r="D8330" s="94">
        <f t="shared" si="129"/>
        <v>0</v>
      </c>
      <c r="E8330" s="135"/>
    </row>
    <row r="8331" spans="1:5">
      <c r="A8331" s="88">
        <v>8321</v>
      </c>
      <c r="B8331" s="134"/>
      <c r="C8331" s="134"/>
      <c r="D8331" s="94">
        <f t="shared" si="129"/>
        <v>0</v>
      </c>
      <c r="E8331" s="135"/>
    </row>
    <row r="8332" spans="1:5">
      <c r="A8332" s="88">
        <v>8322</v>
      </c>
      <c r="B8332" s="134"/>
      <c r="C8332" s="134"/>
      <c r="D8332" s="94">
        <f t="shared" ref="D8332:D8395" si="130">MIN(B8332:C8332)</f>
        <v>0</v>
      </c>
      <c r="E8332" s="135"/>
    </row>
    <row r="8333" spans="1:5">
      <c r="A8333" s="88">
        <v>8323</v>
      </c>
      <c r="B8333" s="134"/>
      <c r="C8333" s="134"/>
      <c r="D8333" s="94">
        <f t="shared" si="130"/>
        <v>0</v>
      </c>
      <c r="E8333" s="135"/>
    </row>
    <row r="8334" spans="1:5">
      <c r="A8334" s="88">
        <v>8324</v>
      </c>
      <c r="B8334" s="134"/>
      <c r="C8334" s="134"/>
      <c r="D8334" s="94">
        <f t="shared" si="130"/>
        <v>0</v>
      </c>
      <c r="E8334" s="135"/>
    </row>
    <row r="8335" spans="1:5">
      <c r="A8335" s="88">
        <v>8325</v>
      </c>
      <c r="B8335" s="134"/>
      <c r="C8335" s="134"/>
      <c r="D8335" s="94">
        <f t="shared" si="130"/>
        <v>0</v>
      </c>
      <c r="E8335" s="135"/>
    </row>
    <row r="8336" spans="1:5">
      <c r="A8336" s="88">
        <v>8326</v>
      </c>
      <c r="B8336" s="134"/>
      <c r="C8336" s="134"/>
      <c r="D8336" s="94">
        <f t="shared" si="130"/>
        <v>0</v>
      </c>
      <c r="E8336" s="135"/>
    </row>
    <row r="8337" spans="1:5">
      <c r="A8337" s="88">
        <v>8327</v>
      </c>
      <c r="B8337" s="134"/>
      <c r="C8337" s="134"/>
      <c r="D8337" s="94">
        <f t="shared" si="130"/>
        <v>0</v>
      </c>
      <c r="E8337" s="135"/>
    </row>
    <row r="8338" spans="1:5">
      <c r="A8338" s="88">
        <v>8328</v>
      </c>
      <c r="B8338" s="134"/>
      <c r="C8338" s="134"/>
      <c r="D8338" s="94">
        <f t="shared" si="130"/>
        <v>0</v>
      </c>
      <c r="E8338" s="135"/>
    </row>
    <row r="8339" spans="1:5">
      <c r="A8339" s="88">
        <v>8329</v>
      </c>
      <c r="B8339" s="134"/>
      <c r="C8339" s="134"/>
      <c r="D8339" s="94">
        <f t="shared" si="130"/>
        <v>0</v>
      </c>
      <c r="E8339" s="135"/>
    </row>
    <row r="8340" spans="1:5">
      <c r="A8340" s="88">
        <v>8330</v>
      </c>
      <c r="B8340" s="134"/>
      <c r="C8340" s="134"/>
      <c r="D8340" s="94">
        <f t="shared" si="130"/>
        <v>0</v>
      </c>
      <c r="E8340" s="135"/>
    </row>
    <row r="8341" spans="1:5">
      <c r="A8341" s="88">
        <v>8331</v>
      </c>
      <c r="B8341" s="134"/>
      <c r="C8341" s="134"/>
      <c r="D8341" s="94">
        <f t="shared" si="130"/>
        <v>0</v>
      </c>
      <c r="E8341" s="135"/>
    </row>
    <row r="8342" spans="1:5">
      <c r="A8342" s="88">
        <v>8332</v>
      </c>
      <c r="B8342" s="134"/>
      <c r="C8342" s="134"/>
      <c r="D8342" s="94">
        <f t="shared" si="130"/>
        <v>0</v>
      </c>
      <c r="E8342" s="135"/>
    </row>
    <row r="8343" spans="1:5">
      <c r="A8343" s="88">
        <v>8333</v>
      </c>
      <c r="B8343" s="134"/>
      <c r="C8343" s="134"/>
      <c r="D8343" s="94">
        <f t="shared" si="130"/>
        <v>0</v>
      </c>
      <c r="E8343" s="135"/>
    </row>
    <row r="8344" spans="1:5">
      <c r="A8344" s="88">
        <v>8334</v>
      </c>
      <c r="B8344" s="134"/>
      <c r="C8344" s="134"/>
      <c r="D8344" s="94">
        <f t="shared" si="130"/>
        <v>0</v>
      </c>
      <c r="E8344" s="135"/>
    </row>
    <row r="8345" spans="1:5">
      <c r="A8345" s="88">
        <v>8335</v>
      </c>
      <c r="B8345" s="134"/>
      <c r="C8345" s="134"/>
      <c r="D8345" s="94">
        <f t="shared" si="130"/>
        <v>0</v>
      </c>
      <c r="E8345" s="135"/>
    </row>
    <row r="8346" spans="1:5">
      <c r="A8346" s="88">
        <v>8336</v>
      </c>
      <c r="B8346" s="134"/>
      <c r="C8346" s="134"/>
      <c r="D8346" s="94">
        <f t="shared" si="130"/>
        <v>0</v>
      </c>
      <c r="E8346" s="135"/>
    </row>
    <row r="8347" spans="1:5">
      <c r="A8347" s="88">
        <v>8337</v>
      </c>
      <c r="B8347" s="134"/>
      <c r="C8347" s="134"/>
      <c r="D8347" s="94">
        <f t="shared" si="130"/>
        <v>0</v>
      </c>
      <c r="E8347" s="135"/>
    </row>
    <row r="8348" spans="1:5">
      <c r="A8348" s="88">
        <v>8338</v>
      </c>
      <c r="B8348" s="134"/>
      <c r="C8348" s="134"/>
      <c r="D8348" s="94">
        <f t="shared" si="130"/>
        <v>0</v>
      </c>
      <c r="E8348" s="135"/>
    </row>
    <row r="8349" spans="1:5">
      <c r="A8349" s="88">
        <v>8339</v>
      </c>
      <c r="B8349" s="134"/>
      <c r="C8349" s="134"/>
      <c r="D8349" s="94">
        <f t="shared" si="130"/>
        <v>0</v>
      </c>
      <c r="E8349" s="135"/>
    </row>
    <row r="8350" spans="1:5">
      <c r="A8350" s="88">
        <v>8340</v>
      </c>
      <c r="B8350" s="134"/>
      <c r="C8350" s="134"/>
      <c r="D8350" s="94">
        <f t="shared" si="130"/>
        <v>0</v>
      </c>
      <c r="E8350" s="135"/>
    </row>
    <row r="8351" spans="1:5">
      <c r="A8351" s="88">
        <v>8341</v>
      </c>
      <c r="B8351" s="134"/>
      <c r="C8351" s="134"/>
      <c r="D8351" s="94">
        <f t="shared" si="130"/>
        <v>0</v>
      </c>
      <c r="E8351" s="135"/>
    </row>
    <row r="8352" spans="1:5">
      <c r="A8352" s="88">
        <v>8342</v>
      </c>
      <c r="B8352" s="134"/>
      <c r="C8352" s="134"/>
      <c r="D8352" s="94">
        <f t="shared" si="130"/>
        <v>0</v>
      </c>
      <c r="E8352" s="135"/>
    </row>
    <row r="8353" spans="1:5">
      <c r="A8353" s="88">
        <v>8343</v>
      </c>
      <c r="B8353" s="134"/>
      <c r="C8353" s="134"/>
      <c r="D8353" s="94">
        <f t="shared" si="130"/>
        <v>0</v>
      </c>
      <c r="E8353" s="135"/>
    </row>
    <row r="8354" spans="1:5">
      <c r="A8354" s="88">
        <v>8344</v>
      </c>
      <c r="B8354" s="134"/>
      <c r="C8354" s="134"/>
      <c r="D8354" s="94">
        <f t="shared" si="130"/>
        <v>0</v>
      </c>
      <c r="E8354" s="135"/>
    </row>
    <row r="8355" spans="1:5">
      <c r="A8355" s="88">
        <v>8345</v>
      </c>
      <c r="B8355" s="134"/>
      <c r="C8355" s="134"/>
      <c r="D8355" s="94">
        <f t="shared" si="130"/>
        <v>0</v>
      </c>
      <c r="E8355" s="135"/>
    </row>
    <row r="8356" spans="1:5">
      <c r="A8356" s="88">
        <v>8346</v>
      </c>
      <c r="B8356" s="134"/>
      <c r="C8356" s="134"/>
      <c r="D8356" s="94">
        <f t="shared" si="130"/>
        <v>0</v>
      </c>
      <c r="E8356" s="135"/>
    </row>
    <row r="8357" spans="1:5">
      <c r="A8357" s="88">
        <v>8347</v>
      </c>
      <c r="B8357" s="134"/>
      <c r="C8357" s="134"/>
      <c r="D8357" s="94">
        <f t="shared" si="130"/>
        <v>0</v>
      </c>
      <c r="E8357" s="135"/>
    </row>
    <row r="8358" spans="1:5">
      <c r="A8358" s="88">
        <v>8348</v>
      </c>
      <c r="B8358" s="134"/>
      <c r="C8358" s="134"/>
      <c r="D8358" s="94">
        <f t="shared" si="130"/>
        <v>0</v>
      </c>
      <c r="E8358" s="135"/>
    </row>
    <row r="8359" spans="1:5">
      <c r="A8359" s="88">
        <v>8349</v>
      </c>
      <c r="B8359" s="134"/>
      <c r="C8359" s="134"/>
      <c r="D8359" s="94">
        <f t="shared" si="130"/>
        <v>0</v>
      </c>
      <c r="E8359" s="135"/>
    </row>
    <row r="8360" spans="1:5">
      <c r="A8360" s="88">
        <v>8350</v>
      </c>
      <c r="B8360" s="134"/>
      <c r="C8360" s="134"/>
      <c r="D8360" s="94">
        <f t="shared" si="130"/>
        <v>0</v>
      </c>
      <c r="E8360" s="135"/>
    </row>
    <row r="8361" spans="1:5">
      <c r="A8361" s="88">
        <v>8351</v>
      </c>
      <c r="B8361" s="134"/>
      <c r="C8361" s="134"/>
      <c r="D8361" s="94">
        <f t="shared" si="130"/>
        <v>0</v>
      </c>
      <c r="E8361" s="135"/>
    </row>
    <row r="8362" spans="1:5">
      <c r="A8362" s="88">
        <v>8352</v>
      </c>
      <c r="B8362" s="134"/>
      <c r="C8362" s="134"/>
      <c r="D8362" s="94">
        <f t="shared" si="130"/>
        <v>0</v>
      </c>
      <c r="E8362" s="135"/>
    </row>
    <row r="8363" spans="1:5">
      <c r="A8363" s="88">
        <v>8353</v>
      </c>
      <c r="B8363" s="134"/>
      <c r="C8363" s="134"/>
      <c r="D8363" s="94">
        <f t="shared" si="130"/>
        <v>0</v>
      </c>
      <c r="E8363" s="135"/>
    </row>
    <row r="8364" spans="1:5">
      <c r="A8364" s="88">
        <v>8354</v>
      </c>
      <c r="B8364" s="134"/>
      <c r="C8364" s="134"/>
      <c r="D8364" s="94">
        <f t="shared" si="130"/>
        <v>0</v>
      </c>
      <c r="E8364" s="135"/>
    </row>
    <row r="8365" spans="1:5">
      <c r="A8365" s="88">
        <v>8355</v>
      </c>
      <c r="B8365" s="134"/>
      <c r="C8365" s="134"/>
      <c r="D8365" s="94">
        <f t="shared" si="130"/>
        <v>0</v>
      </c>
      <c r="E8365" s="135"/>
    </row>
    <row r="8366" spans="1:5">
      <c r="A8366" s="88">
        <v>8356</v>
      </c>
      <c r="B8366" s="134"/>
      <c r="C8366" s="134"/>
      <c r="D8366" s="94">
        <f t="shared" si="130"/>
        <v>0</v>
      </c>
      <c r="E8366" s="135"/>
    </row>
    <row r="8367" spans="1:5">
      <c r="A8367" s="88">
        <v>8357</v>
      </c>
      <c r="B8367" s="134"/>
      <c r="C8367" s="134"/>
      <c r="D8367" s="94">
        <f t="shared" si="130"/>
        <v>0</v>
      </c>
      <c r="E8367" s="135"/>
    </row>
    <row r="8368" spans="1:5">
      <c r="A8368" s="88">
        <v>8358</v>
      </c>
      <c r="B8368" s="134"/>
      <c r="C8368" s="134"/>
      <c r="D8368" s="94">
        <f t="shared" si="130"/>
        <v>0</v>
      </c>
      <c r="E8368" s="135"/>
    </row>
    <row r="8369" spans="1:5">
      <c r="A8369" s="88">
        <v>8359</v>
      </c>
      <c r="B8369" s="134"/>
      <c r="C8369" s="134"/>
      <c r="D8369" s="94">
        <f t="shared" si="130"/>
        <v>0</v>
      </c>
      <c r="E8369" s="135"/>
    </row>
    <row r="8370" spans="1:5">
      <c r="A8370" s="88">
        <v>8360</v>
      </c>
      <c r="B8370" s="134"/>
      <c r="C8370" s="134"/>
      <c r="D8370" s="94">
        <f t="shared" si="130"/>
        <v>0</v>
      </c>
      <c r="E8370" s="135"/>
    </row>
    <row r="8371" spans="1:5">
      <c r="A8371" s="88">
        <v>8361</v>
      </c>
      <c r="B8371" s="134"/>
      <c r="C8371" s="134"/>
      <c r="D8371" s="94">
        <f t="shared" si="130"/>
        <v>0</v>
      </c>
      <c r="E8371" s="135"/>
    </row>
    <row r="8372" spans="1:5">
      <c r="A8372" s="88">
        <v>8362</v>
      </c>
      <c r="B8372" s="134"/>
      <c r="C8372" s="134"/>
      <c r="D8372" s="94">
        <f t="shared" si="130"/>
        <v>0</v>
      </c>
      <c r="E8372" s="135"/>
    </row>
    <row r="8373" spans="1:5">
      <c r="A8373" s="88">
        <v>8363</v>
      </c>
      <c r="B8373" s="134"/>
      <c r="C8373" s="134"/>
      <c r="D8373" s="94">
        <f t="shared" si="130"/>
        <v>0</v>
      </c>
      <c r="E8373" s="135"/>
    </row>
    <row r="8374" spans="1:5">
      <c r="A8374" s="88">
        <v>8364</v>
      </c>
      <c r="B8374" s="134"/>
      <c r="C8374" s="134"/>
      <c r="D8374" s="94">
        <f t="shared" si="130"/>
        <v>0</v>
      </c>
      <c r="E8374" s="135"/>
    </row>
    <row r="8375" spans="1:5">
      <c r="A8375" s="88">
        <v>8365</v>
      </c>
      <c r="B8375" s="134"/>
      <c r="C8375" s="134"/>
      <c r="D8375" s="94">
        <f t="shared" si="130"/>
        <v>0</v>
      </c>
      <c r="E8375" s="135"/>
    </row>
    <row r="8376" spans="1:5">
      <c r="A8376" s="88">
        <v>8366</v>
      </c>
      <c r="B8376" s="134"/>
      <c r="C8376" s="134"/>
      <c r="D8376" s="94">
        <f t="shared" si="130"/>
        <v>0</v>
      </c>
      <c r="E8376" s="135"/>
    </row>
    <row r="8377" spans="1:5">
      <c r="A8377" s="88">
        <v>8367</v>
      </c>
      <c r="B8377" s="134"/>
      <c r="C8377" s="134"/>
      <c r="D8377" s="94">
        <f t="shared" si="130"/>
        <v>0</v>
      </c>
      <c r="E8377" s="135"/>
    </row>
    <row r="8378" spans="1:5">
      <c r="A8378" s="88">
        <v>8368</v>
      </c>
      <c r="B8378" s="134"/>
      <c r="C8378" s="134"/>
      <c r="D8378" s="94">
        <f t="shared" si="130"/>
        <v>0</v>
      </c>
      <c r="E8378" s="135"/>
    </row>
    <row r="8379" spans="1:5">
      <c r="A8379" s="88">
        <v>8369</v>
      </c>
      <c r="B8379" s="134"/>
      <c r="C8379" s="134"/>
      <c r="D8379" s="94">
        <f t="shared" si="130"/>
        <v>0</v>
      </c>
      <c r="E8379" s="135"/>
    </row>
    <row r="8380" spans="1:5">
      <c r="A8380" s="88">
        <v>8370</v>
      </c>
      <c r="B8380" s="134"/>
      <c r="C8380" s="134"/>
      <c r="D8380" s="94">
        <f t="shared" si="130"/>
        <v>0</v>
      </c>
      <c r="E8380" s="135"/>
    </row>
    <row r="8381" spans="1:5">
      <c r="A8381" s="88">
        <v>8371</v>
      </c>
      <c r="B8381" s="134"/>
      <c r="C8381" s="134"/>
      <c r="D8381" s="94">
        <f t="shared" si="130"/>
        <v>0</v>
      </c>
      <c r="E8381" s="135"/>
    </row>
    <row r="8382" spans="1:5">
      <c r="A8382" s="88">
        <v>8372</v>
      </c>
      <c r="B8382" s="134"/>
      <c r="C8382" s="134"/>
      <c r="D8382" s="94">
        <f t="shared" si="130"/>
        <v>0</v>
      </c>
      <c r="E8382" s="135"/>
    </row>
    <row r="8383" spans="1:5">
      <c r="A8383" s="88">
        <v>8373</v>
      </c>
      <c r="B8383" s="134"/>
      <c r="C8383" s="134"/>
      <c r="D8383" s="94">
        <f t="shared" si="130"/>
        <v>0</v>
      </c>
      <c r="E8383" s="135"/>
    </row>
    <row r="8384" spans="1:5">
      <c r="A8384" s="88">
        <v>8374</v>
      </c>
      <c r="B8384" s="134"/>
      <c r="C8384" s="134"/>
      <c r="D8384" s="94">
        <f t="shared" si="130"/>
        <v>0</v>
      </c>
      <c r="E8384" s="135"/>
    </row>
    <row r="8385" spans="1:5">
      <c r="A8385" s="88">
        <v>8375</v>
      </c>
      <c r="B8385" s="134"/>
      <c r="C8385" s="134"/>
      <c r="D8385" s="94">
        <f t="shared" si="130"/>
        <v>0</v>
      </c>
      <c r="E8385" s="135"/>
    </row>
    <row r="8386" spans="1:5">
      <c r="A8386" s="88">
        <v>8376</v>
      </c>
      <c r="B8386" s="134"/>
      <c r="C8386" s="134"/>
      <c r="D8386" s="94">
        <f t="shared" si="130"/>
        <v>0</v>
      </c>
      <c r="E8386" s="135"/>
    </row>
    <row r="8387" spans="1:5">
      <c r="A8387" s="88">
        <v>8377</v>
      </c>
      <c r="B8387" s="134"/>
      <c r="C8387" s="134"/>
      <c r="D8387" s="94">
        <f t="shared" si="130"/>
        <v>0</v>
      </c>
      <c r="E8387" s="135"/>
    </row>
    <row r="8388" spans="1:5">
      <c r="A8388" s="88">
        <v>8378</v>
      </c>
      <c r="B8388" s="134"/>
      <c r="C8388" s="134"/>
      <c r="D8388" s="94">
        <f t="shared" si="130"/>
        <v>0</v>
      </c>
      <c r="E8388" s="135"/>
    </row>
    <row r="8389" spans="1:5">
      <c r="A8389" s="88">
        <v>8379</v>
      </c>
      <c r="B8389" s="134"/>
      <c r="C8389" s="134"/>
      <c r="D8389" s="94">
        <f t="shared" si="130"/>
        <v>0</v>
      </c>
      <c r="E8389" s="135"/>
    </row>
    <row r="8390" spans="1:5">
      <c r="A8390" s="88">
        <v>8380</v>
      </c>
      <c r="B8390" s="134"/>
      <c r="C8390" s="134"/>
      <c r="D8390" s="94">
        <f t="shared" si="130"/>
        <v>0</v>
      </c>
      <c r="E8390" s="135"/>
    </row>
    <row r="8391" spans="1:5">
      <c r="A8391" s="88">
        <v>8381</v>
      </c>
      <c r="B8391" s="134"/>
      <c r="C8391" s="134"/>
      <c r="D8391" s="94">
        <f t="shared" si="130"/>
        <v>0</v>
      </c>
      <c r="E8391" s="135"/>
    </row>
    <row r="8392" spans="1:5">
      <c r="A8392" s="88">
        <v>8382</v>
      </c>
      <c r="B8392" s="134"/>
      <c r="C8392" s="134"/>
      <c r="D8392" s="94">
        <f t="shared" si="130"/>
        <v>0</v>
      </c>
      <c r="E8392" s="135"/>
    </row>
    <row r="8393" spans="1:5">
      <c r="A8393" s="88">
        <v>8383</v>
      </c>
      <c r="B8393" s="134"/>
      <c r="C8393" s="134"/>
      <c r="D8393" s="94">
        <f t="shared" si="130"/>
        <v>0</v>
      </c>
      <c r="E8393" s="135"/>
    </row>
    <row r="8394" spans="1:5">
      <c r="A8394" s="88">
        <v>8384</v>
      </c>
      <c r="B8394" s="134"/>
      <c r="C8394" s="134"/>
      <c r="D8394" s="94">
        <f t="shared" si="130"/>
        <v>0</v>
      </c>
      <c r="E8394" s="135"/>
    </row>
    <row r="8395" spans="1:5">
      <c r="A8395" s="88">
        <v>8385</v>
      </c>
      <c r="B8395" s="134"/>
      <c r="C8395" s="134"/>
      <c r="D8395" s="94">
        <f t="shared" si="130"/>
        <v>0</v>
      </c>
      <c r="E8395" s="135"/>
    </row>
    <row r="8396" spans="1:5">
      <c r="A8396" s="88">
        <v>8386</v>
      </c>
      <c r="B8396" s="134"/>
      <c r="C8396" s="134"/>
      <c r="D8396" s="94">
        <f t="shared" ref="D8396:D8459" si="131">MIN(B8396:C8396)</f>
        <v>0</v>
      </c>
      <c r="E8396" s="135"/>
    </row>
    <row r="8397" spans="1:5">
      <c r="A8397" s="88">
        <v>8387</v>
      </c>
      <c r="B8397" s="134"/>
      <c r="C8397" s="134"/>
      <c r="D8397" s="94">
        <f t="shared" si="131"/>
        <v>0</v>
      </c>
      <c r="E8397" s="135"/>
    </row>
    <row r="8398" spans="1:5">
      <c r="A8398" s="88">
        <v>8388</v>
      </c>
      <c r="B8398" s="134"/>
      <c r="C8398" s="134"/>
      <c r="D8398" s="94">
        <f t="shared" si="131"/>
        <v>0</v>
      </c>
      <c r="E8398" s="135"/>
    </row>
    <row r="8399" spans="1:5">
      <c r="A8399" s="88">
        <v>8389</v>
      </c>
      <c r="B8399" s="134"/>
      <c r="C8399" s="134"/>
      <c r="D8399" s="94">
        <f t="shared" si="131"/>
        <v>0</v>
      </c>
      <c r="E8399" s="135"/>
    </row>
    <row r="8400" spans="1:5">
      <c r="A8400" s="88">
        <v>8390</v>
      </c>
      <c r="B8400" s="134"/>
      <c r="C8400" s="134"/>
      <c r="D8400" s="94">
        <f t="shared" si="131"/>
        <v>0</v>
      </c>
      <c r="E8400" s="135"/>
    </row>
    <row r="8401" spans="1:5">
      <c r="A8401" s="88">
        <v>8391</v>
      </c>
      <c r="B8401" s="134"/>
      <c r="C8401" s="134"/>
      <c r="D8401" s="94">
        <f t="shared" si="131"/>
        <v>0</v>
      </c>
      <c r="E8401" s="135"/>
    </row>
    <row r="8402" spans="1:5">
      <c r="A8402" s="88">
        <v>8392</v>
      </c>
      <c r="B8402" s="134"/>
      <c r="C8402" s="134"/>
      <c r="D8402" s="94">
        <f t="shared" si="131"/>
        <v>0</v>
      </c>
      <c r="E8402" s="135"/>
    </row>
    <row r="8403" spans="1:5">
      <c r="A8403" s="88">
        <v>8393</v>
      </c>
      <c r="B8403" s="134"/>
      <c r="C8403" s="134"/>
      <c r="D8403" s="94">
        <f t="shared" si="131"/>
        <v>0</v>
      </c>
      <c r="E8403" s="135"/>
    </row>
    <row r="8404" spans="1:5">
      <c r="A8404" s="88">
        <v>8394</v>
      </c>
      <c r="B8404" s="134"/>
      <c r="C8404" s="134"/>
      <c r="D8404" s="94">
        <f t="shared" si="131"/>
        <v>0</v>
      </c>
      <c r="E8404" s="135"/>
    </row>
    <row r="8405" spans="1:5">
      <c r="A8405" s="88">
        <v>8395</v>
      </c>
      <c r="B8405" s="134"/>
      <c r="C8405" s="134"/>
      <c r="D8405" s="94">
        <f t="shared" si="131"/>
        <v>0</v>
      </c>
      <c r="E8405" s="135"/>
    </row>
    <row r="8406" spans="1:5">
      <c r="A8406" s="88">
        <v>8396</v>
      </c>
      <c r="B8406" s="134"/>
      <c r="C8406" s="134"/>
      <c r="D8406" s="94">
        <f t="shared" si="131"/>
        <v>0</v>
      </c>
      <c r="E8406" s="135"/>
    </row>
    <row r="8407" spans="1:5">
      <c r="A8407" s="88">
        <v>8397</v>
      </c>
      <c r="B8407" s="134"/>
      <c r="C8407" s="134"/>
      <c r="D8407" s="94">
        <f t="shared" si="131"/>
        <v>0</v>
      </c>
      <c r="E8407" s="135"/>
    </row>
    <row r="8408" spans="1:5">
      <c r="A8408" s="88">
        <v>8398</v>
      </c>
      <c r="B8408" s="134"/>
      <c r="C8408" s="134"/>
      <c r="D8408" s="94">
        <f t="shared" si="131"/>
        <v>0</v>
      </c>
      <c r="E8408" s="135"/>
    </row>
    <row r="8409" spans="1:5">
      <c r="A8409" s="88">
        <v>8399</v>
      </c>
      <c r="B8409" s="134"/>
      <c r="C8409" s="134"/>
      <c r="D8409" s="94">
        <f t="shared" si="131"/>
        <v>0</v>
      </c>
      <c r="E8409" s="135"/>
    </row>
    <row r="8410" spans="1:5">
      <c r="A8410" s="88">
        <v>8400</v>
      </c>
      <c r="B8410" s="134"/>
      <c r="C8410" s="134"/>
      <c r="D8410" s="94">
        <f t="shared" si="131"/>
        <v>0</v>
      </c>
      <c r="E8410" s="135"/>
    </row>
    <row r="8411" spans="1:5">
      <c r="A8411" s="88">
        <v>8401</v>
      </c>
      <c r="B8411" s="134"/>
      <c r="C8411" s="134"/>
      <c r="D8411" s="94">
        <f t="shared" si="131"/>
        <v>0</v>
      </c>
      <c r="E8411" s="135"/>
    </row>
    <row r="8412" spans="1:5">
      <c r="A8412" s="88">
        <v>8402</v>
      </c>
      <c r="B8412" s="134"/>
      <c r="C8412" s="134"/>
      <c r="D8412" s="94">
        <f t="shared" si="131"/>
        <v>0</v>
      </c>
      <c r="E8412" s="135"/>
    </row>
    <row r="8413" spans="1:5">
      <c r="A8413" s="88">
        <v>8403</v>
      </c>
      <c r="B8413" s="134"/>
      <c r="C8413" s="134"/>
      <c r="D8413" s="94">
        <f t="shared" si="131"/>
        <v>0</v>
      </c>
      <c r="E8413" s="135"/>
    </row>
    <row r="8414" spans="1:5">
      <c r="A8414" s="88">
        <v>8404</v>
      </c>
      <c r="B8414" s="134"/>
      <c r="C8414" s="134"/>
      <c r="D8414" s="94">
        <f t="shared" si="131"/>
        <v>0</v>
      </c>
      <c r="E8414" s="135"/>
    </row>
    <row r="8415" spans="1:5">
      <c r="A8415" s="88">
        <v>8405</v>
      </c>
      <c r="B8415" s="134"/>
      <c r="C8415" s="134"/>
      <c r="D8415" s="94">
        <f t="shared" si="131"/>
        <v>0</v>
      </c>
      <c r="E8415" s="135"/>
    </row>
    <row r="8416" spans="1:5">
      <c r="A8416" s="88">
        <v>8406</v>
      </c>
      <c r="B8416" s="134"/>
      <c r="C8416" s="134"/>
      <c r="D8416" s="94">
        <f t="shared" si="131"/>
        <v>0</v>
      </c>
      <c r="E8416" s="135"/>
    </row>
    <row r="8417" spans="1:5">
      <c r="A8417" s="88">
        <v>8407</v>
      </c>
      <c r="B8417" s="134"/>
      <c r="C8417" s="134"/>
      <c r="D8417" s="94">
        <f t="shared" si="131"/>
        <v>0</v>
      </c>
      <c r="E8417" s="135"/>
    </row>
    <row r="8418" spans="1:5">
      <c r="A8418" s="88">
        <v>8408</v>
      </c>
      <c r="B8418" s="134"/>
      <c r="C8418" s="134"/>
      <c r="D8418" s="94">
        <f t="shared" si="131"/>
        <v>0</v>
      </c>
      <c r="E8418" s="135"/>
    </row>
    <row r="8419" spans="1:5">
      <c r="A8419" s="88">
        <v>8409</v>
      </c>
      <c r="B8419" s="134"/>
      <c r="C8419" s="134"/>
      <c r="D8419" s="94">
        <f t="shared" si="131"/>
        <v>0</v>
      </c>
      <c r="E8419" s="135"/>
    </row>
    <row r="8420" spans="1:5">
      <c r="A8420" s="88">
        <v>8410</v>
      </c>
      <c r="B8420" s="134"/>
      <c r="C8420" s="134"/>
      <c r="D8420" s="94">
        <f t="shared" si="131"/>
        <v>0</v>
      </c>
      <c r="E8420" s="135"/>
    </row>
    <row r="8421" spans="1:5">
      <c r="A8421" s="88">
        <v>8411</v>
      </c>
      <c r="B8421" s="134"/>
      <c r="C8421" s="134"/>
      <c r="D8421" s="94">
        <f t="shared" si="131"/>
        <v>0</v>
      </c>
      <c r="E8421" s="135"/>
    </row>
    <row r="8422" spans="1:5">
      <c r="A8422" s="88">
        <v>8412</v>
      </c>
      <c r="B8422" s="134"/>
      <c r="C8422" s="134"/>
      <c r="D8422" s="94">
        <f t="shared" si="131"/>
        <v>0</v>
      </c>
      <c r="E8422" s="135"/>
    </row>
    <row r="8423" spans="1:5">
      <c r="A8423" s="88">
        <v>8413</v>
      </c>
      <c r="B8423" s="134"/>
      <c r="C8423" s="134"/>
      <c r="D8423" s="94">
        <f t="shared" si="131"/>
        <v>0</v>
      </c>
      <c r="E8423" s="135"/>
    </row>
    <row r="8424" spans="1:5">
      <c r="A8424" s="88">
        <v>8414</v>
      </c>
      <c r="B8424" s="134"/>
      <c r="C8424" s="134"/>
      <c r="D8424" s="94">
        <f t="shared" si="131"/>
        <v>0</v>
      </c>
      <c r="E8424" s="135"/>
    </row>
    <row r="8425" spans="1:5">
      <c r="A8425" s="88">
        <v>8415</v>
      </c>
      <c r="B8425" s="134"/>
      <c r="C8425" s="134"/>
      <c r="D8425" s="94">
        <f t="shared" si="131"/>
        <v>0</v>
      </c>
      <c r="E8425" s="135"/>
    </row>
    <row r="8426" spans="1:5">
      <c r="A8426" s="88">
        <v>8416</v>
      </c>
      <c r="B8426" s="134"/>
      <c r="C8426" s="134"/>
      <c r="D8426" s="94">
        <f t="shared" si="131"/>
        <v>0</v>
      </c>
      <c r="E8426" s="135"/>
    </row>
    <row r="8427" spans="1:5">
      <c r="A8427" s="88">
        <v>8417</v>
      </c>
      <c r="B8427" s="134"/>
      <c r="C8427" s="134"/>
      <c r="D8427" s="94">
        <f t="shared" si="131"/>
        <v>0</v>
      </c>
      <c r="E8427" s="135"/>
    </row>
    <row r="8428" spans="1:5">
      <c r="A8428" s="88">
        <v>8418</v>
      </c>
      <c r="B8428" s="134"/>
      <c r="C8428" s="134"/>
      <c r="D8428" s="94">
        <f t="shared" si="131"/>
        <v>0</v>
      </c>
      <c r="E8428" s="135"/>
    </row>
    <row r="8429" spans="1:5">
      <c r="A8429" s="88">
        <v>8419</v>
      </c>
      <c r="B8429" s="134"/>
      <c r="C8429" s="134"/>
      <c r="D8429" s="94">
        <f t="shared" si="131"/>
        <v>0</v>
      </c>
      <c r="E8429" s="135"/>
    </row>
    <row r="8430" spans="1:5">
      <c r="A8430" s="88">
        <v>8420</v>
      </c>
      <c r="B8430" s="134"/>
      <c r="C8430" s="134"/>
      <c r="D8430" s="94">
        <f t="shared" si="131"/>
        <v>0</v>
      </c>
      <c r="E8430" s="135"/>
    </row>
    <row r="8431" spans="1:5">
      <c r="A8431" s="88">
        <v>8421</v>
      </c>
      <c r="B8431" s="134"/>
      <c r="C8431" s="134"/>
      <c r="D8431" s="94">
        <f t="shared" si="131"/>
        <v>0</v>
      </c>
      <c r="E8431" s="135"/>
    </row>
    <row r="8432" spans="1:5">
      <c r="A8432" s="88">
        <v>8422</v>
      </c>
      <c r="B8432" s="134"/>
      <c r="C8432" s="134"/>
      <c r="D8432" s="94">
        <f t="shared" si="131"/>
        <v>0</v>
      </c>
      <c r="E8432" s="135"/>
    </row>
    <row r="8433" spans="1:5">
      <c r="A8433" s="88">
        <v>8423</v>
      </c>
      <c r="B8433" s="134"/>
      <c r="C8433" s="134"/>
      <c r="D8433" s="94">
        <f t="shared" si="131"/>
        <v>0</v>
      </c>
      <c r="E8433" s="135"/>
    </row>
    <row r="8434" spans="1:5">
      <c r="A8434" s="88">
        <v>8424</v>
      </c>
      <c r="B8434" s="134"/>
      <c r="C8434" s="134"/>
      <c r="D8434" s="94">
        <f t="shared" si="131"/>
        <v>0</v>
      </c>
      <c r="E8434" s="135"/>
    </row>
    <row r="8435" spans="1:5">
      <c r="A8435" s="88">
        <v>8425</v>
      </c>
      <c r="B8435" s="134"/>
      <c r="C8435" s="134"/>
      <c r="D8435" s="94">
        <f t="shared" si="131"/>
        <v>0</v>
      </c>
      <c r="E8435" s="135"/>
    </row>
    <row r="8436" spans="1:5">
      <c r="A8436" s="88">
        <v>8426</v>
      </c>
      <c r="B8436" s="134"/>
      <c r="C8436" s="134"/>
      <c r="D8436" s="94">
        <f t="shared" si="131"/>
        <v>0</v>
      </c>
      <c r="E8436" s="135"/>
    </row>
    <row r="8437" spans="1:5">
      <c r="A8437" s="88">
        <v>8427</v>
      </c>
      <c r="B8437" s="134"/>
      <c r="C8437" s="134"/>
      <c r="D8437" s="94">
        <f t="shared" si="131"/>
        <v>0</v>
      </c>
      <c r="E8437" s="135"/>
    </row>
    <row r="8438" spans="1:5">
      <c r="A8438" s="88">
        <v>8428</v>
      </c>
      <c r="B8438" s="134"/>
      <c r="C8438" s="134"/>
      <c r="D8438" s="94">
        <f t="shared" si="131"/>
        <v>0</v>
      </c>
      <c r="E8438" s="135"/>
    </row>
    <row r="8439" spans="1:5">
      <c r="A8439" s="88">
        <v>8429</v>
      </c>
      <c r="B8439" s="134"/>
      <c r="C8439" s="134"/>
      <c r="D8439" s="94">
        <f t="shared" si="131"/>
        <v>0</v>
      </c>
      <c r="E8439" s="135"/>
    </row>
    <row r="8440" spans="1:5">
      <c r="A8440" s="88">
        <v>8430</v>
      </c>
      <c r="B8440" s="134"/>
      <c r="C8440" s="134"/>
      <c r="D8440" s="94">
        <f t="shared" si="131"/>
        <v>0</v>
      </c>
      <c r="E8440" s="135"/>
    </row>
    <row r="8441" spans="1:5">
      <c r="A8441" s="88">
        <v>8431</v>
      </c>
      <c r="B8441" s="134"/>
      <c r="C8441" s="134"/>
      <c r="D8441" s="94">
        <f t="shared" si="131"/>
        <v>0</v>
      </c>
      <c r="E8441" s="135"/>
    </row>
    <row r="8442" spans="1:5">
      <c r="A8442" s="88">
        <v>8432</v>
      </c>
      <c r="B8442" s="134"/>
      <c r="C8442" s="134"/>
      <c r="D8442" s="94">
        <f t="shared" si="131"/>
        <v>0</v>
      </c>
      <c r="E8442" s="135"/>
    </row>
    <row r="8443" spans="1:5">
      <c r="A8443" s="88">
        <v>8433</v>
      </c>
      <c r="B8443" s="134"/>
      <c r="C8443" s="134"/>
      <c r="D8443" s="94">
        <f t="shared" si="131"/>
        <v>0</v>
      </c>
      <c r="E8443" s="135"/>
    </row>
    <row r="8444" spans="1:5">
      <c r="A8444" s="88">
        <v>8434</v>
      </c>
      <c r="B8444" s="134"/>
      <c r="C8444" s="134"/>
      <c r="D8444" s="94">
        <f t="shared" si="131"/>
        <v>0</v>
      </c>
      <c r="E8444" s="135"/>
    </row>
    <row r="8445" spans="1:5">
      <c r="A8445" s="88">
        <v>8435</v>
      </c>
      <c r="B8445" s="134"/>
      <c r="C8445" s="134"/>
      <c r="D8445" s="94">
        <f t="shared" si="131"/>
        <v>0</v>
      </c>
      <c r="E8445" s="135"/>
    </row>
    <row r="8446" spans="1:5">
      <c r="A8446" s="88">
        <v>8436</v>
      </c>
      <c r="B8446" s="134"/>
      <c r="C8446" s="134"/>
      <c r="D8446" s="94">
        <f t="shared" si="131"/>
        <v>0</v>
      </c>
      <c r="E8446" s="135"/>
    </row>
    <row r="8447" spans="1:5">
      <c r="A8447" s="88">
        <v>8437</v>
      </c>
      <c r="B8447" s="134"/>
      <c r="C8447" s="134"/>
      <c r="D8447" s="94">
        <f t="shared" si="131"/>
        <v>0</v>
      </c>
      <c r="E8447" s="135"/>
    </row>
    <row r="8448" spans="1:5">
      <c r="A8448" s="88">
        <v>8438</v>
      </c>
      <c r="B8448" s="134"/>
      <c r="C8448" s="134"/>
      <c r="D8448" s="94">
        <f t="shared" si="131"/>
        <v>0</v>
      </c>
      <c r="E8448" s="135"/>
    </row>
    <row r="8449" spans="1:5">
      <c r="A8449" s="88">
        <v>8439</v>
      </c>
      <c r="B8449" s="134"/>
      <c r="C8449" s="134"/>
      <c r="D8449" s="94">
        <f t="shared" si="131"/>
        <v>0</v>
      </c>
      <c r="E8449" s="135"/>
    </row>
    <row r="8450" spans="1:5">
      <c r="A8450" s="88">
        <v>8440</v>
      </c>
      <c r="B8450" s="134"/>
      <c r="C8450" s="134"/>
      <c r="D8450" s="94">
        <f t="shared" si="131"/>
        <v>0</v>
      </c>
      <c r="E8450" s="135"/>
    </row>
    <row r="8451" spans="1:5">
      <c r="A8451" s="88">
        <v>8441</v>
      </c>
      <c r="B8451" s="134"/>
      <c r="C8451" s="134"/>
      <c r="D8451" s="94">
        <f t="shared" si="131"/>
        <v>0</v>
      </c>
      <c r="E8451" s="135"/>
    </row>
    <row r="8452" spans="1:5">
      <c r="A8452" s="88">
        <v>8442</v>
      </c>
      <c r="B8452" s="134"/>
      <c r="C8452" s="134"/>
      <c r="D8452" s="94">
        <f t="shared" si="131"/>
        <v>0</v>
      </c>
      <c r="E8452" s="135"/>
    </row>
    <row r="8453" spans="1:5">
      <c r="A8453" s="88">
        <v>8443</v>
      </c>
      <c r="B8453" s="134"/>
      <c r="C8453" s="134"/>
      <c r="D8453" s="94">
        <f t="shared" si="131"/>
        <v>0</v>
      </c>
      <c r="E8453" s="135"/>
    </row>
    <row r="8454" spans="1:5">
      <c r="A8454" s="88">
        <v>8444</v>
      </c>
      <c r="B8454" s="134"/>
      <c r="C8454" s="134"/>
      <c r="D8454" s="94">
        <f t="shared" si="131"/>
        <v>0</v>
      </c>
      <c r="E8454" s="135"/>
    </row>
    <row r="8455" spans="1:5">
      <c r="A8455" s="88">
        <v>8445</v>
      </c>
      <c r="B8455" s="134"/>
      <c r="C8455" s="134"/>
      <c r="D8455" s="94">
        <f t="shared" si="131"/>
        <v>0</v>
      </c>
      <c r="E8455" s="135"/>
    </row>
    <row r="8456" spans="1:5">
      <c r="A8456" s="88">
        <v>8446</v>
      </c>
      <c r="B8456" s="134"/>
      <c r="C8456" s="134"/>
      <c r="D8456" s="94">
        <f t="shared" si="131"/>
        <v>0</v>
      </c>
      <c r="E8456" s="135"/>
    </row>
    <row r="8457" spans="1:5">
      <c r="A8457" s="88">
        <v>8447</v>
      </c>
      <c r="B8457" s="134"/>
      <c r="C8457" s="134"/>
      <c r="D8457" s="94">
        <f t="shared" si="131"/>
        <v>0</v>
      </c>
      <c r="E8457" s="135"/>
    </row>
    <row r="8458" spans="1:5">
      <c r="A8458" s="88">
        <v>8448</v>
      </c>
      <c r="B8458" s="134"/>
      <c r="C8458" s="134"/>
      <c r="D8458" s="94">
        <f t="shared" si="131"/>
        <v>0</v>
      </c>
      <c r="E8458" s="135"/>
    </row>
    <row r="8459" spans="1:5">
      <c r="A8459" s="88">
        <v>8449</v>
      </c>
      <c r="B8459" s="134"/>
      <c r="C8459" s="134"/>
      <c r="D8459" s="94">
        <f t="shared" si="131"/>
        <v>0</v>
      </c>
      <c r="E8459" s="135"/>
    </row>
    <row r="8460" spans="1:5">
      <c r="A8460" s="88">
        <v>8450</v>
      </c>
      <c r="B8460" s="134"/>
      <c r="C8460" s="134"/>
      <c r="D8460" s="94">
        <f t="shared" ref="D8460:D8523" si="132">MIN(B8460:C8460)</f>
        <v>0</v>
      </c>
      <c r="E8460" s="135"/>
    </row>
    <row r="8461" spans="1:5">
      <c r="A8461" s="88">
        <v>8451</v>
      </c>
      <c r="B8461" s="134"/>
      <c r="C8461" s="134"/>
      <c r="D8461" s="94">
        <f t="shared" si="132"/>
        <v>0</v>
      </c>
      <c r="E8461" s="135"/>
    </row>
    <row r="8462" spans="1:5">
      <c r="A8462" s="88">
        <v>8452</v>
      </c>
      <c r="B8462" s="134"/>
      <c r="C8462" s="134"/>
      <c r="D8462" s="94">
        <f t="shared" si="132"/>
        <v>0</v>
      </c>
      <c r="E8462" s="135"/>
    </row>
    <row r="8463" spans="1:5">
      <c r="A8463" s="88">
        <v>8453</v>
      </c>
      <c r="B8463" s="134"/>
      <c r="C8463" s="134"/>
      <c r="D8463" s="94">
        <f t="shared" si="132"/>
        <v>0</v>
      </c>
      <c r="E8463" s="135"/>
    </row>
    <row r="8464" spans="1:5">
      <c r="A8464" s="88">
        <v>8454</v>
      </c>
      <c r="B8464" s="134"/>
      <c r="C8464" s="134"/>
      <c r="D8464" s="94">
        <f t="shared" si="132"/>
        <v>0</v>
      </c>
      <c r="E8464" s="135"/>
    </row>
    <row r="8465" spans="1:5">
      <c r="A8465" s="88">
        <v>8455</v>
      </c>
      <c r="B8465" s="134"/>
      <c r="C8465" s="134"/>
      <c r="D8465" s="94">
        <f t="shared" si="132"/>
        <v>0</v>
      </c>
      <c r="E8465" s="135"/>
    </row>
    <row r="8466" spans="1:5">
      <c r="A8466" s="88">
        <v>8456</v>
      </c>
      <c r="B8466" s="134"/>
      <c r="C8466" s="134"/>
      <c r="D8466" s="94">
        <f t="shared" si="132"/>
        <v>0</v>
      </c>
      <c r="E8466" s="135"/>
    </row>
    <row r="8467" spans="1:5">
      <c r="A8467" s="88">
        <v>8457</v>
      </c>
      <c r="B8467" s="134"/>
      <c r="C8467" s="134"/>
      <c r="D8467" s="94">
        <f t="shared" si="132"/>
        <v>0</v>
      </c>
      <c r="E8467" s="135"/>
    </row>
    <row r="8468" spans="1:5">
      <c r="A8468" s="88">
        <v>8458</v>
      </c>
      <c r="B8468" s="134"/>
      <c r="C8468" s="134"/>
      <c r="D8468" s="94">
        <f t="shared" si="132"/>
        <v>0</v>
      </c>
      <c r="E8468" s="135"/>
    </row>
    <row r="8469" spans="1:5">
      <c r="A8469" s="88">
        <v>8459</v>
      </c>
      <c r="B8469" s="134"/>
      <c r="C8469" s="134"/>
      <c r="D8469" s="94">
        <f t="shared" si="132"/>
        <v>0</v>
      </c>
      <c r="E8469" s="135"/>
    </row>
    <row r="8470" spans="1:5">
      <c r="A8470" s="88">
        <v>8460</v>
      </c>
      <c r="B8470" s="134"/>
      <c r="C8470" s="134"/>
      <c r="D8470" s="94">
        <f t="shared" si="132"/>
        <v>0</v>
      </c>
      <c r="E8470" s="135"/>
    </row>
    <row r="8471" spans="1:5">
      <c r="A8471" s="88">
        <v>8461</v>
      </c>
      <c r="B8471" s="134"/>
      <c r="C8471" s="134"/>
      <c r="D8471" s="94">
        <f t="shared" si="132"/>
        <v>0</v>
      </c>
      <c r="E8471" s="135"/>
    </row>
    <row r="8472" spans="1:5">
      <c r="A8472" s="88">
        <v>8462</v>
      </c>
      <c r="B8472" s="134"/>
      <c r="C8472" s="134"/>
      <c r="D8472" s="94">
        <f t="shared" si="132"/>
        <v>0</v>
      </c>
      <c r="E8472" s="135"/>
    </row>
    <row r="8473" spans="1:5">
      <c r="A8473" s="88">
        <v>8463</v>
      </c>
      <c r="B8473" s="134"/>
      <c r="C8473" s="134"/>
      <c r="D8473" s="94">
        <f t="shared" si="132"/>
        <v>0</v>
      </c>
      <c r="E8473" s="135"/>
    </row>
    <row r="8474" spans="1:5">
      <c r="A8474" s="88">
        <v>8464</v>
      </c>
      <c r="B8474" s="134"/>
      <c r="C8474" s="134"/>
      <c r="D8474" s="94">
        <f t="shared" si="132"/>
        <v>0</v>
      </c>
      <c r="E8474" s="135"/>
    </row>
    <row r="8475" spans="1:5">
      <c r="A8475" s="88">
        <v>8465</v>
      </c>
      <c r="B8475" s="134"/>
      <c r="C8475" s="134"/>
      <c r="D8475" s="94">
        <f t="shared" si="132"/>
        <v>0</v>
      </c>
      <c r="E8475" s="135"/>
    </row>
    <row r="8476" spans="1:5">
      <c r="A8476" s="88">
        <v>8466</v>
      </c>
      <c r="B8476" s="134"/>
      <c r="C8476" s="134"/>
      <c r="D8476" s="94">
        <f t="shared" si="132"/>
        <v>0</v>
      </c>
      <c r="E8476" s="135"/>
    </row>
    <row r="8477" spans="1:5">
      <c r="A8477" s="88">
        <v>8467</v>
      </c>
      <c r="B8477" s="134"/>
      <c r="C8477" s="134"/>
      <c r="D8477" s="94">
        <f t="shared" si="132"/>
        <v>0</v>
      </c>
      <c r="E8477" s="135"/>
    </row>
    <row r="8478" spans="1:5">
      <c r="A8478" s="88">
        <v>8468</v>
      </c>
      <c r="B8478" s="134"/>
      <c r="C8478" s="134"/>
      <c r="D8478" s="94">
        <f t="shared" si="132"/>
        <v>0</v>
      </c>
      <c r="E8478" s="135"/>
    </row>
    <row r="8479" spans="1:5">
      <c r="A8479" s="88">
        <v>8469</v>
      </c>
      <c r="B8479" s="134"/>
      <c r="C8479" s="134"/>
      <c r="D8479" s="94">
        <f t="shared" si="132"/>
        <v>0</v>
      </c>
      <c r="E8479" s="135"/>
    </row>
    <row r="8480" spans="1:5">
      <c r="A8480" s="88">
        <v>8470</v>
      </c>
      <c r="B8480" s="134"/>
      <c r="C8480" s="134"/>
      <c r="D8480" s="94">
        <f t="shared" si="132"/>
        <v>0</v>
      </c>
      <c r="E8480" s="135"/>
    </row>
    <row r="8481" spans="1:5">
      <c r="A8481" s="88">
        <v>8471</v>
      </c>
      <c r="B8481" s="134"/>
      <c r="C8481" s="134"/>
      <c r="D8481" s="94">
        <f t="shared" si="132"/>
        <v>0</v>
      </c>
      <c r="E8481" s="135"/>
    </row>
    <row r="8482" spans="1:5">
      <c r="A8482" s="88">
        <v>8472</v>
      </c>
      <c r="B8482" s="134"/>
      <c r="C8482" s="134"/>
      <c r="D8482" s="94">
        <f t="shared" si="132"/>
        <v>0</v>
      </c>
      <c r="E8482" s="135"/>
    </row>
    <row r="8483" spans="1:5">
      <c r="A8483" s="88">
        <v>8473</v>
      </c>
      <c r="B8483" s="134"/>
      <c r="C8483" s="134"/>
      <c r="D8483" s="94">
        <f t="shared" si="132"/>
        <v>0</v>
      </c>
      <c r="E8483" s="135"/>
    </row>
    <row r="8484" spans="1:5">
      <c r="A8484" s="88">
        <v>8474</v>
      </c>
      <c r="B8484" s="134"/>
      <c r="C8484" s="134"/>
      <c r="D8484" s="94">
        <f t="shared" si="132"/>
        <v>0</v>
      </c>
      <c r="E8484" s="135"/>
    </row>
    <row r="8485" spans="1:5">
      <c r="A8485" s="88">
        <v>8475</v>
      </c>
      <c r="B8485" s="134"/>
      <c r="C8485" s="134"/>
      <c r="D8485" s="94">
        <f t="shared" si="132"/>
        <v>0</v>
      </c>
      <c r="E8485" s="135"/>
    </row>
    <row r="8486" spans="1:5">
      <c r="A8486" s="88">
        <v>8476</v>
      </c>
      <c r="B8486" s="134"/>
      <c r="C8486" s="134"/>
      <c r="D8486" s="94">
        <f t="shared" si="132"/>
        <v>0</v>
      </c>
      <c r="E8486" s="135"/>
    </row>
    <row r="8487" spans="1:5">
      <c r="A8487" s="88">
        <v>8477</v>
      </c>
      <c r="B8487" s="134"/>
      <c r="C8487" s="134"/>
      <c r="D8487" s="94">
        <f t="shared" si="132"/>
        <v>0</v>
      </c>
      <c r="E8487" s="135"/>
    </row>
    <row r="8488" spans="1:5">
      <c r="A8488" s="88">
        <v>8478</v>
      </c>
      <c r="B8488" s="134"/>
      <c r="C8488" s="134"/>
      <c r="D8488" s="94">
        <f t="shared" si="132"/>
        <v>0</v>
      </c>
      <c r="E8488" s="135"/>
    </row>
    <row r="8489" spans="1:5">
      <c r="A8489" s="88">
        <v>8479</v>
      </c>
      <c r="B8489" s="134"/>
      <c r="C8489" s="134"/>
      <c r="D8489" s="94">
        <f t="shared" si="132"/>
        <v>0</v>
      </c>
      <c r="E8489" s="135"/>
    </row>
    <row r="8490" spans="1:5">
      <c r="A8490" s="88">
        <v>8480</v>
      </c>
      <c r="B8490" s="134"/>
      <c r="C8490" s="134"/>
      <c r="D8490" s="94">
        <f t="shared" si="132"/>
        <v>0</v>
      </c>
      <c r="E8490" s="135"/>
    </row>
    <row r="8491" spans="1:5">
      <c r="A8491" s="88">
        <v>8481</v>
      </c>
      <c r="B8491" s="134"/>
      <c r="C8491" s="134"/>
      <c r="D8491" s="94">
        <f t="shared" si="132"/>
        <v>0</v>
      </c>
      <c r="E8491" s="135"/>
    </row>
    <row r="8492" spans="1:5">
      <c r="A8492" s="88">
        <v>8482</v>
      </c>
      <c r="B8492" s="134"/>
      <c r="C8492" s="134"/>
      <c r="D8492" s="94">
        <f t="shared" si="132"/>
        <v>0</v>
      </c>
      <c r="E8492" s="135"/>
    </row>
    <row r="8493" spans="1:5">
      <c r="A8493" s="88">
        <v>8483</v>
      </c>
      <c r="B8493" s="134"/>
      <c r="C8493" s="134"/>
      <c r="D8493" s="94">
        <f t="shared" si="132"/>
        <v>0</v>
      </c>
      <c r="E8493" s="135"/>
    </row>
    <row r="8494" spans="1:5">
      <c r="A8494" s="88">
        <v>8484</v>
      </c>
      <c r="B8494" s="134"/>
      <c r="C8494" s="134"/>
      <c r="D8494" s="94">
        <f t="shared" si="132"/>
        <v>0</v>
      </c>
      <c r="E8494" s="135"/>
    </row>
    <row r="8495" spans="1:5">
      <c r="A8495" s="88">
        <v>8485</v>
      </c>
      <c r="B8495" s="134"/>
      <c r="C8495" s="134"/>
      <c r="D8495" s="94">
        <f t="shared" si="132"/>
        <v>0</v>
      </c>
      <c r="E8495" s="135"/>
    </row>
    <row r="8496" spans="1:5">
      <c r="A8496" s="88">
        <v>8486</v>
      </c>
      <c r="B8496" s="134"/>
      <c r="C8496" s="134"/>
      <c r="D8496" s="94">
        <f t="shared" si="132"/>
        <v>0</v>
      </c>
      <c r="E8496" s="135"/>
    </row>
    <row r="8497" spans="1:5">
      <c r="A8497" s="88">
        <v>8487</v>
      </c>
      <c r="B8497" s="134"/>
      <c r="C8497" s="134"/>
      <c r="D8497" s="94">
        <f t="shared" si="132"/>
        <v>0</v>
      </c>
      <c r="E8497" s="135"/>
    </row>
    <row r="8498" spans="1:5">
      <c r="A8498" s="88">
        <v>8488</v>
      </c>
      <c r="B8498" s="134"/>
      <c r="C8498" s="134"/>
      <c r="D8498" s="94">
        <f t="shared" si="132"/>
        <v>0</v>
      </c>
      <c r="E8498" s="135"/>
    </row>
    <row r="8499" spans="1:5">
      <c r="A8499" s="88">
        <v>8489</v>
      </c>
      <c r="B8499" s="134"/>
      <c r="C8499" s="134"/>
      <c r="D8499" s="94">
        <f t="shared" si="132"/>
        <v>0</v>
      </c>
      <c r="E8499" s="135"/>
    </row>
    <row r="8500" spans="1:5">
      <c r="A8500" s="88">
        <v>8490</v>
      </c>
      <c r="B8500" s="134"/>
      <c r="C8500" s="134"/>
      <c r="D8500" s="94">
        <f t="shared" si="132"/>
        <v>0</v>
      </c>
      <c r="E8500" s="135"/>
    </row>
    <row r="8501" spans="1:5">
      <c r="A8501" s="88">
        <v>8491</v>
      </c>
      <c r="B8501" s="134"/>
      <c r="C8501" s="134"/>
      <c r="D8501" s="94">
        <f t="shared" si="132"/>
        <v>0</v>
      </c>
      <c r="E8501" s="135"/>
    </row>
    <row r="8502" spans="1:5">
      <c r="A8502" s="88">
        <v>8492</v>
      </c>
      <c r="B8502" s="134"/>
      <c r="C8502" s="134"/>
      <c r="D8502" s="94">
        <f t="shared" si="132"/>
        <v>0</v>
      </c>
      <c r="E8502" s="135"/>
    </row>
    <row r="8503" spans="1:5">
      <c r="A8503" s="88">
        <v>8493</v>
      </c>
      <c r="B8503" s="134"/>
      <c r="C8503" s="134"/>
      <c r="D8503" s="94">
        <f t="shared" si="132"/>
        <v>0</v>
      </c>
      <c r="E8503" s="135"/>
    </row>
    <row r="8504" spans="1:5">
      <c r="A8504" s="88">
        <v>8494</v>
      </c>
      <c r="B8504" s="134"/>
      <c r="C8504" s="134"/>
      <c r="D8504" s="94">
        <f t="shared" si="132"/>
        <v>0</v>
      </c>
      <c r="E8504" s="135"/>
    </row>
    <row r="8505" spans="1:5">
      <c r="A8505" s="88">
        <v>8495</v>
      </c>
      <c r="B8505" s="134"/>
      <c r="C8505" s="134"/>
      <c r="D8505" s="94">
        <f t="shared" si="132"/>
        <v>0</v>
      </c>
      <c r="E8505" s="135"/>
    </row>
    <row r="8506" spans="1:5">
      <c r="A8506" s="88">
        <v>8496</v>
      </c>
      <c r="B8506" s="134"/>
      <c r="C8506" s="134"/>
      <c r="D8506" s="94">
        <f t="shared" si="132"/>
        <v>0</v>
      </c>
      <c r="E8506" s="135"/>
    </row>
    <row r="8507" spans="1:5">
      <c r="A8507" s="88">
        <v>8497</v>
      </c>
      <c r="B8507" s="134"/>
      <c r="C8507" s="134"/>
      <c r="D8507" s="94">
        <f t="shared" si="132"/>
        <v>0</v>
      </c>
      <c r="E8507" s="135"/>
    </row>
    <row r="8508" spans="1:5">
      <c r="A8508" s="88">
        <v>8498</v>
      </c>
      <c r="B8508" s="134"/>
      <c r="C8508" s="134"/>
      <c r="D8508" s="94">
        <f t="shared" si="132"/>
        <v>0</v>
      </c>
      <c r="E8508" s="135"/>
    </row>
    <row r="8509" spans="1:5">
      <c r="A8509" s="88">
        <v>8499</v>
      </c>
      <c r="B8509" s="134"/>
      <c r="C8509" s="134"/>
      <c r="D8509" s="94">
        <f t="shared" si="132"/>
        <v>0</v>
      </c>
      <c r="E8509" s="135"/>
    </row>
    <row r="8510" spans="1:5">
      <c r="A8510" s="88">
        <v>8500</v>
      </c>
      <c r="B8510" s="134"/>
      <c r="C8510" s="134"/>
      <c r="D8510" s="94">
        <f t="shared" si="132"/>
        <v>0</v>
      </c>
      <c r="E8510" s="135"/>
    </row>
    <row r="8511" spans="1:5">
      <c r="A8511" s="88">
        <v>8501</v>
      </c>
      <c r="B8511" s="134"/>
      <c r="C8511" s="134"/>
      <c r="D8511" s="94">
        <f t="shared" si="132"/>
        <v>0</v>
      </c>
      <c r="E8511" s="135"/>
    </row>
    <row r="8512" spans="1:5">
      <c r="A8512" s="88">
        <v>8502</v>
      </c>
      <c r="B8512" s="134"/>
      <c r="C8512" s="134"/>
      <c r="D8512" s="94">
        <f t="shared" si="132"/>
        <v>0</v>
      </c>
      <c r="E8512" s="135"/>
    </row>
    <row r="8513" spans="1:5">
      <c r="A8513" s="88">
        <v>8503</v>
      </c>
      <c r="B8513" s="134"/>
      <c r="C8513" s="134"/>
      <c r="D8513" s="94">
        <f t="shared" si="132"/>
        <v>0</v>
      </c>
      <c r="E8513" s="135"/>
    </row>
    <row r="8514" spans="1:5">
      <c r="A8514" s="88">
        <v>8504</v>
      </c>
      <c r="B8514" s="134"/>
      <c r="C8514" s="134"/>
      <c r="D8514" s="94">
        <f t="shared" si="132"/>
        <v>0</v>
      </c>
      <c r="E8514" s="135"/>
    </row>
    <row r="8515" spans="1:5">
      <c r="A8515" s="88">
        <v>8505</v>
      </c>
      <c r="B8515" s="134"/>
      <c r="C8515" s="134"/>
      <c r="D8515" s="94">
        <f t="shared" si="132"/>
        <v>0</v>
      </c>
      <c r="E8515" s="135"/>
    </row>
    <row r="8516" spans="1:5">
      <c r="A8516" s="88">
        <v>8506</v>
      </c>
      <c r="B8516" s="134"/>
      <c r="C8516" s="134"/>
      <c r="D8516" s="94">
        <f t="shared" si="132"/>
        <v>0</v>
      </c>
      <c r="E8516" s="135"/>
    </row>
    <row r="8517" spans="1:5">
      <c r="A8517" s="88">
        <v>8507</v>
      </c>
      <c r="B8517" s="134"/>
      <c r="C8517" s="134"/>
      <c r="D8517" s="94">
        <f t="shared" si="132"/>
        <v>0</v>
      </c>
      <c r="E8517" s="135"/>
    </row>
    <row r="8518" spans="1:5">
      <c r="A8518" s="88">
        <v>8508</v>
      </c>
      <c r="B8518" s="134"/>
      <c r="C8518" s="134"/>
      <c r="D8518" s="94">
        <f t="shared" si="132"/>
        <v>0</v>
      </c>
      <c r="E8518" s="135"/>
    </row>
    <row r="8519" spans="1:5">
      <c r="A8519" s="88">
        <v>8509</v>
      </c>
      <c r="B8519" s="134"/>
      <c r="C8519" s="134"/>
      <c r="D8519" s="94">
        <f t="shared" si="132"/>
        <v>0</v>
      </c>
      <c r="E8519" s="135"/>
    </row>
    <row r="8520" spans="1:5">
      <c r="A8520" s="88">
        <v>8510</v>
      </c>
      <c r="B8520" s="134"/>
      <c r="C8520" s="134"/>
      <c r="D8520" s="94">
        <f t="shared" si="132"/>
        <v>0</v>
      </c>
      <c r="E8520" s="135"/>
    </row>
    <row r="8521" spans="1:5">
      <c r="A8521" s="88">
        <v>8511</v>
      </c>
      <c r="B8521" s="134"/>
      <c r="C8521" s="134"/>
      <c r="D8521" s="94">
        <f t="shared" si="132"/>
        <v>0</v>
      </c>
      <c r="E8521" s="135"/>
    </row>
    <row r="8522" spans="1:5">
      <c r="A8522" s="88">
        <v>8512</v>
      </c>
      <c r="B8522" s="134"/>
      <c r="C8522" s="134"/>
      <c r="D8522" s="94">
        <f t="shared" si="132"/>
        <v>0</v>
      </c>
      <c r="E8522" s="135"/>
    </row>
    <row r="8523" spans="1:5">
      <c r="A8523" s="88">
        <v>8513</v>
      </c>
      <c r="B8523" s="134"/>
      <c r="C8523" s="134"/>
      <c r="D8523" s="94">
        <f t="shared" si="132"/>
        <v>0</v>
      </c>
      <c r="E8523" s="135"/>
    </row>
    <row r="8524" spans="1:5">
      <c r="A8524" s="88">
        <v>8514</v>
      </c>
      <c r="B8524" s="134"/>
      <c r="C8524" s="134"/>
      <c r="D8524" s="94">
        <f t="shared" ref="D8524:D8587" si="133">MIN(B8524:C8524)</f>
        <v>0</v>
      </c>
      <c r="E8524" s="135"/>
    </row>
    <row r="8525" spans="1:5">
      <c r="A8525" s="88">
        <v>8515</v>
      </c>
      <c r="B8525" s="134"/>
      <c r="C8525" s="134"/>
      <c r="D8525" s="94">
        <f t="shared" si="133"/>
        <v>0</v>
      </c>
      <c r="E8525" s="135"/>
    </row>
    <row r="8526" spans="1:5">
      <c r="A8526" s="88">
        <v>8516</v>
      </c>
      <c r="B8526" s="134"/>
      <c r="C8526" s="134"/>
      <c r="D8526" s="94">
        <f t="shared" si="133"/>
        <v>0</v>
      </c>
      <c r="E8526" s="135"/>
    </row>
    <row r="8527" spans="1:5">
      <c r="A8527" s="88">
        <v>8517</v>
      </c>
      <c r="B8527" s="134"/>
      <c r="C8527" s="134"/>
      <c r="D8527" s="94">
        <f t="shared" si="133"/>
        <v>0</v>
      </c>
      <c r="E8527" s="135"/>
    </row>
    <row r="8528" spans="1:5">
      <c r="A8528" s="88">
        <v>8518</v>
      </c>
      <c r="B8528" s="134"/>
      <c r="C8528" s="134"/>
      <c r="D8528" s="94">
        <f t="shared" si="133"/>
        <v>0</v>
      </c>
      <c r="E8528" s="135"/>
    </row>
    <row r="8529" spans="1:5">
      <c r="A8529" s="88">
        <v>8519</v>
      </c>
      <c r="B8529" s="134"/>
      <c r="C8529" s="134"/>
      <c r="D8529" s="94">
        <f t="shared" si="133"/>
        <v>0</v>
      </c>
      <c r="E8529" s="135"/>
    </row>
    <row r="8530" spans="1:5">
      <c r="A8530" s="88">
        <v>8520</v>
      </c>
      <c r="B8530" s="134"/>
      <c r="C8530" s="134"/>
      <c r="D8530" s="94">
        <f t="shared" si="133"/>
        <v>0</v>
      </c>
      <c r="E8530" s="135"/>
    </row>
    <row r="8531" spans="1:5">
      <c r="A8531" s="88">
        <v>8521</v>
      </c>
      <c r="B8531" s="134"/>
      <c r="C8531" s="134"/>
      <c r="D8531" s="94">
        <f t="shared" si="133"/>
        <v>0</v>
      </c>
      <c r="E8531" s="135"/>
    </row>
    <row r="8532" spans="1:5">
      <c r="A8532" s="88">
        <v>8522</v>
      </c>
      <c r="B8532" s="134"/>
      <c r="C8532" s="134"/>
      <c r="D8532" s="94">
        <f t="shared" si="133"/>
        <v>0</v>
      </c>
      <c r="E8532" s="135"/>
    </row>
    <row r="8533" spans="1:5">
      <c r="A8533" s="88">
        <v>8523</v>
      </c>
      <c r="B8533" s="134"/>
      <c r="C8533" s="134"/>
      <c r="D8533" s="94">
        <f t="shared" si="133"/>
        <v>0</v>
      </c>
      <c r="E8533" s="135"/>
    </row>
    <row r="8534" spans="1:5">
      <c r="A8534" s="88">
        <v>8524</v>
      </c>
      <c r="B8534" s="134"/>
      <c r="C8534" s="134"/>
      <c r="D8534" s="94">
        <f t="shared" si="133"/>
        <v>0</v>
      </c>
      <c r="E8534" s="135"/>
    </row>
    <row r="8535" spans="1:5">
      <c r="A8535" s="88">
        <v>8525</v>
      </c>
      <c r="B8535" s="134"/>
      <c r="C8535" s="134"/>
      <c r="D8535" s="94">
        <f t="shared" si="133"/>
        <v>0</v>
      </c>
      <c r="E8535" s="135"/>
    </row>
    <row r="8536" spans="1:5">
      <c r="A8536" s="88">
        <v>8526</v>
      </c>
      <c r="B8536" s="134"/>
      <c r="C8536" s="134"/>
      <c r="D8536" s="94">
        <f t="shared" si="133"/>
        <v>0</v>
      </c>
      <c r="E8536" s="135"/>
    </row>
    <row r="8537" spans="1:5">
      <c r="A8537" s="88">
        <v>8527</v>
      </c>
      <c r="B8537" s="134"/>
      <c r="C8537" s="134"/>
      <c r="D8537" s="94">
        <f t="shared" si="133"/>
        <v>0</v>
      </c>
      <c r="E8537" s="135"/>
    </row>
    <row r="8538" spans="1:5">
      <c r="A8538" s="88">
        <v>8528</v>
      </c>
      <c r="B8538" s="134"/>
      <c r="C8538" s="134"/>
      <c r="D8538" s="94">
        <f t="shared" si="133"/>
        <v>0</v>
      </c>
      <c r="E8538" s="135"/>
    </row>
    <row r="8539" spans="1:5">
      <c r="A8539" s="88">
        <v>8529</v>
      </c>
      <c r="B8539" s="134"/>
      <c r="C8539" s="134"/>
      <c r="D8539" s="94">
        <f t="shared" si="133"/>
        <v>0</v>
      </c>
      <c r="E8539" s="135"/>
    </row>
    <row r="8540" spans="1:5">
      <c r="A8540" s="88">
        <v>8530</v>
      </c>
      <c r="B8540" s="134"/>
      <c r="C8540" s="134"/>
      <c r="D8540" s="94">
        <f t="shared" si="133"/>
        <v>0</v>
      </c>
      <c r="E8540" s="135"/>
    </row>
    <row r="8541" spans="1:5">
      <c r="A8541" s="88">
        <v>8531</v>
      </c>
      <c r="B8541" s="134"/>
      <c r="C8541" s="134"/>
      <c r="D8541" s="94">
        <f t="shared" si="133"/>
        <v>0</v>
      </c>
      <c r="E8541" s="135"/>
    </row>
    <row r="8542" spans="1:5">
      <c r="A8542" s="88">
        <v>8532</v>
      </c>
      <c r="B8542" s="134"/>
      <c r="C8542" s="134"/>
      <c r="D8542" s="94">
        <f t="shared" si="133"/>
        <v>0</v>
      </c>
      <c r="E8542" s="135"/>
    </row>
    <row r="8543" spans="1:5">
      <c r="A8543" s="88">
        <v>8533</v>
      </c>
      <c r="B8543" s="134"/>
      <c r="C8543" s="134"/>
      <c r="D8543" s="94">
        <f t="shared" si="133"/>
        <v>0</v>
      </c>
      <c r="E8543" s="135"/>
    </row>
    <row r="8544" spans="1:5">
      <c r="A8544" s="88">
        <v>8534</v>
      </c>
      <c r="B8544" s="134"/>
      <c r="C8544" s="134"/>
      <c r="D8544" s="94">
        <f t="shared" si="133"/>
        <v>0</v>
      </c>
      <c r="E8544" s="135"/>
    </row>
    <row r="8545" spans="1:5">
      <c r="A8545" s="88">
        <v>8535</v>
      </c>
      <c r="B8545" s="134"/>
      <c r="C8545" s="134"/>
      <c r="D8545" s="94">
        <f t="shared" si="133"/>
        <v>0</v>
      </c>
      <c r="E8545" s="135"/>
    </row>
    <row r="8546" spans="1:5">
      <c r="A8546" s="88">
        <v>8536</v>
      </c>
      <c r="B8546" s="134"/>
      <c r="C8546" s="134"/>
      <c r="D8546" s="94">
        <f t="shared" si="133"/>
        <v>0</v>
      </c>
      <c r="E8546" s="135"/>
    </row>
    <row r="8547" spans="1:5">
      <c r="A8547" s="88">
        <v>8537</v>
      </c>
      <c r="B8547" s="134"/>
      <c r="C8547" s="134"/>
      <c r="D8547" s="94">
        <f t="shared" si="133"/>
        <v>0</v>
      </c>
      <c r="E8547" s="135"/>
    </row>
    <row r="8548" spans="1:5">
      <c r="A8548" s="88">
        <v>8538</v>
      </c>
      <c r="B8548" s="134"/>
      <c r="C8548" s="134"/>
      <c r="D8548" s="94">
        <f t="shared" si="133"/>
        <v>0</v>
      </c>
      <c r="E8548" s="135"/>
    </row>
    <row r="8549" spans="1:5">
      <c r="A8549" s="88">
        <v>8539</v>
      </c>
      <c r="B8549" s="134"/>
      <c r="C8549" s="134"/>
      <c r="D8549" s="94">
        <f t="shared" si="133"/>
        <v>0</v>
      </c>
      <c r="E8549" s="135"/>
    </row>
    <row r="8550" spans="1:5">
      <c r="A8550" s="88">
        <v>8540</v>
      </c>
      <c r="B8550" s="134"/>
      <c r="C8550" s="134"/>
      <c r="D8550" s="94">
        <f t="shared" si="133"/>
        <v>0</v>
      </c>
      <c r="E8550" s="135"/>
    </row>
    <row r="8551" spans="1:5">
      <c r="A8551" s="88">
        <v>8541</v>
      </c>
      <c r="B8551" s="134"/>
      <c r="C8551" s="134"/>
      <c r="D8551" s="94">
        <f t="shared" si="133"/>
        <v>0</v>
      </c>
      <c r="E8551" s="135"/>
    </row>
    <row r="8552" spans="1:5">
      <c r="A8552" s="88">
        <v>8542</v>
      </c>
      <c r="B8552" s="134"/>
      <c r="C8552" s="134"/>
      <c r="D8552" s="94">
        <f t="shared" si="133"/>
        <v>0</v>
      </c>
      <c r="E8552" s="135"/>
    </row>
    <row r="8553" spans="1:5">
      <c r="A8553" s="88">
        <v>8543</v>
      </c>
      <c r="B8553" s="134"/>
      <c r="C8553" s="134"/>
      <c r="D8553" s="94">
        <f t="shared" si="133"/>
        <v>0</v>
      </c>
      <c r="E8553" s="135"/>
    </row>
    <row r="8554" spans="1:5">
      <c r="A8554" s="88">
        <v>8544</v>
      </c>
      <c r="B8554" s="134"/>
      <c r="C8554" s="134"/>
      <c r="D8554" s="94">
        <f t="shared" si="133"/>
        <v>0</v>
      </c>
      <c r="E8554" s="135"/>
    </row>
    <row r="8555" spans="1:5">
      <c r="A8555" s="88">
        <v>8545</v>
      </c>
      <c r="B8555" s="134"/>
      <c r="C8555" s="134"/>
      <c r="D8555" s="94">
        <f t="shared" si="133"/>
        <v>0</v>
      </c>
      <c r="E8555" s="135"/>
    </row>
    <row r="8556" spans="1:5">
      <c r="A8556" s="88">
        <v>8546</v>
      </c>
      <c r="B8556" s="134"/>
      <c r="C8556" s="134"/>
      <c r="D8556" s="94">
        <f t="shared" si="133"/>
        <v>0</v>
      </c>
      <c r="E8556" s="135"/>
    </row>
    <row r="8557" spans="1:5">
      <c r="A8557" s="88">
        <v>8547</v>
      </c>
      <c r="B8557" s="134"/>
      <c r="C8557" s="134"/>
      <c r="D8557" s="94">
        <f t="shared" si="133"/>
        <v>0</v>
      </c>
      <c r="E8557" s="135"/>
    </row>
    <row r="8558" spans="1:5">
      <c r="A8558" s="88">
        <v>8548</v>
      </c>
      <c r="B8558" s="134"/>
      <c r="C8558" s="134"/>
      <c r="D8558" s="94">
        <f t="shared" si="133"/>
        <v>0</v>
      </c>
      <c r="E8558" s="135"/>
    </row>
    <row r="8559" spans="1:5">
      <c r="A8559" s="88">
        <v>8549</v>
      </c>
      <c r="B8559" s="134"/>
      <c r="C8559" s="134"/>
      <c r="D8559" s="94">
        <f t="shared" si="133"/>
        <v>0</v>
      </c>
      <c r="E8559" s="135"/>
    </row>
    <row r="8560" spans="1:5">
      <c r="A8560" s="88">
        <v>8550</v>
      </c>
      <c r="B8560" s="134"/>
      <c r="C8560" s="134"/>
      <c r="D8560" s="94">
        <f t="shared" si="133"/>
        <v>0</v>
      </c>
      <c r="E8560" s="135"/>
    </row>
    <row r="8561" spans="1:5">
      <c r="A8561" s="88">
        <v>8551</v>
      </c>
      <c r="B8561" s="134"/>
      <c r="C8561" s="134"/>
      <c r="D8561" s="94">
        <f t="shared" si="133"/>
        <v>0</v>
      </c>
      <c r="E8561" s="135"/>
    </row>
    <row r="8562" spans="1:5">
      <c r="A8562" s="88">
        <v>8552</v>
      </c>
      <c r="B8562" s="134"/>
      <c r="C8562" s="134"/>
      <c r="D8562" s="94">
        <f t="shared" si="133"/>
        <v>0</v>
      </c>
      <c r="E8562" s="135"/>
    </row>
    <row r="8563" spans="1:5">
      <c r="A8563" s="88">
        <v>8553</v>
      </c>
      <c r="B8563" s="134"/>
      <c r="C8563" s="134"/>
      <c r="D8563" s="94">
        <f t="shared" si="133"/>
        <v>0</v>
      </c>
      <c r="E8563" s="135"/>
    </row>
    <row r="8564" spans="1:5">
      <c r="A8564" s="88">
        <v>8554</v>
      </c>
      <c r="B8564" s="134"/>
      <c r="C8564" s="134"/>
      <c r="D8564" s="94">
        <f t="shared" si="133"/>
        <v>0</v>
      </c>
      <c r="E8564" s="135"/>
    </row>
    <row r="8565" spans="1:5">
      <c r="A8565" s="88">
        <v>8555</v>
      </c>
      <c r="B8565" s="134"/>
      <c r="C8565" s="134"/>
      <c r="D8565" s="94">
        <f t="shared" si="133"/>
        <v>0</v>
      </c>
      <c r="E8565" s="135"/>
    </row>
    <row r="8566" spans="1:5">
      <c r="A8566" s="88">
        <v>8556</v>
      </c>
      <c r="B8566" s="134"/>
      <c r="C8566" s="134"/>
      <c r="D8566" s="94">
        <f t="shared" si="133"/>
        <v>0</v>
      </c>
      <c r="E8566" s="135"/>
    </row>
    <row r="8567" spans="1:5">
      <c r="A8567" s="88">
        <v>8557</v>
      </c>
      <c r="B8567" s="134"/>
      <c r="C8567" s="134"/>
      <c r="D8567" s="94">
        <f t="shared" si="133"/>
        <v>0</v>
      </c>
      <c r="E8567" s="135"/>
    </row>
    <row r="8568" spans="1:5">
      <c r="A8568" s="88">
        <v>8558</v>
      </c>
      <c r="B8568" s="134"/>
      <c r="C8568" s="134"/>
      <c r="D8568" s="94">
        <f t="shared" si="133"/>
        <v>0</v>
      </c>
      <c r="E8568" s="135"/>
    </row>
    <row r="8569" spans="1:5">
      <c r="A8569" s="88">
        <v>8559</v>
      </c>
      <c r="B8569" s="134"/>
      <c r="C8569" s="134"/>
      <c r="D8569" s="94">
        <f t="shared" si="133"/>
        <v>0</v>
      </c>
      <c r="E8569" s="135"/>
    </row>
    <row r="8570" spans="1:5">
      <c r="A8570" s="88">
        <v>8560</v>
      </c>
      <c r="B8570" s="134"/>
      <c r="C8570" s="134"/>
      <c r="D8570" s="94">
        <f t="shared" si="133"/>
        <v>0</v>
      </c>
      <c r="E8570" s="135"/>
    </row>
    <row r="8571" spans="1:5">
      <c r="A8571" s="88">
        <v>8561</v>
      </c>
      <c r="B8571" s="134"/>
      <c r="C8571" s="134"/>
      <c r="D8571" s="94">
        <f t="shared" si="133"/>
        <v>0</v>
      </c>
      <c r="E8571" s="135"/>
    </row>
    <row r="8572" spans="1:5">
      <c r="A8572" s="88">
        <v>8562</v>
      </c>
      <c r="B8572" s="134"/>
      <c r="C8572" s="134"/>
      <c r="D8572" s="94">
        <f t="shared" si="133"/>
        <v>0</v>
      </c>
      <c r="E8572" s="135"/>
    </row>
    <row r="8573" spans="1:5">
      <c r="A8573" s="88">
        <v>8563</v>
      </c>
      <c r="B8573" s="134"/>
      <c r="C8573" s="134"/>
      <c r="D8573" s="94">
        <f t="shared" si="133"/>
        <v>0</v>
      </c>
      <c r="E8573" s="135"/>
    </row>
    <row r="8574" spans="1:5">
      <c r="A8574" s="88">
        <v>8564</v>
      </c>
      <c r="B8574" s="134"/>
      <c r="C8574" s="134"/>
      <c r="D8574" s="94">
        <f t="shared" si="133"/>
        <v>0</v>
      </c>
      <c r="E8574" s="135"/>
    </row>
    <row r="8575" spans="1:5">
      <c r="A8575" s="88">
        <v>8565</v>
      </c>
      <c r="B8575" s="134"/>
      <c r="C8575" s="134"/>
      <c r="D8575" s="94">
        <f t="shared" si="133"/>
        <v>0</v>
      </c>
      <c r="E8575" s="135"/>
    </row>
    <row r="8576" spans="1:5">
      <c r="A8576" s="88">
        <v>8566</v>
      </c>
      <c r="B8576" s="134"/>
      <c r="C8576" s="134"/>
      <c r="D8576" s="94">
        <f t="shared" si="133"/>
        <v>0</v>
      </c>
      <c r="E8576" s="135"/>
    </row>
    <row r="8577" spans="1:5">
      <c r="A8577" s="88">
        <v>8567</v>
      </c>
      <c r="B8577" s="134"/>
      <c r="C8577" s="134"/>
      <c r="D8577" s="94">
        <f t="shared" si="133"/>
        <v>0</v>
      </c>
      <c r="E8577" s="135"/>
    </row>
    <row r="8578" spans="1:5">
      <c r="A8578" s="88">
        <v>8568</v>
      </c>
      <c r="B8578" s="134"/>
      <c r="C8578" s="134"/>
      <c r="D8578" s="94">
        <f t="shared" si="133"/>
        <v>0</v>
      </c>
      <c r="E8578" s="135"/>
    </row>
    <row r="8579" spans="1:5">
      <c r="A8579" s="88">
        <v>8569</v>
      </c>
      <c r="B8579" s="134"/>
      <c r="C8579" s="134"/>
      <c r="D8579" s="94">
        <f t="shared" si="133"/>
        <v>0</v>
      </c>
      <c r="E8579" s="135"/>
    </row>
    <row r="8580" spans="1:5">
      <c r="A8580" s="88">
        <v>8570</v>
      </c>
      <c r="B8580" s="134"/>
      <c r="C8580" s="134"/>
      <c r="D8580" s="94">
        <f t="shared" si="133"/>
        <v>0</v>
      </c>
      <c r="E8580" s="135"/>
    </row>
    <row r="8581" spans="1:5">
      <c r="A8581" s="88">
        <v>8571</v>
      </c>
      <c r="B8581" s="134"/>
      <c r="C8581" s="134"/>
      <c r="D8581" s="94">
        <f t="shared" si="133"/>
        <v>0</v>
      </c>
      <c r="E8581" s="135"/>
    </row>
    <row r="8582" spans="1:5">
      <c r="A8582" s="88">
        <v>8572</v>
      </c>
      <c r="B8582" s="134"/>
      <c r="C8582" s="134"/>
      <c r="D8582" s="94">
        <f t="shared" si="133"/>
        <v>0</v>
      </c>
      <c r="E8582" s="135"/>
    </row>
    <row r="8583" spans="1:5">
      <c r="A8583" s="88">
        <v>8573</v>
      </c>
      <c r="B8583" s="134"/>
      <c r="C8583" s="134"/>
      <c r="D8583" s="94">
        <f t="shared" si="133"/>
        <v>0</v>
      </c>
      <c r="E8583" s="135"/>
    </row>
    <row r="8584" spans="1:5">
      <c r="A8584" s="88">
        <v>8574</v>
      </c>
      <c r="B8584" s="134"/>
      <c r="C8584" s="134"/>
      <c r="D8584" s="94">
        <f t="shared" si="133"/>
        <v>0</v>
      </c>
      <c r="E8584" s="135"/>
    </row>
    <row r="8585" spans="1:5">
      <c r="A8585" s="88">
        <v>8575</v>
      </c>
      <c r="B8585" s="134"/>
      <c r="C8585" s="134"/>
      <c r="D8585" s="94">
        <f t="shared" si="133"/>
        <v>0</v>
      </c>
      <c r="E8585" s="135"/>
    </row>
    <row r="8586" spans="1:5">
      <c r="A8586" s="88">
        <v>8576</v>
      </c>
      <c r="B8586" s="134"/>
      <c r="C8586" s="134"/>
      <c r="D8586" s="94">
        <f t="shared" si="133"/>
        <v>0</v>
      </c>
      <c r="E8586" s="135"/>
    </row>
    <row r="8587" spans="1:5">
      <c r="A8587" s="88">
        <v>8577</v>
      </c>
      <c r="B8587" s="134"/>
      <c r="C8587" s="134"/>
      <c r="D8587" s="94">
        <f t="shared" si="133"/>
        <v>0</v>
      </c>
      <c r="E8587" s="135"/>
    </row>
    <row r="8588" spans="1:5">
      <c r="A8588" s="88">
        <v>8578</v>
      </c>
      <c r="B8588" s="134"/>
      <c r="C8588" s="134"/>
      <c r="D8588" s="94">
        <f t="shared" ref="D8588:D8651" si="134">MIN(B8588:C8588)</f>
        <v>0</v>
      </c>
      <c r="E8588" s="135"/>
    </row>
    <row r="8589" spans="1:5">
      <c r="A8589" s="88">
        <v>8579</v>
      </c>
      <c r="B8589" s="134"/>
      <c r="C8589" s="134"/>
      <c r="D8589" s="94">
        <f t="shared" si="134"/>
        <v>0</v>
      </c>
      <c r="E8589" s="135"/>
    </row>
    <row r="8590" spans="1:5">
      <c r="A8590" s="88">
        <v>8580</v>
      </c>
      <c r="B8590" s="134"/>
      <c r="C8590" s="134"/>
      <c r="D8590" s="94">
        <f t="shared" si="134"/>
        <v>0</v>
      </c>
      <c r="E8590" s="135"/>
    </row>
    <row r="8591" spans="1:5">
      <c r="A8591" s="88">
        <v>8581</v>
      </c>
      <c r="B8591" s="134"/>
      <c r="C8591" s="134"/>
      <c r="D8591" s="94">
        <f t="shared" si="134"/>
        <v>0</v>
      </c>
      <c r="E8591" s="135"/>
    </row>
    <row r="8592" spans="1:5">
      <c r="A8592" s="88">
        <v>8582</v>
      </c>
      <c r="B8592" s="134"/>
      <c r="C8592" s="134"/>
      <c r="D8592" s="94">
        <f t="shared" si="134"/>
        <v>0</v>
      </c>
      <c r="E8592" s="135"/>
    </row>
    <row r="8593" spans="1:5">
      <c r="A8593" s="88">
        <v>8583</v>
      </c>
      <c r="B8593" s="134"/>
      <c r="C8593" s="134"/>
      <c r="D8593" s="94">
        <f t="shared" si="134"/>
        <v>0</v>
      </c>
      <c r="E8593" s="135"/>
    </row>
    <row r="8594" spans="1:5">
      <c r="A8594" s="88">
        <v>8584</v>
      </c>
      <c r="B8594" s="134"/>
      <c r="C8594" s="134"/>
      <c r="D8594" s="94">
        <f t="shared" si="134"/>
        <v>0</v>
      </c>
      <c r="E8594" s="135"/>
    </row>
    <row r="8595" spans="1:5">
      <c r="A8595" s="88">
        <v>8585</v>
      </c>
      <c r="B8595" s="134"/>
      <c r="C8595" s="134"/>
      <c r="D8595" s="94">
        <f t="shared" si="134"/>
        <v>0</v>
      </c>
      <c r="E8595" s="135"/>
    </row>
    <row r="8596" spans="1:5">
      <c r="A8596" s="88">
        <v>8586</v>
      </c>
      <c r="B8596" s="134"/>
      <c r="C8596" s="134"/>
      <c r="D8596" s="94">
        <f t="shared" si="134"/>
        <v>0</v>
      </c>
      <c r="E8596" s="135"/>
    </row>
    <row r="8597" spans="1:5">
      <c r="A8597" s="88">
        <v>8587</v>
      </c>
      <c r="B8597" s="134"/>
      <c r="C8597" s="134"/>
      <c r="D8597" s="94">
        <f t="shared" si="134"/>
        <v>0</v>
      </c>
      <c r="E8597" s="135"/>
    </row>
    <row r="8598" spans="1:5">
      <c r="A8598" s="88">
        <v>8588</v>
      </c>
      <c r="B8598" s="134"/>
      <c r="C8598" s="134"/>
      <c r="D8598" s="94">
        <f t="shared" si="134"/>
        <v>0</v>
      </c>
      <c r="E8598" s="135"/>
    </row>
    <row r="8599" spans="1:5">
      <c r="A8599" s="88">
        <v>8589</v>
      </c>
      <c r="B8599" s="134"/>
      <c r="C8599" s="134"/>
      <c r="D8599" s="94">
        <f t="shared" si="134"/>
        <v>0</v>
      </c>
      <c r="E8599" s="135"/>
    </row>
    <row r="8600" spans="1:5">
      <c r="A8600" s="88">
        <v>8590</v>
      </c>
      <c r="B8600" s="134"/>
      <c r="C8600" s="134"/>
      <c r="D8600" s="94">
        <f t="shared" si="134"/>
        <v>0</v>
      </c>
      <c r="E8600" s="135"/>
    </row>
    <row r="8601" spans="1:5">
      <c r="A8601" s="88">
        <v>8591</v>
      </c>
      <c r="B8601" s="134"/>
      <c r="C8601" s="134"/>
      <c r="D8601" s="94">
        <f t="shared" si="134"/>
        <v>0</v>
      </c>
      <c r="E8601" s="135"/>
    </row>
    <row r="8602" spans="1:5">
      <c r="A8602" s="88">
        <v>8592</v>
      </c>
      <c r="B8602" s="134"/>
      <c r="C8602" s="134"/>
      <c r="D8602" s="94">
        <f t="shared" si="134"/>
        <v>0</v>
      </c>
      <c r="E8602" s="135"/>
    </row>
    <row r="8603" spans="1:5">
      <c r="A8603" s="88">
        <v>8593</v>
      </c>
      <c r="B8603" s="134"/>
      <c r="C8603" s="134"/>
      <c r="D8603" s="94">
        <f t="shared" si="134"/>
        <v>0</v>
      </c>
      <c r="E8603" s="135"/>
    </row>
    <row r="8604" spans="1:5">
      <c r="A8604" s="88">
        <v>8594</v>
      </c>
      <c r="B8604" s="134"/>
      <c r="C8604" s="134"/>
      <c r="D8604" s="94">
        <f t="shared" si="134"/>
        <v>0</v>
      </c>
      <c r="E8604" s="135"/>
    </row>
    <row r="8605" spans="1:5">
      <c r="A8605" s="88">
        <v>8595</v>
      </c>
      <c r="B8605" s="134"/>
      <c r="C8605" s="134"/>
      <c r="D8605" s="94">
        <f t="shared" si="134"/>
        <v>0</v>
      </c>
      <c r="E8605" s="135"/>
    </row>
    <row r="8606" spans="1:5">
      <c r="A8606" s="88">
        <v>8596</v>
      </c>
      <c r="B8606" s="134"/>
      <c r="C8606" s="134"/>
      <c r="D8606" s="94">
        <f t="shared" si="134"/>
        <v>0</v>
      </c>
      <c r="E8606" s="135"/>
    </row>
    <row r="8607" spans="1:5">
      <c r="A8607" s="88">
        <v>8597</v>
      </c>
      <c r="B8607" s="134"/>
      <c r="C8607" s="134"/>
      <c r="D8607" s="94">
        <f t="shared" si="134"/>
        <v>0</v>
      </c>
      <c r="E8607" s="135"/>
    </row>
    <row r="8608" spans="1:5">
      <c r="A8608" s="88">
        <v>8598</v>
      </c>
      <c r="B8608" s="134"/>
      <c r="C8608" s="134"/>
      <c r="D8608" s="94">
        <f t="shared" si="134"/>
        <v>0</v>
      </c>
      <c r="E8608" s="135"/>
    </row>
    <row r="8609" spans="1:5">
      <c r="A8609" s="88">
        <v>8599</v>
      </c>
      <c r="B8609" s="134"/>
      <c r="C8609" s="134"/>
      <c r="D8609" s="94">
        <f t="shared" si="134"/>
        <v>0</v>
      </c>
      <c r="E8609" s="135"/>
    </row>
    <row r="8610" spans="1:5">
      <c r="A8610" s="88">
        <v>8600</v>
      </c>
      <c r="B8610" s="134"/>
      <c r="C8610" s="134"/>
      <c r="D8610" s="94">
        <f t="shared" si="134"/>
        <v>0</v>
      </c>
      <c r="E8610" s="135"/>
    </row>
    <row r="8611" spans="1:5">
      <c r="A8611" s="88">
        <v>8601</v>
      </c>
      <c r="B8611" s="134"/>
      <c r="C8611" s="134"/>
      <c r="D8611" s="94">
        <f t="shared" si="134"/>
        <v>0</v>
      </c>
      <c r="E8611" s="135"/>
    </row>
    <row r="8612" spans="1:5">
      <c r="A8612" s="88">
        <v>8602</v>
      </c>
      <c r="B8612" s="134"/>
      <c r="C8612" s="134"/>
      <c r="D8612" s="94">
        <f t="shared" si="134"/>
        <v>0</v>
      </c>
      <c r="E8612" s="135"/>
    </row>
    <row r="8613" spans="1:5">
      <c r="A8613" s="88">
        <v>8603</v>
      </c>
      <c r="B8613" s="134"/>
      <c r="C8613" s="134"/>
      <c r="D8613" s="94">
        <f t="shared" si="134"/>
        <v>0</v>
      </c>
      <c r="E8613" s="135"/>
    </row>
    <row r="8614" spans="1:5">
      <c r="A8614" s="88">
        <v>8604</v>
      </c>
      <c r="B8614" s="134"/>
      <c r="C8614" s="134"/>
      <c r="D8614" s="94">
        <f t="shared" si="134"/>
        <v>0</v>
      </c>
      <c r="E8614" s="135"/>
    </row>
    <row r="8615" spans="1:5">
      <c r="A8615" s="88">
        <v>8605</v>
      </c>
      <c r="B8615" s="134"/>
      <c r="C8615" s="134"/>
      <c r="D8615" s="94">
        <f t="shared" si="134"/>
        <v>0</v>
      </c>
      <c r="E8615" s="135"/>
    </row>
    <row r="8616" spans="1:5">
      <c r="A8616" s="88">
        <v>8606</v>
      </c>
      <c r="B8616" s="134"/>
      <c r="C8616" s="134"/>
      <c r="D8616" s="94">
        <f t="shared" si="134"/>
        <v>0</v>
      </c>
      <c r="E8616" s="135"/>
    </row>
    <row r="8617" spans="1:5">
      <c r="A8617" s="88">
        <v>8607</v>
      </c>
      <c r="B8617" s="134"/>
      <c r="C8617" s="134"/>
      <c r="D8617" s="94">
        <f t="shared" si="134"/>
        <v>0</v>
      </c>
      <c r="E8617" s="135"/>
    </row>
    <row r="8618" spans="1:5">
      <c r="A8618" s="88">
        <v>8608</v>
      </c>
      <c r="B8618" s="134"/>
      <c r="C8618" s="134"/>
      <c r="D8618" s="94">
        <f t="shared" si="134"/>
        <v>0</v>
      </c>
      <c r="E8618" s="135"/>
    </row>
    <row r="8619" spans="1:5">
      <c r="A8619" s="88">
        <v>8609</v>
      </c>
      <c r="B8619" s="134"/>
      <c r="C8619" s="134"/>
      <c r="D8619" s="94">
        <f t="shared" si="134"/>
        <v>0</v>
      </c>
      <c r="E8619" s="135"/>
    </row>
    <row r="8620" spans="1:5">
      <c r="A8620" s="88">
        <v>8610</v>
      </c>
      <c r="B8620" s="134"/>
      <c r="C8620" s="134"/>
      <c r="D8620" s="94">
        <f t="shared" si="134"/>
        <v>0</v>
      </c>
      <c r="E8620" s="135"/>
    </row>
    <row r="8621" spans="1:5">
      <c r="A8621" s="88">
        <v>8611</v>
      </c>
      <c r="B8621" s="134"/>
      <c r="C8621" s="134"/>
      <c r="D8621" s="94">
        <f t="shared" si="134"/>
        <v>0</v>
      </c>
      <c r="E8621" s="135"/>
    </row>
    <row r="8622" spans="1:5">
      <c r="A8622" s="88">
        <v>8612</v>
      </c>
      <c r="B8622" s="134"/>
      <c r="C8622" s="134"/>
      <c r="D8622" s="94">
        <f t="shared" si="134"/>
        <v>0</v>
      </c>
      <c r="E8622" s="135"/>
    </row>
    <row r="8623" spans="1:5">
      <c r="A8623" s="88">
        <v>8613</v>
      </c>
      <c r="B8623" s="134"/>
      <c r="C8623" s="134"/>
      <c r="D8623" s="94">
        <f t="shared" si="134"/>
        <v>0</v>
      </c>
      <c r="E8623" s="135"/>
    </row>
    <row r="8624" spans="1:5">
      <c r="A8624" s="88">
        <v>8614</v>
      </c>
      <c r="B8624" s="134"/>
      <c r="C8624" s="134"/>
      <c r="D8624" s="94">
        <f t="shared" si="134"/>
        <v>0</v>
      </c>
      <c r="E8624" s="135"/>
    </row>
    <row r="8625" spans="1:5">
      <c r="A8625" s="88">
        <v>8615</v>
      </c>
      <c r="B8625" s="134"/>
      <c r="C8625" s="134"/>
      <c r="D8625" s="94">
        <f t="shared" si="134"/>
        <v>0</v>
      </c>
      <c r="E8625" s="135"/>
    </row>
    <row r="8626" spans="1:5">
      <c r="A8626" s="88">
        <v>8616</v>
      </c>
      <c r="B8626" s="134"/>
      <c r="C8626" s="134"/>
      <c r="D8626" s="94">
        <f t="shared" si="134"/>
        <v>0</v>
      </c>
      <c r="E8626" s="135"/>
    </row>
    <row r="8627" spans="1:5">
      <c r="A8627" s="88">
        <v>8617</v>
      </c>
      <c r="B8627" s="134"/>
      <c r="C8627" s="134"/>
      <c r="D8627" s="94">
        <f t="shared" si="134"/>
        <v>0</v>
      </c>
      <c r="E8627" s="135"/>
    </row>
    <row r="8628" spans="1:5">
      <c r="A8628" s="88">
        <v>8618</v>
      </c>
      <c r="B8628" s="134"/>
      <c r="C8628" s="134"/>
      <c r="D8628" s="94">
        <f t="shared" si="134"/>
        <v>0</v>
      </c>
      <c r="E8628" s="135"/>
    </row>
    <row r="8629" spans="1:5">
      <c r="A8629" s="88">
        <v>8619</v>
      </c>
      <c r="B8629" s="134"/>
      <c r="C8629" s="134"/>
      <c r="D8629" s="94">
        <f t="shared" si="134"/>
        <v>0</v>
      </c>
      <c r="E8629" s="135"/>
    </row>
    <row r="8630" spans="1:5">
      <c r="A8630" s="88">
        <v>8620</v>
      </c>
      <c r="B8630" s="134"/>
      <c r="C8630" s="134"/>
      <c r="D8630" s="94">
        <f t="shared" si="134"/>
        <v>0</v>
      </c>
      <c r="E8630" s="135"/>
    </row>
    <row r="8631" spans="1:5">
      <c r="A8631" s="88">
        <v>8621</v>
      </c>
      <c r="B8631" s="134"/>
      <c r="C8631" s="134"/>
      <c r="D8631" s="94">
        <f t="shared" si="134"/>
        <v>0</v>
      </c>
      <c r="E8631" s="135"/>
    </row>
    <row r="8632" spans="1:5">
      <c r="A8632" s="88">
        <v>8622</v>
      </c>
      <c r="B8632" s="134"/>
      <c r="C8632" s="134"/>
      <c r="D8632" s="94">
        <f t="shared" si="134"/>
        <v>0</v>
      </c>
      <c r="E8632" s="135"/>
    </row>
    <row r="8633" spans="1:5">
      <c r="A8633" s="88">
        <v>8623</v>
      </c>
      <c r="B8633" s="134"/>
      <c r="C8633" s="134"/>
      <c r="D8633" s="94">
        <f t="shared" si="134"/>
        <v>0</v>
      </c>
      <c r="E8633" s="135"/>
    </row>
    <row r="8634" spans="1:5">
      <c r="A8634" s="88">
        <v>8624</v>
      </c>
      <c r="B8634" s="134"/>
      <c r="C8634" s="134"/>
      <c r="D8634" s="94">
        <f t="shared" si="134"/>
        <v>0</v>
      </c>
      <c r="E8634" s="135"/>
    </row>
    <row r="8635" spans="1:5">
      <c r="A8635" s="88">
        <v>8625</v>
      </c>
      <c r="B8635" s="134"/>
      <c r="C8635" s="134"/>
      <c r="D8635" s="94">
        <f t="shared" si="134"/>
        <v>0</v>
      </c>
      <c r="E8635" s="135"/>
    </row>
    <row r="8636" spans="1:5">
      <c r="A8636" s="88">
        <v>8626</v>
      </c>
      <c r="B8636" s="134"/>
      <c r="C8636" s="134"/>
      <c r="D8636" s="94">
        <f t="shared" si="134"/>
        <v>0</v>
      </c>
      <c r="E8636" s="135"/>
    </row>
    <row r="8637" spans="1:5">
      <c r="A8637" s="88">
        <v>8627</v>
      </c>
      <c r="B8637" s="134"/>
      <c r="C8637" s="134"/>
      <c r="D8637" s="94">
        <f t="shared" si="134"/>
        <v>0</v>
      </c>
      <c r="E8637" s="135"/>
    </row>
    <row r="8638" spans="1:5">
      <c r="A8638" s="88">
        <v>8628</v>
      </c>
      <c r="B8638" s="134"/>
      <c r="C8638" s="134"/>
      <c r="D8638" s="94">
        <f t="shared" si="134"/>
        <v>0</v>
      </c>
      <c r="E8638" s="135"/>
    </row>
    <row r="8639" spans="1:5">
      <c r="A8639" s="88">
        <v>8629</v>
      </c>
      <c r="B8639" s="134"/>
      <c r="C8639" s="134"/>
      <c r="D8639" s="94">
        <f t="shared" si="134"/>
        <v>0</v>
      </c>
      <c r="E8639" s="135"/>
    </row>
    <row r="8640" spans="1:5">
      <c r="A8640" s="88">
        <v>8630</v>
      </c>
      <c r="B8640" s="134"/>
      <c r="C8640" s="134"/>
      <c r="D8640" s="94">
        <f t="shared" si="134"/>
        <v>0</v>
      </c>
      <c r="E8640" s="135"/>
    </row>
    <row r="8641" spans="1:5">
      <c r="A8641" s="88">
        <v>8631</v>
      </c>
      <c r="B8641" s="134"/>
      <c r="C8641" s="134"/>
      <c r="D8641" s="94">
        <f t="shared" si="134"/>
        <v>0</v>
      </c>
      <c r="E8641" s="135"/>
    </row>
    <row r="8642" spans="1:5">
      <c r="A8642" s="88">
        <v>8632</v>
      </c>
      <c r="B8642" s="134"/>
      <c r="C8642" s="134"/>
      <c r="D8642" s="94">
        <f t="shared" si="134"/>
        <v>0</v>
      </c>
      <c r="E8642" s="135"/>
    </row>
    <row r="8643" spans="1:5">
      <c r="A8643" s="88">
        <v>8633</v>
      </c>
      <c r="B8643" s="134"/>
      <c r="C8643" s="134"/>
      <c r="D8643" s="94">
        <f t="shared" si="134"/>
        <v>0</v>
      </c>
      <c r="E8643" s="135"/>
    </row>
    <row r="8644" spans="1:5">
      <c r="A8644" s="88">
        <v>8634</v>
      </c>
      <c r="B8644" s="134"/>
      <c r="C8644" s="134"/>
      <c r="D8644" s="94">
        <f t="shared" si="134"/>
        <v>0</v>
      </c>
      <c r="E8644" s="135"/>
    </row>
    <row r="8645" spans="1:5">
      <c r="A8645" s="88">
        <v>8635</v>
      </c>
      <c r="B8645" s="134"/>
      <c r="C8645" s="134"/>
      <c r="D8645" s="94">
        <f t="shared" si="134"/>
        <v>0</v>
      </c>
      <c r="E8645" s="135"/>
    </row>
    <row r="8646" spans="1:5">
      <c r="A8646" s="88">
        <v>8636</v>
      </c>
      <c r="B8646" s="134"/>
      <c r="C8646" s="134"/>
      <c r="D8646" s="94">
        <f t="shared" si="134"/>
        <v>0</v>
      </c>
      <c r="E8646" s="135"/>
    </row>
    <row r="8647" spans="1:5">
      <c r="A8647" s="88">
        <v>8637</v>
      </c>
      <c r="B8647" s="134"/>
      <c r="C8647" s="134"/>
      <c r="D8647" s="94">
        <f t="shared" si="134"/>
        <v>0</v>
      </c>
      <c r="E8647" s="135"/>
    </row>
    <row r="8648" spans="1:5">
      <c r="A8648" s="88">
        <v>8638</v>
      </c>
      <c r="B8648" s="134"/>
      <c r="C8648" s="134"/>
      <c r="D8648" s="94">
        <f t="shared" si="134"/>
        <v>0</v>
      </c>
      <c r="E8648" s="135"/>
    </row>
    <row r="8649" spans="1:5">
      <c r="A8649" s="88">
        <v>8639</v>
      </c>
      <c r="B8649" s="134"/>
      <c r="C8649" s="134"/>
      <c r="D8649" s="94">
        <f t="shared" si="134"/>
        <v>0</v>
      </c>
      <c r="E8649" s="135"/>
    </row>
    <row r="8650" spans="1:5">
      <c r="A8650" s="88">
        <v>8640</v>
      </c>
      <c r="B8650" s="134"/>
      <c r="C8650" s="134"/>
      <c r="D8650" s="94">
        <f t="shared" si="134"/>
        <v>0</v>
      </c>
      <c r="E8650" s="135"/>
    </row>
    <row r="8651" spans="1:5">
      <c r="A8651" s="88">
        <v>8641</v>
      </c>
      <c r="B8651" s="134"/>
      <c r="C8651" s="134"/>
      <c r="D8651" s="94">
        <f t="shared" si="134"/>
        <v>0</v>
      </c>
      <c r="E8651" s="135"/>
    </row>
    <row r="8652" spans="1:5">
      <c r="A8652" s="88">
        <v>8642</v>
      </c>
      <c r="B8652" s="134"/>
      <c r="C8652" s="134"/>
      <c r="D8652" s="94">
        <f t="shared" ref="D8652:D8715" si="135">MIN(B8652:C8652)</f>
        <v>0</v>
      </c>
      <c r="E8652" s="135"/>
    </row>
    <row r="8653" spans="1:5">
      <c r="A8653" s="88">
        <v>8643</v>
      </c>
      <c r="B8653" s="134"/>
      <c r="C8653" s="134"/>
      <c r="D8653" s="94">
        <f t="shared" si="135"/>
        <v>0</v>
      </c>
      <c r="E8653" s="135"/>
    </row>
    <row r="8654" spans="1:5">
      <c r="A8654" s="88">
        <v>8644</v>
      </c>
      <c r="B8654" s="134"/>
      <c r="C8654" s="134"/>
      <c r="D8654" s="94">
        <f t="shared" si="135"/>
        <v>0</v>
      </c>
      <c r="E8654" s="135"/>
    </row>
    <row r="8655" spans="1:5">
      <c r="A8655" s="88">
        <v>8645</v>
      </c>
      <c r="B8655" s="134"/>
      <c r="C8655" s="134"/>
      <c r="D8655" s="94">
        <f t="shared" si="135"/>
        <v>0</v>
      </c>
      <c r="E8655" s="135"/>
    </row>
    <row r="8656" spans="1:5">
      <c r="A8656" s="88">
        <v>8646</v>
      </c>
      <c r="B8656" s="134"/>
      <c r="C8656" s="134"/>
      <c r="D8656" s="94">
        <f t="shared" si="135"/>
        <v>0</v>
      </c>
      <c r="E8656" s="135"/>
    </row>
    <row r="8657" spans="1:5">
      <c r="A8657" s="88">
        <v>8647</v>
      </c>
      <c r="B8657" s="134"/>
      <c r="C8657" s="134"/>
      <c r="D8657" s="94">
        <f t="shared" si="135"/>
        <v>0</v>
      </c>
      <c r="E8657" s="135"/>
    </row>
    <row r="8658" spans="1:5">
      <c r="A8658" s="88">
        <v>8648</v>
      </c>
      <c r="B8658" s="134"/>
      <c r="C8658" s="134"/>
      <c r="D8658" s="94">
        <f t="shared" si="135"/>
        <v>0</v>
      </c>
      <c r="E8658" s="135"/>
    </row>
    <row r="8659" spans="1:5">
      <c r="A8659" s="88">
        <v>8649</v>
      </c>
      <c r="B8659" s="134"/>
      <c r="C8659" s="134"/>
      <c r="D8659" s="94">
        <f t="shared" si="135"/>
        <v>0</v>
      </c>
      <c r="E8659" s="135"/>
    </row>
    <row r="8660" spans="1:5">
      <c r="A8660" s="88">
        <v>8650</v>
      </c>
      <c r="B8660" s="134"/>
      <c r="C8660" s="134"/>
      <c r="D8660" s="94">
        <f t="shared" si="135"/>
        <v>0</v>
      </c>
      <c r="E8660" s="135"/>
    </row>
    <row r="8661" spans="1:5">
      <c r="A8661" s="88">
        <v>8651</v>
      </c>
      <c r="B8661" s="134"/>
      <c r="C8661" s="134"/>
      <c r="D8661" s="94">
        <f t="shared" si="135"/>
        <v>0</v>
      </c>
      <c r="E8661" s="135"/>
    </row>
    <row r="8662" spans="1:5">
      <c r="A8662" s="88">
        <v>8652</v>
      </c>
      <c r="B8662" s="134"/>
      <c r="C8662" s="134"/>
      <c r="D8662" s="94">
        <f t="shared" si="135"/>
        <v>0</v>
      </c>
      <c r="E8662" s="135"/>
    </row>
    <row r="8663" spans="1:5">
      <c r="A8663" s="88">
        <v>8653</v>
      </c>
      <c r="B8663" s="134"/>
      <c r="C8663" s="134"/>
      <c r="D8663" s="94">
        <f t="shared" si="135"/>
        <v>0</v>
      </c>
      <c r="E8663" s="135"/>
    </row>
    <row r="8664" spans="1:5">
      <c r="A8664" s="88">
        <v>8654</v>
      </c>
      <c r="B8664" s="134"/>
      <c r="C8664" s="134"/>
      <c r="D8664" s="94">
        <f t="shared" si="135"/>
        <v>0</v>
      </c>
      <c r="E8664" s="135"/>
    </row>
    <row r="8665" spans="1:5">
      <c r="A8665" s="88">
        <v>8655</v>
      </c>
      <c r="B8665" s="134"/>
      <c r="C8665" s="134"/>
      <c r="D8665" s="94">
        <f t="shared" si="135"/>
        <v>0</v>
      </c>
      <c r="E8665" s="135"/>
    </row>
    <row r="8666" spans="1:5">
      <c r="A8666" s="88">
        <v>8656</v>
      </c>
      <c r="B8666" s="134"/>
      <c r="C8666" s="134"/>
      <c r="D8666" s="94">
        <f t="shared" si="135"/>
        <v>0</v>
      </c>
      <c r="E8666" s="135"/>
    </row>
    <row r="8667" spans="1:5">
      <c r="A8667" s="88">
        <v>8657</v>
      </c>
      <c r="B8667" s="134"/>
      <c r="C8667" s="134"/>
      <c r="D8667" s="94">
        <f t="shared" si="135"/>
        <v>0</v>
      </c>
      <c r="E8667" s="135"/>
    </row>
    <row r="8668" spans="1:5">
      <c r="A8668" s="88">
        <v>8658</v>
      </c>
      <c r="B8668" s="134"/>
      <c r="C8668" s="134"/>
      <c r="D8668" s="94">
        <f t="shared" si="135"/>
        <v>0</v>
      </c>
      <c r="E8668" s="135"/>
    </row>
    <row r="8669" spans="1:5">
      <c r="A8669" s="88">
        <v>8659</v>
      </c>
      <c r="B8669" s="134"/>
      <c r="C8669" s="134"/>
      <c r="D8669" s="94">
        <f t="shared" si="135"/>
        <v>0</v>
      </c>
      <c r="E8669" s="135"/>
    </row>
    <row r="8670" spans="1:5">
      <c r="A8670" s="88">
        <v>8660</v>
      </c>
      <c r="B8670" s="134"/>
      <c r="C8670" s="134"/>
      <c r="D8670" s="94">
        <f t="shared" si="135"/>
        <v>0</v>
      </c>
      <c r="E8670" s="135"/>
    </row>
    <row r="8671" spans="1:5">
      <c r="A8671" s="88">
        <v>8661</v>
      </c>
      <c r="B8671" s="134"/>
      <c r="C8671" s="134"/>
      <c r="D8671" s="94">
        <f t="shared" si="135"/>
        <v>0</v>
      </c>
      <c r="E8671" s="135"/>
    </row>
    <row r="8672" spans="1:5">
      <c r="A8672" s="88">
        <v>8662</v>
      </c>
      <c r="B8672" s="134"/>
      <c r="C8672" s="134"/>
      <c r="D8672" s="94">
        <f t="shared" si="135"/>
        <v>0</v>
      </c>
      <c r="E8672" s="135"/>
    </row>
    <row r="8673" spans="1:5">
      <c r="A8673" s="88">
        <v>8663</v>
      </c>
      <c r="B8673" s="134"/>
      <c r="C8673" s="134"/>
      <c r="D8673" s="94">
        <f t="shared" si="135"/>
        <v>0</v>
      </c>
      <c r="E8673" s="135"/>
    </row>
    <row r="8674" spans="1:5">
      <c r="A8674" s="88">
        <v>8664</v>
      </c>
      <c r="B8674" s="134"/>
      <c r="C8674" s="134"/>
      <c r="D8674" s="94">
        <f t="shared" si="135"/>
        <v>0</v>
      </c>
      <c r="E8674" s="135"/>
    </row>
    <row r="8675" spans="1:5">
      <c r="A8675" s="88">
        <v>8665</v>
      </c>
      <c r="B8675" s="134"/>
      <c r="C8675" s="134"/>
      <c r="D8675" s="94">
        <f t="shared" si="135"/>
        <v>0</v>
      </c>
      <c r="E8675" s="135"/>
    </row>
    <row r="8676" spans="1:5">
      <c r="A8676" s="88">
        <v>8666</v>
      </c>
      <c r="B8676" s="134"/>
      <c r="C8676" s="134"/>
      <c r="D8676" s="94">
        <f t="shared" si="135"/>
        <v>0</v>
      </c>
      <c r="E8676" s="135"/>
    </row>
    <row r="8677" spans="1:5">
      <c r="A8677" s="88">
        <v>8667</v>
      </c>
      <c r="B8677" s="134"/>
      <c r="C8677" s="134"/>
      <c r="D8677" s="94">
        <f t="shared" si="135"/>
        <v>0</v>
      </c>
      <c r="E8677" s="135"/>
    </row>
    <row r="8678" spans="1:5">
      <c r="A8678" s="88">
        <v>8668</v>
      </c>
      <c r="B8678" s="134"/>
      <c r="C8678" s="134"/>
      <c r="D8678" s="94">
        <f t="shared" si="135"/>
        <v>0</v>
      </c>
      <c r="E8678" s="135"/>
    </row>
    <row r="8679" spans="1:5">
      <c r="A8679" s="88">
        <v>8669</v>
      </c>
      <c r="B8679" s="134"/>
      <c r="C8679" s="134"/>
      <c r="D8679" s="94">
        <f t="shared" si="135"/>
        <v>0</v>
      </c>
      <c r="E8679" s="135"/>
    </row>
    <row r="8680" spans="1:5">
      <c r="A8680" s="88">
        <v>8670</v>
      </c>
      <c r="B8680" s="134"/>
      <c r="C8680" s="134"/>
      <c r="D8680" s="94">
        <f t="shared" si="135"/>
        <v>0</v>
      </c>
      <c r="E8680" s="135"/>
    </row>
    <row r="8681" spans="1:5">
      <c r="A8681" s="88">
        <v>8671</v>
      </c>
      <c r="B8681" s="134"/>
      <c r="C8681" s="134"/>
      <c r="D8681" s="94">
        <f t="shared" si="135"/>
        <v>0</v>
      </c>
      <c r="E8681" s="135"/>
    </row>
    <row r="8682" spans="1:5">
      <c r="A8682" s="88">
        <v>8672</v>
      </c>
      <c r="B8682" s="134"/>
      <c r="C8682" s="134"/>
      <c r="D8682" s="94">
        <f t="shared" si="135"/>
        <v>0</v>
      </c>
      <c r="E8682" s="135"/>
    </row>
    <row r="8683" spans="1:5">
      <c r="A8683" s="88">
        <v>8673</v>
      </c>
      <c r="B8683" s="134"/>
      <c r="C8683" s="134"/>
      <c r="D8683" s="94">
        <f t="shared" si="135"/>
        <v>0</v>
      </c>
      <c r="E8683" s="135"/>
    </row>
    <row r="8684" spans="1:5">
      <c r="A8684" s="88">
        <v>8674</v>
      </c>
      <c r="B8684" s="134"/>
      <c r="C8684" s="134"/>
      <c r="D8684" s="94">
        <f t="shared" si="135"/>
        <v>0</v>
      </c>
      <c r="E8684" s="135"/>
    </row>
    <row r="8685" spans="1:5">
      <c r="A8685" s="88">
        <v>8675</v>
      </c>
      <c r="B8685" s="134"/>
      <c r="C8685" s="134"/>
      <c r="D8685" s="94">
        <f t="shared" si="135"/>
        <v>0</v>
      </c>
      <c r="E8685" s="135"/>
    </row>
    <row r="8686" spans="1:5">
      <c r="A8686" s="88">
        <v>8676</v>
      </c>
      <c r="B8686" s="134"/>
      <c r="C8686" s="134"/>
      <c r="D8686" s="94">
        <f t="shared" si="135"/>
        <v>0</v>
      </c>
      <c r="E8686" s="135"/>
    </row>
    <row r="8687" spans="1:5">
      <c r="A8687" s="88">
        <v>8677</v>
      </c>
      <c r="B8687" s="134"/>
      <c r="C8687" s="134"/>
      <c r="D8687" s="94">
        <f t="shared" si="135"/>
        <v>0</v>
      </c>
      <c r="E8687" s="135"/>
    </row>
    <row r="8688" spans="1:5">
      <c r="A8688" s="88">
        <v>8678</v>
      </c>
      <c r="B8688" s="134"/>
      <c r="C8688" s="134"/>
      <c r="D8688" s="94">
        <f t="shared" si="135"/>
        <v>0</v>
      </c>
      <c r="E8688" s="135"/>
    </row>
    <row r="8689" spans="1:5">
      <c r="A8689" s="88">
        <v>8679</v>
      </c>
      <c r="B8689" s="134"/>
      <c r="C8689" s="134"/>
      <c r="D8689" s="94">
        <f t="shared" si="135"/>
        <v>0</v>
      </c>
      <c r="E8689" s="135"/>
    </row>
    <row r="8690" spans="1:5">
      <c r="A8690" s="88">
        <v>8680</v>
      </c>
      <c r="B8690" s="134"/>
      <c r="C8690" s="134"/>
      <c r="D8690" s="94">
        <f t="shared" si="135"/>
        <v>0</v>
      </c>
      <c r="E8690" s="135"/>
    </row>
    <row r="8691" spans="1:5">
      <c r="A8691" s="88">
        <v>8681</v>
      </c>
      <c r="B8691" s="134"/>
      <c r="C8691" s="134"/>
      <c r="D8691" s="94">
        <f t="shared" si="135"/>
        <v>0</v>
      </c>
      <c r="E8691" s="135"/>
    </row>
    <row r="8692" spans="1:5">
      <c r="A8692" s="88">
        <v>8682</v>
      </c>
      <c r="B8692" s="134"/>
      <c r="C8692" s="134"/>
      <c r="D8692" s="94">
        <f t="shared" si="135"/>
        <v>0</v>
      </c>
      <c r="E8692" s="135"/>
    </row>
    <row r="8693" spans="1:5">
      <c r="A8693" s="88">
        <v>8683</v>
      </c>
      <c r="B8693" s="134"/>
      <c r="C8693" s="134"/>
      <c r="D8693" s="94">
        <f t="shared" si="135"/>
        <v>0</v>
      </c>
      <c r="E8693" s="135"/>
    </row>
    <row r="8694" spans="1:5">
      <c r="A8694" s="88">
        <v>8684</v>
      </c>
      <c r="B8694" s="134"/>
      <c r="C8694" s="134"/>
      <c r="D8694" s="94">
        <f t="shared" si="135"/>
        <v>0</v>
      </c>
      <c r="E8694" s="135"/>
    </row>
    <row r="8695" spans="1:5">
      <c r="A8695" s="88">
        <v>8685</v>
      </c>
      <c r="B8695" s="134"/>
      <c r="C8695" s="134"/>
      <c r="D8695" s="94">
        <f t="shared" si="135"/>
        <v>0</v>
      </c>
      <c r="E8695" s="135"/>
    </row>
    <row r="8696" spans="1:5">
      <c r="A8696" s="88">
        <v>8686</v>
      </c>
      <c r="B8696" s="134"/>
      <c r="C8696" s="134"/>
      <c r="D8696" s="94">
        <f t="shared" si="135"/>
        <v>0</v>
      </c>
      <c r="E8696" s="135"/>
    </row>
    <row r="8697" spans="1:5">
      <c r="A8697" s="88">
        <v>8687</v>
      </c>
      <c r="B8697" s="134"/>
      <c r="C8697" s="134"/>
      <c r="D8697" s="94">
        <f t="shared" si="135"/>
        <v>0</v>
      </c>
      <c r="E8697" s="135"/>
    </row>
    <row r="8698" spans="1:5">
      <c r="A8698" s="88">
        <v>8688</v>
      </c>
      <c r="B8698" s="134"/>
      <c r="C8698" s="134"/>
      <c r="D8698" s="94">
        <f t="shared" si="135"/>
        <v>0</v>
      </c>
      <c r="E8698" s="135"/>
    </row>
    <row r="8699" spans="1:5">
      <c r="A8699" s="88">
        <v>8689</v>
      </c>
      <c r="B8699" s="134"/>
      <c r="C8699" s="134"/>
      <c r="D8699" s="94">
        <f t="shared" si="135"/>
        <v>0</v>
      </c>
      <c r="E8699" s="135"/>
    </row>
    <row r="8700" spans="1:5">
      <c r="A8700" s="88">
        <v>8690</v>
      </c>
      <c r="B8700" s="134"/>
      <c r="C8700" s="134"/>
      <c r="D8700" s="94">
        <f t="shared" si="135"/>
        <v>0</v>
      </c>
      <c r="E8700" s="135"/>
    </row>
    <row r="8701" spans="1:5">
      <c r="A8701" s="88">
        <v>8691</v>
      </c>
      <c r="B8701" s="134"/>
      <c r="C8701" s="134"/>
      <c r="D8701" s="94">
        <f t="shared" si="135"/>
        <v>0</v>
      </c>
      <c r="E8701" s="135"/>
    </row>
    <row r="8702" spans="1:5">
      <c r="A8702" s="88">
        <v>8692</v>
      </c>
      <c r="B8702" s="134"/>
      <c r="C8702" s="134"/>
      <c r="D8702" s="94">
        <f t="shared" si="135"/>
        <v>0</v>
      </c>
      <c r="E8702" s="135"/>
    </row>
    <row r="8703" spans="1:5">
      <c r="A8703" s="88">
        <v>8693</v>
      </c>
      <c r="B8703" s="134"/>
      <c r="C8703" s="134"/>
      <c r="D8703" s="94">
        <f t="shared" si="135"/>
        <v>0</v>
      </c>
      <c r="E8703" s="135"/>
    </row>
    <row r="8704" spans="1:5">
      <c r="A8704" s="88">
        <v>8694</v>
      </c>
      <c r="B8704" s="134"/>
      <c r="C8704" s="134"/>
      <c r="D8704" s="94">
        <f t="shared" si="135"/>
        <v>0</v>
      </c>
      <c r="E8704" s="135"/>
    </row>
    <row r="8705" spans="1:5">
      <c r="A8705" s="88">
        <v>8695</v>
      </c>
      <c r="B8705" s="134"/>
      <c r="C8705" s="134"/>
      <c r="D8705" s="94">
        <f t="shared" si="135"/>
        <v>0</v>
      </c>
      <c r="E8705" s="135"/>
    </row>
    <row r="8706" spans="1:5">
      <c r="A8706" s="88">
        <v>8696</v>
      </c>
      <c r="B8706" s="134"/>
      <c r="C8706" s="134"/>
      <c r="D8706" s="94">
        <f t="shared" si="135"/>
        <v>0</v>
      </c>
      <c r="E8706" s="135"/>
    </row>
    <row r="8707" spans="1:5">
      <c r="A8707" s="88">
        <v>8697</v>
      </c>
      <c r="B8707" s="134"/>
      <c r="C8707" s="134"/>
      <c r="D8707" s="94">
        <f t="shared" si="135"/>
        <v>0</v>
      </c>
      <c r="E8707" s="135"/>
    </row>
    <row r="8708" spans="1:5">
      <c r="A8708" s="88">
        <v>8698</v>
      </c>
      <c r="B8708" s="134"/>
      <c r="C8708" s="134"/>
      <c r="D8708" s="94">
        <f t="shared" si="135"/>
        <v>0</v>
      </c>
      <c r="E8708" s="135"/>
    </row>
    <row r="8709" spans="1:5">
      <c r="A8709" s="88">
        <v>8699</v>
      </c>
      <c r="B8709" s="134"/>
      <c r="C8709" s="134"/>
      <c r="D8709" s="94">
        <f t="shared" si="135"/>
        <v>0</v>
      </c>
      <c r="E8709" s="135"/>
    </row>
    <row r="8710" spans="1:5">
      <c r="A8710" s="88">
        <v>8700</v>
      </c>
      <c r="B8710" s="134"/>
      <c r="C8710" s="134"/>
      <c r="D8710" s="94">
        <f t="shared" si="135"/>
        <v>0</v>
      </c>
      <c r="E8710" s="135"/>
    </row>
    <row r="8711" spans="1:5">
      <c r="A8711" s="88">
        <v>8701</v>
      </c>
      <c r="B8711" s="134"/>
      <c r="C8711" s="134"/>
      <c r="D8711" s="94">
        <f t="shared" si="135"/>
        <v>0</v>
      </c>
      <c r="E8711" s="135"/>
    </row>
    <row r="8712" spans="1:5">
      <c r="A8712" s="88">
        <v>8702</v>
      </c>
      <c r="B8712" s="134"/>
      <c r="C8712" s="134"/>
      <c r="D8712" s="94">
        <f t="shared" si="135"/>
        <v>0</v>
      </c>
      <c r="E8712" s="135"/>
    </row>
    <row r="8713" spans="1:5">
      <c r="A8713" s="88">
        <v>8703</v>
      </c>
      <c r="B8713" s="134"/>
      <c r="C8713" s="134"/>
      <c r="D8713" s="94">
        <f t="shared" si="135"/>
        <v>0</v>
      </c>
      <c r="E8713" s="135"/>
    </row>
    <row r="8714" spans="1:5">
      <c r="A8714" s="88">
        <v>8704</v>
      </c>
      <c r="B8714" s="134"/>
      <c r="C8714" s="134"/>
      <c r="D8714" s="94">
        <f t="shared" si="135"/>
        <v>0</v>
      </c>
      <c r="E8714" s="135"/>
    </row>
    <row r="8715" spans="1:5">
      <c r="A8715" s="88">
        <v>8705</v>
      </c>
      <c r="B8715" s="134"/>
      <c r="C8715" s="134"/>
      <c r="D8715" s="94">
        <f t="shared" si="135"/>
        <v>0</v>
      </c>
      <c r="E8715" s="135"/>
    </row>
    <row r="8716" spans="1:5">
      <c r="A8716" s="88">
        <v>8706</v>
      </c>
      <c r="B8716" s="134"/>
      <c r="C8716" s="134"/>
      <c r="D8716" s="94">
        <f t="shared" ref="D8716:D8771" si="136">MIN(B8716:C8716)</f>
        <v>0</v>
      </c>
      <c r="E8716" s="135"/>
    </row>
    <row r="8717" spans="1:5">
      <c r="A8717" s="88">
        <v>8707</v>
      </c>
      <c r="B8717" s="134"/>
      <c r="C8717" s="134"/>
      <c r="D8717" s="94">
        <f t="shared" si="136"/>
        <v>0</v>
      </c>
      <c r="E8717" s="135"/>
    </row>
    <row r="8718" spans="1:5">
      <c r="A8718" s="88">
        <v>8708</v>
      </c>
      <c r="B8718" s="134"/>
      <c r="C8718" s="134"/>
      <c r="D8718" s="94">
        <f t="shared" si="136"/>
        <v>0</v>
      </c>
      <c r="E8718" s="135"/>
    </row>
    <row r="8719" spans="1:5">
      <c r="A8719" s="88">
        <v>8709</v>
      </c>
      <c r="B8719" s="134"/>
      <c r="C8719" s="134"/>
      <c r="D8719" s="94">
        <f t="shared" si="136"/>
        <v>0</v>
      </c>
      <c r="E8719" s="135"/>
    </row>
    <row r="8720" spans="1:5">
      <c r="A8720" s="88">
        <v>8710</v>
      </c>
      <c r="B8720" s="134"/>
      <c r="C8720" s="134"/>
      <c r="D8720" s="94">
        <f t="shared" si="136"/>
        <v>0</v>
      </c>
      <c r="E8720" s="135"/>
    </row>
    <row r="8721" spans="1:5">
      <c r="A8721" s="88">
        <v>8711</v>
      </c>
      <c r="B8721" s="134"/>
      <c r="C8721" s="134"/>
      <c r="D8721" s="94">
        <f t="shared" si="136"/>
        <v>0</v>
      </c>
      <c r="E8721" s="135"/>
    </row>
    <row r="8722" spans="1:5">
      <c r="A8722" s="88">
        <v>8712</v>
      </c>
      <c r="B8722" s="134"/>
      <c r="C8722" s="134"/>
      <c r="D8722" s="94">
        <f t="shared" si="136"/>
        <v>0</v>
      </c>
      <c r="E8722" s="135"/>
    </row>
    <row r="8723" spans="1:5">
      <c r="A8723" s="88">
        <v>8713</v>
      </c>
      <c r="B8723" s="134"/>
      <c r="C8723" s="134"/>
      <c r="D8723" s="94">
        <f t="shared" si="136"/>
        <v>0</v>
      </c>
      <c r="E8723" s="135"/>
    </row>
    <row r="8724" spans="1:5">
      <c r="A8724" s="88">
        <v>8714</v>
      </c>
      <c r="B8724" s="134"/>
      <c r="C8724" s="134"/>
      <c r="D8724" s="94">
        <f t="shared" si="136"/>
        <v>0</v>
      </c>
      <c r="E8724" s="135"/>
    </row>
    <row r="8725" spans="1:5">
      <c r="A8725" s="88">
        <v>8715</v>
      </c>
      <c r="B8725" s="134"/>
      <c r="C8725" s="134"/>
      <c r="D8725" s="94">
        <f t="shared" si="136"/>
        <v>0</v>
      </c>
      <c r="E8725" s="135"/>
    </row>
    <row r="8726" spans="1:5">
      <c r="A8726" s="88">
        <v>8716</v>
      </c>
      <c r="B8726" s="134"/>
      <c r="C8726" s="134"/>
      <c r="D8726" s="94">
        <f t="shared" si="136"/>
        <v>0</v>
      </c>
      <c r="E8726" s="135"/>
    </row>
    <row r="8727" spans="1:5">
      <c r="A8727" s="88">
        <v>8717</v>
      </c>
      <c r="B8727" s="134"/>
      <c r="C8727" s="134"/>
      <c r="D8727" s="94">
        <f t="shared" si="136"/>
        <v>0</v>
      </c>
      <c r="E8727" s="135"/>
    </row>
    <row r="8728" spans="1:5">
      <c r="A8728" s="88">
        <v>8718</v>
      </c>
      <c r="B8728" s="134"/>
      <c r="C8728" s="134"/>
      <c r="D8728" s="94">
        <f t="shared" si="136"/>
        <v>0</v>
      </c>
      <c r="E8728" s="135"/>
    </row>
    <row r="8729" spans="1:5">
      <c r="A8729" s="88">
        <v>8719</v>
      </c>
      <c r="B8729" s="134"/>
      <c r="C8729" s="134"/>
      <c r="D8729" s="94">
        <f t="shared" si="136"/>
        <v>0</v>
      </c>
      <c r="E8729" s="135"/>
    </row>
    <row r="8730" spans="1:5">
      <c r="A8730" s="88">
        <v>8720</v>
      </c>
      <c r="B8730" s="134"/>
      <c r="C8730" s="134"/>
      <c r="D8730" s="94">
        <f t="shared" si="136"/>
        <v>0</v>
      </c>
      <c r="E8730" s="135"/>
    </row>
    <row r="8731" spans="1:5">
      <c r="A8731" s="88">
        <v>8721</v>
      </c>
      <c r="B8731" s="134"/>
      <c r="C8731" s="134"/>
      <c r="D8731" s="94">
        <f t="shared" si="136"/>
        <v>0</v>
      </c>
      <c r="E8731" s="135"/>
    </row>
    <row r="8732" spans="1:5">
      <c r="A8732" s="88">
        <v>8722</v>
      </c>
      <c r="B8732" s="134"/>
      <c r="C8732" s="134"/>
      <c r="D8732" s="94">
        <f t="shared" si="136"/>
        <v>0</v>
      </c>
      <c r="E8732" s="135"/>
    </row>
    <row r="8733" spans="1:5">
      <c r="A8733" s="88">
        <v>8723</v>
      </c>
      <c r="B8733" s="134"/>
      <c r="C8733" s="134"/>
      <c r="D8733" s="94">
        <f t="shared" si="136"/>
        <v>0</v>
      </c>
      <c r="E8733" s="135"/>
    </row>
    <row r="8734" spans="1:5">
      <c r="A8734" s="88">
        <v>8724</v>
      </c>
      <c r="B8734" s="134"/>
      <c r="C8734" s="134"/>
      <c r="D8734" s="94">
        <f t="shared" si="136"/>
        <v>0</v>
      </c>
      <c r="E8734" s="135"/>
    </row>
    <row r="8735" spans="1:5">
      <c r="A8735" s="88">
        <v>8725</v>
      </c>
      <c r="B8735" s="134"/>
      <c r="C8735" s="134"/>
      <c r="D8735" s="94">
        <f t="shared" si="136"/>
        <v>0</v>
      </c>
      <c r="E8735" s="135"/>
    </row>
    <row r="8736" spans="1:5">
      <c r="A8736" s="88">
        <v>8726</v>
      </c>
      <c r="B8736" s="134"/>
      <c r="C8736" s="134"/>
      <c r="D8736" s="94">
        <f t="shared" si="136"/>
        <v>0</v>
      </c>
      <c r="E8736" s="135"/>
    </row>
    <row r="8737" spans="1:5">
      <c r="A8737" s="88">
        <v>8727</v>
      </c>
      <c r="B8737" s="134"/>
      <c r="C8737" s="134"/>
      <c r="D8737" s="94">
        <f t="shared" si="136"/>
        <v>0</v>
      </c>
      <c r="E8737" s="135"/>
    </row>
    <row r="8738" spans="1:5">
      <c r="A8738" s="88">
        <v>8728</v>
      </c>
      <c r="B8738" s="134"/>
      <c r="C8738" s="134"/>
      <c r="D8738" s="94">
        <f t="shared" si="136"/>
        <v>0</v>
      </c>
      <c r="E8738" s="135"/>
    </row>
    <row r="8739" spans="1:5">
      <c r="A8739" s="88">
        <v>8729</v>
      </c>
      <c r="B8739" s="134"/>
      <c r="C8739" s="134"/>
      <c r="D8739" s="94">
        <f t="shared" si="136"/>
        <v>0</v>
      </c>
      <c r="E8739" s="135"/>
    </row>
    <row r="8740" spans="1:5">
      <c r="A8740" s="88">
        <v>8730</v>
      </c>
      <c r="B8740" s="134"/>
      <c r="C8740" s="134"/>
      <c r="D8740" s="94">
        <f t="shared" si="136"/>
        <v>0</v>
      </c>
      <c r="E8740" s="135"/>
    </row>
    <row r="8741" spans="1:5">
      <c r="A8741" s="88">
        <v>8731</v>
      </c>
      <c r="B8741" s="134"/>
      <c r="C8741" s="134"/>
      <c r="D8741" s="94">
        <f t="shared" si="136"/>
        <v>0</v>
      </c>
      <c r="E8741" s="135"/>
    </row>
    <row r="8742" spans="1:5">
      <c r="A8742" s="88">
        <v>8732</v>
      </c>
      <c r="B8742" s="134"/>
      <c r="C8742" s="134"/>
      <c r="D8742" s="94">
        <f t="shared" si="136"/>
        <v>0</v>
      </c>
      <c r="E8742" s="135"/>
    </row>
    <row r="8743" spans="1:5">
      <c r="A8743" s="88">
        <v>8733</v>
      </c>
      <c r="B8743" s="134"/>
      <c r="C8743" s="134"/>
      <c r="D8743" s="94">
        <f t="shared" si="136"/>
        <v>0</v>
      </c>
      <c r="E8743" s="135"/>
    </row>
    <row r="8744" spans="1:5">
      <c r="A8744" s="88">
        <v>8734</v>
      </c>
      <c r="B8744" s="134"/>
      <c r="C8744" s="134"/>
      <c r="D8744" s="94">
        <f t="shared" si="136"/>
        <v>0</v>
      </c>
      <c r="E8744" s="135"/>
    </row>
    <row r="8745" spans="1:5">
      <c r="A8745" s="88">
        <v>8735</v>
      </c>
      <c r="B8745" s="134"/>
      <c r="C8745" s="134"/>
      <c r="D8745" s="94">
        <f t="shared" si="136"/>
        <v>0</v>
      </c>
      <c r="E8745" s="135"/>
    </row>
    <row r="8746" spans="1:5">
      <c r="A8746" s="88">
        <v>8736</v>
      </c>
      <c r="B8746" s="134"/>
      <c r="C8746" s="134"/>
      <c r="D8746" s="94">
        <f t="shared" si="136"/>
        <v>0</v>
      </c>
      <c r="E8746" s="135"/>
    </row>
    <row r="8747" spans="1:5">
      <c r="A8747" s="88">
        <v>8737</v>
      </c>
      <c r="B8747" s="134"/>
      <c r="C8747" s="134"/>
      <c r="D8747" s="94">
        <f t="shared" si="136"/>
        <v>0</v>
      </c>
      <c r="E8747" s="135"/>
    </row>
    <row r="8748" spans="1:5">
      <c r="A8748" s="88">
        <v>8738</v>
      </c>
      <c r="B8748" s="134"/>
      <c r="C8748" s="134"/>
      <c r="D8748" s="94">
        <f t="shared" si="136"/>
        <v>0</v>
      </c>
      <c r="E8748" s="135"/>
    </row>
    <row r="8749" spans="1:5">
      <c r="A8749" s="88">
        <v>8739</v>
      </c>
      <c r="B8749" s="134"/>
      <c r="C8749" s="134"/>
      <c r="D8749" s="94">
        <f t="shared" si="136"/>
        <v>0</v>
      </c>
      <c r="E8749" s="135"/>
    </row>
    <row r="8750" spans="1:5">
      <c r="A8750" s="88">
        <v>8740</v>
      </c>
      <c r="B8750" s="134"/>
      <c r="C8750" s="134"/>
      <c r="D8750" s="94">
        <f t="shared" si="136"/>
        <v>0</v>
      </c>
      <c r="E8750" s="135"/>
    </row>
    <row r="8751" spans="1:5">
      <c r="A8751" s="88">
        <v>8741</v>
      </c>
      <c r="B8751" s="134"/>
      <c r="C8751" s="134"/>
      <c r="D8751" s="94">
        <f t="shared" si="136"/>
        <v>0</v>
      </c>
      <c r="E8751" s="135"/>
    </row>
    <row r="8752" spans="1:5">
      <c r="A8752" s="88">
        <v>8742</v>
      </c>
      <c r="B8752" s="134"/>
      <c r="C8752" s="134"/>
      <c r="D8752" s="94">
        <f t="shared" si="136"/>
        <v>0</v>
      </c>
      <c r="E8752" s="135"/>
    </row>
    <row r="8753" spans="1:5">
      <c r="A8753" s="88">
        <v>8743</v>
      </c>
      <c r="B8753" s="134"/>
      <c r="C8753" s="134"/>
      <c r="D8753" s="94">
        <f t="shared" si="136"/>
        <v>0</v>
      </c>
      <c r="E8753" s="135"/>
    </row>
    <row r="8754" spans="1:5">
      <c r="A8754" s="88">
        <v>8744</v>
      </c>
      <c r="B8754" s="134"/>
      <c r="C8754" s="134"/>
      <c r="D8754" s="94">
        <f t="shared" si="136"/>
        <v>0</v>
      </c>
      <c r="E8754" s="135"/>
    </row>
    <row r="8755" spans="1:5">
      <c r="A8755" s="88">
        <v>8745</v>
      </c>
      <c r="B8755" s="134"/>
      <c r="C8755" s="134"/>
      <c r="D8755" s="94">
        <f t="shared" si="136"/>
        <v>0</v>
      </c>
      <c r="E8755" s="135"/>
    </row>
    <row r="8756" spans="1:5">
      <c r="A8756" s="88">
        <v>8746</v>
      </c>
      <c r="B8756" s="134"/>
      <c r="C8756" s="134"/>
      <c r="D8756" s="94">
        <f t="shared" si="136"/>
        <v>0</v>
      </c>
      <c r="E8756" s="135"/>
    </row>
    <row r="8757" spans="1:5">
      <c r="A8757" s="88">
        <v>8747</v>
      </c>
      <c r="B8757" s="134"/>
      <c r="C8757" s="134"/>
      <c r="D8757" s="94">
        <f t="shared" si="136"/>
        <v>0</v>
      </c>
      <c r="E8757" s="135"/>
    </row>
    <row r="8758" spans="1:5">
      <c r="A8758" s="88">
        <v>8748</v>
      </c>
      <c r="B8758" s="134"/>
      <c r="C8758" s="134"/>
      <c r="D8758" s="94">
        <f t="shared" si="136"/>
        <v>0</v>
      </c>
      <c r="E8758" s="135"/>
    </row>
    <row r="8759" spans="1:5">
      <c r="A8759" s="88">
        <v>8749</v>
      </c>
      <c r="B8759" s="134"/>
      <c r="C8759" s="134"/>
      <c r="D8759" s="94">
        <f t="shared" si="136"/>
        <v>0</v>
      </c>
      <c r="E8759" s="135"/>
    </row>
    <row r="8760" spans="1:5">
      <c r="A8760" s="88">
        <v>8750</v>
      </c>
      <c r="B8760" s="134"/>
      <c r="C8760" s="134"/>
      <c r="D8760" s="94">
        <f t="shared" si="136"/>
        <v>0</v>
      </c>
      <c r="E8760" s="135"/>
    </row>
    <row r="8761" spans="1:5">
      <c r="A8761" s="88">
        <v>8751</v>
      </c>
      <c r="B8761" s="134"/>
      <c r="C8761" s="134"/>
      <c r="D8761" s="94">
        <f t="shared" si="136"/>
        <v>0</v>
      </c>
      <c r="E8761" s="135"/>
    </row>
    <row r="8762" spans="1:5">
      <c r="A8762" s="88">
        <v>8752</v>
      </c>
      <c r="B8762" s="134"/>
      <c r="C8762" s="134"/>
      <c r="D8762" s="94">
        <f t="shared" si="136"/>
        <v>0</v>
      </c>
      <c r="E8762" s="135"/>
    </row>
    <row r="8763" spans="1:5">
      <c r="A8763" s="88">
        <v>8753</v>
      </c>
      <c r="B8763" s="134"/>
      <c r="C8763" s="134"/>
      <c r="D8763" s="94">
        <f t="shared" si="136"/>
        <v>0</v>
      </c>
      <c r="E8763" s="135"/>
    </row>
    <row r="8764" spans="1:5">
      <c r="A8764" s="88">
        <v>8754</v>
      </c>
      <c r="B8764" s="134"/>
      <c r="C8764" s="134"/>
      <c r="D8764" s="94">
        <f t="shared" si="136"/>
        <v>0</v>
      </c>
      <c r="E8764" s="135"/>
    </row>
    <row r="8765" spans="1:5">
      <c r="A8765" s="88">
        <v>8755</v>
      </c>
      <c r="B8765" s="134"/>
      <c r="C8765" s="134"/>
      <c r="D8765" s="94">
        <f t="shared" si="136"/>
        <v>0</v>
      </c>
      <c r="E8765" s="135"/>
    </row>
    <row r="8766" spans="1:5">
      <c r="A8766" s="88">
        <v>8756</v>
      </c>
      <c r="B8766" s="134"/>
      <c r="C8766" s="134"/>
      <c r="D8766" s="94">
        <f t="shared" si="136"/>
        <v>0</v>
      </c>
      <c r="E8766" s="135"/>
    </row>
    <row r="8767" spans="1:5">
      <c r="A8767" s="88">
        <v>8757</v>
      </c>
      <c r="B8767" s="134"/>
      <c r="C8767" s="134"/>
      <c r="D8767" s="94">
        <f t="shared" si="136"/>
        <v>0</v>
      </c>
      <c r="E8767" s="135"/>
    </row>
    <row r="8768" spans="1:5">
      <c r="A8768" s="88">
        <v>8758</v>
      </c>
      <c r="B8768" s="134"/>
      <c r="C8768" s="134"/>
      <c r="D8768" s="94">
        <f t="shared" si="136"/>
        <v>0</v>
      </c>
      <c r="E8768" s="135"/>
    </row>
    <row r="8769" spans="1:5">
      <c r="A8769" s="88">
        <v>8759</v>
      </c>
      <c r="B8769" s="134"/>
      <c r="C8769" s="134"/>
      <c r="D8769" s="94">
        <f t="shared" si="136"/>
        <v>0</v>
      </c>
      <c r="E8769" s="135"/>
    </row>
    <row r="8770" spans="1:5">
      <c r="A8770" s="88">
        <v>8760</v>
      </c>
      <c r="B8770" s="134"/>
      <c r="C8770" s="134"/>
      <c r="D8770" s="94">
        <f t="shared" si="136"/>
        <v>0</v>
      </c>
      <c r="E8770" s="135"/>
    </row>
    <row r="8771" spans="1:5">
      <c r="A8771" s="88">
        <f>IF($B$8=8760,"",A8770+1)</f>
        <v>8761</v>
      </c>
      <c r="B8771" s="134"/>
      <c r="C8771" s="134"/>
      <c r="D8771" s="88">
        <f t="shared" si="136"/>
        <v>0</v>
      </c>
      <c r="E8771" s="88"/>
    </row>
    <row r="8772" spans="1:5">
      <c r="A8772" s="88">
        <f t="shared" ref="A8772:A8794" si="137">IF($B$8=8760,"",A8771+1)</f>
        <v>8762</v>
      </c>
      <c r="B8772" s="134"/>
      <c r="C8772" s="134"/>
      <c r="D8772" s="88">
        <f t="shared" ref="D8772:D8794" si="138">MIN(B8772:C8772)</f>
        <v>0</v>
      </c>
      <c r="E8772" s="88"/>
    </row>
    <row r="8773" spans="1:5">
      <c r="A8773" s="88">
        <f t="shared" si="137"/>
        <v>8763</v>
      </c>
      <c r="B8773" s="134"/>
      <c r="C8773" s="134"/>
      <c r="D8773" s="88">
        <f t="shared" si="138"/>
        <v>0</v>
      </c>
      <c r="E8773" s="88"/>
    </row>
    <row r="8774" spans="1:5">
      <c r="A8774" s="88">
        <f t="shared" si="137"/>
        <v>8764</v>
      </c>
      <c r="B8774" s="134"/>
      <c r="C8774" s="134"/>
      <c r="D8774" s="88">
        <f t="shared" si="138"/>
        <v>0</v>
      </c>
      <c r="E8774" s="88"/>
    </row>
    <row r="8775" spans="1:5">
      <c r="A8775" s="88">
        <f t="shared" si="137"/>
        <v>8765</v>
      </c>
      <c r="B8775" s="134"/>
      <c r="C8775" s="134"/>
      <c r="D8775" s="88">
        <f t="shared" si="138"/>
        <v>0</v>
      </c>
      <c r="E8775" s="88"/>
    </row>
    <row r="8776" spans="1:5">
      <c r="A8776" s="88">
        <f t="shared" si="137"/>
        <v>8766</v>
      </c>
      <c r="B8776" s="134"/>
      <c r="C8776" s="134"/>
      <c r="D8776" s="88">
        <f t="shared" si="138"/>
        <v>0</v>
      </c>
      <c r="E8776" s="88"/>
    </row>
    <row r="8777" spans="1:5">
      <c r="A8777" s="88">
        <f t="shared" si="137"/>
        <v>8767</v>
      </c>
      <c r="B8777" s="134"/>
      <c r="C8777" s="134"/>
      <c r="D8777" s="88">
        <f t="shared" si="138"/>
        <v>0</v>
      </c>
      <c r="E8777" s="88"/>
    </row>
    <row r="8778" spans="1:5">
      <c r="A8778" s="88">
        <f t="shared" si="137"/>
        <v>8768</v>
      </c>
      <c r="B8778" s="134"/>
      <c r="C8778" s="134"/>
      <c r="D8778" s="88">
        <f t="shared" si="138"/>
        <v>0</v>
      </c>
      <c r="E8778" s="88"/>
    </row>
    <row r="8779" spans="1:5">
      <c r="A8779" s="88">
        <f t="shared" si="137"/>
        <v>8769</v>
      </c>
      <c r="B8779" s="134"/>
      <c r="C8779" s="134"/>
      <c r="D8779" s="88">
        <f t="shared" si="138"/>
        <v>0</v>
      </c>
      <c r="E8779" s="88"/>
    </row>
    <row r="8780" spans="1:5">
      <c r="A8780" s="88">
        <f t="shared" si="137"/>
        <v>8770</v>
      </c>
      <c r="B8780" s="134"/>
      <c r="C8780" s="134"/>
      <c r="D8780" s="88">
        <f t="shared" si="138"/>
        <v>0</v>
      </c>
      <c r="E8780" s="88"/>
    </row>
    <row r="8781" spans="1:5">
      <c r="A8781" s="88">
        <f t="shared" si="137"/>
        <v>8771</v>
      </c>
      <c r="B8781" s="134"/>
      <c r="C8781" s="134"/>
      <c r="D8781" s="88">
        <f t="shared" si="138"/>
        <v>0</v>
      </c>
      <c r="E8781" s="88"/>
    </row>
    <row r="8782" spans="1:5">
      <c r="A8782" s="88">
        <f t="shared" si="137"/>
        <v>8772</v>
      </c>
      <c r="B8782" s="134"/>
      <c r="C8782" s="134"/>
      <c r="D8782" s="88">
        <f t="shared" si="138"/>
        <v>0</v>
      </c>
      <c r="E8782" s="88"/>
    </row>
    <row r="8783" spans="1:5">
      <c r="A8783" s="88">
        <f t="shared" si="137"/>
        <v>8773</v>
      </c>
      <c r="B8783" s="134"/>
      <c r="C8783" s="134"/>
      <c r="D8783" s="88">
        <f t="shared" si="138"/>
        <v>0</v>
      </c>
      <c r="E8783" s="88"/>
    </row>
    <row r="8784" spans="1:5">
      <c r="A8784" s="88">
        <f t="shared" si="137"/>
        <v>8774</v>
      </c>
      <c r="B8784" s="134"/>
      <c r="C8784" s="134"/>
      <c r="D8784" s="88">
        <f t="shared" si="138"/>
        <v>0</v>
      </c>
      <c r="E8784" s="88"/>
    </row>
    <row r="8785" spans="1:5">
      <c r="A8785" s="88">
        <f t="shared" si="137"/>
        <v>8775</v>
      </c>
      <c r="B8785" s="134"/>
      <c r="C8785" s="134"/>
      <c r="D8785" s="88">
        <f t="shared" si="138"/>
        <v>0</v>
      </c>
      <c r="E8785" s="88"/>
    </row>
    <row r="8786" spans="1:5">
      <c r="A8786" s="88">
        <f t="shared" si="137"/>
        <v>8776</v>
      </c>
      <c r="B8786" s="134"/>
      <c r="C8786" s="134"/>
      <c r="D8786" s="88">
        <f t="shared" si="138"/>
        <v>0</v>
      </c>
      <c r="E8786" s="88"/>
    </row>
    <row r="8787" spans="1:5">
      <c r="A8787" s="88">
        <f t="shared" si="137"/>
        <v>8777</v>
      </c>
      <c r="B8787" s="134"/>
      <c r="C8787" s="134"/>
      <c r="D8787" s="88">
        <f t="shared" si="138"/>
        <v>0</v>
      </c>
      <c r="E8787" s="88"/>
    </row>
    <row r="8788" spans="1:5">
      <c r="A8788" s="88">
        <f t="shared" si="137"/>
        <v>8778</v>
      </c>
      <c r="B8788" s="134"/>
      <c r="C8788" s="134"/>
      <c r="D8788" s="88">
        <f t="shared" si="138"/>
        <v>0</v>
      </c>
      <c r="E8788" s="88"/>
    </row>
    <row r="8789" spans="1:5">
      <c r="A8789" s="88">
        <f t="shared" si="137"/>
        <v>8779</v>
      </c>
      <c r="B8789" s="134"/>
      <c r="C8789" s="134"/>
      <c r="D8789" s="88">
        <f t="shared" si="138"/>
        <v>0</v>
      </c>
      <c r="E8789" s="88"/>
    </row>
    <row r="8790" spans="1:5">
      <c r="A8790" s="88">
        <f t="shared" si="137"/>
        <v>8780</v>
      </c>
      <c r="B8790" s="134"/>
      <c r="C8790" s="134"/>
      <c r="D8790" s="88">
        <f t="shared" si="138"/>
        <v>0</v>
      </c>
      <c r="E8790" s="88"/>
    </row>
    <row r="8791" spans="1:5">
      <c r="A8791" s="88">
        <f t="shared" si="137"/>
        <v>8781</v>
      </c>
      <c r="B8791" s="134"/>
      <c r="C8791" s="134"/>
      <c r="D8791" s="88">
        <f t="shared" si="138"/>
        <v>0</v>
      </c>
      <c r="E8791" s="88"/>
    </row>
    <row r="8792" spans="1:5">
      <c r="A8792" s="88">
        <f t="shared" si="137"/>
        <v>8782</v>
      </c>
      <c r="B8792" s="134"/>
      <c r="C8792" s="134"/>
      <c r="D8792" s="88">
        <f t="shared" si="138"/>
        <v>0</v>
      </c>
      <c r="E8792" s="88"/>
    </row>
    <row r="8793" spans="1:5">
      <c r="A8793" s="88">
        <f t="shared" si="137"/>
        <v>8783</v>
      </c>
      <c r="B8793" s="134"/>
      <c r="C8793" s="134"/>
      <c r="D8793" s="88">
        <f t="shared" si="138"/>
        <v>0</v>
      </c>
      <c r="E8793" s="88"/>
    </row>
    <row r="8794" spans="1:5">
      <c r="A8794" s="88">
        <f t="shared" si="137"/>
        <v>8784</v>
      </c>
      <c r="B8794" s="134"/>
      <c r="C8794" s="134"/>
      <c r="D8794" s="88">
        <f t="shared" si="138"/>
        <v>0</v>
      </c>
      <c r="E8794" s="88"/>
    </row>
  </sheetData>
  <sheetProtection algorithmName="SHA-512" hashValue="/ujGwI4jkdVCa7tadPgDc2V/T8qiYIGeeXCFfVreHBgXfK33J1zQkCVhzSLspnRfZ5MkjQSNnPk6tEczBZHRDg==" saltValue="VRlyH5mK789a47FCdD9Jgg==" spinCount="100000" sheet="1" sort="0" autoFilter="0"/>
  <conditionalFormatting sqref="D8771:D8794">
    <cfRule type="expression" dxfId="12" priority="2">
      <formula>$B$8=8784</formula>
    </cfRule>
  </conditionalFormatting>
  <conditionalFormatting sqref="E8771:E8794">
    <cfRule type="expression" dxfId="11" priority="1">
      <formula>$B$8=8784</formula>
    </cfRule>
  </conditionalFormatting>
  <dataValidations count="1">
    <dataValidation type="decimal" operator="greaterThanOrEqual" allowBlank="1" showInputMessage="1" showErrorMessage="1" sqref="B11:C8794" xr:uid="{3EFCBC40-F2DE-4161-A3F5-CC4A69490362}">
      <formula1>0</formula1>
    </dataValidation>
  </dataValidations>
  <pageMargins left="0.7" right="0.7" top="0.75" bottom="0.75" header="0.3" footer="0.3"/>
  <pageSetup orientation="portrait" r:id="rId1"/>
  <ignoredErrors>
    <ignoredError sqref="D11 D8770 D6768:D8769 D12:D6767"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6" tint="0.79998168889431442"/>
  </sheetPr>
  <dimension ref="A1:T107"/>
  <sheetViews>
    <sheetView showGridLines="0" zoomScale="70" zoomScaleNormal="70" workbookViewId="0"/>
  </sheetViews>
  <sheetFormatPr defaultColWidth="15.5546875" defaultRowHeight="14.4"/>
  <cols>
    <col min="1" max="1" width="50.5546875" customWidth="1"/>
    <col min="2" max="2" width="19.5546875" customWidth="1"/>
    <col min="3" max="3" width="32.5546875" customWidth="1"/>
    <col min="4" max="4" width="15.5546875" customWidth="1"/>
    <col min="7" max="7" width="26" customWidth="1"/>
    <col min="8" max="8" width="18.5546875" customWidth="1"/>
    <col min="10" max="10" width="35.5546875" customWidth="1"/>
    <col min="11" max="11" width="5.5546875" customWidth="1"/>
    <col min="12" max="12" width="18.5546875" customWidth="1"/>
    <col min="13" max="13" width="50.5546875" customWidth="1"/>
    <col min="14" max="14" width="5.5546875" customWidth="1"/>
    <col min="15" max="15" width="23.5546875" customWidth="1"/>
    <col min="16" max="16" width="23.5546875" style="7" customWidth="1"/>
    <col min="17" max="17" width="23.44140625" customWidth="1"/>
    <col min="18" max="18" width="5.5546875" customWidth="1"/>
    <col min="19" max="19" width="62" customWidth="1"/>
  </cols>
  <sheetData>
    <row r="1" spans="1:20" ht="21">
      <c r="A1" s="2" t="s">
        <v>1358</v>
      </c>
      <c r="B1" s="2"/>
    </row>
    <row r="2" spans="1:20" ht="21">
      <c r="A2" s="2"/>
      <c r="B2" s="2"/>
    </row>
    <row r="3" spans="1:20" ht="31.2">
      <c r="A3" s="29" t="s">
        <v>1807</v>
      </c>
      <c r="B3" s="81">
        <f>SUMIF('Spec Exports'!$L$8:$L$107,"Yes",'Spec Exports'!$J$8:$J$107)</f>
        <v>0</v>
      </c>
      <c r="C3" s="99" t="s">
        <v>1475</v>
      </c>
      <c r="D3" s="98"/>
    </row>
    <row r="4" spans="1:20" ht="25.2" customHeight="1"/>
    <row r="5" spans="1:20" s="61" customFormat="1" ht="49.95" customHeight="1">
      <c r="A5" s="236" t="s">
        <v>77</v>
      </c>
      <c r="B5" s="254"/>
      <c r="C5" s="254"/>
      <c r="D5" s="254"/>
      <c r="E5" s="254"/>
      <c r="F5" s="254"/>
      <c r="G5" s="254"/>
      <c r="H5" s="254"/>
      <c r="I5" s="254"/>
      <c r="J5" s="237"/>
      <c r="K5" s="62"/>
      <c r="L5" s="236" t="s">
        <v>1153</v>
      </c>
      <c r="M5" s="237"/>
      <c r="N5" s="62"/>
      <c r="O5" s="73" t="s">
        <v>1365</v>
      </c>
      <c r="P5" s="73"/>
      <c r="Q5" s="73"/>
      <c r="R5" s="62"/>
    </row>
    <row r="6" spans="1:20" s="6" customFormat="1" ht="194.25" customHeight="1">
      <c r="A6" s="23" t="s">
        <v>1808</v>
      </c>
      <c r="B6" s="19" t="s">
        <v>1528</v>
      </c>
      <c r="C6" s="19" t="s">
        <v>1809</v>
      </c>
      <c r="D6" s="20" t="s">
        <v>1810</v>
      </c>
      <c r="E6" s="20" t="s">
        <v>1811</v>
      </c>
      <c r="F6" s="20" t="s">
        <v>1854</v>
      </c>
      <c r="G6" s="20" t="s">
        <v>1752</v>
      </c>
      <c r="H6" s="21" t="s">
        <v>1759</v>
      </c>
      <c r="I6" s="20" t="s">
        <v>859</v>
      </c>
      <c r="J6" s="4" t="s">
        <v>1891</v>
      </c>
      <c r="K6" s="3"/>
      <c r="L6" s="21" t="s">
        <v>1812</v>
      </c>
      <c r="M6" s="21" t="s">
        <v>1780</v>
      </c>
      <c r="N6" s="3"/>
      <c r="O6" s="20" t="s">
        <v>1813</v>
      </c>
      <c r="P6" s="19" t="s">
        <v>1528</v>
      </c>
      <c r="Q6" s="21" t="s">
        <v>1814</v>
      </c>
      <c r="R6" s="3"/>
      <c r="S6" s="53" t="s">
        <v>2</v>
      </c>
      <c r="T6"/>
    </row>
    <row r="7" spans="1:20" s="17" customFormat="1" ht="15.6">
      <c r="A7" s="69" t="s">
        <v>25</v>
      </c>
      <c r="B7" s="46" t="s">
        <v>1528</v>
      </c>
      <c r="C7" s="70" t="s">
        <v>72</v>
      </c>
      <c r="D7" s="70" t="s">
        <v>26</v>
      </c>
      <c r="E7" s="70" t="s">
        <v>1761</v>
      </c>
      <c r="F7" s="70" t="s">
        <v>73</v>
      </c>
      <c r="G7" s="70" t="s">
        <v>30</v>
      </c>
      <c r="H7" s="70" t="s">
        <v>33</v>
      </c>
      <c r="I7" s="71" t="s">
        <v>74</v>
      </c>
      <c r="J7" s="71" t="s">
        <v>858</v>
      </c>
      <c r="K7" s="138" t="s">
        <v>879</v>
      </c>
      <c r="L7" s="70" t="s">
        <v>34</v>
      </c>
      <c r="M7" s="70" t="s">
        <v>35</v>
      </c>
      <c r="N7" s="138" t="s">
        <v>880</v>
      </c>
      <c r="O7" s="70" t="s">
        <v>1361</v>
      </c>
      <c r="P7" s="46" t="s">
        <v>1528</v>
      </c>
      <c r="Q7" s="70" t="s">
        <v>1362</v>
      </c>
      <c r="R7" s="138" t="s">
        <v>1359</v>
      </c>
      <c r="S7" s="70" t="s">
        <v>75</v>
      </c>
    </row>
    <row r="8" spans="1:20" s="8" customFormat="1" ht="15.6">
      <c r="A8" s="58"/>
      <c r="B8" s="126" t="str">
        <f>IF(A8="","",VLOOKUP(A8,Misc.!O:P,2,FALSE))</f>
        <v/>
      </c>
      <c r="C8" s="76"/>
      <c r="D8" s="37"/>
      <c r="E8" s="37"/>
      <c r="F8" s="37"/>
      <c r="G8" s="38"/>
      <c r="H8" s="142" t="str">
        <f>IF(A8="","",VLOOKUP(B8,EF_List[[Source ID]:[Total EF]],15,FALSE))</f>
        <v/>
      </c>
      <c r="I8" s="51" t="str">
        <f>IF('Spec Exports'!$G8="","",1)</f>
        <v/>
      </c>
      <c r="J8" s="82" t="str">
        <f>IFERROR(MAX('Spec Exports'!$G8,0)*'Spec Exports'!$H8*'Spec Exports'!$I8,"")</f>
        <v/>
      </c>
      <c r="K8" s="14"/>
      <c r="L8" s="37"/>
      <c r="M8" s="132" t="str">
        <f t="shared" ref="M8" si="0">IF(A8="","",IF(L8="Yes","","Verify Entry"))</f>
        <v/>
      </c>
      <c r="N8" s="26"/>
      <c r="O8" s="84"/>
      <c r="P8" s="129" t="str">
        <f>IF(A8="","",VLOOKUP(A8,Misc.!O:P,2,FALSE))</f>
        <v/>
      </c>
      <c r="Q8" s="136" t="str">
        <f t="shared" ref="Q8" si="1">IF(O8="","",IF(O8="No","","Verify Entry"))</f>
        <v/>
      </c>
      <c r="R8" s="26"/>
      <c r="S8" s="59"/>
      <c r="T8" s="146" t="str">
        <f>IF(M8="Verify Entry","Fail",IF(Q8="Verify Entry","FAIL",""))</f>
        <v/>
      </c>
    </row>
    <row r="9" spans="1:20" ht="15.6">
      <c r="A9" s="58"/>
      <c r="B9" s="126" t="str">
        <f>IF(A9="","",VLOOKUP(A9,Misc.!O:P,2,FALSE))</f>
        <v/>
      </c>
      <c r="C9" s="76"/>
      <c r="D9" s="37"/>
      <c r="E9" s="37"/>
      <c r="F9" s="37"/>
      <c r="G9" s="38"/>
      <c r="H9" s="142" t="str">
        <f>IF(A9="","",VLOOKUP(B9,EF_List[[Source ID]:[Total EF]],15,FALSE))</f>
        <v/>
      </c>
      <c r="I9" s="51" t="str">
        <f>IF('Spec Exports'!$G9="","",1)</f>
        <v/>
      </c>
      <c r="J9" s="82" t="str">
        <f>IFERROR(MAX('Spec Exports'!$G9,0)*'Spec Exports'!$H9*'Spec Exports'!$I9,"")</f>
        <v/>
      </c>
      <c r="K9" s="14"/>
      <c r="L9" s="37"/>
      <c r="M9" s="132" t="str">
        <f t="shared" ref="M9:M72" si="2">IF(A9="","",IF(L9="Yes","","Verify Entry"))</f>
        <v/>
      </c>
      <c r="N9" s="26"/>
      <c r="O9" s="84"/>
      <c r="P9" s="129" t="str">
        <f>IF(A9="","",VLOOKUP(A9,Misc.!O:P,2,FALSE))</f>
        <v/>
      </c>
      <c r="Q9" s="136" t="str">
        <f t="shared" ref="Q9:Q72" si="3">IF(O9="","",IF(O9="No","","Verify Entry"))</f>
        <v/>
      </c>
      <c r="R9" s="26"/>
      <c r="S9" s="59"/>
      <c r="T9" s="146" t="str">
        <f t="shared" ref="T9:T25" si="4">IF(M9="Verify Entry","Fail",IF(Q9="Verify Entry","FAIL",""))</f>
        <v/>
      </c>
    </row>
    <row r="10" spans="1:20" ht="15.6">
      <c r="A10" s="58"/>
      <c r="B10" s="126" t="str">
        <f>IF(A10="","",VLOOKUP(A10,Misc.!O:P,2,FALSE))</f>
        <v/>
      </c>
      <c r="C10" s="76"/>
      <c r="D10" s="37"/>
      <c r="E10" s="37"/>
      <c r="F10" s="37"/>
      <c r="G10" s="38"/>
      <c r="H10" s="142" t="str">
        <f>IF(A10="","",VLOOKUP(B10,EF_List[[Source ID]:[Total EF]],15,FALSE))</f>
        <v/>
      </c>
      <c r="I10" s="51" t="str">
        <f>IF('Spec Exports'!$G10="","",1)</f>
        <v/>
      </c>
      <c r="J10" s="82" t="str">
        <f>IFERROR(MAX('Spec Exports'!$G10,0)*'Spec Exports'!$H10*'Spec Exports'!$I10,"")</f>
        <v/>
      </c>
      <c r="K10" s="14"/>
      <c r="L10" s="37"/>
      <c r="M10" s="132" t="str">
        <f t="shared" si="2"/>
        <v/>
      </c>
      <c r="N10" s="26"/>
      <c r="O10" s="84"/>
      <c r="P10" s="129" t="str">
        <f>IF(A10="","",VLOOKUP(A10,Misc.!O:P,2,FALSE))</f>
        <v/>
      </c>
      <c r="Q10" s="136" t="str">
        <f t="shared" si="3"/>
        <v/>
      </c>
      <c r="R10" s="26"/>
      <c r="S10" s="59"/>
      <c r="T10" s="146" t="str">
        <f t="shared" si="4"/>
        <v/>
      </c>
    </row>
    <row r="11" spans="1:20" ht="15.6">
      <c r="A11" s="58"/>
      <c r="B11" s="126" t="str">
        <f>IF(A11="","",VLOOKUP(A11,Misc.!O:P,2,FALSE))</f>
        <v/>
      </c>
      <c r="C11" s="76"/>
      <c r="D11" s="37"/>
      <c r="E11" s="37"/>
      <c r="F11" s="37"/>
      <c r="G11" s="38"/>
      <c r="H11" s="142" t="str">
        <f>IF(A11="","",VLOOKUP(B11,EF_List[[Source ID]:[Total EF]],15,FALSE))</f>
        <v/>
      </c>
      <c r="I11" s="51" t="str">
        <f>IF('Spec Exports'!$G11="","",1)</f>
        <v/>
      </c>
      <c r="J11" s="82" t="str">
        <f>IFERROR(MAX('Spec Exports'!$G11,0)*'Spec Exports'!$H11*'Spec Exports'!$I11,"")</f>
        <v/>
      </c>
      <c r="K11" s="14"/>
      <c r="L11" s="37"/>
      <c r="M11" s="132" t="str">
        <f t="shared" si="2"/>
        <v/>
      </c>
      <c r="N11" s="26"/>
      <c r="O11" s="84"/>
      <c r="P11" s="129" t="str">
        <f>IF(A11="","",VLOOKUP(A11,Misc.!O:P,2,FALSE))</f>
        <v/>
      </c>
      <c r="Q11" s="136" t="str">
        <f t="shared" si="3"/>
        <v/>
      </c>
      <c r="R11" s="26"/>
      <c r="S11" s="59"/>
      <c r="T11" s="146" t="str">
        <f t="shared" si="4"/>
        <v/>
      </c>
    </row>
    <row r="12" spans="1:20" ht="15.6">
      <c r="A12" s="58"/>
      <c r="B12" s="126" t="str">
        <f>IF(A12="","",VLOOKUP(A12,Misc.!O:P,2,FALSE))</f>
        <v/>
      </c>
      <c r="C12" s="76"/>
      <c r="D12" s="37"/>
      <c r="E12" s="37"/>
      <c r="F12" s="37"/>
      <c r="G12" s="38"/>
      <c r="H12" s="142" t="str">
        <f>IF(A12="","",VLOOKUP(B12,EF_List[[Source ID]:[Total EF]],15,FALSE))</f>
        <v/>
      </c>
      <c r="I12" s="51" t="str">
        <f>IF('Spec Exports'!$G12="","",1)</f>
        <v/>
      </c>
      <c r="J12" s="82" t="str">
        <f>IFERROR(MAX('Spec Exports'!$G12,0)*'Spec Exports'!$H12*'Spec Exports'!$I12,"")</f>
        <v/>
      </c>
      <c r="K12" s="14"/>
      <c r="L12" s="37"/>
      <c r="M12" s="132" t="str">
        <f t="shared" si="2"/>
        <v/>
      </c>
      <c r="N12" s="26"/>
      <c r="O12" s="84"/>
      <c r="P12" s="129" t="str">
        <f>IF(A12="","",VLOOKUP(A12,Misc.!O:P,2,FALSE))</f>
        <v/>
      </c>
      <c r="Q12" s="136" t="str">
        <f t="shared" si="3"/>
        <v/>
      </c>
      <c r="R12" s="26"/>
      <c r="S12" s="59"/>
      <c r="T12" s="146" t="str">
        <f t="shared" si="4"/>
        <v/>
      </c>
    </row>
    <row r="13" spans="1:20" ht="15.6">
      <c r="A13" s="58"/>
      <c r="B13" s="126" t="str">
        <f>IF(A13="","",VLOOKUP(A13,Misc.!O:P,2,FALSE))</f>
        <v/>
      </c>
      <c r="C13" s="76"/>
      <c r="D13" s="37"/>
      <c r="E13" s="37"/>
      <c r="F13" s="37"/>
      <c r="G13" s="38"/>
      <c r="H13" s="142" t="str">
        <f>IF(A13="","",VLOOKUP(B13,EF_List[[Source ID]:[Total EF]],15,FALSE))</f>
        <v/>
      </c>
      <c r="I13" s="51" t="str">
        <f>IF('Spec Exports'!$G13="","",1)</f>
        <v/>
      </c>
      <c r="J13" s="82" t="str">
        <f>IFERROR(MAX('Spec Exports'!$G13,0)*'Spec Exports'!$H13*'Spec Exports'!$I13,"")</f>
        <v/>
      </c>
      <c r="K13" s="14"/>
      <c r="L13" s="37"/>
      <c r="M13" s="132" t="str">
        <f t="shared" si="2"/>
        <v/>
      </c>
      <c r="N13" s="26"/>
      <c r="O13" s="84"/>
      <c r="P13" s="129" t="str">
        <f>IF(A13="","",VLOOKUP(A13,Misc.!O:P,2,FALSE))</f>
        <v/>
      </c>
      <c r="Q13" s="136" t="str">
        <f t="shared" si="3"/>
        <v/>
      </c>
      <c r="R13" s="26"/>
      <c r="S13" s="59"/>
      <c r="T13" s="146" t="str">
        <f t="shared" si="4"/>
        <v/>
      </c>
    </row>
    <row r="14" spans="1:20" ht="15.6">
      <c r="A14" s="58"/>
      <c r="B14" s="126" t="str">
        <f>IF(A14="","",VLOOKUP(A14,Misc.!O:P,2,FALSE))</f>
        <v/>
      </c>
      <c r="C14" s="76"/>
      <c r="D14" s="37"/>
      <c r="E14" s="37"/>
      <c r="F14" s="37"/>
      <c r="G14" s="38"/>
      <c r="H14" s="142" t="str">
        <f>IF(A14="","",VLOOKUP(B14,EF_List[[Source ID]:[Total EF]],15,FALSE))</f>
        <v/>
      </c>
      <c r="I14" s="51" t="str">
        <f>IF('Spec Exports'!$G14="","",1)</f>
        <v/>
      </c>
      <c r="J14" s="82" t="str">
        <f>IFERROR(MAX('Spec Exports'!$G14,0)*'Spec Exports'!$H14*'Spec Exports'!$I14,"")</f>
        <v/>
      </c>
      <c r="K14" s="14"/>
      <c r="L14" s="37"/>
      <c r="M14" s="132" t="str">
        <f t="shared" si="2"/>
        <v/>
      </c>
      <c r="N14" s="26"/>
      <c r="O14" s="84"/>
      <c r="P14" s="129" t="str">
        <f>IF(A14="","",VLOOKUP(A14,Misc.!O:P,2,FALSE))</f>
        <v/>
      </c>
      <c r="Q14" s="136" t="str">
        <f t="shared" si="3"/>
        <v/>
      </c>
      <c r="R14" s="26"/>
      <c r="S14" s="59"/>
      <c r="T14" s="146" t="str">
        <f t="shared" si="4"/>
        <v/>
      </c>
    </row>
    <row r="15" spans="1:20" ht="15.6">
      <c r="A15" s="58"/>
      <c r="B15" s="126" t="str">
        <f>IF(A15="","",VLOOKUP(A15,Misc.!O:P,2,FALSE))</f>
        <v/>
      </c>
      <c r="C15" s="76"/>
      <c r="D15" s="37"/>
      <c r="E15" s="37"/>
      <c r="F15" s="37"/>
      <c r="G15" s="38"/>
      <c r="H15" s="142" t="str">
        <f>IF(A15="","",VLOOKUP(B15,EF_List[[Source ID]:[Total EF]],15,FALSE))</f>
        <v/>
      </c>
      <c r="I15" s="51" t="str">
        <f>IF('Spec Exports'!$G15="","",1)</f>
        <v/>
      </c>
      <c r="J15" s="82" t="str">
        <f>IFERROR(MAX('Spec Exports'!$G15,0)*'Spec Exports'!$H15*'Spec Exports'!$I15,"")</f>
        <v/>
      </c>
      <c r="K15" s="14"/>
      <c r="L15" s="37"/>
      <c r="M15" s="132" t="str">
        <f t="shared" si="2"/>
        <v/>
      </c>
      <c r="N15" s="26"/>
      <c r="O15" s="84"/>
      <c r="P15" s="129" t="str">
        <f>IF(A15="","",VLOOKUP(A15,Misc.!O:P,2,FALSE))</f>
        <v/>
      </c>
      <c r="Q15" s="136" t="str">
        <f t="shared" si="3"/>
        <v/>
      </c>
      <c r="R15" s="26"/>
      <c r="S15" s="59"/>
      <c r="T15" s="146" t="str">
        <f t="shared" si="4"/>
        <v/>
      </c>
    </row>
    <row r="16" spans="1:20" ht="15.6">
      <c r="A16" s="58"/>
      <c r="B16" s="126" t="str">
        <f>IF(A16="","",VLOOKUP(A16,Misc.!O:P,2,FALSE))</f>
        <v/>
      </c>
      <c r="C16" s="76"/>
      <c r="D16" s="37"/>
      <c r="E16" s="37"/>
      <c r="F16" s="37"/>
      <c r="G16" s="38"/>
      <c r="H16" s="142" t="str">
        <f>IF(A16="","",VLOOKUP(B16,EF_List[[Source ID]:[Total EF]],15,FALSE))</f>
        <v/>
      </c>
      <c r="I16" s="51" t="str">
        <f>IF('Spec Exports'!$G16="","",1)</f>
        <v/>
      </c>
      <c r="J16" s="82" t="str">
        <f>IFERROR(MAX('Spec Exports'!$G16,0)*'Spec Exports'!$H16*'Spec Exports'!$I16,"")</f>
        <v/>
      </c>
      <c r="K16" s="14"/>
      <c r="L16" s="37"/>
      <c r="M16" s="132" t="str">
        <f t="shared" si="2"/>
        <v/>
      </c>
      <c r="N16" s="26"/>
      <c r="O16" s="84"/>
      <c r="P16" s="129" t="str">
        <f>IF(A16="","",VLOOKUP(A16,Misc.!O:P,2,FALSE))</f>
        <v/>
      </c>
      <c r="Q16" s="136" t="str">
        <f t="shared" si="3"/>
        <v/>
      </c>
      <c r="R16" s="26"/>
      <c r="S16" s="59"/>
      <c r="T16" s="146" t="str">
        <f t="shared" si="4"/>
        <v/>
      </c>
    </row>
    <row r="17" spans="1:20" ht="15.6">
      <c r="A17" s="58"/>
      <c r="B17" s="126" t="str">
        <f>IF(A17="","",VLOOKUP(A17,Misc.!O:P,2,FALSE))</f>
        <v/>
      </c>
      <c r="C17" s="76"/>
      <c r="D17" s="37"/>
      <c r="E17" s="37"/>
      <c r="F17" s="37"/>
      <c r="G17" s="38"/>
      <c r="H17" s="142" t="str">
        <f>IF(A17="","",VLOOKUP(B17,EF_List[[Source ID]:[Total EF]],15,FALSE))</f>
        <v/>
      </c>
      <c r="I17" s="51" t="str">
        <f>IF('Spec Exports'!$G17="","",1)</f>
        <v/>
      </c>
      <c r="J17" s="82" t="str">
        <f>IFERROR(MAX('Spec Exports'!$G17,0)*'Spec Exports'!$H17*'Spec Exports'!$I17,"")</f>
        <v/>
      </c>
      <c r="K17" s="14"/>
      <c r="L17" s="37"/>
      <c r="M17" s="132" t="str">
        <f t="shared" si="2"/>
        <v/>
      </c>
      <c r="N17" s="26"/>
      <c r="O17" s="84"/>
      <c r="P17" s="129" t="str">
        <f>IF(A17="","",VLOOKUP(A17,Misc.!O:P,2,FALSE))</f>
        <v/>
      </c>
      <c r="Q17" s="136" t="str">
        <f t="shared" si="3"/>
        <v/>
      </c>
      <c r="R17" s="26"/>
      <c r="S17" s="59"/>
      <c r="T17" s="146" t="str">
        <f t="shared" si="4"/>
        <v/>
      </c>
    </row>
    <row r="18" spans="1:20" ht="15.6">
      <c r="A18" s="58"/>
      <c r="B18" s="126" t="str">
        <f>IF(A18="","",VLOOKUP(A18,Misc.!O:P,2,FALSE))</f>
        <v/>
      </c>
      <c r="C18" s="76"/>
      <c r="D18" s="37"/>
      <c r="E18" s="37"/>
      <c r="F18" s="37"/>
      <c r="G18" s="38"/>
      <c r="H18" s="142" t="str">
        <f>IF(A18="","",VLOOKUP(B18,EF_List[[Source ID]:[Total EF]],15,FALSE))</f>
        <v/>
      </c>
      <c r="I18" s="51" t="str">
        <f>IF('Spec Exports'!$G18="","",1)</f>
        <v/>
      </c>
      <c r="J18" s="82" t="str">
        <f>IFERROR(MAX('Spec Exports'!$G18,0)*'Spec Exports'!$H18*'Spec Exports'!$I18,"")</f>
        <v/>
      </c>
      <c r="K18" s="14"/>
      <c r="L18" s="37"/>
      <c r="M18" s="132" t="str">
        <f t="shared" si="2"/>
        <v/>
      </c>
      <c r="N18" s="26"/>
      <c r="O18" s="84"/>
      <c r="P18" s="129" t="str">
        <f>IF(A18="","",VLOOKUP(A18,Misc.!O:P,2,FALSE))</f>
        <v/>
      </c>
      <c r="Q18" s="136" t="str">
        <f t="shared" si="3"/>
        <v/>
      </c>
      <c r="R18" s="26"/>
      <c r="S18" s="59"/>
      <c r="T18" s="146" t="str">
        <f t="shared" si="4"/>
        <v/>
      </c>
    </row>
    <row r="19" spans="1:20" ht="15.6">
      <c r="A19" s="58"/>
      <c r="B19" s="126" t="str">
        <f>IF(A19="","",VLOOKUP(A19,Misc.!O:P,2,FALSE))</f>
        <v/>
      </c>
      <c r="C19" s="76"/>
      <c r="D19" s="37"/>
      <c r="E19" s="37"/>
      <c r="F19" s="37"/>
      <c r="G19" s="38"/>
      <c r="H19" s="142" t="str">
        <f>IF(A19="","",VLOOKUP(B19,EF_List[[Source ID]:[Total EF]],15,FALSE))</f>
        <v/>
      </c>
      <c r="I19" s="51" t="str">
        <f>IF('Spec Exports'!$G19="","",1)</f>
        <v/>
      </c>
      <c r="J19" s="82" t="str">
        <f>IFERROR(MAX('Spec Exports'!$G19,0)*'Spec Exports'!$H19*'Spec Exports'!$I19,"")</f>
        <v/>
      </c>
      <c r="K19" s="14"/>
      <c r="L19" s="37"/>
      <c r="M19" s="132" t="str">
        <f t="shared" si="2"/>
        <v/>
      </c>
      <c r="N19" s="26"/>
      <c r="O19" s="84"/>
      <c r="P19" s="129" t="str">
        <f>IF(A19="","",VLOOKUP(A19,Misc.!O:P,2,FALSE))</f>
        <v/>
      </c>
      <c r="Q19" s="136" t="str">
        <f t="shared" si="3"/>
        <v/>
      </c>
      <c r="R19" s="26"/>
      <c r="S19" s="59"/>
      <c r="T19" s="146" t="str">
        <f t="shared" si="4"/>
        <v/>
      </c>
    </row>
    <row r="20" spans="1:20" ht="15.6">
      <c r="A20" s="58"/>
      <c r="B20" s="126" t="str">
        <f>IF(A20="","",VLOOKUP(A20,Misc.!O:P,2,FALSE))</f>
        <v/>
      </c>
      <c r="C20" s="76"/>
      <c r="D20" s="37"/>
      <c r="E20" s="37"/>
      <c r="F20" s="37"/>
      <c r="G20" s="38"/>
      <c r="H20" s="142" t="str">
        <f>IF(A20="","",VLOOKUP(B20,EF_List[[Source ID]:[Total EF]],15,FALSE))</f>
        <v/>
      </c>
      <c r="I20" s="51" t="str">
        <f>IF('Spec Exports'!$G20="","",1)</f>
        <v/>
      </c>
      <c r="J20" s="82" t="str">
        <f>IFERROR(MAX('Spec Exports'!$G20,0)*'Spec Exports'!$H20*'Spec Exports'!$I20,"")</f>
        <v/>
      </c>
      <c r="K20" s="14"/>
      <c r="L20" s="37"/>
      <c r="M20" s="132" t="str">
        <f t="shared" si="2"/>
        <v/>
      </c>
      <c r="N20" s="26"/>
      <c r="O20" s="84"/>
      <c r="P20" s="129" t="str">
        <f>IF(A20="","",VLOOKUP(A20,Misc.!O:P,2,FALSE))</f>
        <v/>
      </c>
      <c r="Q20" s="136" t="str">
        <f t="shared" si="3"/>
        <v/>
      </c>
      <c r="R20" s="26"/>
      <c r="S20" s="59"/>
      <c r="T20" s="146" t="str">
        <f t="shared" si="4"/>
        <v/>
      </c>
    </row>
    <row r="21" spans="1:20" ht="15.6">
      <c r="A21" s="58"/>
      <c r="B21" s="126" t="str">
        <f>IF(A21="","",VLOOKUP(A21,Misc.!O:P,2,FALSE))</f>
        <v/>
      </c>
      <c r="C21" s="76"/>
      <c r="D21" s="37"/>
      <c r="E21" s="37"/>
      <c r="F21" s="37"/>
      <c r="G21" s="38"/>
      <c r="H21" s="142" t="str">
        <f>IF(A21="","",VLOOKUP(B21,EF_List[[Source ID]:[Total EF]],15,FALSE))</f>
        <v/>
      </c>
      <c r="I21" s="51" t="str">
        <f>IF('Spec Exports'!$G21="","",1)</f>
        <v/>
      </c>
      <c r="J21" s="82" t="str">
        <f>IFERROR(MAX('Spec Exports'!$G21,0)*'Spec Exports'!$H21*'Spec Exports'!$I21,"")</f>
        <v/>
      </c>
      <c r="K21" s="14"/>
      <c r="L21" s="37"/>
      <c r="M21" s="132" t="str">
        <f t="shared" si="2"/>
        <v/>
      </c>
      <c r="N21" s="26"/>
      <c r="O21" s="84"/>
      <c r="P21" s="129" t="str">
        <f>IF(A21="","",VLOOKUP(A21,Misc.!O:P,2,FALSE))</f>
        <v/>
      </c>
      <c r="Q21" s="136" t="str">
        <f t="shared" si="3"/>
        <v/>
      </c>
      <c r="R21" s="26"/>
      <c r="S21" s="59"/>
      <c r="T21" s="146" t="str">
        <f t="shared" si="4"/>
        <v/>
      </c>
    </row>
    <row r="22" spans="1:20" ht="15.6">
      <c r="A22" s="58"/>
      <c r="B22" s="126" t="str">
        <f>IF(A22="","",VLOOKUP(A22,Misc.!O:P,2,FALSE))</f>
        <v/>
      </c>
      <c r="C22" s="76"/>
      <c r="D22" s="37"/>
      <c r="E22" s="37"/>
      <c r="F22" s="37"/>
      <c r="G22" s="38"/>
      <c r="H22" s="142" t="str">
        <f>IF(A22="","",VLOOKUP(B22,EF_List[[Source ID]:[Total EF]],15,FALSE))</f>
        <v/>
      </c>
      <c r="I22" s="51" t="str">
        <f>IF('Spec Exports'!$G22="","",1)</f>
        <v/>
      </c>
      <c r="J22" s="82" t="str">
        <f>IFERROR(MAX('Spec Exports'!$G22,0)*'Spec Exports'!$H22*'Spec Exports'!$I22,"")</f>
        <v/>
      </c>
      <c r="K22" s="14"/>
      <c r="L22" s="37"/>
      <c r="M22" s="132" t="str">
        <f t="shared" si="2"/>
        <v/>
      </c>
      <c r="N22" s="26"/>
      <c r="O22" s="84"/>
      <c r="P22" s="129" t="str">
        <f>IF(A22="","",VLOOKUP(A22,Misc.!O:P,2,FALSE))</f>
        <v/>
      </c>
      <c r="Q22" s="136" t="str">
        <f t="shared" si="3"/>
        <v/>
      </c>
      <c r="R22" s="26"/>
      <c r="S22" s="59"/>
      <c r="T22" s="146" t="str">
        <f t="shared" si="4"/>
        <v/>
      </c>
    </row>
    <row r="23" spans="1:20" ht="15.6">
      <c r="A23" s="58"/>
      <c r="B23" s="126" t="str">
        <f>IF(A23="","",VLOOKUP(A23,Misc.!O:P,2,FALSE))</f>
        <v/>
      </c>
      <c r="C23" s="76"/>
      <c r="D23" s="37"/>
      <c r="E23" s="37"/>
      <c r="F23" s="37"/>
      <c r="G23" s="38"/>
      <c r="H23" s="142" t="str">
        <f>IF(A23="","",VLOOKUP(B23,EF_List[[Source ID]:[Total EF]],15,FALSE))</f>
        <v/>
      </c>
      <c r="I23" s="51" t="str">
        <f>IF('Spec Exports'!$G23="","",1)</f>
        <v/>
      </c>
      <c r="J23" s="82" t="str">
        <f>IFERROR(MAX('Spec Exports'!$G23,0)*'Spec Exports'!$H23*'Spec Exports'!$I23,"")</f>
        <v/>
      </c>
      <c r="K23" s="14"/>
      <c r="L23" s="37"/>
      <c r="M23" s="132" t="str">
        <f t="shared" si="2"/>
        <v/>
      </c>
      <c r="N23" s="26"/>
      <c r="O23" s="84"/>
      <c r="P23" s="129" t="str">
        <f>IF(A23="","",VLOOKUP(A23,Misc.!O:P,2,FALSE))</f>
        <v/>
      </c>
      <c r="Q23" s="136" t="str">
        <f t="shared" si="3"/>
        <v/>
      </c>
      <c r="R23" s="26"/>
      <c r="S23" s="59"/>
      <c r="T23" s="146" t="str">
        <f t="shared" si="4"/>
        <v/>
      </c>
    </row>
    <row r="24" spans="1:20" ht="15.6">
      <c r="A24" s="58"/>
      <c r="B24" s="126" t="str">
        <f>IF(A24="","",VLOOKUP(A24,Misc.!O:P,2,FALSE))</f>
        <v/>
      </c>
      <c r="C24" s="76"/>
      <c r="D24" s="37"/>
      <c r="E24" s="37"/>
      <c r="F24" s="37"/>
      <c r="G24" s="38"/>
      <c r="H24" s="142" t="str">
        <f>IF(A24="","",VLOOKUP(B24,EF_List[[Source ID]:[Total EF]],15,FALSE))</f>
        <v/>
      </c>
      <c r="I24" s="51" t="str">
        <f>IF('Spec Exports'!$G24="","",1)</f>
        <v/>
      </c>
      <c r="J24" s="82" t="str">
        <f>IFERROR(MAX('Spec Exports'!$G24,0)*'Spec Exports'!$H24*'Spec Exports'!$I24,"")</f>
        <v/>
      </c>
      <c r="K24" s="14"/>
      <c r="L24" s="37"/>
      <c r="M24" s="132" t="str">
        <f t="shared" si="2"/>
        <v/>
      </c>
      <c r="N24" s="26"/>
      <c r="O24" s="84"/>
      <c r="P24" s="129" t="str">
        <f>IF(A24="","",VLOOKUP(A24,Misc.!O:P,2,FALSE))</f>
        <v/>
      </c>
      <c r="Q24" s="136" t="str">
        <f t="shared" si="3"/>
        <v/>
      </c>
      <c r="R24" s="26"/>
      <c r="S24" s="59"/>
      <c r="T24" s="146" t="str">
        <f t="shared" si="4"/>
        <v/>
      </c>
    </row>
    <row r="25" spans="1:20" ht="15.6">
      <c r="A25" s="58"/>
      <c r="B25" s="126" t="str">
        <f>IF(A25="","",VLOOKUP(A25,Misc.!O:P,2,FALSE))</f>
        <v/>
      </c>
      <c r="C25" s="76"/>
      <c r="D25" s="37"/>
      <c r="E25" s="37"/>
      <c r="F25" s="37"/>
      <c r="G25" s="38"/>
      <c r="H25" s="142" t="str">
        <f>IF(A25="","",VLOOKUP(B25,EF_List[[Source ID]:[Total EF]],15,FALSE))</f>
        <v/>
      </c>
      <c r="I25" s="51" t="str">
        <f>IF('Spec Exports'!$G25="","",1)</f>
        <v/>
      </c>
      <c r="J25" s="82" t="str">
        <f>IFERROR(MAX('Spec Exports'!$G25,0)*'Spec Exports'!$H25*'Spec Exports'!$I25,"")</f>
        <v/>
      </c>
      <c r="K25" s="14"/>
      <c r="L25" s="37"/>
      <c r="M25" s="132" t="str">
        <f t="shared" si="2"/>
        <v/>
      </c>
      <c r="N25" s="26"/>
      <c r="O25" s="84"/>
      <c r="P25" s="129" t="str">
        <f>IF(A25="","",VLOOKUP(A25,Misc.!O:P,2,FALSE))</f>
        <v/>
      </c>
      <c r="Q25" s="136" t="str">
        <f t="shared" si="3"/>
        <v/>
      </c>
      <c r="R25" s="26"/>
      <c r="S25" s="59"/>
      <c r="T25" s="146" t="str">
        <f t="shared" si="4"/>
        <v/>
      </c>
    </row>
    <row r="26" spans="1:20" ht="15.6">
      <c r="A26" s="58"/>
      <c r="B26" s="126" t="str">
        <f>IF(A26="","",VLOOKUP(A26,Misc.!O:P,2,FALSE))</f>
        <v/>
      </c>
      <c r="C26" s="76"/>
      <c r="D26" s="37"/>
      <c r="E26" s="37"/>
      <c r="F26" s="37"/>
      <c r="G26" s="38"/>
      <c r="H26" s="142" t="str">
        <f>IF(A26="","",VLOOKUP(B26,EF_List[[Source ID]:[Total EF]],15,FALSE))</f>
        <v/>
      </c>
      <c r="I26" s="51" t="str">
        <f>IF('Spec Exports'!$G26="","",1)</f>
        <v/>
      </c>
      <c r="J26" s="82" t="str">
        <f>IFERROR(MAX('Spec Exports'!$G26,0)*'Spec Exports'!$H26*'Spec Exports'!$I26,"")</f>
        <v/>
      </c>
      <c r="K26" s="14"/>
      <c r="L26" s="37"/>
      <c r="M26" s="132" t="str">
        <f t="shared" si="2"/>
        <v/>
      </c>
      <c r="N26" s="26"/>
      <c r="O26" s="84"/>
      <c r="P26" s="129" t="str">
        <f>IF(A26="","",VLOOKUP(A26,Misc.!O:P,2,FALSE))</f>
        <v/>
      </c>
      <c r="Q26" s="136" t="str">
        <f t="shared" si="3"/>
        <v/>
      </c>
      <c r="R26" s="26"/>
      <c r="S26" s="59"/>
      <c r="T26" s="146"/>
    </row>
    <row r="27" spans="1:20" ht="15.6">
      <c r="A27" s="58"/>
      <c r="B27" s="126" t="str">
        <f>IF(A27="","",VLOOKUP(A27,Misc.!O:P,2,FALSE))</f>
        <v/>
      </c>
      <c r="C27" s="76"/>
      <c r="D27" s="37"/>
      <c r="E27" s="37"/>
      <c r="F27" s="37"/>
      <c r="G27" s="38"/>
      <c r="H27" s="142" t="str">
        <f>IF(A27="","",VLOOKUP(B27,EF_List[[Source ID]:[Total EF]],15,FALSE))</f>
        <v/>
      </c>
      <c r="I27" s="51" t="str">
        <f>IF('Spec Exports'!$G27="","",1)</f>
        <v/>
      </c>
      <c r="J27" s="82" t="str">
        <f>IFERROR(MAX('Spec Exports'!$G27,0)*'Spec Exports'!$H27*'Spec Exports'!$I27,"")</f>
        <v/>
      </c>
      <c r="K27" s="14"/>
      <c r="L27" s="37"/>
      <c r="M27" s="132" t="str">
        <f t="shared" si="2"/>
        <v/>
      </c>
      <c r="N27" s="26"/>
      <c r="O27" s="84"/>
      <c r="P27" s="129" t="str">
        <f>IF(A27="","",VLOOKUP(A27,Misc.!O:P,2,FALSE))</f>
        <v/>
      </c>
      <c r="Q27" s="136" t="str">
        <f t="shared" si="3"/>
        <v/>
      </c>
      <c r="R27" s="26"/>
      <c r="S27" s="59"/>
      <c r="T27" s="146"/>
    </row>
    <row r="28" spans="1:20" ht="15.6">
      <c r="A28" s="58"/>
      <c r="B28" s="126" t="str">
        <f>IF(A28="","",VLOOKUP(A28,Misc.!O:P,2,FALSE))</f>
        <v/>
      </c>
      <c r="C28" s="76"/>
      <c r="D28" s="37"/>
      <c r="E28" s="37"/>
      <c r="F28" s="37"/>
      <c r="G28" s="38"/>
      <c r="H28" s="142" t="str">
        <f>IF(A28="","",VLOOKUP(B28,EF_List[[Source ID]:[Total EF]],15,FALSE))</f>
        <v/>
      </c>
      <c r="I28" s="51" t="str">
        <f>IF('Spec Exports'!$G28="","",1)</f>
        <v/>
      </c>
      <c r="J28" s="82" t="str">
        <f>IFERROR(MAX('Spec Exports'!$G28,0)*'Spec Exports'!$H28*'Spec Exports'!$I28,"")</f>
        <v/>
      </c>
      <c r="K28" s="14"/>
      <c r="L28" s="37"/>
      <c r="M28" s="132" t="str">
        <f t="shared" si="2"/>
        <v/>
      </c>
      <c r="N28" s="26"/>
      <c r="O28" s="84"/>
      <c r="P28" s="129" t="str">
        <f>IF(A28="","",VLOOKUP(A28,Misc.!O:P,2,FALSE))</f>
        <v/>
      </c>
      <c r="Q28" s="136" t="str">
        <f t="shared" si="3"/>
        <v/>
      </c>
      <c r="R28" s="26"/>
      <c r="S28" s="59"/>
      <c r="T28" s="146"/>
    </row>
    <row r="29" spans="1:20" ht="15.6">
      <c r="A29" s="58"/>
      <c r="B29" s="126" t="str">
        <f>IF(A29="","",VLOOKUP(A29,Misc.!O:P,2,FALSE))</f>
        <v/>
      </c>
      <c r="C29" s="76"/>
      <c r="D29" s="37"/>
      <c r="E29" s="37"/>
      <c r="F29" s="37"/>
      <c r="G29" s="38"/>
      <c r="H29" s="142" t="str">
        <f>IF(A29="","",VLOOKUP(B29,EF_List[[Source ID]:[Total EF]],15,FALSE))</f>
        <v/>
      </c>
      <c r="I29" s="51" t="str">
        <f>IF('Spec Exports'!$G29="","",1)</f>
        <v/>
      </c>
      <c r="J29" s="82" t="str">
        <f>IFERROR(MAX('Spec Exports'!$G29,0)*'Spec Exports'!$H29*'Spec Exports'!$I29,"")</f>
        <v/>
      </c>
      <c r="K29" s="14"/>
      <c r="L29" s="37"/>
      <c r="M29" s="132" t="str">
        <f t="shared" si="2"/>
        <v/>
      </c>
      <c r="N29" s="26"/>
      <c r="O29" s="84"/>
      <c r="P29" s="129" t="str">
        <f>IF(A29="","",VLOOKUP(A29,Misc.!O:P,2,FALSE))</f>
        <v/>
      </c>
      <c r="Q29" s="136" t="str">
        <f t="shared" si="3"/>
        <v/>
      </c>
      <c r="R29" s="26"/>
      <c r="S29" s="59"/>
      <c r="T29" s="146"/>
    </row>
    <row r="30" spans="1:20" ht="15.6">
      <c r="A30" s="58"/>
      <c r="B30" s="126" t="str">
        <f>IF(A30="","",VLOOKUP(A30,Misc.!O:P,2,FALSE))</f>
        <v/>
      </c>
      <c r="C30" s="76"/>
      <c r="D30" s="37"/>
      <c r="E30" s="37"/>
      <c r="F30" s="37"/>
      <c r="G30" s="38"/>
      <c r="H30" s="142" t="str">
        <f>IF(A30="","",VLOOKUP(B30,EF_List[[Source ID]:[Total EF]],15,FALSE))</f>
        <v/>
      </c>
      <c r="I30" s="51" t="str">
        <f>IF('Spec Exports'!$G30="","",1)</f>
        <v/>
      </c>
      <c r="J30" s="82" t="str">
        <f>IFERROR(MAX('Spec Exports'!$G30,0)*'Spec Exports'!$H30*'Spec Exports'!$I30,"")</f>
        <v/>
      </c>
      <c r="K30" s="14"/>
      <c r="L30" s="37"/>
      <c r="M30" s="132" t="str">
        <f t="shared" si="2"/>
        <v/>
      </c>
      <c r="N30" s="26"/>
      <c r="O30" s="84"/>
      <c r="P30" s="129" t="str">
        <f>IF(A30="","",VLOOKUP(A30,Misc.!O:P,2,FALSE))</f>
        <v/>
      </c>
      <c r="Q30" s="136" t="str">
        <f t="shared" si="3"/>
        <v/>
      </c>
      <c r="R30" s="26"/>
      <c r="S30" s="59"/>
      <c r="T30" s="146"/>
    </row>
    <row r="31" spans="1:20" ht="15.6">
      <c r="A31" s="58"/>
      <c r="B31" s="126" t="str">
        <f>IF(A31="","",VLOOKUP(A31,Misc.!O:P,2,FALSE))</f>
        <v/>
      </c>
      <c r="C31" s="76"/>
      <c r="D31" s="37"/>
      <c r="E31" s="37"/>
      <c r="F31" s="37"/>
      <c r="G31" s="38"/>
      <c r="H31" s="142" t="str">
        <f>IF(A31="","",VLOOKUP(B31,EF_List[[Source ID]:[Total EF]],15,FALSE))</f>
        <v/>
      </c>
      <c r="I31" s="51" t="str">
        <f>IF('Spec Exports'!$G31="","",1)</f>
        <v/>
      </c>
      <c r="J31" s="82" t="str">
        <f>IFERROR(MAX('Spec Exports'!$G31,0)*'Spec Exports'!$H31*'Spec Exports'!$I31,"")</f>
        <v/>
      </c>
      <c r="K31" s="14"/>
      <c r="L31" s="37"/>
      <c r="M31" s="132" t="str">
        <f t="shared" si="2"/>
        <v/>
      </c>
      <c r="N31" s="26"/>
      <c r="O31" s="84"/>
      <c r="P31" s="129" t="str">
        <f>IF(A31="","",VLOOKUP(A31,Misc.!O:P,2,FALSE))</f>
        <v/>
      </c>
      <c r="Q31" s="136" t="str">
        <f t="shared" si="3"/>
        <v/>
      </c>
      <c r="R31" s="26"/>
      <c r="S31" s="59"/>
      <c r="T31" s="146"/>
    </row>
    <row r="32" spans="1:20" ht="15.6">
      <c r="A32" s="58"/>
      <c r="B32" s="126" t="str">
        <f>IF(A32="","",VLOOKUP(A32,Misc.!O:P,2,FALSE))</f>
        <v/>
      </c>
      <c r="C32" s="76"/>
      <c r="D32" s="37"/>
      <c r="E32" s="37"/>
      <c r="F32" s="37"/>
      <c r="G32" s="38"/>
      <c r="H32" s="142" t="str">
        <f>IF(A32="","",VLOOKUP(B32,EF_List[[Source ID]:[Total EF]],15,FALSE))</f>
        <v/>
      </c>
      <c r="I32" s="51" t="str">
        <f>IF('Spec Exports'!$G32="","",1)</f>
        <v/>
      </c>
      <c r="J32" s="82" t="str">
        <f>IFERROR(MAX('Spec Exports'!$G32,0)*'Spec Exports'!$H32*'Spec Exports'!$I32,"")</f>
        <v/>
      </c>
      <c r="K32" s="14"/>
      <c r="L32" s="37"/>
      <c r="M32" s="132" t="str">
        <f t="shared" si="2"/>
        <v/>
      </c>
      <c r="N32" s="26"/>
      <c r="O32" s="84"/>
      <c r="P32" s="129" t="str">
        <f>IF(A32="","",VLOOKUP(A32,Misc.!O:P,2,FALSE))</f>
        <v/>
      </c>
      <c r="Q32" s="136" t="str">
        <f t="shared" si="3"/>
        <v/>
      </c>
      <c r="R32" s="26"/>
      <c r="S32" s="59"/>
      <c r="T32" s="146"/>
    </row>
    <row r="33" spans="1:20" ht="15.6">
      <c r="A33" s="58"/>
      <c r="B33" s="126" t="str">
        <f>IF(A33="","",VLOOKUP(A33,Misc.!O:P,2,FALSE))</f>
        <v/>
      </c>
      <c r="C33" s="76"/>
      <c r="D33" s="37"/>
      <c r="E33" s="37"/>
      <c r="F33" s="37"/>
      <c r="G33" s="38"/>
      <c r="H33" s="142" t="str">
        <f>IF(A33="","",VLOOKUP(B33,EF_List[[Source ID]:[Total EF]],15,FALSE))</f>
        <v/>
      </c>
      <c r="I33" s="51" t="str">
        <f>IF('Spec Exports'!$G33="","",1)</f>
        <v/>
      </c>
      <c r="J33" s="82" t="str">
        <f>IFERROR(MAX('Spec Exports'!$G33,0)*'Spec Exports'!$H33*'Spec Exports'!$I33,"")</f>
        <v/>
      </c>
      <c r="K33" s="14"/>
      <c r="L33" s="37"/>
      <c r="M33" s="132" t="str">
        <f t="shared" si="2"/>
        <v/>
      </c>
      <c r="N33" s="26"/>
      <c r="O33" s="84"/>
      <c r="P33" s="129" t="str">
        <f>IF(A33="","",VLOOKUP(A33,Misc.!O:P,2,FALSE))</f>
        <v/>
      </c>
      <c r="Q33" s="136" t="str">
        <f t="shared" si="3"/>
        <v/>
      </c>
      <c r="R33" s="26"/>
      <c r="S33" s="59"/>
      <c r="T33" s="146"/>
    </row>
    <row r="34" spans="1:20" ht="15.6">
      <c r="A34" s="58"/>
      <c r="B34" s="126" t="str">
        <f>IF(A34="","",VLOOKUP(A34,Misc.!O:P,2,FALSE))</f>
        <v/>
      </c>
      <c r="C34" s="76"/>
      <c r="D34" s="37"/>
      <c r="E34" s="37"/>
      <c r="F34" s="37"/>
      <c r="G34" s="38"/>
      <c r="H34" s="142" t="str">
        <f>IF(A34="","",VLOOKUP(B34,EF_List[[Source ID]:[Total EF]],15,FALSE))</f>
        <v/>
      </c>
      <c r="I34" s="51" t="str">
        <f>IF('Spec Exports'!$G34="","",1)</f>
        <v/>
      </c>
      <c r="J34" s="82" t="str">
        <f>IFERROR(MAX('Spec Exports'!$G34,0)*'Spec Exports'!$H34*'Spec Exports'!$I34,"")</f>
        <v/>
      </c>
      <c r="K34" s="14"/>
      <c r="L34" s="37"/>
      <c r="M34" s="132" t="str">
        <f t="shared" si="2"/>
        <v/>
      </c>
      <c r="N34" s="26"/>
      <c r="O34" s="84"/>
      <c r="P34" s="129" t="str">
        <f>IF(A34="","",VLOOKUP(A34,Misc.!O:P,2,FALSE))</f>
        <v/>
      </c>
      <c r="Q34" s="136" t="str">
        <f t="shared" si="3"/>
        <v/>
      </c>
      <c r="R34" s="26"/>
      <c r="S34" s="59"/>
      <c r="T34" s="146"/>
    </row>
    <row r="35" spans="1:20" ht="15.6">
      <c r="A35" s="58"/>
      <c r="B35" s="126" t="str">
        <f>IF(A35="","",VLOOKUP(A35,Misc.!O:P,2,FALSE))</f>
        <v/>
      </c>
      <c r="C35" s="76"/>
      <c r="D35" s="37"/>
      <c r="E35" s="37"/>
      <c r="F35" s="37"/>
      <c r="G35" s="38"/>
      <c r="H35" s="142" t="str">
        <f>IF(A35="","",VLOOKUP(B35,EF_List[[Source ID]:[Total EF]],15,FALSE))</f>
        <v/>
      </c>
      <c r="I35" s="51" t="str">
        <f>IF('Spec Exports'!$G35="","",1)</f>
        <v/>
      </c>
      <c r="J35" s="82" t="str">
        <f>IFERROR(MAX('Spec Exports'!$G35,0)*'Spec Exports'!$H35*'Spec Exports'!$I35,"")</f>
        <v/>
      </c>
      <c r="K35" s="14"/>
      <c r="L35" s="37"/>
      <c r="M35" s="132" t="str">
        <f t="shared" si="2"/>
        <v/>
      </c>
      <c r="N35" s="26"/>
      <c r="O35" s="84"/>
      <c r="P35" s="129" t="str">
        <f>IF(A35="","",VLOOKUP(A35,Misc.!O:P,2,FALSE))</f>
        <v/>
      </c>
      <c r="Q35" s="136" t="str">
        <f t="shared" si="3"/>
        <v/>
      </c>
      <c r="R35" s="26"/>
      <c r="S35" s="59"/>
      <c r="T35" s="146"/>
    </row>
    <row r="36" spans="1:20" ht="15.6">
      <c r="A36" s="58"/>
      <c r="B36" s="126" t="str">
        <f>IF(A36="","",VLOOKUP(A36,Misc.!O:P,2,FALSE))</f>
        <v/>
      </c>
      <c r="C36" s="76"/>
      <c r="D36" s="37"/>
      <c r="E36" s="37"/>
      <c r="F36" s="37"/>
      <c r="G36" s="38"/>
      <c r="H36" s="142" t="str">
        <f>IF(A36="","",VLOOKUP(B36,EF_List[[Source ID]:[Total EF]],15,FALSE))</f>
        <v/>
      </c>
      <c r="I36" s="51" t="str">
        <f>IF('Spec Exports'!$G36="","",1)</f>
        <v/>
      </c>
      <c r="J36" s="82" t="str">
        <f>IFERROR(MAX('Spec Exports'!$G36,0)*'Spec Exports'!$H36*'Spec Exports'!$I36,"")</f>
        <v/>
      </c>
      <c r="K36" s="14"/>
      <c r="L36" s="37"/>
      <c r="M36" s="132" t="str">
        <f t="shared" si="2"/>
        <v/>
      </c>
      <c r="N36" s="26"/>
      <c r="O36" s="84"/>
      <c r="P36" s="129" t="str">
        <f>IF(A36="","",VLOOKUP(A36,Misc.!O:P,2,FALSE))</f>
        <v/>
      </c>
      <c r="Q36" s="136" t="str">
        <f t="shared" si="3"/>
        <v/>
      </c>
      <c r="R36" s="26"/>
      <c r="S36" s="59"/>
      <c r="T36" s="146"/>
    </row>
    <row r="37" spans="1:20" ht="15.6">
      <c r="A37" s="58"/>
      <c r="B37" s="126" t="str">
        <f>IF(A37="","",VLOOKUP(A37,Misc.!O:P,2,FALSE))</f>
        <v/>
      </c>
      <c r="C37" s="76"/>
      <c r="D37" s="37"/>
      <c r="E37" s="37"/>
      <c r="F37" s="37"/>
      <c r="G37" s="38"/>
      <c r="H37" s="142" t="str">
        <f>IF(A37="","",VLOOKUP(B37,EF_List[[Source ID]:[Total EF]],15,FALSE))</f>
        <v/>
      </c>
      <c r="I37" s="51" t="str">
        <f>IF('Spec Exports'!$G37="","",1)</f>
        <v/>
      </c>
      <c r="J37" s="82" t="str">
        <f>IFERROR(MAX('Spec Exports'!$G37,0)*'Spec Exports'!$H37*'Spec Exports'!$I37,"")</f>
        <v/>
      </c>
      <c r="K37" s="14"/>
      <c r="L37" s="37"/>
      <c r="M37" s="132" t="str">
        <f t="shared" si="2"/>
        <v/>
      </c>
      <c r="N37" s="26"/>
      <c r="O37" s="84"/>
      <c r="P37" s="129" t="str">
        <f>IF(A37="","",VLOOKUP(A37,Misc.!O:P,2,FALSE))</f>
        <v/>
      </c>
      <c r="Q37" s="136" t="str">
        <f t="shared" si="3"/>
        <v/>
      </c>
      <c r="R37" s="26"/>
      <c r="S37" s="59"/>
      <c r="T37" s="146"/>
    </row>
    <row r="38" spans="1:20" ht="15.6">
      <c r="A38" s="58"/>
      <c r="B38" s="126" t="str">
        <f>IF(A38="","",VLOOKUP(A38,Misc.!O:P,2,FALSE))</f>
        <v/>
      </c>
      <c r="C38" s="76"/>
      <c r="D38" s="37"/>
      <c r="E38" s="37"/>
      <c r="F38" s="37"/>
      <c r="G38" s="38"/>
      <c r="H38" s="142" t="str">
        <f>IF(A38="","",VLOOKUP(B38,EF_List[[Source ID]:[Total EF]],15,FALSE))</f>
        <v/>
      </c>
      <c r="I38" s="51" t="str">
        <f>IF('Spec Exports'!$G38="","",1)</f>
        <v/>
      </c>
      <c r="J38" s="82" t="str">
        <f>IFERROR(MAX('Spec Exports'!$G38,0)*'Spec Exports'!$H38*'Spec Exports'!$I38,"")</f>
        <v/>
      </c>
      <c r="K38" s="14"/>
      <c r="L38" s="37"/>
      <c r="M38" s="132" t="str">
        <f t="shared" si="2"/>
        <v/>
      </c>
      <c r="N38" s="26"/>
      <c r="O38" s="84"/>
      <c r="P38" s="129" t="str">
        <f>IF(A38="","",VLOOKUP(A38,Misc.!O:P,2,FALSE))</f>
        <v/>
      </c>
      <c r="Q38" s="136" t="str">
        <f t="shared" si="3"/>
        <v/>
      </c>
      <c r="R38" s="26"/>
      <c r="S38" s="59"/>
      <c r="T38" s="146"/>
    </row>
    <row r="39" spans="1:20" ht="15.6">
      <c r="A39" s="58"/>
      <c r="B39" s="126" t="str">
        <f>IF(A39="","",VLOOKUP(A39,Misc.!O:P,2,FALSE))</f>
        <v/>
      </c>
      <c r="C39" s="76"/>
      <c r="D39" s="37"/>
      <c r="E39" s="37"/>
      <c r="F39" s="37"/>
      <c r="G39" s="38"/>
      <c r="H39" s="142" t="str">
        <f>IF(A39="","",VLOOKUP(B39,EF_List[[Source ID]:[Total EF]],15,FALSE))</f>
        <v/>
      </c>
      <c r="I39" s="51" t="str">
        <f>IF('Spec Exports'!$G39="","",1)</f>
        <v/>
      </c>
      <c r="J39" s="82" t="str">
        <f>IFERROR(MAX('Spec Exports'!$G39,0)*'Spec Exports'!$H39*'Spec Exports'!$I39,"")</f>
        <v/>
      </c>
      <c r="K39" s="14"/>
      <c r="L39" s="37"/>
      <c r="M39" s="132" t="str">
        <f t="shared" si="2"/>
        <v/>
      </c>
      <c r="N39" s="26"/>
      <c r="O39" s="84"/>
      <c r="P39" s="129" t="str">
        <f>IF(A39="","",VLOOKUP(A39,Misc.!O:P,2,FALSE))</f>
        <v/>
      </c>
      <c r="Q39" s="136" t="str">
        <f t="shared" si="3"/>
        <v/>
      </c>
      <c r="R39" s="26"/>
      <c r="S39" s="59"/>
      <c r="T39" s="146"/>
    </row>
    <row r="40" spans="1:20" ht="15.6">
      <c r="A40" s="58"/>
      <c r="B40" s="126" t="str">
        <f>IF(A40="","",VLOOKUP(A40,Misc.!O:P,2,FALSE))</f>
        <v/>
      </c>
      <c r="C40" s="76"/>
      <c r="D40" s="37"/>
      <c r="E40" s="37"/>
      <c r="F40" s="37"/>
      <c r="G40" s="38"/>
      <c r="H40" s="142" t="str">
        <f>IF(A40="","",VLOOKUP(B40,EF_List[[Source ID]:[Total EF]],15,FALSE))</f>
        <v/>
      </c>
      <c r="I40" s="51" t="str">
        <f>IF('Spec Exports'!$G40="","",1)</f>
        <v/>
      </c>
      <c r="J40" s="82" t="str">
        <f>IFERROR(MAX('Spec Exports'!$G40,0)*'Spec Exports'!$H40*'Spec Exports'!$I40,"")</f>
        <v/>
      </c>
      <c r="K40" s="14"/>
      <c r="L40" s="37"/>
      <c r="M40" s="132" t="str">
        <f t="shared" si="2"/>
        <v/>
      </c>
      <c r="N40" s="26"/>
      <c r="O40" s="84"/>
      <c r="P40" s="129" t="str">
        <f>IF(A40="","",VLOOKUP(A40,Misc.!O:P,2,FALSE))</f>
        <v/>
      </c>
      <c r="Q40" s="136" t="str">
        <f t="shared" si="3"/>
        <v/>
      </c>
      <c r="R40" s="26"/>
      <c r="S40" s="59"/>
      <c r="T40" s="146"/>
    </row>
    <row r="41" spans="1:20" ht="15.6">
      <c r="A41" s="58"/>
      <c r="B41" s="126" t="str">
        <f>IF(A41="","",VLOOKUP(A41,Misc.!O:P,2,FALSE))</f>
        <v/>
      </c>
      <c r="C41" s="76"/>
      <c r="D41" s="37"/>
      <c r="E41" s="37"/>
      <c r="F41" s="37"/>
      <c r="G41" s="38"/>
      <c r="H41" s="142" t="str">
        <f>IF(A41="","",VLOOKUP(B41,EF_List[[Source ID]:[Total EF]],15,FALSE))</f>
        <v/>
      </c>
      <c r="I41" s="51" t="str">
        <f>IF('Spec Exports'!$G41="","",1)</f>
        <v/>
      </c>
      <c r="J41" s="82" t="str">
        <f>IFERROR(MAX('Spec Exports'!$G41,0)*'Spec Exports'!$H41*'Spec Exports'!$I41,"")</f>
        <v/>
      </c>
      <c r="K41" s="14"/>
      <c r="L41" s="37"/>
      <c r="M41" s="132" t="str">
        <f t="shared" si="2"/>
        <v/>
      </c>
      <c r="N41" s="26"/>
      <c r="O41" s="84"/>
      <c r="P41" s="129" t="str">
        <f>IF(A41="","",VLOOKUP(A41,Misc.!O:P,2,FALSE))</f>
        <v/>
      </c>
      <c r="Q41" s="136" t="str">
        <f t="shared" si="3"/>
        <v/>
      </c>
      <c r="R41" s="26"/>
      <c r="S41" s="59"/>
      <c r="T41" s="146"/>
    </row>
    <row r="42" spans="1:20" ht="15.6">
      <c r="A42" s="58"/>
      <c r="B42" s="126" t="str">
        <f>IF(A42="","",VLOOKUP(A42,Misc.!O:P,2,FALSE))</f>
        <v/>
      </c>
      <c r="C42" s="76"/>
      <c r="D42" s="37"/>
      <c r="E42" s="37"/>
      <c r="F42" s="37"/>
      <c r="G42" s="38"/>
      <c r="H42" s="142" t="str">
        <f>IF(A42="","",VLOOKUP(B42,EF_List[[Source ID]:[Total EF]],15,FALSE))</f>
        <v/>
      </c>
      <c r="I42" s="51" t="str">
        <f>IF('Spec Exports'!$G42="","",1)</f>
        <v/>
      </c>
      <c r="J42" s="82" t="str">
        <f>IFERROR(MAX('Spec Exports'!$G42,0)*'Spec Exports'!$H42*'Spec Exports'!$I42,"")</f>
        <v/>
      </c>
      <c r="K42" s="14"/>
      <c r="L42" s="37"/>
      <c r="M42" s="132" t="str">
        <f t="shared" si="2"/>
        <v/>
      </c>
      <c r="N42" s="26"/>
      <c r="O42" s="84"/>
      <c r="P42" s="129" t="str">
        <f>IF(A42="","",VLOOKUP(A42,Misc.!O:P,2,FALSE))</f>
        <v/>
      </c>
      <c r="Q42" s="136" t="str">
        <f t="shared" si="3"/>
        <v/>
      </c>
      <c r="R42" s="26"/>
      <c r="S42" s="59"/>
      <c r="T42" s="146"/>
    </row>
    <row r="43" spans="1:20" ht="15.6">
      <c r="A43" s="58"/>
      <c r="B43" s="126" t="str">
        <f>IF(A43="","",VLOOKUP(A43,Misc.!O:P,2,FALSE))</f>
        <v/>
      </c>
      <c r="C43" s="76"/>
      <c r="D43" s="37"/>
      <c r="E43" s="37"/>
      <c r="F43" s="37"/>
      <c r="G43" s="38"/>
      <c r="H43" s="142" t="str">
        <f>IF(A43="","",VLOOKUP(B43,EF_List[[Source ID]:[Total EF]],15,FALSE))</f>
        <v/>
      </c>
      <c r="I43" s="51" t="str">
        <f>IF('Spec Exports'!$G43="","",1)</f>
        <v/>
      </c>
      <c r="J43" s="82" t="str">
        <f>IFERROR(MAX('Spec Exports'!$G43,0)*'Spec Exports'!$H43*'Spec Exports'!$I43,"")</f>
        <v/>
      </c>
      <c r="K43" s="14"/>
      <c r="L43" s="37"/>
      <c r="M43" s="132" t="str">
        <f t="shared" si="2"/>
        <v/>
      </c>
      <c r="N43" s="26"/>
      <c r="O43" s="84"/>
      <c r="P43" s="129" t="str">
        <f>IF(A43="","",VLOOKUP(A43,Misc.!O:P,2,FALSE))</f>
        <v/>
      </c>
      <c r="Q43" s="136" t="str">
        <f t="shared" si="3"/>
        <v/>
      </c>
      <c r="R43" s="26"/>
      <c r="S43" s="59"/>
      <c r="T43" s="146"/>
    </row>
    <row r="44" spans="1:20" ht="15.6">
      <c r="A44" s="58"/>
      <c r="B44" s="126" t="str">
        <f>IF(A44="","",VLOOKUP(A44,Misc.!O:P,2,FALSE))</f>
        <v/>
      </c>
      <c r="C44" s="76"/>
      <c r="D44" s="37"/>
      <c r="E44" s="37"/>
      <c r="F44" s="37"/>
      <c r="G44" s="38"/>
      <c r="H44" s="142" t="str">
        <f>IF(A44="","",VLOOKUP(B44,EF_List[[Source ID]:[Total EF]],15,FALSE))</f>
        <v/>
      </c>
      <c r="I44" s="51" t="str">
        <f>IF('Spec Exports'!$G44="","",1)</f>
        <v/>
      </c>
      <c r="J44" s="82" t="str">
        <f>IFERROR(MAX('Spec Exports'!$G44,0)*'Spec Exports'!$H44*'Spec Exports'!$I44,"")</f>
        <v/>
      </c>
      <c r="K44" s="14"/>
      <c r="L44" s="37"/>
      <c r="M44" s="132" t="str">
        <f t="shared" si="2"/>
        <v/>
      </c>
      <c r="N44" s="26"/>
      <c r="O44" s="84"/>
      <c r="P44" s="129" t="str">
        <f>IF(A44="","",VLOOKUP(A44,Misc.!O:P,2,FALSE))</f>
        <v/>
      </c>
      <c r="Q44" s="136" t="str">
        <f t="shared" si="3"/>
        <v/>
      </c>
      <c r="R44" s="26"/>
      <c r="S44" s="59"/>
      <c r="T44" s="146"/>
    </row>
    <row r="45" spans="1:20" ht="15.6">
      <c r="A45" s="58"/>
      <c r="B45" s="126" t="str">
        <f>IF(A45="","",VLOOKUP(A45,Misc.!O:P,2,FALSE))</f>
        <v/>
      </c>
      <c r="C45" s="76"/>
      <c r="D45" s="37"/>
      <c r="E45" s="37"/>
      <c r="F45" s="37"/>
      <c r="G45" s="38"/>
      <c r="H45" s="142" t="str">
        <f>IF(A45="","",VLOOKUP(B45,EF_List[[Source ID]:[Total EF]],15,FALSE))</f>
        <v/>
      </c>
      <c r="I45" s="51" t="str">
        <f>IF('Spec Exports'!$G45="","",1)</f>
        <v/>
      </c>
      <c r="J45" s="82" t="str">
        <f>IFERROR(MAX('Spec Exports'!$G45,0)*'Spec Exports'!$H45*'Spec Exports'!$I45,"")</f>
        <v/>
      </c>
      <c r="K45" s="14"/>
      <c r="L45" s="37"/>
      <c r="M45" s="132" t="str">
        <f t="shared" si="2"/>
        <v/>
      </c>
      <c r="N45" s="26"/>
      <c r="O45" s="84"/>
      <c r="P45" s="129" t="str">
        <f>IF(A45="","",VLOOKUP(A45,Misc.!O:P,2,FALSE))</f>
        <v/>
      </c>
      <c r="Q45" s="136" t="str">
        <f t="shared" si="3"/>
        <v/>
      </c>
      <c r="R45" s="26"/>
      <c r="S45" s="59"/>
      <c r="T45" s="146"/>
    </row>
    <row r="46" spans="1:20" ht="15.6">
      <c r="A46" s="58"/>
      <c r="B46" s="126" t="str">
        <f>IF(A46="","",VLOOKUP(A46,Misc.!O:P,2,FALSE))</f>
        <v/>
      </c>
      <c r="C46" s="76"/>
      <c r="D46" s="37"/>
      <c r="E46" s="37"/>
      <c r="F46" s="37"/>
      <c r="G46" s="38"/>
      <c r="H46" s="142" t="str">
        <f>IF(A46="","",VLOOKUP(B46,EF_List[[Source ID]:[Total EF]],15,FALSE))</f>
        <v/>
      </c>
      <c r="I46" s="51" t="str">
        <f>IF('Spec Exports'!$G46="","",1)</f>
        <v/>
      </c>
      <c r="J46" s="82" t="str">
        <f>IFERROR(MAX('Spec Exports'!$G46,0)*'Spec Exports'!$H46*'Spec Exports'!$I46,"")</f>
        <v/>
      </c>
      <c r="K46" s="14"/>
      <c r="L46" s="37"/>
      <c r="M46" s="132" t="str">
        <f t="shared" si="2"/>
        <v/>
      </c>
      <c r="N46" s="26"/>
      <c r="O46" s="84"/>
      <c r="P46" s="129" t="str">
        <f>IF(A46="","",VLOOKUP(A46,Misc.!O:P,2,FALSE))</f>
        <v/>
      </c>
      <c r="Q46" s="136" t="str">
        <f t="shared" si="3"/>
        <v/>
      </c>
      <c r="R46" s="26"/>
      <c r="S46" s="59"/>
      <c r="T46" s="146"/>
    </row>
    <row r="47" spans="1:20" ht="15.6">
      <c r="A47" s="58"/>
      <c r="B47" s="126" t="str">
        <f>IF(A47="","",VLOOKUP(A47,Misc.!O:P,2,FALSE))</f>
        <v/>
      </c>
      <c r="C47" s="76"/>
      <c r="D47" s="37"/>
      <c r="E47" s="37"/>
      <c r="F47" s="37"/>
      <c r="G47" s="38"/>
      <c r="H47" s="142" t="str">
        <f>IF(A47="","",VLOOKUP(B47,EF_List[[Source ID]:[Total EF]],15,FALSE))</f>
        <v/>
      </c>
      <c r="I47" s="51" t="str">
        <f>IF('Spec Exports'!$G47="","",1)</f>
        <v/>
      </c>
      <c r="J47" s="82" t="str">
        <f>IFERROR(MAX('Spec Exports'!$G47,0)*'Spec Exports'!$H47*'Spec Exports'!$I47,"")</f>
        <v/>
      </c>
      <c r="K47" s="14"/>
      <c r="L47" s="37"/>
      <c r="M47" s="132" t="str">
        <f t="shared" si="2"/>
        <v/>
      </c>
      <c r="N47" s="26"/>
      <c r="O47" s="84"/>
      <c r="P47" s="129" t="str">
        <f>IF(A47="","",VLOOKUP(A47,Misc.!O:P,2,FALSE))</f>
        <v/>
      </c>
      <c r="Q47" s="136" t="str">
        <f t="shared" si="3"/>
        <v/>
      </c>
      <c r="R47" s="26"/>
      <c r="S47" s="59"/>
      <c r="T47" s="146"/>
    </row>
    <row r="48" spans="1:20" ht="15.6">
      <c r="A48" s="58"/>
      <c r="B48" s="126" t="str">
        <f>IF(A48="","",VLOOKUP(A48,Misc.!O:P,2,FALSE))</f>
        <v/>
      </c>
      <c r="C48" s="76"/>
      <c r="D48" s="37"/>
      <c r="E48" s="37"/>
      <c r="F48" s="37"/>
      <c r="G48" s="38"/>
      <c r="H48" s="142" t="str">
        <f>IF(A48="","",VLOOKUP(B48,EF_List[[Source ID]:[Total EF]],15,FALSE))</f>
        <v/>
      </c>
      <c r="I48" s="51" t="str">
        <f>IF('Spec Exports'!$G48="","",1)</f>
        <v/>
      </c>
      <c r="J48" s="82" t="str">
        <f>IFERROR(MAX('Spec Exports'!$G48,0)*'Spec Exports'!$H48*'Spec Exports'!$I48,"")</f>
        <v/>
      </c>
      <c r="K48" s="14"/>
      <c r="L48" s="37"/>
      <c r="M48" s="132" t="str">
        <f t="shared" si="2"/>
        <v/>
      </c>
      <c r="N48" s="26"/>
      <c r="O48" s="84"/>
      <c r="P48" s="129" t="str">
        <f>IF(A48="","",VLOOKUP(A48,Misc.!O:P,2,FALSE))</f>
        <v/>
      </c>
      <c r="Q48" s="136" t="str">
        <f t="shared" si="3"/>
        <v/>
      </c>
      <c r="R48" s="26"/>
      <c r="S48" s="59"/>
      <c r="T48" s="146"/>
    </row>
    <row r="49" spans="1:20" ht="15.6">
      <c r="A49" s="58"/>
      <c r="B49" s="126" t="str">
        <f>IF(A49="","",VLOOKUP(A49,Misc.!O:P,2,FALSE))</f>
        <v/>
      </c>
      <c r="C49" s="76"/>
      <c r="D49" s="37"/>
      <c r="E49" s="37"/>
      <c r="F49" s="37"/>
      <c r="G49" s="38"/>
      <c r="H49" s="142" t="str">
        <f>IF(A49="","",VLOOKUP(B49,EF_List[[Source ID]:[Total EF]],15,FALSE))</f>
        <v/>
      </c>
      <c r="I49" s="51" t="str">
        <f>IF('Spec Exports'!$G49="","",1)</f>
        <v/>
      </c>
      <c r="J49" s="82" t="str">
        <f>IFERROR(MAX('Spec Exports'!$G49,0)*'Spec Exports'!$H49*'Spec Exports'!$I49,"")</f>
        <v/>
      </c>
      <c r="K49" s="14"/>
      <c r="L49" s="37"/>
      <c r="M49" s="132" t="str">
        <f t="shared" si="2"/>
        <v/>
      </c>
      <c r="N49" s="26"/>
      <c r="O49" s="84"/>
      <c r="P49" s="129" t="str">
        <f>IF(A49="","",VLOOKUP(A49,Misc.!O:P,2,FALSE))</f>
        <v/>
      </c>
      <c r="Q49" s="136" t="str">
        <f t="shared" si="3"/>
        <v/>
      </c>
      <c r="R49" s="26"/>
      <c r="S49" s="59"/>
      <c r="T49" s="146"/>
    </row>
    <row r="50" spans="1:20" ht="15.6">
      <c r="A50" s="58"/>
      <c r="B50" s="126" t="str">
        <f>IF(A50="","",VLOOKUP(A50,Misc.!O:P,2,FALSE))</f>
        <v/>
      </c>
      <c r="C50" s="76"/>
      <c r="D50" s="37"/>
      <c r="E50" s="37"/>
      <c r="F50" s="37"/>
      <c r="G50" s="38"/>
      <c r="H50" s="142" t="str">
        <f>IF(A50="","",VLOOKUP(B50,EF_List[[Source ID]:[Total EF]],15,FALSE))</f>
        <v/>
      </c>
      <c r="I50" s="51" t="str">
        <f>IF('Spec Exports'!$G50="","",1)</f>
        <v/>
      </c>
      <c r="J50" s="82" t="str">
        <f>IFERROR(MAX('Spec Exports'!$G50,0)*'Spec Exports'!$H50*'Spec Exports'!$I50,"")</f>
        <v/>
      </c>
      <c r="K50" s="14"/>
      <c r="L50" s="37"/>
      <c r="M50" s="132" t="str">
        <f t="shared" si="2"/>
        <v/>
      </c>
      <c r="N50" s="26"/>
      <c r="O50" s="84"/>
      <c r="P50" s="129" t="str">
        <f>IF(A50="","",VLOOKUP(A50,Misc.!O:P,2,FALSE))</f>
        <v/>
      </c>
      <c r="Q50" s="136" t="str">
        <f t="shared" si="3"/>
        <v/>
      </c>
      <c r="R50" s="26"/>
      <c r="S50" s="59"/>
      <c r="T50" s="146"/>
    </row>
    <row r="51" spans="1:20" ht="15.6">
      <c r="A51" s="58"/>
      <c r="B51" s="126" t="str">
        <f>IF(A51="","",VLOOKUP(A51,Misc.!O:P,2,FALSE))</f>
        <v/>
      </c>
      <c r="C51" s="76"/>
      <c r="D51" s="37"/>
      <c r="E51" s="37"/>
      <c r="F51" s="37"/>
      <c r="G51" s="38"/>
      <c r="H51" s="142" t="str">
        <f>IF(A51="","",VLOOKUP(B51,EF_List[[Source ID]:[Total EF]],15,FALSE))</f>
        <v/>
      </c>
      <c r="I51" s="51" t="str">
        <f>IF('Spec Exports'!$G51="","",1)</f>
        <v/>
      </c>
      <c r="J51" s="82" t="str">
        <f>IFERROR(MAX('Spec Exports'!$G51,0)*'Spec Exports'!$H51*'Spec Exports'!$I51,"")</f>
        <v/>
      </c>
      <c r="K51" s="14"/>
      <c r="L51" s="37"/>
      <c r="M51" s="132" t="str">
        <f t="shared" si="2"/>
        <v/>
      </c>
      <c r="N51" s="26"/>
      <c r="O51" s="84"/>
      <c r="P51" s="129" t="str">
        <f>IF(A51="","",VLOOKUP(A51,Misc.!O:P,2,FALSE))</f>
        <v/>
      </c>
      <c r="Q51" s="136" t="str">
        <f t="shared" si="3"/>
        <v/>
      </c>
      <c r="R51" s="26"/>
      <c r="S51" s="59"/>
      <c r="T51" s="146"/>
    </row>
    <row r="52" spans="1:20" ht="15.6">
      <c r="A52" s="58"/>
      <c r="B52" s="126" t="str">
        <f>IF(A52="","",VLOOKUP(A52,Misc.!O:P,2,FALSE))</f>
        <v/>
      </c>
      <c r="C52" s="76"/>
      <c r="D52" s="37"/>
      <c r="E52" s="37"/>
      <c r="F52" s="37"/>
      <c r="G52" s="38"/>
      <c r="H52" s="142" t="str">
        <f>IF(A52="","",VLOOKUP(B52,EF_List[[Source ID]:[Total EF]],15,FALSE))</f>
        <v/>
      </c>
      <c r="I52" s="51" t="str">
        <f>IF('Spec Exports'!$G52="","",1)</f>
        <v/>
      </c>
      <c r="J52" s="82" t="str">
        <f>IFERROR(MAX('Spec Exports'!$G52,0)*'Spec Exports'!$H52*'Spec Exports'!$I52,"")</f>
        <v/>
      </c>
      <c r="K52" s="14"/>
      <c r="L52" s="37"/>
      <c r="M52" s="132" t="str">
        <f t="shared" si="2"/>
        <v/>
      </c>
      <c r="N52" s="26"/>
      <c r="O52" s="84"/>
      <c r="P52" s="129" t="str">
        <f>IF(A52="","",VLOOKUP(A52,Misc.!O:P,2,FALSE))</f>
        <v/>
      </c>
      <c r="Q52" s="136" t="str">
        <f t="shared" si="3"/>
        <v/>
      </c>
      <c r="R52" s="26"/>
      <c r="S52" s="59"/>
      <c r="T52" s="146"/>
    </row>
    <row r="53" spans="1:20" ht="15.6">
      <c r="A53" s="58"/>
      <c r="B53" s="126" t="str">
        <f>IF(A53="","",VLOOKUP(A53,Misc.!O:P,2,FALSE))</f>
        <v/>
      </c>
      <c r="C53" s="76"/>
      <c r="D53" s="37"/>
      <c r="E53" s="37"/>
      <c r="F53" s="37"/>
      <c r="G53" s="38"/>
      <c r="H53" s="142" t="str">
        <f>IF(A53="","",VLOOKUP(B53,EF_List[[Source ID]:[Total EF]],15,FALSE))</f>
        <v/>
      </c>
      <c r="I53" s="51" t="str">
        <f>IF('Spec Exports'!$G53="","",1)</f>
        <v/>
      </c>
      <c r="J53" s="82" t="str">
        <f>IFERROR(MAX('Spec Exports'!$G53,0)*'Spec Exports'!$H53*'Spec Exports'!$I53,"")</f>
        <v/>
      </c>
      <c r="K53" s="14"/>
      <c r="L53" s="37"/>
      <c r="M53" s="132" t="str">
        <f t="shared" si="2"/>
        <v/>
      </c>
      <c r="N53" s="26"/>
      <c r="O53" s="84"/>
      <c r="P53" s="129" t="str">
        <f>IF(A53="","",VLOOKUP(A53,Misc.!O:P,2,FALSE))</f>
        <v/>
      </c>
      <c r="Q53" s="136" t="str">
        <f t="shared" si="3"/>
        <v/>
      </c>
      <c r="R53" s="26"/>
      <c r="S53" s="59"/>
      <c r="T53" s="146"/>
    </row>
    <row r="54" spans="1:20" ht="15.6">
      <c r="A54" s="58"/>
      <c r="B54" s="126" t="str">
        <f>IF(A54="","",VLOOKUP(A54,Misc.!O:P,2,FALSE))</f>
        <v/>
      </c>
      <c r="C54" s="76"/>
      <c r="D54" s="37"/>
      <c r="E54" s="37"/>
      <c r="F54" s="37"/>
      <c r="G54" s="38"/>
      <c r="H54" s="142" t="str">
        <f>IF(A54="","",VLOOKUP(B54,EF_List[[Source ID]:[Total EF]],15,FALSE))</f>
        <v/>
      </c>
      <c r="I54" s="51" t="str">
        <f>IF('Spec Exports'!$G54="","",1)</f>
        <v/>
      </c>
      <c r="J54" s="82" t="str">
        <f>IFERROR(MAX('Spec Exports'!$G54,0)*'Spec Exports'!$H54*'Spec Exports'!$I54,"")</f>
        <v/>
      </c>
      <c r="K54" s="14"/>
      <c r="L54" s="37"/>
      <c r="M54" s="132" t="str">
        <f t="shared" si="2"/>
        <v/>
      </c>
      <c r="N54" s="26"/>
      <c r="O54" s="84"/>
      <c r="P54" s="129" t="str">
        <f>IF(A54="","",VLOOKUP(A54,Misc.!O:P,2,FALSE))</f>
        <v/>
      </c>
      <c r="Q54" s="136" t="str">
        <f t="shared" si="3"/>
        <v/>
      </c>
      <c r="R54" s="26"/>
      <c r="S54" s="59"/>
      <c r="T54" s="146"/>
    </row>
    <row r="55" spans="1:20" ht="15.6">
      <c r="A55" s="58"/>
      <c r="B55" s="126" t="str">
        <f>IF(A55="","",VLOOKUP(A55,Misc.!O:P,2,FALSE))</f>
        <v/>
      </c>
      <c r="C55" s="76"/>
      <c r="D55" s="37"/>
      <c r="E55" s="37"/>
      <c r="F55" s="37"/>
      <c r="G55" s="38"/>
      <c r="H55" s="142" t="str">
        <f>IF(A55="","",VLOOKUP(B55,EF_List[[Source ID]:[Total EF]],15,FALSE))</f>
        <v/>
      </c>
      <c r="I55" s="51" t="str">
        <f>IF('Spec Exports'!$G55="","",1)</f>
        <v/>
      </c>
      <c r="J55" s="82" t="str">
        <f>IFERROR(MAX('Spec Exports'!$G55,0)*'Spec Exports'!$H55*'Spec Exports'!$I55,"")</f>
        <v/>
      </c>
      <c r="K55" s="14"/>
      <c r="L55" s="37"/>
      <c r="M55" s="132" t="str">
        <f t="shared" si="2"/>
        <v/>
      </c>
      <c r="N55" s="26"/>
      <c r="O55" s="84"/>
      <c r="P55" s="129" t="str">
        <f>IF(A55="","",VLOOKUP(A55,Misc.!O:P,2,FALSE))</f>
        <v/>
      </c>
      <c r="Q55" s="136" t="str">
        <f t="shared" si="3"/>
        <v/>
      </c>
      <c r="R55" s="26"/>
      <c r="S55" s="59"/>
      <c r="T55" s="146"/>
    </row>
    <row r="56" spans="1:20" ht="15.6">
      <c r="A56" s="58"/>
      <c r="B56" s="126" t="str">
        <f>IF(A56="","",VLOOKUP(A56,Misc.!O:P,2,FALSE))</f>
        <v/>
      </c>
      <c r="C56" s="76"/>
      <c r="D56" s="37"/>
      <c r="E56" s="37"/>
      <c r="F56" s="37"/>
      <c r="G56" s="38"/>
      <c r="H56" s="142" t="str">
        <f>IF(A56="","",VLOOKUP(B56,EF_List[[Source ID]:[Total EF]],15,FALSE))</f>
        <v/>
      </c>
      <c r="I56" s="51" t="str">
        <f>IF('Spec Exports'!$G56="","",1)</f>
        <v/>
      </c>
      <c r="J56" s="82" t="str">
        <f>IFERROR(MAX('Spec Exports'!$G56,0)*'Spec Exports'!$H56*'Spec Exports'!$I56,"")</f>
        <v/>
      </c>
      <c r="K56" s="14"/>
      <c r="L56" s="37"/>
      <c r="M56" s="132" t="str">
        <f t="shared" si="2"/>
        <v/>
      </c>
      <c r="N56" s="26"/>
      <c r="O56" s="84"/>
      <c r="P56" s="129" t="str">
        <f>IF(A56="","",VLOOKUP(A56,Misc.!O:P,2,FALSE))</f>
        <v/>
      </c>
      <c r="Q56" s="136" t="str">
        <f t="shared" si="3"/>
        <v/>
      </c>
      <c r="R56" s="26"/>
      <c r="S56" s="59"/>
      <c r="T56" s="146"/>
    </row>
    <row r="57" spans="1:20" ht="15.6">
      <c r="A57" s="58"/>
      <c r="B57" s="126" t="str">
        <f>IF(A57="","",VLOOKUP(A57,Misc.!O:P,2,FALSE))</f>
        <v/>
      </c>
      <c r="C57" s="76"/>
      <c r="D57" s="37"/>
      <c r="E57" s="37"/>
      <c r="F57" s="37"/>
      <c r="G57" s="38"/>
      <c r="H57" s="142" t="str">
        <f>IF(A57="","",VLOOKUP(B57,EF_List[[Source ID]:[Total EF]],15,FALSE))</f>
        <v/>
      </c>
      <c r="I57" s="51" t="str">
        <f>IF('Spec Exports'!$G57="","",1)</f>
        <v/>
      </c>
      <c r="J57" s="82" t="str">
        <f>IFERROR(MAX('Spec Exports'!$G57,0)*'Spec Exports'!$H57*'Spec Exports'!$I57,"")</f>
        <v/>
      </c>
      <c r="K57" s="14"/>
      <c r="L57" s="37"/>
      <c r="M57" s="132" t="str">
        <f t="shared" si="2"/>
        <v/>
      </c>
      <c r="N57" s="26"/>
      <c r="O57" s="84"/>
      <c r="P57" s="129" t="str">
        <f>IF(A57="","",VLOOKUP(A57,Misc.!O:P,2,FALSE))</f>
        <v/>
      </c>
      <c r="Q57" s="136" t="str">
        <f t="shared" si="3"/>
        <v/>
      </c>
      <c r="R57" s="26"/>
      <c r="S57" s="59"/>
      <c r="T57" s="146"/>
    </row>
    <row r="58" spans="1:20" ht="15.6">
      <c r="A58" s="58"/>
      <c r="B58" s="126" t="str">
        <f>IF(A58="","",VLOOKUP(A58,Misc.!O:P,2,FALSE))</f>
        <v/>
      </c>
      <c r="C58" s="76"/>
      <c r="D58" s="37"/>
      <c r="E58" s="37"/>
      <c r="F58" s="37"/>
      <c r="G58" s="38"/>
      <c r="H58" s="142" t="str">
        <f>IF(A58="","",VLOOKUP(B58,EF_List[[Source ID]:[Total EF]],15,FALSE))</f>
        <v/>
      </c>
      <c r="I58" s="51" t="str">
        <f>IF('Spec Exports'!$G58="","",1)</f>
        <v/>
      </c>
      <c r="J58" s="82" t="str">
        <f>IFERROR(MAX('Spec Exports'!$G58,0)*'Spec Exports'!$H58*'Spec Exports'!$I58,"")</f>
        <v/>
      </c>
      <c r="K58" s="14"/>
      <c r="L58" s="37"/>
      <c r="M58" s="132" t="str">
        <f t="shared" si="2"/>
        <v/>
      </c>
      <c r="N58" s="26"/>
      <c r="O58" s="84"/>
      <c r="P58" s="129" t="str">
        <f>IF(A58="","",VLOOKUP(A58,Misc.!O:P,2,FALSE))</f>
        <v/>
      </c>
      <c r="Q58" s="136" t="str">
        <f t="shared" si="3"/>
        <v/>
      </c>
      <c r="R58" s="26"/>
      <c r="S58" s="59"/>
      <c r="T58" s="146"/>
    </row>
    <row r="59" spans="1:20" ht="15.6">
      <c r="A59" s="58"/>
      <c r="B59" s="126" t="str">
        <f>IF(A59="","",VLOOKUP(A59,Misc.!O:P,2,FALSE))</f>
        <v/>
      </c>
      <c r="C59" s="76"/>
      <c r="D59" s="37"/>
      <c r="E59" s="37"/>
      <c r="F59" s="37"/>
      <c r="G59" s="38"/>
      <c r="H59" s="142" t="str">
        <f>IF(A59="","",VLOOKUP(B59,EF_List[[Source ID]:[Total EF]],15,FALSE))</f>
        <v/>
      </c>
      <c r="I59" s="51" t="str">
        <f>IF('Spec Exports'!$G59="","",1)</f>
        <v/>
      </c>
      <c r="J59" s="82" t="str">
        <f>IFERROR(MAX('Spec Exports'!$G59,0)*'Spec Exports'!$H59*'Spec Exports'!$I59,"")</f>
        <v/>
      </c>
      <c r="K59" s="14"/>
      <c r="L59" s="37"/>
      <c r="M59" s="132" t="str">
        <f t="shared" si="2"/>
        <v/>
      </c>
      <c r="N59" s="26"/>
      <c r="O59" s="84"/>
      <c r="P59" s="129" t="str">
        <f>IF(A59="","",VLOOKUP(A59,Misc.!O:P,2,FALSE))</f>
        <v/>
      </c>
      <c r="Q59" s="136" t="str">
        <f t="shared" si="3"/>
        <v/>
      </c>
      <c r="R59" s="26"/>
      <c r="S59" s="59"/>
      <c r="T59" s="146"/>
    </row>
    <row r="60" spans="1:20" ht="15.6">
      <c r="A60" s="58"/>
      <c r="B60" s="126" t="str">
        <f>IF(A60="","",VLOOKUP(A60,Misc.!O:P,2,FALSE))</f>
        <v/>
      </c>
      <c r="C60" s="76"/>
      <c r="D60" s="37"/>
      <c r="E60" s="37"/>
      <c r="F60" s="37"/>
      <c r="G60" s="38"/>
      <c r="H60" s="142" t="str">
        <f>IF(A60="","",VLOOKUP(B60,EF_List[[Source ID]:[Total EF]],15,FALSE))</f>
        <v/>
      </c>
      <c r="I60" s="51" t="str">
        <f>IF('Spec Exports'!$G60="","",1)</f>
        <v/>
      </c>
      <c r="J60" s="82" t="str">
        <f>IFERROR(MAX('Spec Exports'!$G60,0)*'Spec Exports'!$H60*'Spec Exports'!$I60,"")</f>
        <v/>
      </c>
      <c r="K60" s="14"/>
      <c r="L60" s="37"/>
      <c r="M60" s="132" t="str">
        <f t="shared" si="2"/>
        <v/>
      </c>
      <c r="N60" s="26"/>
      <c r="O60" s="84"/>
      <c r="P60" s="129" t="str">
        <f>IF(A60="","",VLOOKUP(A60,Misc.!O:P,2,FALSE))</f>
        <v/>
      </c>
      <c r="Q60" s="136" t="str">
        <f t="shared" si="3"/>
        <v/>
      </c>
      <c r="R60" s="26"/>
      <c r="S60" s="59"/>
      <c r="T60" s="146"/>
    </row>
    <row r="61" spans="1:20" ht="15.6">
      <c r="A61" s="58"/>
      <c r="B61" s="126" t="str">
        <f>IF(A61="","",VLOOKUP(A61,Misc.!O:P,2,FALSE))</f>
        <v/>
      </c>
      <c r="C61" s="76"/>
      <c r="D61" s="37"/>
      <c r="E61" s="37"/>
      <c r="F61" s="37"/>
      <c r="G61" s="38"/>
      <c r="H61" s="142" t="str">
        <f>IF(A61="","",VLOOKUP(B61,EF_List[[Source ID]:[Total EF]],15,FALSE))</f>
        <v/>
      </c>
      <c r="I61" s="51" t="str">
        <f>IF('Spec Exports'!$G61="","",1)</f>
        <v/>
      </c>
      <c r="J61" s="82" t="str">
        <f>IFERROR(MAX('Spec Exports'!$G61,0)*'Spec Exports'!$H61*'Spec Exports'!$I61,"")</f>
        <v/>
      </c>
      <c r="K61" s="14"/>
      <c r="L61" s="37"/>
      <c r="M61" s="132" t="str">
        <f t="shared" si="2"/>
        <v/>
      </c>
      <c r="N61" s="26"/>
      <c r="O61" s="84"/>
      <c r="P61" s="129" t="str">
        <f>IF(A61="","",VLOOKUP(A61,Misc.!O:P,2,FALSE))</f>
        <v/>
      </c>
      <c r="Q61" s="136" t="str">
        <f t="shared" si="3"/>
        <v/>
      </c>
      <c r="R61" s="26"/>
      <c r="S61" s="59"/>
      <c r="T61" s="146"/>
    </row>
    <row r="62" spans="1:20" ht="15.6">
      <c r="A62" s="58"/>
      <c r="B62" s="126" t="str">
        <f>IF(A62="","",VLOOKUP(A62,Misc.!O:P,2,FALSE))</f>
        <v/>
      </c>
      <c r="C62" s="76"/>
      <c r="D62" s="37"/>
      <c r="E62" s="37"/>
      <c r="F62" s="37"/>
      <c r="G62" s="38"/>
      <c r="H62" s="142" t="str">
        <f>IF(A62="","",VLOOKUP(B62,EF_List[[Source ID]:[Total EF]],15,FALSE))</f>
        <v/>
      </c>
      <c r="I62" s="51" t="str">
        <f>IF('Spec Exports'!$G62="","",1)</f>
        <v/>
      </c>
      <c r="J62" s="82" t="str">
        <f>IFERROR(MAX('Spec Exports'!$G62,0)*'Spec Exports'!$H62*'Spec Exports'!$I62,"")</f>
        <v/>
      </c>
      <c r="K62" s="14"/>
      <c r="L62" s="37"/>
      <c r="M62" s="132" t="str">
        <f t="shared" si="2"/>
        <v/>
      </c>
      <c r="N62" s="26"/>
      <c r="O62" s="84"/>
      <c r="P62" s="129" t="str">
        <f>IF(A62="","",VLOOKUP(A62,Misc.!O:P,2,FALSE))</f>
        <v/>
      </c>
      <c r="Q62" s="136" t="str">
        <f t="shared" si="3"/>
        <v/>
      </c>
      <c r="R62" s="26"/>
      <c r="S62" s="59"/>
      <c r="T62" s="146"/>
    </row>
    <row r="63" spans="1:20" ht="15.6">
      <c r="A63" s="58"/>
      <c r="B63" s="126" t="str">
        <f>IF(A63="","",VLOOKUP(A63,Misc.!O:P,2,FALSE))</f>
        <v/>
      </c>
      <c r="C63" s="76"/>
      <c r="D63" s="37"/>
      <c r="E63" s="37"/>
      <c r="F63" s="37"/>
      <c r="G63" s="38"/>
      <c r="H63" s="142" t="str">
        <f>IF(A63="","",VLOOKUP(B63,EF_List[[Source ID]:[Total EF]],15,FALSE))</f>
        <v/>
      </c>
      <c r="I63" s="51" t="str">
        <f>IF('Spec Exports'!$G63="","",1)</f>
        <v/>
      </c>
      <c r="J63" s="82" t="str">
        <f>IFERROR(MAX('Spec Exports'!$G63,0)*'Spec Exports'!$H63*'Spec Exports'!$I63,"")</f>
        <v/>
      </c>
      <c r="K63" s="14"/>
      <c r="L63" s="37"/>
      <c r="M63" s="132" t="str">
        <f t="shared" si="2"/>
        <v/>
      </c>
      <c r="N63" s="26"/>
      <c r="O63" s="84"/>
      <c r="P63" s="129" t="str">
        <f>IF(A63="","",VLOOKUP(A63,Misc.!O:P,2,FALSE))</f>
        <v/>
      </c>
      <c r="Q63" s="136" t="str">
        <f t="shared" si="3"/>
        <v/>
      </c>
      <c r="R63" s="26"/>
      <c r="S63" s="59"/>
      <c r="T63" s="146"/>
    </row>
    <row r="64" spans="1:20" ht="15.6">
      <c r="A64" s="58"/>
      <c r="B64" s="126" t="str">
        <f>IF(A64="","",VLOOKUP(A64,Misc.!O:P,2,FALSE))</f>
        <v/>
      </c>
      <c r="C64" s="76"/>
      <c r="D64" s="37"/>
      <c r="E64" s="37"/>
      <c r="F64" s="37"/>
      <c r="G64" s="38"/>
      <c r="H64" s="142" t="str">
        <f>IF(A64="","",VLOOKUP(B64,EF_List[[Source ID]:[Total EF]],15,FALSE))</f>
        <v/>
      </c>
      <c r="I64" s="51" t="str">
        <f>IF('Spec Exports'!$G64="","",1)</f>
        <v/>
      </c>
      <c r="J64" s="82" t="str">
        <f>IFERROR(MAX('Spec Exports'!$G64,0)*'Spec Exports'!$H64*'Spec Exports'!$I64,"")</f>
        <v/>
      </c>
      <c r="K64" s="14"/>
      <c r="L64" s="37"/>
      <c r="M64" s="132" t="str">
        <f t="shared" si="2"/>
        <v/>
      </c>
      <c r="N64" s="26"/>
      <c r="O64" s="84"/>
      <c r="P64" s="129" t="str">
        <f>IF(A64="","",VLOOKUP(A64,Misc.!O:P,2,FALSE))</f>
        <v/>
      </c>
      <c r="Q64" s="136" t="str">
        <f t="shared" si="3"/>
        <v/>
      </c>
      <c r="R64" s="26"/>
      <c r="S64" s="59"/>
      <c r="T64" s="146"/>
    </row>
    <row r="65" spans="1:20" ht="15.6">
      <c r="A65" s="58"/>
      <c r="B65" s="126" t="str">
        <f>IF(A65="","",VLOOKUP(A65,Misc.!O:P,2,FALSE))</f>
        <v/>
      </c>
      <c r="C65" s="76"/>
      <c r="D65" s="37"/>
      <c r="E65" s="37"/>
      <c r="F65" s="37"/>
      <c r="G65" s="38"/>
      <c r="H65" s="142" t="str">
        <f>IF(A65="","",VLOOKUP(B65,EF_List[[Source ID]:[Total EF]],15,FALSE))</f>
        <v/>
      </c>
      <c r="I65" s="51" t="str">
        <f>IF('Spec Exports'!$G65="","",1)</f>
        <v/>
      </c>
      <c r="J65" s="82" t="str">
        <f>IFERROR(MAX('Spec Exports'!$G65,0)*'Spec Exports'!$H65*'Spec Exports'!$I65,"")</f>
        <v/>
      </c>
      <c r="K65" s="14"/>
      <c r="L65" s="37"/>
      <c r="M65" s="132" t="str">
        <f t="shared" si="2"/>
        <v/>
      </c>
      <c r="N65" s="26"/>
      <c r="O65" s="84"/>
      <c r="P65" s="129" t="str">
        <f>IF(A65="","",VLOOKUP(A65,Misc.!O:P,2,FALSE))</f>
        <v/>
      </c>
      <c r="Q65" s="136" t="str">
        <f t="shared" si="3"/>
        <v/>
      </c>
      <c r="R65" s="26"/>
      <c r="S65" s="59"/>
      <c r="T65" s="146"/>
    </row>
    <row r="66" spans="1:20" ht="15.6">
      <c r="A66" s="58"/>
      <c r="B66" s="126" t="str">
        <f>IF(A66="","",VLOOKUP(A66,Misc.!O:P,2,FALSE))</f>
        <v/>
      </c>
      <c r="C66" s="76"/>
      <c r="D66" s="37"/>
      <c r="E66" s="37"/>
      <c r="F66" s="37"/>
      <c r="G66" s="38"/>
      <c r="H66" s="142" t="str">
        <f>IF(A66="","",VLOOKUP(B66,EF_List[[Source ID]:[Total EF]],15,FALSE))</f>
        <v/>
      </c>
      <c r="I66" s="51" t="str">
        <f>IF('Spec Exports'!$G66="","",1)</f>
        <v/>
      </c>
      <c r="J66" s="82" t="str">
        <f>IFERROR(MAX('Spec Exports'!$G66,0)*'Spec Exports'!$H66*'Spec Exports'!$I66,"")</f>
        <v/>
      </c>
      <c r="K66" s="14"/>
      <c r="L66" s="37"/>
      <c r="M66" s="132" t="str">
        <f t="shared" si="2"/>
        <v/>
      </c>
      <c r="N66" s="26"/>
      <c r="O66" s="84"/>
      <c r="P66" s="129" t="str">
        <f>IF(A66="","",VLOOKUP(A66,Misc.!O:P,2,FALSE))</f>
        <v/>
      </c>
      <c r="Q66" s="136" t="str">
        <f t="shared" si="3"/>
        <v/>
      </c>
      <c r="R66" s="26"/>
      <c r="S66" s="59"/>
      <c r="T66" s="146"/>
    </row>
    <row r="67" spans="1:20" ht="15.6">
      <c r="A67" s="58"/>
      <c r="B67" s="126" t="str">
        <f>IF(A67="","",VLOOKUP(A67,Misc.!O:P,2,FALSE))</f>
        <v/>
      </c>
      <c r="C67" s="76"/>
      <c r="D67" s="37"/>
      <c r="E67" s="37"/>
      <c r="F67" s="37"/>
      <c r="G67" s="38"/>
      <c r="H67" s="142" t="str">
        <f>IF(A67="","",VLOOKUP(B67,EF_List[[Source ID]:[Total EF]],15,FALSE))</f>
        <v/>
      </c>
      <c r="I67" s="51" t="str">
        <f>IF('Spec Exports'!$G67="","",1)</f>
        <v/>
      </c>
      <c r="J67" s="82" t="str">
        <f>IFERROR(MAX('Spec Exports'!$G67,0)*'Spec Exports'!$H67*'Spec Exports'!$I67,"")</f>
        <v/>
      </c>
      <c r="K67" s="14"/>
      <c r="L67" s="37"/>
      <c r="M67" s="132" t="str">
        <f t="shared" si="2"/>
        <v/>
      </c>
      <c r="N67" s="26"/>
      <c r="O67" s="84"/>
      <c r="P67" s="129" t="str">
        <f>IF(A67="","",VLOOKUP(A67,Misc.!O:P,2,FALSE))</f>
        <v/>
      </c>
      <c r="Q67" s="136" t="str">
        <f t="shared" si="3"/>
        <v/>
      </c>
      <c r="R67" s="26"/>
      <c r="S67" s="59"/>
      <c r="T67" s="146"/>
    </row>
    <row r="68" spans="1:20" ht="15.6">
      <c r="A68" s="58"/>
      <c r="B68" s="126" t="str">
        <f>IF(A68="","",VLOOKUP(A68,Misc.!O:P,2,FALSE))</f>
        <v/>
      </c>
      <c r="C68" s="76"/>
      <c r="D68" s="37"/>
      <c r="E68" s="37"/>
      <c r="F68" s="37"/>
      <c r="G68" s="38"/>
      <c r="H68" s="142" t="str">
        <f>IF(A68="","",VLOOKUP(B68,EF_List[[Source ID]:[Total EF]],15,FALSE))</f>
        <v/>
      </c>
      <c r="I68" s="51" t="str">
        <f>IF('Spec Exports'!$G68="","",1)</f>
        <v/>
      </c>
      <c r="J68" s="82" t="str">
        <f>IFERROR(MAX('Spec Exports'!$G68,0)*'Spec Exports'!$H68*'Spec Exports'!$I68,"")</f>
        <v/>
      </c>
      <c r="K68" s="14"/>
      <c r="L68" s="37"/>
      <c r="M68" s="132" t="str">
        <f t="shared" si="2"/>
        <v/>
      </c>
      <c r="N68" s="26"/>
      <c r="O68" s="84"/>
      <c r="P68" s="129" t="str">
        <f>IF(A68="","",VLOOKUP(A68,Misc.!O:P,2,FALSE))</f>
        <v/>
      </c>
      <c r="Q68" s="136" t="str">
        <f t="shared" si="3"/>
        <v/>
      </c>
      <c r="R68" s="26"/>
      <c r="S68" s="59"/>
      <c r="T68" s="146"/>
    </row>
    <row r="69" spans="1:20" ht="15.6">
      <c r="A69" s="58"/>
      <c r="B69" s="126" t="str">
        <f>IF(A69="","",VLOOKUP(A69,Misc.!O:P,2,FALSE))</f>
        <v/>
      </c>
      <c r="C69" s="76"/>
      <c r="D69" s="37"/>
      <c r="E69" s="37"/>
      <c r="F69" s="37"/>
      <c r="G69" s="38"/>
      <c r="H69" s="142" t="str">
        <f>IF(A69="","",VLOOKUP(B69,EF_List[[Source ID]:[Total EF]],15,FALSE))</f>
        <v/>
      </c>
      <c r="I69" s="51" t="str">
        <f>IF('Spec Exports'!$G69="","",1)</f>
        <v/>
      </c>
      <c r="J69" s="82" t="str">
        <f>IFERROR(MAX('Spec Exports'!$G69,0)*'Spec Exports'!$H69*'Spec Exports'!$I69,"")</f>
        <v/>
      </c>
      <c r="K69" s="14"/>
      <c r="L69" s="37"/>
      <c r="M69" s="132" t="str">
        <f t="shared" si="2"/>
        <v/>
      </c>
      <c r="N69" s="26"/>
      <c r="O69" s="84"/>
      <c r="P69" s="129" t="str">
        <f>IF(A69="","",VLOOKUP(A69,Misc.!O:P,2,FALSE))</f>
        <v/>
      </c>
      <c r="Q69" s="136" t="str">
        <f t="shared" si="3"/>
        <v/>
      </c>
      <c r="R69" s="26"/>
      <c r="S69" s="59"/>
      <c r="T69" s="146"/>
    </row>
    <row r="70" spans="1:20" ht="15.6">
      <c r="A70" s="58"/>
      <c r="B70" s="126" t="str">
        <f>IF(A70="","",VLOOKUP(A70,Misc.!O:P,2,FALSE))</f>
        <v/>
      </c>
      <c r="C70" s="76"/>
      <c r="D70" s="37"/>
      <c r="E70" s="37"/>
      <c r="F70" s="37"/>
      <c r="G70" s="38"/>
      <c r="H70" s="142" t="str">
        <f>IF(A70="","",VLOOKUP(B70,EF_List[[Source ID]:[Total EF]],15,FALSE))</f>
        <v/>
      </c>
      <c r="I70" s="51" t="str">
        <f>IF('Spec Exports'!$G70="","",1)</f>
        <v/>
      </c>
      <c r="J70" s="82" t="str">
        <f>IFERROR(MAX('Spec Exports'!$G70,0)*'Spec Exports'!$H70*'Spec Exports'!$I70,"")</f>
        <v/>
      </c>
      <c r="K70" s="14"/>
      <c r="L70" s="37"/>
      <c r="M70" s="132" t="str">
        <f t="shared" si="2"/>
        <v/>
      </c>
      <c r="N70" s="26"/>
      <c r="O70" s="84"/>
      <c r="P70" s="129" t="str">
        <f>IF(A70="","",VLOOKUP(A70,Misc.!O:P,2,FALSE))</f>
        <v/>
      </c>
      <c r="Q70" s="136" t="str">
        <f t="shared" si="3"/>
        <v/>
      </c>
      <c r="R70" s="26"/>
      <c r="S70" s="59"/>
      <c r="T70" s="146"/>
    </row>
    <row r="71" spans="1:20" ht="15.6">
      <c r="A71" s="58"/>
      <c r="B71" s="126" t="str">
        <f>IF(A71="","",VLOOKUP(A71,Misc.!O:P,2,FALSE))</f>
        <v/>
      </c>
      <c r="C71" s="76"/>
      <c r="D71" s="37"/>
      <c r="E71" s="37"/>
      <c r="F71" s="37"/>
      <c r="G71" s="38"/>
      <c r="H71" s="142" t="str">
        <f>IF(A71="","",VLOOKUP(B71,EF_List[[Source ID]:[Total EF]],15,FALSE))</f>
        <v/>
      </c>
      <c r="I71" s="51" t="str">
        <f>IF('Spec Exports'!$G71="","",1)</f>
        <v/>
      </c>
      <c r="J71" s="82" t="str">
        <f>IFERROR(MAX('Spec Exports'!$G71,0)*'Spec Exports'!$H71*'Spec Exports'!$I71,"")</f>
        <v/>
      </c>
      <c r="K71" s="14"/>
      <c r="L71" s="37"/>
      <c r="M71" s="132" t="str">
        <f t="shared" si="2"/>
        <v/>
      </c>
      <c r="N71" s="26"/>
      <c r="O71" s="84"/>
      <c r="P71" s="129" t="str">
        <f>IF(A71="","",VLOOKUP(A71,Misc.!O:P,2,FALSE))</f>
        <v/>
      </c>
      <c r="Q71" s="136" t="str">
        <f t="shared" si="3"/>
        <v/>
      </c>
      <c r="R71" s="26"/>
      <c r="S71" s="59"/>
      <c r="T71" s="146"/>
    </row>
    <row r="72" spans="1:20" ht="15.6">
      <c r="A72" s="58"/>
      <c r="B72" s="126" t="str">
        <f>IF(A72="","",VLOOKUP(A72,Misc.!O:P,2,FALSE))</f>
        <v/>
      </c>
      <c r="C72" s="76"/>
      <c r="D72" s="37"/>
      <c r="E72" s="37"/>
      <c r="F72" s="37"/>
      <c r="G72" s="38"/>
      <c r="H72" s="142" t="str">
        <f>IF(A72="","",VLOOKUP(B72,EF_List[[Source ID]:[Total EF]],15,FALSE))</f>
        <v/>
      </c>
      <c r="I72" s="51" t="str">
        <f>IF('Spec Exports'!$G72="","",1)</f>
        <v/>
      </c>
      <c r="J72" s="82" t="str">
        <f>IFERROR(MAX('Spec Exports'!$G72,0)*'Spec Exports'!$H72*'Spec Exports'!$I72,"")</f>
        <v/>
      </c>
      <c r="K72" s="14"/>
      <c r="L72" s="37"/>
      <c r="M72" s="132" t="str">
        <f t="shared" si="2"/>
        <v/>
      </c>
      <c r="N72" s="26"/>
      <c r="O72" s="84"/>
      <c r="P72" s="129" t="str">
        <f>IF(A72="","",VLOOKUP(A72,Misc.!O:P,2,FALSE))</f>
        <v/>
      </c>
      <c r="Q72" s="136" t="str">
        <f t="shared" si="3"/>
        <v/>
      </c>
      <c r="R72" s="26"/>
      <c r="S72" s="59"/>
      <c r="T72" s="146"/>
    </row>
    <row r="73" spans="1:20" ht="15.6">
      <c r="A73" s="58"/>
      <c r="B73" s="126" t="str">
        <f>IF(A73="","",VLOOKUP(A73,Misc.!O:P,2,FALSE))</f>
        <v/>
      </c>
      <c r="C73" s="76"/>
      <c r="D73" s="37"/>
      <c r="E73" s="37"/>
      <c r="F73" s="37"/>
      <c r="G73" s="38"/>
      <c r="H73" s="142" t="str">
        <f>IF(A73="","",VLOOKUP(B73,EF_List[[Source ID]:[Total EF]],15,FALSE))</f>
        <v/>
      </c>
      <c r="I73" s="51" t="str">
        <f>IF('Spec Exports'!$G73="","",1)</f>
        <v/>
      </c>
      <c r="J73" s="82" t="str">
        <f>IFERROR(MAX('Spec Exports'!$G73,0)*'Spec Exports'!$H73*'Spec Exports'!$I73,"")</f>
        <v/>
      </c>
      <c r="K73" s="14"/>
      <c r="L73" s="37"/>
      <c r="M73" s="132" t="str">
        <f t="shared" ref="M73:M107" si="5">IF(A73="","",IF(L73="Yes","","Verify Entry"))</f>
        <v/>
      </c>
      <c r="N73" s="26"/>
      <c r="O73" s="84"/>
      <c r="P73" s="129" t="str">
        <f>IF(A73="","",VLOOKUP(A73,Misc.!O:P,2,FALSE))</f>
        <v/>
      </c>
      <c r="Q73" s="136" t="str">
        <f t="shared" ref="Q73:Q107" si="6">IF(O73="","",IF(O73="No","","Verify Entry"))</f>
        <v/>
      </c>
      <c r="R73" s="26"/>
      <c r="S73" s="59"/>
      <c r="T73" s="146"/>
    </row>
    <row r="74" spans="1:20" ht="15.6">
      <c r="A74" s="58"/>
      <c r="B74" s="126" t="str">
        <f>IF(A74="","",VLOOKUP(A74,Misc.!O:P,2,FALSE))</f>
        <v/>
      </c>
      <c r="C74" s="76"/>
      <c r="D74" s="37"/>
      <c r="E74" s="37"/>
      <c r="F74" s="37"/>
      <c r="G74" s="38"/>
      <c r="H74" s="142" t="str">
        <f>IF(A74="","",VLOOKUP(B74,EF_List[[Source ID]:[Total EF]],15,FALSE))</f>
        <v/>
      </c>
      <c r="I74" s="51" t="str">
        <f>IF('Spec Exports'!$G74="","",1)</f>
        <v/>
      </c>
      <c r="J74" s="82" t="str">
        <f>IFERROR(MAX('Spec Exports'!$G74,0)*'Spec Exports'!$H74*'Spec Exports'!$I74,"")</f>
        <v/>
      </c>
      <c r="K74" s="14"/>
      <c r="L74" s="37"/>
      <c r="M74" s="132" t="str">
        <f t="shared" si="5"/>
        <v/>
      </c>
      <c r="N74" s="26"/>
      <c r="O74" s="84"/>
      <c r="P74" s="129" t="str">
        <f>IF(A74="","",VLOOKUP(A74,Misc.!O:P,2,FALSE))</f>
        <v/>
      </c>
      <c r="Q74" s="136" t="str">
        <f t="shared" si="6"/>
        <v/>
      </c>
      <c r="R74" s="26"/>
      <c r="S74" s="59"/>
      <c r="T74" s="146"/>
    </row>
    <row r="75" spans="1:20" ht="15.6">
      <c r="A75" s="58"/>
      <c r="B75" s="126" t="str">
        <f>IF(A75="","",VLOOKUP(A75,Misc.!O:P,2,FALSE))</f>
        <v/>
      </c>
      <c r="C75" s="76"/>
      <c r="D75" s="37"/>
      <c r="E75" s="37"/>
      <c r="F75" s="37"/>
      <c r="G75" s="38"/>
      <c r="H75" s="142" t="str">
        <f>IF(A75="","",VLOOKUP(B75,EF_List[[Source ID]:[Total EF]],15,FALSE))</f>
        <v/>
      </c>
      <c r="I75" s="51" t="str">
        <f>IF('Spec Exports'!$G75="","",1)</f>
        <v/>
      </c>
      <c r="J75" s="82" t="str">
        <f>IFERROR(MAX('Spec Exports'!$G75,0)*'Spec Exports'!$H75*'Spec Exports'!$I75,"")</f>
        <v/>
      </c>
      <c r="K75" s="14"/>
      <c r="L75" s="37"/>
      <c r="M75" s="132" t="str">
        <f t="shared" si="5"/>
        <v/>
      </c>
      <c r="N75" s="26"/>
      <c r="O75" s="84"/>
      <c r="P75" s="129" t="str">
        <f>IF(A75="","",VLOOKUP(A75,Misc.!O:P,2,FALSE))</f>
        <v/>
      </c>
      <c r="Q75" s="136" t="str">
        <f t="shared" si="6"/>
        <v/>
      </c>
      <c r="R75" s="26"/>
      <c r="S75" s="59"/>
      <c r="T75" s="146"/>
    </row>
    <row r="76" spans="1:20" ht="15.6">
      <c r="A76" s="58"/>
      <c r="B76" s="126" t="str">
        <f>IF(A76="","",VLOOKUP(A76,Misc.!O:P,2,FALSE))</f>
        <v/>
      </c>
      <c r="C76" s="76"/>
      <c r="D76" s="37"/>
      <c r="E76" s="37"/>
      <c r="F76" s="37"/>
      <c r="G76" s="38"/>
      <c r="H76" s="142" t="str">
        <f>IF(A76="","",VLOOKUP(B76,EF_List[[Source ID]:[Total EF]],15,FALSE))</f>
        <v/>
      </c>
      <c r="I76" s="51" t="str">
        <f>IF('Spec Exports'!$G76="","",1)</f>
        <v/>
      </c>
      <c r="J76" s="82" t="str">
        <f>IFERROR(MAX('Spec Exports'!$G76,0)*'Spec Exports'!$H76*'Spec Exports'!$I76,"")</f>
        <v/>
      </c>
      <c r="K76" s="14"/>
      <c r="L76" s="37"/>
      <c r="M76" s="132" t="str">
        <f t="shared" si="5"/>
        <v/>
      </c>
      <c r="N76" s="26"/>
      <c r="O76" s="84"/>
      <c r="P76" s="129" t="str">
        <f>IF(A76="","",VLOOKUP(A76,Misc.!O:P,2,FALSE))</f>
        <v/>
      </c>
      <c r="Q76" s="136" t="str">
        <f t="shared" si="6"/>
        <v/>
      </c>
      <c r="R76" s="26"/>
      <c r="S76" s="59"/>
      <c r="T76" s="146"/>
    </row>
    <row r="77" spans="1:20" ht="15.6">
      <c r="A77" s="58"/>
      <c r="B77" s="126" t="str">
        <f>IF(A77="","",VLOOKUP(A77,Misc.!O:P,2,FALSE))</f>
        <v/>
      </c>
      <c r="C77" s="76"/>
      <c r="D77" s="37"/>
      <c r="E77" s="37"/>
      <c r="F77" s="37"/>
      <c r="G77" s="38"/>
      <c r="H77" s="142" t="str">
        <f>IF(A77="","",VLOOKUP(B77,EF_List[[Source ID]:[Total EF]],15,FALSE))</f>
        <v/>
      </c>
      <c r="I77" s="51" t="str">
        <f>IF('Spec Exports'!$G77="","",1)</f>
        <v/>
      </c>
      <c r="J77" s="82" t="str">
        <f>IFERROR(MAX('Spec Exports'!$G77,0)*'Spec Exports'!$H77*'Spec Exports'!$I77,"")</f>
        <v/>
      </c>
      <c r="K77" s="14"/>
      <c r="L77" s="37"/>
      <c r="M77" s="132" t="str">
        <f t="shared" si="5"/>
        <v/>
      </c>
      <c r="N77" s="26"/>
      <c r="O77" s="84"/>
      <c r="P77" s="129" t="str">
        <f>IF(A77="","",VLOOKUP(A77,Misc.!O:P,2,FALSE))</f>
        <v/>
      </c>
      <c r="Q77" s="136" t="str">
        <f t="shared" si="6"/>
        <v/>
      </c>
      <c r="R77" s="26"/>
      <c r="S77" s="59"/>
      <c r="T77" s="146"/>
    </row>
    <row r="78" spans="1:20" ht="15.6">
      <c r="A78" s="58"/>
      <c r="B78" s="126" t="str">
        <f>IF(A78="","",VLOOKUP(A78,Misc.!O:P,2,FALSE))</f>
        <v/>
      </c>
      <c r="C78" s="76"/>
      <c r="D78" s="37"/>
      <c r="E78" s="37"/>
      <c r="F78" s="37"/>
      <c r="G78" s="38"/>
      <c r="H78" s="142" t="str">
        <f>IF(A78="","",VLOOKUP(B78,EF_List[[Source ID]:[Total EF]],15,FALSE))</f>
        <v/>
      </c>
      <c r="I78" s="51" t="str">
        <f>IF('Spec Exports'!$G78="","",1)</f>
        <v/>
      </c>
      <c r="J78" s="82" t="str">
        <f>IFERROR(MAX('Spec Exports'!$G78,0)*'Spec Exports'!$H78*'Spec Exports'!$I78,"")</f>
        <v/>
      </c>
      <c r="K78" s="14"/>
      <c r="L78" s="37"/>
      <c r="M78" s="132" t="str">
        <f t="shared" si="5"/>
        <v/>
      </c>
      <c r="N78" s="26"/>
      <c r="O78" s="84"/>
      <c r="P78" s="129" t="str">
        <f>IF(A78="","",VLOOKUP(A78,Misc.!O:P,2,FALSE))</f>
        <v/>
      </c>
      <c r="Q78" s="136" t="str">
        <f t="shared" si="6"/>
        <v/>
      </c>
      <c r="R78" s="26"/>
      <c r="S78" s="59"/>
      <c r="T78" s="146"/>
    </row>
    <row r="79" spans="1:20" ht="15.6">
      <c r="A79" s="58"/>
      <c r="B79" s="126" t="str">
        <f>IF(A79="","",VLOOKUP(A79,Misc.!O:P,2,FALSE))</f>
        <v/>
      </c>
      <c r="C79" s="76"/>
      <c r="D79" s="37"/>
      <c r="E79" s="37"/>
      <c r="F79" s="37"/>
      <c r="G79" s="38"/>
      <c r="H79" s="142" t="str">
        <f>IF(A79="","",VLOOKUP(B79,EF_List[[Source ID]:[Total EF]],15,FALSE))</f>
        <v/>
      </c>
      <c r="I79" s="51" t="str">
        <f>IF('Spec Exports'!$G79="","",1)</f>
        <v/>
      </c>
      <c r="J79" s="82" t="str">
        <f>IFERROR(MAX('Spec Exports'!$G79,0)*'Spec Exports'!$H79*'Spec Exports'!$I79,"")</f>
        <v/>
      </c>
      <c r="K79" s="14"/>
      <c r="L79" s="37"/>
      <c r="M79" s="132" t="str">
        <f t="shared" si="5"/>
        <v/>
      </c>
      <c r="N79" s="26"/>
      <c r="O79" s="84"/>
      <c r="P79" s="129" t="str">
        <f>IF(A79="","",VLOOKUP(A79,Misc.!O:P,2,FALSE))</f>
        <v/>
      </c>
      <c r="Q79" s="136" t="str">
        <f t="shared" si="6"/>
        <v/>
      </c>
      <c r="R79" s="26"/>
      <c r="S79" s="59"/>
      <c r="T79" s="146"/>
    </row>
    <row r="80" spans="1:20" ht="15.6">
      <c r="A80" s="58"/>
      <c r="B80" s="126" t="str">
        <f>IF(A80="","",VLOOKUP(A80,Misc.!O:P,2,FALSE))</f>
        <v/>
      </c>
      <c r="C80" s="76"/>
      <c r="D80" s="37"/>
      <c r="E80" s="37"/>
      <c r="F80" s="37"/>
      <c r="G80" s="38"/>
      <c r="H80" s="142" t="str">
        <f>IF(A80="","",VLOOKUP(B80,EF_List[[Source ID]:[Total EF]],15,FALSE))</f>
        <v/>
      </c>
      <c r="I80" s="51" t="str">
        <f>IF('Spec Exports'!$G80="","",1)</f>
        <v/>
      </c>
      <c r="J80" s="82" t="str">
        <f>IFERROR(MAX('Spec Exports'!$G80,0)*'Spec Exports'!$H80*'Spec Exports'!$I80,"")</f>
        <v/>
      </c>
      <c r="K80" s="14"/>
      <c r="L80" s="37"/>
      <c r="M80" s="132" t="str">
        <f t="shared" si="5"/>
        <v/>
      </c>
      <c r="N80" s="26"/>
      <c r="O80" s="84"/>
      <c r="P80" s="129" t="str">
        <f>IF(A80="","",VLOOKUP(A80,Misc.!O:P,2,FALSE))</f>
        <v/>
      </c>
      <c r="Q80" s="136" t="str">
        <f t="shared" si="6"/>
        <v/>
      </c>
      <c r="R80" s="26"/>
      <c r="S80" s="59"/>
      <c r="T80" s="146"/>
    </row>
    <row r="81" spans="1:20" ht="15.6">
      <c r="A81" s="58"/>
      <c r="B81" s="126" t="str">
        <f>IF(A81="","",VLOOKUP(A81,Misc.!O:P,2,FALSE))</f>
        <v/>
      </c>
      <c r="C81" s="76"/>
      <c r="D81" s="37"/>
      <c r="E81" s="37"/>
      <c r="F81" s="37"/>
      <c r="G81" s="38"/>
      <c r="H81" s="142" t="str">
        <f>IF(A81="","",VLOOKUP(B81,EF_List[[Source ID]:[Total EF]],15,FALSE))</f>
        <v/>
      </c>
      <c r="I81" s="51" t="str">
        <f>IF('Spec Exports'!$G81="","",1)</f>
        <v/>
      </c>
      <c r="J81" s="82" t="str">
        <f>IFERROR(MAX('Spec Exports'!$G81,0)*'Spec Exports'!$H81*'Spec Exports'!$I81,"")</f>
        <v/>
      </c>
      <c r="K81" s="14"/>
      <c r="L81" s="37"/>
      <c r="M81" s="132" t="str">
        <f t="shared" si="5"/>
        <v/>
      </c>
      <c r="N81" s="26"/>
      <c r="O81" s="84"/>
      <c r="P81" s="129" t="str">
        <f>IF(A81="","",VLOOKUP(A81,Misc.!O:P,2,FALSE))</f>
        <v/>
      </c>
      <c r="Q81" s="136" t="str">
        <f t="shared" si="6"/>
        <v/>
      </c>
      <c r="R81" s="26"/>
      <c r="S81" s="59"/>
      <c r="T81" s="146"/>
    </row>
    <row r="82" spans="1:20" ht="15.6">
      <c r="A82" s="58"/>
      <c r="B82" s="126" t="str">
        <f>IF(A82="","",VLOOKUP(A82,Misc.!O:P,2,FALSE))</f>
        <v/>
      </c>
      <c r="C82" s="76"/>
      <c r="D82" s="37"/>
      <c r="E82" s="37"/>
      <c r="F82" s="37"/>
      <c r="G82" s="38"/>
      <c r="H82" s="142" t="str">
        <f>IF(A82="","",VLOOKUP(B82,EF_List[[Source ID]:[Total EF]],15,FALSE))</f>
        <v/>
      </c>
      <c r="I82" s="51" t="str">
        <f>IF('Spec Exports'!$G82="","",1)</f>
        <v/>
      </c>
      <c r="J82" s="82" t="str">
        <f>IFERROR(MAX('Spec Exports'!$G82,0)*'Spec Exports'!$H82*'Spec Exports'!$I82,"")</f>
        <v/>
      </c>
      <c r="K82" s="14"/>
      <c r="L82" s="37"/>
      <c r="M82" s="132" t="str">
        <f t="shared" si="5"/>
        <v/>
      </c>
      <c r="N82" s="26"/>
      <c r="O82" s="84"/>
      <c r="P82" s="129" t="str">
        <f>IF(A82="","",VLOOKUP(A82,Misc.!O:P,2,FALSE))</f>
        <v/>
      </c>
      <c r="Q82" s="136" t="str">
        <f t="shared" si="6"/>
        <v/>
      </c>
      <c r="R82" s="26"/>
      <c r="S82" s="59"/>
      <c r="T82" s="146"/>
    </row>
    <row r="83" spans="1:20" ht="15.6">
      <c r="A83" s="58"/>
      <c r="B83" s="126" t="str">
        <f>IF(A83="","",VLOOKUP(A83,Misc.!O:P,2,FALSE))</f>
        <v/>
      </c>
      <c r="C83" s="76"/>
      <c r="D83" s="37"/>
      <c r="E83" s="37"/>
      <c r="F83" s="37"/>
      <c r="G83" s="38"/>
      <c r="H83" s="142" t="str">
        <f>IF(A83="","",VLOOKUP(B83,EF_List[[Source ID]:[Total EF]],15,FALSE))</f>
        <v/>
      </c>
      <c r="I83" s="51" t="str">
        <f>IF('Spec Exports'!$G83="","",1)</f>
        <v/>
      </c>
      <c r="J83" s="82" t="str">
        <f>IFERROR(MAX('Spec Exports'!$G83,0)*'Spec Exports'!$H83*'Spec Exports'!$I83,"")</f>
        <v/>
      </c>
      <c r="K83" s="14"/>
      <c r="L83" s="37"/>
      <c r="M83" s="132" t="str">
        <f t="shared" si="5"/>
        <v/>
      </c>
      <c r="N83" s="26"/>
      <c r="O83" s="84"/>
      <c r="P83" s="129" t="str">
        <f>IF(A83="","",VLOOKUP(A83,Misc.!O:P,2,FALSE))</f>
        <v/>
      </c>
      <c r="Q83" s="136" t="str">
        <f t="shared" si="6"/>
        <v/>
      </c>
      <c r="R83" s="26"/>
      <c r="S83" s="59"/>
      <c r="T83" s="146"/>
    </row>
    <row r="84" spans="1:20" ht="15.6">
      <c r="A84" s="58"/>
      <c r="B84" s="126" t="str">
        <f>IF(A84="","",VLOOKUP(A84,Misc.!O:P,2,FALSE))</f>
        <v/>
      </c>
      <c r="C84" s="76"/>
      <c r="D84" s="37"/>
      <c r="E84" s="37"/>
      <c r="F84" s="37"/>
      <c r="G84" s="38"/>
      <c r="H84" s="142" t="str">
        <f>IF(A84="","",VLOOKUP(B84,EF_List[[Source ID]:[Total EF]],15,FALSE))</f>
        <v/>
      </c>
      <c r="I84" s="51" t="str">
        <f>IF('Spec Exports'!$G84="","",1)</f>
        <v/>
      </c>
      <c r="J84" s="82" t="str">
        <f>IFERROR(MAX('Spec Exports'!$G84,0)*'Spec Exports'!$H84*'Spec Exports'!$I84,"")</f>
        <v/>
      </c>
      <c r="K84" s="14"/>
      <c r="L84" s="37"/>
      <c r="M84" s="132" t="str">
        <f t="shared" si="5"/>
        <v/>
      </c>
      <c r="N84" s="26"/>
      <c r="O84" s="84"/>
      <c r="P84" s="129" t="str">
        <f>IF(A84="","",VLOOKUP(A84,Misc.!O:P,2,FALSE))</f>
        <v/>
      </c>
      <c r="Q84" s="136" t="str">
        <f t="shared" si="6"/>
        <v/>
      </c>
      <c r="R84" s="26"/>
      <c r="S84" s="59"/>
      <c r="T84" s="146"/>
    </row>
    <row r="85" spans="1:20" ht="15.6">
      <c r="A85" s="58"/>
      <c r="B85" s="126" t="str">
        <f>IF(A85="","",VLOOKUP(A85,Misc.!O:P,2,FALSE))</f>
        <v/>
      </c>
      <c r="C85" s="76"/>
      <c r="D85" s="37"/>
      <c r="E85" s="37"/>
      <c r="F85" s="37"/>
      <c r="G85" s="38"/>
      <c r="H85" s="142" t="str">
        <f>IF(A85="","",VLOOKUP(B85,EF_List[[Source ID]:[Total EF]],15,FALSE))</f>
        <v/>
      </c>
      <c r="I85" s="51" t="str">
        <f>IF('Spec Exports'!$G85="","",1)</f>
        <v/>
      </c>
      <c r="J85" s="82" t="str">
        <f>IFERROR(MAX('Spec Exports'!$G85,0)*'Spec Exports'!$H85*'Spec Exports'!$I85,"")</f>
        <v/>
      </c>
      <c r="K85" s="14"/>
      <c r="L85" s="37"/>
      <c r="M85" s="132" t="str">
        <f t="shared" si="5"/>
        <v/>
      </c>
      <c r="N85" s="26"/>
      <c r="O85" s="84"/>
      <c r="P85" s="129" t="str">
        <f>IF(A85="","",VLOOKUP(A85,Misc.!O:P,2,FALSE))</f>
        <v/>
      </c>
      <c r="Q85" s="136" t="str">
        <f t="shared" si="6"/>
        <v/>
      </c>
      <c r="R85" s="26"/>
      <c r="S85" s="59"/>
      <c r="T85" s="146"/>
    </row>
    <row r="86" spans="1:20" ht="15.6">
      <c r="A86" s="58"/>
      <c r="B86" s="126" t="str">
        <f>IF(A86="","",VLOOKUP(A86,Misc.!O:P,2,FALSE))</f>
        <v/>
      </c>
      <c r="C86" s="76"/>
      <c r="D86" s="37"/>
      <c r="E86" s="37"/>
      <c r="F86" s="37"/>
      <c r="G86" s="38"/>
      <c r="H86" s="142" t="str">
        <f>IF(A86="","",VLOOKUP(B86,EF_List[[Source ID]:[Total EF]],15,FALSE))</f>
        <v/>
      </c>
      <c r="I86" s="51" t="str">
        <f>IF('Spec Exports'!$G86="","",1)</f>
        <v/>
      </c>
      <c r="J86" s="82" t="str">
        <f>IFERROR(MAX('Spec Exports'!$G86,0)*'Spec Exports'!$H86*'Spec Exports'!$I86,"")</f>
        <v/>
      </c>
      <c r="K86" s="14"/>
      <c r="L86" s="37"/>
      <c r="M86" s="132" t="str">
        <f t="shared" si="5"/>
        <v/>
      </c>
      <c r="N86" s="26"/>
      <c r="O86" s="84"/>
      <c r="P86" s="129" t="str">
        <f>IF(A86="","",VLOOKUP(A86,Misc.!O:P,2,FALSE))</f>
        <v/>
      </c>
      <c r="Q86" s="136" t="str">
        <f t="shared" si="6"/>
        <v/>
      </c>
      <c r="R86" s="26"/>
      <c r="S86" s="59"/>
      <c r="T86" s="146"/>
    </row>
    <row r="87" spans="1:20" ht="15.6">
      <c r="A87" s="58"/>
      <c r="B87" s="126" t="str">
        <f>IF(A87="","",VLOOKUP(A87,Misc.!O:P,2,FALSE))</f>
        <v/>
      </c>
      <c r="C87" s="76"/>
      <c r="D87" s="37"/>
      <c r="E87" s="37"/>
      <c r="F87" s="37"/>
      <c r="G87" s="38"/>
      <c r="H87" s="142" t="str">
        <f>IF(A87="","",VLOOKUP(B87,EF_List[[Source ID]:[Total EF]],15,FALSE))</f>
        <v/>
      </c>
      <c r="I87" s="51" t="str">
        <f>IF('Spec Exports'!$G87="","",1)</f>
        <v/>
      </c>
      <c r="J87" s="82" t="str">
        <f>IFERROR(MAX('Spec Exports'!$G87,0)*'Spec Exports'!$H87*'Spec Exports'!$I87,"")</f>
        <v/>
      </c>
      <c r="K87" s="14"/>
      <c r="L87" s="37"/>
      <c r="M87" s="132" t="str">
        <f t="shared" si="5"/>
        <v/>
      </c>
      <c r="N87" s="26"/>
      <c r="O87" s="84"/>
      <c r="P87" s="129" t="str">
        <f>IF(A87="","",VLOOKUP(A87,Misc.!O:P,2,FALSE))</f>
        <v/>
      </c>
      <c r="Q87" s="136" t="str">
        <f t="shared" si="6"/>
        <v/>
      </c>
      <c r="R87" s="26"/>
      <c r="S87" s="59"/>
      <c r="T87" s="146"/>
    </row>
    <row r="88" spans="1:20" ht="15.6">
      <c r="A88" s="58"/>
      <c r="B88" s="126" t="str">
        <f>IF(A88="","",VLOOKUP(A88,Misc.!O:P,2,FALSE))</f>
        <v/>
      </c>
      <c r="C88" s="76"/>
      <c r="D88" s="37"/>
      <c r="E88" s="37"/>
      <c r="F88" s="37"/>
      <c r="G88" s="38"/>
      <c r="H88" s="142" t="str">
        <f>IF(A88="","",VLOOKUP(B88,EF_List[[Source ID]:[Total EF]],15,FALSE))</f>
        <v/>
      </c>
      <c r="I88" s="51" t="str">
        <f>IF('Spec Exports'!$G88="","",1)</f>
        <v/>
      </c>
      <c r="J88" s="82" t="str">
        <f>IFERROR(MAX('Spec Exports'!$G88,0)*'Spec Exports'!$H88*'Spec Exports'!$I88,"")</f>
        <v/>
      </c>
      <c r="K88" s="14"/>
      <c r="L88" s="37"/>
      <c r="M88" s="132" t="str">
        <f t="shared" si="5"/>
        <v/>
      </c>
      <c r="N88" s="26"/>
      <c r="O88" s="84"/>
      <c r="P88" s="129" t="str">
        <f>IF(A88="","",VLOOKUP(A88,Misc.!O:P,2,FALSE))</f>
        <v/>
      </c>
      <c r="Q88" s="136" t="str">
        <f t="shared" si="6"/>
        <v/>
      </c>
      <c r="R88" s="26"/>
      <c r="S88" s="59"/>
      <c r="T88" s="146"/>
    </row>
    <row r="89" spans="1:20" ht="15.6">
      <c r="A89" s="58"/>
      <c r="B89" s="126" t="str">
        <f>IF(A89="","",VLOOKUP(A89,Misc.!O:P,2,FALSE))</f>
        <v/>
      </c>
      <c r="C89" s="76"/>
      <c r="D89" s="37"/>
      <c r="E89" s="37"/>
      <c r="F89" s="37"/>
      <c r="G89" s="38"/>
      <c r="H89" s="142" t="str">
        <f>IF(A89="","",VLOOKUP(B89,EF_List[[Source ID]:[Total EF]],15,FALSE))</f>
        <v/>
      </c>
      <c r="I89" s="51" t="str">
        <f>IF('Spec Exports'!$G89="","",1)</f>
        <v/>
      </c>
      <c r="J89" s="82" t="str">
        <f>IFERROR(MAX('Spec Exports'!$G89,0)*'Spec Exports'!$H89*'Spec Exports'!$I89,"")</f>
        <v/>
      </c>
      <c r="K89" s="14"/>
      <c r="L89" s="37"/>
      <c r="M89" s="132" t="str">
        <f t="shared" si="5"/>
        <v/>
      </c>
      <c r="N89" s="26"/>
      <c r="O89" s="84"/>
      <c r="P89" s="129" t="str">
        <f>IF(A89="","",VLOOKUP(A89,Misc.!O:P,2,FALSE))</f>
        <v/>
      </c>
      <c r="Q89" s="136" t="str">
        <f t="shared" si="6"/>
        <v/>
      </c>
      <c r="R89" s="26"/>
      <c r="S89" s="59"/>
      <c r="T89" s="146"/>
    </row>
    <row r="90" spans="1:20" ht="15.6">
      <c r="A90" s="58"/>
      <c r="B90" s="126" t="str">
        <f>IF(A90="","",VLOOKUP(A90,Misc.!O:P,2,FALSE))</f>
        <v/>
      </c>
      <c r="C90" s="76"/>
      <c r="D90" s="37"/>
      <c r="E90" s="37"/>
      <c r="F90" s="37"/>
      <c r="G90" s="38"/>
      <c r="H90" s="142" t="str">
        <f>IF(A90="","",VLOOKUP(B90,EF_List[[Source ID]:[Total EF]],15,FALSE))</f>
        <v/>
      </c>
      <c r="I90" s="51" t="str">
        <f>IF('Spec Exports'!$G90="","",1)</f>
        <v/>
      </c>
      <c r="J90" s="82" t="str">
        <f>IFERROR(MAX('Spec Exports'!$G90,0)*'Spec Exports'!$H90*'Spec Exports'!$I90,"")</f>
        <v/>
      </c>
      <c r="K90" s="14"/>
      <c r="L90" s="37"/>
      <c r="M90" s="132" t="str">
        <f t="shared" si="5"/>
        <v/>
      </c>
      <c r="N90" s="26"/>
      <c r="O90" s="84"/>
      <c r="P90" s="129" t="str">
        <f>IF(A90="","",VLOOKUP(A90,Misc.!O:P,2,FALSE))</f>
        <v/>
      </c>
      <c r="Q90" s="136" t="str">
        <f t="shared" si="6"/>
        <v/>
      </c>
      <c r="R90" s="26"/>
      <c r="S90" s="59"/>
      <c r="T90" s="146"/>
    </row>
    <row r="91" spans="1:20" ht="15.6">
      <c r="A91" s="58"/>
      <c r="B91" s="126" t="str">
        <f>IF(A91="","",VLOOKUP(A91,Misc.!O:P,2,FALSE))</f>
        <v/>
      </c>
      <c r="C91" s="76"/>
      <c r="D91" s="37"/>
      <c r="E91" s="37"/>
      <c r="F91" s="37"/>
      <c r="G91" s="38"/>
      <c r="H91" s="142" t="str">
        <f>IF(A91="","",VLOOKUP(B91,EF_List[[Source ID]:[Total EF]],15,FALSE))</f>
        <v/>
      </c>
      <c r="I91" s="51" t="str">
        <f>IF('Spec Exports'!$G91="","",1)</f>
        <v/>
      </c>
      <c r="J91" s="82" t="str">
        <f>IFERROR(MAX('Spec Exports'!$G91,0)*'Spec Exports'!$H91*'Spec Exports'!$I91,"")</f>
        <v/>
      </c>
      <c r="K91" s="14"/>
      <c r="L91" s="37"/>
      <c r="M91" s="132" t="str">
        <f t="shared" si="5"/>
        <v/>
      </c>
      <c r="N91" s="26"/>
      <c r="O91" s="84"/>
      <c r="P91" s="129" t="str">
        <f>IF(A91="","",VLOOKUP(A91,Misc.!O:P,2,FALSE))</f>
        <v/>
      </c>
      <c r="Q91" s="136" t="str">
        <f t="shared" si="6"/>
        <v/>
      </c>
      <c r="R91" s="26"/>
      <c r="S91" s="59"/>
      <c r="T91" s="146"/>
    </row>
    <row r="92" spans="1:20" ht="15.6">
      <c r="A92" s="58"/>
      <c r="B92" s="126" t="str">
        <f>IF(A92="","",VLOOKUP(A92,Misc.!O:P,2,FALSE))</f>
        <v/>
      </c>
      <c r="C92" s="76"/>
      <c r="D92" s="37"/>
      <c r="E92" s="37"/>
      <c r="F92" s="37"/>
      <c r="G92" s="38"/>
      <c r="H92" s="142" t="str">
        <f>IF(A92="","",VLOOKUP(B92,EF_List[[Source ID]:[Total EF]],15,FALSE))</f>
        <v/>
      </c>
      <c r="I92" s="51" t="str">
        <f>IF('Spec Exports'!$G92="","",1)</f>
        <v/>
      </c>
      <c r="J92" s="82" t="str">
        <f>IFERROR(MAX('Spec Exports'!$G92,0)*'Spec Exports'!$H92*'Spec Exports'!$I92,"")</f>
        <v/>
      </c>
      <c r="K92" s="14"/>
      <c r="L92" s="37"/>
      <c r="M92" s="132" t="str">
        <f t="shared" si="5"/>
        <v/>
      </c>
      <c r="N92" s="26"/>
      <c r="O92" s="84"/>
      <c r="P92" s="129" t="str">
        <f>IF(A92="","",VLOOKUP(A92,Misc.!O:P,2,FALSE))</f>
        <v/>
      </c>
      <c r="Q92" s="136" t="str">
        <f t="shared" si="6"/>
        <v/>
      </c>
      <c r="R92" s="26"/>
      <c r="S92" s="59"/>
      <c r="T92" s="146"/>
    </row>
    <row r="93" spans="1:20" ht="15.6">
      <c r="A93" s="58"/>
      <c r="B93" s="126" t="str">
        <f>IF(A93="","",VLOOKUP(A93,Misc.!O:P,2,FALSE))</f>
        <v/>
      </c>
      <c r="C93" s="76"/>
      <c r="D93" s="37"/>
      <c r="E93" s="37"/>
      <c r="F93" s="37"/>
      <c r="G93" s="38"/>
      <c r="H93" s="142" t="str">
        <f>IF(A93="","",VLOOKUP(B93,EF_List[[Source ID]:[Total EF]],15,FALSE))</f>
        <v/>
      </c>
      <c r="I93" s="51" t="str">
        <f>IF('Spec Exports'!$G93="","",1)</f>
        <v/>
      </c>
      <c r="J93" s="82" t="str">
        <f>IFERROR(MAX('Spec Exports'!$G93,0)*'Spec Exports'!$H93*'Spec Exports'!$I93,"")</f>
        <v/>
      </c>
      <c r="K93" s="14"/>
      <c r="L93" s="37"/>
      <c r="M93" s="132" t="str">
        <f t="shared" si="5"/>
        <v/>
      </c>
      <c r="N93" s="26"/>
      <c r="O93" s="84"/>
      <c r="P93" s="129" t="str">
        <f>IF(A93="","",VLOOKUP(A93,Misc.!O:P,2,FALSE))</f>
        <v/>
      </c>
      <c r="Q93" s="136" t="str">
        <f t="shared" si="6"/>
        <v/>
      </c>
      <c r="R93" s="26"/>
      <c r="S93" s="59"/>
      <c r="T93" s="146"/>
    </row>
    <row r="94" spans="1:20" ht="15.6">
      <c r="A94" s="58"/>
      <c r="B94" s="126" t="str">
        <f>IF(A94="","",VLOOKUP(A94,Misc.!O:P,2,FALSE))</f>
        <v/>
      </c>
      <c r="C94" s="76"/>
      <c r="D94" s="37"/>
      <c r="E94" s="37"/>
      <c r="F94" s="37"/>
      <c r="G94" s="38"/>
      <c r="H94" s="142" t="str">
        <f>IF(A94="","",VLOOKUP(B94,EF_List[[Source ID]:[Total EF]],15,FALSE))</f>
        <v/>
      </c>
      <c r="I94" s="51" t="str">
        <f>IF('Spec Exports'!$G94="","",1)</f>
        <v/>
      </c>
      <c r="J94" s="82" t="str">
        <f>IFERROR(MAX('Spec Exports'!$G94,0)*'Spec Exports'!$H94*'Spec Exports'!$I94,"")</f>
        <v/>
      </c>
      <c r="K94" s="14"/>
      <c r="L94" s="37"/>
      <c r="M94" s="132" t="str">
        <f t="shared" si="5"/>
        <v/>
      </c>
      <c r="N94" s="26"/>
      <c r="O94" s="84"/>
      <c r="P94" s="129" t="str">
        <f>IF(A94="","",VLOOKUP(A94,Misc.!O:P,2,FALSE))</f>
        <v/>
      </c>
      <c r="Q94" s="136" t="str">
        <f t="shared" si="6"/>
        <v/>
      </c>
      <c r="R94" s="26"/>
      <c r="S94" s="59"/>
      <c r="T94" s="146"/>
    </row>
    <row r="95" spans="1:20" ht="15.6">
      <c r="A95" s="58"/>
      <c r="B95" s="126" t="str">
        <f>IF(A95="","",VLOOKUP(A95,Misc.!O:P,2,FALSE))</f>
        <v/>
      </c>
      <c r="C95" s="76"/>
      <c r="D95" s="37"/>
      <c r="E95" s="37"/>
      <c r="F95" s="37"/>
      <c r="G95" s="38"/>
      <c r="H95" s="142" t="str">
        <f>IF(A95="","",VLOOKUP(B95,EF_List[[Source ID]:[Total EF]],15,FALSE))</f>
        <v/>
      </c>
      <c r="I95" s="51" t="str">
        <f>IF('Spec Exports'!$G95="","",1)</f>
        <v/>
      </c>
      <c r="J95" s="82" t="str">
        <f>IFERROR(MAX('Spec Exports'!$G95,0)*'Spec Exports'!$H95*'Spec Exports'!$I95,"")</f>
        <v/>
      </c>
      <c r="K95" s="14"/>
      <c r="L95" s="37"/>
      <c r="M95" s="132" t="str">
        <f t="shared" si="5"/>
        <v/>
      </c>
      <c r="N95" s="26"/>
      <c r="O95" s="84"/>
      <c r="P95" s="129" t="str">
        <f>IF(A95="","",VLOOKUP(A95,Misc.!O:P,2,FALSE))</f>
        <v/>
      </c>
      <c r="Q95" s="136" t="str">
        <f t="shared" si="6"/>
        <v/>
      </c>
      <c r="R95" s="26"/>
      <c r="S95" s="59"/>
      <c r="T95" s="146"/>
    </row>
    <row r="96" spans="1:20" ht="15.6">
      <c r="A96" s="58"/>
      <c r="B96" s="126" t="str">
        <f>IF(A96="","",VLOOKUP(A96,Misc.!O:P,2,FALSE))</f>
        <v/>
      </c>
      <c r="C96" s="76"/>
      <c r="D96" s="37"/>
      <c r="E96" s="37"/>
      <c r="F96" s="37"/>
      <c r="G96" s="38"/>
      <c r="H96" s="142" t="str">
        <f>IF(A96="","",VLOOKUP(B96,EF_List[[Source ID]:[Total EF]],15,FALSE))</f>
        <v/>
      </c>
      <c r="I96" s="51" t="str">
        <f>IF('Spec Exports'!$G96="","",1)</f>
        <v/>
      </c>
      <c r="J96" s="82" t="str">
        <f>IFERROR(MAX('Spec Exports'!$G96,0)*'Spec Exports'!$H96*'Spec Exports'!$I96,"")</f>
        <v/>
      </c>
      <c r="K96" s="14"/>
      <c r="L96" s="37"/>
      <c r="M96" s="132" t="str">
        <f t="shared" si="5"/>
        <v/>
      </c>
      <c r="N96" s="26"/>
      <c r="O96" s="84"/>
      <c r="P96" s="129" t="str">
        <f>IF(A96="","",VLOOKUP(A96,Misc.!O:P,2,FALSE))</f>
        <v/>
      </c>
      <c r="Q96" s="136" t="str">
        <f t="shared" si="6"/>
        <v/>
      </c>
      <c r="R96" s="26"/>
      <c r="S96" s="59"/>
      <c r="T96" s="146"/>
    </row>
    <row r="97" spans="1:20" ht="15.6">
      <c r="A97" s="58"/>
      <c r="B97" s="126" t="str">
        <f>IF(A97="","",VLOOKUP(A97,Misc.!O:P,2,FALSE))</f>
        <v/>
      </c>
      <c r="C97" s="76"/>
      <c r="D97" s="37"/>
      <c r="E97" s="37"/>
      <c r="F97" s="37"/>
      <c r="G97" s="38"/>
      <c r="H97" s="142" t="str">
        <f>IF(A97="","",VLOOKUP(B97,EF_List[[Source ID]:[Total EF]],15,FALSE))</f>
        <v/>
      </c>
      <c r="I97" s="51" t="str">
        <f>IF('Spec Exports'!$G97="","",1)</f>
        <v/>
      </c>
      <c r="J97" s="82" t="str">
        <f>IFERROR(MAX('Spec Exports'!$G97,0)*'Spec Exports'!$H97*'Spec Exports'!$I97,"")</f>
        <v/>
      </c>
      <c r="K97" s="14"/>
      <c r="L97" s="37"/>
      <c r="M97" s="132" t="str">
        <f t="shared" si="5"/>
        <v/>
      </c>
      <c r="N97" s="26"/>
      <c r="O97" s="84"/>
      <c r="P97" s="129" t="str">
        <f>IF(A97="","",VLOOKUP(A97,Misc.!O:P,2,FALSE))</f>
        <v/>
      </c>
      <c r="Q97" s="136" t="str">
        <f t="shared" si="6"/>
        <v/>
      </c>
      <c r="R97" s="26"/>
      <c r="S97" s="59"/>
      <c r="T97" s="146"/>
    </row>
    <row r="98" spans="1:20" ht="15.6">
      <c r="A98" s="58"/>
      <c r="B98" s="126" t="str">
        <f>IF(A98="","",VLOOKUP(A98,Misc.!O:P,2,FALSE))</f>
        <v/>
      </c>
      <c r="C98" s="76"/>
      <c r="D98" s="37"/>
      <c r="E98" s="37"/>
      <c r="F98" s="37"/>
      <c r="G98" s="38"/>
      <c r="H98" s="142" t="str">
        <f>IF(A98="","",VLOOKUP(B98,EF_List[[Source ID]:[Total EF]],15,FALSE))</f>
        <v/>
      </c>
      <c r="I98" s="51" t="str">
        <f>IF('Spec Exports'!$G98="","",1)</f>
        <v/>
      </c>
      <c r="J98" s="82" t="str">
        <f>IFERROR(MAX('Spec Exports'!$G98,0)*'Spec Exports'!$H98*'Spec Exports'!$I98,"")</f>
        <v/>
      </c>
      <c r="K98" s="14"/>
      <c r="L98" s="37"/>
      <c r="M98" s="132" t="str">
        <f t="shared" si="5"/>
        <v/>
      </c>
      <c r="N98" s="26"/>
      <c r="O98" s="84"/>
      <c r="P98" s="129" t="str">
        <f>IF(A98="","",VLOOKUP(A98,Misc.!O:P,2,FALSE))</f>
        <v/>
      </c>
      <c r="Q98" s="136" t="str">
        <f t="shared" si="6"/>
        <v/>
      </c>
      <c r="R98" s="26"/>
      <c r="S98" s="59"/>
      <c r="T98" s="146"/>
    </row>
    <row r="99" spans="1:20" ht="15.6">
      <c r="A99" s="58"/>
      <c r="B99" s="126" t="str">
        <f>IF(A99="","",VLOOKUP(A99,Misc.!O:P,2,FALSE))</f>
        <v/>
      </c>
      <c r="C99" s="76"/>
      <c r="D99" s="37"/>
      <c r="E99" s="37"/>
      <c r="F99" s="37"/>
      <c r="G99" s="38"/>
      <c r="H99" s="142" t="str">
        <f>IF(A99="","",VLOOKUP(B99,EF_List[[Source ID]:[Total EF]],15,FALSE))</f>
        <v/>
      </c>
      <c r="I99" s="51" t="str">
        <f>IF('Spec Exports'!$G99="","",1)</f>
        <v/>
      </c>
      <c r="J99" s="82" t="str">
        <f>IFERROR(MAX('Spec Exports'!$G99,0)*'Spec Exports'!$H99*'Spec Exports'!$I99,"")</f>
        <v/>
      </c>
      <c r="K99" s="14"/>
      <c r="L99" s="37"/>
      <c r="M99" s="132" t="str">
        <f t="shared" si="5"/>
        <v/>
      </c>
      <c r="N99" s="26"/>
      <c r="O99" s="84"/>
      <c r="P99" s="129" t="str">
        <f>IF(A99="","",VLOOKUP(A99,Misc.!O:P,2,FALSE))</f>
        <v/>
      </c>
      <c r="Q99" s="136" t="str">
        <f t="shared" si="6"/>
        <v/>
      </c>
      <c r="R99" s="26"/>
      <c r="S99" s="59"/>
      <c r="T99" s="146"/>
    </row>
    <row r="100" spans="1:20" ht="15.6">
      <c r="A100" s="58"/>
      <c r="B100" s="126" t="str">
        <f>IF(A100="","",VLOOKUP(A100,Misc.!O:P,2,FALSE))</f>
        <v/>
      </c>
      <c r="C100" s="76"/>
      <c r="D100" s="37"/>
      <c r="E100" s="37"/>
      <c r="F100" s="37"/>
      <c r="G100" s="38"/>
      <c r="H100" s="142" t="str">
        <f>IF(A100="","",VLOOKUP(B100,EF_List[[Source ID]:[Total EF]],15,FALSE))</f>
        <v/>
      </c>
      <c r="I100" s="51" t="str">
        <f>IF('Spec Exports'!$G100="","",1)</f>
        <v/>
      </c>
      <c r="J100" s="82" t="str">
        <f>IFERROR(MAX('Spec Exports'!$G100,0)*'Spec Exports'!$H100*'Spec Exports'!$I100,"")</f>
        <v/>
      </c>
      <c r="K100" s="14"/>
      <c r="L100" s="37"/>
      <c r="M100" s="132" t="str">
        <f t="shared" si="5"/>
        <v/>
      </c>
      <c r="N100" s="26"/>
      <c r="O100" s="84"/>
      <c r="P100" s="129" t="str">
        <f>IF(A100="","",VLOOKUP(A100,Misc.!O:P,2,FALSE))</f>
        <v/>
      </c>
      <c r="Q100" s="136" t="str">
        <f t="shared" si="6"/>
        <v/>
      </c>
      <c r="R100" s="26"/>
      <c r="S100" s="59"/>
      <c r="T100" s="146"/>
    </row>
    <row r="101" spans="1:20" ht="15.6">
      <c r="A101" s="58"/>
      <c r="B101" s="126" t="str">
        <f>IF(A101="","",VLOOKUP(A101,Misc.!O:P,2,FALSE))</f>
        <v/>
      </c>
      <c r="C101" s="76"/>
      <c r="D101" s="37"/>
      <c r="E101" s="37"/>
      <c r="F101" s="37"/>
      <c r="G101" s="38"/>
      <c r="H101" s="142" t="str">
        <f>IF(A101="","",VLOOKUP(B101,EF_List[[Source ID]:[Total EF]],15,FALSE))</f>
        <v/>
      </c>
      <c r="I101" s="51" t="str">
        <f>IF('Spec Exports'!$G101="","",1)</f>
        <v/>
      </c>
      <c r="J101" s="82" t="str">
        <f>IFERROR(MAX('Spec Exports'!$G101,0)*'Spec Exports'!$H101*'Spec Exports'!$I101,"")</f>
        <v/>
      </c>
      <c r="K101" s="14"/>
      <c r="L101" s="37"/>
      <c r="M101" s="132" t="str">
        <f t="shared" si="5"/>
        <v/>
      </c>
      <c r="N101" s="26"/>
      <c r="O101" s="84"/>
      <c r="P101" s="129" t="str">
        <f>IF(A101="","",VLOOKUP(A101,Misc.!O:P,2,FALSE))</f>
        <v/>
      </c>
      <c r="Q101" s="136" t="str">
        <f t="shared" si="6"/>
        <v/>
      </c>
      <c r="R101" s="26"/>
      <c r="S101" s="59"/>
      <c r="T101" s="146"/>
    </row>
    <row r="102" spans="1:20" ht="15.6">
      <c r="A102" s="58"/>
      <c r="B102" s="126" t="str">
        <f>IF(A102="","",VLOOKUP(A102,Misc.!O:P,2,FALSE))</f>
        <v/>
      </c>
      <c r="C102" s="76"/>
      <c r="D102" s="37"/>
      <c r="E102" s="37"/>
      <c r="F102" s="37"/>
      <c r="G102" s="38"/>
      <c r="H102" s="142" t="str">
        <f>IF(A102="","",VLOOKUP(B102,EF_List[[Source ID]:[Total EF]],15,FALSE))</f>
        <v/>
      </c>
      <c r="I102" s="51" t="str">
        <f>IF('Spec Exports'!$G102="","",1)</f>
        <v/>
      </c>
      <c r="J102" s="82" t="str">
        <f>IFERROR(MAX('Spec Exports'!$G102,0)*'Spec Exports'!$H102*'Spec Exports'!$I102,"")</f>
        <v/>
      </c>
      <c r="K102" s="14"/>
      <c r="L102" s="37"/>
      <c r="M102" s="132" t="str">
        <f t="shared" si="5"/>
        <v/>
      </c>
      <c r="N102" s="26"/>
      <c r="O102" s="84"/>
      <c r="P102" s="129" t="str">
        <f>IF(A102="","",VLOOKUP(A102,Misc.!O:P,2,FALSE))</f>
        <v/>
      </c>
      <c r="Q102" s="136" t="str">
        <f t="shared" si="6"/>
        <v/>
      </c>
      <c r="R102" s="26"/>
      <c r="S102" s="59"/>
      <c r="T102" s="146"/>
    </row>
    <row r="103" spans="1:20" ht="15.6">
      <c r="A103" s="58"/>
      <c r="B103" s="126" t="str">
        <f>IF(A103="","",VLOOKUP(A103,Misc.!O:P,2,FALSE))</f>
        <v/>
      </c>
      <c r="C103" s="76"/>
      <c r="D103" s="37"/>
      <c r="E103" s="37"/>
      <c r="F103" s="37"/>
      <c r="G103" s="38"/>
      <c r="H103" s="142" t="str">
        <f>IF(A103="","",VLOOKUP(B103,EF_List[[Source ID]:[Total EF]],15,FALSE))</f>
        <v/>
      </c>
      <c r="I103" s="51" t="str">
        <f>IF('Spec Exports'!$G103="","",1)</f>
        <v/>
      </c>
      <c r="J103" s="82" t="str">
        <f>IFERROR(MAX('Spec Exports'!$G103,0)*'Spec Exports'!$H103*'Spec Exports'!$I103,"")</f>
        <v/>
      </c>
      <c r="K103" s="14"/>
      <c r="L103" s="37"/>
      <c r="M103" s="132" t="str">
        <f t="shared" si="5"/>
        <v/>
      </c>
      <c r="N103" s="26"/>
      <c r="O103" s="84"/>
      <c r="P103" s="129" t="str">
        <f>IF(A103="","",VLOOKUP(A103,Misc.!O:P,2,FALSE))</f>
        <v/>
      </c>
      <c r="Q103" s="136" t="str">
        <f t="shared" si="6"/>
        <v/>
      </c>
      <c r="R103" s="26"/>
      <c r="S103" s="59"/>
      <c r="T103" s="146"/>
    </row>
    <row r="104" spans="1:20" ht="15.6">
      <c r="A104" s="58"/>
      <c r="B104" s="126" t="str">
        <f>IF(A104="","",VLOOKUP(A104,Misc.!O:P,2,FALSE))</f>
        <v/>
      </c>
      <c r="C104" s="76"/>
      <c r="D104" s="37"/>
      <c r="E104" s="37"/>
      <c r="F104" s="37"/>
      <c r="G104" s="38"/>
      <c r="H104" s="142" t="str">
        <f>IF(A104="","",VLOOKUP(B104,EF_List[[Source ID]:[Total EF]],15,FALSE))</f>
        <v/>
      </c>
      <c r="I104" s="51" t="str">
        <f>IF('Spec Exports'!$G104="","",1)</f>
        <v/>
      </c>
      <c r="J104" s="82" t="str">
        <f>IFERROR(MAX('Spec Exports'!$G104,0)*'Spec Exports'!$H104*'Spec Exports'!$I104,"")</f>
        <v/>
      </c>
      <c r="K104" s="14"/>
      <c r="L104" s="37"/>
      <c r="M104" s="132" t="str">
        <f t="shared" si="5"/>
        <v/>
      </c>
      <c r="N104" s="26"/>
      <c r="O104" s="84"/>
      <c r="P104" s="129" t="str">
        <f>IF(A104="","",VLOOKUP(A104,Misc.!O:P,2,FALSE))</f>
        <v/>
      </c>
      <c r="Q104" s="136" t="str">
        <f t="shared" si="6"/>
        <v/>
      </c>
      <c r="R104" s="26"/>
      <c r="S104" s="59"/>
      <c r="T104" s="146"/>
    </row>
    <row r="105" spans="1:20" ht="15.6">
      <c r="A105" s="58"/>
      <c r="B105" s="126" t="str">
        <f>IF(A105="","",VLOOKUP(A105,Misc.!O:P,2,FALSE))</f>
        <v/>
      </c>
      <c r="C105" s="76"/>
      <c r="D105" s="37"/>
      <c r="E105" s="37"/>
      <c r="F105" s="37"/>
      <c r="G105" s="38"/>
      <c r="H105" s="142" t="str">
        <f>IF(A105="","",VLOOKUP(B105,EF_List[[Source ID]:[Total EF]],15,FALSE))</f>
        <v/>
      </c>
      <c r="I105" s="51" t="str">
        <f>IF('Spec Exports'!$G105="","",1)</f>
        <v/>
      </c>
      <c r="J105" s="82" t="str">
        <f>IFERROR(MAX('Spec Exports'!$G105,0)*'Spec Exports'!$H105*'Spec Exports'!$I105,"")</f>
        <v/>
      </c>
      <c r="K105" s="14"/>
      <c r="L105" s="37"/>
      <c r="M105" s="132" t="str">
        <f t="shared" si="5"/>
        <v/>
      </c>
      <c r="N105" s="26"/>
      <c r="O105" s="84"/>
      <c r="P105" s="129" t="str">
        <f>IF(A105="","",VLOOKUP(A105,Misc.!O:P,2,FALSE))</f>
        <v/>
      </c>
      <c r="Q105" s="136" t="str">
        <f t="shared" si="6"/>
        <v/>
      </c>
      <c r="R105" s="26"/>
      <c r="S105" s="59"/>
      <c r="T105" s="146"/>
    </row>
    <row r="106" spans="1:20" ht="15.6">
      <c r="A106" s="58"/>
      <c r="B106" s="126" t="str">
        <f>IF(A106="","",VLOOKUP(A106,Misc.!O:P,2,FALSE))</f>
        <v/>
      </c>
      <c r="C106" s="76"/>
      <c r="D106" s="37"/>
      <c r="E106" s="37"/>
      <c r="F106" s="37"/>
      <c r="G106" s="38"/>
      <c r="H106" s="142" t="str">
        <f>IF(A106="","",VLOOKUP(B106,EF_List[[Source ID]:[Total EF]],15,FALSE))</f>
        <v/>
      </c>
      <c r="I106" s="51" t="str">
        <f>IF('Spec Exports'!$G106="","",1)</f>
        <v/>
      </c>
      <c r="J106" s="82" t="str">
        <f>IFERROR(MAX('Spec Exports'!$G106,0)*'Spec Exports'!$H106*'Spec Exports'!$I106,"")</f>
        <v/>
      </c>
      <c r="K106" s="14"/>
      <c r="L106" s="37"/>
      <c r="M106" s="132" t="str">
        <f t="shared" si="5"/>
        <v/>
      </c>
      <c r="N106" s="26"/>
      <c r="O106" s="84"/>
      <c r="P106" s="129" t="str">
        <f>IF(A106="","",VLOOKUP(A106,Misc.!O:P,2,FALSE))</f>
        <v/>
      </c>
      <c r="Q106" s="136" t="str">
        <f t="shared" si="6"/>
        <v/>
      </c>
      <c r="R106" s="26"/>
      <c r="S106" s="59"/>
      <c r="T106" s="146"/>
    </row>
    <row r="107" spans="1:20" ht="15.6">
      <c r="A107" s="58"/>
      <c r="B107" s="126" t="str">
        <f>IF(A107="","",VLOOKUP(A107,Misc.!O:P,2,FALSE))</f>
        <v/>
      </c>
      <c r="C107" s="76"/>
      <c r="D107" s="37"/>
      <c r="E107" s="37"/>
      <c r="F107" s="37"/>
      <c r="G107" s="38"/>
      <c r="H107" s="142" t="str">
        <f>IF(A107="","",VLOOKUP(B107,EF_List[[Source ID]:[Total EF]],15,FALSE))</f>
        <v/>
      </c>
      <c r="I107" s="51" t="str">
        <f>IF('Spec Exports'!$G107="","",1)</f>
        <v/>
      </c>
      <c r="J107" s="82" t="str">
        <f>IFERROR(MAX('Spec Exports'!$G107,0)*'Spec Exports'!$H107*'Spec Exports'!$I107,"")</f>
        <v/>
      </c>
      <c r="K107" s="14"/>
      <c r="L107" s="37"/>
      <c r="M107" s="132" t="str">
        <f t="shared" si="5"/>
        <v/>
      </c>
      <c r="N107" s="26"/>
      <c r="O107" s="84"/>
      <c r="P107" s="129" t="str">
        <f>IF(A107="","",VLOOKUP(A107,Misc.!O:P,2,FALSE))</f>
        <v/>
      </c>
      <c r="Q107" s="136" t="str">
        <f t="shared" si="6"/>
        <v/>
      </c>
      <c r="R107" s="26"/>
      <c r="S107" s="59"/>
      <c r="T107" s="146"/>
    </row>
  </sheetData>
  <sheetProtection algorithmName="SHA-512" hashValue="9D+OjZOwxEDEhn45JXdsGQ6NabDoNjpXXGLOoC8NBpDOTdCZGKiVWE2ItSe/T9v2zP2pWYuEJ1UL/8TTTqa1nA==" saltValue="fzeo75iWWQxYEV8PRytwuQ==" spinCount="100000" sheet="1" sort="0" autoFilter="0"/>
  <autoFilter ref="A7:S7" xr:uid="{00000000-0001-0000-0300-000000000000}"/>
  <conditionalFormatting sqref="M8:M107">
    <cfRule type="expression" dxfId="10" priority="2">
      <formula>L8="no"</formula>
    </cfRule>
  </conditionalFormatting>
  <conditionalFormatting sqref="Q8:Q107">
    <cfRule type="expression" dxfId="9" priority="1">
      <formula>O8="Yes"</formula>
    </cfRule>
  </conditionalFormatting>
  <dataValidations count="10">
    <dataValidation allowBlank="1" promptTitle="Notes" prompt="Add any relevant notes specific to each line item entry" sqref="S7" xr:uid="{00000000-0002-0000-0300-000000000000}"/>
    <dataValidation type="list" errorStyle="warning" allowBlank="1" sqref="C8:C107" xr:uid="{00000000-0002-0000-0300-000001000000}">
      <formula1>INDIRECT("Points_tbl[Dynamic List]")</formula1>
    </dataValidation>
    <dataValidation type="list" allowBlank="1" showInputMessage="1" showErrorMessage="1" sqref="F8:F107" xr:uid="{00000000-0002-0000-0300-000003000000}">
      <formula1>"Yes,No"</formula1>
    </dataValidation>
    <dataValidation type="decimal" allowBlank="1" showInputMessage="1" showErrorMessage="1" sqref="G8:G107" xr:uid="{00000000-0002-0000-0300-000004000000}">
      <formula1>0</formula1>
      <formula2>10000000</formula2>
    </dataValidation>
    <dataValidation type="list" allowBlank="1" showErrorMessage="1" error="Select Yes or No. Note that you can be either the FJD PSE or have power brought in on your behalf, but you cannot be both." prompt="Select Yes or No. Note that you can be either the First Deliverer PSE or have power brought in on your behalf (column AP), but you cannot be both." sqref="L8:L107" xr:uid="{00000000-0002-0000-0300-000006000000}">
      <formula1>"Yes,No"</formula1>
    </dataValidation>
    <dataValidation type="list" allowBlank="1" showInputMessage="1" showErrorMessage="1" sqref="D8:D107" xr:uid="{00000000-0002-0000-0300-000008000000}">
      <formula1>INDIRECT("Jurisdictions_tbl[Jurisdictions]")</formula1>
    </dataValidation>
    <dataValidation type="list" allowBlank="1" showInputMessage="1" showErrorMessage="1" error="Please select name from dropdown or contact Ecology to register your Washington Generation Source." sqref="O8:O107" xr:uid="{6757D095-DE64-422A-8C6B-D10C65F50025}">
      <formula1>"Yes, No"</formula1>
    </dataValidation>
    <dataValidation type="list" errorStyle="warning" allowBlank="1" showInputMessage="1" errorTitle="EPE Name Not Recognized" error="Please select name from dropdown or contact Ecology to register your EPE." sqref="M8:M107" xr:uid="{A3C7D4AE-ABE7-4DB9-8B15-48D35FBABECA}">
      <formula1>INDIRECT("EPEs_tbl[EPE Name]")</formula1>
    </dataValidation>
    <dataValidation type="list" allowBlank="1" showInputMessage="1" showErrorMessage="1" sqref="E8:E107" xr:uid="{C43F31DC-AD54-4631-979B-6A8ED270BE5C}">
      <formula1>"Tagged,Metered"</formula1>
    </dataValidation>
    <dataValidation operator="greaterThanOrEqual" allowBlank="1" showErrorMessage="1" promptTitle="NOTICE" prompt="Written authorization from CARB is required in order to use the Manual Emissions Factor field." sqref="H8:H107" xr:uid="{42B335C7-FD8C-419D-8B07-277E975334CD}"/>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errorStyle="warning" allowBlank="1" showErrorMessage="1" errorTitle="Read Before Proceeding" error="Generation Source names were updated by Ecology to facilitate clarity in review and reporting. If the specified source you need to report is not listed, please contact Ecology immediately." xr:uid="{485C91D5-7EE2-4EE8-B048-773016FDDC29}">
          <x14:formula1>
            <xm:f>Misc.!$O$33:$O$175</xm:f>
          </x14:formula1>
          <xm:sqref>A8:A107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6" tint="0.79998168889431442"/>
  </sheetPr>
  <dimension ref="A1:N400"/>
  <sheetViews>
    <sheetView showGridLines="0" zoomScale="70" zoomScaleNormal="70" workbookViewId="0"/>
  </sheetViews>
  <sheetFormatPr defaultColWidth="15.5546875" defaultRowHeight="14.4"/>
  <cols>
    <col min="1" max="1" width="40.6640625" customWidth="1"/>
    <col min="4" max="5" width="18.5546875" customWidth="1"/>
    <col min="7" max="7" width="30.5546875" customWidth="1"/>
    <col min="8" max="8" width="5.5546875" customWidth="1"/>
    <col min="9" max="9" width="18.5546875" customWidth="1"/>
    <col min="10" max="10" width="50.5546875" customWidth="1"/>
    <col min="11" max="11" width="5.5546875" customWidth="1"/>
    <col min="12" max="12" width="50.5546875" customWidth="1"/>
  </cols>
  <sheetData>
    <row r="1" spans="1:14" ht="21">
      <c r="A1" s="2" t="s">
        <v>1158</v>
      </c>
      <c r="F1" s="101"/>
      <c r="G1" s="101"/>
    </row>
    <row r="2" spans="1:14" ht="25.2" customHeight="1">
      <c r="F2" s="102"/>
    </row>
    <row r="3" spans="1:14" s="61" customFormat="1" ht="49.95" customHeight="1">
      <c r="A3" s="236" t="s">
        <v>12</v>
      </c>
      <c r="B3" s="254"/>
      <c r="C3" s="254"/>
      <c r="D3" s="254"/>
      <c r="E3" s="254"/>
      <c r="F3" s="254"/>
      <c r="G3" s="237"/>
      <c r="H3" s="60"/>
      <c r="I3" s="236" t="s">
        <v>1153</v>
      </c>
      <c r="J3" s="237"/>
      <c r="K3" s="60"/>
    </row>
    <row r="4" spans="1:14" s="6" customFormat="1" ht="175.2" customHeight="1">
      <c r="A4" s="19" t="s">
        <v>1815</v>
      </c>
      <c r="B4" s="20" t="s">
        <v>1816</v>
      </c>
      <c r="C4" s="20" t="s">
        <v>1811</v>
      </c>
      <c r="D4" s="20" t="s">
        <v>1161</v>
      </c>
      <c r="E4" s="20" t="s">
        <v>1817</v>
      </c>
      <c r="F4" s="20" t="s">
        <v>859</v>
      </c>
      <c r="G4" s="4" t="s">
        <v>861</v>
      </c>
      <c r="H4" s="3"/>
      <c r="I4" s="21" t="s">
        <v>1812</v>
      </c>
      <c r="J4" s="21" t="s">
        <v>1818</v>
      </c>
      <c r="K4" s="3"/>
      <c r="L4" s="53" t="s">
        <v>2</v>
      </c>
      <c r="M4"/>
      <c r="N4"/>
    </row>
    <row r="5" spans="1:14" s="17" customFormat="1" ht="15.6">
      <c r="A5" s="69" t="s">
        <v>72</v>
      </c>
      <c r="B5" s="70" t="s">
        <v>26</v>
      </c>
      <c r="C5" s="70" t="s">
        <v>1761</v>
      </c>
      <c r="D5" s="70" t="s">
        <v>64</v>
      </c>
      <c r="E5" s="71" t="s">
        <v>65</v>
      </c>
      <c r="F5" s="71" t="s">
        <v>32</v>
      </c>
      <c r="G5" s="71" t="s">
        <v>860</v>
      </c>
      <c r="H5" s="138" t="s">
        <v>881</v>
      </c>
      <c r="I5" s="70" t="s">
        <v>34</v>
      </c>
      <c r="J5" s="70" t="s">
        <v>35</v>
      </c>
      <c r="K5" s="138" t="s">
        <v>882</v>
      </c>
      <c r="L5" s="70" t="s">
        <v>76</v>
      </c>
    </row>
    <row r="6" spans="1:14" s="8" customFormat="1" ht="15.6">
      <c r="A6" s="77"/>
      <c r="B6" s="37"/>
      <c r="C6" s="37"/>
      <c r="D6" s="38"/>
      <c r="E6" s="44" t="str">
        <f>IF(Unspec_Exports[[#This Row],[Aggregated_Final_POD]]="","",0.437)</f>
        <v/>
      </c>
      <c r="F6" s="44" t="str">
        <f>IF(Unspec_Exports[[#This Row],[Aggregated_Final_POD]]="","",1)</f>
        <v/>
      </c>
      <c r="G6" s="82" t="str">
        <f>IFERROR(MAX(Unspec_Exports[[#This Row],[Unspecified_Electricity_Deliveries]],0)*Unspec_Exports[[#This Row],[Default_Emissions_Factor]]*Unspec_Exports[[#This Row],[Transmission_Loss_Correction_Factor]],"")</f>
        <v/>
      </c>
      <c r="H6" s="14"/>
      <c r="I6" s="37"/>
      <c r="J6" s="132" t="str">
        <f t="shared" ref="J6:J69" si="0">IF(A6="","",IF(I6="Yes","","Verify Entry"))</f>
        <v/>
      </c>
      <c r="K6" s="26"/>
      <c r="L6" s="59"/>
    </row>
    <row r="7" spans="1:14" ht="15.6">
      <c r="A7" s="77"/>
      <c r="B7" s="37"/>
      <c r="C7" s="37"/>
      <c r="D7" s="38"/>
      <c r="E7" s="44" t="str">
        <f>IF(Unspec_Exports[[#This Row],[Aggregated_Final_POD]]="","",0.437)</f>
        <v/>
      </c>
      <c r="F7" s="44" t="str">
        <f>IF(Unspec_Exports[[#This Row],[Aggregated_Final_POD]]="","",1)</f>
        <v/>
      </c>
      <c r="G7" s="44" t="str">
        <f>IFERROR(MAX(Unspec_Exports[[#This Row],[Unspecified_Electricity_Deliveries]],0)*Unspec_Exports[[#This Row],[Default_Emissions_Factor]]*Unspec_Exports[[#This Row],[Transmission_Loss_Correction_Factor]],"")</f>
        <v/>
      </c>
      <c r="H7" s="26"/>
      <c r="I7" s="37"/>
      <c r="J7" s="132" t="str">
        <f t="shared" si="0"/>
        <v/>
      </c>
      <c r="K7" s="26"/>
      <c r="L7" s="59"/>
    </row>
    <row r="8" spans="1:14" ht="15.6">
      <c r="A8" s="77"/>
      <c r="B8" s="37"/>
      <c r="C8" s="37"/>
      <c r="D8" s="38"/>
      <c r="E8" s="44" t="str">
        <f>IF(Unspec_Exports[[#This Row],[Aggregated_Final_POD]]="","",0.437)</f>
        <v/>
      </c>
      <c r="F8" s="44" t="str">
        <f>IF(Unspec_Exports[[#This Row],[Aggregated_Final_POD]]="","",1)</f>
        <v/>
      </c>
      <c r="G8" s="44" t="str">
        <f>IFERROR(MAX(Unspec_Exports[[#This Row],[Unspecified_Electricity_Deliveries]],0)*Unspec_Exports[[#This Row],[Default_Emissions_Factor]]*Unspec_Exports[[#This Row],[Transmission_Loss_Correction_Factor]],"")</f>
        <v/>
      </c>
      <c r="H8" s="26"/>
      <c r="I8" s="37"/>
      <c r="J8" s="132" t="str">
        <f t="shared" si="0"/>
        <v/>
      </c>
      <c r="K8" s="26"/>
      <c r="L8" s="59"/>
    </row>
    <row r="9" spans="1:14" ht="15.6">
      <c r="A9" s="77"/>
      <c r="B9" s="37"/>
      <c r="C9" s="37"/>
      <c r="D9" s="38"/>
      <c r="E9" s="44" t="str">
        <f>IF(Unspec_Exports[[#This Row],[Aggregated_Final_POD]]="","",0.437)</f>
        <v/>
      </c>
      <c r="F9" s="44" t="str">
        <f>IF(Unspec_Exports[[#This Row],[Aggregated_Final_POD]]="","",1)</f>
        <v/>
      </c>
      <c r="G9" s="44" t="str">
        <f>IFERROR(MAX(Unspec_Exports[[#This Row],[Unspecified_Electricity_Deliveries]],0)*Unspec_Exports[[#This Row],[Default_Emissions_Factor]]*Unspec_Exports[[#This Row],[Transmission_Loss_Correction_Factor]],"")</f>
        <v/>
      </c>
      <c r="H9" s="26"/>
      <c r="I9" s="37"/>
      <c r="J9" s="132" t="str">
        <f t="shared" si="0"/>
        <v/>
      </c>
      <c r="K9" s="26"/>
      <c r="L9" s="59"/>
    </row>
    <row r="10" spans="1:14" ht="15.6">
      <c r="A10" s="77"/>
      <c r="B10" s="37"/>
      <c r="C10" s="37"/>
      <c r="D10" s="38"/>
      <c r="E10" s="44" t="str">
        <f>IF(Unspec_Exports[[#This Row],[Aggregated_Final_POD]]="","",0.437)</f>
        <v/>
      </c>
      <c r="F10" s="44" t="str">
        <f>IF(Unspec_Exports[[#This Row],[Aggregated_Final_POD]]="","",1)</f>
        <v/>
      </c>
      <c r="G10" s="44" t="str">
        <f>IFERROR(MAX(Unspec_Exports[[#This Row],[Unspecified_Electricity_Deliveries]],0)*Unspec_Exports[[#This Row],[Default_Emissions_Factor]]*Unspec_Exports[[#This Row],[Transmission_Loss_Correction_Factor]],"")</f>
        <v/>
      </c>
      <c r="H10" s="26"/>
      <c r="I10" s="37"/>
      <c r="J10" s="132" t="str">
        <f t="shared" si="0"/>
        <v/>
      </c>
      <c r="K10" s="26"/>
      <c r="L10" s="59"/>
    </row>
    <row r="11" spans="1:14" ht="15.6">
      <c r="A11" s="77"/>
      <c r="B11" s="37"/>
      <c r="C11" s="37"/>
      <c r="D11" s="38"/>
      <c r="E11" s="44" t="str">
        <f>IF(Unspec_Exports[[#This Row],[Aggregated_Final_POD]]="","",0.437)</f>
        <v/>
      </c>
      <c r="F11" s="44" t="str">
        <f>IF(Unspec_Exports[[#This Row],[Aggregated_Final_POD]]="","",1)</f>
        <v/>
      </c>
      <c r="G11" s="44" t="str">
        <f>IFERROR(MAX(Unspec_Exports[[#This Row],[Unspecified_Electricity_Deliveries]],0)*Unspec_Exports[[#This Row],[Default_Emissions_Factor]]*Unspec_Exports[[#This Row],[Transmission_Loss_Correction_Factor]],"")</f>
        <v/>
      </c>
      <c r="H11" s="26"/>
      <c r="I11" s="37"/>
      <c r="J11" s="132" t="str">
        <f t="shared" si="0"/>
        <v/>
      </c>
      <c r="K11" s="26"/>
      <c r="L11" s="59"/>
    </row>
    <row r="12" spans="1:14" ht="15.6">
      <c r="A12" s="77"/>
      <c r="B12" s="37"/>
      <c r="C12" s="37"/>
      <c r="D12" s="38"/>
      <c r="E12" s="44" t="str">
        <f>IF(Unspec_Exports[[#This Row],[Aggregated_Final_POD]]="","",0.437)</f>
        <v/>
      </c>
      <c r="F12" s="44" t="str">
        <f>IF(Unspec_Exports[[#This Row],[Aggregated_Final_POD]]="","",1)</f>
        <v/>
      </c>
      <c r="G12" s="44" t="str">
        <f>IFERROR(MAX(Unspec_Exports[[#This Row],[Unspecified_Electricity_Deliveries]],0)*Unspec_Exports[[#This Row],[Default_Emissions_Factor]]*Unspec_Exports[[#This Row],[Transmission_Loss_Correction_Factor]],"")</f>
        <v/>
      </c>
      <c r="H12" s="26"/>
      <c r="I12" s="37"/>
      <c r="J12" s="132" t="str">
        <f t="shared" si="0"/>
        <v/>
      </c>
      <c r="K12" s="26"/>
      <c r="L12" s="59"/>
    </row>
    <row r="13" spans="1:14" ht="15.6">
      <c r="A13" s="77"/>
      <c r="B13" s="37"/>
      <c r="C13" s="37"/>
      <c r="D13" s="38"/>
      <c r="E13" s="44" t="str">
        <f>IF(Unspec_Exports[[#This Row],[Aggregated_Final_POD]]="","",0.437)</f>
        <v/>
      </c>
      <c r="F13" s="44" t="str">
        <f>IF(Unspec_Exports[[#This Row],[Aggregated_Final_POD]]="","",1)</f>
        <v/>
      </c>
      <c r="G13" s="44" t="str">
        <f>IFERROR(MAX(Unspec_Exports[[#This Row],[Unspecified_Electricity_Deliveries]],0)*Unspec_Exports[[#This Row],[Default_Emissions_Factor]]*Unspec_Exports[[#This Row],[Transmission_Loss_Correction_Factor]],"")</f>
        <v/>
      </c>
      <c r="H13" s="26"/>
      <c r="I13" s="37"/>
      <c r="J13" s="132" t="str">
        <f t="shared" si="0"/>
        <v/>
      </c>
      <c r="K13" s="26"/>
      <c r="L13" s="59"/>
    </row>
    <row r="14" spans="1:14" ht="15.6">
      <c r="A14" s="77"/>
      <c r="B14" s="37"/>
      <c r="C14" s="37"/>
      <c r="D14" s="38"/>
      <c r="E14" s="44" t="str">
        <f>IF(Unspec_Exports[[#This Row],[Aggregated_Final_POD]]="","",0.437)</f>
        <v/>
      </c>
      <c r="F14" s="44" t="str">
        <f>IF(Unspec_Exports[[#This Row],[Aggregated_Final_POD]]="","",1)</f>
        <v/>
      </c>
      <c r="G14" s="44" t="str">
        <f>IFERROR(MAX(Unspec_Exports[[#This Row],[Unspecified_Electricity_Deliveries]],0)*Unspec_Exports[[#This Row],[Default_Emissions_Factor]]*Unspec_Exports[[#This Row],[Transmission_Loss_Correction_Factor]],"")</f>
        <v/>
      </c>
      <c r="H14" s="26"/>
      <c r="I14" s="37"/>
      <c r="J14" s="132" t="str">
        <f t="shared" si="0"/>
        <v/>
      </c>
      <c r="K14" s="26"/>
      <c r="L14" s="59"/>
    </row>
    <row r="15" spans="1:14" ht="15.6">
      <c r="A15" s="77"/>
      <c r="B15" s="37"/>
      <c r="C15" s="37"/>
      <c r="D15" s="38"/>
      <c r="E15" s="44" t="str">
        <f>IF(Unspec_Exports[[#This Row],[Aggregated_Final_POD]]="","",0.437)</f>
        <v/>
      </c>
      <c r="F15" s="44" t="str">
        <f>IF(Unspec_Exports[[#This Row],[Aggregated_Final_POD]]="","",1)</f>
        <v/>
      </c>
      <c r="G15" s="44" t="str">
        <f>IFERROR(MAX(Unspec_Exports[[#This Row],[Unspecified_Electricity_Deliveries]],0)*Unspec_Exports[[#This Row],[Default_Emissions_Factor]]*Unspec_Exports[[#This Row],[Transmission_Loss_Correction_Factor]],"")</f>
        <v/>
      </c>
      <c r="H15" s="26"/>
      <c r="I15" s="37"/>
      <c r="J15" s="132" t="str">
        <f t="shared" si="0"/>
        <v/>
      </c>
      <c r="K15" s="26"/>
      <c r="L15" s="59"/>
    </row>
    <row r="16" spans="1:14" ht="15.6">
      <c r="A16" s="77"/>
      <c r="B16" s="37"/>
      <c r="C16" s="37"/>
      <c r="D16" s="38"/>
      <c r="E16" s="44" t="str">
        <f>IF(Unspec_Exports[[#This Row],[Aggregated_Final_POD]]="","",0.437)</f>
        <v/>
      </c>
      <c r="F16" s="44" t="str">
        <f>IF(Unspec_Exports[[#This Row],[Aggregated_Final_POD]]="","",1)</f>
        <v/>
      </c>
      <c r="G16" s="44" t="str">
        <f>IFERROR(MAX(Unspec_Exports[[#This Row],[Unspecified_Electricity_Deliveries]],0)*Unspec_Exports[[#This Row],[Default_Emissions_Factor]]*Unspec_Exports[[#This Row],[Transmission_Loss_Correction_Factor]],"")</f>
        <v/>
      </c>
      <c r="H16" s="26"/>
      <c r="I16" s="37"/>
      <c r="J16" s="132" t="str">
        <f t="shared" si="0"/>
        <v/>
      </c>
      <c r="K16" s="26"/>
      <c r="L16" s="59"/>
    </row>
    <row r="17" spans="1:12" ht="15.6">
      <c r="A17" s="77"/>
      <c r="B17" s="37"/>
      <c r="C17" s="37"/>
      <c r="D17" s="38"/>
      <c r="E17" s="44" t="str">
        <f>IF(Unspec_Exports[[#This Row],[Aggregated_Final_POD]]="","",0.437)</f>
        <v/>
      </c>
      <c r="F17" s="44" t="str">
        <f>IF(Unspec_Exports[[#This Row],[Aggregated_Final_POD]]="","",1)</f>
        <v/>
      </c>
      <c r="G17" s="44" t="str">
        <f>IFERROR(MAX(Unspec_Exports[[#This Row],[Unspecified_Electricity_Deliveries]],0)*Unspec_Exports[[#This Row],[Default_Emissions_Factor]]*Unspec_Exports[[#This Row],[Transmission_Loss_Correction_Factor]],"")</f>
        <v/>
      </c>
      <c r="H17" s="26"/>
      <c r="I17" s="37"/>
      <c r="J17" s="132" t="str">
        <f t="shared" si="0"/>
        <v/>
      </c>
      <c r="K17" s="26"/>
      <c r="L17" s="59"/>
    </row>
    <row r="18" spans="1:12" ht="15.6">
      <c r="A18" s="77"/>
      <c r="B18" s="37"/>
      <c r="C18" s="37"/>
      <c r="D18" s="38"/>
      <c r="E18" s="44" t="str">
        <f>IF(Unspec_Exports[[#This Row],[Aggregated_Final_POD]]="","",0.437)</f>
        <v/>
      </c>
      <c r="F18" s="44" t="str">
        <f>IF(Unspec_Exports[[#This Row],[Aggregated_Final_POD]]="","",1)</f>
        <v/>
      </c>
      <c r="G18" s="44" t="str">
        <f>IFERROR(MAX(Unspec_Exports[[#This Row],[Unspecified_Electricity_Deliveries]],0)*Unspec_Exports[[#This Row],[Default_Emissions_Factor]]*Unspec_Exports[[#This Row],[Transmission_Loss_Correction_Factor]],"")</f>
        <v/>
      </c>
      <c r="H18" s="26"/>
      <c r="I18" s="37"/>
      <c r="J18" s="132" t="str">
        <f t="shared" si="0"/>
        <v/>
      </c>
      <c r="K18" s="26"/>
      <c r="L18" s="59"/>
    </row>
    <row r="19" spans="1:12" ht="15.6">
      <c r="A19" s="77"/>
      <c r="B19" s="37"/>
      <c r="C19" s="37"/>
      <c r="D19" s="38"/>
      <c r="E19" s="44" t="str">
        <f>IF(Unspec_Exports[[#This Row],[Aggregated_Final_POD]]="","",0.437)</f>
        <v/>
      </c>
      <c r="F19" s="44" t="str">
        <f>IF(Unspec_Exports[[#This Row],[Aggregated_Final_POD]]="","",1)</f>
        <v/>
      </c>
      <c r="G19" s="44" t="str">
        <f>IFERROR(MAX(Unspec_Exports[[#This Row],[Unspecified_Electricity_Deliveries]],0)*Unspec_Exports[[#This Row],[Default_Emissions_Factor]]*Unspec_Exports[[#This Row],[Transmission_Loss_Correction_Factor]],"")</f>
        <v/>
      </c>
      <c r="H19" s="26"/>
      <c r="I19" s="37"/>
      <c r="J19" s="132" t="str">
        <f t="shared" si="0"/>
        <v/>
      </c>
      <c r="K19" s="26"/>
      <c r="L19" s="59"/>
    </row>
    <row r="20" spans="1:12" ht="15.6">
      <c r="A20" s="77"/>
      <c r="B20" s="37"/>
      <c r="C20" s="37"/>
      <c r="D20" s="38"/>
      <c r="E20" s="44" t="str">
        <f>IF(Unspec_Exports[[#This Row],[Aggregated_Final_POD]]="","",0.437)</f>
        <v/>
      </c>
      <c r="F20" s="44" t="str">
        <f>IF(Unspec_Exports[[#This Row],[Aggregated_Final_POD]]="","",1)</f>
        <v/>
      </c>
      <c r="G20" s="44" t="str">
        <f>IFERROR(MAX(Unspec_Exports[[#This Row],[Unspecified_Electricity_Deliveries]],0)*Unspec_Exports[[#This Row],[Default_Emissions_Factor]]*Unspec_Exports[[#This Row],[Transmission_Loss_Correction_Factor]],"")</f>
        <v/>
      </c>
      <c r="H20" s="26"/>
      <c r="I20" s="37"/>
      <c r="J20" s="132" t="str">
        <f t="shared" si="0"/>
        <v/>
      </c>
      <c r="K20" s="26"/>
      <c r="L20" s="59"/>
    </row>
    <row r="21" spans="1:12" ht="15.6">
      <c r="A21" s="77"/>
      <c r="B21" s="37"/>
      <c r="C21" s="37"/>
      <c r="D21" s="38"/>
      <c r="E21" s="44" t="str">
        <f>IF(Unspec_Exports[[#This Row],[Aggregated_Final_POD]]="","",0.437)</f>
        <v/>
      </c>
      <c r="F21" s="44" t="str">
        <f>IF(Unspec_Exports[[#This Row],[Aggregated_Final_POD]]="","",1)</f>
        <v/>
      </c>
      <c r="G21" s="44" t="str">
        <f>IFERROR(MAX(Unspec_Exports[[#This Row],[Unspecified_Electricity_Deliveries]],0)*Unspec_Exports[[#This Row],[Default_Emissions_Factor]]*Unspec_Exports[[#This Row],[Transmission_Loss_Correction_Factor]],"")</f>
        <v/>
      </c>
      <c r="H21" s="26"/>
      <c r="I21" s="37"/>
      <c r="J21" s="132" t="str">
        <f t="shared" si="0"/>
        <v/>
      </c>
      <c r="K21" s="26"/>
      <c r="L21" s="59"/>
    </row>
    <row r="22" spans="1:12" ht="15.6">
      <c r="A22" s="77"/>
      <c r="B22" s="37"/>
      <c r="C22" s="37"/>
      <c r="D22" s="38"/>
      <c r="E22" s="44" t="str">
        <f>IF(Unspec_Exports[[#This Row],[Aggregated_Final_POD]]="","",0.437)</f>
        <v/>
      </c>
      <c r="F22" s="44" t="str">
        <f>IF(Unspec_Exports[[#This Row],[Aggregated_Final_POD]]="","",1)</f>
        <v/>
      </c>
      <c r="G22" s="44" t="str">
        <f>IFERROR(MAX(Unspec_Exports[[#This Row],[Unspecified_Electricity_Deliveries]],0)*Unspec_Exports[[#This Row],[Default_Emissions_Factor]]*Unspec_Exports[[#This Row],[Transmission_Loss_Correction_Factor]],"")</f>
        <v/>
      </c>
      <c r="H22" s="26"/>
      <c r="I22" s="37"/>
      <c r="J22" s="132" t="str">
        <f t="shared" si="0"/>
        <v/>
      </c>
      <c r="K22" s="26"/>
      <c r="L22" s="59"/>
    </row>
    <row r="23" spans="1:12" ht="15.6">
      <c r="A23" s="77"/>
      <c r="B23" s="37"/>
      <c r="C23" s="37"/>
      <c r="D23" s="38"/>
      <c r="E23" s="44" t="str">
        <f>IF(Unspec_Exports[[#This Row],[Aggregated_Final_POD]]="","",0.437)</f>
        <v/>
      </c>
      <c r="F23" s="44" t="str">
        <f>IF(Unspec_Exports[[#This Row],[Aggregated_Final_POD]]="","",1)</f>
        <v/>
      </c>
      <c r="G23" s="44" t="str">
        <f>IFERROR(MAX(Unspec_Exports[[#This Row],[Unspecified_Electricity_Deliveries]],0)*Unspec_Exports[[#This Row],[Default_Emissions_Factor]]*Unspec_Exports[[#This Row],[Transmission_Loss_Correction_Factor]],"")</f>
        <v/>
      </c>
      <c r="H23" s="26"/>
      <c r="I23" s="37"/>
      <c r="J23" s="132" t="str">
        <f t="shared" si="0"/>
        <v/>
      </c>
      <c r="K23" s="26"/>
      <c r="L23" s="59"/>
    </row>
    <row r="24" spans="1:12" ht="15.6">
      <c r="A24" s="77"/>
      <c r="B24" s="37"/>
      <c r="C24" s="37"/>
      <c r="D24" s="38"/>
      <c r="E24" s="44" t="str">
        <f>IF(Unspec_Exports[[#This Row],[Aggregated_Final_POD]]="","",0.437)</f>
        <v/>
      </c>
      <c r="F24" s="44" t="str">
        <f>IF(Unspec_Exports[[#This Row],[Aggregated_Final_POD]]="","",1)</f>
        <v/>
      </c>
      <c r="G24" s="44" t="str">
        <f>IFERROR(MAX(Unspec_Exports[[#This Row],[Unspecified_Electricity_Deliveries]],0)*Unspec_Exports[[#This Row],[Default_Emissions_Factor]]*Unspec_Exports[[#This Row],[Transmission_Loss_Correction_Factor]],"")</f>
        <v/>
      </c>
      <c r="H24" s="26"/>
      <c r="I24" s="37"/>
      <c r="J24" s="132" t="str">
        <f t="shared" si="0"/>
        <v/>
      </c>
      <c r="K24" s="26"/>
      <c r="L24" s="59"/>
    </row>
    <row r="25" spans="1:12" ht="15.6">
      <c r="A25" s="77"/>
      <c r="B25" s="37"/>
      <c r="C25" s="37"/>
      <c r="D25" s="38"/>
      <c r="E25" s="44" t="str">
        <f>IF(Unspec_Exports[[#This Row],[Aggregated_Final_POD]]="","",0.437)</f>
        <v/>
      </c>
      <c r="F25" s="44" t="str">
        <f>IF(Unspec_Exports[[#This Row],[Aggregated_Final_POD]]="","",1)</f>
        <v/>
      </c>
      <c r="G25" s="44" t="str">
        <f>IFERROR(MAX(Unspec_Exports[[#This Row],[Unspecified_Electricity_Deliveries]],0)*Unspec_Exports[[#This Row],[Default_Emissions_Factor]]*Unspec_Exports[[#This Row],[Transmission_Loss_Correction_Factor]],"")</f>
        <v/>
      </c>
      <c r="H25" s="26"/>
      <c r="I25" s="37"/>
      <c r="J25" s="132" t="str">
        <f t="shared" si="0"/>
        <v/>
      </c>
      <c r="K25" s="26"/>
      <c r="L25" s="59"/>
    </row>
    <row r="26" spans="1:12" ht="15.6">
      <c r="A26" s="77"/>
      <c r="B26" s="37"/>
      <c r="C26" s="37"/>
      <c r="D26" s="38"/>
      <c r="E26" s="44" t="str">
        <f>IF(Unspec_Exports[[#This Row],[Aggregated_Final_POD]]="","",0.437)</f>
        <v/>
      </c>
      <c r="F26" s="44" t="str">
        <f>IF(Unspec_Exports[[#This Row],[Aggregated_Final_POD]]="","",1)</f>
        <v/>
      </c>
      <c r="G26" s="44" t="str">
        <f>IFERROR(MAX(Unspec_Exports[[#This Row],[Unspecified_Electricity_Deliveries]],0)*Unspec_Exports[[#This Row],[Default_Emissions_Factor]]*Unspec_Exports[[#This Row],[Transmission_Loss_Correction_Factor]],"")</f>
        <v/>
      </c>
      <c r="H26" s="26"/>
      <c r="I26" s="37"/>
      <c r="J26" s="132" t="str">
        <f t="shared" si="0"/>
        <v/>
      </c>
      <c r="K26" s="26"/>
      <c r="L26" s="59"/>
    </row>
    <row r="27" spans="1:12" ht="15.6">
      <c r="A27" s="77"/>
      <c r="B27" s="37"/>
      <c r="C27" s="37"/>
      <c r="D27" s="38"/>
      <c r="E27" s="44" t="str">
        <f>IF(Unspec_Exports[[#This Row],[Aggregated_Final_POD]]="","",0.437)</f>
        <v/>
      </c>
      <c r="F27" s="44" t="str">
        <f>IF(Unspec_Exports[[#This Row],[Aggregated_Final_POD]]="","",1)</f>
        <v/>
      </c>
      <c r="G27" s="44" t="str">
        <f>IFERROR(MAX(Unspec_Exports[[#This Row],[Unspecified_Electricity_Deliveries]],0)*Unspec_Exports[[#This Row],[Default_Emissions_Factor]]*Unspec_Exports[[#This Row],[Transmission_Loss_Correction_Factor]],"")</f>
        <v/>
      </c>
      <c r="H27" s="26"/>
      <c r="I27" s="37"/>
      <c r="J27" s="132" t="str">
        <f t="shared" si="0"/>
        <v/>
      </c>
      <c r="K27" s="26"/>
      <c r="L27" s="59"/>
    </row>
    <row r="28" spans="1:12" ht="15.6">
      <c r="A28" s="77"/>
      <c r="B28" s="37"/>
      <c r="C28" s="37"/>
      <c r="D28" s="38"/>
      <c r="E28" s="44" t="str">
        <f>IF(Unspec_Exports[[#This Row],[Aggregated_Final_POD]]="","",0.437)</f>
        <v/>
      </c>
      <c r="F28" s="44" t="str">
        <f>IF(Unspec_Exports[[#This Row],[Aggregated_Final_POD]]="","",1)</f>
        <v/>
      </c>
      <c r="G28" s="44" t="str">
        <f>IFERROR(MAX(Unspec_Exports[[#This Row],[Unspecified_Electricity_Deliveries]],0)*Unspec_Exports[[#This Row],[Default_Emissions_Factor]]*Unspec_Exports[[#This Row],[Transmission_Loss_Correction_Factor]],"")</f>
        <v/>
      </c>
      <c r="H28" s="26"/>
      <c r="I28" s="37"/>
      <c r="J28" s="132" t="str">
        <f t="shared" si="0"/>
        <v/>
      </c>
      <c r="K28" s="26"/>
      <c r="L28" s="59"/>
    </row>
    <row r="29" spans="1:12" ht="15.6">
      <c r="A29" s="77"/>
      <c r="B29" s="37"/>
      <c r="C29" s="37"/>
      <c r="D29" s="38"/>
      <c r="E29" s="44" t="str">
        <f>IF(Unspec_Exports[[#This Row],[Aggregated_Final_POD]]="","",0.437)</f>
        <v/>
      </c>
      <c r="F29" s="44" t="str">
        <f>IF(Unspec_Exports[[#This Row],[Aggregated_Final_POD]]="","",1)</f>
        <v/>
      </c>
      <c r="G29" s="44" t="str">
        <f>IFERROR(MAX(Unspec_Exports[[#This Row],[Unspecified_Electricity_Deliveries]],0)*Unspec_Exports[[#This Row],[Default_Emissions_Factor]]*Unspec_Exports[[#This Row],[Transmission_Loss_Correction_Factor]],"")</f>
        <v/>
      </c>
      <c r="H29" s="26"/>
      <c r="I29" s="37"/>
      <c r="J29" s="132" t="str">
        <f t="shared" si="0"/>
        <v/>
      </c>
      <c r="K29" s="26"/>
      <c r="L29" s="59"/>
    </row>
    <row r="30" spans="1:12" ht="15.6">
      <c r="A30" s="77"/>
      <c r="B30" s="37"/>
      <c r="C30" s="37"/>
      <c r="D30" s="38"/>
      <c r="E30" s="44" t="str">
        <f>IF(Unspec_Exports[[#This Row],[Aggregated_Final_POD]]="","",0.437)</f>
        <v/>
      </c>
      <c r="F30" s="44" t="str">
        <f>IF(Unspec_Exports[[#This Row],[Aggregated_Final_POD]]="","",1)</f>
        <v/>
      </c>
      <c r="G30" s="44" t="str">
        <f>IFERROR(MAX(Unspec_Exports[[#This Row],[Unspecified_Electricity_Deliveries]],0)*Unspec_Exports[[#This Row],[Default_Emissions_Factor]]*Unspec_Exports[[#This Row],[Transmission_Loss_Correction_Factor]],"")</f>
        <v/>
      </c>
      <c r="H30" s="26"/>
      <c r="I30" s="37"/>
      <c r="J30" s="132" t="str">
        <f t="shared" si="0"/>
        <v/>
      </c>
      <c r="K30" s="26"/>
      <c r="L30" s="59"/>
    </row>
    <row r="31" spans="1:12" ht="15.6">
      <c r="A31" s="77"/>
      <c r="B31" s="37"/>
      <c r="C31" s="37"/>
      <c r="D31" s="38"/>
      <c r="E31" s="44" t="str">
        <f>IF(Unspec_Exports[[#This Row],[Aggregated_Final_POD]]="","",0.437)</f>
        <v/>
      </c>
      <c r="F31" s="44" t="str">
        <f>IF(Unspec_Exports[[#This Row],[Aggregated_Final_POD]]="","",1)</f>
        <v/>
      </c>
      <c r="G31" s="44" t="str">
        <f>IFERROR(MAX(Unspec_Exports[[#This Row],[Unspecified_Electricity_Deliveries]],0)*Unspec_Exports[[#This Row],[Default_Emissions_Factor]]*Unspec_Exports[[#This Row],[Transmission_Loss_Correction_Factor]],"")</f>
        <v/>
      </c>
      <c r="H31" s="26"/>
      <c r="I31" s="37"/>
      <c r="J31" s="132" t="str">
        <f t="shared" si="0"/>
        <v/>
      </c>
      <c r="K31" s="26"/>
      <c r="L31" s="59"/>
    </row>
    <row r="32" spans="1:12" ht="15.6">
      <c r="A32" s="77"/>
      <c r="B32" s="37"/>
      <c r="C32" s="37"/>
      <c r="D32" s="38"/>
      <c r="E32" s="44" t="str">
        <f>IF(Unspec_Exports[[#This Row],[Aggregated_Final_POD]]="","",0.437)</f>
        <v/>
      </c>
      <c r="F32" s="44" t="str">
        <f>IF(Unspec_Exports[[#This Row],[Aggregated_Final_POD]]="","",1)</f>
        <v/>
      </c>
      <c r="G32" s="44" t="str">
        <f>IFERROR(MAX(Unspec_Exports[[#This Row],[Unspecified_Electricity_Deliveries]],0)*Unspec_Exports[[#This Row],[Default_Emissions_Factor]]*Unspec_Exports[[#This Row],[Transmission_Loss_Correction_Factor]],"")</f>
        <v/>
      </c>
      <c r="H32" s="26"/>
      <c r="I32" s="37"/>
      <c r="J32" s="132" t="str">
        <f t="shared" si="0"/>
        <v/>
      </c>
      <c r="K32" s="26"/>
      <c r="L32" s="59"/>
    </row>
    <row r="33" spans="1:12" ht="15.6">
      <c r="A33" s="77"/>
      <c r="B33" s="37"/>
      <c r="C33" s="37"/>
      <c r="D33" s="38"/>
      <c r="E33" s="44" t="str">
        <f>IF(Unspec_Exports[[#This Row],[Aggregated_Final_POD]]="","",0.437)</f>
        <v/>
      </c>
      <c r="F33" s="44" t="str">
        <f>IF(Unspec_Exports[[#This Row],[Aggregated_Final_POD]]="","",1)</f>
        <v/>
      </c>
      <c r="G33" s="44" t="str">
        <f>IFERROR(MAX(Unspec_Exports[[#This Row],[Unspecified_Electricity_Deliveries]],0)*Unspec_Exports[[#This Row],[Default_Emissions_Factor]]*Unspec_Exports[[#This Row],[Transmission_Loss_Correction_Factor]],"")</f>
        <v/>
      </c>
      <c r="H33" s="26"/>
      <c r="I33" s="37"/>
      <c r="J33" s="132" t="str">
        <f t="shared" si="0"/>
        <v/>
      </c>
      <c r="K33" s="26"/>
      <c r="L33" s="59"/>
    </row>
    <row r="34" spans="1:12" ht="15.6">
      <c r="A34" s="77"/>
      <c r="B34" s="37"/>
      <c r="C34" s="37"/>
      <c r="D34" s="38"/>
      <c r="E34" s="44" t="str">
        <f>IF(Unspec_Exports[[#This Row],[Aggregated_Final_POD]]="","",0.437)</f>
        <v/>
      </c>
      <c r="F34" s="44" t="str">
        <f>IF(Unspec_Exports[[#This Row],[Aggregated_Final_POD]]="","",1)</f>
        <v/>
      </c>
      <c r="G34" s="44" t="str">
        <f>IFERROR(MAX(Unspec_Exports[[#This Row],[Unspecified_Electricity_Deliveries]],0)*Unspec_Exports[[#This Row],[Default_Emissions_Factor]]*Unspec_Exports[[#This Row],[Transmission_Loss_Correction_Factor]],"")</f>
        <v/>
      </c>
      <c r="H34" s="26"/>
      <c r="I34" s="37"/>
      <c r="J34" s="132" t="str">
        <f t="shared" si="0"/>
        <v/>
      </c>
      <c r="K34" s="26"/>
      <c r="L34" s="59"/>
    </row>
    <row r="35" spans="1:12" ht="15.6">
      <c r="A35" s="77"/>
      <c r="B35" s="37"/>
      <c r="C35" s="37"/>
      <c r="D35" s="38"/>
      <c r="E35" s="44" t="str">
        <f>IF(Unspec_Exports[[#This Row],[Aggregated_Final_POD]]="","",0.437)</f>
        <v/>
      </c>
      <c r="F35" s="44" t="str">
        <f>IF(Unspec_Exports[[#This Row],[Aggregated_Final_POD]]="","",1)</f>
        <v/>
      </c>
      <c r="G35" s="44" t="str">
        <f>IFERROR(MAX(Unspec_Exports[[#This Row],[Unspecified_Electricity_Deliveries]],0)*Unspec_Exports[[#This Row],[Default_Emissions_Factor]]*Unspec_Exports[[#This Row],[Transmission_Loss_Correction_Factor]],"")</f>
        <v/>
      </c>
      <c r="H35" s="26"/>
      <c r="I35" s="37"/>
      <c r="J35" s="132" t="str">
        <f t="shared" si="0"/>
        <v/>
      </c>
      <c r="K35" s="26"/>
      <c r="L35" s="59"/>
    </row>
    <row r="36" spans="1:12" ht="15.6">
      <c r="A36" s="77"/>
      <c r="B36" s="37"/>
      <c r="C36" s="37"/>
      <c r="D36" s="38"/>
      <c r="E36" s="44" t="str">
        <f>IF(Unspec_Exports[[#This Row],[Aggregated_Final_POD]]="","",0.437)</f>
        <v/>
      </c>
      <c r="F36" s="44" t="str">
        <f>IF(Unspec_Exports[[#This Row],[Aggregated_Final_POD]]="","",1)</f>
        <v/>
      </c>
      <c r="G36" s="44" t="str">
        <f>IFERROR(MAX(Unspec_Exports[[#This Row],[Unspecified_Electricity_Deliveries]],0)*Unspec_Exports[[#This Row],[Default_Emissions_Factor]]*Unspec_Exports[[#This Row],[Transmission_Loss_Correction_Factor]],"")</f>
        <v/>
      </c>
      <c r="H36" s="26"/>
      <c r="I36" s="37"/>
      <c r="J36" s="132" t="str">
        <f t="shared" si="0"/>
        <v/>
      </c>
      <c r="K36" s="26"/>
      <c r="L36" s="59"/>
    </row>
    <row r="37" spans="1:12" ht="15.6">
      <c r="A37" s="77"/>
      <c r="B37" s="37"/>
      <c r="C37" s="37"/>
      <c r="D37" s="38"/>
      <c r="E37" s="44" t="str">
        <f>IF(Unspec_Exports[[#This Row],[Aggregated_Final_POD]]="","",0.437)</f>
        <v/>
      </c>
      <c r="F37" s="44" t="str">
        <f>IF(Unspec_Exports[[#This Row],[Aggregated_Final_POD]]="","",1)</f>
        <v/>
      </c>
      <c r="G37" s="44" t="str">
        <f>IFERROR(MAX(Unspec_Exports[[#This Row],[Unspecified_Electricity_Deliveries]],0)*Unspec_Exports[[#This Row],[Default_Emissions_Factor]]*Unspec_Exports[[#This Row],[Transmission_Loss_Correction_Factor]],"")</f>
        <v/>
      </c>
      <c r="H37" s="26"/>
      <c r="I37" s="37"/>
      <c r="J37" s="132" t="str">
        <f t="shared" si="0"/>
        <v/>
      </c>
      <c r="K37" s="26"/>
      <c r="L37" s="59"/>
    </row>
    <row r="38" spans="1:12" ht="15.6">
      <c r="A38" s="77"/>
      <c r="B38" s="37"/>
      <c r="C38" s="37"/>
      <c r="D38" s="38"/>
      <c r="E38" s="44" t="str">
        <f>IF(Unspec_Exports[[#This Row],[Aggregated_Final_POD]]="","",0.437)</f>
        <v/>
      </c>
      <c r="F38" s="44" t="str">
        <f>IF(Unspec_Exports[[#This Row],[Aggregated_Final_POD]]="","",1)</f>
        <v/>
      </c>
      <c r="G38" s="44" t="str">
        <f>IFERROR(MAX(Unspec_Exports[[#This Row],[Unspecified_Electricity_Deliveries]],0)*Unspec_Exports[[#This Row],[Default_Emissions_Factor]]*Unspec_Exports[[#This Row],[Transmission_Loss_Correction_Factor]],"")</f>
        <v/>
      </c>
      <c r="H38" s="26"/>
      <c r="I38" s="37"/>
      <c r="J38" s="132" t="str">
        <f t="shared" si="0"/>
        <v/>
      </c>
      <c r="K38" s="26"/>
      <c r="L38" s="59"/>
    </row>
    <row r="39" spans="1:12" ht="15.6">
      <c r="A39" s="77"/>
      <c r="B39" s="37"/>
      <c r="C39" s="37"/>
      <c r="D39" s="38"/>
      <c r="E39" s="44" t="str">
        <f>IF(Unspec_Exports[[#This Row],[Aggregated_Final_POD]]="","",0.437)</f>
        <v/>
      </c>
      <c r="F39" s="44" t="str">
        <f>IF(Unspec_Exports[[#This Row],[Aggregated_Final_POD]]="","",1)</f>
        <v/>
      </c>
      <c r="G39" s="44" t="str">
        <f>IFERROR(MAX(Unspec_Exports[[#This Row],[Unspecified_Electricity_Deliveries]],0)*Unspec_Exports[[#This Row],[Default_Emissions_Factor]]*Unspec_Exports[[#This Row],[Transmission_Loss_Correction_Factor]],"")</f>
        <v/>
      </c>
      <c r="H39" s="26"/>
      <c r="I39" s="37"/>
      <c r="J39" s="132" t="str">
        <f t="shared" si="0"/>
        <v/>
      </c>
      <c r="K39" s="26"/>
      <c r="L39" s="59"/>
    </row>
    <row r="40" spans="1:12" ht="15.6">
      <c r="A40" s="77"/>
      <c r="B40" s="37"/>
      <c r="C40" s="37"/>
      <c r="D40" s="38"/>
      <c r="E40" s="44" t="str">
        <f>IF(Unspec_Exports[[#This Row],[Aggregated_Final_POD]]="","",0.437)</f>
        <v/>
      </c>
      <c r="F40" s="44" t="str">
        <f>IF(Unspec_Exports[[#This Row],[Aggregated_Final_POD]]="","",1)</f>
        <v/>
      </c>
      <c r="G40" s="44" t="str">
        <f>IFERROR(MAX(Unspec_Exports[[#This Row],[Unspecified_Electricity_Deliveries]],0)*Unspec_Exports[[#This Row],[Default_Emissions_Factor]]*Unspec_Exports[[#This Row],[Transmission_Loss_Correction_Factor]],"")</f>
        <v/>
      </c>
      <c r="H40" s="26"/>
      <c r="I40" s="37"/>
      <c r="J40" s="132" t="str">
        <f t="shared" si="0"/>
        <v/>
      </c>
      <c r="K40" s="26"/>
      <c r="L40" s="59"/>
    </row>
    <row r="41" spans="1:12" ht="15.6">
      <c r="A41" s="77"/>
      <c r="B41" s="37"/>
      <c r="C41" s="37"/>
      <c r="D41" s="38"/>
      <c r="E41" s="44" t="str">
        <f>IF(Unspec_Exports[[#This Row],[Aggregated_Final_POD]]="","",0.437)</f>
        <v/>
      </c>
      <c r="F41" s="44" t="str">
        <f>IF(Unspec_Exports[[#This Row],[Aggregated_Final_POD]]="","",1)</f>
        <v/>
      </c>
      <c r="G41" s="44" t="str">
        <f>IFERROR(MAX(Unspec_Exports[[#This Row],[Unspecified_Electricity_Deliveries]],0)*Unspec_Exports[[#This Row],[Default_Emissions_Factor]]*Unspec_Exports[[#This Row],[Transmission_Loss_Correction_Factor]],"")</f>
        <v/>
      </c>
      <c r="H41" s="26"/>
      <c r="I41" s="37"/>
      <c r="J41" s="132" t="str">
        <f t="shared" si="0"/>
        <v/>
      </c>
      <c r="K41" s="26"/>
      <c r="L41" s="59"/>
    </row>
    <row r="42" spans="1:12" ht="15.6">
      <c r="A42" s="77"/>
      <c r="B42" s="37"/>
      <c r="C42" s="37"/>
      <c r="D42" s="38"/>
      <c r="E42" s="44" t="str">
        <f>IF(Unspec_Exports[[#This Row],[Aggregated_Final_POD]]="","",0.437)</f>
        <v/>
      </c>
      <c r="F42" s="44" t="str">
        <f>IF(Unspec_Exports[[#This Row],[Aggregated_Final_POD]]="","",1)</f>
        <v/>
      </c>
      <c r="G42" s="44" t="str">
        <f>IFERROR(MAX(Unspec_Exports[[#This Row],[Unspecified_Electricity_Deliveries]],0)*Unspec_Exports[[#This Row],[Default_Emissions_Factor]]*Unspec_Exports[[#This Row],[Transmission_Loss_Correction_Factor]],"")</f>
        <v/>
      </c>
      <c r="H42" s="26"/>
      <c r="I42" s="37"/>
      <c r="J42" s="132" t="str">
        <f t="shared" si="0"/>
        <v/>
      </c>
      <c r="K42" s="26"/>
      <c r="L42" s="59"/>
    </row>
    <row r="43" spans="1:12" ht="15.6">
      <c r="A43" s="77"/>
      <c r="B43" s="37"/>
      <c r="C43" s="37"/>
      <c r="D43" s="38"/>
      <c r="E43" s="44" t="str">
        <f>IF(Unspec_Exports[[#This Row],[Aggregated_Final_POD]]="","",0.437)</f>
        <v/>
      </c>
      <c r="F43" s="44" t="str">
        <f>IF(Unspec_Exports[[#This Row],[Aggregated_Final_POD]]="","",1)</f>
        <v/>
      </c>
      <c r="G43" s="44" t="str">
        <f>IFERROR(MAX(Unspec_Exports[[#This Row],[Unspecified_Electricity_Deliveries]],0)*Unspec_Exports[[#This Row],[Default_Emissions_Factor]]*Unspec_Exports[[#This Row],[Transmission_Loss_Correction_Factor]],"")</f>
        <v/>
      </c>
      <c r="H43" s="26"/>
      <c r="I43" s="37"/>
      <c r="J43" s="132" t="str">
        <f t="shared" si="0"/>
        <v/>
      </c>
      <c r="K43" s="26"/>
      <c r="L43" s="59"/>
    </row>
    <row r="44" spans="1:12" ht="15.6">
      <c r="A44" s="77"/>
      <c r="B44" s="37"/>
      <c r="C44" s="37"/>
      <c r="D44" s="38"/>
      <c r="E44" s="44" t="str">
        <f>IF(Unspec_Exports[[#This Row],[Aggregated_Final_POD]]="","",0.437)</f>
        <v/>
      </c>
      <c r="F44" s="44" t="str">
        <f>IF(Unspec_Exports[[#This Row],[Aggregated_Final_POD]]="","",1)</f>
        <v/>
      </c>
      <c r="G44" s="44" t="str">
        <f>IFERROR(MAX(Unspec_Exports[[#This Row],[Unspecified_Electricity_Deliveries]],0)*Unspec_Exports[[#This Row],[Default_Emissions_Factor]]*Unspec_Exports[[#This Row],[Transmission_Loss_Correction_Factor]],"")</f>
        <v/>
      </c>
      <c r="H44" s="26"/>
      <c r="I44" s="37"/>
      <c r="J44" s="132" t="str">
        <f t="shared" si="0"/>
        <v/>
      </c>
      <c r="K44" s="26"/>
      <c r="L44" s="59"/>
    </row>
    <row r="45" spans="1:12" ht="15.6">
      <c r="A45" s="77"/>
      <c r="B45" s="37"/>
      <c r="C45" s="37"/>
      <c r="D45" s="38"/>
      <c r="E45" s="44" t="str">
        <f>IF(Unspec_Exports[[#This Row],[Aggregated_Final_POD]]="","",0.437)</f>
        <v/>
      </c>
      <c r="F45" s="44" t="str">
        <f>IF(Unspec_Exports[[#This Row],[Aggregated_Final_POD]]="","",1)</f>
        <v/>
      </c>
      <c r="G45" s="44" t="str">
        <f>IFERROR(MAX(Unspec_Exports[[#This Row],[Unspecified_Electricity_Deliveries]],0)*Unspec_Exports[[#This Row],[Default_Emissions_Factor]]*Unspec_Exports[[#This Row],[Transmission_Loss_Correction_Factor]],"")</f>
        <v/>
      </c>
      <c r="H45" s="26"/>
      <c r="I45" s="37"/>
      <c r="J45" s="132" t="str">
        <f t="shared" si="0"/>
        <v/>
      </c>
      <c r="K45" s="26"/>
      <c r="L45" s="59"/>
    </row>
    <row r="46" spans="1:12" ht="15.6">
      <c r="A46" s="77"/>
      <c r="B46" s="37"/>
      <c r="C46" s="37"/>
      <c r="D46" s="38"/>
      <c r="E46" s="44" t="str">
        <f>IF(Unspec_Exports[[#This Row],[Aggregated_Final_POD]]="","",0.437)</f>
        <v/>
      </c>
      <c r="F46" s="44" t="str">
        <f>IF(Unspec_Exports[[#This Row],[Aggregated_Final_POD]]="","",1)</f>
        <v/>
      </c>
      <c r="G46" s="44" t="str">
        <f>IFERROR(MAX(Unspec_Exports[[#This Row],[Unspecified_Electricity_Deliveries]],0)*Unspec_Exports[[#This Row],[Default_Emissions_Factor]]*Unspec_Exports[[#This Row],[Transmission_Loss_Correction_Factor]],"")</f>
        <v/>
      </c>
      <c r="H46" s="26"/>
      <c r="I46" s="37"/>
      <c r="J46" s="132" t="str">
        <f t="shared" si="0"/>
        <v/>
      </c>
      <c r="K46" s="26"/>
      <c r="L46" s="59"/>
    </row>
    <row r="47" spans="1:12" ht="15.6">
      <c r="A47" s="77"/>
      <c r="B47" s="37"/>
      <c r="C47" s="37"/>
      <c r="D47" s="38"/>
      <c r="E47" s="44" t="str">
        <f>IF(Unspec_Exports[[#This Row],[Aggregated_Final_POD]]="","",0.437)</f>
        <v/>
      </c>
      <c r="F47" s="44" t="str">
        <f>IF(Unspec_Exports[[#This Row],[Aggregated_Final_POD]]="","",1)</f>
        <v/>
      </c>
      <c r="G47" s="44" t="str">
        <f>IFERROR(MAX(Unspec_Exports[[#This Row],[Unspecified_Electricity_Deliveries]],0)*Unspec_Exports[[#This Row],[Default_Emissions_Factor]]*Unspec_Exports[[#This Row],[Transmission_Loss_Correction_Factor]],"")</f>
        <v/>
      </c>
      <c r="H47" s="26"/>
      <c r="I47" s="37"/>
      <c r="J47" s="132" t="str">
        <f t="shared" si="0"/>
        <v/>
      </c>
      <c r="K47" s="26"/>
      <c r="L47" s="59"/>
    </row>
    <row r="48" spans="1:12" ht="15.6">
      <c r="A48" s="77"/>
      <c r="B48" s="37"/>
      <c r="C48" s="37"/>
      <c r="D48" s="38"/>
      <c r="E48" s="44" t="str">
        <f>IF(Unspec_Exports[[#This Row],[Aggregated_Final_POD]]="","",0.437)</f>
        <v/>
      </c>
      <c r="F48" s="44" t="str">
        <f>IF(Unspec_Exports[[#This Row],[Aggregated_Final_POD]]="","",1)</f>
        <v/>
      </c>
      <c r="G48" s="44" t="str">
        <f>IFERROR(MAX(Unspec_Exports[[#This Row],[Unspecified_Electricity_Deliveries]],0)*Unspec_Exports[[#This Row],[Default_Emissions_Factor]]*Unspec_Exports[[#This Row],[Transmission_Loss_Correction_Factor]],"")</f>
        <v/>
      </c>
      <c r="H48" s="26"/>
      <c r="I48" s="37"/>
      <c r="J48" s="132" t="str">
        <f t="shared" si="0"/>
        <v/>
      </c>
      <c r="K48" s="26"/>
      <c r="L48" s="59"/>
    </row>
    <row r="49" spans="1:12" ht="15.6">
      <c r="A49" s="77"/>
      <c r="B49" s="37"/>
      <c r="C49" s="37"/>
      <c r="D49" s="38"/>
      <c r="E49" s="44" t="str">
        <f>IF(Unspec_Exports[[#This Row],[Aggregated_Final_POD]]="","",0.437)</f>
        <v/>
      </c>
      <c r="F49" s="44" t="str">
        <f>IF(Unspec_Exports[[#This Row],[Aggregated_Final_POD]]="","",1)</f>
        <v/>
      </c>
      <c r="G49" s="44" t="str">
        <f>IFERROR(MAX(Unspec_Exports[[#This Row],[Unspecified_Electricity_Deliveries]],0)*Unspec_Exports[[#This Row],[Default_Emissions_Factor]]*Unspec_Exports[[#This Row],[Transmission_Loss_Correction_Factor]],"")</f>
        <v/>
      </c>
      <c r="H49" s="26"/>
      <c r="I49" s="37"/>
      <c r="J49" s="132" t="str">
        <f t="shared" si="0"/>
        <v/>
      </c>
      <c r="K49" s="26"/>
      <c r="L49" s="59"/>
    </row>
    <row r="50" spans="1:12" ht="15.6">
      <c r="A50" s="77"/>
      <c r="B50" s="37"/>
      <c r="C50" s="37"/>
      <c r="D50" s="38"/>
      <c r="E50" s="44" t="str">
        <f>IF(Unspec_Exports[[#This Row],[Aggregated_Final_POD]]="","",0.437)</f>
        <v/>
      </c>
      <c r="F50" s="44" t="str">
        <f>IF(Unspec_Exports[[#This Row],[Aggregated_Final_POD]]="","",1)</f>
        <v/>
      </c>
      <c r="G50" s="44" t="str">
        <f>IFERROR(MAX(Unspec_Exports[[#This Row],[Unspecified_Electricity_Deliveries]],0)*Unspec_Exports[[#This Row],[Default_Emissions_Factor]]*Unspec_Exports[[#This Row],[Transmission_Loss_Correction_Factor]],"")</f>
        <v/>
      </c>
      <c r="H50" s="26"/>
      <c r="I50" s="37"/>
      <c r="J50" s="132" t="str">
        <f t="shared" si="0"/>
        <v/>
      </c>
      <c r="K50" s="26"/>
      <c r="L50" s="59"/>
    </row>
    <row r="51" spans="1:12" ht="15.6">
      <c r="A51" s="77"/>
      <c r="B51" s="37"/>
      <c r="C51" s="37"/>
      <c r="D51" s="38"/>
      <c r="E51" s="44" t="str">
        <f>IF(Unspec_Exports[[#This Row],[Aggregated_Final_POD]]="","",0.437)</f>
        <v/>
      </c>
      <c r="F51" s="44" t="str">
        <f>IF(Unspec_Exports[[#This Row],[Aggregated_Final_POD]]="","",1)</f>
        <v/>
      </c>
      <c r="G51" s="44" t="str">
        <f>IFERROR(MAX(Unspec_Exports[[#This Row],[Unspecified_Electricity_Deliveries]],0)*Unspec_Exports[[#This Row],[Default_Emissions_Factor]]*Unspec_Exports[[#This Row],[Transmission_Loss_Correction_Factor]],"")</f>
        <v/>
      </c>
      <c r="H51" s="26"/>
      <c r="I51" s="37"/>
      <c r="J51" s="132" t="str">
        <f t="shared" si="0"/>
        <v/>
      </c>
      <c r="K51" s="26"/>
      <c r="L51" s="59"/>
    </row>
    <row r="52" spans="1:12" ht="15.6">
      <c r="A52" s="77"/>
      <c r="B52" s="37"/>
      <c r="C52" s="37"/>
      <c r="D52" s="38"/>
      <c r="E52" s="44" t="str">
        <f>IF(Unspec_Exports[[#This Row],[Aggregated_Final_POD]]="","",0.437)</f>
        <v/>
      </c>
      <c r="F52" s="44" t="str">
        <f>IF(Unspec_Exports[[#This Row],[Aggregated_Final_POD]]="","",1)</f>
        <v/>
      </c>
      <c r="G52" s="44" t="str">
        <f>IFERROR(MAX(Unspec_Exports[[#This Row],[Unspecified_Electricity_Deliveries]],0)*Unspec_Exports[[#This Row],[Default_Emissions_Factor]]*Unspec_Exports[[#This Row],[Transmission_Loss_Correction_Factor]],"")</f>
        <v/>
      </c>
      <c r="H52" s="26"/>
      <c r="I52" s="37"/>
      <c r="J52" s="132" t="str">
        <f t="shared" si="0"/>
        <v/>
      </c>
      <c r="K52" s="26"/>
      <c r="L52" s="59"/>
    </row>
    <row r="53" spans="1:12" ht="15.6">
      <c r="A53" s="77"/>
      <c r="B53" s="37"/>
      <c r="C53" s="37"/>
      <c r="D53" s="38"/>
      <c r="E53" s="44" t="str">
        <f>IF(Unspec_Exports[[#This Row],[Aggregated_Final_POD]]="","",0.437)</f>
        <v/>
      </c>
      <c r="F53" s="44" t="str">
        <f>IF(Unspec_Exports[[#This Row],[Aggregated_Final_POD]]="","",1)</f>
        <v/>
      </c>
      <c r="G53" s="44" t="str">
        <f>IFERROR(MAX(Unspec_Exports[[#This Row],[Unspecified_Electricity_Deliveries]],0)*Unspec_Exports[[#This Row],[Default_Emissions_Factor]]*Unspec_Exports[[#This Row],[Transmission_Loss_Correction_Factor]],"")</f>
        <v/>
      </c>
      <c r="H53" s="26"/>
      <c r="I53" s="37"/>
      <c r="J53" s="132" t="str">
        <f t="shared" si="0"/>
        <v/>
      </c>
      <c r="K53" s="26"/>
      <c r="L53" s="59"/>
    </row>
    <row r="54" spans="1:12" ht="15.6">
      <c r="A54" s="77"/>
      <c r="B54" s="37"/>
      <c r="C54" s="37"/>
      <c r="D54" s="38"/>
      <c r="E54" s="44" t="str">
        <f>IF(Unspec_Exports[[#This Row],[Aggregated_Final_POD]]="","",0.437)</f>
        <v/>
      </c>
      <c r="F54" s="44" t="str">
        <f>IF(Unspec_Exports[[#This Row],[Aggregated_Final_POD]]="","",1)</f>
        <v/>
      </c>
      <c r="G54" s="44" t="str">
        <f>IFERROR(MAX(Unspec_Exports[[#This Row],[Unspecified_Electricity_Deliveries]],0)*Unspec_Exports[[#This Row],[Default_Emissions_Factor]]*Unspec_Exports[[#This Row],[Transmission_Loss_Correction_Factor]],"")</f>
        <v/>
      </c>
      <c r="H54" s="26"/>
      <c r="I54" s="37"/>
      <c r="J54" s="132" t="str">
        <f t="shared" si="0"/>
        <v/>
      </c>
      <c r="K54" s="26"/>
      <c r="L54" s="59"/>
    </row>
    <row r="55" spans="1:12" ht="15.6">
      <c r="A55" s="77"/>
      <c r="B55" s="37"/>
      <c r="C55" s="37"/>
      <c r="D55" s="38"/>
      <c r="E55" s="44" t="str">
        <f>IF(Unspec_Exports[[#This Row],[Aggregated_Final_POD]]="","",0.437)</f>
        <v/>
      </c>
      <c r="F55" s="44" t="str">
        <f>IF(Unspec_Exports[[#This Row],[Aggregated_Final_POD]]="","",1)</f>
        <v/>
      </c>
      <c r="G55" s="44" t="str">
        <f>IFERROR(MAX(Unspec_Exports[[#This Row],[Unspecified_Electricity_Deliveries]],0)*Unspec_Exports[[#This Row],[Default_Emissions_Factor]]*Unspec_Exports[[#This Row],[Transmission_Loss_Correction_Factor]],"")</f>
        <v/>
      </c>
      <c r="H55" s="26"/>
      <c r="I55" s="37"/>
      <c r="J55" s="132" t="str">
        <f t="shared" si="0"/>
        <v/>
      </c>
      <c r="K55" s="26"/>
      <c r="L55" s="59"/>
    </row>
    <row r="56" spans="1:12" ht="15.6">
      <c r="A56" s="77"/>
      <c r="B56" s="37"/>
      <c r="C56" s="37"/>
      <c r="D56" s="38"/>
      <c r="E56" s="44" t="str">
        <f>IF(Unspec_Exports[[#This Row],[Aggregated_Final_POD]]="","",0.437)</f>
        <v/>
      </c>
      <c r="F56" s="44" t="str">
        <f>IF(Unspec_Exports[[#This Row],[Aggregated_Final_POD]]="","",1)</f>
        <v/>
      </c>
      <c r="G56" s="44" t="str">
        <f>IFERROR(MAX(Unspec_Exports[[#This Row],[Unspecified_Electricity_Deliveries]],0)*Unspec_Exports[[#This Row],[Default_Emissions_Factor]]*Unspec_Exports[[#This Row],[Transmission_Loss_Correction_Factor]],"")</f>
        <v/>
      </c>
      <c r="H56" s="26"/>
      <c r="I56" s="37"/>
      <c r="J56" s="132" t="str">
        <f t="shared" si="0"/>
        <v/>
      </c>
      <c r="K56" s="26"/>
      <c r="L56" s="59"/>
    </row>
    <row r="57" spans="1:12" ht="15.6">
      <c r="A57" s="77"/>
      <c r="B57" s="37"/>
      <c r="C57" s="37"/>
      <c r="D57" s="38"/>
      <c r="E57" s="44" t="str">
        <f>IF(Unspec_Exports[[#This Row],[Aggregated_Final_POD]]="","",0.437)</f>
        <v/>
      </c>
      <c r="F57" s="44" t="str">
        <f>IF(Unspec_Exports[[#This Row],[Aggregated_Final_POD]]="","",1)</f>
        <v/>
      </c>
      <c r="G57" s="44" t="str">
        <f>IFERROR(MAX(Unspec_Exports[[#This Row],[Unspecified_Electricity_Deliveries]],0)*Unspec_Exports[[#This Row],[Default_Emissions_Factor]]*Unspec_Exports[[#This Row],[Transmission_Loss_Correction_Factor]],"")</f>
        <v/>
      </c>
      <c r="H57" s="26"/>
      <c r="I57" s="37"/>
      <c r="J57" s="132" t="str">
        <f t="shared" si="0"/>
        <v/>
      </c>
      <c r="K57" s="26"/>
      <c r="L57" s="59"/>
    </row>
    <row r="58" spans="1:12" ht="15.6">
      <c r="A58" s="77"/>
      <c r="B58" s="37"/>
      <c r="C58" s="37"/>
      <c r="D58" s="38"/>
      <c r="E58" s="44" t="str">
        <f>IF(Unspec_Exports[[#This Row],[Aggregated_Final_POD]]="","",0.437)</f>
        <v/>
      </c>
      <c r="F58" s="44" t="str">
        <f>IF(Unspec_Exports[[#This Row],[Aggregated_Final_POD]]="","",1)</f>
        <v/>
      </c>
      <c r="G58" s="44" t="str">
        <f>IFERROR(MAX(Unspec_Exports[[#This Row],[Unspecified_Electricity_Deliveries]],0)*Unspec_Exports[[#This Row],[Default_Emissions_Factor]]*Unspec_Exports[[#This Row],[Transmission_Loss_Correction_Factor]],"")</f>
        <v/>
      </c>
      <c r="H58" s="26"/>
      <c r="I58" s="37"/>
      <c r="J58" s="132" t="str">
        <f t="shared" si="0"/>
        <v/>
      </c>
      <c r="K58" s="26"/>
      <c r="L58" s="59"/>
    </row>
    <row r="59" spans="1:12" ht="15.6">
      <c r="A59" s="77"/>
      <c r="B59" s="37"/>
      <c r="C59" s="37"/>
      <c r="D59" s="38"/>
      <c r="E59" s="44" t="str">
        <f>IF(Unspec_Exports[[#This Row],[Aggregated_Final_POD]]="","",0.437)</f>
        <v/>
      </c>
      <c r="F59" s="44" t="str">
        <f>IF(Unspec_Exports[[#This Row],[Aggregated_Final_POD]]="","",1)</f>
        <v/>
      </c>
      <c r="G59" s="44" t="str">
        <f>IFERROR(MAX(Unspec_Exports[[#This Row],[Unspecified_Electricity_Deliveries]],0)*Unspec_Exports[[#This Row],[Default_Emissions_Factor]]*Unspec_Exports[[#This Row],[Transmission_Loss_Correction_Factor]],"")</f>
        <v/>
      </c>
      <c r="H59" s="26"/>
      <c r="I59" s="37"/>
      <c r="J59" s="132" t="str">
        <f t="shared" si="0"/>
        <v/>
      </c>
      <c r="K59" s="26"/>
      <c r="L59" s="59"/>
    </row>
    <row r="60" spans="1:12" ht="15.6">
      <c r="A60" s="77"/>
      <c r="B60" s="37"/>
      <c r="C60" s="37"/>
      <c r="D60" s="38"/>
      <c r="E60" s="44" t="str">
        <f>IF(Unspec_Exports[[#This Row],[Aggregated_Final_POD]]="","",0.437)</f>
        <v/>
      </c>
      <c r="F60" s="44" t="str">
        <f>IF(Unspec_Exports[[#This Row],[Aggregated_Final_POD]]="","",1)</f>
        <v/>
      </c>
      <c r="G60" s="44" t="str">
        <f>IFERROR(MAX(Unspec_Exports[[#This Row],[Unspecified_Electricity_Deliveries]],0)*Unspec_Exports[[#This Row],[Default_Emissions_Factor]]*Unspec_Exports[[#This Row],[Transmission_Loss_Correction_Factor]],"")</f>
        <v/>
      </c>
      <c r="H60" s="26"/>
      <c r="I60" s="37"/>
      <c r="J60" s="132" t="str">
        <f t="shared" si="0"/>
        <v/>
      </c>
      <c r="K60" s="26"/>
      <c r="L60" s="59"/>
    </row>
    <row r="61" spans="1:12" ht="15.6">
      <c r="A61" s="77"/>
      <c r="B61" s="37"/>
      <c r="C61" s="37"/>
      <c r="D61" s="38"/>
      <c r="E61" s="44" t="str">
        <f>IF(Unspec_Exports[[#This Row],[Aggregated_Final_POD]]="","",0.437)</f>
        <v/>
      </c>
      <c r="F61" s="44" t="str">
        <f>IF(Unspec_Exports[[#This Row],[Aggregated_Final_POD]]="","",1)</f>
        <v/>
      </c>
      <c r="G61" s="44" t="str">
        <f>IFERROR(MAX(Unspec_Exports[[#This Row],[Unspecified_Electricity_Deliveries]],0)*Unspec_Exports[[#This Row],[Default_Emissions_Factor]]*Unspec_Exports[[#This Row],[Transmission_Loss_Correction_Factor]],"")</f>
        <v/>
      </c>
      <c r="H61" s="26"/>
      <c r="I61" s="37"/>
      <c r="J61" s="132" t="str">
        <f t="shared" si="0"/>
        <v/>
      </c>
      <c r="K61" s="26"/>
      <c r="L61" s="59"/>
    </row>
    <row r="62" spans="1:12" ht="15.6">
      <c r="A62" s="77"/>
      <c r="B62" s="37"/>
      <c r="C62" s="37"/>
      <c r="D62" s="38"/>
      <c r="E62" s="44" t="str">
        <f>IF(Unspec_Exports[[#This Row],[Aggregated_Final_POD]]="","",0.437)</f>
        <v/>
      </c>
      <c r="F62" s="44" t="str">
        <f>IF(Unspec_Exports[[#This Row],[Aggregated_Final_POD]]="","",1)</f>
        <v/>
      </c>
      <c r="G62" s="44" t="str">
        <f>IFERROR(MAX(Unspec_Exports[[#This Row],[Unspecified_Electricity_Deliveries]],0)*Unspec_Exports[[#This Row],[Default_Emissions_Factor]]*Unspec_Exports[[#This Row],[Transmission_Loss_Correction_Factor]],"")</f>
        <v/>
      </c>
      <c r="H62" s="26"/>
      <c r="I62" s="37"/>
      <c r="J62" s="132" t="str">
        <f t="shared" si="0"/>
        <v/>
      </c>
      <c r="K62" s="26"/>
      <c r="L62" s="59"/>
    </row>
    <row r="63" spans="1:12" ht="15.6">
      <c r="A63" s="77"/>
      <c r="B63" s="37"/>
      <c r="C63" s="37"/>
      <c r="D63" s="38"/>
      <c r="E63" s="44" t="str">
        <f>IF(Unspec_Exports[[#This Row],[Aggregated_Final_POD]]="","",0.437)</f>
        <v/>
      </c>
      <c r="F63" s="44" t="str">
        <f>IF(Unspec_Exports[[#This Row],[Aggregated_Final_POD]]="","",1)</f>
        <v/>
      </c>
      <c r="G63" s="44" t="str">
        <f>IFERROR(MAX(Unspec_Exports[[#This Row],[Unspecified_Electricity_Deliveries]],0)*Unspec_Exports[[#This Row],[Default_Emissions_Factor]]*Unspec_Exports[[#This Row],[Transmission_Loss_Correction_Factor]],"")</f>
        <v/>
      </c>
      <c r="H63" s="26"/>
      <c r="I63" s="37"/>
      <c r="J63" s="132" t="str">
        <f t="shared" si="0"/>
        <v/>
      </c>
      <c r="K63" s="26"/>
      <c r="L63" s="59"/>
    </row>
    <row r="64" spans="1:12" ht="15.6">
      <c r="A64" s="77"/>
      <c r="B64" s="37"/>
      <c r="C64" s="37"/>
      <c r="D64" s="38"/>
      <c r="E64" s="44" t="str">
        <f>IF(Unspec_Exports[[#This Row],[Aggregated_Final_POD]]="","",0.437)</f>
        <v/>
      </c>
      <c r="F64" s="44" t="str">
        <f>IF(Unspec_Exports[[#This Row],[Aggregated_Final_POD]]="","",1)</f>
        <v/>
      </c>
      <c r="G64" s="44" t="str">
        <f>IFERROR(MAX(Unspec_Exports[[#This Row],[Unspecified_Electricity_Deliveries]],0)*Unspec_Exports[[#This Row],[Default_Emissions_Factor]]*Unspec_Exports[[#This Row],[Transmission_Loss_Correction_Factor]],"")</f>
        <v/>
      </c>
      <c r="H64" s="26"/>
      <c r="I64" s="37"/>
      <c r="J64" s="132" t="str">
        <f t="shared" si="0"/>
        <v/>
      </c>
      <c r="K64" s="26"/>
      <c r="L64" s="59"/>
    </row>
    <row r="65" spans="1:12" ht="15.6">
      <c r="A65" s="77"/>
      <c r="B65" s="37"/>
      <c r="C65" s="37"/>
      <c r="D65" s="38"/>
      <c r="E65" s="44" t="str">
        <f>IF(Unspec_Exports[[#This Row],[Aggregated_Final_POD]]="","",0.437)</f>
        <v/>
      </c>
      <c r="F65" s="44" t="str">
        <f>IF(Unspec_Exports[[#This Row],[Aggregated_Final_POD]]="","",1)</f>
        <v/>
      </c>
      <c r="G65" s="44" t="str">
        <f>IFERROR(MAX(Unspec_Exports[[#This Row],[Unspecified_Electricity_Deliveries]],0)*Unspec_Exports[[#This Row],[Default_Emissions_Factor]]*Unspec_Exports[[#This Row],[Transmission_Loss_Correction_Factor]],"")</f>
        <v/>
      </c>
      <c r="H65" s="26"/>
      <c r="I65" s="37"/>
      <c r="J65" s="132" t="str">
        <f t="shared" si="0"/>
        <v/>
      </c>
      <c r="K65" s="26"/>
      <c r="L65" s="59"/>
    </row>
    <row r="66" spans="1:12" ht="15.6">
      <c r="A66" s="77"/>
      <c r="B66" s="37"/>
      <c r="C66" s="37"/>
      <c r="D66" s="38"/>
      <c r="E66" s="44" t="str">
        <f>IF(Unspec_Exports[[#This Row],[Aggregated_Final_POD]]="","",0.437)</f>
        <v/>
      </c>
      <c r="F66" s="44" t="str">
        <f>IF(Unspec_Exports[[#This Row],[Aggregated_Final_POD]]="","",1)</f>
        <v/>
      </c>
      <c r="G66" s="44" t="str">
        <f>IFERROR(MAX(Unspec_Exports[[#This Row],[Unspecified_Electricity_Deliveries]],0)*Unspec_Exports[[#This Row],[Default_Emissions_Factor]]*Unspec_Exports[[#This Row],[Transmission_Loss_Correction_Factor]],"")</f>
        <v/>
      </c>
      <c r="H66" s="26"/>
      <c r="I66" s="37"/>
      <c r="J66" s="132" t="str">
        <f t="shared" si="0"/>
        <v/>
      </c>
      <c r="K66" s="26"/>
      <c r="L66" s="59"/>
    </row>
    <row r="67" spans="1:12" ht="15.6">
      <c r="A67" s="77"/>
      <c r="B67" s="37"/>
      <c r="C67" s="37"/>
      <c r="D67" s="38"/>
      <c r="E67" s="44" t="str">
        <f>IF(Unspec_Exports[[#This Row],[Aggregated_Final_POD]]="","",0.437)</f>
        <v/>
      </c>
      <c r="F67" s="44" t="str">
        <f>IF(Unspec_Exports[[#This Row],[Aggregated_Final_POD]]="","",1)</f>
        <v/>
      </c>
      <c r="G67" s="44" t="str">
        <f>IFERROR(MAX(Unspec_Exports[[#This Row],[Unspecified_Electricity_Deliveries]],0)*Unspec_Exports[[#This Row],[Default_Emissions_Factor]]*Unspec_Exports[[#This Row],[Transmission_Loss_Correction_Factor]],"")</f>
        <v/>
      </c>
      <c r="H67" s="26"/>
      <c r="I67" s="37"/>
      <c r="J67" s="132" t="str">
        <f t="shared" si="0"/>
        <v/>
      </c>
      <c r="K67" s="26"/>
      <c r="L67" s="59"/>
    </row>
    <row r="68" spans="1:12" ht="15.6">
      <c r="A68" s="77"/>
      <c r="B68" s="37"/>
      <c r="C68" s="37"/>
      <c r="D68" s="38"/>
      <c r="E68" s="44" t="str">
        <f>IF(Unspec_Exports[[#This Row],[Aggregated_Final_POD]]="","",0.437)</f>
        <v/>
      </c>
      <c r="F68" s="44" t="str">
        <f>IF(Unspec_Exports[[#This Row],[Aggregated_Final_POD]]="","",1)</f>
        <v/>
      </c>
      <c r="G68" s="44" t="str">
        <f>IFERROR(MAX(Unspec_Exports[[#This Row],[Unspecified_Electricity_Deliveries]],0)*Unspec_Exports[[#This Row],[Default_Emissions_Factor]]*Unspec_Exports[[#This Row],[Transmission_Loss_Correction_Factor]],"")</f>
        <v/>
      </c>
      <c r="H68" s="26"/>
      <c r="I68" s="37"/>
      <c r="J68" s="132" t="str">
        <f t="shared" si="0"/>
        <v/>
      </c>
      <c r="K68" s="26"/>
      <c r="L68" s="59"/>
    </row>
    <row r="69" spans="1:12" ht="15.6">
      <c r="A69" s="77"/>
      <c r="B69" s="37"/>
      <c r="C69" s="37"/>
      <c r="D69" s="38"/>
      <c r="E69" s="44" t="str">
        <f>IF(Unspec_Exports[[#This Row],[Aggregated_Final_POD]]="","",0.437)</f>
        <v/>
      </c>
      <c r="F69" s="44" t="str">
        <f>IF(Unspec_Exports[[#This Row],[Aggregated_Final_POD]]="","",1)</f>
        <v/>
      </c>
      <c r="G69" s="44" t="str">
        <f>IFERROR(MAX(Unspec_Exports[[#This Row],[Unspecified_Electricity_Deliveries]],0)*Unspec_Exports[[#This Row],[Default_Emissions_Factor]]*Unspec_Exports[[#This Row],[Transmission_Loss_Correction_Factor]],"")</f>
        <v/>
      </c>
      <c r="H69" s="26"/>
      <c r="I69" s="37"/>
      <c r="J69" s="132" t="str">
        <f t="shared" si="0"/>
        <v/>
      </c>
      <c r="K69" s="26"/>
      <c r="L69" s="59"/>
    </row>
    <row r="70" spans="1:12" ht="15.6">
      <c r="A70" s="77"/>
      <c r="B70" s="37"/>
      <c r="C70" s="37"/>
      <c r="D70" s="38"/>
      <c r="E70" s="44" t="str">
        <f>IF(Unspec_Exports[[#This Row],[Aggregated_Final_POD]]="","",0.437)</f>
        <v/>
      </c>
      <c r="F70" s="44" t="str">
        <f>IF(Unspec_Exports[[#This Row],[Aggregated_Final_POD]]="","",1)</f>
        <v/>
      </c>
      <c r="G70" s="44" t="str">
        <f>IFERROR(MAX(Unspec_Exports[[#This Row],[Unspecified_Electricity_Deliveries]],0)*Unspec_Exports[[#This Row],[Default_Emissions_Factor]]*Unspec_Exports[[#This Row],[Transmission_Loss_Correction_Factor]],"")</f>
        <v/>
      </c>
      <c r="H70" s="26"/>
      <c r="I70" s="37"/>
      <c r="J70" s="132" t="str">
        <f t="shared" ref="J70:J133" si="1">IF(A70="","",IF(I70="Yes","","Verify Entry"))</f>
        <v/>
      </c>
      <c r="K70" s="26"/>
      <c r="L70" s="59"/>
    </row>
    <row r="71" spans="1:12" ht="15.6">
      <c r="A71" s="77"/>
      <c r="B71" s="37"/>
      <c r="C71" s="37"/>
      <c r="D71" s="38"/>
      <c r="E71" s="44" t="str">
        <f>IF(Unspec_Exports[[#This Row],[Aggregated_Final_POD]]="","",0.437)</f>
        <v/>
      </c>
      <c r="F71" s="44" t="str">
        <f>IF(Unspec_Exports[[#This Row],[Aggregated_Final_POD]]="","",1)</f>
        <v/>
      </c>
      <c r="G71" s="44" t="str">
        <f>IFERROR(MAX(Unspec_Exports[[#This Row],[Unspecified_Electricity_Deliveries]],0)*Unspec_Exports[[#This Row],[Default_Emissions_Factor]]*Unspec_Exports[[#This Row],[Transmission_Loss_Correction_Factor]],"")</f>
        <v/>
      </c>
      <c r="H71" s="26"/>
      <c r="I71" s="37"/>
      <c r="J71" s="132" t="str">
        <f t="shared" si="1"/>
        <v/>
      </c>
      <c r="K71" s="26"/>
      <c r="L71" s="59"/>
    </row>
    <row r="72" spans="1:12" ht="15.6">
      <c r="A72" s="77"/>
      <c r="B72" s="37"/>
      <c r="C72" s="37"/>
      <c r="D72" s="38"/>
      <c r="E72" s="44" t="str">
        <f>IF(Unspec_Exports[[#This Row],[Aggregated_Final_POD]]="","",0.437)</f>
        <v/>
      </c>
      <c r="F72" s="44" t="str">
        <f>IF(Unspec_Exports[[#This Row],[Aggregated_Final_POD]]="","",1)</f>
        <v/>
      </c>
      <c r="G72" s="44" t="str">
        <f>IFERROR(MAX(Unspec_Exports[[#This Row],[Unspecified_Electricity_Deliveries]],0)*Unspec_Exports[[#This Row],[Default_Emissions_Factor]]*Unspec_Exports[[#This Row],[Transmission_Loss_Correction_Factor]],"")</f>
        <v/>
      </c>
      <c r="H72" s="26"/>
      <c r="I72" s="37"/>
      <c r="J72" s="132" t="str">
        <f t="shared" si="1"/>
        <v/>
      </c>
      <c r="K72" s="26"/>
      <c r="L72" s="59"/>
    </row>
    <row r="73" spans="1:12" ht="15.6">
      <c r="A73" s="77"/>
      <c r="B73" s="37"/>
      <c r="C73" s="37"/>
      <c r="D73" s="38"/>
      <c r="E73" s="44" t="str">
        <f>IF(Unspec_Exports[[#This Row],[Aggregated_Final_POD]]="","",0.437)</f>
        <v/>
      </c>
      <c r="F73" s="44" t="str">
        <f>IF(Unspec_Exports[[#This Row],[Aggregated_Final_POD]]="","",1)</f>
        <v/>
      </c>
      <c r="G73" s="44" t="str">
        <f>IFERROR(MAX(Unspec_Exports[[#This Row],[Unspecified_Electricity_Deliveries]],0)*Unspec_Exports[[#This Row],[Default_Emissions_Factor]]*Unspec_Exports[[#This Row],[Transmission_Loss_Correction_Factor]],"")</f>
        <v/>
      </c>
      <c r="H73" s="26"/>
      <c r="I73" s="37"/>
      <c r="J73" s="132" t="str">
        <f t="shared" si="1"/>
        <v/>
      </c>
      <c r="K73" s="26"/>
      <c r="L73" s="59"/>
    </row>
    <row r="74" spans="1:12" ht="15.6">
      <c r="A74" s="77"/>
      <c r="B74" s="37"/>
      <c r="C74" s="37"/>
      <c r="D74" s="38"/>
      <c r="E74" s="44" t="str">
        <f>IF(Unspec_Exports[[#This Row],[Aggregated_Final_POD]]="","",0.437)</f>
        <v/>
      </c>
      <c r="F74" s="44" t="str">
        <f>IF(Unspec_Exports[[#This Row],[Aggregated_Final_POD]]="","",1)</f>
        <v/>
      </c>
      <c r="G74" s="44" t="str">
        <f>IFERROR(MAX(Unspec_Exports[[#This Row],[Unspecified_Electricity_Deliveries]],0)*Unspec_Exports[[#This Row],[Default_Emissions_Factor]]*Unspec_Exports[[#This Row],[Transmission_Loss_Correction_Factor]],"")</f>
        <v/>
      </c>
      <c r="H74" s="26"/>
      <c r="I74" s="37"/>
      <c r="J74" s="132" t="str">
        <f t="shared" si="1"/>
        <v/>
      </c>
      <c r="K74" s="26"/>
      <c r="L74" s="59"/>
    </row>
    <row r="75" spans="1:12" ht="15.6">
      <c r="A75" s="77"/>
      <c r="B75" s="37"/>
      <c r="C75" s="37"/>
      <c r="D75" s="38"/>
      <c r="E75" s="44" t="str">
        <f>IF(Unspec_Exports[[#This Row],[Aggregated_Final_POD]]="","",0.437)</f>
        <v/>
      </c>
      <c r="F75" s="44" t="str">
        <f>IF(Unspec_Exports[[#This Row],[Aggregated_Final_POD]]="","",1)</f>
        <v/>
      </c>
      <c r="G75" s="44" t="str">
        <f>IFERROR(MAX(Unspec_Exports[[#This Row],[Unspecified_Electricity_Deliveries]],0)*Unspec_Exports[[#This Row],[Default_Emissions_Factor]]*Unspec_Exports[[#This Row],[Transmission_Loss_Correction_Factor]],"")</f>
        <v/>
      </c>
      <c r="H75" s="26"/>
      <c r="I75" s="37"/>
      <c r="J75" s="132" t="str">
        <f t="shared" si="1"/>
        <v/>
      </c>
      <c r="K75" s="26"/>
      <c r="L75" s="59"/>
    </row>
    <row r="76" spans="1:12" ht="15.6">
      <c r="A76" s="77"/>
      <c r="B76" s="37"/>
      <c r="C76" s="37"/>
      <c r="D76" s="38"/>
      <c r="E76" s="44" t="str">
        <f>IF(Unspec_Exports[[#This Row],[Aggregated_Final_POD]]="","",0.437)</f>
        <v/>
      </c>
      <c r="F76" s="44" t="str">
        <f>IF(Unspec_Exports[[#This Row],[Aggregated_Final_POD]]="","",1)</f>
        <v/>
      </c>
      <c r="G76" s="44" t="str">
        <f>IFERROR(MAX(Unspec_Exports[[#This Row],[Unspecified_Electricity_Deliveries]],0)*Unspec_Exports[[#This Row],[Default_Emissions_Factor]]*Unspec_Exports[[#This Row],[Transmission_Loss_Correction_Factor]],"")</f>
        <v/>
      </c>
      <c r="H76" s="26"/>
      <c r="I76" s="37"/>
      <c r="J76" s="132" t="str">
        <f t="shared" si="1"/>
        <v/>
      </c>
      <c r="K76" s="26"/>
      <c r="L76" s="59"/>
    </row>
    <row r="77" spans="1:12" ht="15.6">
      <c r="A77" s="77"/>
      <c r="B77" s="37"/>
      <c r="C77" s="37"/>
      <c r="D77" s="38"/>
      <c r="E77" s="44" t="str">
        <f>IF(Unspec_Exports[[#This Row],[Aggregated_Final_POD]]="","",0.437)</f>
        <v/>
      </c>
      <c r="F77" s="44" t="str">
        <f>IF(Unspec_Exports[[#This Row],[Aggregated_Final_POD]]="","",1)</f>
        <v/>
      </c>
      <c r="G77" s="44" t="str">
        <f>IFERROR(MAX(Unspec_Exports[[#This Row],[Unspecified_Electricity_Deliveries]],0)*Unspec_Exports[[#This Row],[Default_Emissions_Factor]]*Unspec_Exports[[#This Row],[Transmission_Loss_Correction_Factor]],"")</f>
        <v/>
      </c>
      <c r="H77" s="26"/>
      <c r="I77" s="37"/>
      <c r="J77" s="132" t="str">
        <f t="shared" si="1"/>
        <v/>
      </c>
      <c r="K77" s="26"/>
      <c r="L77" s="59"/>
    </row>
    <row r="78" spans="1:12" ht="15.6">
      <c r="A78" s="77"/>
      <c r="B78" s="37"/>
      <c r="C78" s="37"/>
      <c r="D78" s="38"/>
      <c r="E78" s="44" t="str">
        <f>IF(Unspec_Exports[[#This Row],[Aggregated_Final_POD]]="","",0.437)</f>
        <v/>
      </c>
      <c r="F78" s="44" t="str">
        <f>IF(Unspec_Exports[[#This Row],[Aggregated_Final_POD]]="","",1)</f>
        <v/>
      </c>
      <c r="G78" s="44" t="str">
        <f>IFERROR(MAX(Unspec_Exports[[#This Row],[Unspecified_Electricity_Deliveries]],0)*Unspec_Exports[[#This Row],[Default_Emissions_Factor]]*Unspec_Exports[[#This Row],[Transmission_Loss_Correction_Factor]],"")</f>
        <v/>
      </c>
      <c r="H78" s="26"/>
      <c r="I78" s="37"/>
      <c r="J78" s="132" t="str">
        <f t="shared" si="1"/>
        <v/>
      </c>
      <c r="K78" s="26"/>
      <c r="L78" s="59"/>
    </row>
    <row r="79" spans="1:12" ht="15.6">
      <c r="A79" s="77"/>
      <c r="B79" s="37"/>
      <c r="C79" s="37"/>
      <c r="D79" s="38"/>
      <c r="E79" s="44" t="str">
        <f>IF(Unspec_Exports[[#This Row],[Aggregated_Final_POD]]="","",0.437)</f>
        <v/>
      </c>
      <c r="F79" s="44" t="str">
        <f>IF(Unspec_Exports[[#This Row],[Aggregated_Final_POD]]="","",1)</f>
        <v/>
      </c>
      <c r="G79" s="44" t="str">
        <f>IFERROR(MAX(Unspec_Exports[[#This Row],[Unspecified_Electricity_Deliveries]],0)*Unspec_Exports[[#This Row],[Default_Emissions_Factor]]*Unspec_Exports[[#This Row],[Transmission_Loss_Correction_Factor]],"")</f>
        <v/>
      </c>
      <c r="H79" s="26"/>
      <c r="I79" s="37"/>
      <c r="J79" s="132" t="str">
        <f t="shared" si="1"/>
        <v/>
      </c>
      <c r="K79" s="26"/>
      <c r="L79" s="59"/>
    </row>
    <row r="80" spans="1:12" ht="15.6">
      <c r="A80" s="77"/>
      <c r="B80" s="37"/>
      <c r="C80" s="37"/>
      <c r="D80" s="38"/>
      <c r="E80" s="44" t="str">
        <f>IF(Unspec_Exports[[#This Row],[Aggregated_Final_POD]]="","",0.437)</f>
        <v/>
      </c>
      <c r="F80" s="44" t="str">
        <f>IF(Unspec_Exports[[#This Row],[Aggregated_Final_POD]]="","",1)</f>
        <v/>
      </c>
      <c r="G80" s="44" t="str">
        <f>IFERROR(MAX(Unspec_Exports[[#This Row],[Unspecified_Electricity_Deliveries]],0)*Unspec_Exports[[#This Row],[Default_Emissions_Factor]]*Unspec_Exports[[#This Row],[Transmission_Loss_Correction_Factor]],"")</f>
        <v/>
      </c>
      <c r="H80" s="26"/>
      <c r="I80" s="37"/>
      <c r="J80" s="132" t="str">
        <f t="shared" si="1"/>
        <v/>
      </c>
      <c r="K80" s="26"/>
      <c r="L80" s="59"/>
    </row>
    <row r="81" spans="1:12" ht="15.6">
      <c r="A81" s="77"/>
      <c r="B81" s="37"/>
      <c r="C81" s="37"/>
      <c r="D81" s="38"/>
      <c r="E81" s="44" t="str">
        <f>IF(Unspec_Exports[[#This Row],[Aggregated_Final_POD]]="","",0.437)</f>
        <v/>
      </c>
      <c r="F81" s="44" t="str">
        <f>IF(Unspec_Exports[[#This Row],[Aggregated_Final_POD]]="","",1)</f>
        <v/>
      </c>
      <c r="G81" s="44" t="str">
        <f>IFERROR(MAX(Unspec_Exports[[#This Row],[Unspecified_Electricity_Deliveries]],0)*Unspec_Exports[[#This Row],[Default_Emissions_Factor]]*Unspec_Exports[[#This Row],[Transmission_Loss_Correction_Factor]],"")</f>
        <v/>
      </c>
      <c r="H81" s="26"/>
      <c r="I81" s="37"/>
      <c r="J81" s="132" t="str">
        <f t="shared" si="1"/>
        <v/>
      </c>
      <c r="K81" s="26"/>
      <c r="L81" s="59"/>
    </row>
    <row r="82" spans="1:12" ht="15.6">
      <c r="A82" s="77"/>
      <c r="B82" s="37"/>
      <c r="C82" s="37"/>
      <c r="D82" s="38"/>
      <c r="E82" s="44" t="str">
        <f>IF(Unspec_Exports[[#This Row],[Aggregated_Final_POD]]="","",0.437)</f>
        <v/>
      </c>
      <c r="F82" s="44" t="str">
        <f>IF(Unspec_Exports[[#This Row],[Aggregated_Final_POD]]="","",1)</f>
        <v/>
      </c>
      <c r="G82" s="44" t="str">
        <f>IFERROR(MAX(Unspec_Exports[[#This Row],[Unspecified_Electricity_Deliveries]],0)*Unspec_Exports[[#This Row],[Default_Emissions_Factor]]*Unspec_Exports[[#This Row],[Transmission_Loss_Correction_Factor]],"")</f>
        <v/>
      </c>
      <c r="H82" s="26"/>
      <c r="I82" s="37"/>
      <c r="J82" s="132" t="str">
        <f t="shared" si="1"/>
        <v/>
      </c>
      <c r="K82" s="26"/>
      <c r="L82" s="59"/>
    </row>
    <row r="83" spans="1:12" ht="15.6">
      <c r="A83" s="77"/>
      <c r="B83" s="37"/>
      <c r="C83" s="37"/>
      <c r="D83" s="38"/>
      <c r="E83" s="44" t="str">
        <f>IF(Unspec_Exports[[#This Row],[Aggregated_Final_POD]]="","",0.437)</f>
        <v/>
      </c>
      <c r="F83" s="44" t="str">
        <f>IF(Unspec_Exports[[#This Row],[Aggregated_Final_POD]]="","",1)</f>
        <v/>
      </c>
      <c r="G83" s="44" t="str">
        <f>IFERROR(MAX(Unspec_Exports[[#This Row],[Unspecified_Electricity_Deliveries]],0)*Unspec_Exports[[#This Row],[Default_Emissions_Factor]]*Unspec_Exports[[#This Row],[Transmission_Loss_Correction_Factor]],"")</f>
        <v/>
      </c>
      <c r="H83" s="26"/>
      <c r="I83" s="37"/>
      <c r="J83" s="132" t="str">
        <f t="shared" si="1"/>
        <v/>
      </c>
      <c r="K83" s="26"/>
      <c r="L83" s="59"/>
    </row>
    <row r="84" spans="1:12" ht="15.6">
      <c r="A84" s="77"/>
      <c r="B84" s="37"/>
      <c r="C84" s="37"/>
      <c r="D84" s="38"/>
      <c r="E84" s="44" t="str">
        <f>IF(Unspec_Exports[[#This Row],[Aggregated_Final_POD]]="","",0.437)</f>
        <v/>
      </c>
      <c r="F84" s="44" t="str">
        <f>IF(Unspec_Exports[[#This Row],[Aggregated_Final_POD]]="","",1)</f>
        <v/>
      </c>
      <c r="G84" s="44" t="str">
        <f>IFERROR(MAX(Unspec_Exports[[#This Row],[Unspecified_Electricity_Deliveries]],0)*Unspec_Exports[[#This Row],[Default_Emissions_Factor]]*Unspec_Exports[[#This Row],[Transmission_Loss_Correction_Factor]],"")</f>
        <v/>
      </c>
      <c r="H84" s="26"/>
      <c r="I84" s="37"/>
      <c r="J84" s="132" t="str">
        <f t="shared" si="1"/>
        <v/>
      </c>
      <c r="K84" s="26"/>
      <c r="L84" s="59"/>
    </row>
    <row r="85" spans="1:12" ht="15.6">
      <c r="A85" s="77"/>
      <c r="B85" s="37"/>
      <c r="C85" s="37"/>
      <c r="D85" s="38"/>
      <c r="E85" s="44" t="str">
        <f>IF(Unspec_Exports[[#This Row],[Aggregated_Final_POD]]="","",0.437)</f>
        <v/>
      </c>
      <c r="F85" s="44" t="str">
        <f>IF(Unspec_Exports[[#This Row],[Aggregated_Final_POD]]="","",1)</f>
        <v/>
      </c>
      <c r="G85" s="44" t="str">
        <f>IFERROR(MAX(Unspec_Exports[[#This Row],[Unspecified_Electricity_Deliveries]],0)*Unspec_Exports[[#This Row],[Default_Emissions_Factor]]*Unspec_Exports[[#This Row],[Transmission_Loss_Correction_Factor]],"")</f>
        <v/>
      </c>
      <c r="H85" s="26"/>
      <c r="I85" s="37"/>
      <c r="J85" s="132" t="str">
        <f t="shared" si="1"/>
        <v/>
      </c>
      <c r="K85" s="26"/>
      <c r="L85" s="59"/>
    </row>
    <row r="86" spans="1:12" ht="15.6">
      <c r="A86" s="77"/>
      <c r="B86" s="37"/>
      <c r="C86" s="37"/>
      <c r="D86" s="38"/>
      <c r="E86" s="44" t="str">
        <f>IF(Unspec_Exports[[#This Row],[Aggregated_Final_POD]]="","",0.437)</f>
        <v/>
      </c>
      <c r="F86" s="44" t="str">
        <f>IF(Unspec_Exports[[#This Row],[Aggregated_Final_POD]]="","",1)</f>
        <v/>
      </c>
      <c r="G86" s="44" t="str">
        <f>IFERROR(MAX(Unspec_Exports[[#This Row],[Unspecified_Electricity_Deliveries]],0)*Unspec_Exports[[#This Row],[Default_Emissions_Factor]]*Unspec_Exports[[#This Row],[Transmission_Loss_Correction_Factor]],"")</f>
        <v/>
      </c>
      <c r="H86" s="26"/>
      <c r="I86" s="37"/>
      <c r="J86" s="132" t="str">
        <f t="shared" si="1"/>
        <v/>
      </c>
      <c r="K86" s="26"/>
      <c r="L86" s="59"/>
    </row>
    <row r="87" spans="1:12" ht="15.6">
      <c r="A87" s="77"/>
      <c r="B87" s="37"/>
      <c r="C87" s="37"/>
      <c r="D87" s="38"/>
      <c r="E87" s="44" t="str">
        <f>IF(Unspec_Exports[[#This Row],[Aggregated_Final_POD]]="","",0.437)</f>
        <v/>
      </c>
      <c r="F87" s="44" t="str">
        <f>IF(Unspec_Exports[[#This Row],[Aggregated_Final_POD]]="","",1)</f>
        <v/>
      </c>
      <c r="G87" s="44" t="str">
        <f>IFERROR(MAX(Unspec_Exports[[#This Row],[Unspecified_Electricity_Deliveries]],0)*Unspec_Exports[[#This Row],[Default_Emissions_Factor]]*Unspec_Exports[[#This Row],[Transmission_Loss_Correction_Factor]],"")</f>
        <v/>
      </c>
      <c r="H87" s="26"/>
      <c r="I87" s="37"/>
      <c r="J87" s="132" t="str">
        <f t="shared" si="1"/>
        <v/>
      </c>
      <c r="K87" s="26"/>
      <c r="L87" s="59"/>
    </row>
    <row r="88" spans="1:12" ht="15.6">
      <c r="A88" s="77"/>
      <c r="B88" s="37"/>
      <c r="C88" s="37"/>
      <c r="D88" s="38"/>
      <c r="E88" s="44" t="str">
        <f>IF(Unspec_Exports[[#This Row],[Aggregated_Final_POD]]="","",0.437)</f>
        <v/>
      </c>
      <c r="F88" s="44" t="str">
        <f>IF(Unspec_Exports[[#This Row],[Aggregated_Final_POD]]="","",1)</f>
        <v/>
      </c>
      <c r="G88" s="44" t="str">
        <f>IFERROR(MAX(Unspec_Exports[[#This Row],[Unspecified_Electricity_Deliveries]],0)*Unspec_Exports[[#This Row],[Default_Emissions_Factor]]*Unspec_Exports[[#This Row],[Transmission_Loss_Correction_Factor]],"")</f>
        <v/>
      </c>
      <c r="H88" s="26"/>
      <c r="I88" s="37"/>
      <c r="J88" s="132" t="str">
        <f t="shared" si="1"/>
        <v/>
      </c>
      <c r="K88" s="26"/>
      <c r="L88" s="59"/>
    </row>
    <row r="89" spans="1:12" ht="15.6">
      <c r="A89" s="77"/>
      <c r="B89" s="37"/>
      <c r="C89" s="37"/>
      <c r="D89" s="38"/>
      <c r="E89" s="44" t="str">
        <f>IF(Unspec_Exports[[#This Row],[Aggregated_Final_POD]]="","",0.437)</f>
        <v/>
      </c>
      <c r="F89" s="44" t="str">
        <f>IF(Unspec_Exports[[#This Row],[Aggregated_Final_POD]]="","",1)</f>
        <v/>
      </c>
      <c r="G89" s="44" t="str">
        <f>IFERROR(MAX(Unspec_Exports[[#This Row],[Unspecified_Electricity_Deliveries]],0)*Unspec_Exports[[#This Row],[Default_Emissions_Factor]]*Unspec_Exports[[#This Row],[Transmission_Loss_Correction_Factor]],"")</f>
        <v/>
      </c>
      <c r="H89" s="26"/>
      <c r="I89" s="37"/>
      <c r="J89" s="132" t="str">
        <f t="shared" si="1"/>
        <v/>
      </c>
      <c r="K89" s="26"/>
      <c r="L89" s="59"/>
    </row>
    <row r="90" spans="1:12" ht="15.6">
      <c r="A90" s="77"/>
      <c r="B90" s="37"/>
      <c r="C90" s="37"/>
      <c r="D90" s="38"/>
      <c r="E90" s="44" t="str">
        <f>IF(Unspec_Exports[[#This Row],[Aggregated_Final_POD]]="","",0.437)</f>
        <v/>
      </c>
      <c r="F90" s="44" t="str">
        <f>IF(Unspec_Exports[[#This Row],[Aggregated_Final_POD]]="","",1)</f>
        <v/>
      </c>
      <c r="G90" s="44" t="str">
        <f>IFERROR(MAX(Unspec_Exports[[#This Row],[Unspecified_Electricity_Deliveries]],0)*Unspec_Exports[[#This Row],[Default_Emissions_Factor]]*Unspec_Exports[[#This Row],[Transmission_Loss_Correction_Factor]],"")</f>
        <v/>
      </c>
      <c r="H90" s="26"/>
      <c r="I90" s="37"/>
      <c r="J90" s="132" t="str">
        <f t="shared" si="1"/>
        <v/>
      </c>
      <c r="K90" s="26"/>
      <c r="L90" s="59"/>
    </row>
    <row r="91" spans="1:12" ht="15.6">
      <c r="A91" s="77"/>
      <c r="B91" s="37"/>
      <c r="C91" s="37"/>
      <c r="D91" s="38"/>
      <c r="E91" s="44" t="str">
        <f>IF(Unspec_Exports[[#This Row],[Aggregated_Final_POD]]="","",0.437)</f>
        <v/>
      </c>
      <c r="F91" s="44" t="str">
        <f>IF(Unspec_Exports[[#This Row],[Aggregated_Final_POD]]="","",1)</f>
        <v/>
      </c>
      <c r="G91" s="44" t="str">
        <f>IFERROR(MAX(Unspec_Exports[[#This Row],[Unspecified_Electricity_Deliveries]],0)*Unspec_Exports[[#This Row],[Default_Emissions_Factor]]*Unspec_Exports[[#This Row],[Transmission_Loss_Correction_Factor]],"")</f>
        <v/>
      </c>
      <c r="H91" s="26"/>
      <c r="I91" s="37"/>
      <c r="J91" s="132" t="str">
        <f t="shared" si="1"/>
        <v/>
      </c>
      <c r="K91" s="26"/>
      <c r="L91" s="59"/>
    </row>
    <row r="92" spans="1:12" ht="15.6">
      <c r="A92" s="77"/>
      <c r="B92" s="37"/>
      <c r="C92" s="37"/>
      <c r="D92" s="38"/>
      <c r="E92" s="44" t="str">
        <f>IF(Unspec_Exports[[#This Row],[Aggregated_Final_POD]]="","",0.437)</f>
        <v/>
      </c>
      <c r="F92" s="44" t="str">
        <f>IF(Unspec_Exports[[#This Row],[Aggregated_Final_POD]]="","",1)</f>
        <v/>
      </c>
      <c r="G92" s="44" t="str">
        <f>IFERROR(MAX(Unspec_Exports[[#This Row],[Unspecified_Electricity_Deliveries]],0)*Unspec_Exports[[#This Row],[Default_Emissions_Factor]]*Unspec_Exports[[#This Row],[Transmission_Loss_Correction_Factor]],"")</f>
        <v/>
      </c>
      <c r="H92" s="26"/>
      <c r="I92" s="37"/>
      <c r="J92" s="132" t="str">
        <f t="shared" si="1"/>
        <v/>
      </c>
      <c r="K92" s="26"/>
      <c r="L92" s="59"/>
    </row>
    <row r="93" spans="1:12" ht="15.6">
      <c r="A93" s="77"/>
      <c r="B93" s="37"/>
      <c r="C93" s="37"/>
      <c r="D93" s="38"/>
      <c r="E93" s="44" t="str">
        <f>IF(Unspec_Exports[[#This Row],[Aggregated_Final_POD]]="","",0.437)</f>
        <v/>
      </c>
      <c r="F93" s="44" t="str">
        <f>IF(Unspec_Exports[[#This Row],[Aggregated_Final_POD]]="","",1)</f>
        <v/>
      </c>
      <c r="G93" s="44" t="str">
        <f>IFERROR(MAX(Unspec_Exports[[#This Row],[Unspecified_Electricity_Deliveries]],0)*Unspec_Exports[[#This Row],[Default_Emissions_Factor]]*Unspec_Exports[[#This Row],[Transmission_Loss_Correction_Factor]],"")</f>
        <v/>
      </c>
      <c r="H93" s="26"/>
      <c r="I93" s="37"/>
      <c r="J93" s="132" t="str">
        <f t="shared" si="1"/>
        <v/>
      </c>
      <c r="K93" s="26"/>
      <c r="L93" s="59"/>
    </row>
    <row r="94" spans="1:12" ht="15.6">
      <c r="A94" s="77"/>
      <c r="B94" s="37"/>
      <c r="C94" s="37"/>
      <c r="D94" s="38"/>
      <c r="E94" s="44" t="str">
        <f>IF(Unspec_Exports[[#This Row],[Aggregated_Final_POD]]="","",0.437)</f>
        <v/>
      </c>
      <c r="F94" s="44" t="str">
        <f>IF(Unspec_Exports[[#This Row],[Aggregated_Final_POD]]="","",1)</f>
        <v/>
      </c>
      <c r="G94" s="44" t="str">
        <f>IFERROR(MAX(Unspec_Exports[[#This Row],[Unspecified_Electricity_Deliveries]],0)*Unspec_Exports[[#This Row],[Default_Emissions_Factor]]*Unspec_Exports[[#This Row],[Transmission_Loss_Correction_Factor]],"")</f>
        <v/>
      </c>
      <c r="H94" s="26"/>
      <c r="I94" s="37"/>
      <c r="J94" s="132" t="str">
        <f t="shared" si="1"/>
        <v/>
      </c>
      <c r="K94" s="26"/>
      <c r="L94" s="59"/>
    </row>
    <row r="95" spans="1:12" ht="15.6">
      <c r="A95" s="77"/>
      <c r="B95" s="37"/>
      <c r="C95" s="37"/>
      <c r="D95" s="38"/>
      <c r="E95" s="44" t="str">
        <f>IF(Unspec_Exports[[#This Row],[Aggregated_Final_POD]]="","",0.437)</f>
        <v/>
      </c>
      <c r="F95" s="44" t="str">
        <f>IF(Unspec_Exports[[#This Row],[Aggregated_Final_POD]]="","",1)</f>
        <v/>
      </c>
      <c r="G95" s="44" t="str">
        <f>IFERROR(MAX(Unspec_Exports[[#This Row],[Unspecified_Electricity_Deliveries]],0)*Unspec_Exports[[#This Row],[Default_Emissions_Factor]]*Unspec_Exports[[#This Row],[Transmission_Loss_Correction_Factor]],"")</f>
        <v/>
      </c>
      <c r="H95" s="26"/>
      <c r="I95" s="37"/>
      <c r="J95" s="132" t="str">
        <f t="shared" si="1"/>
        <v/>
      </c>
      <c r="K95" s="26"/>
      <c r="L95" s="59"/>
    </row>
    <row r="96" spans="1:12" ht="15.6">
      <c r="A96" s="77"/>
      <c r="B96" s="37"/>
      <c r="C96" s="37"/>
      <c r="D96" s="38"/>
      <c r="E96" s="44" t="str">
        <f>IF(Unspec_Exports[[#This Row],[Aggregated_Final_POD]]="","",0.437)</f>
        <v/>
      </c>
      <c r="F96" s="44" t="str">
        <f>IF(Unspec_Exports[[#This Row],[Aggregated_Final_POD]]="","",1)</f>
        <v/>
      </c>
      <c r="G96" s="44" t="str">
        <f>IFERROR(MAX(Unspec_Exports[[#This Row],[Unspecified_Electricity_Deliveries]],0)*Unspec_Exports[[#This Row],[Default_Emissions_Factor]]*Unspec_Exports[[#This Row],[Transmission_Loss_Correction_Factor]],"")</f>
        <v/>
      </c>
      <c r="H96" s="26"/>
      <c r="I96" s="37"/>
      <c r="J96" s="132" t="str">
        <f t="shared" si="1"/>
        <v/>
      </c>
      <c r="K96" s="26"/>
      <c r="L96" s="59"/>
    </row>
    <row r="97" spans="1:12" ht="15.6">
      <c r="A97" s="77"/>
      <c r="B97" s="37"/>
      <c r="C97" s="37"/>
      <c r="D97" s="38"/>
      <c r="E97" s="44" t="str">
        <f>IF(Unspec_Exports[[#This Row],[Aggregated_Final_POD]]="","",0.437)</f>
        <v/>
      </c>
      <c r="F97" s="44" t="str">
        <f>IF(Unspec_Exports[[#This Row],[Aggregated_Final_POD]]="","",1)</f>
        <v/>
      </c>
      <c r="G97" s="44" t="str">
        <f>IFERROR(MAX(Unspec_Exports[[#This Row],[Unspecified_Electricity_Deliveries]],0)*Unspec_Exports[[#This Row],[Default_Emissions_Factor]]*Unspec_Exports[[#This Row],[Transmission_Loss_Correction_Factor]],"")</f>
        <v/>
      </c>
      <c r="H97" s="26"/>
      <c r="I97" s="37"/>
      <c r="J97" s="132" t="str">
        <f t="shared" si="1"/>
        <v/>
      </c>
      <c r="K97" s="26"/>
      <c r="L97" s="59"/>
    </row>
    <row r="98" spans="1:12" ht="15.6">
      <c r="A98" s="77"/>
      <c r="B98" s="37"/>
      <c r="C98" s="37"/>
      <c r="D98" s="38"/>
      <c r="E98" s="44" t="str">
        <f>IF(Unspec_Exports[[#This Row],[Aggregated_Final_POD]]="","",0.437)</f>
        <v/>
      </c>
      <c r="F98" s="44" t="str">
        <f>IF(Unspec_Exports[[#This Row],[Aggregated_Final_POD]]="","",1)</f>
        <v/>
      </c>
      <c r="G98" s="44" t="str">
        <f>IFERROR(MAX(Unspec_Exports[[#This Row],[Unspecified_Electricity_Deliveries]],0)*Unspec_Exports[[#This Row],[Default_Emissions_Factor]]*Unspec_Exports[[#This Row],[Transmission_Loss_Correction_Factor]],"")</f>
        <v/>
      </c>
      <c r="H98" s="26"/>
      <c r="I98" s="37"/>
      <c r="J98" s="132" t="str">
        <f t="shared" si="1"/>
        <v/>
      </c>
      <c r="K98" s="26"/>
      <c r="L98" s="59"/>
    </row>
    <row r="99" spans="1:12" ht="15.6">
      <c r="A99" s="77"/>
      <c r="B99" s="37"/>
      <c r="C99" s="37"/>
      <c r="D99" s="38"/>
      <c r="E99" s="44" t="str">
        <f>IF(Unspec_Exports[[#This Row],[Aggregated_Final_POD]]="","",0.437)</f>
        <v/>
      </c>
      <c r="F99" s="44" t="str">
        <f>IF(Unspec_Exports[[#This Row],[Aggregated_Final_POD]]="","",1)</f>
        <v/>
      </c>
      <c r="G99" s="44" t="str">
        <f>IFERROR(MAX(Unspec_Exports[[#This Row],[Unspecified_Electricity_Deliveries]],0)*Unspec_Exports[[#This Row],[Default_Emissions_Factor]]*Unspec_Exports[[#This Row],[Transmission_Loss_Correction_Factor]],"")</f>
        <v/>
      </c>
      <c r="H99" s="26"/>
      <c r="I99" s="37"/>
      <c r="J99" s="132" t="str">
        <f t="shared" si="1"/>
        <v/>
      </c>
      <c r="K99" s="26"/>
      <c r="L99" s="59"/>
    </row>
    <row r="100" spans="1:12" ht="15.6">
      <c r="A100" s="77"/>
      <c r="B100" s="37"/>
      <c r="C100" s="37"/>
      <c r="D100" s="38"/>
      <c r="E100" s="44" t="str">
        <f>IF(Unspec_Exports[[#This Row],[Aggregated_Final_POD]]="","",0.437)</f>
        <v/>
      </c>
      <c r="F100" s="44" t="str">
        <f>IF(Unspec_Exports[[#This Row],[Aggregated_Final_POD]]="","",1)</f>
        <v/>
      </c>
      <c r="G100" s="44" t="str">
        <f>IFERROR(MAX(Unspec_Exports[[#This Row],[Unspecified_Electricity_Deliveries]],0)*Unspec_Exports[[#This Row],[Default_Emissions_Factor]]*Unspec_Exports[[#This Row],[Transmission_Loss_Correction_Factor]],"")</f>
        <v/>
      </c>
      <c r="H100" s="26"/>
      <c r="I100" s="37"/>
      <c r="J100" s="132" t="str">
        <f t="shared" si="1"/>
        <v/>
      </c>
      <c r="K100" s="26"/>
      <c r="L100" s="59"/>
    </row>
    <row r="101" spans="1:12" ht="15.6">
      <c r="A101" s="77"/>
      <c r="B101" s="37"/>
      <c r="C101" s="37"/>
      <c r="D101" s="38"/>
      <c r="E101" s="44" t="str">
        <f>IF(Unspec_Exports[[#This Row],[Aggregated_Final_POD]]="","",0.437)</f>
        <v/>
      </c>
      <c r="F101" s="44" t="str">
        <f>IF(Unspec_Exports[[#This Row],[Aggregated_Final_POD]]="","",1)</f>
        <v/>
      </c>
      <c r="G101" s="44" t="str">
        <f>IFERROR(MAX(Unspec_Exports[[#This Row],[Unspecified_Electricity_Deliveries]],0)*Unspec_Exports[[#This Row],[Default_Emissions_Factor]]*Unspec_Exports[[#This Row],[Transmission_Loss_Correction_Factor]],"")</f>
        <v/>
      </c>
      <c r="H101" s="26"/>
      <c r="I101" s="37"/>
      <c r="J101" s="132" t="str">
        <f t="shared" si="1"/>
        <v/>
      </c>
      <c r="K101" s="26"/>
      <c r="L101" s="59"/>
    </row>
    <row r="102" spans="1:12" ht="15.6">
      <c r="A102" s="77"/>
      <c r="B102" s="37"/>
      <c r="C102" s="37"/>
      <c r="D102" s="38"/>
      <c r="E102" s="44" t="str">
        <f>IF(Unspec_Exports[[#This Row],[Aggregated_Final_POD]]="","",0.437)</f>
        <v/>
      </c>
      <c r="F102" s="44" t="str">
        <f>IF(Unspec_Exports[[#This Row],[Aggregated_Final_POD]]="","",1)</f>
        <v/>
      </c>
      <c r="G102" s="44" t="str">
        <f>IFERROR(MAX(Unspec_Exports[[#This Row],[Unspecified_Electricity_Deliveries]],0)*Unspec_Exports[[#This Row],[Default_Emissions_Factor]]*Unspec_Exports[[#This Row],[Transmission_Loss_Correction_Factor]],"")</f>
        <v/>
      </c>
      <c r="H102" s="26"/>
      <c r="I102" s="37"/>
      <c r="J102" s="132" t="str">
        <f t="shared" si="1"/>
        <v/>
      </c>
      <c r="K102" s="26"/>
      <c r="L102" s="59"/>
    </row>
    <row r="103" spans="1:12" ht="15.6">
      <c r="A103" s="77"/>
      <c r="B103" s="37"/>
      <c r="C103" s="37"/>
      <c r="D103" s="38"/>
      <c r="E103" s="44" t="str">
        <f>IF(Unspec_Exports[[#This Row],[Aggregated_Final_POD]]="","",0.437)</f>
        <v/>
      </c>
      <c r="F103" s="44" t="str">
        <f>IF(Unspec_Exports[[#This Row],[Aggregated_Final_POD]]="","",1)</f>
        <v/>
      </c>
      <c r="G103" s="44" t="str">
        <f>IFERROR(MAX(Unspec_Exports[[#This Row],[Unspecified_Electricity_Deliveries]],0)*Unspec_Exports[[#This Row],[Default_Emissions_Factor]]*Unspec_Exports[[#This Row],[Transmission_Loss_Correction_Factor]],"")</f>
        <v/>
      </c>
      <c r="H103" s="26"/>
      <c r="I103" s="37"/>
      <c r="J103" s="132" t="str">
        <f t="shared" si="1"/>
        <v/>
      </c>
      <c r="K103" s="26"/>
      <c r="L103" s="59"/>
    </row>
    <row r="104" spans="1:12" ht="15.6">
      <c r="A104" s="77"/>
      <c r="B104" s="37"/>
      <c r="C104" s="37"/>
      <c r="D104" s="38"/>
      <c r="E104" s="44" t="str">
        <f>IF(Unspec_Exports[[#This Row],[Aggregated_Final_POD]]="","",0.437)</f>
        <v/>
      </c>
      <c r="F104" s="44" t="str">
        <f>IF(Unspec_Exports[[#This Row],[Aggregated_Final_POD]]="","",1)</f>
        <v/>
      </c>
      <c r="G104" s="44" t="str">
        <f>IFERROR(MAX(Unspec_Exports[[#This Row],[Unspecified_Electricity_Deliveries]],0)*Unspec_Exports[[#This Row],[Default_Emissions_Factor]]*Unspec_Exports[[#This Row],[Transmission_Loss_Correction_Factor]],"")</f>
        <v/>
      </c>
      <c r="H104" s="26"/>
      <c r="I104" s="37"/>
      <c r="J104" s="132" t="str">
        <f t="shared" si="1"/>
        <v/>
      </c>
      <c r="K104" s="26"/>
      <c r="L104" s="59"/>
    </row>
    <row r="105" spans="1:12" ht="15.6">
      <c r="A105" s="77"/>
      <c r="B105" s="37"/>
      <c r="C105" s="37"/>
      <c r="D105" s="38"/>
      <c r="E105" s="44" t="str">
        <f>IF(Unspec_Exports[[#This Row],[Aggregated_Final_POD]]="","",0.437)</f>
        <v/>
      </c>
      <c r="F105" s="44" t="str">
        <f>IF(Unspec_Exports[[#This Row],[Aggregated_Final_POD]]="","",1)</f>
        <v/>
      </c>
      <c r="G105" s="44" t="str">
        <f>IFERROR(MAX(Unspec_Exports[[#This Row],[Unspecified_Electricity_Deliveries]],0)*Unspec_Exports[[#This Row],[Default_Emissions_Factor]]*Unspec_Exports[[#This Row],[Transmission_Loss_Correction_Factor]],"")</f>
        <v/>
      </c>
      <c r="H105" s="26"/>
      <c r="I105" s="37"/>
      <c r="J105" s="132" t="str">
        <f t="shared" si="1"/>
        <v/>
      </c>
      <c r="K105" s="26"/>
      <c r="L105" s="59"/>
    </row>
    <row r="106" spans="1:12" ht="15.6">
      <c r="A106" s="77"/>
      <c r="B106" s="37"/>
      <c r="C106" s="37"/>
      <c r="D106" s="38"/>
      <c r="E106" s="44" t="str">
        <f>IF(Unspec_Exports[[#This Row],[Aggregated_Final_POD]]="","",0.437)</f>
        <v/>
      </c>
      <c r="F106" s="44" t="str">
        <f>IF(Unspec_Exports[[#This Row],[Aggregated_Final_POD]]="","",1)</f>
        <v/>
      </c>
      <c r="G106" s="44" t="str">
        <f>IFERROR(MAX(Unspec_Exports[[#This Row],[Unspecified_Electricity_Deliveries]],0)*Unspec_Exports[[#This Row],[Default_Emissions_Factor]]*Unspec_Exports[[#This Row],[Transmission_Loss_Correction_Factor]],"")</f>
        <v/>
      </c>
      <c r="H106" s="26"/>
      <c r="I106" s="37"/>
      <c r="J106" s="132" t="str">
        <f t="shared" si="1"/>
        <v/>
      </c>
      <c r="K106" s="26"/>
      <c r="L106" s="59"/>
    </row>
    <row r="107" spans="1:12" ht="15.6">
      <c r="A107" s="77"/>
      <c r="B107" s="37"/>
      <c r="C107" s="37"/>
      <c r="D107" s="38"/>
      <c r="E107" s="44" t="str">
        <f>IF(Unspec_Exports[[#This Row],[Aggregated_Final_POD]]="","",0.437)</f>
        <v/>
      </c>
      <c r="F107" s="44" t="str">
        <f>IF(Unspec_Exports[[#This Row],[Aggregated_Final_POD]]="","",1)</f>
        <v/>
      </c>
      <c r="G107" s="44" t="str">
        <f>IFERROR(MAX(Unspec_Exports[[#This Row],[Unspecified_Electricity_Deliveries]],0)*Unspec_Exports[[#This Row],[Default_Emissions_Factor]]*Unspec_Exports[[#This Row],[Transmission_Loss_Correction_Factor]],"")</f>
        <v/>
      </c>
      <c r="H107" s="26"/>
      <c r="I107" s="37"/>
      <c r="J107" s="132" t="str">
        <f t="shared" si="1"/>
        <v/>
      </c>
      <c r="K107" s="26"/>
      <c r="L107" s="59"/>
    </row>
    <row r="108" spans="1:12" ht="15.6">
      <c r="A108" s="78"/>
      <c r="B108" s="64"/>
      <c r="C108" s="37"/>
      <c r="D108" s="65"/>
      <c r="E108" s="66" t="str">
        <f>IF(Unspec_Exports[[#This Row],[Aggregated_Final_POD]]="","",0.437)</f>
        <v/>
      </c>
      <c r="F108" s="66" t="str">
        <f>IF(Unspec_Exports[[#This Row],[Aggregated_Final_POD]]="","",1)</f>
        <v/>
      </c>
      <c r="G108" s="66" t="str">
        <f>IFERROR(MAX(Unspec_Exports[[#This Row],[Unspecified_Electricity_Deliveries]],0)*Unspec_Exports[[#This Row],[Default_Emissions_Factor]]*Unspec_Exports[[#This Row],[Transmission_Loss_Correction_Factor]],"")</f>
        <v/>
      </c>
      <c r="H108" s="33"/>
      <c r="I108" s="64"/>
      <c r="J108" s="132" t="str">
        <f t="shared" si="1"/>
        <v/>
      </c>
      <c r="K108" s="33"/>
      <c r="L108" s="83"/>
    </row>
    <row r="109" spans="1:12" ht="15.6">
      <c r="A109" s="78"/>
      <c r="B109" s="64"/>
      <c r="C109" s="37"/>
      <c r="D109" s="65"/>
      <c r="E109" s="66" t="str">
        <f>IF(Unspec_Exports[[#This Row],[Aggregated_Final_POD]]="","",0.437)</f>
        <v/>
      </c>
      <c r="F109" s="66" t="str">
        <f>IF(Unspec_Exports[[#This Row],[Aggregated_Final_POD]]="","",1)</f>
        <v/>
      </c>
      <c r="G109" s="66" t="str">
        <f>IFERROR(MAX(Unspec_Exports[[#This Row],[Unspecified_Electricity_Deliveries]],0)*Unspec_Exports[[#This Row],[Default_Emissions_Factor]]*Unspec_Exports[[#This Row],[Transmission_Loss_Correction_Factor]],"")</f>
        <v/>
      </c>
      <c r="H109" s="33"/>
      <c r="I109" s="64"/>
      <c r="J109" s="132" t="str">
        <f t="shared" si="1"/>
        <v/>
      </c>
      <c r="K109" s="33"/>
      <c r="L109" s="83"/>
    </row>
    <row r="110" spans="1:12" ht="15.6">
      <c r="A110" s="78"/>
      <c r="B110" s="64"/>
      <c r="C110" s="37"/>
      <c r="D110" s="65"/>
      <c r="E110" s="66" t="str">
        <f>IF(Unspec_Exports[[#This Row],[Aggregated_Final_POD]]="","",0.437)</f>
        <v/>
      </c>
      <c r="F110" s="66" t="str">
        <f>IF(Unspec_Exports[[#This Row],[Aggregated_Final_POD]]="","",1)</f>
        <v/>
      </c>
      <c r="G110" s="66" t="str">
        <f>IFERROR(MAX(Unspec_Exports[[#This Row],[Unspecified_Electricity_Deliveries]],0)*Unspec_Exports[[#This Row],[Default_Emissions_Factor]]*Unspec_Exports[[#This Row],[Transmission_Loss_Correction_Factor]],"")</f>
        <v/>
      </c>
      <c r="H110" s="33"/>
      <c r="I110" s="64"/>
      <c r="J110" s="132" t="str">
        <f t="shared" si="1"/>
        <v/>
      </c>
      <c r="K110" s="33"/>
      <c r="L110" s="83"/>
    </row>
    <row r="111" spans="1:12" ht="15.6">
      <c r="A111" s="78"/>
      <c r="B111" s="64"/>
      <c r="C111" s="37"/>
      <c r="D111" s="65"/>
      <c r="E111" s="66" t="str">
        <f>IF(Unspec_Exports[[#This Row],[Aggregated_Final_POD]]="","",0.437)</f>
        <v/>
      </c>
      <c r="F111" s="66" t="str">
        <f>IF(Unspec_Exports[[#This Row],[Aggregated_Final_POD]]="","",1)</f>
        <v/>
      </c>
      <c r="G111" s="66" t="str">
        <f>IFERROR(MAX(Unspec_Exports[[#This Row],[Unspecified_Electricity_Deliveries]],0)*Unspec_Exports[[#This Row],[Default_Emissions_Factor]]*Unspec_Exports[[#This Row],[Transmission_Loss_Correction_Factor]],"")</f>
        <v/>
      </c>
      <c r="H111" s="33"/>
      <c r="I111" s="64"/>
      <c r="J111" s="132" t="str">
        <f t="shared" si="1"/>
        <v/>
      </c>
      <c r="K111" s="33"/>
      <c r="L111" s="83"/>
    </row>
    <row r="112" spans="1:12" ht="15.6">
      <c r="A112" s="78"/>
      <c r="B112" s="64"/>
      <c r="C112" s="37"/>
      <c r="D112" s="65"/>
      <c r="E112" s="66" t="str">
        <f>IF(Unspec_Exports[[#This Row],[Aggregated_Final_POD]]="","",0.437)</f>
        <v/>
      </c>
      <c r="F112" s="66" t="str">
        <f>IF(Unspec_Exports[[#This Row],[Aggregated_Final_POD]]="","",1)</f>
        <v/>
      </c>
      <c r="G112" s="66" t="str">
        <f>IFERROR(MAX(Unspec_Exports[[#This Row],[Unspecified_Electricity_Deliveries]],0)*Unspec_Exports[[#This Row],[Default_Emissions_Factor]]*Unspec_Exports[[#This Row],[Transmission_Loss_Correction_Factor]],"")</f>
        <v/>
      </c>
      <c r="H112" s="33"/>
      <c r="I112" s="64"/>
      <c r="J112" s="132" t="str">
        <f t="shared" si="1"/>
        <v/>
      </c>
      <c r="K112" s="33"/>
      <c r="L112" s="83"/>
    </row>
    <row r="113" spans="1:12" ht="15.6">
      <c r="A113" s="78"/>
      <c r="B113" s="64"/>
      <c r="C113" s="37"/>
      <c r="D113" s="65"/>
      <c r="E113" s="66" t="str">
        <f>IF(Unspec_Exports[[#This Row],[Aggregated_Final_POD]]="","",0.437)</f>
        <v/>
      </c>
      <c r="F113" s="66" t="str">
        <f>IF(Unspec_Exports[[#This Row],[Aggregated_Final_POD]]="","",1)</f>
        <v/>
      </c>
      <c r="G113" s="66" t="str">
        <f>IFERROR(MAX(Unspec_Exports[[#This Row],[Unspecified_Electricity_Deliveries]],0)*Unspec_Exports[[#This Row],[Default_Emissions_Factor]]*Unspec_Exports[[#This Row],[Transmission_Loss_Correction_Factor]],"")</f>
        <v/>
      </c>
      <c r="H113" s="33"/>
      <c r="I113" s="64"/>
      <c r="J113" s="132" t="str">
        <f t="shared" si="1"/>
        <v/>
      </c>
      <c r="K113" s="33"/>
      <c r="L113" s="83"/>
    </row>
    <row r="114" spans="1:12" ht="15.6">
      <c r="A114" s="78"/>
      <c r="B114" s="64"/>
      <c r="C114" s="37"/>
      <c r="D114" s="65"/>
      <c r="E114" s="66" t="str">
        <f>IF(Unspec_Exports[[#This Row],[Aggregated_Final_POD]]="","",0.437)</f>
        <v/>
      </c>
      <c r="F114" s="66" t="str">
        <f>IF(Unspec_Exports[[#This Row],[Aggregated_Final_POD]]="","",1)</f>
        <v/>
      </c>
      <c r="G114" s="66" t="str">
        <f>IFERROR(MAX(Unspec_Exports[[#This Row],[Unspecified_Electricity_Deliveries]],0)*Unspec_Exports[[#This Row],[Default_Emissions_Factor]]*Unspec_Exports[[#This Row],[Transmission_Loss_Correction_Factor]],"")</f>
        <v/>
      </c>
      <c r="H114" s="33"/>
      <c r="I114" s="64"/>
      <c r="J114" s="132" t="str">
        <f t="shared" si="1"/>
        <v/>
      </c>
      <c r="K114" s="33"/>
      <c r="L114" s="83"/>
    </row>
    <row r="115" spans="1:12" ht="15.6">
      <c r="A115" s="78"/>
      <c r="B115" s="64"/>
      <c r="C115" s="37"/>
      <c r="D115" s="65"/>
      <c r="E115" s="66" t="str">
        <f>IF(Unspec_Exports[[#This Row],[Aggregated_Final_POD]]="","",0.437)</f>
        <v/>
      </c>
      <c r="F115" s="66" t="str">
        <f>IF(Unspec_Exports[[#This Row],[Aggregated_Final_POD]]="","",1)</f>
        <v/>
      </c>
      <c r="G115" s="66" t="str">
        <f>IFERROR(MAX(Unspec_Exports[[#This Row],[Unspecified_Electricity_Deliveries]],0)*Unspec_Exports[[#This Row],[Default_Emissions_Factor]]*Unspec_Exports[[#This Row],[Transmission_Loss_Correction_Factor]],"")</f>
        <v/>
      </c>
      <c r="H115" s="33"/>
      <c r="I115" s="64"/>
      <c r="J115" s="132" t="str">
        <f t="shared" si="1"/>
        <v/>
      </c>
      <c r="K115" s="33"/>
      <c r="L115" s="83"/>
    </row>
    <row r="116" spans="1:12" ht="15.6">
      <c r="A116" s="78"/>
      <c r="B116" s="64"/>
      <c r="C116" s="37"/>
      <c r="D116" s="65"/>
      <c r="E116" s="66" t="str">
        <f>IF(Unspec_Exports[[#This Row],[Aggregated_Final_POD]]="","",0.437)</f>
        <v/>
      </c>
      <c r="F116" s="66" t="str">
        <f>IF(Unspec_Exports[[#This Row],[Aggregated_Final_POD]]="","",1)</f>
        <v/>
      </c>
      <c r="G116" s="66" t="str">
        <f>IFERROR(MAX(Unspec_Exports[[#This Row],[Unspecified_Electricity_Deliveries]],0)*Unspec_Exports[[#This Row],[Default_Emissions_Factor]]*Unspec_Exports[[#This Row],[Transmission_Loss_Correction_Factor]],"")</f>
        <v/>
      </c>
      <c r="H116" s="33"/>
      <c r="I116" s="64"/>
      <c r="J116" s="132" t="str">
        <f t="shared" si="1"/>
        <v/>
      </c>
      <c r="K116" s="33"/>
      <c r="L116" s="83"/>
    </row>
    <row r="117" spans="1:12" ht="15.6">
      <c r="A117" s="78"/>
      <c r="B117" s="64"/>
      <c r="C117" s="37"/>
      <c r="D117" s="65"/>
      <c r="E117" s="66" t="str">
        <f>IF(Unspec_Exports[[#This Row],[Aggregated_Final_POD]]="","",0.437)</f>
        <v/>
      </c>
      <c r="F117" s="66" t="str">
        <f>IF(Unspec_Exports[[#This Row],[Aggregated_Final_POD]]="","",1)</f>
        <v/>
      </c>
      <c r="G117" s="66" t="str">
        <f>IFERROR(MAX(Unspec_Exports[[#This Row],[Unspecified_Electricity_Deliveries]],0)*Unspec_Exports[[#This Row],[Default_Emissions_Factor]]*Unspec_Exports[[#This Row],[Transmission_Loss_Correction_Factor]],"")</f>
        <v/>
      </c>
      <c r="H117" s="33"/>
      <c r="I117" s="64"/>
      <c r="J117" s="132" t="str">
        <f t="shared" si="1"/>
        <v/>
      </c>
      <c r="K117" s="33"/>
      <c r="L117" s="83"/>
    </row>
    <row r="118" spans="1:12" ht="15.6">
      <c r="A118" s="78"/>
      <c r="B118" s="64"/>
      <c r="C118" s="37"/>
      <c r="D118" s="65"/>
      <c r="E118" s="66" t="str">
        <f>IF(Unspec_Exports[[#This Row],[Aggregated_Final_POD]]="","",0.437)</f>
        <v/>
      </c>
      <c r="F118" s="66" t="str">
        <f>IF(Unspec_Exports[[#This Row],[Aggregated_Final_POD]]="","",1)</f>
        <v/>
      </c>
      <c r="G118" s="66" t="str">
        <f>IFERROR(MAX(Unspec_Exports[[#This Row],[Unspecified_Electricity_Deliveries]],0)*Unspec_Exports[[#This Row],[Default_Emissions_Factor]]*Unspec_Exports[[#This Row],[Transmission_Loss_Correction_Factor]],"")</f>
        <v/>
      </c>
      <c r="H118" s="33"/>
      <c r="I118" s="64"/>
      <c r="J118" s="132" t="str">
        <f t="shared" si="1"/>
        <v/>
      </c>
      <c r="K118" s="33"/>
      <c r="L118" s="83"/>
    </row>
    <row r="119" spans="1:12" ht="15.6">
      <c r="A119" s="78"/>
      <c r="B119" s="64"/>
      <c r="C119" s="37"/>
      <c r="D119" s="65"/>
      <c r="E119" s="66" t="str">
        <f>IF(Unspec_Exports[[#This Row],[Aggregated_Final_POD]]="","",0.437)</f>
        <v/>
      </c>
      <c r="F119" s="66" t="str">
        <f>IF(Unspec_Exports[[#This Row],[Aggregated_Final_POD]]="","",1)</f>
        <v/>
      </c>
      <c r="G119" s="66" t="str">
        <f>IFERROR(MAX(Unspec_Exports[[#This Row],[Unspecified_Electricity_Deliveries]],0)*Unspec_Exports[[#This Row],[Default_Emissions_Factor]]*Unspec_Exports[[#This Row],[Transmission_Loss_Correction_Factor]],"")</f>
        <v/>
      </c>
      <c r="H119" s="33"/>
      <c r="I119" s="64"/>
      <c r="J119" s="132" t="str">
        <f t="shared" si="1"/>
        <v/>
      </c>
      <c r="K119" s="33"/>
      <c r="L119" s="83"/>
    </row>
    <row r="120" spans="1:12" ht="15.6">
      <c r="A120" s="78"/>
      <c r="B120" s="64"/>
      <c r="C120" s="37"/>
      <c r="D120" s="65"/>
      <c r="E120" s="66" t="str">
        <f>IF(Unspec_Exports[[#This Row],[Aggregated_Final_POD]]="","",0.437)</f>
        <v/>
      </c>
      <c r="F120" s="66" t="str">
        <f>IF(Unspec_Exports[[#This Row],[Aggregated_Final_POD]]="","",1)</f>
        <v/>
      </c>
      <c r="G120" s="66" t="str">
        <f>IFERROR(MAX(Unspec_Exports[[#This Row],[Unspecified_Electricity_Deliveries]],0)*Unspec_Exports[[#This Row],[Default_Emissions_Factor]]*Unspec_Exports[[#This Row],[Transmission_Loss_Correction_Factor]],"")</f>
        <v/>
      </c>
      <c r="H120" s="33"/>
      <c r="I120" s="64"/>
      <c r="J120" s="132" t="str">
        <f t="shared" si="1"/>
        <v/>
      </c>
      <c r="K120" s="33"/>
      <c r="L120" s="83"/>
    </row>
    <row r="121" spans="1:12" ht="15.6">
      <c r="A121" s="78"/>
      <c r="B121" s="64"/>
      <c r="C121" s="37"/>
      <c r="D121" s="65"/>
      <c r="E121" s="66" t="str">
        <f>IF(Unspec_Exports[[#This Row],[Aggregated_Final_POD]]="","",0.437)</f>
        <v/>
      </c>
      <c r="F121" s="66" t="str">
        <f>IF(Unspec_Exports[[#This Row],[Aggregated_Final_POD]]="","",1)</f>
        <v/>
      </c>
      <c r="G121" s="66" t="str">
        <f>IFERROR(MAX(Unspec_Exports[[#This Row],[Unspecified_Electricity_Deliveries]],0)*Unspec_Exports[[#This Row],[Default_Emissions_Factor]]*Unspec_Exports[[#This Row],[Transmission_Loss_Correction_Factor]],"")</f>
        <v/>
      </c>
      <c r="H121" s="33"/>
      <c r="I121" s="64"/>
      <c r="J121" s="132" t="str">
        <f t="shared" si="1"/>
        <v/>
      </c>
      <c r="K121" s="33"/>
      <c r="L121" s="83"/>
    </row>
    <row r="122" spans="1:12" ht="15.6">
      <c r="A122" s="78"/>
      <c r="B122" s="64"/>
      <c r="C122" s="37"/>
      <c r="D122" s="65"/>
      <c r="E122" s="66" t="str">
        <f>IF(Unspec_Exports[[#This Row],[Aggregated_Final_POD]]="","",0.437)</f>
        <v/>
      </c>
      <c r="F122" s="66" t="str">
        <f>IF(Unspec_Exports[[#This Row],[Aggregated_Final_POD]]="","",1)</f>
        <v/>
      </c>
      <c r="G122" s="66" t="str">
        <f>IFERROR(MAX(Unspec_Exports[[#This Row],[Unspecified_Electricity_Deliveries]],0)*Unspec_Exports[[#This Row],[Default_Emissions_Factor]]*Unspec_Exports[[#This Row],[Transmission_Loss_Correction_Factor]],"")</f>
        <v/>
      </c>
      <c r="H122" s="33"/>
      <c r="I122" s="64"/>
      <c r="J122" s="132" t="str">
        <f t="shared" si="1"/>
        <v/>
      </c>
      <c r="K122" s="33"/>
      <c r="L122" s="83"/>
    </row>
    <row r="123" spans="1:12" ht="15.6">
      <c r="A123" s="78"/>
      <c r="B123" s="64"/>
      <c r="C123" s="37"/>
      <c r="D123" s="65"/>
      <c r="E123" s="66" t="str">
        <f>IF(Unspec_Exports[[#This Row],[Aggregated_Final_POD]]="","",0.437)</f>
        <v/>
      </c>
      <c r="F123" s="66" t="str">
        <f>IF(Unspec_Exports[[#This Row],[Aggregated_Final_POD]]="","",1)</f>
        <v/>
      </c>
      <c r="G123" s="66" t="str">
        <f>IFERROR(MAX(Unspec_Exports[[#This Row],[Unspecified_Electricity_Deliveries]],0)*Unspec_Exports[[#This Row],[Default_Emissions_Factor]]*Unspec_Exports[[#This Row],[Transmission_Loss_Correction_Factor]],"")</f>
        <v/>
      </c>
      <c r="H123" s="33"/>
      <c r="I123" s="64"/>
      <c r="J123" s="132" t="str">
        <f t="shared" si="1"/>
        <v/>
      </c>
      <c r="K123" s="33"/>
      <c r="L123" s="83"/>
    </row>
    <row r="124" spans="1:12" ht="15.6">
      <c r="A124" s="78"/>
      <c r="B124" s="64"/>
      <c r="C124" s="37"/>
      <c r="D124" s="65"/>
      <c r="E124" s="66" t="str">
        <f>IF(Unspec_Exports[[#This Row],[Aggregated_Final_POD]]="","",0.437)</f>
        <v/>
      </c>
      <c r="F124" s="66" t="str">
        <f>IF(Unspec_Exports[[#This Row],[Aggregated_Final_POD]]="","",1)</f>
        <v/>
      </c>
      <c r="G124" s="66" t="str">
        <f>IFERROR(MAX(Unspec_Exports[[#This Row],[Unspecified_Electricity_Deliveries]],0)*Unspec_Exports[[#This Row],[Default_Emissions_Factor]]*Unspec_Exports[[#This Row],[Transmission_Loss_Correction_Factor]],"")</f>
        <v/>
      </c>
      <c r="H124" s="33"/>
      <c r="I124" s="64"/>
      <c r="J124" s="132" t="str">
        <f t="shared" si="1"/>
        <v/>
      </c>
      <c r="K124" s="33"/>
      <c r="L124" s="83"/>
    </row>
    <row r="125" spans="1:12" ht="15.6">
      <c r="A125" s="78"/>
      <c r="B125" s="64"/>
      <c r="C125" s="37"/>
      <c r="D125" s="65"/>
      <c r="E125" s="66" t="str">
        <f>IF(Unspec_Exports[[#This Row],[Aggregated_Final_POD]]="","",0.437)</f>
        <v/>
      </c>
      <c r="F125" s="66" t="str">
        <f>IF(Unspec_Exports[[#This Row],[Aggregated_Final_POD]]="","",1)</f>
        <v/>
      </c>
      <c r="G125" s="66" t="str">
        <f>IFERROR(MAX(Unspec_Exports[[#This Row],[Unspecified_Electricity_Deliveries]],0)*Unspec_Exports[[#This Row],[Default_Emissions_Factor]]*Unspec_Exports[[#This Row],[Transmission_Loss_Correction_Factor]],"")</f>
        <v/>
      </c>
      <c r="H125" s="33"/>
      <c r="I125" s="64"/>
      <c r="J125" s="132" t="str">
        <f t="shared" si="1"/>
        <v/>
      </c>
      <c r="K125" s="33"/>
      <c r="L125" s="83"/>
    </row>
    <row r="126" spans="1:12" ht="15.6">
      <c r="A126" s="78"/>
      <c r="B126" s="64"/>
      <c r="C126" s="37"/>
      <c r="D126" s="65"/>
      <c r="E126" s="66" t="str">
        <f>IF(Unspec_Exports[[#This Row],[Aggregated_Final_POD]]="","",0.437)</f>
        <v/>
      </c>
      <c r="F126" s="66" t="str">
        <f>IF(Unspec_Exports[[#This Row],[Aggregated_Final_POD]]="","",1)</f>
        <v/>
      </c>
      <c r="G126" s="66" t="str">
        <f>IFERROR(MAX(Unspec_Exports[[#This Row],[Unspecified_Electricity_Deliveries]],0)*Unspec_Exports[[#This Row],[Default_Emissions_Factor]]*Unspec_Exports[[#This Row],[Transmission_Loss_Correction_Factor]],"")</f>
        <v/>
      </c>
      <c r="H126" s="33"/>
      <c r="I126" s="64"/>
      <c r="J126" s="132" t="str">
        <f t="shared" si="1"/>
        <v/>
      </c>
      <c r="K126" s="33"/>
      <c r="L126" s="83"/>
    </row>
    <row r="127" spans="1:12" ht="15.6">
      <c r="A127" s="78"/>
      <c r="B127" s="64"/>
      <c r="C127" s="37"/>
      <c r="D127" s="65"/>
      <c r="E127" s="66" t="str">
        <f>IF(Unspec_Exports[[#This Row],[Aggregated_Final_POD]]="","",0.437)</f>
        <v/>
      </c>
      <c r="F127" s="66" t="str">
        <f>IF(Unspec_Exports[[#This Row],[Aggregated_Final_POD]]="","",1)</f>
        <v/>
      </c>
      <c r="G127" s="66" t="str">
        <f>IFERROR(MAX(Unspec_Exports[[#This Row],[Unspecified_Electricity_Deliveries]],0)*Unspec_Exports[[#This Row],[Default_Emissions_Factor]]*Unspec_Exports[[#This Row],[Transmission_Loss_Correction_Factor]],"")</f>
        <v/>
      </c>
      <c r="H127" s="33"/>
      <c r="I127" s="64"/>
      <c r="J127" s="132" t="str">
        <f t="shared" si="1"/>
        <v/>
      </c>
      <c r="K127" s="33"/>
      <c r="L127" s="83"/>
    </row>
    <row r="128" spans="1:12" ht="15.6">
      <c r="A128" s="78"/>
      <c r="B128" s="64"/>
      <c r="C128" s="37"/>
      <c r="D128" s="65"/>
      <c r="E128" s="66" t="str">
        <f>IF(Unspec_Exports[[#This Row],[Aggregated_Final_POD]]="","",0.437)</f>
        <v/>
      </c>
      <c r="F128" s="66" t="str">
        <f>IF(Unspec_Exports[[#This Row],[Aggregated_Final_POD]]="","",1)</f>
        <v/>
      </c>
      <c r="G128" s="66" t="str">
        <f>IFERROR(MAX(Unspec_Exports[[#This Row],[Unspecified_Electricity_Deliveries]],0)*Unspec_Exports[[#This Row],[Default_Emissions_Factor]]*Unspec_Exports[[#This Row],[Transmission_Loss_Correction_Factor]],"")</f>
        <v/>
      </c>
      <c r="H128" s="33"/>
      <c r="I128" s="64"/>
      <c r="J128" s="132" t="str">
        <f t="shared" si="1"/>
        <v/>
      </c>
      <c r="K128" s="33"/>
      <c r="L128" s="83"/>
    </row>
    <row r="129" spans="1:12" ht="15.6">
      <c r="A129" s="78"/>
      <c r="B129" s="64"/>
      <c r="C129" s="37"/>
      <c r="D129" s="65"/>
      <c r="E129" s="66" t="str">
        <f>IF(Unspec_Exports[[#This Row],[Aggregated_Final_POD]]="","",0.437)</f>
        <v/>
      </c>
      <c r="F129" s="66" t="str">
        <f>IF(Unspec_Exports[[#This Row],[Aggregated_Final_POD]]="","",1)</f>
        <v/>
      </c>
      <c r="G129" s="66" t="str">
        <f>IFERROR(MAX(Unspec_Exports[[#This Row],[Unspecified_Electricity_Deliveries]],0)*Unspec_Exports[[#This Row],[Default_Emissions_Factor]]*Unspec_Exports[[#This Row],[Transmission_Loss_Correction_Factor]],"")</f>
        <v/>
      </c>
      <c r="H129" s="33"/>
      <c r="I129" s="64"/>
      <c r="J129" s="132" t="str">
        <f t="shared" si="1"/>
        <v/>
      </c>
      <c r="K129" s="33"/>
      <c r="L129" s="83"/>
    </row>
    <row r="130" spans="1:12" ht="15.6">
      <c r="A130" s="78"/>
      <c r="B130" s="64"/>
      <c r="C130" s="37"/>
      <c r="D130" s="65"/>
      <c r="E130" s="66" t="str">
        <f>IF(Unspec_Exports[[#This Row],[Aggregated_Final_POD]]="","",0.437)</f>
        <v/>
      </c>
      <c r="F130" s="66" t="str">
        <f>IF(Unspec_Exports[[#This Row],[Aggregated_Final_POD]]="","",1)</f>
        <v/>
      </c>
      <c r="G130" s="66" t="str">
        <f>IFERROR(MAX(Unspec_Exports[[#This Row],[Unspecified_Electricity_Deliveries]],0)*Unspec_Exports[[#This Row],[Default_Emissions_Factor]]*Unspec_Exports[[#This Row],[Transmission_Loss_Correction_Factor]],"")</f>
        <v/>
      </c>
      <c r="H130" s="33"/>
      <c r="I130" s="64"/>
      <c r="J130" s="132" t="str">
        <f t="shared" si="1"/>
        <v/>
      </c>
      <c r="K130" s="33"/>
      <c r="L130" s="83"/>
    </row>
    <row r="131" spans="1:12" ht="15.6">
      <c r="A131" s="78"/>
      <c r="B131" s="64"/>
      <c r="C131" s="37"/>
      <c r="D131" s="65"/>
      <c r="E131" s="66" t="str">
        <f>IF(Unspec_Exports[[#This Row],[Aggregated_Final_POD]]="","",0.437)</f>
        <v/>
      </c>
      <c r="F131" s="66" t="str">
        <f>IF(Unspec_Exports[[#This Row],[Aggregated_Final_POD]]="","",1)</f>
        <v/>
      </c>
      <c r="G131" s="66" t="str">
        <f>IFERROR(MAX(Unspec_Exports[[#This Row],[Unspecified_Electricity_Deliveries]],0)*Unspec_Exports[[#This Row],[Default_Emissions_Factor]]*Unspec_Exports[[#This Row],[Transmission_Loss_Correction_Factor]],"")</f>
        <v/>
      </c>
      <c r="H131" s="33"/>
      <c r="I131" s="64"/>
      <c r="J131" s="132" t="str">
        <f t="shared" si="1"/>
        <v/>
      </c>
      <c r="K131" s="33"/>
      <c r="L131" s="83"/>
    </row>
    <row r="132" spans="1:12" ht="15.6">
      <c r="A132" s="78"/>
      <c r="B132" s="64"/>
      <c r="C132" s="37"/>
      <c r="D132" s="65"/>
      <c r="E132" s="66" t="str">
        <f>IF(Unspec_Exports[[#This Row],[Aggregated_Final_POD]]="","",0.437)</f>
        <v/>
      </c>
      <c r="F132" s="66" t="str">
        <f>IF(Unspec_Exports[[#This Row],[Aggregated_Final_POD]]="","",1)</f>
        <v/>
      </c>
      <c r="G132" s="66" t="str">
        <f>IFERROR(MAX(Unspec_Exports[[#This Row],[Unspecified_Electricity_Deliveries]],0)*Unspec_Exports[[#This Row],[Default_Emissions_Factor]]*Unspec_Exports[[#This Row],[Transmission_Loss_Correction_Factor]],"")</f>
        <v/>
      </c>
      <c r="H132" s="33"/>
      <c r="I132" s="64"/>
      <c r="J132" s="132" t="str">
        <f t="shared" si="1"/>
        <v/>
      </c>
      <c r="K132" s="33"/>
      <c r="L132" s="83"/>
    </row>
    <row r="133" spans="1:12" ht="15.6">
      <c r="A133" s="78"/>
      <c r="B133" s="64"/>
      <c r="C133" s="37"/>
      <c r="D133" s="65"/>
      <c r="E133" s="66" t="str">
        <f>IF(Unspec_Exports[[#This Row],[Aggregated_Final_POD]]="","",0.437)</f>
        <v/>
      </c>
      <c r="F133" s="66" t="str">
        <f>IF(Unspec_Exports[[#This Row],[Aggregated_Final_POD]]="","",1)</f>
        <v/>
      </c>
      <c r="G133" s="66" t="str">
        <f>IFERROR(MAX(Unspec_Exports[[#This Row],[Unspecified_Electricity_Deliveries]],0)*Unspec_Exports[[#This Row],[Default_Emissions_Factor]]*Unspec_Exports[[#This Row],[Transmission_Loss_Correction_Factor]],"")</f>
        <v/>
      </c>
      <c r="H133" s="33"/>
      <c r="I133" s="64"/>
      <c r="J133" s="132" t="str">
        <f t="shared" si="1"/>
        <v/>
      </c>
      <c r="K133" s="33"/>
      <c r="L133" s="83"/>
    </row>
    <row r="134" spans="1:12" ht="15.6">
      <c r="A134" s="78"/>
      <c r="B134" s="64"/>
      <c r="C134" s="37"/>
      <c r="D134" s="65"/>
      <c r="E134" s="66" t="str">
        <f>IF(Unspec_Exports[[#This Row],[Aggregated_Final_POD]]="","",0.437)</f>
        <v/>
      </c>
      <c r="F134" s="66" t="str">
        <f>IF(Unspec_Exports[[#This Row],[Aggregated_Final_POD]]="","",1)</f>
        <v/>
      </c>
      <c r="G134" s="66" t="str">
        <f>IFERROR(MAX(Unspec_Exports[[#This Row],[Unspecified_Electricity_Deliveries]],0)*Unspec_Exports[[#This Row],[Default_Emissions_Factor]]*Unspec_Exports[[#This Row],[Transmission_Loss_Correction_Factor]],"")</f>
        <v/>
      </c>
      <c r="H134" s="33"/>
      <c r="I134" s="64"/>
      <c r="J134" s="132" t="str">
        <f t="shared" ref="J134:J197" si="2">IF(A134="","",IF(I134="Yes","","Verify Entry"))</f>
        <v/>
      </c>
      <c r="K134" s="33"/>
      <c r="L134" s="83"/>
    </row>
    <row r="135" spans="1:12" ht="15.6">
      <c r="A135" s="78"/>
      <c r="B135" s="64"/>
      <c r="C135" s="37"/>
      <c r="D135" s="65"/>
      <c r="E135" s="66" t="str">
        <f>IF(Unspec_Exports[[#This Row],[Aggregated_Final_POD]]="","",0.437)</f>
        <v/>
      </c>
      <c r="F135" s="66" t="str">
        <f>IF(Unspec_Exports[[#This Row],[Aggregated_Final_POD]]="","",1)</f>
        <v/>
      </c>
      <c r="G135" s="66" t="str">
        <f>IFERROR(MAX(Unspec_Exports[[#This Row],[Unspecified_Electricity_Deliveries]],0)*Unspec_Exports[[#This Row],[Default_Emissions_Factor]]*Unspec_Exports[[#This Row],[Transmission_Loss_Correction_Factor]],"")</f>
        <v/>
      </c>
      <c r="H135" s="33"/>
      <c r="I135" s="64"/>
      <c r="J135" s="132" t="str">
        <f t="shared" si="2"/>
        <v/>
      </c>
      <c r="K135" s="33"/>
      <c r="L135" s="83"/>
    </row>
    <row r="136" spans="1:12" ht="15.6">
      <c r="A136" s="78"/>
      <c r="B136" s="64"/>
      <c r="C136" s="37"/>
      <c r="D136" s="65"/>
      <c r="E136" s="66" t="str">
        <f>IF(Unspec_Exports[[#This Row],[Aggregated_Final_POD]]="","",0.437)</f>
        <v/>
      </c>
      <c r="F136" s="66" t="str">
        <f>IF(Unspec_Exports[[#This Row],[Aggregated_Final_POD]]="","",1)</f>
        <v/>
      </c>
      <c r="G136" s="66" t="str">
        <f>IFERROR(MAX(Unspec_Exports[[#This Row],[Unspecified_Electricity_Deliveries]],0)*Unspec_Exports[[#This Row],[Default_Emissions_Factor]]*Unspec_Exports[[#This Row],[Transmission_Loss_Correction_Factor]],"")</f>
        <v/>
      </c>
      <c r="H136" s="33"/>
      <c r="I136" s="64"/>
      <c r="J136" s="132" t="str">
        <f t="shared" si="2"/>
        <v/>
      </c>
      <c r="K136" s="33"/>
      <c r="L136" s="83"/>
    </row>
    <row r="137" spans="1:12" ht="15.6">
      <c r="A137" s="78"/>
      <c r="B137" s="64"/>
      <c r="C137" s="37"/>
      <c r="D137" s="65"/>
      <c r="E137" s="66" t="str">
        <f>IF(Unspec_Exports[[#This Row],[Aggregated_Final_POD]]="","",0.437)</f>
        <v/>
      </c>
      <c r="F137" s="66" t="str">
        <f>IF(Unspec_Exports[[#This Row],[Aggregated_Final_POD]]="","",1)</f>
        <v/>
      </c>
      <c r="G137" s="66" t="str">
        <f>IFERROR(MAX(Unspec_Exports[[#This Row],[Unspecified_Electricity_Deliveries]],0)*Unspec_Exports[[#This Row],[Default_Emissions_Factor]]*Unspec_Exports[[#This Row],[Transmission_Loss_Correction_Factor]],"")</f>
        <v/>
      </c>
      <c r="H137" s="33"/>
      <c r="I137" s="64"/>
      <c r="J137" s="132" t="str">
        <f t="shared" si="2"/>
        <v/>
      </c>
      <c r="K137" s="33"/>
      <c r="L137" s="83"/>
    </row>
    <row r="138" spans="1:12" ht="15.6">
      <c r="A138" s="78"/>
      <c r="B138" s="64"/>
      <c r="C138" s="37"/>
      <c r="D138" s="65"/>
      <c r="E138" s="66" t="str">
        <f>IF(Unspec_Exports[[#This Row],[Aggregated_Final_POD]]="","",0.437)</f>
        <v/>
      </c>
      <c r="F138" s="66" t="str">
        <f>IF(Unspec_Exports[[#This Row],[Aggregated_Final_POD]]="","",1)</f>
        <v/>
      </c>
      <c r="G138" s="66" t="str">
        <f>IFERROR(MAX(Unspec_Exports[[#This Row],[Unspecified_Electricity_Deliveries]],0)*Unspec_Exports[[#This Row],[Default_Emissions_Factor]]*Unspec_Exports[[#This Row],[Transmission_Loss_Correction_Factor]],"")</f>
        <v/>
      </c>
      <c r="H138" s="33"/>
      <c r="I138" s="64"/>
      <c r="J138" s="132" t="str">
        <f t="shared" si="2"/>
        <v/>
      </c>
      <c r="K138" s="33"/>
      <c r="L138" s="83"/>
    </row>
    <row r="139" spans="1:12" ht="15.6">
      <c r="A139" s="78"/>
      <c r="B139" s="64"/>
      <c r="C139" s="37"/>
      <c r="D139" s="65"/>
      <c r="E139" s="66" t="str">
        <f>IF(Unspec_Exports[[#This Row],[Aggregated_Final_POD]]="","",0.437)</f>
        <v/>
      </c>
      <c r="F139" s="66" t="str">
        <f>IF(Unspec_Exports[[#This Row],[Aggregated_Final_POD]]="","",1)</f>
        <v/>
      </c>
      <c r="G139" s="66" t="str">
        <f>IFERROR(MAX(Unspec_Exports[[#This Row],[Unspecified_Electricity_Deliveries]],0)*Unspec_Exports[[#This Row],[Default_Emissions_Factor]]*Unspec_Exports[[#This Row],[Transmission_Loss_Correction_Factor]],"")</f>
        <v/>
      </c>
      <c r="H139" s="33"/>
      <c r="I139" s="64"/>
      <c r="J139" s="132" t="str">
        <f t="shared" si="2"/>
        <v/>
      </c>
      <c r="K139" s="33"/>
      <c r="L139" s="83"/>
    </row>
    <row r="140" spans="1:12" ht="15.6">
      <c r="A140" s="78"/>
      <c r="B140" s="64"/>
      <c r="C140" s="37"/>
      <c r="D140" s="65"/>
      <c r="E140" s="66" t="str">
        <f>IF(Unspec_Exports[[#This Row],[Aggregated_Final_POD]]="","",0.437)</f>
        <v/>
      </c>
      <c r="F140" s="66" t="str">
        <f>IF(Unspec_Exports[[#This Row],[Aggregated_Final_POD]]="","",1)</f>
        <v/>
      </c>
      <c r="G140" s="66" t="str">
        <f>IFERROR(MAX(Unspec_Exports[[#This Row],[Unspecified_Electricity_Deliveries]],0)*Unspec_Exports[[#This Row],[Default_Emissions_Factor]]*Unspec_Exports[[#This Row],[Transmission_Loss_Correction_Factor]],"")</f>
        <v/>
      </c>
      <c r="H140" s="33"/>
      <c r="I140" s="64"/>
      <c r="J140" s="132" t="str">
        <f t="shared" si="2"/>
        <v/>
      </c>
      <c r="K140" s="33"/>
      <c r="L140" s="83"/>
    </row>
    <row r="141" spans="1:12" ht="15.6">
      <c r="A141" s="78"/>
      <c r="B141" s="64"/>
      <c r="C141" s="37"/>
      <c r="D141" s="65"/>
      <c r="E141" s="66" t="str">
        <f>IF(Unspec_Exports[[#This Row],[Aggregated_Final_POD]]="","",0.437)</f>
        <v/>
      </c>
      <c r="F141" s="66" t="str">
        <f>IF(Unspec_Exports[[#This Row],[Aggregated_Final_POD]]="","",1)</f>
        <v/>
      </c>
      <c r="G141" s="66" t="str">
        <f>IFERROR(MAX(Unspec_Exports[[#This Row],[Unspecified_Electricity_Deliveries]],0)*Unspec_Exports[[#This Row],[Default_Emissions_Factor]]*Unspec_Exports[[#This Row],[Transmission_Loss_Correction_Factor]],"")</f>
        <v/>
      </c>
      <c r="H141" s="33"/>
      <c r="I141" s="64"/>
      <c r="J141" s="132" t="str">
        <f t="shared" si="2"/>
        <v/>
      </c>
      <c r="K141" s="33"/>
      <c r="L141" s="83"/>
    </row>
    <row r="142" spans="1:12" ht="15.6">
      <c r="A142" s="78"/>
      <c r="B142" s="64"/>
      <c r="C142" s="37"/>
      <c r="D142" s="65"/>
      <c r="E142" s="66" t="str">
        <f>IF(Unspec_Exports[[#This Row],[Aggregated_Final_POD]]="","",0.437)</f>
        <v/>
      </c>
      <c r="F142" s="66" t="str">
        <f>IF(Unspec_Exports[[#This Row],[Aggregated_Final_POD]]="","",1)</f>
        <v/>
      </c>
      <c r="G142" s="66" t="str">
        <f>IFERROR(MAX(Unspec_Exports[[#This Row],[Unspecified_Electricity_Deliveries]],0)*Unspec_Exports[[#This Row],[Default_Emissions_Factor]]*Unspec_Exports[[#This Row],[Transmission_Loss_Correction_Factor]],"")</f>
        <v/>
      </c>
      <c r="H142" s="33"/>
      <c r="I142" s="64"/>
      <c r="J142" s="132" t="str">
        <f t="shared" si="2"/>
        <v/>
      </c>
      <c r="K142" s="33"/>
      <c r="L142" s="83"/>
    </row>
    <row r="143" spans="1:12" ht="15.6">
      <c r="A143" s="78"/>
      <c r="B143" s="64"/>
      <c r="C143" s="37"/>
      <c r="D143" s="65"/>
      <c r="E143" s="66" t="str">
        <f>IF(Unspec_Exports[[#This Row],[Aggregated_Final_POD]]="","",0.437)</f>
        <v/>
      </c>
      <c r="F143" s="66" t="str">
        <f>IF(Unspec_Exports[[#This Row],[Aggregated_Final_POD]]="","",1)</f>
        <v/>
      </c>
      <c r="G143" s="66" t="str">
        <f>IFERROR(MAX(Unspec_Exports[[#This Row],[Unspecified_Electricity_Deliveries]],0)*Unspec_Exports[[#This Row],[Default_Emissions_Factor]]*Unspec_Exports[[#This Row],[Transmission_Loss_Correction_Factor]],"")</f>
        <v/>
      </c>
      <c r="H143" s="33"/>
      <c r="I143" s="64"/>
      <c r="J143" s="132" t="str">
        <f t="shared" si="2"/>
        <v/>
      </c>
      <c r="K143" s="33"/>
      <c r="L143" s="83"/>
    </row>
    <row r="144" spans="1:12" ht="15.6">
      <c r="A144" s="78"/>
      <c r="B144" s="64"/>
      <c r="C144" s="37"/>
      <c r="D144" s="65"/>
      <c r="E144" s="66" t="str">
        <f>IF(Unspec_Exports[[#This Row],[Aggregated_Final_POD]]="","",0.437)</f>
        <v/>
      </c>
      <c r="F144" s="66" t="str">
        <f>IF(Unspec_Exports[[#This Row],[Aggregated_Final_POD]]="","",1)</f>
        <v/>
      </c>
      <c r="G144" s="66" t="str">
        <f>IFERROR(MAX(Unspec_Exports[[#This Row],[Unspecified_Electricity_Deliveries]],0)*Unspec_Exports[[#This Row],[Default_Emissions_Factor]]*Unspec_Exports[[#This Row],[Transmission_Loss_Correction_Factor]],"")</f>
        <v/>
      </c>
      <c r="H144" s="33"/>
      <c r="I144" s="64"/>
      <c r="J144" s="132" t="str">
        <f t="shared" si="2"/>
        <v/>
      </c>
      <c r="K144" s="33"/>
      <c r="L144" s="83"/>
    </row>
    <row r="145" spans="1:12" ht="15.6">
      <c r="A145" s="78"/>
      <c r="B145" s="64"/>
      <c r="C145" s="37"/>
      <c r="D145" s="65"/>
      <c r="E145" s="66" t="str">
        <f>IF(Unspec_Exports[[#This Row],[Aggregated_Final_POD]]="","",0.437)</f>
        <v/>
      </c>
      <c r="F145" s="66" t="str">
        <f>IF(Unspec_Exports[[#This Row],[Aggregated_Final_POD]]="","",1)</f>
        <v/>
      </c>
      <c r="G145" s="66" t="str">
        <f>IFERROR(MAX(Unspec_Exports[[#This Row],[Unspecified_Electricity_Deliveries]],0)*Unspec_Exports[[#This Row],[Default_Emissions_Factor]]*Unspec_Exports[[#This Row],[Transmission_Loss_Correction_Factor]],"")</f>
        <v/>
      </c>
      <c r="H145" s="33"/>
      <c r="I145" s="64"/>
      <c r="J145" s="132" t="str">
        <f t="shared" si="2"/>
        <v/>
      </c>
      <c r="K145" s="33"/>
      <c r="L145" s="83"/>
    </row>
    <row r="146" spans="1:12" ht="15.6">
      <c r="A146" s="78"/>
      <c r="B146" s="64"/>
      <c r="C146" s="37"/>
      <c r="D146" s="65"/>
      <c r="E146" s="66" t="str">
        <f>IF(Unspec_Exports[[#This Row],[Aggregated_Final_POD]]="","",0.437)</f>
        <v/>
      </c>
      <c r="F146" s="66" t="str">
        <f>IF(Unspec_Exports[[#This Row],[Aggregated_Final_POD]]="","",1)</f>
        <v/>
      </c>
      <c r="G146" s="66" t="str">
        <f>IFERROR(MAX(Unspec_Exports[[#This Row],[Unspecified_Electricity_Deliveries]],0)*Unspec_Exports[[#This Row],[Default_Emissions_Factor]]*Unspec_Exports[[#This Row],[Transmission_Loss_Correction_Factor]],"")</f>
        <v/>
      </c>
      <c r="H146" s="33"/>
      <c r="I146" s="64"/>
      <c r="J146" s="132" t="str">
        <f t="shared" si="2"/>
        <v/>
      </c>
      <c r="K146" s="33"/>
      <c r="L146" s="83"/>
    </row>
    <row r="147" spans="1:12" ht="15.6">
      <c r="A147" s="78"/>
      <c r="B147" s="64"/>
      <c r="C147" s="37"/>
      <c r="D147" s="65"/>
      <c r="E147" s="66" t="str">
        <f>IF(Unspec_Exports[[#This Row],[Aggregated_Final_POD]]="","",0.437)</f>
        <v/>
      </c>
      <c r="F147" s="66" t="str">
        <f>IF(Unspec_Exports[[#This Row],[Aggregated_Final_POD]]="","",1)</f>
        <v/>
      </c>
      <c r="G147" s="66" t="str">
        <f>IFERROR(MAX(Unspec_Exports[[#This Row],[Unspecified_Electricity_Deliveries]],0)*Unspec_Exports[[#This Row],[Default_Emissions_Factor]]*Unspec_Exports[[#This Row],[Transmission_Loss_Correction_Factor]],"")</f>
        <v/>
      </c>
      <c r="H147" s="33"/>
      <c r="I147" s="64"/>
      <c r="J147" s="132" t="str">
        <f t="shared" si="2"/>
        <v/>
      </c>
      <c r="K147" s="33"/>
      <c r="L147" s="83"/>
    </row>
    <row r="148" spans="1:12" ht="15.6">
      <c r="A148" s="78"/>
      <c r="B148" s="64"/>
      <c r="C148" s="37"/>
      <c r="D148" s="65"/>
      <c r="E148" s="66" t="str">
        <f>IF(Unspec_Exports[[#This Row],[Aggregated_Final_POD]]="","",0.437)</f>
        <v/>
      </c>
      <c r="F148" s="66" t="str">
        <f>IF(Unspec_Exports[[#This Row],[Aggregated_Final_POD]]="","",1)</f>
        <v/>
      </c>
      <c r="G148" s="66" t="str">
        <f>IFERROR(MAX(Unspec_Exports[[#This Row],[Unspecified_Electricity_Deliveries]],0)*Unspec_Exports[[#This Row],[Default_Emissions_Factor]]*Unspec_Exports[[#This Row],[Transmission_Loss_Correction_Factor]],"")</f>
        <v/>
      </c>
      <c r="H148" s="33"/>
      <c r="I148" s="64"/>
      <c r="J148" s="132" t="str">
        <f t="shared" si="2"/>
        <v/>
      </c>
      <c r="K148" s="33"/>
      <c r="L148" s="83"/>
    </row>
    <row r="149" spans="1:12" ht="15.6">
      <c r="A149" s="78"/>
      <c r="B149" s="64"/>
      <c r="C149" s="37"/>
      <c r="D149" s="65"/>
      <c r="E149" s="66" t="str">
        <f>IF(Unspec_Exports[[#This Row],[Aggregated_Final_POD]]="","",0.437)</f>
        <v/>
      </c>
      <c r="F149" s="66" t="str">
        <f>IF(Unspec_Exports[[#This Row],[Aggregated_Final_POD]]="","",1)</f>
        <v/>
      </c>
      <c r="G149" s="66" t="str">
        <f>IFERROR(MAX(Unspec_Exports[[#This Row],[Unspecified_Electricity_Deliveries]],0)*Unspec_Exports[[#This Row],[Default_Emissions_Factor]]*Unspec_Exports[[#This Row],[Transmission_Loss_Correction_Factor]],"")</f>
        <v/>
      </c>
      <c r="H149" s="33"/>
      <c r="I149" s="64"/>
      <c r="J149" s="132" t="str">
        <f t="shared" si="2"/>
        <v/>
      </c>
      <c r="K149" s="33"/>
      <c r="L149" s="83"/>
    </row>
    <row r="150" spans="1:12" ht="15.6">
      <c r="A150" s="78"/>
      <c r="B150" s="64"/>
      <c r="C150" s="37"/>
      <c r="D150" s="65"/>
      <c r="E150" s="66" t="str">
        <f>IF(Unspec_Exports[[#This Row],[Aggregated_Final_POD]]="","",0.437)</f>
        <v/>
      </c>
      <c r="F150" s="66" t="str">
        <f>IF(Unspec_Exports[[#This Row],[Aggregated_Final_POD]]="","",1)</f>
        <v/>
      </c>
      <c r="G150" s="66" t="str">
        <f>IFERROR(MAX(Unspec_Exports[[#This Row],[Unspecified_Electricity_Deliveries]],0)*Unspec_Exports[[#This Row],[Default_Emissions_Factor]]*Unspec_Exports[[#This Row],[Transmission_Loss_Correction_Factor]],"")</f>
        <v/>
      </c>
      <c r="H150" s="33"/>
      <c r="I150" s="64"/>
      <c r="J150" s="132" t="str">
        <f t="shared" si="2"/>
        <v/>
      </c>
      <c r="K150" s="33"/>
      <c r="L150" s="83"/>
    </row>
    <row r="151" spans="1:12" ht="15.6">
      <c r="A151" s="78"/>
      <c r="B151" s="64"/>
      <c r="C151" s="37"/>
      <c r="D151" s="65"/>
      <c r="E151" s="66" t="str">
        <f>IF(Unspec_Exports[[#This Row],[Aggregated_Final_POD]]="","",0.437)</f>
        <v/>
      </c>
      <c r="F151" s="66" t="str">
        <f>IF(Unspec_Exports[[#This Row],[Aggregated_Final_POD]]="","",1)</f>
        <v/>
      </c>
      <c r="G151" s="66" t="str">
        <f>IFERROR(MAX(Unspec_Exports[[#This Row],[Unspecified_Electricity_Deliveries]],0)*Unspec_Exports[[#This Row],[Default_Emissions_Factor]]*Unspec_Exports[[#This Row],[Transmission_Loss_Correction_Factor]],"")</f>
        <v/>
      </c>
      <c r="H151" s="33"/>
      <c r="I151" s="64"/>
      <c r="J151" s="132" t="str">
        <f t="shared" si="2"/>
        <v/>
      </c>
      <c r="K151" s="33"/>
      <c r="L151" s="83"/>
    </row>
    <row r="152" spans="1:12" ht="15.6">
      <c r="A152" s="78"/>
      <c r="B152" s="64"/>
      <c r="C152" s="37"/>
      <c r="D152" s="65"/>
      <c r="E152" s="66" t="str">
        <f>IF(Unspec_Exports[[#This Row],[Aggregated_Final_POD]]="","",0.437)</f>
        <v/>
      </c>
      <c r="F152" s="66" t="str">
        <f>IF(Unspec_Exports[[#This Row],[Aggregated_Final_POD]]="","",1)</f>
        <v/>
      </c>
      <c r="G152" s="66" t="str">
        <f>IFERROR(MAX(Unspec_Exports[[#This Row],[Unspecified_Electricity_Deliveries]],0)*Unspec_Exports[[#This Row],[Default_Emissions_Factor]]*Unspec_Exports[[#This Row],[Transmission_Loss_Correction_Factor]],"")</f>
        <v/>
      </c>
      <c r="H152" s="33"/>
      <c r="I152" s="64"/>
      <c r="J152" s="132" t="str">
        <f t="shared" si="2"/>
        <v/>
      </c>
      <c r="K152" s="33"/>
      <c r="L152" s="83"/>
    </row>
    <row r="153" spans="1:12" ht="15.6">
      <c r="A153" s="78"/>
      <c r="B153" s="64"/>
      <c r="C153" s="37"/>
      <c r="D153" s="65"/>
      <c r="E153" s="66" t="str">
        <f>IF(Unspec_Exports[[#This Row],[Aggregated_Final_POD]]="","",0.437)</f>
        <v/>
      </c>
      <c r="F153" s="66" t="str">
        <f>IF(Unspec_Exports[[#This Row],[Aggregated_Final_POD]]="","",1)</f>
        <v/>
      </c>
      <c r="G153" s="66" t="str">
        <f>IFERROR(MAX(Unspec_Exports[[#This Row],[Unspecified_Electricity_Deliveries]],0)*Unspec_Exports[[#This Row],[Default_Emissions_Factor]]*Unspec_Exports[[#This Row],[Transmission_Loss_Correction_Factor]],"")</f>
        <v/>
      </c>
      <c r="H153" s="33"/>
      <c r="I153" s="64"/>
      <c r="J153" s="132" t="str">
        <f t="shared" si="2"/>
        <v/>
      </c>
      <c r="K153" s="33"/>
      <c r="L153" s="83"/>
    </row>
    <row r="154" spans="1:12" ht="15.6">
      <c r="A154" s="78"/>
      <c r="B154" s="64"/>
      <c r="C154" s="37"/>
      <c r="D154" s="65"/>
      <c r="E154" s="66" t="str">
        <f>IF(Unspec_Exports[[#This Row],[Aggregated_Final_POD]]="","",0.437)</f>
        <v/>
      </c>
      <c r="F154" s="66" t="str">
        <f>IF(Unspec_Exports[[#This Row],[Aggregated_Final_POD]]="","",1)</f>
        <v/>
      </c>
      <c r="G154" s="66" t="str">
        <f>IFERROR(MAX(Unspec_Exports[[#This Row],[Unspecified_Electricity_Deliveries]],0)*Unspec_Exports[[#This Row],[Default_Emissions_Factor]]*Unspec_Exports[[#This Row],[Transmission_Loss_Correction_Factor]],"")</f>
        <v/>
      </c>
      <c r="H154" s="33"/>
      <c r="I154" s="64"/>
      <c r="J154" s="132" t="str">
        <f t="shared" si="2"/>
        <v/>
      </c>
      <c r="K154" s="33"/>
      <c r="L154" s="83"/>
    </row>
    <row r="155" spans="1:12" ht="15.6">
      <c r="A155" s="78"/>
      <c r="B155" s="64"/>
      <c r="C155" s="37"/>
      <c r="D155" s="65"/>
      <c r="E155" s="66" t="str">
        <f>IF(Unspec_Exports[[#This Row],[Aggregated_Final_POD]]="","",0.437)</f>
        <v/>
      </c>
      <c r="F155" s="66" t="str">
        <f>IF(Unspec_Exports[[#This Row],[Aggregated_Final_POD]]="","",1)</f>
        <v/>
      </c>
      <c r="G155" s="66" t="str">
        <f>IFERROR(MAX(Unspec_Exports[[#This Row],[Unspecified_Electricity_Deliveries]],0)*Unspec_Exports[[#This Row],[Default_Emissions_Factor]]*Unspec_Exports[[#This Row],[Transmission_Loss_Correction_Factor]],"")</f>
        <v/>
      </c>
      <c r="H155" s="33"/>
      <c r="I155" s="64"/>
      <c r="J155" s="132" t="str">
        <f t="shared" si="2"/>
        <v/>
      </c>
      <c r="K155" s="33"/>
      <c r="L155" s="83"/>
    </row>
    <row r="156" spans="1:12" ht="15.6">
      <c r="A156" s="78"/>
      <c r="B156" s="64"/>
      <c r="C156" s="37"/>
      <c r="D156" s="65"/>
      <c r="E156" s="66" t="str">
        <f>IF(Unspec_Exports[[#This Row],[Aggregated_Final_POD]]="","",0.437)</f>
        <v/>
      </c>
      <c r="F156" s="66" t="str">
        <f>IF(Unspec_Exports[[#This Row],[Aggregated_Final_POD]]="","",1)</f>
        <v/>
      </c>
      <c r="G156" s="66" t="str">
        <f>IFERROR(MAX(Unspec_Exports[[#This Row],[Unspecified_Electricity_Deliveries]],0)*Unspec_Exports[[#This Row],[Default_Emissions_Factor]]*Unspec_Exports[[#This Row],[Transmission_Loss_Correction_Factor]],"")</f>
        <v/>
      </c>
      <c r="H156" s="33"/>
      <c r="I156" s="64"/>
      <c r="J156" s="132" t="str">
        <f t="shared" si="2"/>
        <v/>
      </c>
      <c r="K156" s="33"/>
      <c r="L156" s="83"/>
    </row>
    <row r="157" spans="1:12" ht="15.6">
      <c r="A157" s="78"/>
      <c r="B157" s="64"/>
      <c r="C157" s="37"/>
      <c r="D157" s="65"/>
      <c r="E157" s="66" t="str">
        <f>IF(Unspec_Exports[[#This Row],[Aggregated_Final_POD]]="","",0.437)</f>
        <v/>
      </c>
      <c r="F157" s="66" t="str">
        <f>IF(Unspec_Exports[[#This Row],[Aggregated_Final_POD]]="","",1)</f>
        <v/>
      </c>
      <c r="G157" s="66" t="str">
        <f>IFERROR(MAX(Unspec_Exports[[#This Row],[Unspecified_Electricity_Deliveries]],0)*Unspec_Exports[[#This Row],[Default_Emissions_Factor]]*Unspec_Exports[[#This Row],[Transmission_Loss_Correction_Factor]],"")</f>
        <v/>
      </c>
      <c r="H157" s="33"/>
      <c r="I157" s="64"/>
      <c r="J157" s="132" t="str">
        <f t="shared" si="2"/>
        <v/>
      </c>
      <c r="K157" s="33"/>
      <c r="L157" s="83"/>
    </row>
    <row r="158" spans="1:12" ht="15.6">
      <c r="A158" s="78"/>
      <c r="B158" s="64"/>
      <c r="C158" s="37"/>
      <c r="D158" s="65"/>
      <c r="E158" s="66" t="str">
        <f>IF(Unspec_Exports[[#This Row],[Aggregated_Final_POD]]="","",0.437)</f>
        <v/>
      </c>
      <c r="F158" s="66" t="str">
        <f>IF(Unspec_Exports[[#This Row],[Aggregated_Final_POD]]="","",1)</f>
        <v/>
      </c>
      <c r="G158" s="66" t="str">
        <f>IFERROR(MAX(Unspec_Exports[[#This Row],[Unspecified_Electricity_Deliveries]],0)*Unspec_Exports[[#This Row],[Default_Emissions_Factor]]*Unspec_Exports[[#This Row],[Transmission_Loss_Correction_Factor]],"")</f>
        <v/>
      </c>
      <c r="H158" s="33"/>
      <c r="I158" s="64"/>
      <c r="J158" s="132" t="str">
        <f t="shared" si="2"/>
        <v/>
      </c>
      <c r="K158" s="33"/>
      <c r="L158" s="83"/>
    </row>
    <row r="159" spans="1:12" ht="15.6">
      <c r="A159" s="78"/>
      <c r="B159" s="64"/>
      <c r="C159" s="37"/>
      <c r="D159" s="65"/>
      <c r="E159" s="66" t="str">
        <f>IF(Unspec_Exports[[#This Row],[Aggregated_Final_POD]]="","",0.437)</f>
        <v/>
      </c>
      <c r="F159" s="66" t="str">
        <f>IF(Unspec_Exports[[#This Row],[Aggregated_Final_POD]]="","",1)</f>
        <v/>
      </c>
      <c r="G159" s="66" t="str">
        <f>IFERROR(MAX(Unspec_Exports[[#This Row],[Unspecified_Electricity_Deliveries]],0)*Unspec_Exports[[#This Row],[Default_Emissions_Factor]]*Unspec_Exports[[#This Row],[Transmission_Loss_Correction_Factor]],"")</f>
        <v/>
      </c>
      <c r="H159" s="33"/>
      <c r="I159" s="64"/>
      <c r="J159" s="132" t="str">
        <f t="shared" si="2"/>
        <v/>
      </c>
      <c r="K159" s="33"/>
      <c r="L159" s="83"/>
    </row>
    <row r="160" spans="1:12" ht="15.6">
      <c r="A160" s="78"/>
      <c r="B160" s="64"/>
      <c r="C160" s="37"/>
      <c r="D160" s="65"/>
      <c r="E160" s="66" t="str">
        <f>IF(Unspec_Exports[[#This Row],[Aggregated_Final_POD]]="","",0.437)</f>
        <v/>
      </c>
      <c r="F160" s="66" t="str">
        <f>IF(Unspec_Exports[[#This Row],[Aggregated_Final_POD]]="","",1)</f>
        <v/>
      </c>
      <c r="G160" s="66" t="str">
        <f>IFERROR(MAX(Unspec_Exports[[#This Row],[Unspecified_Electricity_Deliveries]],0)*Unspec_Exports[[#This Row],[Default_Emissions_Factor]]*Unspec_Exports[[#This Row],[Transmission_Loss_Correction_Factor]],"")</f>
        <v/>
      </c>
      <c r="H160" s="33"/>
      <c r="I160" s="64"/>
      <c r="J160" s="132" t="str">
        <f t="shared" si="2"/>
        <v/>
      </c>
      <c r="K160" s="33"/>
      <c r="L160" s="83"/>
    </row>
    <row r="161" spans="1:12" ht="15.6">
      <c r="A161" s="78"/>
      <c r="B161" s="64"/>
      <c r="C161" s="37"/>
      <c r="D161" s="65"/>
      <c r="E161" s="66" t="str">
        <f>IF(Unspec_Exports[[#This Row],[Aggregated_Final_POD]]="","",0.437)</f>
        <v/>
      </c>
      <c r="F161" s="66" t="str">
        <f>IF(Unspec_Exports[[#This Row],[Aggregated_Final_POD]]="","",1)</f>
        <v/>
      </c>
      <c r="G161" s="66" t="str">
        <f>IFERROR(MAX(Unspec_Exports[[#This Row],[Unspecified_Electricity_Deliveries]],0)*Unspec_Exports[[#This Row],[Default_Emissions_Factor]]*Unspec_Exports[[#This Row],[Transmission_Loss_Correction_Factor]],"")</f>
        <v/>
      </c>
      <c r="H161" s="33"/>
      <c r="I161" s="64"/>
      <c r="J161" s="132" t="str">
        <f t="shared" si="2"/>
        <v/>
      </c>
      <c r="K161" s="33"/>
      <c r="L161" s="83"/>
    </row>
    <row r="162" spans="1:12" ht="15.6">
      <c r="A162" s="78"/>
      <c r="B162" s="64"/>
      <c r="C162" s="37"/>
      <c r="D162" s="65"/>
      <c r="E162" s="66" t="str">
        <f>IF(Unspec_Exports[[#This Row],[Aggregated_Final_POD]]="","",0.437)</f>
        <v/>
      </c>
      <c r="F162" s="66" t="str">
        <f>IF(Unspec_Exports[[#This Row],[Aggregated_Final_POD]]="","",1)</f>
        <v/>
      </c>
      <c r="G162" s="66" t="str">
        <f>IFERROR(MAX(Unspec_Exports[[#This Row],[Unspecified_Electricity_Deliveries]],0)*Unspec_Exports[[#This Row],[Default_Emissions_Factor]]*Unspec_Exports[[#This Row],[Transmission_Loss_Correction_Factor]],"")</f>
        <v/>
      </c>
      <c r="H162" s="33"/>
      <c r="I162" s="64"/>
      <c r="J162" s="132" t="str">
        <f t="shared" si="2"/>
        <v/>
      </c>
      <c r="K162" s="33"/>
      <c r="L162" s="83"/>
    </row>
    <row r="163" spans="1:12" ht="15.6">
      <c r="A163" s="78"/>
      <c r="B163" s="64"/>
      <c r="C163" s="37"/>
      <c r="D163" s="65"/>
      <c r="E163" s="66" t="str">
        <f>IF(Unspec_Exports[[#This Row],[Aggregated_Final_POD]]="","",0.437)</f>
        <v/>
      </c>
      <c r="F163" s="66" t="str">
        <f>IF(Unspec_Exports[[#This Row],[Aggregated_Final_POD]]="","",1)</f>
        <v/>
      </c>
      <c r="G163" s="66" t="str">
        <f>IFERROR(MAX(Unspec_Exports[[#This Row],[Unspecified_Electricity_Deliveries]],0)*Unspec_Exports[[#This Row],[Default_Emissions_Factor]]*Unspec_Exports[[#This Row],[Transmission_Loss_Correction_Factor]],"")</f>
        <v/>
      </c>
      <c r="H163" s="33"/>
      <c r="I163" s="64"/>
      <c r="J163" s="132" t="str">
        <f t="shared" si="2"/>
        <v/>
      </c>
      <c r="K163" s="33"/>
      <c r="L163" s="83"/>
    </row>
    <row r="164" spans="1:12" ht="15.6">
      <c r="A164" s="78"/>
      <c r="B164" s="64"/>
      <c r="C164" s="37"/>
      <c r="D164" s="65"/>
      <c r="E164" s="66" t="str">
        <f>IF(Unspec_Exports[[#This Row],[Aggregated_Final_POD]]="","",0.437)</f>
        <v/>
      </c>
      <c r="F164" s="66" t="str">
        <f>IF(Unspec_Exports[[#This Row],[Aggregated_Final_POD]]="","",1)</f>
        <v/>
      </c>
      <c r="G164" s="66" t="str">
        <f>IFERROR(MAX(Unspec_Exports[[#This Row],[Unspecified_Electricity_Deliveries]],0)*Unspec_Exports[[#This Row],[Default_Emissions_Factor]]*Unspec_Exports[[#This Row],[Transmission_Loss_Correction_Factor]],"")</f>
        <v/>
      </c>
      <c r="H164" s="33"/>
      <c r="I164" s="64"/>
      <c r="J164" s="132" t="str">
        <f t="shared" si="2"/>
        <v/>
      </c>
      <c r="K164" s="33"/>
      <c r="L164" s="83"/>
    </row>
    <row r="165" spans="1:12" ht="15.6">
      <c r="A165" s="78"/>
      <c r="B165" s="64"/>
      <c r="C165" s="37"/>
      <c r="D165" s="65"/>
      <c r="E165" s="66" t="str">
        <f>IF(Unspec_Exports[[#This Row],[Aggregated_Final_POD]]="","",0.437)</f>
        <v/>
      </c>
      <c r="F165" s="66" t="str">
        <f>IF(Unspec_Exports[[#This Row],[Aggregated_Final_POD]]="","",1)</f>
        <v/>
      </c>
      <c r="G165" s="66" t="str">
        <f>IFERROR(MAX(Unspec_Exports[[#This Row],[Unspecified_Electricity_Deliveries]],0)*Unspec_Exports[[#This Row],[Default_Emissions_Factor]]*Unspec_Exports[[#This Row],[Transmission_Loss_Correction_Factor]],"")</f>
        <v/>
      </c>
      <c r="H165" s="33"/>
      <c r="I165" s="64"/>
      <c r="J165" s="132" t="str">
        <f t="shared" si="2"/>
        <v/>
      </c>
      <c r="K165" s="33"/>
      <c r="L165" s="83"/>
    </row>
    <row r="166" spans="1:12" ht="15.6">
      <c r="A166" s="78"/>
      <c r="B166" s="64"/>
      <c r="C166" s="37"/>
      <c r="D166" s="65"/>
      <c r="E166" s="66" t="str">
        <f>IF(Unspec_Exports[[#This Row],[Aggregated_Final_POD]]="","",0.437)</f>
        <v/>
      </c>
      <c r="F166" s="66" t="str">
        <f>IF(Unspec_Exports[[#This Row],[Aggregated_Final_POD]]="","",1)</f>
        <v/>
      </c>
      <c r="G166" s="66" t="str">
        <f>IFERROR(MAX(Unspec_Exports[[#This Row],[Unspecified_Electricity_Deliveries]],0)*Unspec_Exports[[#This Row],[Default_Emissions_Factor]]*Unspec_Exports[[#This Row],[Transmission_Loss_Correction_Factor]],"")</f>
        <v/>
      </c>
      <c r="H166" s="33"/>
      <c r="I166" s="64"/>
      <c r="J166" s="132" t="str">
        <f t="shared" si="2"/>
        <v/>
      </c>
      <c r="K166" s="33"/>
      <c r="L166" s="83"/>
    </row>
    <row r="167" spans="1:12" ht="15.6">
      <c r="A167" s="78"/>
      <c r="B167" s="64"/>
      <c r="C167" s="37"/>
      <c r="D167" s="65"/>
      <c r="E167" s="66" t="str">
        <f>IF(Unspec_Exports[[#This Row],[Aggregated_Final_POD]]="","",0.437)</f>
        <v/>
      </c>
      <c r="F167" s="66" t="str">
        <f>IF(Unspec_Exports[[#This Row],[Aggregated_Final_POD]]="","",1)</f>
        <v/>
      </c>
      <c r="G167" s="66" t="str">
        <f>IFERROR(MAX(Unspec_Exports[[#This Row],[Unspecified_Electricity_Deliveries]],0)*Unspec_Exports[[#This Row],[Default_Emissions_Factor]]*Unspec_Exports[[#This Row],[Transmission_Loss_Correction_Factor]],"")</f>
        <v/>
      </c>
      <c r="H167" s="33"/>
      <c r="I167" s="64"/>
      <c r="J167" s="132" t="str">
        <f t="shared" si="2"/>
        <v/>
      </c>
      <c r="K167" s="33"/>
      <c r="L167" s="83"/>
    </row>
    <row r="168" spans="1:12" ht="15.6">
      <c r="A168" s="78"/>
      <c r="B168" s="64"/>
      <c r="C168" s="37"/>
      <c r="D168" s="65"/>
      <c r="E168" s="66" t="str">
        <f>IF(Unspec_Exports[[#This Row],[Aggregated_Final_POD]]="","",0.437)</f>
        <v/>
      </c>
      <c r="F168" s="66" t="str">
        <f>IF(Unspec_Exports[[#This Row],[Aggregated_Final_POD]]="","",1)</f>
        <v/>
      </c>
      <c r="G168" s="66" t="str">
        <f>IFERROR(MAX(Unspec_Exports[[#This Row],[Unspecified_Electricity_Deliveries]],0)*Unspec_Exports[[#This Row],[Default_Emissions_Factor]]*Unspec_Exports[[#This Row],[Transmission_Loss_Correction_Factor]],"")</f>
        <v/>
      </c>
      <c r="H168" s="33"/>
      <c r="I168" s="64"/>
      <c r="J168" s="132" t="str">
        <f t="shared" si="2"/>
        <v/>
      </c>
      <c r="K168" s="33"/>
      <c r="L168" s="83"/>
    </row>
    <row r="169" spans="1:12" ht="15.6">
      <c r="A169" s="78"/>
      <c r="B169" s="64"/>
      <c r="C169" s="37"/>
      <c r="D169" s="65"/>
      <c r="E169" s="66" t="str">
        <f>IF(Unspec_Exports[[#This Row],[Aggregated_Final_POD]]="","",0.437)</f>
        <v/>
      </c>
      <c r="F169" s="66" t="str">
        <f>IF(Unspec_Exports[[#This Row],[Aggregated_Final_POD]]="","",1)</f>
        <v/>
      </c>
      <c r="G169" s="66" t="str">
        <f>IFERROR(MAX(Unspec_Exports[[#This Row],[Unspecified_Electricity_Deliveries]],0)*Unspec_Exports[[#This Row],[Default_Emissions_Factor]]*Unspec_Exports[[#This Row],[Transmission_Loss_Correction_Factor]],"")</f>
        <v/>
      </c>
      <c r="H169" s="33"/>
      <c r="I169" s="64"/>
      <c r="J169" s="132" t="str">
        <f t="shared" si="2"/>
        <v/>
      </c>
      <c r="K169" s="33"/>
      <c r="L169" s="83"/>
    </row>
    <row r="170" spans="1:12" ht="15.6">
      <c r="A170" s="78"/>
      <c r="B170" s="64"/>
      <c r="C170" s="37"/>
      <c r="D170" s="65"/>
      <c r="E170" s="66" t="str">
        <f>IF(Unspec_Exports[[#This Row],[Aggregated_Final_POD]]="","",0.437)</f>
        <v/>
      </c>
      <c r="F170" s="66" t="str">
        <f>IF(Unspec_Exports[[#This Row],[Aggregated_Final_POD]]="","",1)</f>
        <v/>
      </c>
      <c r="G170" s="66" t="str">
        <f>IFERROR(MAX(Unspec_Exports[[#This Row],[Unspecified_Electricity_Deliveries]],0)*Unspec_Exports[[#This Row],[Default_Emissions_Factor]]*Unspec_Exports[[#This Row],[Transmission_Loss_Correction_Factor]],"")</f>
        <v/>
      </c>
      <c r="H170" s="33"/>
      <c r="I170" s="64"/>
      <c r="J170" s="132" t="str">
        <f t="shared" si="2"/>
        <v/>
      </c>
      <c r="K170" s="33"/>
      <c r="L170" s="83"/>
    </row>
    <row r="171" spans="1:12" ht="15.6">
      <c r="A171" s="78"/>
      <c r="B171" s="64"/>
      <c r="C171" s="37"/>
      <c r="D171" s="65"/>
      <c r="E171" s="66" t="str">
        <f>IF(Unspec_Exports[[#This Row],[Aggregated_Final_POD]]="","",0.437)</f>
        <v/>
      </c>
      <c r="F171" s="66" t="str">
        <f>IF(Unspec_Exports[[#This Row],[Aggregated_Final_POD]]="","",1)</f>
        <v/>
      </c>
      <c r="G171" s="66" t="str">
        <f>IFERROR(MAX(Unspec_Exports[[#This Row],[Unspecified_Electricity_Deliveries]],0)*Unspec_Exports[[#This Row],[Default_Emissions_Factor]]*Unspec_Exports[[#This Row],[Transmission_Loss_Correction_Factor]],"")</f>
        <v/>
      </c>
      <c r="H171" s="33"/>
      <c r="I171" s="64"/>
      <c r="J171" s="132" t="str">
        <f t="shared" si="2"/>
        <v/>
      </c>
      <c r="K171" s="33"/>
      <c r="L171" s="83"/>
    </row>
    <row r="172" spans="1:12" ht="15.6">
      <c r="A172" s="78"/>
      <c r="B172" s="64"/>
      <c r="C172" s="37"/>
      <c r="D172" s="65"/>
      <c r="E172" s="66" t="str">
        <f>IF(Unspec_Exports[[#This Row],[Aggregated_Final_POD]]="","",0.437)</f>
        <v/>
      </c>
      <c r="F172" s="66" t="str">
        <f>IF(Unspec_Exports[[#This Row],[Aggregated_Final_POD]]="","",1)</f>
        <v/>
      </c>
      <c r="G172" s="66" t="str">
        <f>IFERROR(MAX(Unspec_Exports[[#This Row],[Unspecified_Electricity_Deliveries]],0)*Unspec_Exports[[#This Row],[Default_Emissions_Factor]]*Unspec_Exports[[#This Row],[Transmission_Loss_Correction_Factor]],"")</f>
        <v/>
      </c>
      <c r="H172" s="33"/>
      <c r="I172" s="64"/>
      <c r="J172" s="132" t="str">
        <f t="shared" si="2"/>
        <v/>
      </c>
      <c r="K172" s="33"/>
      <c r="L172" s="83"/>
    </row>
    <row r="173" spans="1:12" ht="15.6">
      <c r="A173" s="78"/>
      <c r="B173" s="64"/>
      <c r="C173" s="37"/>
      <c r="D173" s="65"/>
      <c r="E173" s="66" t="str">
        <f>IF(Unspec_Exports[[#This Row],[Aggregated_Final_POD]]="","",0.437)</f>
        <v/>
      </c>
      <c r="F173" s="66" t="str">
        <f>IF(Unspec_Exports[[#This Row],[Aggregated_Final_POD]]="","",1)</f>
        <v/>
      </c>
      <c r="G173" s="66" t="str">
        <f>IFERROR(MAX(Unspec_Exports[[#This Row],[Unspecified_Electricity_Deliveries]],0)*Unspec_Exports[[#This Row],[Default_Emissions_Factor]]*Unspec_Exports[[#This Row],[Transmission_Loss_Correction_Factor]],"")</f>
        <v/>
      </c>
      <c r="H173" s="33"/>
      <c r="I173" s="64"/>
      <c r="J173" s="132" t="str">
        <f t="shared" si="2"/>
        <v/>
      </c>
      <c r="K173" s="33"/>
      <c r="L173" s="83"/>
    </row>
    <row r="174" spans="1:12" ht="15.6">
      <c r="A174" s="78"/>
      <c r="B174" s="64"/>
      <c r="C174" s="37"/>
      <c r="D174" s="65"/>
      <c r="E174" s="66" t="str">
        <f>IF(Unspec_Exports[[#This Row],[Aggregated_Final_POD]]="","",0.437)</f>
        <v/>
      </c>
      <c r="F174" s="66" t="str">
        <f>IF(Unspec_Exports[[#This Row],[Aggregated_Final_POD]]="","",1)</f>
        <v/>
      </c>
      <c r="G174" s="66" t="str">
        <f>IFERROR(MAX(Unspec_Exports[[#This Row],[Unspecified_Electricity_Deliveries]],0)*Unspec_Exports[[#This Row],[Default_Emissions_Factor]]*Unspec_Exports[[#This Row],[Transmission_Loss_Correction_Factor]],"")</f>
        <v/>
      </c>
      <c r="H174" s="33"/>
      <c r="I174" s="64"/>
      <c r="J174" s="132" t="str">
        <f t="shared" si="2"/>
        <v/>
      </c>
      <c r="K174" s="33"/>
      <c r="L174" s="83"/>
    </row>
    <row r="175" spans="1:12" ht="15.6">
      <c r="A175" s="78"/>
      <c r="B175" s="64"/>
      <c r="C175" s="37"/>
      <c r="D175" s="65"/>
      <c r="E175" s="66" t="str">
        <f>IF(Unspec_Exports[[#This Row],[Aggregated_Final_POD]]="","",0.437)</f>
        <v/>
      </c>
      <c r="F175" s="66" t="str">
        <f>IF(Unspec_Exports[[#This Row],[Aggregated_Final_POD]]="","",1)</f>
        <v/>
      </c>
      <c r="G175" s="66" t="str">
        <f>IFERROR(MAX(Unspec_Exports[[#This Row],[Unspecified_Electricity_Deliveries]],0)*Unspec_Exports[[#This Row],[Default_Emissions_Factor]]*Unspec_Exports[[#This Row],[Transmission_Loss_Correction_Factor]],"")</f>
        <v/>
      </c>
      <c r="H175" s="33"/>
      <c r="I175" s="64"/>
      <c r="J175" s="132" t="str">
        <f t="shared" si="2"/>
        <v/>
      </c>
      <c r="K175" s="33"/>
      <c r="L175" s="83"/>
    </row>
    <row r="176" spans="1:12" ht="15.6">
      <c r="A176" s="78"/>
      <c r="B176" s="64"/>
      <c r="C176" s="37"/>
      <c r="D176" s="65"/>
      <c r="E176" s="66" t="str">
        <f>IF(Unspec_Exports[[#This Row],[Aggregated_Final_POD]]="","",0.437)</f>
        <v/>
      </c>
      <c r="F176" s="66" t="str">
        <f>IF(Unspec_Exports[[#This Row],[Aggregated_Final_POD]]="","",1)</f>
        <v/>
      </c>
      <c r="G176" s="66" t="str">
        <f>IFERROR(MAX(Unspec_Exports[[#This Row],[Unspecified_Electricity_Deliveries]],0)*Unspec_Exports[[#This Row],[Default_Emissions_Factor]]*Unspec_Exports[[#This Row],[Transmission_Loss_Correction_Factor]],"")</f>
        <v/>
      </c>
      <c r="H176" s="33"/>
      <c r="I176" s="64"/>
      <c r="J176" s="132" t="str">
        <f t="shared" si="2"/>
        <v/>
      </c>
      <c r="K176" s="33"/>
      <c r="L176" s="83"/>
    </row>
    <row r="177" spans="1:12" ht="15.6">
      <c r="A177" s="78"/>
      <c r="B177" s="64"/>
      <c r="C177" s="37"/>
      <c r="D177" s="65"/>
      <c r="E177" s="66" t="str">
        <f>IF(Unspec_Exports[[#This Row],[Aggregated_Final_POD]]="","",0.437)</f>
        <v/>
      </c>
      <c r="F177" s="66" t="str">
        <f>IF(Unspec_Exports[[#This Row],[Aggregated_Final_POD]]="","",1)</f>
        <v/>
      </c>
      <c r="G177" s="66" t="str">
        <f>IFERROR(MAX(Unspec_Exports[[#This Row],[Unspecified_Electricity_Deliveries]],0)*Unspec_Exports[[#This Row],[Default_Emissions_Factor]]*Unspec_Exports[[#This Row],[Transmission_Loss_Correction_Factor]],"")</f>
        <v/>
      </c>
      <c r="H177" s="33"/>
      <c r="I177" s="64"/>
      <c r="J177" s="132" t="str">
        <f t="shared" si="2"/>
        <v/>
      </c>
      <c r="K177" s="33"/>
      <c r="L177" s="83"/>
    </row>
    <row r="178" spans="1:12" ht="15.6">
      <c r="A178" s="78"/>
      <c r="B178" s="64"/>
      <c r="C178" s="37"/>
      <c r="D178" s="65"/>
      <c r="E178" s="66" t="str">
        <f>IF(Unspec_Exports[[#This Row],[Aggregated_Final_POD]]="","",0.437)</f>
        <v/>
      </c>
      <c r="F178" s="66" t="str">
        <f>IF(Unspec_Exports[[#This Row],[Aggregated_Final_POD]]="","",1)</f>
        <v/>
      </c>
      <c r="G178" s="66" t="str">
        <f>IFERROR(MAX(Unspec_Exports[[#This Row],[Unspecified_Electricity_Deliveries]],0)*Unspec_Exports[[#This Row],[Default_Emissions_Factor]]*Unspec_Exports[[#This Row],[Transmission_Loss_Correction_Factor]],"")</f>
        <v/>
      </c>
      <c r="H178" s="33"/>
      <c r="I178" s="64"/>
      <c r="J178" s="132" t="str">
        <f t="shared" si="2"/>
        <v/>
      </c>
      <c r="K178" s="33"/>
      <c r="L178" s="83"/>
    </row>
    <row r="179" spans="1:12" ht="15.6">
      <c r="A179" s="78"/>
      <c r="B179" s="64"/>
      <c r="C179" s="37"/>
      <c r="D179" s="65"/>
      <c r="E179" s="66" t="str">
        <f>IF(Unspec_Exports[[#This Row],[Aggregated_Final_POD]]="","",0.437)</f>
        <v/>
      </c>
      <c r="F179" s="66" t="str">
        <f>IF(Unspec_Exports[[#This Row],[Aggregated_Final_POD]]="","",1)</f>
        <v/>
      </c>
      <c r="G179" s="66" t="str">
        <f>IFERROR(MAX(Unspec_Exports[[#This Row],[Unspecified_Electricity_Deliveries]],0)*Unspec_Exports[[#This Row],[Default_Emissions_Factor]]*Unspec_Exports[[#This Row],[Transmission_Loss_Correction_Factor]],"")</f>
        <v/>
      </c>
      <c r="H179" s="33"/>
      <c r="I179" s="64"/>
      <c r="J179" s="132" t="str">
        <f t="shared" si="2"/>
        <v/>
      </c>
      <c r="K179" s="33"/>
      <c r="L179" s="83"/>
    </row>
    <row r="180" spans="1:12" ht="15.6">
      <c r="A180" s="78"/>
      <c r="B180" s="64"/>
      <c r="C180" s="37"/>
      <c r="D180" s="65"/>
      <c r="E180" s="66" t="str">
        <f>IF(Unspec_Exports[[#This Row],[Aggregated_Final_POD]]="","",0.437)</f>
        <v/>
      </c>
      <c r="F180" s="66" t="str">
        <f>IF(Unspec_Exports[[#This Row],[Aggregated_Final_POD]]="","",1)</f>
        <v/>
      </c>
      <c r="G180" s="66" t="str">
        <f>IFERROR(MAX(Unspec_Exports[[#This Row],[Unspecified_Electricity_Deliveries]],0)*Unspec_Exports[[#This Row],[Default_Emissions_Factor]]*Unspec_Exports[[#This Row],[Transmission_Loss_Correction_Factor]],"")</f>
        <v/>
      </c>
      <c r="H180" s="33"/>
      <c r="I180" s="64"/>
      <c r="J180" s="132" t="str">
        <f t="shared" si="2"/>
        <v/>
      </c>
      <c r="K180" s="33"/>
      <c r="L180" s="83"/>
    </row>
    <row r="181" spans="1:12" ht="15.6">
      <c r="A181" s="78"/>
      <c r="B181" s="64"/>
      <c r="C181" s="37"/>
      <c r="D181" s="65"/>
      <c r="E181" s="66" t="str">
        <f>IF(Unspec_Exports[[#This Row],[Aggregated_Final_POD]]="","",0.437)</f>
        <v/>
      </c>
      <c r="F181" s="66" t="str">
        <f>IF(Unspec_Exports[[#This Row],[Aggregated_Final_POD]]="","",1)</f>
        <v/>
      </c>
      <c r="G181" s="66" t="str">
        <f>IFERROR(MAX(Unspec_Exports[[#This Row],[Unspecified_Electricity_Deliveries]],0)*Unspec_Exports[[#This Row],[Default_Emissions_Factor]]*Unspec_Exports[[#This Row],[Transmission_Loss_Correction_Factor]],"")</f>
        <v/>
      </c>
      <c r="H181" s="33"/>
      <c r="I181" s="64"/>
      <c r="J181" s="132" t="str">
        <f t="shared" si="2"/>
        <v/>
      </c>
      <c r="K181" s="33"/>
      <c r="L181" s="83"/>
    </row>
    <row r="182" spans="1:12" ht="15.6">
      <c r="A182" s="78"/>
      <c r="B182" s="64"/>
      <c r="C182" s="37"/>
      <c r="D182" s="65"/>
      <c r="E182" s="66" t="str">
        <f>IF(Unspec_Exports[[#This Row],[Aggregated_Final_POD]]="","",0.437)</f>
        <v/>
      </c>
      <c r="F182" s="66" t="str">
        <f>IF(Unspec_Exports[[#This Row],[Aggregated_Final_POD]]="","",1)</f>
        <v/>
      </c>
      <c r="G182" s="66" t="str">
        <f>IFERROR(MAX(Unspec_Exports[[#This Row],[Unspecified_Electricity_Deliveries]],0)*Unspec_Exports[[#This Row],[Default_Emissions_Factor]]*Unspec_Exports[[#This Row],[Transmission_Loss_Correction_Factor]],"")</f>
        <v/>
      </c>
      <c r="H182" s="33"/>
      <c r="I182" s="64"/>
      <c r="J182" s="132" t="str">
        <f t="shared" si="2"/>
        <v/>
      </c>
      <c r="K182" s="33"/>
      <c r="L182" s="83"/>
    </row>
    <row r="183" spans="1:12" ht="15.6">
      <c r="A183" s="78"/>
      <c r="B183" s="64"/>
      <c r="C183" s="37"/>
      <c r="D183" s="65"/>
      <c r="E183" s="66" t="str">
        <f>IF(Unspec_Exports[[#This Row],[Aggregated_Final_POD]]="","",0.437)</f>
        <v/>
      </c>
      <c r="F183" s="66" t="str">
        <f>IF(Unspec_Exports[[#This Row],[Aggregated_Final_POD]]="","",1)</f>
        <v/>
      </c>
      <c r="G183" s="66" t="str">
        <f>IFERROR(MAX(Unspec_Exports[[#This Row],[Unspecified_Electricity_Deliveries]],0)*Unspec_Exports[[#This Row],[Default_Emissions_Factor]]*Unspec_Exports[[#This Row],[Transmission_Loss_Correction_Factor]],"")</f>
        <v/>
      </c>
      <c r="H183" s="33"/>
      <c r="I183" s="64"/>
      <c r="J183" s="132" t="str">
        <f t="shared" si="2"/>
        <v/>
      </c>
      <c r="K183" s="33"/>
      <c r="L183" s="83"/>
    </row>
    <row r="184" spans="1:12" ht="15.6">
      <c r="A184" s="78"/>
      <c r="B184" s="64"/>
      <c r="C184" s="37"/>
      <c r="D184" s="65"/>
      <c r="E184" s="66" t="str">
        <f>IF(Unspec_Exports[[#This Row],[Aggregated_Final_POD]]="","",0.437)</f>
        <v/>
      </c>
      <c r="F184" s="66" t="str">
        <f>IF(Unspec_Exports[[#This Row],[Aggregated_Final_POD]]="","",1)</f>
        <v/>
      </c>
      <c r="G184" s="66" t="str">
        <f>IFERROR(MAX(Unspec_Exports[[#This Row],[Unspecified_Electricity_Deliveries]],0)*Unspec_Exports[[#This Row],[Default_Emissions_Factor]]*Unspec_Exports[[#This Row],[Transmission_Loss_Correction_Factor]],"")</f>
        <v/>
      </c>
      <c r="H184" s="33"/>
      <c r="I184" s="64"/>
      <c r="J184" s="132" t="str">
        <f t="shared" si="2"/>
        <v/>
      </c>
      <c r="K184" s="33"/>
      <c r="L184" s="83"/>
    </row>
    <row r="185" spans="1:12" ht="15.6">
      <c r="A185" s="78"/>
      <c r="B185" s="64"/>
      <c r="C185" s="37"/>
      <c r="D185" s="65"/>
      <c r="E185" s="66" t="str">
        <f>IF(Unspec_Exports[[#This Row],[Aggregated_Final_POD]]="","",0.437)</f>
        <v/>
      </c>
      <c r="F185" s="66" t="str">
        <f>IF(Unspec_Exports[[#This Row],[Aggregated_Final_POD]]="","",1)</f>
        <v/>
      </c>
      <c r="G185" s="66" t="str">
        <f>IFERROR(MAX(Unspec_Exports[[#This Row],[Unspecified_Electricity_Deliveries]],0)*Unspec_Exports[[#This Row],[Default_Emissions_Factor]]*Unspec_Exports[[#This Row],[Transmission_Loss_Correction_Factor]],"")</f>
        <v/>
      </c>
      <c r="H185" s="33"/>
      <c r="I185" s="64"/>
      <c r="J185" s="132" t="str">
        <f t="shared" si="2"/>
        <v/>
      </c>
      <c r="K185" s="33"/>
      <c r="L185" s="83"/>
    </row>
    <row r="186" spans="1:12" ht="15.6">
      <c r="A186" s="78"/>
      <c r="B186" s="64"/>
      <c r="C186" s="37"/>
      <c r="D186" s="65"/>
      <c r="E186" s="66" t="str">
        <f>IF(Unspec_Exports[[#This Row],[Aggregated_Final_POD]]="","",0.437)</f>
        <v/>
      </c>
      <c r="F186" s="66" t="str">
        <f>IF(Unspec_Exports[[#This Row],[Aggregated_Final_POD]]="","",1)</f>
        <v/>
      </c>
      <c r="G186" s="66" t="str">
        <f>IFERROR(MAX(Unspec_Exports[[#This Row],[Unspecified_Electricity_Deliveries]],0)*Unspec_Exports[[#This Row],[Default_Emissions_Factor]]*Unspec_Exports[[#This Row],[Transmission_Loss_Correction_Factor]],"")</f>
        <v/>
      </c>
      <c r="H186" s="33"/>
      <c r="I186" s="64"/>
      <c r="J186" s="132" t="str">
        <f t="shared" si="2"/>
        <v/>
      </c>
      <c r="K186" s="33"/>
      <c r="L186" s="83"/>
    </row>
    <row r="187" spans="1:12" ht="15.6">
      <c r="A187" s="78"/>
      <c r="B187" s="64"/>
      <c r="C187" s="37"/>
      <c r="D187" s="65"/>
      <c r="E187" s="66" t="str">
        <f>IF(Unspec_Exports[[#This Row],[Aggregated_Final_POD]]="","",0.437)</f>
        <v/>
      </c>
      <c r="F187" s="66" t="str">
        <f>IF(Unspec_Exports[[#This Row],[Aggregated_Final_POD]]="","",1)</f>
        <v/>
      </c>
      <c r="G187" s="66" t="str">
        <f>IFERROR(MAX(Unspec_Exports[[#This Row],[Unspecified_Electricity_Deliveries]],0)*Unspec_Exports[[#This Row],[Default_Emissions_Factor]]*Unspec_Exports[[#This Row],[Transmission_Loss_Correction_Factor]],"")</f>
        <v/>
      </c>
      <c r="H187" s="33"/>
      <c r="I187" s="64"/>
      <c r="J187" s="132" t="str">
        <f t="shared" si="2"/>
        <v/>
      </c>
      <c r="K187" s="33"/>
      <c r="L187" s="83"/>
    </row>
    <row r="188" spans="1:12" ht="15.6">
      <c r="A188" s="78"/>
      <c r="B188" s="64"/>
      <c r="C188" s="37"/>
      <c r="D188" s="65"/>
      <c r="E188" s="66" t="str">
        <f>IF(Unspec_Exports[[#This Row],[Aggregated_Final_POD]]="","",0.437)</f>
        <v/>
      </c>
      <c r="F188" s="66" t="str">
        <f>IF(Unspec_Exports[[#This Row],[Aggregated_Final_POD]]="","",1)</f>
        <v/>
      </c>
      <c r="G188" s="66" t="str">
        <f>IFERROR(MAX(Unspec_Exports[[#This Row],[Unspecified_Electricity_Deliveries]],0)*Unspec_Exports[[#This Row],[Default_Emissions_Factor]]*Unspec_Exports[[#This Row],[Transmission_Loss_Correction_Factor]],"")</f>
        <v/>
      </c>
      <c r="H188" s="33"/>
      <c r="I188" s="64"/>
      <c r="J188" s="132" t="str">
        <f t="shared" si="2"/>
        <v/>
      </c>
      <c r="K188" s="33"/>
      <c r="L188" s="83"/>
    </row>
    <row r="189" spans="1:12" ht="15.6">
      <c r="A189" s="78"/>
      <c r="B189" s="64"/>
      <c r="C189" s="37"/>
      <c r="D189" s="65"/>
      <c r="E189" s="66" t="str">
        <f>IF(Unspec_Exports[[#This Row],[Aggregated_Final_POD]]="","",0.437)</f>
        <v/>
      </c>
      <c r="F189" s="66" t="str">
        <f>IF(Unspec_Exports[[#This Row],[Aggregated_Final_POD]]="","",1)</f>
        <v/>
      </c>
      <c r="G189" s="66" t="str">
        <f>IFERROR(MAX(Unspec_Exports[[#This Row],[Unspecified_Electricity_Deliveries]],0)*Unspec_Exports[[#This Row],[Default_Emissions_Factor]]*Unspec_Exports[[#This Row],[Transmission_Loss_Correction_Factor]],"")</f>
        <v/>
      </c>
      <c r="H189" s="33"/>
      <c r="I189" s="64"/>
      <c r="J189" s="132" t="str">
        <f t="shared" si="2"/>
        <v/>
      </c>
      <c r="K189" s="33"/>
      <c r="L189" s="83"/>
    </row>
    <row r="190" spans="1:12" ht="15.6">
      <c r="A190" s="78"/>
      <c r="B190" s="64"/>
      <c r="C190" s="37"/>
      <c r="D190" s="65"/>
      <c r="E190" s="66" t="str">
        <f>IF(Unspec_Exports[[#This Row],[Aggregated_Final_POD]]="","",0.437)</f>
        <v/>
      </c>
      <c r="F190" s="66" t="str">
        <f>IF(Unspec_Exports[[#This Row],[Aggregated_Final_POD]]="","",1)</f>
        <v/>
      </c>
      <c r="G190" s="66" t="str">
        <f>IFERROR(MAX(Unspec_Exports[[#This Row],[Unspecified_Electricity_Deliveries]],0)*Unspec_Exports[[#This Row],[Default_Emissions_Factor]]*Unspec_Exports[[#This Row],[Transmission_Loss_Correction_Factor]],"")</f>
        <v/>
      </c>
      <c r="H190" s="33"/>
      <c r="I190" s="64"/>
      <c r="J190" s="132" t="str">
        <f t="shared" si="2"/>
        <v/>
      </c>
      <c r="K190" s="33"/>
      <c r="L190" s="83"/>
    </row>
    <row r="191" spans="1:12" ht="15.6">
      <c r="A191" s="78"/>
      <c r="B191" s="64"/>
      <c r="C191" s="37"/>
      <c r="D191" s="65"/>
      <c r="E191" s="66" t="str">
        <f>IF(Unspec_Exports[[#This Row],[Aggregated_Final_POD]]="","",0.437)</f>
        <v/>
      </c>
      <c r="F191" s="66" t="str">
        <f>IF(Unspec_Exports[[#This Row],[Aggregated_Final_POD]]="","",1)</f>
        <v/>
      </c>
      <c r="G191" s="66" t="str">
        <f>IFERROR(MAX(Unspec_Exports[[#This Row],[Unspecified_Electricity_Deliveries]],0)*Unspec_Exports[[#This Row],[Default_Emissions_Factor]]*Unspec_Exports[[#This Row],[Transmission_Loss_Correction_Factor]],"")</f>
        <v/>
      </c>
      <c r="H191" s="33"/>
      <c r="I191" s="64"/>
      <c r="J191" s="132" t="str">
        <f t="shared" si="2"/>
        <v/>
      </c>
      <c r="K191" s="33"/>
      <c r="L191" s="83"/>
    </row>
    <row r="192" spans="1:12" ht="15.6">
      <c r="A192" s="78"/>
      <c r="B192" s="64"/>
      <c r="C192" s="37"/>
      <c r="D192" s="65"/>
      <c r="E192" s="66" t="str">
        <f>IF(Unspec_Exports[[#This Row],[Aggregated_Final_POD]]="","",0.437)</f>
        <v/>
      </c>
      <c r="F192" s="66" t="str">
        <f>IF(Unspec_Exports[[#This Row],[Aggregated_Final_POD]]="","",1)</f>
        <v/>
      </c>
      <c r="G192" s="66" t="str">
        <f>IFERROR(MAX(Unspec_Exports[[#This Row],[Unspecified_Electricity_Deliveries]],0)*Unspec_Exports[[#This Row],[Default_Emissions_Factor]]*Unspec_Exports[[#This Row],[Transmission_Loss_Correction_Factor]],"")</f>
        <v/>
      </c>
      <c r="H192" s="33"/>
      <c r="I192" s="64"/>
      <c r="J192" s="132" t="str">
        <f t="shared" si="2"/>
        <v/>
      </c>
      <c r="K192" s="33"/>
      <c r="L192" s="83"/>
    </row>
    <row r="193" spans="1:12" ht="15.6">
      <c r="A193" s="78"/>
      <c r="B193" s="64"/>
      <c r="C193" s="37"/>
      <c r="D193" s="65"/>
      <c r="E193" s="66" t="str">
        <f>IF(Unspec_Exports[[#This Row],[Aggregated_Final_POD]]="","",0.437)</f>
        <v/>
      </c>
      <c r="F193" s="66" t="str">
        <f>IF(Unspec_Exports[[#This Row],[Aggregated_Final_POD]]="","",1)</f>
        <v/>
      </c>
      <c r="G193" s="66" t="str">
        <f>IFERROR(MAX(Unspec_Exports[[#This Row],[Unspecified_Electricity_Deliveries]],0)*Unspec_Exports[[#This Row],[Default_Emissions_Factor]]*Unspec_Exports[[#This Row],[Transmission_Loss_Correction_Factor]],"")</f>
        <v/>
      </c>
      <c r="H193" s="33"/>
      <c r="I193" s="64"/>
      <c r="J193" s="132" t="str">
        <f t="shared" si="2"/>
        <v/>
      </c>
      <c r="K193" s="33"/>
      <c r="L193" s="83"/>
    </row>
    <row r="194" spans="1:12" ht="15.6">
      <c r="A194" s="78"/>
      <c r="B194" s="64"/>
      <c r="C194" s="37"/>
      <c r="D194" s="65"/>
      <c r="E194" s="66" t="str">
        <f>IF(Unspec_Exports[[#This Row],[Aggregated_Final_POD]]="","",0.437)</f>
        <v/>
      </c>
      <c r="F194" s="66" t="str">
        <f>IF(Unspec_Exports[[#This Row],[Aggregated_Final_POD]]="","",1)</f>
        <v/>
      </c>
      <c r="G194" s="66" t="str">
        <f>IFERROR(MAX(Unspec_Exports[[#This Row],[Unspecified_Electricity_Deliveries]],0)*Unspec_Exports[[#This Row],[Default_Emissions_Factor]]*Unspec_Exports[[#This Row],[Transmission_Loss_Correction_Factor]],"")</f>
        <v/>
      </c>
      <c r="H194" s="33"/>
      <c r="I194" s="64"/>
      <c r="J194" s="132" t="str">
        <f t="shared" si="2"/>
        <v/>
      </c>
      <c r="K194" s="33"/>
      <c r="L194" s="83"/>
    </row>
    <row r="195" spans="1:12" ht="15.6">
      <c r="A195" s="78"/>
      <c r="B195" s="64"/>
      <c r="C195" s="37"/>
      <c r="D195" s="65"/>
      <c r="E195" s="66" t="str">
        <f>IF(Unspec_Exports[[#This Row],[Aggregated_Final_POD]]="","",0.437)</f>
        <v/>
      </c>
      <c r="F195" s="66" t="str">
        <f>IF(Unspec_Exports[[#This Row],[Aggregated_Final_POD]]="","",1)</f>
        <v/>
      </c>
      <c r="G195" s="66" t="str">
        <f>IFERROR(MAX(Unspec_Exports[[#This Row],[Unspecified_Electricity_Deliveries]],0)*Unspec_Exports[[#This Row],[Default_Emissions_Factor]]*Unspec_Exports[[#This Row],[Transmission_Loss_Correction_Factor]],"")</f>
        <v/>
      </c>
      <c r="H195" s="33"/>
      <c r="I195" s="64"/>
      <c r="J195" s="132" t="str">
        <f t="shared" si="2"/>
        <v/>
      </c>
      <c r="K195" s="33"/>
      <c r="L195" s="83"/>
    </row>
    <row r="196" spans="1:12" ht="15.6">
      <c r="A196" s="78"/>
      <c r="B196" s="64"/>
      <c r="C196" s="37"/>
      <c r="D196" s="65"/>
      <c r="E196" s="66" t="str">
        <f>IF(Unspec_Exports[[#This Row],[Aggregated_Final_POD]]="","",0.437)</f>
        <v/>
      </c>
      <c r="F196" s="66" t="str">
        <f>IF(Unspec_Exports[[#This Row],[Aggregated_Final_POD]]="","",1)</f>
        <v/>
      </c>
      <c r="G196" s="66" t="str">
        <f>IFERROR(MAX(Unspec_Exports[[#This Row],[Unspecified_Electricity_Deliveries]],0)*Unspec_Exports[[#This Row],[Default_Emissions_Factor]]*Unspec_Exports[[#This Row],[Transmission_Loss_Correction_Factor]],"")</f>
        <v/>
      </c>
      <c r="H196" s="33"/>
      <c r="I196" s="64"/>
      <c r="J196" s="132" t="str">
        <f t="shared" si="2"/>
        <v/>
      </c>
      <c r="K196" s="33"/>
      <c r="L196" s="83"/>
    </row>
    <row r="197" spans="1:12" ht="15.6">
      <c r="A197" s="78"/>
      <c r="B197" s="64"/>
      <c r="C197" s="37"/>
      <c r="D197" s="65"/>
      <c r="E197" s="66" t="str">
        <f>IF(Unspec_Exports[[#This Row],[Aggregated_Final_POD]]="","",0.437)</f>
        <v/>
      </c>
      <c r="F197" s="66" t="str">
        <f>IF(Unspec_Exports[[#This Row],[Aggregated_Final_POD]]="","",1)</f>
        <v/>
      </c>
      <c r="G197" s="66" t="str">
        <f>IFERROR(MAX(Unspec_Exports[[#This Row],[Unspecified_Electricity_Deliveries]],0)*Unspec_Exports[[#This Row],[Default_Emissions_Factor]]*Unspec_Exports[[#This Row],[Transmission_Loss_Correction_Factor]],"")</f>
        <v/>
      </c>
      <c r="H197" s="33"/>
      <c r="I197" s="64"/>
      <c r="J197" s="132" t="str">
        <f t="shared" si="2"/>
        <v/>
      </c>
      <c r="K197" s="33"/>
      <c r="L197" s="83"/>
    </row>
    <row r="198" spans="1:12" ht="15.6">
      <c r="A198" s="78"/>
      <c r="B198" s="64"/>
      <c r="C198" s="37"/>
      <c r="D198" s="65"/>
      <c r="E198" s="66" t="str">
        <f>IF(Unspec_Exports[[#This Row],[Aggregated_Final_POD]]="","",0.437)</f>
        <v/>
      </c>
      <c r="F198" s="66" t="str">
        <f>IF(Unspec_Exports[[#This Row],[Aggregated_Final_POD]]="","",1)</f>
        <v/>
      </c>
      <c r="G198" s="66" t="str">
        <f>IFERROR(MAX(Unspec_Exports[[#This Row],[Unspecified_Electricity_Deliveries]],0)*Unspec_Exports[[#This Row],[Default_Emissions_Factor]]*Unspec_Exports[[#This Row],[Transmission_Loss_Correction_Factor]],"")</f>
        <v/>
      </c>
      <c r="H198" s="33"/>
      <c r="I198" s="64"/>
      <c r="J198" s="132" t="str">
        <f t="shared" ref="J198:J261" si="3">IF(A198="","",IF(I198="Yes","","Verify Entry"))</f>
        <v/>
      </c>
      <c r="K198" s="33"/>
      <c r="L198" s="83"/>
    </row>
    <row r="199" spans="1:12" ht="15.6">
      <c r="A199" s="78"/>
      <c r="B199" s="64"/>
      <c r="C199" s="37"/>
      <c r="D199" s="65"/>
      <c r="E199" s="66" t="str">
        <f>IF(Unspec_Exports[[#This Row],[Aggregated_Final_POD]]="","",0.437)</f>
        <v/>
      </c>
      <c r="F199" s="66" t="str">
        <f>IF(Unspec_Exports[[#This Row],[Aggregated_Final_POD]]="","",1)</f>
        <v/>
      </c>
      <c r="G199" s="66" t="str">
        <f>IFERROR(MAX(Unspec_Exports[[#This Row],[Unspecified_Electricity_Deliveries]],0)*Unspec_Exports[[#This Row],[Default_Emissions_Factor]]*Unspec_Exports[[#This Row],[Transmission_Loss_Correction_Factor]],"")</f>
        <v/>
      </c>
      <c r="H199" s="33"/>
      <c r="I199" s="64"/>
      <c r="J199" s="132" t="str">
        <f t="shared" si="3"/>
        <v/>
      </c>
      <c r="K199" s="33"/>
      <c r="L199" s="83"/>
    </row>
    <row r="200" spans="1:12" ht="15.6">
      <c r="A200" s="78"/>
      <c r="B200" s="64"/>
      <c r="C200" s="37"/>
      <c r="D200" s="65"/>
      <c r="E200" s="66" t="str">
        <f>IF(Unspec_Exports[[#This Row],[Aggregated_Final_POD]]="","",0.437)</f>
        <v/>
      </c>
      <c r="F200" s="66" t="str">
        <f>IF(Unspec_Exports[[#This Row],[Aggregated_Final_POD]]="","",1)</f>
        <v/>
      </c>
      <c r="G200" s="66" t="str">
        <f>IFERROR(MAX(Unspec_Exports[[#This Row],[Unspecified_Electricity_Deliveries]],0)*Unspec_Exports[[#This Row],[Default_Emissions_Factor]]*Unspec_Exports[[#This Row],[Transmission_Loss_Correction_Factor]],"")</f>
        <v/>
      </c>
      <c r="H200" s="33"/>
      <c r="I200" s="64"/>
      <c r="J200" s="132" t="str">
        <f t="shared" si="3"/>
        <v/>
      </c>
      <c r="K200" s="33"/>
      <c r="L200" s="83"/>
    </row>
    <row r="201" spans="1:12" ht="15.6">
      <c r="A201" s="78"/>
      <c r="B201" s="64"/>
      <c r="C201" s="37"/>
      <c r="D201" s="65"/>
      <c r="E201" s="66" t="str">
        <f>IF(Unspec_Exports[[#This Row],[Aggregated_Final_POD]]="","",0.437)</f>
        <v/>
      </c>
      <c r="F201" s="66" t="str">
        <f>IF(Unspec_Exports[[#This Row],[Aggregated_Final_POD]]="","",1)</f>
        <v/>
      </c>
      <c r="G201" s="66" t="str">
        <f>IFERROR(MAX(Unspec_Exports[[#This Row],[Unspecified_Electricity_Deliveries]],0)*Unspec_Exports[[#This Row],[Default_Emissions_Factor]]*Unspec_Exports[[#This Row],[Transmission_Loss_Correction_Factor]],"")</f>
        <v/>
      </c>
      <c r="H201" s="33"/>
      <c r="I201" s="64"/>
      <c r="J201" s="132" t="str">
        <f t="shared" si="3"/>
        <v/>
      </c>
      <c r="K201" s="33"/>
      <c r="L201" s="83"/>
    </row>
    <row r="202" spans="1:12" ht="15.6">
      <c r="A202" s="78"/>
      <c r="B202" s="64"/>
      <c r="C202" s="37"/>
      <c r="D202" s="65"/>
      <c r="E202" s="66" t="str">
        <f>IF(Unspec_Exports[[#This Row],[Aggregated_Final_POD]]="","",0.437)</f>
        <v/>
      </c>
      <c r="F202" s="66" t="str">
        <f>IF(Unspec_Exports[[#This Row],[Aggregated_Final_POD]]="","",1)</f>
        <v/>
      </c>
      <c r="G202" s="66" t="str">
        <f>IFERROR(MAX(Unspec_Exports[[#This Row],[Unspecified_Electricity_Deliveries]],0)*Unspec_Exports[[#This Row],[Default_Emissions_Factor]]*Unspec_Exports[[#This Row],[Transmission_Loss_Correction_Factor]],"")</f>
        <v/>
      </c>
      <c r="H202" s="33"/>
      <c r="I202" s="64"/>
      <c r="J202" s="132" t="str">
        <f t="shared" si="3"/>
        <v/>
      </c>
      <c r="K202" s="33"/>
      <c r="L202" s="83"/>
    </row>
    <row r="203" spans="1:12" ht="15.6">
      <c r="A203" s="78"/>
      <c r="B203" s="64"/>
      <c r="C203" s="37"/>
      <c r="D203" s="65"/>
      <c r="E203" s="66" t="str">
        <f>IF(Unspec_Exports[[#This Row],[Aggregated_Final_POD]]="","",0.437)</f>
        <v/>
      </c>
      <c r="F203" s="66" t="str">
        <f>IF(Unspec_Exports[[#This Row],[Aggregated_Final_POD]]="","",1)</f>
        <v/>
      </c>
      <c r="G203" s="66" t="str">
        <f>IFERROR(MAX(Unspec_Exports[[#This Row],[Unspecified_Electricity_Deliveries]],0)*Unspec_Exports[[#This Row],[Default_Emissions_Factor]]*Unspec_Exports[[#This Row],[Transmission_Loss_Correction_Factor]],"")</f>
        <v/>
      </c>
      <c r="H203" s="33"/>
      <c r="I203" s="64"/>
      <c r="J203" s="132" t="str">
        <f t="shared" si="3"/>
        <v/>
      </c>
      <c r="K203" s="33"/>
      <c r="L203" s="83"/>
    </row>
    <row r="204" spans="1:12" ht="15.6">
      <c r="A204" s="78"/>
      <c r="B204" s="64"/>
      <c r="C204" s="37"/>
      <c r="D204" s="65"/>
      <c r="E204" s="66" t="str">
        <f>IF(Unspec_Exports[[#This Row],[Aggregated_Final_POD]]="","",0.437)</f>
        <v/>
      </c>
      <c r="F204" s="66" t="str">
        <f>IF(Unspec_Exports[[#This Row],[Aggregated_Final_POD]]="","",1)</f>
        <v/>
      </c>
      <c r="G204" s="66" t="str">
        <f>IFERROR(MAX(Unspec_Exports[[#This Row],[Unspecified_Electricity_Deliveries]],0)*Unspec_Exports[[#This Row],[Default_Emissions_Factor]]*Unspec_Exports[[#This Row],[Transmission_Loss_Correction_Factor]],"")</f>
        <v/>
      </c>
      <c r="H204" s="33"/>
      <c r="I204" s="64"/>
      <c r="J204" s="132" t="str">
        <f t="shared" si="3"/>
        <v/>
      </c>
      <c r="K204" s="33"/>
      <c r="L204" s="83"/>
    </row>
    <row r="205" spans="1:12" ht="15.6">
      <c r="A205" s="78"/>
      <c r="B205" s="64"/>
      <c r="C205" s="37"/>
      <c r="D205" s="65"/>
      <c r="E205" s="66" t="str">
        <f>IF(Unspec_Exports[[#This Row],[Aggregated_Final_POD]]="","",0.437)</f>
        <v/>
      </c>
      <c r="F205" s="66" t="str">
        <f>IF(Unspec_Exports[[#This Row],[Aggregated_Final_POD]]="","",1)</f>
        <v/>
      </c>
      <c r="G205" s="66" t="str">
        <f>IFERROR(MAX(Unspec_Exports[[#This Row],[Unspecified_Electricity_Deliveries]],0)*Unspec_Exports[[#This Row],[Default_Emissions_Factor]]*Unspec_Exports[[#This Row],[Transmission_Loss_Correction_Factor]],"")</f>
        <v/>
      </c>
      <c r="H205" s="33"/>
      <c r="I205" s="64"/>
      <c r="J205" s="132" t="str">
        <f t="shared" si="3"/>
        <v/>
      </c>
      <c r="K205" s="33"/>
      <c r="L205" s="83"/>
    </row>
    <row r="206" spans="1:12" ht="15.6">
      <c r="A206" s="78"/>
      <c r="B206" s="64"/>
      <c r="C206" s="37"/>
      <c r="D206" s="65"/>
      <c r="E206" s="66" t="str">
        <f>IF(Unspec_Exports[[#This Row],[Aggregated_Final_POD]]="","",0.437)</f>
        <v/>
      </c>
      <c r="F206" s="66" t="str">
        <f>IF(Unspec_Exports[[#This Row],[Aggregated_Final_POD]]="","",1)</f>
        <v/>
      </c>
      <c r="G206" s="66" t="str">
        <f>IFERROR(MAX(Unspec_Exports[[#This Row],[Unspecified_Electricity_Deliveries]],0)*Unspec_Exports[[#This Row],[Default_Emissions_Factor]]*Unspec_Exports[[#This Row],[Transmission_Loss_Correction_Factor]],"")</f>
        <v/>
      </c>
      <c r="H206" s="33"/>
      <c r="I206" s="64"/>
      <c r="J206" s="132" t="str">
        <f t="shared" si="3"/>
        <v/>
      </c>
      <c r="K206" s="33"/>
      <c r="L206" s="83"/>
    </row>
    <row r="207" spans="1:12" ht="15.6">
      <c r="A207" s="78"/>
      <c r="B207" s="64"/>
      <c r="C207" s="37"/>
      <c r="D207" s="65"/>
      <c r="E207" s="66" t="str">
        <f>IF(Unspec_Exports[[#This Row],[Aggregated_Final_POD]]="","",0.437)</f>
        <v/>
      </c>
      <c r="F207" s="66" t="str">
        <f>IF(Unspec_Exports[[#This Row],[Aggregated_Final_POD]]="","",1)</f>
        <v/>
      </c>
      <c r="G207" s="66" t="str">
        <f>IFERROR(MAX(Unspec_Exports[[#This Row],[Unspecified_Electricity_Deliveries]],0)*Unspec_Exports[[#This Row],[Default_Emissions_Factor]]*Unspec_Exports[[#This Row],[Transmission_Loss_Correction_Factor]],"")</f>
        <v/>
      </c>
      <c r="H207" s="33"/>
      <c r="I207" s="64"/>
      <c r="J207" s="132" t="str">
        <f t="shared" si="3"/>
        <v/>
      </c>
      <c r="K207" s="33"/>
      <c r="L207" s="83"/>
    </row>
    <row r="208" spans="1:12" ht="15.6">
      <c r="A208" s="78"/>
      <c r="B208" s="64"/>
      <c r="C208" s="37"/>
      <c r="D208" s="65"/>
      <c r="E208" s="66" t="str">
        <f>IF(Unspec_Exports[[#This Row],[Aggregated_Final_POD]]="","",0.437)</f>
        <v/>
      </c>
      <c r="F208" s="66" t="str">
        <f>IF(Unspec_Exports[[#This Row],[Aggregated_Final_POD]]="","",1)</f>
        <v/>
      </c>
      <c r="G208" s="66" t="str">
        <f>IFERROR(MAX(Unspec_Exports[[#This Row],[Unspecified_Electricity_Deliveries]],0)*Unspec_Exports[[#This Row],[Default_Emissions_Factor]]*Unspec_Exports[[#This Row],[Transmission_Loss_Correction_Factor]],"")</f>
        <v/>
      </c>
      <c r="H208" s="33"/>
      <c r="I208" s="64"/>
      <c r="J208" s="132" t="str">
        <f t="shared" si="3"/>
        <v/>
      </c>
      <c r="K208" s="33"/>
      <c r="L208" s="83"/>
    </row>
    <row r="209" spans="1:12" ht="15.6">
      <c r="A209" s="78"/>
      <c r="B209" s="64"/>
      <c r="C209" s="37"/>
      <c r="D209" s="65"/>
      <c r="E209" s="66" t="str">
        <f>IF(Unspec_Exports[[#This Row],[Aggregated_Final_POD]]="","",0.437)</f>
        <v/>
      </c>
      <c r="F209" s="66" t="str">
        <f>IF(Unspec_Exports[[#This Row],[Aggregated_Final_POD]]="","",1)</f>
        <v/>
      </c>
      <c r="G209" s="66" t="str">
        <f>IFERROR(MAX(Unspec_Exports[[#This Row],[Unspecified_Electricity_Deliveries]],0)*Unspec_Exports[[#This Row],[Default_Emissions_Factor]]*Unspec_Exports[[#This Row],[Transmission_Loss_Correction_Factor]],"")</f>
        <v/>
      </c>
      <c r="H209" s="33"/>
      <c r="I209" s="64"/>
      <c r="J209" s="132" t="str">
        <f t="shared" si="3"/>
        <v/>
      </c>
      <c r="K209" s="33"/>
      <c r="L209" s="83"/>
    </row>
    <row r="210" spans="1:12" ht="15.6">
      <c r="A210" s="78"/>
      <c r="B210" s="64"/>
      <c r="C210" s="37"/>
      <c r="D210" s="65"/>
      <c r="E210" s="66" t="str">
        <f>IF(Unspec_Exports[[#This Row],[Aggregated_Final_POD]]="","",0.437)</f>
        <v/>
      </c>
      <c r="F210" s="66" t="str">
        <f>IF(Unspec_Exports[[#This Row],[Aggregated_Final_POD]]="","",1)</f>
        <v/>
      </c>
      <c r="G210" s="66" t="str">
        <f>IFERROR(MAX(Unspec_Exports[[#This Row],[Unspecified_Electricity_Deliveries]],0)*Unspec_Exports[[#This Row],[Default_Emissions_Factor]]*Unspec_Exports[[#This Row],[Transmission_Loss_Correction_Factor]],"")</f>
        <v/>
      </c>
      <c r="H210" s="33"/>
      <c r="I210" s="64"/>
      <c r="J210" s="132" t="str">
        <f t="shared" si="3"/>
        <v/>
      </c>
      <c r="K210" s="33"/>
      <c r="L210" s="83"/>
    </row>
    <row r="211" spans="1:12" ht="15.6">
      <c r="A211" s="78"/>
      <c r="B211" s="64"/>
      <c r="C211" s="37"/>
      <c r="D211" s="65"/>
      <c r="E211" s="66" t="str">
        <f>IF(Unspec_Exports[[#This Row],[Aggregated_Final_POD]]="","",0.437)</f>
        <v/>
      </c>
      <c r="F211" s="66" t="str">
        <f>IF(Unspec_Exports[[#This Row],[Aggregated_Final_POD]]="","",1)</f>
        <v/>
      </c>
      <c r="G211" s="66" t="str">
        <f>IFERROR(MAX(Unspec_Exports[[#This Row],[Unspecified_Electricity_Deliveries]],0)*Unspec_Exports[[#This Row],[Default_Emissions_Factor]]*Unspec_Exports[[#This Row],[Transmission_Loss_Correction_Factor]],"")</f>
        <v/>
      </c>
      <c r="H211" s="33"/>
      <c r="I211" s="64"/>
      <c r="J211" s="132" t="str">
        <f t="shared" si="3"/>
        <v/>
      </c>
      <c r="K211" s="33"/>
      <c r="L211" s="83"/>
    </row>
    <row r="212" spans="1:12" ht="15.6">
      <c r="A212" s="78"/>
      <c r="B212" s="64"/>
      <c r="C212" s="37"/>
      <c r="D212" s="65"/>
      <c r="E212" s="66" t="str">
        <f>IF(Unspec_Exports[[#This Row],[Aggregated_Final_POD]]="","",0.437)</f>
        <v/>
      </c>
      <c r="F212" s="66" t="str">
        <f>IF(Unspec_Exports[[#This Row],[Aggregated_Final_POD]]="","",1)</f>
        <v/>
      </c>
      <c r="G212" s="66" t="str">
        <f>IFERROR(MAX(Unspec_Exports[[#This Row],[Unspecified_Electricity_Deliveries]],0)*Unspec_Exports[[#This Row],[Default_Emissions_Factor]]*Unspec_Exports[[#This Row],[Transmission_Loss_Correction_Factor]],"")</f>
        <v/>
      </c>
      <c r="H212" s="33"/>
      <c r="I212" s="64"/>
      <c r="J212" s="132" t="str">
        <f t="shared" si="3"/>
        <v/>
      </c>
      <c r="K212" s="33"/>
      <c r="L212" s="83"/>
    </row>
    <row r="213" spans="1:12" ht="15.6">
      <c r="A213" s="78"/>
      <c r="B213" s="64"/>
      <c r="C213" s="37"/>
      <c r="D213" s="65"/>
      <c r="E213" s="66" t="str">
        <f>IF(Unspec_Exports[[#This Row],[Aggregated_Final_POD]]="","",0.437)</f>
        <v/>
      </c>
      <c r="F213" s="66" t="str">
        <f>IF(Unspec_Exports[[#This Row],[Aggregated_Final_POD]]="","",1)</f>
        <v/>
      </c>
      <c r="G213" s="66" t="str">
        <f>IFERROR(MAX(Unspec_Exports[[#This Row],[Unspecified_Electricity_Deliveries]],0)*Unspec_Exports[[#This Row],[Default_Emissions_Factor]]*Unspec_Exports[[#This Row],[Transmission_Loss_Correction_Factor]],"")</f>
        <v/>
      </c>
      <c r="H213" s="33"/>
      <c r="I213" s="64"/>
      <c r="J213" s="132" t="str">
        <f t="shared" si="3"/>
        <v/>
      </c>
      <c r="K213" s="33"/>
      <c r="L213" s="83"/>
    </row>
    <row r="214" spans="1:12" ht="15.6">
      <c r="A214" s="78"/>
      <c r="B214" s="64"/>
      <c r="C214" s="37"/>
      <c r="D214" s="65"/>
      <c r="E214" s="66" t="str">
        <f>IF(Unspec_Exports[[#This Row],[Aggregated_Final_POD]]="","",0.437)</f>
        <v/>
      </c>
      <c r="F214" s="66" t="str">
        <f>IF(Unspec_Exports[[#This Row],[Aggregated_Final_POD]]="","",1)</f>
        <v/>
      </c>
      <c r="G214" s="66" t="str">
        <f>IFERROR(MAX(Unspec_Exports[[#This Row],[Unspecified_Electricity_Deliveries]],0)*Unspec_Exports[[#This Row],[Default_Emissions_Factor]]*Unspec_Exports[[#This Row],[Transmission_Loss_Correction_Factor]],"")</f>
        <v/>
      </c>
      <c r="H214" s="33"/>
      <c r="I214" s="64"/>
      <c r="J214" s="132" t="str">
        <f t="shared" si="3"/>
        <v/>
      </c>
      <c r="K214" s="33"/>
      <c r="L214" s="83"/>
    </row>
    <row r="215" spans="1:12" ht="15.6">
      <c r="A215" s="78"/>
      <c r="B215" s="64"/>
      <c r="C215" s="37"/>
      <c r="D215" s="65"/>
      <c r="E215" s="66" t="str">
        <f>IF(Unspec_Exports[[#This Row],[Aggregated_Final_POD]]="","",0.437)</f>
        <v/>
      </c>
      <c r="F215" s="66" t="str">
        <f>IF(Unspec_Exports[[#This Row],[Aggregated_Final_POD]]="","",1)</f>
        <v/>
      </c>
      <c r="G215" s="66" t="str">
        <f>IFERROR(MAX(Unspec_Exports[[#This Row],[Unspecified_Electricity_Deliveries]],0)*Unspec_Exports[[#This Row],[Default_Emissions_Factor]]*Unspec_Exports[[#This Row],[Transmission_Loss_Correction_Factor]],"")</f>
        <v/>
      </c>
      <c r="H215" s="33"/>
      <c r="I215" s="64"/>
      <c r="J215" s="132" t="str">
        <f t="shared" si="3"/>
        <v/>
      </c>
      <c r="K215" s="33"/>
      <c r="L215" s="83"/>
    </row>
    <row r="216" spans="1:12" ht="15.6">
      <c r="A216" s="78"/>
      <c r="B216" s="64"/>
      <c r="C216" s="37"/>
      <c r="D216" s="65"/>
      <c r="E216" s="66" t="str">
        <f>IF(Unspec_Exports[[#This Row],[Aggregated_Final_POD]]="","",0.437)</f>
        <v/>
      </c>
      <c r="F216" s="66" t="str">
        <f>IF(Unspec_Exports[[#This Row],[Aggregated_Final_POD]]="","",1)</f>
        <v/>
      </c>
      <c r="G216" s="66" t="str">
        <f>IFERROR(MAX(Unspec_Exports[[#This Row],[Unspecified_Electricity_Deliveries]],0)*Unspec_Exports[[#This Row],[Default_Emissions_Factor]]*Unspec_Exports[[#This Row],[Transmission_Loss_Correction_Factor]],"")</f>
        <v/>
      </c>
      <c r="H216" s="33"/>
      <c r="I216" s="64"/>
      <c r="J216" s="132" t="str">
        <f t="shared" si="3"/>
        <v/>
      </c>
      <c r="K216" s="33"/>
      <c r="L216" s="83"/>
    </row>
    <row r="217" spans="1:12" ht="15.6">
      <c r="A217" s="78"/>
      <c r="B217" s="64"/>
      <c r="C217" s="37"/>
      <c r="D217" s="65"/>
      <c r="E217" s="66" t="str">
        <f>IF(Unspec_Exports[[#This Row],[Aggregated_Final_POD]]="","",0.437)</f>
        <v/>
      </c>
      <c r="F217" s="66" t="str">
        <f>IF(Unspec_Exports[[#This Row],[Aggregated_Final_POD]]="","",1)</f>
        <v/>
      </c>
      <c r="G217" s="66" t="str">
        <f>IFERROR(MAX(Unspec_Exports[[#This Row],[Unspecified_Electricity_Deliveries]],0)*Unspec_Exports[[#This Row],[Default_Emissions_Factor]]*Unspec_Exports[[#This Row],[Transmission_Loss_Correction_Factor]],"")</f>
        <v/>
      </c>
      <c r="H217" s="33"/>
      <c r="I217" s="64"/>
      <c r="J217" s="132" t="str">
        <f t="shared" si="3"/>
        <v/>
      </c>
      <c r="K217" s="33"/>
      <c r="L217" s="83"/>
    </row>
    <row r="218" spans="1:12" ht="15.6">
      <c r="A218" s="78"/>
      <c r="B218" s="64"/>
      <c r="C218" s="37"/>
      <c r="D218" s="65"/>
      <c r="E218" s="66" t="str">
        <f>IF(Unspec_Exports[[#This Row],[Aggregated_Final_POD]]="","",0.437)</f>
        <v/>
      </c>
      <c r="F218" s="66" t="str">
        <f>IF(Unspec_Exports[[#This Row],[Aggregated_Final_POD]]="","",1)</f>
        <v/>
      </c>
      <c r="G218" s="66" t="str">
        <f>IFERROR(MAX(Unspec_Exports[[#This Row],[Unspecified_Electricity_Deliveries]],0)*Unspec_Exports[[#This Row],[Default_Emissions_Factor]]*Unspec_Exports[[#This Row],[Transmission_Loss_Correction_Factor]],"")</f>
        <v/>
      </c>
      <c r="H218" s="33"/>
      <c r="I218" s="64"/>
      <c r="J218" s="132" t="str">
        <f t="shared" si="3"/>
        <v/>
      </c>
      <c r="K218" s="33"/>
      <c r="L218" s="83"/>
    </row>
    <row r="219" spans="1:12" ht="15.6">
      <c r="A219" s="78"/>
      <c r="B219" s="64"/>
      <c r="C219" s="37"/>
      <c r="D219" s="65"/>
      <c r="E219" s="66" t="str">
        <f>IF(Unspec_Exports[[#This Row],[Aggregated_Final_POD]]="","",0.437)</f>
        <v/>
      </c>
      <c r="F219" s="66" t="str">
        <f>IF(Unspec_Exports[[#This Row],[Aggregated_Final_POD]]="","",1)</f>
        <v/>
      </c>
      <c r="G219" s="66" t="str">
        <f>IFERROR(MAX(Unspec_Exports[[#This Row],[Unspecified_Electricity_Deliveries]],0)*Unspec_Exports[[#This Row],[Default_Emissions_Factor]]*Unspec_Exports[[#This Row],[Transmission_Loss_Correction_Factor]],"")</f>
        <v/>
      </c>
      <c r="H219" s="33"/>
      <c r="I219" s="64"/>
      <c r="J219" s="132" t="str">
        <f t="shared" si="3"/>
        <v/>
      </c>
      <c r="K219" s="33"/>
      <c r="L219" s="83"/>
    </row>
    <row r="220" spans="1:12" ht="15.6">
      <c r="A220" s="78"/>
      <c r="B220" s="64"/>
      <c r="C220" s="37"/>
      <c r="D220" s="65"/>
      <c r="E220" s="66" t="str">
        <f>IF(Unspec_Exports[[#This Row],[Aggregated_Final_POD]]="","",0.437)</f>
        <v/>
      </c>
      <c r="F220" s="66" t="str">
        <f>IF(Unspec_Exports[[#This Row],[Aggregated_Final_POD]]="","",1)</f>
        <v/>
      </c>
      <c r="G220" s="66" t="str">
        <f>IFERROR(MAX(Unspec_Exports[[#This Row],[Unspecified_Electricity_Deliveries]],0)*Unspec_Exports[[#This Row],[Default_Emissions_Factor]]*Unspec_Exports[[#This Row],[Transmission_Loss_Correction_Factor]],"")</f>
        <v/>
      </c>
      <c r="H220" s="33"/>
      <c r="I220" s="64"/>
      <c r="J220" s="132" t="str">
        <f t="shared" si="3"/>
        <v/>
      </c>
      <c r="K220" s="33"/>
      <c r="L220" s="83"/>
    </row>
    <row r="221" spans="1:12" ht="15.6">
      <c r="A221" s="78"/>
      <c r="B221" s="64"/>
      <c r="C221" s="37"/>
      <c r="D221" s="65"/>
      <c r="E221" s="66" t="str">
        <f>IF(Unspec_Exports[[#This Row],[Aggregated_Final_POD]]="","",0.437)</f>
        <v/>
      </c>
      <c r="F221" s="66" t="str">
        <f>IF(Unspec_Exports[[#This Row],[Aggregated_Final_POD]]="","",1)</f>
        <v/>
      </c>
      <c r="G221" s="66" t="str">
        <f>IFERROR(MAX(Unspec_Exports[[#This Row],[Unspecified_Electricity_Deliveries]],0)*Unspec_Exports[[#This Row],[Default_Emissions_Factor]]*Unspec_Exports[[#This Row],[Transmission_Loss_Correction_Factor]],"")</f>
        <v/>
      </c>
      <c r="H221" s="33"/>
      <c r="I221" s="64"/>
      <c r="J221" s="132" t="str">
        <f t="shared" si="3"/>
        <v/>
      </c>
      <c r="K221" s="33"/>
      <c r="L221" s="83"/>
    </row>
    <row r="222" spans="1:12" ht="15.6">
      <c r="A222" s="78"/>
      <c r="B222" s="64"/>
      <c r="C222" s="37"/>
      <c r="D222" s="65"/>
      <c r="E222" s="66" t="str">
        <f>IF(Unspec_Exports[[#This Row],[Aggregated_Final_POD]]="","",0.437)</f>
        <v/>
      </c>
      <c r="F222" s="66" t="str">
        <f>IF(Unspec_Exports[[#This Row],[Aggregated_Final_POD]]="","",1)</f>
        <v/>
      </c>
      <c r="G222" s="66" t="str">
        <f>IFERROR(MAX(Unspec_Exports[[#This Row],[Unspecified_Electricity_Deliveries]],0)*Unspec_Exports[[#This Row],[Default_Emissions_Factor]]*Unspec_Exports[[#This Row],[Transmission_Loss_Correction_Factor]],"")</f>
        <v/>
      </c>
      <c r="H222" s="33"/>
      <c r="I222" s="64"/>
      <c r="J222" s="132" t="str">
        <f t="shared" si="3"/>
        <v/>
      </c>
      <c r="K222" s="33"/>
      <c r="L222" s="83"/>
    </row>
    <row r="223" spans="1:12" ht="15.6">
      <c r="A223" s="78"/>
      <c r="B223" s="64"/>
      <c r="C223" s="37"/>
      <c r="D223" s="65"/>
      <c r="E223" s="66" t="str">
        <f>IF(Unspec_Exports[[#This Row],[Aggregated_Final_POD]]="","",0.437)</f>
        <v/>
      </c>
      <c r="F223" s="66" t="str">
        <f>IF(Unspec_Exports[[#This Row],[Aggregated_Final_POD]]="","",1)</f>
        <v/>
      </c>
      <c r="G223" s="66" t="str">
        <f>IFERROR(MAX(Unspec_Exports[[#This Row],[Unspecified_Electricity_Deliveries]],0)*Unspec_Exports[[#This Row],[Default_Emissions_Factor]]*Unspec_Exports[[#This Row],[Transmission_Loss_Correction_Factor]],"")</f>
        <v/>
      </c>
      <c r="H223" s="33"/>
      <c r="I223" s="64"/>
      <c r="J223" s="132" t="str">
        <f t="shared" si="3"/>
        <v/>
      </c>
      <c r="K223" s="33"/>
      <c r="L223" s="83"/>
    </row>
    <row r="224" spans="1:12" ht="15.6">
      <c r="A224" s="78"/>
      <c r="B224" s="64"/>
      <c r="C224" s="37"/>
      <c r="D224" s="65"/>
      <c r="E224" s="66" t="str">
        <f>IF(Unspec_Exports[[#This Row],[Aggregated_Final_POD]]="","",0.437)</f>
        <v/>
      </c>
      <c r="F224" s="66" t="str">
        <f>IF(Unspec_Exports[[#This Row],[Aggregated_Final_POD]]="","",1)</f>
        <v/>
      </c>
      <c r="G224" s="66" t="str">
        <f>IFERROR(MAX(Unspec_Exports[[#This Row],[Unspecified_Electricity_Deliveries]],0)*Unspec_Exports[[#This Row],[Default_Emissions_Factor]]*Unspec_Exports[[#This Row],[Transmission_Loss_Correction_Factor]],"")</f>
        <v/>
      </c>
      <c r="H224" s="33"/>
      <c r="I224" s="64"/>
      <c r="J224" s="132" t="str">
        <f t="shared" si="3"/>
        <v/>
      </c>
      <c r="K224" s="33"/>
      <c r="L224" s="83"/>
    </row>
    <row r="225" spans="1:12" ht="15.6">
      <c r="A225" s="78"/>
      <c r="B225" s="64"/>
      <c r="C225" s="37"/>
      <c r="D225" s="65"/>
      <c r="E225" s="66" t="str">
        <f>IF(Unspec_Exports[[#This Row],[Aggregated_Final_POD]]="","",0.437)</f>
        <v/>
      </c>
      <c r="F225" s="66" t="str">
        <f>IF(Unspec_Exports[[#This Row],[Aggregated_Final_POD]]="","",1)</f>
        <v/>
      </c>
      <c r="G225" s="66" t="str">
        <f>IFERROR(MAX(Unspec_Exports[[#This Row],[Unspecified_Electricity_Deliveries]],0)*Unspec_Exports[[#This Row],[Default_Emissions_Factor]]*Unspec_Exports[[#This Row],[Transmission_Loss_Correction_Factor]],"")</f>
        <v/>
      </c>
      <c r="H225" s="33"/>
      <c r="I225" s="64"/>
      <c r="J225" s="132" t="str">
        <f t="shared" si="3"/>
        <v/>
      </c>
      <c r="K225" s="33"/>
      <c r="L225" s="83"/>
    </row>
    <row r="226" spans="1:12" ht="15.6">
      <c r="A226" s="78"/>
      <c r="B226" s="64"/>
      <c r="C226" s="37"/>
      <c r="D226" s="65"/>
      <c r="E226" s="66" t="str">
        <f>IF(Unspec_Exports[[#This Row],[Aggregated_Final_POD]]="","",0.437)</f>
        <v/>
      </c>
      <c r="F226" s="66" t="str">
        <f>IF(Unspec_Exports[[#This Row],[Aggregated_Final_POD]]="","",1)</f>
        <v/>
      </c>
      <c r="G226" s="66" t="str">
        <f>IFERROR(MAX(Unspec_Exports[[#This Row],[Unspecified_Electricity_Deliveries]],0)*Unspec_Exports[[#This Row],[Default_Emissions_Factor]]*Unspec_Exports[[#This Row],[Transmission_Loss_Correction_Factor]],"")</f>
        <v/>
      </c>
      <c r="H226" s="33"/>
      <c r="I226" s="64"/>
      <c r="J226" s="132" t="str">
        <f t="shared" si="3"/>
        <v/>
      </c>
      <c r="K226" s="33"/>
      <c r="L226" s="83"/>
    </row>
    <row r="227" spans="1:12" ht="15.6">
      <c r="A227" s="78"/>
      <c r="B227" s="64"/>
      <c r="C227" s="37"/>
      <c r="D227" s="65"/>
      <c r="E227" s="66" t="str">
        <f>IF(Unspec_Exports[[#This Row],[Aggregated_Final_POD]]="","",0.437)</f>
        <v/>
      </c>
      <c r="F227" s="66" t="str">
        <f>IF(Unspec_Exports[[#This Row],[Aggregated_Final_POD]]="","",1)</f>
        <v/>
      </c>
      <c r="G227" s="66" t="str">
        <f>IFERROR(MAX(Unspec_Exports[[#This Row],[Unspecified_Electricity_Deliveries]],0)*Unspec_Exports[[#This Row],[Default_Emissions_Factor]]*Unspec_Exports[[#This Row],[Transmission_Loss_Correction_Factor]],"")</f>
        <v/>
      </c>
      <c r="H227" s="33"/>
      <c r="I227" s="64"/>
      <c r="J227" s="132" t="str">
        <f t="shared" si="3"/>
        <v/>
      </c>
      <c r="K227" s="33"/>
      <c r="L227" s="83"/>
    </row>
    <row r="228" spans="1:12" ht="15.6">
      <c r="A228" s="78"/>
      <c r="B228" s="64"/>
      <c r="C228" s="37"/>
      <c r="D228" s="65"/>
      <c r="E228" s="66" t="str">
        <f>IF(Unspec_Exports[[#This Row],[Aggregated_Final_POD]]="","",0.437)</f>
        <v/>
      </c>
      <c r="F228" s="66" t="str">
        <f>IF(Unspec_Exports[[#This Row],[Aggregated_Final_POD]]="","",1)</f>
        <v/>
      </c>
      <c r="G228" s="66" t="str">
        <f>IFERROR(MAX(Unspec_Exports[[#This Row],[Unspecified_Electricity_Deliveries]],0)*Unspec_Exports[[#This Row],[Default_Emissions_Factor]]*Unspec_Exports[[#This Row],[Transmission_Loss_Correction_Factor]],"")</f>
        <v/>
      </c>
      <c r="H228" s="33"/>
      <c r="I228" s="64"/>
      <c r="J228" s="132" t="str">
        <f t="shared" si="3"/>
        <v/>
      </c>
      <c r="K228" s="33"/>
      <c r="L228" s="83"/>
    </row>
    <row r="229" spans="1:12" ht="15.6">
      <c r="A229" s="78"/>
      <c r="B229" s="64"/>
      <c r="C229" s="37"/>
      <c r="D229" s="65"/>
      <c r="E229" s="66" t="str">
        <f>IF(Unspec_Exports[[#This Row],[Aggregated_Final_POD]]="","",0.437)</f>
        <v/>
      </c>
      <c r="F229" s="66" t="str">
        <f>IF(Unspec_Exports[[#This Row],[Aggregated_Final_POD]]="","",1)</f>
        <v/>
      </c>
      <c r="G229" s="66" t="str">
        <f>IFERROR(MAX(Unspec_Exports[[#This Row],[Unspecified_Electricity_Deliveries]],0)*Unspec_Exports[[#This Row],[Default_Emissions_Factor]]*Unspec_Exports[[#This Row],[Transmission_Loss_Correction_Factor]],"")</f>
        <v/>
      </c>
      <c r="H229" s="33"/>
      <c r="I229" s="64"/>
      <c r="J229" s="132" t="str">
        <f t="shared" si="3"/>
        <v/>
      </c>
      <c r="K229" s="33"/>
      <c r="L229" s="83"/>
    </row>
    <row r="230" spans="1:12" ht="15.6">
      <c r="A230" s="78"/>
      <c r="B230" s="64"/>
      <c r="C230" s="37"/>
      <c r="D230" s="65"/>
      <c r="E230" s="66" t="str">
        <f>IF(Unspec_Exports[[#This Row],[Aggregated_Final_POD]]="","",0.437)</f>
        <v/>
      </c>
      <c r="F230" s="66" t="str">
        <f>IF(Unspec_Exports[[#This Row],[Aggregated_Final_POD]]="","",1)</f>
        <v/>
      </c>
      <c r="G230" s="66" t="str">
        <f>IFERROR(MAX(Unspec_Exports[[#This Row],[Unspecified_Electricity_Deliveries]],0)*Unspec_Exports[[#This Row],[Default_Emissions_Factor]]*Unspec_Exports[[#This Row],[Transmission_Loss_Correction_Factor]],"")</f>
        <v/>
      </c>
      <c r="H230" s="33"/>
      <c r="I230" s="64"/>
      <c r="J230" s="132" t="str">
        <f t="shared" si="3"/>
        <v/>
      </c>
      <c r="K230" s="33"/>
      <c r="L230" s="83"/>
    </row>
    <row r="231" spans="1:12" ht="15.6">
      <c r="A231" s="78"/>
      <c r="B231" s="64"/>
      <c r="C231" s="37"/>
      <c r="D231" s="65"/>
      <c r="E231" s="66" t="str">
        <f>IF(Unspec_Exports[[#This Row],[Aggregated_Final_POD]]="","",0.437)</f>
        <v/>
      </c>
      <c r="F231" s="66" t="str">
        <f>IF(Unspec_Exports[[#This Row],[Aggregated_Final_POD]]="","",1)</f>
        <v/>
      </c>
      <c r="G231" s="66" t="str">
        <f>IFERROR(MAX(Unspec_Exports[[#This Row],[Unspecified_Electricity_Deliveries]],0)*Unspec_Exports[[#This Row],[Default_Emissions_Factor]]*Unspec_Exports[[#This Row],[Transmission_Loss_Correction_Factor]],"")</f>
        <v/>
      </c>
      <c r="H231" s="33"/>
      <c r="I231" s="64"/>
      <c r="J231" s="132" t="str">
        <f t="shared" si="3"/>
        <v/>
      </c>
      <c r="K231" s="33"/>
      <c r="L231" s="83"/>
    </row>
    <row r="232" spans="1:12" ht="15.6">
      <c r="A232" s="78"/>
      <c r="B232" s="64"/>
      <c r="C232" s="37"/>
      <c r="D232" s="65"/>
      <c r="E232" s="66" t="str">
        <f>IF(Unspec_Exports[[#This Row],[Aggregated_Final_POD]]="","",0.437)</f>
        <v/>
      </c>
      <c r="F232" s="66" t="str">
        <f>IF(Unspec_Exports[[#This Row],[Aggregated_Final_POD]]="","",1)</f>
        <v/>
      </c>
      <c r="G232" s="66" t="str">
        <f>IFERROR(MAX(Unspec_Exports[[#This Row],[Unspecified_Electricity_Deliveries]],0)*Unspec_Exports[[#This Row],[Default_Emissions_Factor]]*Unspec_Exports[[#This Row],[Transmission_Loss_Correction_Factor]],"")</f>
        <v/>
      </c>
      <c r="H232" s="33"/>
      <c r="I232" s="64"/>
      <c r="J232" s="132" t="str">
        <f t="shared" si="3"/>
        <v/>
      </c>
      <c r="K232" s="33"/>
      <c r="L232" s="83"/>
    </row>
    <row r="233" spans="1:12" ht="15.6">
      <c r="A233" s="78"/>
      <c r="B233" s="64"/>
      <c r="C233" s="37"/>
      <c r="D233" s="65"/>
      <c r="E233" s="66" t="str">
        <f>IF(Unspec_Exports[[#This Row],[Aggregated_Final_POD]]="","",0.437)</f>
        <v/>
      </c>
      <c r="F233" s="66" t="str">
        <f>IF(Unspec_Exports[[#This Row],[Aggregated_Final_POD]]="","",1)</f>
        <v/>
      </c>
      <c r="G233" s="66" t="str">
        <f>IFERROR(MAX(Unspec_Exports[[#This Row],[Unspecified_Electricity_Deliveries]],0)*Unspec_Exports[[#This Row],[Default_Emissions_Factor]]*Unspec_Exports[[#This Row],[Transmission_Loss_Correction_Factor]],"")</f>
        <v/>
      </c>
      <c r="H233" s="33"/>
      <c r="I233" s="64"/>
      <c r="J233" s="132" t="str">
        <f t="shared" si="3"/>
        <v/>
      </c>
      <c r="K233" s="33"/>
      <c r="L233" s="83"/>
    </row>
    <row r="234" spans="1:12" ht="15.6">
      <c r="A234" s="78"/>
      <c r="B234" s="64"/>
      <c r="C234" s="37"/>
      <c r="D234" s="65"/>
      <c r="E234" s="66" t="str">
        <f>IF(Unspec_Exports[[#This Row],[Aggregated_Final_POD]]="","",0.437)</f>
        <v/>
      </c>
      <c r="F234" s="66" t="str">
        <f>IF(Unspec_Exports[[#This Row],[Aggregated_Final_POD]]="","",1)</f>
        <v/>
      </c>
      <c r="G234" s="66" t="str">
        <f>IFERROR(MAX(Unspec_Exports[[#This Row],[Unspecified_Electricity_Deliveries]],0)*Unspec_Exports[[#This Row],[Default_Emissions_Factor]]*Unspec_Exports[[#This Row],[Transmission_Loss_Correction_Factor]],"")</f>
        <v/>
      </c>
      <c r="H234" s="33"/>
      <c r="I234" s="64"/>
      <c r="J234" s="132" t="str">
        <f t="shared" si="3"/>
        <v/>
      </c>
      <c r="K234" s="33"/>
      <c r="L234" s="83"/>
    </row>
    <row r="235" spans="1:12" ht="15.6">
      <c r="A235" s="78"/>
      <c r="B235" s="64"/>
      <c r="C235" s="37"/>
      <c r="D235" s="65"/>
      <c r="E235" s="66" t="str">
        <f>IF(Unspec_Exports[[#This Row],[Aggregated_Final_POD]]="","",0.437)</f>
        <v/>
      </c>
      <c r="F235" s="66" t="str">
        <f>IF(Unspec_Exports[[#This Row],[Aggregated_Final_POD]]="","",1)</f>
        <v/>
      </c>
      <c r="G235" s="66" t="str">
        <f>IFERROR(MAX(Unspec_Exports[[#This Row],[Unspecified_Electricity_Deliveries]],0)*Unspec_Exports[[#This Row],[Default_Emissions_Factor]]*Unspec_Exports[[#This Row],[Transmission_Loss_Correction_Factor]],"")</f>
        <v/>
      </c>
      <c r="H235" s="33"/>
      <c r="I235" s="64"/>
      <c r="J235" s="132" t="str">
        <f t="shared" si="3"/>
        <v/>
      </c>
      <c r="K235" s="33"/>
      <c r="L235" s="83"/>
    </row>
    <row r="236" spans="1:12" ht="15.6">
      <c r="A236" s="78"/>
      <c r="B236" s="64"/>
      <c r="C236" s="37"/>
      <c r="D236" s="65"/>
      <c r="E236" s="66" t="str">
        <f>IF(Unspec_Exports[[#This Row],[Aggregated_Final_POD]]="","",0.437)</f>
        <v/>
      </c>
      <c r="F236" s="66" t="str">
        <f>IF(Unspec_Exports[[#This Row],[Aggregated_Final_POD]]="","",1)</f>
        <v/>
      </c>
      <c r="G236" s="66" t="str">
        <f>IFERROR(MAX(Unspec_Exports[[#This Row],[Unspecified_Electricity_Deliveries]],0)*Unspec_Exports[[#This Row],[Default_Emissions_Factor]]*Unspec_Exports[[#This Row],[Transmission_Loss_Correction_Factor]],"")</f>
        <v/>
      </c>
      <c r="H236" s="33"/>
      <c r="I236" s="64"/>
      <c r="J236" s="132" t="str">
        <f t="shared" si="3"/>
        <v/>
      </c>
      <c r="K236" s="33"/>
      <c r="L236" s="83"/>
    </row>
    <row r="237" spans="1:12" ht="15.6">
      <c r="A237" s="78"/>
      <c r="B237" s="64"/>
      <c r="C237" s="37"/>
      <c r="D237" s="65"/>
      <c r="E237" s="66" t="str">
        <f>IF(Unspec_Exports[[#This Row],[Aggregated_Final_POD]]="","",0.437)</f>
        <v/>
      </c>
      <c r="F237" s="66" t="str">
        <f>IF(Unspec_Exports[[#This Row],[Aggregated_Final_POD]]="","",1)</f>
        <v/>
      </c>
      <c r="G237" s="66" t="str">
        <f>IFERROR(MAX(Unspec_Exports[[#This Row],[Unspecified_Electricity_Deliveries]],0)*Unspec_Exports[[#This Row],[Default_Emissions_Factor]]*Unspec_Exports[[#This Row],[Transmission_Loss_Correction_Factor]],"")</f>
        <v/>
      </c>
      <c r="H237" s="33"/>
      <c r="I237" s="64"/>
      <c r="J237" s="132" t="str">
        <f t="shared" si="3"/>
        <v/>
      </c>
      <c r="K237" s="33"/>
      <c r="L237" s="83"/>
    </row>
    <row r="238" spans="1:12" ht="15.6">
      <c r="A238" s="78"/>
      <c r="B238" s="64"/>
      <c r="C238" s="37"/>
      <c r="D238" s="65"/>
      <c r="E238" s="66" t="str">
        <f>IF(Unspec_Exports[[#This Row],[Aggregated_Final_POD]]="","",0.437)</f>
        <v/>
      </c>
      <c r="F238" s="66" t="str">
        <f>IF(Unspec_Exports[[#This Row],[Aggregated_Final_POD]]="","",1)</f>
        <v/>
      </c>
      <c r="G238" s="66" t="str">
        <f>IFERROR(MAX(Unspec_Exports[[#This Row],[Unspecified_Electricity_Deliveries]],0)*Unspec_Exports[[#This Row],[Default_Emissions_Factor]]*Unspec_Exports[[#This Row],[Transmission_Loss_Correction_Factor]],"")</f>
        <v/>
      </c>
      <c r="H238" s="33"/>
      <c r="I238" s="64"/>
      <c r="J238" s="132" t="str">
        <f t="shared" si="3"/>
        <v/>
      </c>
      <c r="K238" s="33"/>
      <c r="L238" s="83"/>
    </row>
    <row r="239" spans="1:12" ht="15.6">
      <c r="A239" s="78"/>
      <c r="B239" s="64"/>
      <c r="C239" s="37"/>
      <c r="D239" s="65"/>
      <c r="E239" s="66" t="str">
        <f>IF(Unspec_Exports[[#This Row],[Aggregated_Final_POD]]="","",0.437)</f>
        <v/>
      </c>
      <c r="F239" s="66" t="str">
        <f>IF(Unspec_Exports[[#This Row],[Aggregated_Final_POD]]="","",1)</f>
        <v/>
      </c>
      <c r="G239" s="66" t="str">
        <f>IFERROR(MAX(Unspec_Exports[[#This Row],[Unspecified_Electricity_Deliveries]],0)*Unspec_Exports[[#This Row],[Default_Emissions_Factor]]*Unspec_Exports[[#This Row],[Transmission_Loss_Correction_Factor]],"")</f>
        <v/>
      </c>
      <c r="H239" s="33"/>
      <c r="I239" s="64"/>
      <c r="J239" s="132" t="str">
        <f t="shared" si="3"/>
        <v/>
      </c>
      <c r="K239" s="33"/>
      <c r="L239" s="83"/>
    </row>
    <row r="240" spans="1:12" ht="15.6">
      <c r="A240" s="78"/>
      <c r="B240" s="64"/>
      <c r="C240" s="37"/>
      <c r="D240" s="65"/>
      <c r="E240" s="66" t="str">
        <f>IF(Unspec_Exports[[#This Row],[Aggregated_Final_POD]]="","",0.437)</f>
        <v/>
      </c>
      <c r="F240" s="66" t="str">
        <f>IF(Unspec_Exports[[#This Row],[Aggregated_Final_POD]]="","",1)</f>
        <v/>
      </c>
      <c r="G240" s="66" t="str">
        <f>IFERROR(MAX(Unspec_Exports[[#This Row],[Unspecified_Electricity_Deliveries]],0)*Unspec_Exports[[#This Row],[Default_Emissions_Factor]]*Unspec_Exports[[#This Row],[Transmission_Loss_Correction_Factor]],"")</f>
        <v/>
      </c>
      <c r="H240" s="33"/>
      <c r="I240" s="64"/>
      <c r="J240" s="132" t="str">
        <f t="shared" si="3"/>
        <v/>
      </c>
      <c r="K240" s="33"/>
      <c r="L240" s="83"/>
    </row>
    <row r="241" spans="1:12" ht="15.6">
      <c r="A241" s="78"/>
      <c r="B241" s="64"/>
      <c r="C241" s="37"/>
      <c r="D241" s="65"/>
      <c r="E241" s="66" t="str">
        <f>IF(Unspec_Exports[[#This Row],[Aggregated_Final_POD]]="","",0.437)</f>
        <v/>
      </c>
      <c r="F241" s="66" t="str">
        <f>IF(Unspec_Exports[[#This Row],[Aggregated_Final_POD]]="","",1)</f>
        <v/>
      </c>
      <c r="G241" s="66" t="str">
        <f>IFERROR(MAX(Unspec_Exports[[#This Row],[Unspecified_Electricity_Deliveries]],0)*Unspec_Exports[[#This Row],[Default_Emissions_Factor]]*Unspec_Exports[[#This Row],[Transmission_Loss_Correction_Factor]],"")</f>
        <v/>
      </c>
      <c r="H241" s="33"/>
      <c r="I241" s="64"/>
      <c r="J241" s="132" t="str">
        <f t="shared" si="3"/>
        <v/>
      </c>
      <c r="K241" s="33"/>
      <c r="L241" s="83"/>
    </row>
    <row r="242" spans="1:12" ht="15.6">
      <c r="A242" s="78"/>
      <c r="B242" s="64"/>
      <c r="C242" s="37"/>
      <c r="D242" s="65"/>
      <c r="E242" s="66" t="str">
        <f>IF(Unspec_Exports[[#This Row],[Aggregated_Final_POD]]="","",0.437)</f>
        <v/>
      </c>
      <c r="F242" s="66" t="str">
        <f>IF(Unspec_Exports[[#This Row],[Aggregated_Final_POD]]="","",1)</f>
        <v/>
      </c>
      <c r="G242" s="66" t="str">
        <f>IFERROR(MAX(Unspec_Exports[[#This Row],[Unspecified_Electricity_Deliveries]],0)*Unspec_Exports[[#This Row],[Default_Emissions_Factor]]*Unspec_Exports[[#This Row],[Transmission_Loss_Correction_Factor]],"")</f>
        <v/>
      </c>
      <c r="H242" s="33"/>
      <c r="I242" s="64"/>
      <c r="J242" s="132" t="str">
        <f t="shared" si="3"/>
        <v/>
      </c>
      <c r="K242" s="33"/>
      <c r="L242" s="83"/>
    </row>
    <row r="243" spans="1:12" ht="15.6">
      <c r="A243" s="78"/>
      <c r="B243" s="64"/>
      <c r="C243" s="37"/>
      <c r="D243" s="65"/>
      <c r="E243" s="66" t="str">
        <f>IF(Unspec_Exports[[#This Row],[Aggregated_Final_POD]]="","",0.437)</f>
        <v/>
      </c>
      <c r="F243" s="66" t="str">
        <f>IF(Unspec_Exports[[#This Row],[Aggregated_Final_POD]]="","",1)</f>
        <v/>
      </c>
      <c r="G243" s="66" t="str">
        <f>IFERROR(MAX(Unspec_Exports[[#This Row],[Unspecified_Electricity_Deliveries]],0)*Unspec_Exports[[#This Row],[Default_Emissions_Factor]]*Unspec_Exports[[#This Row],[Transmission_Loss_Correction_Factor]],"")</f>
        <v/>
      </c>
      <c r="H243" s="33"/>
      <c r="I243" s="64"/>
      <c r="J243" s="132" t="str">
        <f t="shared" si="3"/>
        <v/>
      </c>
      <c r="K243" s="33"/>
      <c r="L243" s="83"/>
    </row>
    <row r="244" spans="1:12" ht="15.6">
      <c r="A244" s="78"/>
      <c r="B244" s="64"/>
      <c r="C244" s="37"/>
      <c r="D244" s="65"/>
      <c r="E244" s="66" t="str">
        <f>IF(Unspec_Exports[[#This Row],[Aggregated_Final_POD]]="","",0.437)</f>
        <v/>
      </c>
      <c r="F244" s="66" t="str">
        <f>IF(Unspec_Exports[[#This Row],[Aggregated_Final_POD]]="","",1)</f>
        <v/>
      </c>
      <c r="G244" s="66" t="str">
        <f>IFERROR(MAX(Unspec_Exports[[#This Row],[Unspecified_Electricity_Deliveries]],0)*Unspec_Exports[[#This Row],[Default_Emissions_Factor]]*Unspec_Exports[[#This Row],[Transmission_Loss_Correction_Factor]],"")</f>
        <v/>
      </c>
      <c r="H244" s="33"/>
      <c r="I244" s="64"/>
      <c r="J244" s="132" t="str">
        <f t="shared" si="3"/>
        <v/>
      </c>
      <c r="K244" s="33"/>
      <c r="L244" s="83"/>
    </row>
    <row r="245" spans="1:12" ht="15.6">
      <c r="A245" s="78"/>
      <c r="B245" s="64"/>
      <c r="C245" s="37"/>
      <c r="D245" s="65"/>
      <c r="E245" s="66" t="str">
        <f>IF(Unspec_Exports[[#This Row],[Aggregated_Final_POD]]="","",0.437)</f>
        <v/>
      </c>
      <c r="F245" s="66" t="str">
        <f>IF(Unspec_Exports[[#This Row],[Aggregated_Final_POD]]="","",1)</f>
        <v/>
      </c>
      <c r="G245" s="66" t="str">
        <f>IFERROR(MAX(Unspec_Exports[[#This Row],[Unspecified_Electricity_Deliveries]],0)*Unspec_Exports[[#This Row],[Default_Emissions_Factor]]*Unspec_Exports[[#This Row],[Transmission_Loss_Correction_Factor]],"")</f>
        <v/>
      </c>
      <c r="H245" s="33"/>
      <c r="I245" s="64"/>
      <c r="J245" s="132" t="str">
        <f t="shared" si="3"/>
        <v/>
      </c>
      <c r="K245" s="33"/>
      <c r="L245" s="83"/>
    </row>
    <row r="246" spans="1:12" ht="15.6">
      <c r="A246" s="78"/>
      <c r="B246" s="64"/>
      <c r="C246" s="37"/>
      <c r="D246" s="65"/>
      <c r="E246" s="66" t="str">
        <f>IF(Unspec_Exports[[#This Row],[Aggregated_Final_POD]]="","",0.437)</f>
        <v/>
      </c>
      <c r="F246" s="66" t="str">
        <f>IF(Unspec_Exports[[#This Row],[Aggregated_Final_POD]]="","",1)</f>
        <v/>
      </c>
      <c r="G246" s="66" t="str">
        <f>IFERROR(MAX(Unspec_Exports[[#This Row],[Unspecified_Electricity_Deliveries]],0)*Unspec_Exports[[#This Row],[Default_Emissions_Factor]]*Unspec_Exports[[#This Row],[Transmission_Loss_Correction_Factor]],"")</f>
        <v/>
      </c>
      <c r="H246" s="33"/>
      <c r="I246" s="64"/>
      <c r="J246" s="132" t="str">
        <f t="shared" si="3"/>
        <v/>
      </c>
      <c r="K246" s="33"/>
      <c r="L246" s="83"/>
    </row>
    <row r="247" spans="1:12" ht="15.6">
      <c r="A247" s="78"/>
      <c r="B247" s="64"/>
      <c r="C247" s="37"/>
      <c r="D247" s="65"/>
      <c r="E247" s="66" t="str">
        <f>IF(Unspec_Exports[[#This Row],[Aggregated_Final_POD]]="","",0.437)</f>
        <v/>
      </c>
      <c r="F247" s="66" t="str">
        <f>IF(Unspec_Exports[[#This Row],[Aggregated_Final_POD]]="","",1)</f>
        <v/>
      </c>
      <c r="G247" s="66" t="str">
        <f>IFERROR(MAX(Unspec_Exports[[#This Row],[Unspecified_Electricity_Deliveries]],0)*Unspec_Exports[[#This Row],[Default_Emissions_Factor]]*Unspec_Exports[[#This Row],[Transmission_Loss_Correction_Factor]],"")</f>
        <v/>
      </c>
      <c r="H247" s="33"/>
      <c r="I247" s="64"/>
      <c r="J247" s="132" t="str">
        <f t="shared" si="3"/>
        <v/>
      </c>
      <c r="K247" s="33"/>
      <c r="L247" s="83"/>
    </row>
    <row r="248" spans="1:12" ht="15.6">
      <c r="A248" s="78"/>
      <c r="B248" s="64"/>
      <c r="C248" s="37"/>
      <c r="D248" s="65"/>
      <c r="E248" s="66" t="str">
        <f>IF(Unspec_Exports[[#This Row],[Aggregated_Final_POD]]="","",0.437)</f>
        <v/>
      </c>
      <c r="F248" s="66" t="str">
        <f>IF(Unspec_Exports[[#This Row],[Aggregated_Final_POD]]="","",1)</f>
        <v/>
      </c>
      <c r="G248" s="66" t="str">
        <f>IFERROR(MAX(Unspec_Exports[[#This Row],[Unspecified_Electricity_Deliveries]],0)*Unspec_Exports[[#This Row],[Default_Emissions_Factor]]*Unspec_Exports[[#This Row],[Transmission_Loss_Correction_Factor]],"")</f>
        <v/>
      </c>
      <c r="H248" s="33"/>
      <c r="I248" s="64"/>
      <c r="J248" s="132" t="str">
        <f t="shared" si="3"/>
        <v/>
      </c>
      <c r="K248" s="33"/>
      <c r="L248" s="83"/>
    </row>
    <row r="249" spans="1:12" ht="15.6">
      <c r="A249" s="78"/>
      <c r="B249" s="64"/>
      <c r="C249" s="37"/>
      <c r="D249" s="65"/>
      <c r="E249" s="66" t="str">
        <f>IF(Unspec_Exports[[#This Row],[Aggregated_Final_POD]]="","",0.437)</f>
        <v/>
      </c>
      <c r="F249" s="66" t="str">
        <f>IF(Unspec_Exports[[#This Row],[Aggregated_Final_POD]]="","",1)</f>
        <v/>
      </c>
      <c r="G249" s="66" t="str">
        <f>IFERROR(MAX(Unspec_Exports[[#This Row],[Unspecified_Electricity_Deliveries]],0)*Unspec_Exports[[#This Row],[Default_Emissions_Factor]]*Unspec_Exports[[#This Row],[Transmission_Loss_Correction_Factor]],"")</f>
        <v/>
      </c>
      <c r="H249" s="33"/>
      <c r="I249" s="64"/>
      <c r="J249" s="132" t="str">
        <f t="shared" si="3"/>
        <v/>
      </c>
      <c r="K249" s="33"/>
      <c r="L249" s="83"/>
    </row>
    <row r="250" spans="1:12" ht="15.6">
      <c r="A250" s="78"/>
      <c r="B250" s="64"/>
      <c r="C250" s="37"/>
      <c r="D250" s="65"/>
      <c r="E250" s="66" t="str">
        <f>IF(Unspec_Exports[[#This Row],[Aggregated_Final_POD]]="","",0.437)</f>
        <v/>
      </c>
      <c r="F250" s="66" t="str">
        <f>IF(Unspec_Exports[[#This Row],[Aggregated_Final_POD]]="","",1)</f>
        <v/>
      </c>
      <c r="G250" s="66" t="str">
        <f>IFERROR(MAX(Unspec_Exports[[#This Row],[Unspecified_Electricity_Deliveries]],0)*Unspec_Exports[[#This Row],[Default_Emissions_Factor]]*Unspec_Exports[[#This Row],[Transmission_Loss_Correction_Factor]],"")</f>
        <v/>
      </c>
      <c r="H250" s="33"/>
      <c r="I250" s="64"/>
      <c r="J250" s="132" t="str">
        <f t="shared" si="3"/>
        <v/>
      </c>
      <c r="K250" s="33"/>
      <c r="L250" s="83"/>
    </row>
    <row r="251" spans="1:12" ht="15.6">
      <c r="A251" s="78"/>
      <c r="B251" s="64"/>
      <c r="C251" s="37"/>
      <c r="D251" s="65"/>
      <c r="E251" s="66" t="str">
        <f>IF(Unspec_Exports[[#This Row],[Aggregated_Final_POD]]="","",0.437)</f>
        <v/>
      </c>
      <c r="F251" s="66" t="str">
        <f>IF(Unspec_Exports[[#This Row],[Aggregated_Final_POD]]="","",1)</f>
        <v/>
      </c>
      <c r="G251" s="66" t="str">
        <f>IFERROR(MAX(Unspec_Exports[[#This Row],[Unspecified_Electricity_Deliveries]],0)*Unspec_Exports[[#This Row],[Default_Emissions_Factor]]*Unspec_Exports[[#This Row],[Transmission_Loss_Correction_Factor]],"")</f>
        <v/>
      </c>
      <c r="H251" s="33"/>
      <c r="I251" s="64"/>
      <c r="J251" s="132" t="str">
        <f t="shared" si="3"/>
        <v/>
      </c>
      <c r="K251" s="33"/>
      <c r="L251" s="83"/>
    </row>
    <row r="252" spans="1:12" ht="15.6">
      <c r="A252" s="78"/>
      <c r="B252" s="64"/>
      <c r="C252" s="37"/>
      <c r="D252" s="65"/>
      <c r="E252" s="66" t="str">
        <f>IF(Unspec_Exports[[#This Row],[Aggregated_Final_POD]]="","",0.437)</f>
        <v/>
      </c>
      <c r="F252" s="66" t="str">
        <f>IF(Unspec_Exports[[#This Row],[Aggregated_Final_POD]]="","",1)</f>
        <v/>
      </c>
      <c r="G252" s="66" t="str">
        <f>IFERROR(MAX(Unspec_Exports[[#This Row],[Unspecified_Electricity_Deliveries]],0)*Unspec_Exports[[#This Row],[Default_Emissions_Factor]]*Unspec_Exports[[#This Row],[Transmission_Loss_Correction_Factor]],"")</f>
        <v/>
      </c>
      <c r="H252" s="33"/>
      <c r="I252" s="64"/>
      <c r="J252" s="132" t="str">
        <f t="shared" si="3"/>
        <v/>
      </c>
      <c r="K252" s="33"/>
      <c r="L252" s="83"/>
    </row>
    <row r="253" spans="1:12" ht="15.6">
      <c r="A253" s="78"/>
      <c r="B253" s="64"/>
      <c r="C253" s="37"/>
      <c r="D253" s="65"/>
      <c r="E253" s="66" t="str">
        <f>IF(Unspec_Exports[[#This Row],[Aggregated_Final_POD]]="","",0.437)</f>
        <v/>
      </c>
      <c r="F253" s="66" t="str">
        <f>IF(Unspec_Exports[[#This Row],[Aggregated_Final_POD]]="","",1)</f>
        <v/>
      </c>
      <c r="G253" s="66" t="str">
        <f>IFERROR(MAX(Unspec_Exports[[#This Row],[Unspecified_Electricity_Deliveries]],0)*Unspec_Exports[[#This Row],[Default_Emissions_Factor]]*Unspec_Exports[[#This Row],[Transmission_Loss_Correction_Factor]],"")</f>
        <v/>
      </c>
      <c r="H253" s="33"/>
      <c r="I253" s="64"/>
      <c r="J253" s="132" t="str">
        <f t="shared" si="3"/>
        <v/>
      </c>
      <c r="K253" s="33"/>
      <c r="L253" s="83"/>
    </row>
    <row r="254" spans="1:12" ht="15.6">
      <c r="A254" s="78"/>
      <c r="B254" s="64"/>
      <c r="C254" s="37"/>
      <c r="D254" s="65"/>
      <c r="E254" s="66" t="str">
        <f>IF(Unspec_Exports[[#This Row],[Aggregated_Final_POD]]="","",0.437)</f>
        <v/>
      </c>
      <c r="F254" s="66" t="str">
        <f>IF(Unspec_Exports[[#This Row],[Aggregated_Final_POD]]="","",1)</f>
        <v/>
      </c>
      <c r="G254" s="66" t="str">
        <f>IFERROR(MAX(Unspec_Exports[[#This Row],[Unspecified_Electricity_Deliveries]],0)*Unspec_Exports[[#This Row],[Default_Emissions_Factor]]*Unspec_Exports[[#This Row],[Transmission_Loss_Correction_Factor]],"")</f>
        <v/>
      </c>
      <c r="H254" s="33"/>
      <c r="I254" s="64"/>
      <c r="J254" s="132" t="str">
        <f t="shared" si="3"/>
        <v/>
      </c>
      <c r="K254" s="33"/>
      <c r="L254" s="83"/>
    </row>
    <row r="255" spans="1:12" ht="15.6">
      <c r="A255" s="78"/>
      <c r="B255" s="64"/>
      <c r="C255" s="37"/>
      <c r="D255" s="65"/>
      <c r="E255" s="66" t="str">
        <f>IF(Unspec_Exports[[#This Row],[Aggregated_Final_POD]]="","",0.437)</f>
        <v/>
      </c>
      <c r="F255" s="66" t="str">
        <f>IF(Unspec_Exports[[#This Row],[Aggregated_Final_POD]]="","",1)</f>
        <v/>
      </c>
      <c r="G255" s="66" t="str">
        <f>IFERROR(MAX(Unspec_Exports[[#This Row],[Unspecified_Electricity_Deliveries]],0)*Unspec_Exports[[#This Row],[Default_Emissions_Factor]]*Unspec_Exports[[#This Row],[Transmission_Loss_Correction_Factor]],"")</f>
        <v/>
      </c>
      <c r="H255" s="33"/>
      <c r="I255" s="64"/>
      <c r="J255" s="132" t="str">
        <f t="shared" si="3"/>
        <v/>
      </c>
      <c r="K255" s="33"/>
      <c r="L255" s="83"/>
    </row>
    <row r="256" spans="1:12" ht="15.6">
      <c r="A256" s="78"/>
      <c r="B256" s="64"/>
      <c r="C256" s="37"/>
      <c r="D256" s="65"/>
      <c r="E256" s="66" t="str">
        <f>IF(Unspec_Exports[[#This Row],[Aggregated_Final_POD]]="","",0.437)</f>
        <v/>
      </c>
      <c r="F256" s="66" t="str">
        <f>IF(Unspec_Exports[[#This Row],[Aggregated_Final_POD]]="","",1)</f>
        <v/>
      </c>
      <c r="G256" s="66" t="str">
        <f>IFERROR(MAX(Unspec_Exports[[#This Row],[Unspecified_Electricity_Deliveries]],0)*Unspec_Exports[[#This Row],[Default_Emissions_Factor]]*Unspec_Exports[[#This Row],[Transmission_Loss_Correction_Factor]],"")</f>
        <v/>
      </c>
      <c r="H256" s="33"/>
      <c r="I256" s="64"/>
      <c r="J256" s="132" t="str">
        <f t="shared" si="3"/>
        <v/>
      </c>
      <c r="K256" s="33"/>
      <c r="L256" s="83"/>
    </row>
    <row r="257" spans="1:12" ht="15.6">
      <c r="A257" s="78"/>
      <c r="B257" s="64"/>
      <c r="C257" s="37"/>
      <c r="D257" s="65"/>
      <c r="E257" s="66" t="str">
        <f>IF(Unspec_Exports[[#This Row],[Aggregated_Final_POD]]="","",0.437)</f>
        <v/>
      </c>
      <c r="F257" s="66" t="str">
        <f>IF(Unspec_Exports[[#This Row],[Aggregated_Final_POD]]="","",1)</f>
        <v/>
      </c>
      <c r="G257" s="66" t="str">
        <f>IFERROR(MAX(Unspec_Exports[[#This Row],[Unspecified_Electricity_Deliveries]],0)*Unspec_Exports[[#This Row],[Default_Emissions_Factor]]*Unspec_Exports[[#This Row],[Transmission_Loss_Correction_Factor]],"")</f>
        <v/>
      </c>
      <c r="H257" s="33"/>
      <c r="I257" s="64"/>
      <c r="J257" s="132" t="str">
        <f t="shared" si="3"/>
        <v/>
      </c>
      <c r="K257" s="33"/>
      <c r="L257" s="83"/>
    </row>
    <row r="258" spans="1:12" ht="15.6">
      <c r="A258" s="78"/>
      <c r="B258" s="64"/>
      <c r="C258" s="37"/>
      <c r="D258" s="65"/>
      <c r="E258" s="66" t="str">
        <f>IF(Unspec_Exports[[#This Row],[Aggregated_Final_POD]]="","",0.437)</f>
        <v/>
      </c>
      <c r="F258" s="66" t="str">
        <f>IF(Unspec_Exports[[#This Row],[Aggregated_Final_POD]]="","",1)</f>
        <v/>
      </c>
      <c r="G258" s="66" t="str">
        <f>IFERROR(MAX(Unspec_Exports[[#This Row],[Unspecified_Electricity_Deliveries]],0)*Unspec_Exports[[#This Row],[Default_Emissions_Factor]]*Unspec_Exports[[#This Row],[Transmission_Loss_Correction_Factor]],"")</f>
        <v/>
      </c>
      <c r="H258" s="33"/>
      <c r="I258" s="64"/>
      <c r="J258" s="132" t="str">
        <f t="shared" si="3"/>
        <v/>
      </c>
      <c r="K258" s="33"/>
      <c r="L258" s="83"/>
    </row>
    <row r="259" spans="1:12" ht="15.6">
      <c r="A259" s="78"/>
      <c r="B259" s="64"/>
      <c r="C259" s="37"/>
      <c r="D259" s="65"/>
      <c r="E259" s="66" t="str">
        <f>IF(Unspec_Exports[[#This Row],[Aggregated_Final_POD]]="","",0.437)</f>
        <v/>
      </c>
      <c r="F259" s="66" t="str">
        <f>IF(Unspec_Exports[[#This Row],[Aggregated_Final_POD]]="","",1)</f>
        <v/>
      </c>
      <c r="G259" s="66" t="str">
        <f>IFERROR(MAX(Unspec_Exports[[#This Row],[Unspecified_Electricity_Deliveries]],0)*Unspec_Exports[[#This Row],[Default_Emissions_Factor]]*Unspec_Exports[[#This Row],[Transmission_Loss_Correction_Factor]],"")</f>
        <v/>
      </c>
      <c r="H259" s="33"/>
      <c r="I259" s="64"/>
      <c r="J259" s="132" t="str">
        <f t="shared" si="3"/>
        <v/>
      </c>
      <c r="K259" s="33"/>
      <c r="L259" s="83"/>
    </row>
    <row r="260" spans="1:12" ht="15.6">
      <c r="A260" s="78"/>
      <c r="B260" s="64"/>
      <c r="C260" s="37"/>
      <c r="D260" s="65"/>
      <c r="E260" s="66" t="str">
        <f>IF(Unspec_Exports[[#This Row],[Aggregated_Final_POD]]="","",0.437)</f>
        <v/>
      </c>
      <c r="F260" s="66" t="str">
        <f>IF(Unspec_Exports[[#This Row],[Aggregated_Final_POD]]="","",1)</f>
        <v/>
      </c>
      <c r="G260" s="66" t="str">
        <f>IFERROR(MAX(Unspec_Exports[[#This Row],[Unspecified_Electricity_Deliveries]],0)*Unspec_Exports[[#This Row],[Default_Emissions_Factor]]*Unspec_Exports[[#This Row],[Transmission_Loss_Correction_Factor]],"")</f>
        <v/>
      </c>
      <c r="H260" s="33"/>
      <c r="I260" s="64"/>
      <c r="J260" s="132" t="str">
        <f t="shared" si="3"/>
        <v/>
      </c>
      <c r="K260" s="33"/>
      <c r="L260" s="83"/>
    </row>
    <row r="261" spans="1:12" ht="15.6">
      <c r="A261" s="78"/>
      <c r="B261" s="64"/>
      <c r="C261" s="37"/>
      <c r="D261" s="65"/>
      <c r="E261" s="66" t="str">
        <f>IF(Unspec_Exports[[#This Row],[Aggregated_Final_POD]]="","",0.437)</f>
        <v/>
      </c>
      <c r="F261" s="66" t="str">
        <f>IF(Unspec_Exports[[#This Row],[Aggregated_Final_POD]]="","",1)</f>
        <v/>
      </c>
      <c r="G261" s="66" t="str">
        <f>IFERROR(MAX(Unspec_Exports[[#This Row],[Unspecified_Electricity_Deliveries]],0)*Unspec_Exports[[#This Row],[Default_Emissions_Factor]]*Unspec_Exports[[#This Row],[Transmission_Loss_Correction_Factor]],"")</f>
        <v/>
      </c>
      <c r="H261" s="33"/>
      <c r="I261" s="64"/>
      <c r="J261" s="132" t="str">
        <f t="shared" si="3"/>
        <v/>
      </c>
      <c r="K261" s="33"/>
      <c r="L261" s="83"/>
    </row>
    <row r="262" spans="1:12" ht="15.6">
      <c r="A262" s="78"/>
      <c r="B262" s="64"/>
      <c r="C262" s="37"/>
      <c r="D262" s="65"/>
      <c r="E262" s="66" t="str">
        <f>IF(Unspec_Exports[[#This Row],[Aggregated_Final_POD]]="","",0.437)</f>
        <v/>
      </c>
      <c r="F262" s="66" t="str">
        <f>IF(Unspec_Exports[[#This Row],[Aggregated_Final_POD]]="","",1)</f>
        <v/>
      </c>
      <c r="G262" s="66" t="str">
        <f>IFERROR(MAX(Unspec_Exports[[#This Row],[Unspecified_Electricity_Deliveries]],0)*Unspec_Exports[[#This Row],[Default_Emissions_Factor]]*Unspec_Exports[[#This Row],[Transmission_Loss_Correction_Factor]],"")</f>
        <v/>
      </c>
      <c r="H262" s="33"/>
      <c r="I262" s="64"/>
      <c r="J262" s="132" t="str">
        <f t="shared" ref="J262:J325" si="4">IF(A262="","",IF(I262="Yes","","Verify Entry"))</f>
        <v/>
      </c>
      <c r="K262" s="33"/>
      <c r="L262" s="83"/>
    </row>
    <row r="263" spans="1:12" ht="15.6">
      <c r="A263" s="78"/>
      <c r="B263" s="64"/>
      <c r="C263" s="37"/>
      <c r="D263" s="65"/>
      <c r="E263" s="66" t="str">
        <f>IF(Unspec_Exports[[#This Row],[Aggregated_Final_POD]]="","",0.437)</f>
        <v/>
      </c>
      <c r="F263" s="66" t="str">
        <f>IF(Unspec_Exports[[#This Row],[Aggregated_Final_POD]]="","",1)</f>
        <v/>
      </c>
      <c r="G263" s="66" t="str">
        <f>IFERROR(MAX(Unspec_Exports[[#This Row],[Unspecified_Electricity_Deliveries]],0)*Unspec_Exports[[#This Row],[Default_Emissions_Factor]]*Unspec_Exports[[#This Row],[Transmission_Loss_Correction_Factor]],"")</f>
        <v/>
      </c>
      <c r="H263" s="33"/>
      <c r="I263" s="64"/>
      <c r="J263" s="132" t="str">
        <f t="shared" si="4"/>
        <v/>
      </c>
      <c r="K263" s="33"/>
      <c r="L263" s="83"/>
    </row>
    <row r="264" spans="1:12" ht="15.6">
      <c r="A264" s="78"/>
      <c r="B264" s="64"/>
      <c r="C264" s="37"/>
      <c r="D264" s="65"/>
      <c r="E264" s="66" t="str">
        <f>IF(Unspec_Exports[[#This Row],[Aggregated_Final_POD]]="","",0.437)</f>
        <v/>
      </c>
      <c r="F264" s="66" t="str">
        <f>IF(Unspec_Exports[[#This Row],[Aggregated_Final_POD]]="","",1)</f>
        <v/>
      </c>
      <c r="G264" s="66" t="str">
        <f>IFERROR(MAX(Unspec_Exports[[#This Row],[Unspecified_Electricity_Deliveries]],0)*Unspec_Exports[[#This Row],[Default_Emissions_Factor]]*Unspec_Exports[[#This Row],[Transmission_Loss_Correction_Factor]],"")</f>
        <v/>
      </c>
      <c r="H264" s="33"/>
      <c r="I264" s="64"/>
      <c r="J264" s="132" t="str">
        <f t="shared" si="4"/>
        <v/>
      </c>
      <c r="K264" s="33"/>
      <c r="L264" s="83"/>
    </row>
    <row r="265" spans="1:12" ht="15.6">
      <c r="A265" s="78"/>
      <c r="B265" s="64"/>
      <c r="C265" s="37"/>
      <c r="D265" s="65"/>
      <c r="E265" s="66" t="str">
        <f>IF(Unspec_Exports[[#This Row],[Aggregated_Final_POD]]="","",0.437)</f>
        <v/>
      </c>
      <c r="F265" s="66" t="str">
        <f>IF(Unspec_Exports[[#This Row],[Aggregated_Final_POD]]="","",1)</f>
        <v/>
      </c>
      <c r="G265" s="66" t="str">
        <f>IFERROR(MAX(Unspec_Exports[[#This Row],[Unspecified_Electricity_Deliveries]],0)*Unspec_Exports[[#This Row],[Default_Emissions_Factor]]*Unspec_Exports[[#This Row],[Transmission_Loss_Correction_Factor]],"")</f>
        <v/>
      </c>
      <c r="H265" s="33"/>
      <c r="I265" s="64"/>
      <c r="J265" s="132" t="str">
        <f t="shared" si="4"/>
        <v/>
      </c>
      <c r="K265" s="33"/>
      <c r="L265" s="83"/>
    </row>
    <row r="266" spans="1:12" ht="15.6">
      <c r="A266" s="78"/>
      <c r="B266" s="64"/>
      <c r="C266" s="37"/>
      <c r="D266" s="65"/>
      <c r="E266" s="66" t="str">
        <f>IF(Unspec_Exports[[#This Row],[Aggregated_Final_POD]]="","",0.437)</f>
        <v/>
      </c>
      <c r="F266" s="66" t="str">
        <f>IF(Unspec_Exports[[#This Row],[Aggregated_Final_POD]]="","",1)</f>
        <v/>
      </c>
      <c r="G266" s="66" t="str">
        <f>IFERROR(MAX(Unspec_Exports[[#This Row],[Unspecified_Electricity_Deliveries]],0)*Unspec_Exports[[#This Row],[Default_Emissions_Factor]]*Unspec_Exports[[#This Row],[Transmission_Loss_Correction_Factor]],"")</f>
        <v/>
      </c>
      <c r="H266" s="33"/>
      <c r="I266" s="64"/>
      <c r="J266" s="132" t="str">
        <f t="shared" si="4"/>
        <v/>
      </c>
      <c r="K266" s="33"/>
      <c r="L266" s="83"/>
    </row>
    <row r="267" spans="1:12" ht="15.6">
      <c r="A267" s="78"/>
      <c r="B267" s="64"/>
      <c r="C267" s="37"/>
      <c r="D267" s="65"/>
      <c r="E267" s="66" t="str">
        <f>IF(Unspec_Exports[[#This Row],[Aggregated_Final_POD]]="","",0.437)</f>
        <v/>
      </c>
      <c r="F267" s="66" t="str">
        <f>IF(Unspec_Exports[[#This Row],[Aggregated_Final_POD]]="","",1)</f>
        <v/>
      </c>
      <c r="G267" s="66" t="str">
        <f>IFERROR(MAX(Unspec_Exports[[#This Row],[Unspecified_Electricity_Deliveries]],0)*Unspec_Exports[[#This Row],[Default_Emissions_Factor]]*Unspec_Exports[[#This Row],[Transmission_Loss_Correction_Factor]],"")</f>
        <v/>
      </c>
      <c r="H267" s="33"/>
      <c r="I267" s="64"/>
      <c r="J267" s="132" t="str">
        <f t="shared" si="4"/>
        <v/>
      </c>
      <c r="K267" s="33"/>
      <c r="L267" s="83"/>
    </row>
    <row r="268" spans="1:12" ht="15.6">
      <c r="A268" s="78"/>
      <c r="B268" s="64"/>
      <c r="C268" s="37"/>
      <c r="D268" s="65"/>
      <c r="E268" s="66" t="str">
        <f>IF(Unspec_Exports[[#This Row],[Aggregated_Final_POD]]="","",0.437)</f>
        <v/>
      </c>
      <c r="F268" s="66" t="str">
        <f>IF(Unspec_Exports[[#This Row],[Aggregated_Final_POD]]="","",1)</f>
        <v/>
      </c>
      <c r="G268" s="66" t="str">
        <f>IFERROR(MAX(Unspec_Exports[[#This Row],[Unspecified_Electricity_Deliveries]],0)*Unspec_Exports[[#This Row],[Default_Emissions_Factor]]*Unspec_Exports[[#This Row],[Transmission_Loss_Correction_Factor]],"")</f>
        <v/>
      </c>
      <c r="H268" s="33"/>
      <c r="I268" s="64"/>
      <c r="J268" s="132" t="str">
        <f t="shared" si="4"/>
        <v/>
      </c>
      <c r="K268" s="33"/>
      <c r="L268" s="83"/>
    </row>
    <row r="269" spans="1:12" ht="15.6">
      <c r="A269" s="78"/>
      <c r="B269" s="64"/>
      <c r="C269" s="37"/>
      <c r="D269" s="65"/>
      <c r="E269" s="66" t="str">
        <f>IF(Unspec_Exports[[#This Row],[Aggregated_Final_POD]]="","",0.437)</f>
        <v/>
      </c>
      <c r="F269" s="66" t="str">
        <f>IF(Unspec_Exports[[#This Row],[Aggregated_Final_POD]]="","",1)</f>
        <v/>
      </c>
      <c r="G269" s="66" t="str">
        <f>IFERROR(MAX(Unspec_Exports[[#This Row],[Unspecified_Electricity_Deliveries]],0)*Unspec_Exports[[#This Row],[Default_Emissions_Factor]]*Unspec_Exports[[#This Row],[Transmission_Loss_Correction_Factor]],"")</f>
        <v/>
      </c>
      <c r="H269" s="33"/>
      <c r="I269" s="64"/>
      <c r="J269" s="132" t="str">
        <f t="shared" si="4"/>
        <v/>
      </c>
      <c r="K269" s="33"/>
      <c r="L269" s="83"/>
    </row>
    <row r="270" spans="1:12" ht="15.6">
      <c r="A270" s="78"/>
      <c r="B270" s="64"/>
      <c r="C270" s="37"/>
      <c r="D270" s="65"/>
      <c r="E270" s="66" t="str">
        <f>IF(Unspec_Exports[[#This Row],[Aggregated_Final_POD]]="","",0.437)</f>
        <v/>
      </c>
      <c r="F270" s="66" t="str">
        <f>IF(Unspec_Exports[[#This Row],[Aggregated_Final_POD]]="","",1)</f>
        <v/>
      </c>
      <c r="G270" s="66" t="str">
        <f>IFERROR(MAX(Unspec_Exports[[#This Row],[Unspecified_Electricity_Deliveries]],0)*Unspec_Exports[[#This Row],[Default_Emissions_Factor]]*Unspec_Exports[[#This Row],[Transmission_Loss_Correction_Factor]],"")</f>
        <v/>
      </c>
      <c r="H270" s="33"/>
      <c r="I270" s="64"/>
      <c r="J270" s="132" t="str">
        <f t="shared" si="4"/>
        <v/>
      </c>
      <c r="K270" s="33"/>
      <c r="L270" s="83"/>
    </row>
    <row r="271" spans="1:12" ht="15.6">
      <c r="A271" s="78"/>
      <c r="B271" s="64"/>
      <c r="C271" s="37"/>
      <c r="D271" s="65"/>
      <c r="E271" s="66" t="str">
        <f>IF(Unspec_Exports[[#This Row],[Aggregated_Final_POD]]="","",0.437)</f>
        <v/>
      </c>
      <c r="F271" s="66" t="str">
        <f>IF(Unspec_Exports[[#This Row],[Aggregated_Final_POD]]="","",1)</f>
        <v/>
      </c>
      <c r="G271" s="66" t="str">
        <f>IFERROR(MAX(Unspec_Exports[[#This Row],[Unspecified_Electricity_Deliveries]],0)*Unspec_Exports[[#This Row],[Default_Emissions_Factor]]*Unspec_Exports[[#This Row],[Transmission_Loss_Correction_Factor]],"")</f>
        <v/>
      </c>
      <c r="H271" s="33"/>
      <c r="I271" s="64"/>
      <c r="J271" s="132" t="str">
        <f t="shared" si="4"/>
        <v/>
      </c>
      <c r="K271" s="33"/>
      <c r="L271" s="83"/>
    </row>
    <row r="272" spans="1:12" ht="15.6">
      <c r="A272" s="78"/>
      <c r="B272" s="64"/>
      <c r="C272" s="37"/>
      <c r="D272" s="65"/>
      <c r="E272" s="66" t="str">
        <f>IF(Unspec_Exports[[#This Row],[Aggregated_Final_POD]]="","",0.437)</f>
        <v/>
      </c>
      <c r="F272" s="66" t="str">
        <f>IF(Unspec_Exports[[#This Row],[Aggregated_Final_POD]]="","",1)</f>
        <v/>
      </c>
      <c r="G272" s="66" t="str">
        <f>IFERROR(MAX(Unspec_Exports[[#This Row],[Unspecified_Electricity_Deliveries]],0)*Unspec_Exports[[#This Row],[Default_Emissions_Factor]]*Unspec_Exports[[#This Row],[Transmission_Loss_Correction_Factor]],"")</f>
        <v/>
      </c>
      <c r="H272" s="33"/>
      <c r="I272" s="64"/>
      <c r="J272" s="132" t="str">
        <f t="shared" si="4"/>
        <v/>
      </c>
      <c r="K272" s="33"/>
      <c r="L272" s="83"/>
    </row>
    <row r="273" spans="1:12" ht="15.6">
      <c r="A273" s="78"/>
      <c r="B273" s="64"/>
      <c r="C273" s="37"/>
      <c r="D273" s="65"/>
      <c r="E273" s="66" t="str">
        <f>IF(Unspec_Exports[[#This Row],[Aggregated_Final_POD]]="","",0.437)</f>
        <v/>
      </c>
      <c r="F273" s="66" t="str">
        <f>IF(Unspec_Exports[[#This Row],[Aggregated_Final_POD]]="","",1)</f>
        <v/>
      </c>
      <c r="G273" s="66" t="str">
        <f>IFERROR(MAX(Unspec_Exports[[#This Row],[Unspecified_Electricity_Deliveries]],0)*Unspec_Exports[[#This Row],[Default_Emissions_Factor]]*Unspec_Exports[[#This Row],[Transmission_Loss_Correction_Factor]],"")</f>
        <v/>
      </c>
      <c r="H273" s="33"/>
      <c r="I273" s="64"/>
      <c r="J273" s="132" t="str">
        <f t="shared" si="4"/>
        <v/>
      </c>
      <c r="K273" s="33"/>
      <c r="L273" s="83"/>
    </row>
    <row r="274" spans="1:12" ht="15.6">
      <c r="A274" s="78"/>
      <c r="B274" s="64"/>
      <c r="C274" s="37"/>
      <c r="D274" s="65"/>
      <c r="E274" s="66" t="str">
        <f>IF(Unspec_Exports[[#This Row],[Aggregated_Final_POD]]="","",0.437)</f>
        <v/>
      </c>
      <c r="F274" s="66" t="str">
        <f>IF(Unspec_Exports[[#This Row],[Aggregated_Final_POD]]="","",1)</f>
        <v/>
      </c>
      <c r="G274" s="66" t="str">
        <f>IFERROR(MAX(Unspec_Exports[[#This Row],[Unspecified_Electricity_Deliveries]],0)*Unspec_Exports[[#This Row],[Default_Emissions_Factor]]*Unspec_Exports[[#This Row],[Transmission_Loss_Correction_Factor]],"")</f>
        <v/>
      </c>
      <c r="H274" s="33"/>
      <c r="I274" s="64"/>
      <c r="J274" s="132" t="str">
        <f t="shared" si="4"/>
        <v/>
      </c>
      <c r="K274" s="33"/>
      <c r="L274" s="83"/>
    </row>
    <row r="275" spans="1:12" ht="15.6">
      <c r="A275" s="78"/>
      <c r="B275" s="64"/>
      <c r="C275" s="37"/>
      <c r="D275" s="65"/>
      <c r="E275" s="66" t="str">
        <f>IF(Unspec_Exports[[#This Row],[Aggregated_Final_POD]]="","",0.437)</f>
        <v/>
      </c>
      <c r="F275" s="66" t="str">
        <f>IF(Unspec_Exports[[#This Row],[Aggregated_Final_POD]]="","",1)</f>
        <v/>
      </c>
      <c r="G275" s="66" t="str">
        <f>IFERROR(MAX(Unspec_Exports[[#This Row],[Unspecified_Electricity_Deliveries]],0)*Unspec_Exports[[#This Row],[Default_Emissions_Factor]]*Unspec_Exports[[#This Row],[Transmission_Loss_Correction_Factor]],"")</f>
        <v/>
      </c>
      <c r="H275" s="33"/>
      <c r="I275" s="64"/>
      <c r="J275" s="132" t="str">
        <f t="shared" si="4"/>
        <v/>
      </c>
      <c r="K275" s="33"/>
      <c r="L275" s="83"/>
    </row>
    <row r="276" spans="1:12" ht="15.6">
      <c r="A276" s="78"/>
      <c r="B276" s="64"/>
      <c r="C276" s="37"/>
      <c r="D276" s="65"/>
      <c r="E276" s="66" t="str">
        <f>IF(Unspec_Exports[[#This Row],[Aggregated_Final_POD]]="","",0.437)</f>
        <v/>
      </c>
      <c r="F276" s="66" t="str">
        <f>IF(Unspec_Exports[[#This Row],[Aggregated_Final_POD]]="","",1)</f>
        <v/>
      </c>
      <c r="G276" s="66" t="str">
        <f>IFERROR(MAX(Unspec_Exports[[#This Row],[Unspecified_Electricity_Deliveries]],0)*Unspec_Exports[[#This Row],[Default_Emissions_Factor]]*Unspec_Exports[[#This Row],[Transmission_Loss_Correction_Factor]],"")</f>
        <v/>
      </c>
      <c r="H276" s="33"/>
      <c r="I276" s="64"/>
      <c r="J276" s="132" t="str">
        <f t="shared" si="4"/>
        <v/>
      </c>
      <c r="K276" s="33"/>
      <c r="L276" s="83"/>
    </row>
    <row r="277" spans="1:12" ht="15.6">
      <c r="A277" s="78"/>
      <c r="B277" s="64"/>
      <c r="C277" s="37"/>
      <c r="D277" s="65"/>
      <c r="E277" s="66" t="str">
        <f>IF(Unspec_Exports[[#This Row],[Aggregated_Final_POD]]="","",0.437)</f>
        <v/>
      </c>
      <c r="F277" s="66" t="str">
        <f>IF(Unspec_Exports[[#This Row],[Aggregated_Final_POD]]="","",1)</f>
        <v/>
      </c>
      <c r="G277" s="66" t="str">
        <f>IFERROR(MAX(Unspec_Exports[[#This Row],[Unspecified_Electricity_Deliveries]],0)*Unspec_Exports[[#This Row],[Default_Emissions_Factor]]*Unspec_Exports[[#This Row],[Transmission_Loss_Correction_Factor]],"")</f>
        <v/>
      </c>
      <c r="H277" s="33"/>
      <c r="I277" s="64"/>
      <c r="J277" s="132" t="str">
        <f t="shared" si="4"/>
        <v/>
      </c>
      <c r="K277" s="33"/>
      <c r="L277" s="83"/>
    </row>
    <row r="278" spans="1:12" ht="15.6">
      <c r="A278" s="78"/>
      <c r="B278" s="64"/>
      <c r="C278" s="37"/>
      <c r="D278" s="65"/>
      <c r="E278" s="66" t="str">
        <f>IF(Unspec_Exports[[#This Row],[Aggregated_Final_POD]]="","",0.437)</f>
        <v/>
      </c>
      <c r="F278" s="66" t="str">
        <f>IF(Unspec_Exports[[#This Row],[Aggregated_Final_POD]]="","",1)</f>
        <v/>
      </c>
      <c r="G278" s="66" t="str">
        <f>IFERROR(MAX(Unspec_Exports[[#This Row],[Unspecified_Electricity_Deliveries]],0)*Unspec_Exports[[#This Row],[Default_Emissions_Factor]]*Unspec_Exports[[#This Row],[Transmission_Loss_Correction_Factor]],"")</f>
        <v/>
      </c>
      <c r="H278" s="33"/>
      <c r="I278" s="64"/>
      <c r="J278" s="132" t="str">
        <f t="shared" si="4"/>
        <v/>
      </c>
      <c r="K278" s="33"/>
      <c r="L278" s="83"/>
    </row>
    <row r="279" spans="1:12" ht="15.6">
      <c r="A279" s="78"/>
      <c r="B279" s="64"/>
      <c r="C279" s="37"/>
      <c r="D279" s="65"/>
      <c r="E279" s="66" t="str">
        <f>IF(Unspec_Exports[[#This Row],[Aggregated_Final_POD]]="","",0.437)</f>
        <v/>
      </c>
      <c r="F279" s="66" t="str">
        <f>IF(Unspec_Exports[[#This Row],[Aggregated_Final_POD]]="","",1)</f>
        <v/>
      </c>
      <c r="G279" s="66" t="str">
        <f>IFERROR(MAX(Unspec_Exports[[#This Row],[Unspecified_Electricity_Deliveries]],0)*Unspec_Exports[[#This Row],[Default_Emissions_Factor]]*Unspec_Exports[[#This Row],[Transmission_Loss_Correction_Factor]],"")</f>
        <v/>
      </c>
      <c r="H279" s="33"/>
      <c r="I279" s="64"/>
      <c r="J279" s="132" t="str">
        <f t="shared" si="4"/>
        <v/>
      </c>
      <c r="K279" s="33"/>
      <c r="L279" s="83"/>
    </row>
    <row r="280" spans="1:12" ht="15.6">
      <c r="A280" s="78"/>
      <c r="B280" s="64"/>
      <c r="C280" s="37"/>
      <c r="D280" s="65"/>
      <c r="E280" s="66" t="str">
        <f>IF(Unspec_Exports[[#This Row],[Aggregated_Final_POD]]="","",0.437)</f>
        <v/>
      </c>
      <c r="F280" s="66" t="str">
        <f>IF(Unspec_Exports[[#This Row],[Aggregated_Final_POD]]="","",1)</f>
        <v/>
      </c>
      <c r="G280" s="66" t="str">
        <f>IFERROR(MAX(Unspec_Exports[[#This Row],[Unspecified_Electricity_Deliveries]],0)*Unspec_Exports[[#This Row],[Default_Emissions_Factor]]*Unspec_Exports[[#This Row],[Transmission_Loss_Correction_Factor]],"")</f>
        <v/>
      </c>
      <c r="H280" s="33"/>
      <c r="I280" s="64"/>
      <c r="J280" s="132" t="str">
        <f t="shared" si="4"/>
        <v/>
      </c>
      <c r="K280" s="33"/>
      <c r="L280" s="83"/>
    </row>
    <row r="281" spans="1:12" ht="15.6">
      <c r="A281" s="78"/>
      <c r="B281" s="64"/>
      <c r="C281" s="37"/>
      <c r="D281" s="65"/>
      <c r="E281" s="66" t="str">
        <f>IF(Unspec_Exports[[#This Row],[Aggregated_Final_POD]]="","",0.437)</f>
        <v/>
      </c>
      <c r="F281" s="66" t="str">
        <f>IF(Unspec_Exports[[#This Row],[Aggregated_Final_POD]]="","",1)</f>
        <v/>
      </c>
      <c r="G281" s="66" t="str">
        <f>IFERROR(MAX(Unspec_Exports[[#This Row],[Unspecified_Electricity_Deliveries]],0)*Unspec_Exports[[#This Row],[Default_Emissions_Factor]]*Unspec_Exports[[#This Row],[Transmission_Loss_Correction_Factor]],"")</f>
        <v/>
      </c>
      <c r="H281" s="33"/>
      <c r="I281" s="64"/>
      <c r="J281" s="132" t="str">
        <f t="shared" si="4"/>
        <v/>
      </c>
      <c r="K281" s="33"/>
      <c r="L281" s="83"/>
    </row>
    <row r="282" spans="1:12" ht="15.6">
      <c r="A282" s="78"/>
      <c r="B282" s="64"/>
      <c r="C282" s="37"/>
      <c r="D282" s="65"/>
      <c r="E282" s="66" t="str">
        <f>IF(Unspec_Exports[[#This Row],[Aggregated_Final_POD]]="","",0.437)</f>
        <v/>
      </c>
      <c r="F282" s="66" t="str">
        <f>IF(Unspec_Exports[[#This Row],[Aggregated_Final_POD]]="","",1)</f>
        <v/>
      </c>
      <c r="G282" s="66" t="str">
        <f>IFERROR(MAX(Unspec_Exports[[#This Row],[Unspecified_Electricity_Deliveries]],0)*Unspec_Exports[[#This Row],[Default_Emissions_Factor]]*Unspec_Exports[[#This Row],[Transmission_Loss_Correction_Factor]],"")</f>
        <v/>
      </c>
      <c r="H282" s="33"/>
      <c r="I282" s="64"/>
      <c r="J282" s="132" t="str">
        <f t="shared" si="4"/>
        <v/>
      </c>
      <c r="K282" s="33"/>
      <c r="L282" s="83"/>
    </row>
    <row r="283" spans="1:12" ht="15.6">
      <c r="A283" s="78"/>
      <c r="B283" s="64"/>
      <c r="C283" s="37"/>
      <c r="D283" s="65"/>
      <c r="E283" s="66" t="str">
        <f>IF(Unspec_Exports[[#This Row],[Aggregated_Final_POD]]="","",0.437)</f>
        <v/>
      </c>
      <c r="F283" s="66" t="str">
        <f>IF(Unspec_Exports[[#This Row],[Aggregated_Final_POD]]="","",1)</f>
        <v/>
      </c>
      <c r="G283" s="66" t="str">
        <f>IFERROR(MAX(Unspec_Exports[[#This Row],[Unspecified_Electricity_Deliveries]],0)*Unspec_Exports[[#This Row],[Default_Emissions_Factor]]*Unspec_Exports[[#This Row],[Transmission_Loss_Correction_Factor]],"")</f>
        <v/>
      </c>
      <c r="H283" s="33"/>
      <c r="I283" s="64"/>
      <c r="J283" s="132" t="str">
        <f t="shared" si="4"/>
        <v/>
      </c>
      <c r="K283" s="33"/>
      <c r="L283" s="83"/>
    </row>
    <row r="284" spans="1:12" ht="15.6">
      <c r="A284" s="78"/>
      <c r="B284" s="64"/>
      <c r="C284" s="37"/>
      <c r="D284" s="65"/>
      <c r="E284" s="66" t="str">
        <f>IF(Unspec_Exports[[#This Row],[Aggregated_Final_POD]]="","",0.437)</f>
        <v/>
      </c>
      <c r="F284" s="66" t="str">
        <f>IF(Unspec_Exports[[#This Row],[Aggregated_Final_POD]]="","",1)</f>
        <v/>
      </c>
      <c r="G284" s="66" t="str">
        <f>IFERROR(MAX(Unspec_Exports[[#This Row],[Unspecified_Electricity_Deliveries]],0)*Unspec_Exports[[#This Row],[Default_Emissions_Factor]]*Unspec_Exports[[#This Row],[Transmission_Loss_Correction_Factor]],"")</f>
        <v/>
      </c>
      <c r="H284" s="33"/>
      <c r="I284" s="64"/>
      <c r="J284" s="132" t="str">
        <f t="shared" si="4"/>
        <v/>
      </c>
      <c r="K284" s="33"/>
      <c r="L284" s="83"/>
    </row>
    <row r="285" spans="1:12" ht="15.6">
      <c r="A285" s="78"/>
      <c r="B285" s="64"/>
      <c r="C285" s="37"/>
      <c r="D285" s="65"/>
      <c r="E285" s="66" t="str">
        <f>IF(Unspec_Exports[[#This Row],[Aggregated_Final_POD]]="","",0.437)</f>
        <v/>
      </c>
      <c r="F285" s="66" t="str">
        <f>IF(Unspec_Exports[[#This Row],[Aggregated_Final_POD]]="","",1)</f>
        <v/>
      </c>
      <c r="G285" s="66" t="str">
        <f>IFERROR(MAX(Unspec_Exports[[#This Row],[Unspecified_Electricity_Deliveries]],0)*Unspec_Exports[[#This Row],[Default_Emissions_Factor]]*Unspec_Exports[[#This Row],[Transmission_Loss_Correction_Factor]],"")</f>
        <v/>
      </c>
      <c r="H285" s="33"/>
      <c r="I285" s="64"/>
      <c r="J285" s="132" t="str">
        <f t="shared" si="4"/>
        <v/>
      </c>
      <c r="K285" s="33"/>
      <c r="L285" s="83"/>
    </row>
    <row r="286" spans="1:12" ht="15.6">
      <c r="A286" s="78"/>
      <c r="B286" s="64"/>
      <c r="C286" s="37"/>
      <c r="D286" s="65"/>
      <c r="E286" s="66" t="str">
        <f>IF(Unspec_Exports[[#This Row],[Aggregated_Final_POD]]="","",0.437)</f>
        <v/>
      </c>
      <c r="F286" s="66" t="str">
        <f>IF(Unspec_Exports[[#This Row],[Aggregated_Final_POD]]="","",1)</f>
        <v/>
      </c>
      <c r="G286" s="66" t="str">
        <f>IFERROR(MAX(Unspec_Exports[[#This Row],[Unspecified_Electricity_Deliveries]],0)*Unspec_Exports[[#This Row],[Default_Emissions_Factor]]*Unspec_Exports[[#This Row],[Transmission_Loss_Correction_Factor]],"")</f>
        <v/>
      </c>
      <c r="H286" s="33"/>
      <c r="I286" s="64"/>
      <c r="J286" s="132" t="str">
        <f t="shared" si="4"/>
        <v/>
      </c>
      <c r="K286" s="33"/>
      <c r="L286" s="83"/>
    </row>
    <row r="287" spans="1:12" ht="15.6">
      <c r="A287" s="78"/>
      <c r="B287" s="64"/>
      <c r="C287" s="37"/>
      <c r="D287" s="65"/>
      <c r="E287" s="66" t="str">
        <f>IF(Unspec_Exports[[#This Row],[Aggregated_Final_POD]]="","",0.437)</f>
        <v/>
      </c>
      <c r="F287" s="66" t="str">
        <f>IF(Unspec_Exports[[#This Row],[Aggregated_Final_POD]]="","",1)</f>
        <v/>
      </c>
      <c r="G287" s="66" t="str">
        <f>IFERROR(MAX(Unspec_Exports[[#This Row],[Unspecified_Electricity_Deliveries]],0)*Unspec_Exports[[#This Row],[Default_Emissions_Factor]]*Unspec_Exports[[#This Row],[Transmission_Loss_Correction_Factor]],"")</f>
        <v/>
      </c>
      <c r="H287" s="33"/>
      <c r="I287" s="64"/>
      <c r="J287" s="132" t="str">
        <f t="shared" si="4"/>
        <v/>
      </c>
      <c r="K287" s="33"/>
      <c r="L287" s="83"/>
    </row>
    <row r="288" spans="1:12" ht="15.6">
      <c r="A288" s="78"/>
      <c r="B288" s="64"/>
      <c r="C288" s="37"/>
      <c r="D288" s="65"/>
      <c r="E288" s="66" t="str">
        <f>IF(Unspec_Exports[[#This Row],[Aggregated_Final_POD]]="","",0.437)</f>
        <v/>
      </c>
      <c r="F288" s="66" t="str">
        <f>IF(Unspec_Exports[[#This Row],[Aggregated_Final_POD]]="","",1)</f>
        <v/>
      </c>
      <c r="G288" s="66" t="str">
        <f>IFERROR(MAX(Unspec_Exports[[#This Row],[Unspecified_Electricity_Deliveries]],0)*Unspec_Exports[[#This Row],[Default_Emissions_Factor]]*Unspec_Exports[[#This Row],[Transmission_Loss_Correction_Factor]],"")</f>
        <v/>
      </c>
      <c r="H288" s="33"/>
      <c r="I288" s="64"/>
      <c r="J288" s="132" t="str">
        <f t="shared" si="4"/>
        <v/>
      </c>
      <c r="K288" s="33"/>
      <c r="L288" s="83"/>
    </row>
    <row r="289" spans="1:12" ht="15.6">
      <c r="A289" s="78"/>
      <c r="B289" s="64"/>
      <c r="C289" s="37"/>
      <c r="D289" s="65"/>
      <c r="E289" s="66" t="str">
        <f>IF(Unspec_Exports[[#This Row],[Aggregated_Final_POD]]="","",0.437)</f>
        <v/>
      </c>
      <c r="F289" s="66" t="str">
        <f>IF(Unspec_Exports[[#This Row],[Aggregated_Final_POD]]="","",1)</f>
        <v/>
      </c>
      <c r="G289" s="66" t="str">
        <f>IFERROR(MAX(Unspec_Exports[[#This Row],[Unspecified_Electricity_Deliveries]],0)*Unspec_Exports[[#This Row],[Default_Emissions_Factor]]*Unspec_Exports[[#This Row],[Transmission_Loss_Correction_Factor]],"")</f>
        <v/>
      </c>
      <c r="H289" s="33"/>
      <c r="I289" s="64"/>
      <c r="J289" s="132" t="str">
        <f t="shared" si="4"/>
        <v/>
      </c>
      <c r="K289" s="33"/>
      <c r="L289" s="83"/>
    </row>
    <row r="290" spans="1:12" ht="15.6">
      <c r="A290" s="78"/>
      <c r="B290" s="64"/>
      <c r="C290" s="37"/>
      <c r="D290" s="65"/>
      <c r="E290" s="66" t="str">
        <f>IF(Unspec_Exports[[#This Row],[Aggregated_Final_POD]]="","",0.437)</f>
        <v/>
      </c>
      <c r="F290" s="66" t="str">
        <f>IF(Unspec_Exports[[#This Row],[Aggregated_Final_POD]]="","",1)</f>
        <v/>
      </c>
      <c r="G290" s="66" t="str">
        <f>IFERROR(MAX(Unspec_Exports[[#This Row],[Unspecified_Electricity_Deliveries]],0)*Unspec_Exports[[#This Row],[Default_Emissions_Factor]]*Unspec_Exports[[#This Row],[Transmission_Loss_Correction_Factor]],"")</f>
        <v/>
      </c>
      <c r="H290" s="33"/>
      <c r="I290" s="64"/>
      <c r="J290" s="132" t="str">
        <f t="shared" si="4"/>
        <v/>
      </c>
      <c r="K290" s="33"/>
      <c r="L290" s="83"/>
    </row>
    <row r="291" spans="1:12" ht="15.6">
      <c r="A291" s="78"/>
      <c r="B291" s="64"/>
      <c r="C291" s="37"/>
      <c r="D291" s="65"/>
      <c r="E291" s="66" t="str">
        <f>IF(Unspec_Exports[[#This Row],[Aggregated_Final_POD]]="","",0.437)</f>
        <v/>
      </c>
      <c r="F291" s="66" t="str">
        <f>IF(Unspec_Exports[[#This Row],[Aggregated_Final_POD]]="","",1)</f>
        <v/>
      </c>
      <c r="G291" s="66" t="str">
        <f>IFERROR(MAX(Unspec_Exports[[#This Row],[Unspecified_Electricity_Deliveries]],0)*Unspec_Exports[[#This Row],[Default_Emissions_Factor]]*Unspec_Exports[[#This Row],[Transmission_Loss_Correction_Factor]],"")</f>
        <v/>
      </c>
      <c r="H291" s="33"/>
      <c r="I291" s="64"/>
      <c r="J291" s="132" t="str">
        <f t="shared" si="4"/>
        <v/>
      </c>
      <c r="K291" s="33"/>
      <c r="L291" s="83"/>
    </row>
    <row r="292" spans="1:12" ht="15.6">
      <c r="A292" s="78"/>
      <c r="B292" s="64"/>
      <c r="C292" s="37"/>
      <c r="D292" s="65"/>
      <c r="E292" s="66" t="str">
        <f>IF(Unspec_Exports[[#This Row],[Aggregated_Final_POD]]="","",0.437)</f>
        <v/>
      </c>
      <c r="F292" s="66" t="str">
        <f>IF(Unspec_Exports[[#This Row],[Aggregated_Final_POD]]="","",1)</f>
        <v/>
      </c>
      <c r="G292" s="66" t="str">
        <f>IFERROR(MAX(Unspec_Exports[[#This Row],[Unspecified_Electricity_Deliveries]],0)*Unspec_Exports[[#This Row],[Default_Emissions_Factor]]*Unspec_Exports[[#This Row],[Transmission_Loss_Correction_Factor]],"")</f>
        <v/>
      </c>
      <c r="H292" s="33"/>
      <c r="I292" s="64"/>
      <c r="J292" s="132" t="str">
        <f t="shared" si="4"/>
        <v/>
      </c>
      <c r="K292" s="33"/>
      <c r="L292" s="83"/>
    </row>
    <row r="293" spans="1:12" ht="15.6">
      <c r="A293" s="78"/>
      <c r="B293" s="64"/>
      <c r="C293" s="37"/>
      <c r="D293" s="65"/>
      <c r="E293" s="66" t="str">
        <f>IF(Unspec_Exports[[#This Row],[Aggregated_Final_POD]]="","",0.437)</f>
        <v/>
      </c>
      <c r="F293" s="66" t="str">
        <f>IF(Unspec_Exports[[#This Row],[Aggregated_Final_POD]]="","",1)</f>
        <v/>
      </c>
      <c r="G293" s="66" t="str">
        <f>IFERROR(MAX(Unspec_Exports[[#This Row],[Unspecified_Electricity_Deliveries]],0)*Unspec_Exports[[#This Row],[Default_Emissions_Factor]]*Unspec_Exports[[#This Row],[Transmission_Loss_Correction_Factor]],"")</f>
        <v/>
      </c>
      <c r="H293" s="33"/>
      <c r="I293" s="64"/>
      <c r="J293" s="132" t="str">
        <f t="shared" si="4"/>
        <v/>
      </c>
      <c r="K293" s="33"/>
      <c r="L293" s="83"/>
    </row>
    <row r="294" spans="1:12" ht="15.6">
      <c r="A294" s="78"/>
      <c r="B294" s="64"/>
      <c r="C294" s="37"/>
      <c r="D294" s="65"/>
      <c r="E294" s="66" t="str">
        <f>IF(Unspec_Exports[[#This Row],[Aggregated_Final_POD]]="","",0.437)</f>
        <v/>
      </c>
      <c r="F294" s="66" t="str">
        <f>IF(Unspec_Exports[[#This Row],[Aggregated_Final_POD]]="","",1)</f>
        <v/>
      </c>
      <c r="G294" s="66" t="str">
        <f>IFERROR(MAX(Unspec_Exports[[#This Row],[Unspecified_Electricity_Deliveries]],0)*Unspec_Exports[[#This Row],[Default_Emissions_Factor]]*Unspec_Exports[[#This Row],[Transmission_Loss_Correction_Factor]],"")</f>
        <v/>
      </c>
      <c r="H294" s="33"/>
      <c r="I294" s="64"/>
      <c r="J294" s="132" t="str">
        <f t="shared" si="4"/>
        <v/>
      </c>
      <c r="K294" s="33"/>
      <c r="L294" s="83"/>
    </row>
    <row r="295" spans="1:12" ht="15.6">
      <c r="A295" s="78"/>
      <c r="B295" s="64"/>
      <c r="C295" s="37"/>
      <c r="D295" s="65"/>
      <c r="E295" s="66" t="str">
        <f>IF(Unspec_Exports[[#This Row],[Aggregated_Final_POD]]="","",0.437)</f>
        <v/>
      </c>
      <c r="F295" s="66" t="str">
        <f>IF(Unspec_Exports[[#This Row],[Aggregated_Final_POD]]="","",1)</f>
        <v/>
      </c>
      <c r="G295" s="66" t="str">
        <f>IFERROR(MAX(Unspec_Exports[[#This Row],[Unspecified_Electricity_Deliveries]],0)*Unspec_Exports[[#This Row],[Default_Emissions_Factor]]*Unspec_Exports[[#This Row],[Transmission_Loss_Correction_Factor]],"")</f>
        <v/>
      </c>
      <c r="H295" s="33"/>
      <c r="I295" s="64"/>
      <c r="J295" s="132" t="str">
        <f t="shared" si="4"/>
        <v/>
      </c>
      <c r="K295" s="33"/>
      <c r="L295" s="83"/>
    </row>
    <row r="296" spans="1:12" ht="15.6">
      <c r="A296" s="78"/>
      <c r="B296" s="64"/>
      <c r="C296" s="37"/>
      <c r="D296" s="65"/>
      <c r="E296" s="66" t="str">
        <f>IF(Unspec_Exports[[#This Row],[Aggregated_Final_POD]]="","",0.437)</f>
        <v/>
      </c>
      <c r="F296" s="66" t="str">
        <f>IF(Unspec_Exports[[#This Row],[Aggregated_Final_POD]]="","",1)</f>
        <v/>
      </c>
      <c r="G296" s="66" t="str">
        <f>IFERROR(MAX(Unspec_Exports[[#This Row],[Unspecified_Electricity_Deliveries]],0)*Unspec_Exports[[#This Row],[Default_Emissions_Factor]]*Unspec_Exports[[#This Row],[Transmission_Loss_Correction_Factor]],"")</f>
        <v/>
      </c>
      <c r="H296" s="33"/>
      <c r="I296" s="64"/>
      <c r="J296" s="132" t="str">
        <f t="shared" si="4"/>
        <v/>
      </c>
      <c r="K296" s="33"/>
      <c r="L296" s="83"/>
    </row>
    <row r="297" spans="1:12" ht="15.6">
      <c r="A297" s="78"/>
      <c r="B297" s="64"/>
      <c r="C297" s="37"/>
      <c r="D297" s="65"/>
      <c r="E297" s="66" t="str">
        <f>IF(Unspec_Exports[[#This Row],[Aggregated_Final_POD]]="","",0.437)</f>
        <v/>
      </c>
      <c r="F297" s="66" t="str">
        <f>IF(Unspec_Exports[[#This Row],[Aggregated_Final_POD]]="","",1)</f>
        <v/>
      </c>
      <c r="G297" s="66" t="str">
        <f>IFERROR(MAX(Unspec_Exports[[#This Row],[Unspecified_Electricity_Deliveries]],0)*Unspec_Exports[[#This Row],[Default_Emissions_Factor]]*Unspec_Exports[[#This Row],[Transmission_Loss_Correction_Factor]],"")</f>
        <v/>
      </c>
      <c r="H297" s="33"/>
      <c r="I297" s="64"/>
      <c r="J297" s="132" t="str">
        <f t="shared" si="4"/>
        <v/>
      </c>
      <c r="K297" s="33"/>
      <c r="L297" s="83"/>
    </row>
    <row r="298" spans="1:12" ht="15.6">
      <c r="A298" s="78"/>
      <c r="B298" s="64"/>
      <c r="C298" s="37"/>
      <c r="D298" s="65"/>
      <c r="E298" s="66" t="str">
        <f>IF(Unspec_Exports[[#This Row],[Aggregated_Final_POD]]="","",0.437)</f>
        <v/>
      </c>
      <c r="F298" s="66" t="str">
        <f>IF(Unspec_Exports[[#This Row],[Aggregated_Final_POD]]="","",1)</f>
        <v/>
      </c>
      <c r="G298" s="66" t="str">
        <f>IFERROR(MAX(Unspec_Exports[[#This Row],[Unspecified_Electricity_Deliveries]],0)*Unspec_Exports[[#This Row],[Default_Emissions_Factor]]*Unspec_Exports[[#This Row],[Transmission_Loss_Correction_Factor]],"")</f>
        <v/>
      </c>
      <c r="H298" s="33"/>
      <c r="I298" s="64"/>
      <c r="J298" s="132" t="str">
        <f t="shared" si="4"/>
        <v/>
      </c>
      <c r="K298" s="33"/>
      <c r="L298" s="83"/>
    </row>
    <row r="299" spans="1:12" ht="15.6">
      <c r="A299" s="78"/>
      <c r="B299" s="64"/>
      <c r="C299" s="37"/>
      <c r="D299" s="65"/>
      <c r="E299" s="66" t="str">
        <f>IF(Unspec_Exports[[#This Row],[Aggregated_Final_POD]]="","",0.437)</f>
        <v/>
      </c>
      <c r="F299" s="66" t="str">
        <f>IF(Unspec_Exports[[#This Row],[Aggregated_Final_POD]]="","",1)</f>
        <v/>
      </c>
      <c r="G299" s="66" t="str">
        <f>IFERROR(MAX(Unspec_Exports[[#This Row],[Unspecified_Electricity_Deliveries]],0)*Unspec_Exports[[#This Row],[Default_Emissions_Factor]]*Unspec_Exports[[#This Row],[Transmission_Loss_Correction_Factor]],"")</f>
        <v/>
      </c>
      <c r="H299" s="33"/>
      <c r="I299" s="64"/>
      <c r="J299" s="132" t="str">
        <f t="shared" si="4"/>
        <v/>
      </c>
      <c r="K299" s="33"/>
      <c r="L299" s="83"/>
    </row>
    <row r="300" spans="1:12" ht="15.6">
      <c r="A300" s="78"/>
      <c r="B300" s="64"/>
      <c r="C300" s="37"/>
      <c r="D300" s="65"/>
      <c r="E300" s="66" t="str">
        <f>IF(Unspec_Exports[[#This Row],[Aggregated_Final_POD]]="","",0.437)</f>
        <v/>
      </c>
      <c r="F300" s="66" t="str">
        <f>IF(Unspec_Exports[[#This Row],[Aggregated_Final_POD]]="","",1)</f>
        <v/>
      </c>
      <c r="G300" s="66" t="str">
        <f>IFERROR(MAX(Unspec_Exports[[#This Row],[Unspecified_Electricity_Deliveries]],0)*Unspec_Exports[[#This Row],[Default_Emissions_Factor]]*Unspec_Exports[[#This Row],[Transmission_Loss_Correction_Factor]],"")</f>
        <v/>
      </c>
      <c r="H300" s="33"/>
      <c r="I300" s="64"/>
      <c r="J300" s="132" t="str">
        <f t="shared" si="4"/>
        <v/>
      </c>
      <c r="K300" s="33"/>
      <c r="L300" s="83"/>
    </row>
    <row r="301" spans="1:12" ht="15.6">
      <c r="A301" s="78"/>
      <c r="B301" s="64"/>
      <c r="C301" s="37"/>
      <c r="D301" s="65"/>
      <c r="E301" s="66" t="str">
        <f>IF(Unspec_Exports[[#This Row],[Aggregated_Final_POD]]="","",0.437)</f>
        <v/>
      </c>
      <c r="F301" s="66" t="str">
        <f>IF(Unspec_Exports[[#This Row],[Aggregated_Final_POD]]="","",1)</f>
        <v/>
      </c>
      <c r="G301" s="66" t="str">
        <f>IFERROR(MAX(Unspec_Exports[[#This Row],[Unspecified_Electricity_Deliveries]],0)*Unspec_Exports[[#This Row],[Default_Emissions_Factor]]*Unspec_Exports[[#This Row],[Transmission_Loss_Correction_Factor]],"")</f>
        <v/>
      </c>
      <c r="H301" s="33"/>
      <c r="I301" s="64"/>
      <c r="J301" s="132" t="str">
        <f t="shared" si="4"/>
        <v/>
      </c>
      <c r="K301" s="33"/>
      <c r="L301" s="83"/>
    </row>
    <row r="302" spans="1:12" ht="15.6">
      <c r="A302" s="78"/>
      <c r="B302" s="64"/>
      <c r="C302" s="37"/>
      <c r="D302" s="65"/>
      <c r="E302" s="66" t="str">
        <f>IF(Unspec_Exports[[#This Row],[Aggregated_Final_POD]]="","",0.437)</f>
        <v/>
      </c>
      <c r="F302" s="66" t="str">
        <f>IF(Unspec_Exports[[#This Row],[Aggregated_Final_POD]]="","",1)</f>
        <v/>
      </c>
      <c r="G302" s="66" t="str">
        <f>IFERROR(MAX(Unspec_Exports[[#This Row],[Unspecified_Electricity_Deliveries]],0)*Unspec_Exports[[#This Row],[Default_Emissions_Factor]]*Unspec_Exports[[#This Row],[Transmission_Loss_Correction_Factor]],"")</f>
        <v/>
      </c>
      <c r="H302" s="33"/>
      <c r="I302" s="64"/>
      <c r="J302" s="132" t="str">
        <f t="shared" si="4"/>
        <v/>
      </c>
      <c r="K302" s="33"/>
      <c r="L302" s="83"/>
    </row>
    <row r="303" spans="1:12" ht="15.6">
      <c r="A303" s="78"/>
      <c r="B303" s="64"/>
      <c r="C303" s="37"/>
      <c r="D303" s="65"/>
      <c r="E303" s="66" t="str">
        <f>IF(Unspec_Exports[[#This Row],[Aggregated_Final_POD]]="","",0.437)</f>
        <v/>
      </c>
      <c r="F303" s="66" t="str">
        <f>IF(Unspec_Exports[[#This Row],[Aggregated_Final_POD]]="","",1)</f>
        <v/>
      </c>
      <c r="G303" s="66" t="str">
        <f>IFERROR(MAX(Unspec_Exports[[#This Row],[Unspecified_Electricity_Deliveries]],0)*Unspec_Exports[[#This Row],[Default_Emissions_Factor]]*Unspec_Exports[[#This Row],[Transmission_Loss_Correction_Factor]],"")</f>
        <v/>
      </c>
      <c r="H303" s="33"/>
      <c r="I303" s="64"/>
      <c r="J303" s="132" t="str">
        <f t="shared" si="4"/>
        <v/>
      </c>
      <c r="K303" s="33"/>
      <c r="L303" s="83"/>
    </row>
    <row r="304" spans="1:12" ht="15.6">
      <c r="A304" s="78"/>
      <c r="B304" s="64"/>
      <c r="C304" s="37"/>
      <c r="D304" s="65"/>
      <c r="E304" s="66" t="str">
        <f>IF(Unspec_Exports[[#This Row],[Aggregated_Final_POD]]="","",0.437)</f>
        <v/>
      </c>
      <c r="F304" s="66" t="str">
        <f>IF(Unspec_Exports[[#This Row],[Aggregated_Final_POD]]="","",1)</f>
        <v/>
      </c>
      <c r="G304" s="66" t="str">
        <f>IFERROR(MAX(Unspec_Exports[[#This Row],[Unspecified_Electricity_Deliveries]],0)*Unspec_Exports[[#This Row],[Default_Emissions_Factor]]*Unspec_Exports[[#This Row],[Transmission_Loss_Correction_Factor]],"")</f>
        <v/>
      </c>
      <c r="H304" s="33"/>
      <c r="I304" s="64"/>
      <c r="J304" s="132" t="str">
        <f t="shared" si="4"/>
        <v/>
      </c>
      <c r="K304" s="33"/>
      <c r="L304" s="83"/>
    </row>
    <row r="305" spans="1:12" ht="15.6">
      <c r="A305" s="78"/>
      <c r="B305" s="64"/>
      <c r="C305" s="37"/>
      <c r="D305" s="65"/>
      <c r="E305" s="66" t="str">
        <f>IF(Unspec_Exports[[#This Row],[Aggregated_Final_POD]]="","",0.437)</f>
        <v/>
      </c>
      <c r="F305" s="66" t="str">
        <f>IF(Unspec_Exports[[#This Row],[Aggregated_Final_POD]]="","",1)</f>
        <v/>
      </c>
      <c r="G305" s="66" t="str">
        <f>IFERROR(MAX(Unspec_Exports[[#This Row],[Unspecified_Electricity_Deliveries]],0)*Unspec_Exports[[#This Row],[Default_Emissions_Factor]]*Unspec_Exports[[#This Row],[Transmission_Loss_Correction_Factor]],"")</f>
        <v/>
      </c>
      <c r="H305" s="33"/>
      <c r="I305" s="64"/>
      <c r="J305" s="132" t="str">
        <f t="shared" si="4"/>
        <v/>
      </c>
      <c r="K305" s="33"/>
      <c r="L305" s="83"/>
    </row>
    <row r="306" spans="1:12" ht="15.6">
      <c r="A306" s="78"/>
      <c r="B306" s="64"/>
      <c r="C306" s="37"/>
      <c r="D306" s="65"/>
      <c r="E306" s="66" t="str">
        <f>IF(Unspec_Exports[[#This Row],[Aggregated_Final_POD]]="","",0.437)</f>
        <v/>
      </c>
      <c r="F306" s="66" t="str">
        <f>IF(Unspec_Exports[[#This Row],[Aggregated_Final_POD]]="","",1)</f>
        <v/>
      </c>
      <c r="G306" s="66" t="str">
        <f>IFERROR(MAX(Unspec_Exports[[#This Row],[Unspecified_Electricity_Deliveries]],0)*Unspec_Exports[[#This Row],[Default_Emissions_Factor]]*Unspec_Exports[[#This Row],[Transmission_Loss_Correction_Factor]],"")</f>
        <v/>
      </c>
      <c r="H306" s="33"/>
      <c r="I306" s="64"/>
      <c r="J306" s="132" t="str">
        <f t="shared" si="4"/>
        <v/>
      </c>
      <c r="K306" s="33"/>
      <c r="L306" s="83"/>
    </row>
    <row r="307" spans="1:12" ht="15.6">
      <c r="A307" s="78"/>
      <c r="B307" s="64"/>
      <c r="C307" s="37"/>
      <c r="D307" s="65"/>
      <c r="E307" s="66" t="str">
        <f>IF(Unspec_Exports[[#This Row],[Aggregated_Final_POD]]="","",0.437)</f>
        <v/>
      </c>
      <c r="F307" s="66" t="str">
        <f>IF(Unspec_Exports[[#This Row],[Aggregated_Final_POD]]="","",1)</f>
        <v/>
      </c>
      <c r="G307" s="66" t="str">
        <f>IFERROR(MAX(Unspec_Exports[[#This Row],[Unspecified_Electricity_Deliveries]],0)*Unspec_Exports[[#This Row],[Default_Emissions_Factor]]*Unspec_Exports[[#This Row],[Transmission_Loss_Correction_Factor]],"")</f>
        <v/>
      </c>
      <c r="H307" s="33"/>
      <c r="I307" s="64"/>
      <c r="J307" s="132" t="str">
        <f t="shared" si="4"/>
        <v/>
      </c>
      <c r="K307" s="33"/>
      <c r="L307" s="83"/>
    </row>
    <row r="308" spans="1:12" ht="15.6">
      <c r="A308" s="78"/>
      <c r="B308" s="64"/>
      <c r="C308" s="37"/>
      <c r="D308" s="65"/>
      <c r="E308" s="66" t="str">
        <f>IF(Unspec_Exports[[#This Row],[Aggregated_Final_POD]]="","",0.437)</f>
        <v/>
      </c>
      <c r="F308" s="66" t="str">
        <f>IF(Unspec_Exports[[#This Row],[Aggregated_Final_POD]]="","",1)</f>
        <v/>
      </c>
      <c r="G308" s="66" t="str">
        <f>IFERROR(MAX(Unspec_Exports[[#This Row],[Unspecified_Electricity_Deliveries]],0)*Unspec_Exports[[#This Row],[Default_Emissions_Factor]]*Unspec_Exports[[#This Row],[Transmission_Loss_Correction_Factor]],"")</f>
        <v/>
      </c>
      <c r="H308" s="33"/>
      <c r="I308" s="64"/>
      <c r="J308" s="132" t="str">
        <f t="shared" si="4"/>
        <v/>
      </c>
      <c r="K308" s="33"/>
      <c r="L308" s="83"/>
    </row>
    <row r="309" spans="1:12" ht="15.6">
      <c r="A309" s="78"/>
      <c r="B309" s="64"/>
      <c r="C309" s="37"/>
      <c r="D309" s="65"/>
      <c r="E309" s="66" t="str">
        <f>IF(Unspec_Exports[[#This Row],[Aggregated_Final_POD]]="","",0.437)</f>
        <v/>
      </c>
      <c r="F309" s="66" t="str">
        <f>IF(Unspec_Exports[[#This Row],[Aggregated_Final_POD]]="","",1)</f>
        <v/>
      </c>
      <c r="G309" s="66" t="str">
        <f>IFERROR(MAX(Unspec_Exports[[#This Row],[Unspecified_Electricity_Deliveries]],0)*Unspec_Exports[[#This Row],[Default_Emissions_Factor]]*Unspec_Exports[[#This Row],[Transmission_Loss_Correction_Factor]],"")</f>
        <v/>
      </c>
      <c r="H309" s="33"/>
      <c r="I309" s="64"/>
      <c r="J309" s="132" t="str">
        <f t="shared" si="4"/>
        <v/>
      </c>
      <c r="K309" s="33"/>
      <c r="L309" s="83"/>
    </row>
    <row r="310" spans="1:12" ht="15.6">
      <c r="A310" s="78"/>
      <c r="B310" s="64"/>
      <c r="C310" s="37"/>
      <c r="D310" s="65"/>
      <c r="E310" s="66" t="str">
        <f>IF(Unspec_Exports[[#This Row],[Aggregated_Final_POD]]="","",0.437)</f>
        <v/>
      </c>
      <c r="F310" s="66" t="str">
        <f>IF(Unspec_Exports[[#This Row],[Aggregated_Final_POD]]="","",1)</f>
        <v/>
      </c>
      <c r="G310" s="66" t="str">
        <f>IFERROR(MAX(Unspec_Exports[[#This Row],[Unspecified_Electricity_Deliveries]],0)*Unspec_Exports[[#This Row],[Default_Emissions_Factor]]*Unspec_Exports[[#This Row],[Transmission_Loss_Correction_Factor]],"")</f>
        <v/>
      </c>
      <c r="H310" s="33"/>
      <c r="I310" s="64"/>
      <c r="J310" s="132" t="str">
        <f t="shared" si="4"/>
        <v/>
      </c>
      <c r="K310" s="33"/>
      <c r="L310" s="83"/>
    </row>
    <row r="311" spans="1:12" ht="15.6">
      <c r="A311" s="78"/>
      <c r="B311" s="64"/>
      <c r="C311" s="37"/>
      <c r="D311" s="65"/>
      <c r="E311" s="66" t="str">
        <f>IF(Unspec_Exports[[#This Row],[Aggregated_Final_POD]]="","",0.437)</f>
        <v/>
      </c>
      <c r="F311" s="66" t="str">
        <f>IF(Unspec_Exports[[#This Row],[Aggregated_Final_POD]]="","",1)</f>
        <v/>
      </c>
      <c r="G311" s="66" t="str">
        <f>IFERROR(MAX(Unspec_Exports[[#This Row],[Unspecified_Electricity_Deliveries]],0)*Unspec_Exports[[#This Row],[Default_Emissions_Factor]]*Unspec_Exports[[#This Row],[Transmission_Loss_Correction_Factor]],"")</f>
        <v/>
      </c>
      <c r="H311" s="33"/>
      <c r="I311" s="64"/>
      <c r="J311" s="132" t="str">
        <f t="shared" si="4"/>
        <v/>
      </c>
      <c r="K311" s="33"/>
      <c r="L311" s="83"/>
    </row>
    <row r="312" spans="1:12" ht="15.6">
      <c r="A312" s="78"/>
      <c r="B312" s="64"/>
      <c r="C312" s="37"/>
      <c r="D312" s="65"/>
      <c r="E312" s="66" t="str">
        <f>IF(Unspec_Exports[[#This Row],[Aggregated_Final_POD]]="","",0.437)</f>
        <v/>
      </c>
      <c r="F312" s="66" t="str">
        <f>IF(Unspec_Exports[[#This Row],[Aggregated_Final_POD]]="","",1)</f>
        <v/>
      </c>
      <c r="G312" s="66" t="str">
        <f>IFERROR(MAX(Unspec_Exports[[#This Row],[Unspecified_Electricity_Deliveries]],0)*Unspec_Exports[[#This Row],[Default_Emissions_Factor]]*Unspec_Exports[[#This Row],[Transmission_Loss_Correction_Factor]],"")</f>
        <v/>
      </c>
      <c r="H312" s="33"/>
      <c r="I312" s="64"/>
      <c r="J312" s="132" t="str">
        <f t="shared" si="4"/>
        <v/>
      </c>
      <c r="K312" s="33"/>
      <c r="L312" s="83"/>
    </row>
    <row r="313" spans="1:12" ht="15.6">
      <c r="A313" s="78"/>
      <c r="B313" s="64"/>
      <c r="C313" s="37"/>
      <c r="D313" s="65"/>
      <c r="E313" s="66" t="str">
        <f>IF(Unspec_Exports[[#This Row],[Aggregated_Final_POD]]="","",0.437)</f>
        <v/>
      </c>
      <c r="F313" s="66" t="str">
        <f>IF(Unspec_Exports[[#This Row],[Aggregated_Final_POD]]="","",1)</f>
        <v/>
      </c>
      <c r="G313" s="66" t="str">
        <f>IFERROR(MAX(Unspec_Exports[[#This Row],[Unspecified_Electricity_Deliveries]],0)*Unspec_Exports[[#This Row],[Default_Emissions_Factor]]*Unspec_Exports[[#This Row],[Transmission_Loss_Correction_Factor]],"")</f>
        <v/>
      </c>
      <c r="H313" s="33"/>
      <c r="I313" s="64"/>
      <c r="J313" s="132" t="str">
        <f t="shared" si="4"/>
        <v/>
      </c>
      <c r="K313" s="33"/>
      <c r="L313" s="83"/>
    </row>
    <row r="314" spans="1:12" ht="15.6">
      <c r="A314" s="78"/>
      <c r="B314" s="64"/>
      <c r="C314" s="37"/>
      <c r="D314" s="65"/>
      <c r="E314" s="66" t="str">
        <f>IF(Unspec_Exports[[#This Row],[Aggregated_Final_POD]]="","",0.437)</f>
        <v/>
      </c>
      <c r="F314" s="66" t="str">
        <f>IF(Unspec_Exports[[#This Row],[Aggregated_Final_POD]]="","",1)</f>
        <v/>
      </c>
      <c r="G314" s="66" t="str">
        <f>IFERROR(MAX(Unspec_Exports[[#This Row],[Unspecified_Electricity_Deliveries]],0)*Unspec_Exports[[#This Row],[Default_Emissions_Factor]]*Unspec_Exports[[#This Row],[Transmission_Loss_Correction_Factor]],"")</f>
        <v/>
      </c>
      <c r="H314" s="33"/>
      <c r="I314" s="64"/>
      <c r="J314" s="132" t="str">
        <f t="shared" si="4"/>
        <v/>
      </c>
      <c r="K314" s="33"/>
      <c r="L314" s="83"/>
    </row>
    <row r="315" spans="1:12" ht="15.6">
      <c r="A315" s="78"/>
      <c r="B315" s="64"/>
      <c r="C315" s="37"/>
      <c r="D315" s="65"/>
      <c r="E315" s="66" t="str">
        <f>IF(Unspec_Exports[[#This Row],[Aggregated_Final_POD]]="","",0.437)</f>
        <v/>
      </c>
      <c r="F315" s="66" t="str">
        <f>IF(Unspec_Exports[[#This Row],[Aggregated_Final_POD]]="","",1)</f>
        <v/>
      </c>
      <c r="G315" s="66" t="str">
        <f>IFERROR(MAX(Unspec_Exports[[#This Row],[Unspecified_Electricity_Deliveries]],0)*Unspec_Exports[[#This Row],[Default_Emissions_Factor]]*Unspec_Exports[[#This Row],[Transmission_Loss_Correction_Factor]],"")</f>
        <v/>
      </c>
      <c r="H315" s="33"/>
      <c r="I315" s="64"/>
      <c r="J315" s="132" t="str">
        <f t="shared" si="4"/>
        <v/>
      </c>
      <c r="K315" s="33"/>
      <c r="L315" s="83"/>
    </row>
    <row r="316" spans="1:12" ht="15.6">
      <c r="A316" s="78"/>
      <c r="B316" s="64"/>
      <c r="C316" s="37"/>
      <c r="D316" s="65"/>
      <c r="E316" s="66" t="str">
        <f>IF(Unspec_Exports[[#This Row],[Aggregated_Final_POD]]="","",0.437)</f>
        <v/>
      </c>
      <c r="F316" s="66" t="str">
        <f>IF(Unspec_Exports[[#This Row],[Aggregated_Final_POD]]="","",1)</f>
        <v/>
      </c>
      <c r="G316" s="66" t="str">
        <f>IFERROR(MAX(Unspec_Exports[[#This Row],[Unspecified_Electricity_Deliveries]],0)*Unspec_Exports[[#This Row],[Default_Emissions_Factor]]*Unspec_Exports[[#This Row],[Transmission_Loss_Correction_Factor]],"")</f>
        <v/>
      </c>
      <c r="H316" s="33"/>
      <c r="I316" s="64"/>
      <c r="J316" s="132" t="str">
        <f t="shared" si="4"/>
        <v/>
      </c>
      <c r="K316" s="33"/>
      <c r="L316" s="83"/>
    </row>
    <row r="317" spans="1:12" ht="15.6">
      <c r="A317" s="78"/>
      <c r="B317" s="64"/>
      <c r="C317" s="37"/>
      <c r="D317" s="65"/>
      <c r="E317" s="66" t="str">
        <f>IF(Unspec_Exports[[#This Row],[Aggregated_Final_POD]]="","",0.437)</f>
        <v/>
      </c>
      <c r="F317" s="66" t="str">
        <f>IF(Unspec_Exports[[#This Row],[Aggregated_Final_POD]]="","",1)</f>
        <v/>
      </c>
      <c r="G317" s="66" t="str">
        <f>IFERROR(MAX(Unspec_Exports[[#This Row],[Unspecified_Electricity_Deliveries]],0)*Unspec_Exports[[#This Row],[Default_Emissions_Factor]]*Unspec_Exports[[#This Row],[Transmission_Loss_Correction_Factor]],"")</f>
        <v/>
      </c>
      <c r="H317" s="33"/>
      <c r="I317" s="64"/>
      <c r="J317" s="132" t="str">
        <f t="shared" si="4"/>
        <v/>
      </c>
      <c r="K317" s="33"/>
      <c r="L317" s="83"/>
    </row>
    <row r="318" spans="1:12" ht="15.6">
      <c r="A318" s="78"/>
      <c r="B318" s="64"/>
      <c r="C318" s="37"/>
      <c r="D318" s="65"/>
      <c r="E318" s="66" t="str">
        <f>IF(Unspec_Exports[[#This Row],[Aggregated_Final_POD]]="","",0.437)</f>
        <v/>
      </c>
      <c r="F318" s="66" t="str">
        <f>IF(Unspec_Exports[[#This Row],[Aggregated_Final_POD]]="","",1)</f>
        <v/>
      </c>
      <c r="G318" s="66" t="str">
        <f>IFERROR(MAX(Unspec_Exports[[#This Row],[Unspecified_Electricity_Deliveries]],0)*Unspec_Exports[[#This Row],[Default_Emissions_Factor]]*Unspec_Exports[[#This Row],[Transmission_Loss_Correction_Factor]],"")</f>
        <v/>
      </c>
      <c r="H318" s="33"/>
      <c r="I318" s="64"/>
      <c r="J318" s="132" t="str">
        <f t="shared" si="4"/>
        <v/>
      </c>
      <c r="K318" s="33"/>
      <c r="L318" s="83"/>
    </row>
    <row r="319" spans="1:12" ht="15.6">
      <c r="A319" s="78"/>
      <c r="B319" s="64"/>
      <c r="C319" s="37"/>
      <c r="D319" s="65"/>
      <c r="E319" s="66" t="str">
        <f>IF(Unspec_Exports[[#This Row],[Aggregated_Final_POD]]="","",0.437)</f>
        <v/>
      </c>
      <c r="F319" s="66" t="str">
        <f>IF(Unspec_Exports[[#This Row],[Aggregated_Final_POD]]="","",1)</f>
        <v/>
      </c>
      <c r="G319" s="66" t="str">
        <f>IFERROR(MAX(Unspec_Exports[[#This Row],[Unspecified_Electricity_Deliveries]],0)*Unspec_Exports[[#This Row],[Default_Emissions_Factor]]*Unspec_Exports[[#This Row],[Transmission_Loss_Correction_Factor]],"")</f>
        <v/>
      </c>
      <c r="H319" s="33"/>
      <c r="I319" s="64"/>
      <c r="J319" s="132" t="str">
        <f t="shared" si="4"/>
        <v/>
      </c>
      <c r="K319" s="33"/>
      <c r="L319" s="83"/>
    </row>
    <row r="320" spans="1:12" ht="15.6">
      <c r="A320" s="78"/>
      <c r="B320" s="64"/>
      <c r="C320" s="37"/>
      <c r="D320" s="65"/>
      <c r="E320" s="66" t="str">
        <f>IF(Unspec_Exports[[#This Row],[Aggregated_Final_POD]]="","",0.437)</f>
        <v/>
      </c>
      <c r="F320" s="66" t="str">
        <f>IF(Unspec_Exports[[#This Row],[Aggregated_Final_POD]]="","",1)</f>
        <v/>
      </c>
      <c r="G320" s="66" t="str">
        <f>IFERROR(MAX(Unspec_Exports[[#This Row],[Unspecified_Electricity_Deliveries]],0)*Unspec_Exports[[#This Row],[Default_Emissions_Factor]]*Unspec_Exports[[#This Row],[Transmission_Loss_Correction_Factor]],"")</f>
        <v/>
      </c>
      <c r="H320" s="33"/>
      <c r="I320" s="64"/>
      <c r="J320" s="132" t="str">
        <f t="shared" si="4"/>
        <v/>
      </c>
      <c r="K320" s="33"/>
      <c r="L320" s="83"/>
    </row>
    <row r="321" spans="1:12" ht="15.6">
      <c r="A321" s="78"/>
      <c r="B321" s="64"/>
      <c r="C321" s="37"/>
      <c r="D321" s="65"/>
      <c r="E321" s="66" t="str">
        <f>IF(Unspec_Exports[[#This Row],[Aggregated_Final_POD]]="","",0.437)</f>
        <v/>
      </c>
      <c r="F321" s="66" t="str">
        <f>IF(Unspec_Exports[[#This Row],[Aggregated_Final_POD]]="","",1)</f>
        <v/>
      </c>
      <c r="G321" s="66" t="str">
        <f>IFERROR(MAX(Unspec_Exports[[#This Row],[Unspecified_Electricity_Deliveries]],0)*Unspec_Exports[[#This Row],[Default_Emissions_Factor]]*Unspec_Exports[[#This Row],[Transmission_Loss_Correction_Factor]],"")</f>
        <v/>
      </c>
      <c r="H321" s="33"/>
      <c r="I321" s="64"/>
      <c r="J321" s="132" t="str">
        <f t="shared" si="4"/>
        <v/>
      </c>
      <c r="K321" s="33"/>
      <c r="L321" s="83"/>
    </row>
    <row r="322" spans="1:12" ht="15.6">
      <c r="A322" s="78"/>
      <c r="B322" s="64"/>
      <c r="C322" s="37"/>
      <c r="D322" s="65"/>
      <c r="E322" s="66" t="str">
        <f>IF(Unspec_Exports[[#This Row],[Aggregated_Final_POD]]="","",0.437)</f>
        <v/>
      </c>
      <c r="F322" s="66" t="str">
        <f>IF(Unspec_Exports[[#This Row],[Aggregated_Final_POD]]="","",1)</f>
        <v/>
      </c>
      <c r="G322" s="66" t="str">
        <f>IFERROR(MAX(Unspec_Exports[[#This Row],[Unspecified_Electricity_Deliveries]],0)*Unspec_Exports[[#This Row],[Default_Emissions_Factor]]*Unspec_Exports[[#This Row],[Transmission_Loss_Correction_Factor]],"")</f>
        <v/>
      </c>
      <c r="H322" s="33"/>
      <c r="I322" s="64"/>
      <c r="J322" s="132" t="str">
        <f t="shared" si="4"/>
        <v/>
      </c>
      <c r="K322" s="33"/>
      <c r="L322" s="83"/>
    </row>
    <row r="323" spans="1:12" ht="15.6">
      <c r="A323" s="78"/>
      <c r="B323" s="64"/>
      <c r="C323" s="37"/>
      <c r="D323" s="65"/>
      <c r="E323" s="66" t="str">
        <f>IF(Unspec_Exports[[#This Row],[Aggregated_Final_POD]]="","",0.437)</f>
        <v/>
      </c>
      <c r="F323" s="66" t="str">
        <f>IF(Unspec_Exports[[#This Row],[Aggregated_Final_POD]]="","",1)</f>
        <v/>
      </c>
      <c r="G323" s="66" t="str">
        <f>IFERROR(MAX(Unspec_Exports[[#This Row],[Unspecified_Electricity_Deliveries]],0)*Unspec_Exports[[#This Row],[Default_Emissions_Factor]]*Unspec_Exports[[#This Row],[Transmission_Loss_Correction_Factor]],"")</f>
        <v/>
      </c>
      <c r="H323" s="33"/>
      <c r="I323" s="64"/>
      <c r="J323" s="132" t="str">
        <f t="shared" si="4"/>
        <v/>
      </c>
      <c r="K323" s="33"/>
      <c r="L323" s="83"/>
    </row>
    <row r="324" spans="1:12" ht="15.6">
      <c r="A324" s="78"/>
      <c r="B324" s="64"/>
      <c r="C324" s="37"/>
      <c r="D324" s="65"/>
      <c r="E324" s="66" t="str">
        <f>IF(Unspec_Exports[[#This Row],[Aggregated_Final_POD]]="","",0.437)</f>
        <v/>
      </c>
      <c r="F324" s="66" t="str">
        <f>IF(Unspec_Exports[[#This Row],[Aggregated_Final_POD]]="","",1)</f>
        <v/>
      </c>
      <c r="G324" s="66" t="str">
        <f>IFERROR(MAX(Unspec_Exports[[#This Row],[Unspecified_Electricity_Deliveries]],0)*Unspec_Exports[[#This Row],[Default_Emissions_Factor]]*Unspec_Exports[[#This Row],[Transmission_Loss_Correction_Factor]],"")</f>
        <v/>
      </c>
      <c r="H324" s="33"/>
      <c r="I324" s="64"/>
      <c r="J324" s="132" t="str">
        <f t="shared" si="4"/>
        <v/>
      </c>
      <c r="K324" s="33"/>
      <c r="L324" s="83"/>
    </row>
    <row r="325" spans="1:12" ht="15.6">
      <c r="A325" s="78"/>
      <c r="B325" s="64"/>
      <c r="C325" s="37"/>
      <c r="D325" s="65"/>
      <c r="E325" s="66" t="str">
        <f>IF(Unspec_Exports[[#This Row],[Aggregated_Final_POD]]="","",0.437)</f>
        <v/>
      </c>
      <c r="F325" s="66" t="str">
        <f>IF(Unspec_Exports[[#This Row],[Aggregated_Final_POD]]="","",1)</f>
        <v/>
      </c>
      <c r="G325" s="66" t="str">
        <f>IFERROR(MAX(Unspec_Exports[[#This Row],[Unspecified_Electricity_Deliveries]],0)*Unspec_Exports[[#This Row],[Default_Emissions_Factor]]*Unspec_Exports[[#This Row],[Transmission_Loss_Correction_Factor]],"")</f>
        <v/>
      </c>
      <c r="H325" s="33"/>
      <c r="I325" s="64"/>
      <c r="J325" s="132" t="str">
        <f t="shared" si="4"/>
        <v/>
      </c>
      <c r="K325" s="33"/>
      <c r="L325" s="83"/>
    </row>
    <row r="326" spans="1:12" ht="15.6">
      <c r="A326" s="78"/>
      <c r="B326" s="64"/>
      <c r="C326" s="37"/>
      <c r="D326" s="65"/>
      <c r="E326" s="66" t="str">
        <f>IF(Unspec_Exports[[#This Row],[Aggregated_Final_POD]]="","",0.437)</f>
        <v/>
      </c>
      <c r="F326" s="66" t="str">
        <f>IF(Unspec_Exports[[#This Row],[Aggregated_Final_POD]]="","",1)</f>
        <v/>
      </c>
      <c r="G326" s="66" t="str">
        <f>IFERROR(MAX(Unspec_Exports[[#This Row],[Unspecified_Electricity_Deliveries]],0)*Unspec_Exports[[#This Row],[Default_Emissions_Factor]]*Unspec_Exports[[#This Row],[Transmission_Loss_Correction_Factor]],"")</f>
        <v/>
      </c>
      <c r="H326" s="33"/>
      <c r="I326" s="64"/>
      <c r="J326" s="132" t="str">
        <f t="shared" ref="J326:J389" si="5">IF(A326="","",IF(I326="Yes","","Verify Entry"))</f>
        <v/>
      </c>
      <c r="K326" s="33"/>
      <c r="L326" s="83"/>
    </row>
    <row r="327" spans="1:12" ht="15.6">
      <c r="A327" s="78"/>
      <c r="B327" s="64"/>
      <c r="C327" s="37"/>
      <c r="D327" s="65"/>
      <c r="E327" s="66" t="str">
        <f>IF(Unspec_Exports[[#This Row],[Aggregated_Final_POD]]="","",0.437)</f>
        <v/>
      </c>
      <c r="F327" s="66" t="str">
        <f>IF(Unspec_Exports[[#This Row],[Aggregated_Final_POD]]="","",1)</f>
        <v/>
      </c>
      <c r="G327" s="66" t="str">
        <f>IFERROR(MAX(Unspec_Exports[[#This Row],[Unspecified_Electricity_Deliveries]],0)*Unspec_Exports[[#This Row],[Default_Emissions_Factor]]*Unspec_Exports[[#This Row],[Transmission_Loss_Correction_Factor]],"")</f>
        <v/>
      </c>
      <c r="H327" s="33"/>
      <c r="I327" s="64"/>
      <c r="J327" s="132" t="str">
        <f t="shared" si="5"/>
        <v/>
      </c>
      <c r="K327" s="33"/>
      <c r="L327" s="83"/>
    </row>
    <row r="328" spans="1:12" ht="15.6">
      <c r="A328" s="78"/>
      <c r="B328" s="64"/>
      <c r="C328" s="37"/>
      <c r="D328" s="65"/>
      <c r="E328" s="66" t="str">
        <f>IF(Unspec_Exports[[#This Row],[Aggregated_Final_POD]]="","",0.437)</f>
        <v/>
      </c>
      <c r="F328" s="66" t="str">
        <f>IF(Unspec_Exports[[#This Row],[Aggregated_Final_POD]]="","",1)</f>
        <v/>
      </c>
      <c r="G328" s="66" t="str">
        <f>IFERROR(MAX(Unspec_Exports[[#This Row],[Unspecified_Electricity_Deliveries]],0)*Unspec_Exports[[#This Row],[Default_Emissions_Factor]]*Unspec_Exports[[#This Row],[Transmission_Loss_Correction_Factor]],"")</f>
        <v/>
      </c>
      <c r="H328" s="33"/>
      <c r="I328" s="64"/>
      <c r="J328" s="132" t="str">
        <f t="shared" si="5"/>
        <v/>
      </c>
      <c r="K328" s="33"/>
      <c r="L328" s="83"/>
    </row>
    <row r="329" spans="1:12" ht="15.6">
      <c r="A329" s="78"/>
      <c r="B329" s="64"/>
      <c r="C329" s="37"/>
      <c r="D329" s="65"/>
      <c r="E329" s="66" t="str">
        <f>IF(Unspec_Exports[[#This Row],[Aggregated_Final_POD]]="","",0.437)</f>
        <v/>
      </c>
      <c r="F329" s="66" t="str">
        <f>IF(Unspec_Exports[[#This Row],[Aggregated_Final_POD]]="","",1)</f>
        <v/>
      </c>
      <c r="G329" s="66" t="str">
        <f>IFERROR(MAX(Unspec_Exports[[#This Row],[Unspecified_Electricity_Deliveries]],0)*Unspec_Exports[[#This Row],[Default_Emissions_Factor]]*Unspec_Exports[[#This Row],[Transmission_Loss_Correction_Factor]],"")</f>
        <v/>
      </c>
      <c r="H329" s="33"/>
      <c r="I329" s="64"/>
      <c r="J329" s="132" t="str">
        <f t="shared" si="5"/>
        <v/>
      </c>
      <c r="K329" s="33"/>
      <c r="L329" s="83"/>
    </row>
    <row r="330" spans="1:12" ht="15.6">
      <c r="A330" s="78"/>
      <c r="B330" s="64"/>
      <c r="C330" s="37"/>
      <c r="D330" s="65"/>
      <c r="E330" s="66" t="str">
        <f>IF(Unspec_Exports[[#This Row],[Aggregated_Final_POD]]="","",0.437)</f>
        <v/>
      </c>
      <c r="F330" s="66" t="str">
        <f>IF(Unspec_Exports[[#This Row],[Aggregated_Final_POD]]="","",1)</f>
        <v/>
      </c>
      <c r="G330" s="66" t="str">
        <f>IFERROR(MAX(Unspec_Exports[[#This Row],[Unspecified_Electricity_Deliveries]],0)*Unspec_Exports[[#This Row],[Default_Emissions_Factor]]*Unspec_Exports[[#This Row],[Transmission_Loss_Correction_Factor]],"")</f>
        <v/>
      </c>
      <c r="H330" s="33"/>
      <c r="I330" s="64"/>
      <c r="J330" s="132" t="str">
        <f t="shared" si="5"/>
        <v/>
      </c>
      <c r="K330" s="33"/>
      <c r="L330" s="83"/>
    </row>
    <row r="331" spans="1:12" ht="15.6">
      <c r="A331" s="78"/>
      <c r="B331" s="64"/>
      <c r="C331" s="37"/>
      <c r="D331" s="65"/>
      <c r="E331" s="66" t="str">
        <f>IF(Unspec_Exports[[#This Row],[Aggregated_Final_POD]]="","",0.437)</f>
        <v/>
      </c>
      <c r="F331" s="66" t="str">
        <f>IF(Unspec_Exports[[#This Row],[Aggregated_Final_POD]]="","",1)</f>
        <v/>
      </c>
      <c r="G331" s="66" t="str">
        <f>IFERROR(MAX(Unspec_Exports[[#This Row],[Unspecified_Electricity_Deliveries]],0)*Unspec_Exports[[#This Row],[Default_Emissions_Factor]]*Unspec_Exports[[#This Row],[Transmission_Loss_Correction_Factor]],"")</f>
        <v/>
      </c>
      <c r="H331" s="33"/>
      <c r="I331" s="64"/>
      <c r="J331" s="132" t="str">
        <f t="shared" si="5"/>
        <v/>
      </c>
      <c r="K331" s="33"/>
      <c r="L331" s="83"/>
    </row>
    <row r="332" spans="1:12" ht="15.6">
      <c r="A332" s="78"/>
      <c r="B332" s="64"/>
      <c r="C332" s="37"/>
      <c r="D332" s="65"/>
      <c r="E332" s="66" t="str">
        <f>IF(Unspec_Exports[[#This Row],[Aggregated_Final_POD]]="","",0.437)</f>
        <v/>
      </c>
      <c r="F332" s="66" t="str">
        <f>IF(Unspec_Exports[[#This Row],[Aggregated_Final_POD]]="","",1)</f>
        <v/>
      </c>
      <c r="G332" s="66" t="str">
        <f>IFERROR(MAX(Unspec_Exports[[#This Row],[Unspecified_Electricity_Deliveries]],0)*Unspec_Exports[[#This Row],[Default_Emissions_Factor]]*Unspec_Exports[[#This Row],[Transmission_Loss_Correction_Factor]],"")</f>
        <v/>
      </c>
      <c r="H332" s="33"/>
      <c r="I332" s="64"/>
      <c r="J332" s="132" t="str">
        <f t="shared" si="5"/>
        <v/>
      </c>
      <c r="K332" s="33"/>
      <c r="L332" s="83"/>
    </row>
    <row r="333" spans="1:12" ht="15.6">
      <c r="A333" s="78"/>
      <c r="B333" s="64"/>
      <c r="C333" s="37"/>
      <c r="D333" s="65"/>
      <c r="E333" s="66" t="str">
        <f>IF(Unspec_Exports[[#This Row],[Aggregated_Final_POD]]="","",0.437)</f>
        <v/>
      </c>
      <c r="F333" s="66" t="str">
        <f>IF(Unspec_Exports[[#This Row],[Aggregated_Final_POD]]="","",1)</f>
        <v/>
      </c>
      <c r="G333" s="66" t="str">
        <f>IFERROR(MAX(Unspec_Exports[[#This Row],[Unspecified_Electricity_Deliveries]],0)*Unspec_Exports[[#This Row],[Default_Emissions_Factor]]*Unspec_Exports[[#This Row],[Transmission_Loss_Correction_Factor]],"")</f>
        <v/>
      </c>
      <c r="H333" s="33"/>
      <c r="I333" s="64"/>
      <c r="J333" s="132" t="str">
        <f t="shared" si="5"/>
        <v/>
      </c>
      <c r="K333" s="33"/>
      <c r="L333" s="83"/>
    </row>
    <row r="334" spans="1:12" ht="15.6">
      <c r="A334" s="78"/>
      <c r="B334" s="64"/>
      <c r="C334" s="37"/>
      <c r="D334" s="65"/>
      <c r="E334" s="66" t="str">
        <f>IF(Unspec_Exports[[#This Row],[Aggregated_Final_POD]]="","",0.437)</f>
        <v/>
      </c>
      <c r="F334" s="66" t="str">
        <f>IF(Unspec_Exports[[#This Row],[Aggregated_Final_POD]]="","",1)</f>
        <v/>
      </c>
      <c r="G334" s="66" t="str">
        <f>IFERROR(MAX(Unspec_Exports[[#This Row],[Unspecified_Electricity_Deliveries]],0)*Unspec_Exports[[#This Row],[Default_Emissions_Factor]]*Unspec_Exports[[#This Row],[Transmission_Loss_Correction_Factor]],"")</f>
        <v/>
      </c>
      <c r="H334" s="33"/>
      <c r="I334" s="64"/>
      <c r="J334" s="132" t="str">
        <f t="shared" si="5"/>
        <v/>
      </c>
      <c r="K334" s="33"/>
      <c r="L334" s="83"/>
    </row>
    <row r="335" spans="1:12" ht="15.6">
      <c r="A335" s="78"/>
      <c r="B335" s="64"/>
      <c r="C335" s="37"/>
      <c r="D335" s="65"/>
      <c r="E335" s="66" t="str">
        <f>IF(Unspec_Exports[[#This Row],[Aggregated_Final_POD]]="","",0.437)</f>
        <v/>
      </c>
      <c r="F335" s="66" t="str">
        <f>IF(Unspec_Exports[[#This Row],[Aggregated_Final_POD]]="","",1)</f>
        <v/>
      </c>
      <c r="G335" s="66" t="str">
        <f>IFERROR(MAX(Unspec_Exports[[#This Row],[Unspecified_Electricity_Deliveries]],0)*Unspec_Exports[[#This Row],[Default_Emissions_Factor]]*Unspec_Exports[[#This Row],[Transmission_Loss_Correction_Factor]],"")</f>
        <v/>
      </c>
      <c r="H335" s="33"/>
      <c r="I335" s="64"/>
      <c r="J335" s="132" t="str">
        <f t="shared" si="5"/>
        <v/>
      </c>
      <c r="K335" s="33"/>
      <c r="L335" s="83"/>
    </row>
    <row r="336" spans="1:12" ht="15.6">
      <c r="A336" s="78"/>
      <c r="B336" s="64"/>
      <c r="C336" s="37"/>
      <c r="D336" s="65"/>
      <c r="E336" s="66" t="str">
        <f>IF(Unspec_Exports[[#This Row],[Aggregated_Final_POD]]="","",0.437)</f>
        <v/>
      </c>
      <c r="F336" s="66" t="str">
        <f>IF(Unspec_Exports[[#This Row],[Aggregated_Final_POD]]="","",1)</f>
        <v/>
      </c>
      <c r="G336" s="66" t="str">
        <f>IFERROR(MAX(Unspec_Exports[[#This Row],[Unspecified_Electricity_Deliveries]],0)*Unspec_Exports[[#This Row],[Default_Emissions_Factor]]*Unspec_Exports[[#This Row],[Transmission_Loss_Correction_Factor]],"")</f>
        <v/>
      </c>
      <c r="H336" s="33"/>
      <c r="I336" s="64"/>
      <c r="J336" s="132" t="str">
        <f t="shared" si="5"/>
        <v/>
      </c>
      <c r="K336" s="33"/>
      <c r="L336" s="83"/>
    </row>
    <row r="337" spans="1:12" ht="15.6">
      <c r="A337" s="78"/>
      <c r="B337" s="64"/>
      <c r="C337" s="37"/>
      <c r="D337" s="65"/>
      <c r="E337" s="66" t="str">
        <f>IF(Unspec_Exports[[#This Row],[Aggregated_Final_POD]]="","",0.437)</f>
        <v/>
      </c>
      <c r="F337" s="66" t="str">
        <f>IF(Unspec_Exports[[#This Row],[Aggregated_Final_POD]]="","",1)</f>
        <v/>
      </c>
      <c r="G337" s="66" t="str">
        <f>IFERROR(MAX(Unspec_Exports[[#This Row],[Unspecified_Electricity_Deliveries]],0)*Unspec_Exports[[#This Row],[Default_Emissions_Factor]]*Unspec_Exports[[#This Row],[Transmission_Loss_Correction_Factor]],"")</f>
        <v/>
      </c>
      <c r="H337" s="33"/>
      <c r="I337" s="64"/>
      <c r="J337" s="132" t="str">
        <f t="shared" si="5"/>
        <v/>
      </c>
      <c r="K337" s="33"/>
      <c r="L337" s="83"/>
    </row>
    <row r="338" spans="1:12" ht="15.6">
      <c r="A338" s="78"/>
      <c r="B338" s="64"/>
      <c r="C338" s="37"/>
      <c r="D338" s="65"/>
      <c r="E338" s="66" t="str">
        <f>IF(Unspec_Exports[[#This Row],[Aggregated_Final_POD]]="","",0.437)</f>
        <v/>
      </c>
      <c r="F338" s="66" t="str">
        <f>IF(Unspec_Exports[[#This Row],[Aggregated_Final_POD]]="","",1)</f>
        <v/>
      </c>
      <c r="G338" s="66" t="str">
        <f>IFERROR(MAX(Unspec_Exports[[#This Row],[Unspecified_Electricity_Deliveries]],0)*Unspec_Exports[[#This Row],[Default_Emissions_Factor]]*Unspec_Exports[[#This Row],[Transmission_Loss_Correction_Factor]],"")</f>
        <v/>
      </c>
      <c r="H338" s="33"/>
      <c r="I338" s="64"/>
      <c r="J338" s="132" t="str">
        <f t="shared" si="5"/>
        <v/>
      </c>
      <c r="K338" s="33"/>
      <c r="L338" s="83"/>
    </row>
    <row r="339" spans="1:12" ht="15.6">
      <c r="A339" s="78"/>
      <c r="B339" s="64"/>
      <c r="C339" s="37"/>
      <c r="D339" s="65"/>
      <c r="E339" s="66" t="str">
        <f>IF(Unspec_Exports[[#This Row],[Aggregated_Final_POD]]="","",0.437)</f>
        <v/>
      </c>
      <c r="F339" s="66" t="str">
        <f>IF(Unspec_Exports[[#This Row],[Aggregated_Final_POD]]="","",1)</f>
        <v/>
      </c>
      <c r="G339" s="66" t="str">
        <f>IFERROR(MAX(Unspec_Exports[[#This Row],[Unspecified_Electricity_Deliveries]],0)*Unspec_Exports[[#This Row],[Default_Emissions_Factor]]*Unspec_Exports[[#This Row],[Transmission_Loss_Correction_Factor]],"")</f>
        <v/>
      </c>
      <c r="H339" s="33"/>
      <c r="I339" s="64"/>
      <c r="J339" s="132" t="str">
        <f t="shared" si="5"/>
        <v/>
      </c>
      <c r="K339" s="33"/>
      <c r="L339" s="83"/>
    </row>
    <row r="340" spans="1:12" ht="15.6">
      <c r="A340" s="78"/>
      <c r="B340" s="64"/>
      <c r="C340" s="37"/>
      <c r="D340" s="65"/>
      <c r="E340" s="66" t="str">
        <f>IF(Unspec_Exports[[#This Row],[Aggregated_Final_POD]]="","",0.437)</f>
        <v/>
      </c>
      <c r="F340" s="66" t="str">
        <f>IF(Unspec_Exports[[#This Row],[Aggregated_Final_POD]]="","",1)</f>
        <v/>
      </c>
      <c r="G340" s="66" t="str">
        <f>IFERROR(MAX(Unspec_Exports[[#This Row],[Unspecified_Electricity_Deliveries]],0)*Unspec_Exports[[#This Row],[Default_Emissions_Factor]]*Unspec_Exports[[#This Row],[Transmission_Loss_Correction_Factor]],"")</f>
        <v/>
      </c>
      <c r="H340" s="33"/>
      <c r="I340" s="64"/>
      <c r="J340" s="132" t="str">
        <f t="shared" si="5"/>
        <v/>
      </c>
      <c r="K340" s="33"/>
      <c r="L340" s="83"/>
    </row>
    <row r="341" spans="1:12" ht="15.6">
      <c r="A341" s="78"/>
      <c r="B341" s="64"/>
      <c r="C341" s="37"/>
      <c r="D341" s="65"/>
      <c r="E341" s="66" t="str">
        <f>IF(Unspec_Exports[[#This Row],[Aggregated_Final_POD]]="","",0.437)</f>
        <v/>
      </c>
      <c r="F341" s="66" t="str">
        <f>IF(Unspec_Exports[[#This Row],[Aggregated_Final_POD]]="","",1)</f>
        <v/>
      </c>
      <c r="G341" s="66" t="str">
        <f>IFERROR(MAX(Unspec_Exports[[#This Row],[Unspecified_Electricity_Deliveries]],0)*Unspec_Exports[[#This Row],[Default_Emissions_Factor]]*Unspec_Exports[[#This Row],[Transmission_Loss_Correction_Factor]],"")</f>
        <v/>
      </c>
      <c r="H341" s="33"/>
      <c r="I341" s="64"/>
      <c r="J341" s="132" t="str">
        <f t="shared" si="5"/>
        <v/>
      </c>
      <c r="K341" s="33"/>
      <c r="L341" s="83"/>
    </row>
    <row r="342" spans="1:12" ht="15.6">
      <c r="A342" s="78"/>
      <c r="B342" s="64"/>
      <c r="C342" s="37"/>
      <c r="D342" s="65"/>
      <c r="E342" s="66" t="str">
        <f>IF(Unspec_Exports[[#This Row],[Aggregated_Final_POD]]="","",0.437)</f>
        <v/>
      </c>
      <c r="F342" s="66" t="str">
        <f>IF(Unspec_Exports[[#This Row],[Aggregated_Final_POD]]="","",1)</f>
        <v/>
      </c>
      <c r="G342" s="66" t="str">
        <f>IFERROR(MAX(Unspec_Exports[[#This Row],[Unspecified_Electricity_Deliveries]],0)*Unspec_Exports[[#This Row],[Default_Emissions_Factor]]*Unspec_Exports[[#This Row],[Transmission_Loss_Correction_Factor]],"")</f>
        <v/>
      </c>
      <c r="H342" s="33"/>
      <c r="I342" s="64"/>
      <c r="J342" s="132" t="str">
        <f t="shared" si="5"/>
        <v/>
      </c>
      <c r="K342" s="33"/>
      <c r="L342" s="83"/>
    </row>
    <row r="343" spans="1:12" ht="15.6">
      <c r="A343" s="78"/>
      <c r="B343" s="64"/>
      <c r="C343" s="37"/>
      <c r="D343" s="65"/>
      <c r="E343" s="66" t="str">
        <f>IF(Unspec_Exports[[#This Row],[Aggregated_Final_POD]]="","",0.437)</f>
        <v/>
      </c>
      <c r="F343" s="66" t="str">
        <f>IF(Unspec_Exports[[#This Row],[Aggregated_Final_POD]]="","",1)</f>
        <v/>
      </c>
      <c r="G343" s="66" t="str">
        <f>IFERROR(MAX(Unspec_Exports[[#This Row],[Unspecified_Electricity_Deliveries]],0)*Unspec_Exports[[#This Row],[Default_Emissions_Factor]]*Unspec_Exports[[#This Row],[Transmission_Loss_Correction_Factor]],"")</f>
        <v/>
      </c>
      <c r="H343" s="33"/>
      <c r="I343" s="64"/>
      <c r="J343" s="132" t="str">
        <f t="shared" si="5"/>
        <v/>
      </c>
      <c r="K343" s="33"/>
      <c r="L343" s="83"/>
    </row>
    <row r="344" spans="1:12" ht="15.6">
      <c r="A344" s="78"/>
      <c r="B344" s="64"/>
      <c r="C344" s="37"/>
      <c r="D344" s="65"/>
      <c r="E344" s="66" t="str">
        <f>IF(Unspec_Exports[[#This Row],[Aggregated_Final_POD]]="","",0.437)</f>
        <v/>
      </c>
      <c r="F344" s="66" t="str">
        <f>IF(Unspec_Exports[[#This Row],[Aggregated_Final_POD]]="","",1)</f>
        <v/>
      </c>
      <c r="G344" s="66" t="str">
        <f>IFERROR(MAX(Unspec_Exports[[#This Row],[Unspecified_Electricity_Deliveries]],0)*Unspec_Exports[[#This Row],[Default_Emissions_Factor]]*Unspec_Exports[[#This Row],[Transmission_Loss_Correction_Factor]],"")</f>
        <v/>
      </c>
      <c r="H344" s="33"/>
      <c r="I344" s="64"/>
      <c r="J344" s="132" t="str">
        <f t="shared" si="5"/>
        <v/>
      </c>
      <c r="K344" s="33"/>
      <c r="L344" s="83"/>
    </row>
    <row r="345" spans="1:12" ht="15.6">
      <c r="A345" s="78"/>
      <c r="B345" s="64"/>
      <c r="C345" s="37"/>
      <c r="D345" s="65"/>
      <c r="E345" s="66" t="str">
        <f>IF(Unspec_Exports[[#This Row],[Aggregated_Final_POD]]="","",0.437)</f>
        <v/>
      </c>
      <c r="F345" s="66" t="str">
        <f>IF(Unspec_Exports[[#This Row],[Aggregated_Final_POD]]="","",1)</f>
        <v/>
      </c>
      <c r="G345" s="66" t="str">
        <f>IFERROR(MAX(Unspec_Exports[[#This Row],[Unspecified_Electricity_Deliveries]],0)*Unspec_Exports[[#This Row],[Default_Emissions_Factor]]*Unspec_Exports[[#This Row],[Transmission_Loss_Correction_Factor]],"")</f>
        <v/>
      </c>
      <c r="H345" s="33"/>
      <c r="I345" s="64"/>
      <c r="J345" s="132" t="str">
        <f t="shared" si="5"/>
        <v/>
      </c>
      <c r="K345" s="33"/>
      <c r="L345" s="83"/>
    </row>
    <row r="346" spans="1:12" ht="15.6">
      <c r="A346" s="78"/>
      <c r="B346" s="64"/>
      <c r="C346" s="37"/>
      <c r="D346" s="65"/>
      <c r="E346" s="66" t="str">
        <f>IF(Unspec_Exports[[#This Row],[Aggregated_Final_POD]]="","",0.437)</f>
        <v/>
      </c>
      <c r="F346" s="66" t="str">
        <f>IF(Unspec_Exports[[#This Row],[Aggregated_Final_POD]]="","",1)</f>
        <v/>
      </c>
      <c r="G346" s="66" t="str">
        <f>IFERROR(MAX(Unspec_Exports[[#This Row],[Unspecified_Electricity_Deliveries]],0)*Unspec_Exports[[#This Row],[Default_Emissions_Factor]]*Unspec_Exports[[#This Row],[Transmission_Loss_Correction_Factor]],"")</f>
        <v/>
      </c>
      <c r="H346" s="33"/>
      <c r="I346" s="64"/>
      <c r="J346" s="132" t="str">
        <f t="shared" si="5"/>
        <v/>
      </c>
      <c r="K346" s="33"/>
      <c r="L346" s="83"/>
    </row>
    <row r="347" spans="1:12" ht="15.6">
      <c r="A347" s="78"/>
      <c r="B347" s="64"/>
      <c r="C347" s="37"/>
      <c r="D347" s="65"/>
      <c r="E347" s="66" t="str">
        <f>IF(Unspec_Exports[[#This Row],[Aggregated_Final_POD]]="","",0.437)</f>
        <v/>
      </c>
      <c r="F347" s="66" t="str">
        <f>IF(Unspec_Exports[[#This Row],[Aggregated_Final_POD]]="","",1)</f>
        <v/>
      </c>
      <c r="G347" s="66" t="str">
        <f>IFERROR(MAX(Unspec_Exports[[#This Row],[Unspecified_Electricity_Deliveries]],0)*Unspec_Exports[[#This Row],[Default_Emissions_Factor]]*Unspec_Exports[[#This Row],[Transmission_Loss_Correction_Factor]],"")</f>
        <v/>
      </c>
      <c r="H347" s="33"/>
      <c r="I347" s="64"/>
      <c r="J347" s="132" t="str">
        <f t="shared" si="5"/>
        <v/>
      </c>
      <c r="K347" s="33"/>
      <c r="L347" s="83"/>
    </row>
    <row r="348" spans="1:12" ht="15.6">
      <c r="A348" s="78"/>
      <c r="B348" s="64"/>
      <c r="C348" s="37"/>
      <c r="D348" s="65"/>
      <c r="E348" s="66" t="str">
        <f>IF(Unspec_Exports[[#This Row],[Aggregated_Final_POD]]="","",0.437)</f>
        <v/>
      </c>
      <c r="F348" s="66" t="str">
        <f>IF(Unspec_Exports[[#This Row],[Aggregated_Final_POD]]="","",1)</f>
        <v/>
      </c>
      <c r="G348" s="66" t="str">
        <f>IFERROR(MAX(Unspec_Exports[[#This Row],[Unspecified_Electricity_Deliveries]],0)*Unspec_Exports[[#This Row],[Default_Emissions_Factor]]*Unspec_Exports[[#This Row],[Transmission_Loss_Correction_Factor]],"")</f>
        <v/>
      </c>
      <c r="H348" s="33"/>
      <c r="I348" s="64"/>
      <c r="J348" s="132" t="str">
        <f t="shared" si="5"/>
        <v/>
      </c>
      <c r="K348" s="33"/>
      <c r="L348" s="83"/>
    </row>
    <row r="349" spans="1:12" ht="15.6">
      <c r="A349" s="78"/>
      <c r="B349" s="64"/>
      <c r="C349" s="37"/>
      <c r="D349" s="65"/>
      <c r="E349" s="66" t="str">
        <f>IF(Unspec_Exports[[#This Row],[Aggregated_Final_POD]]="","",0.437)</f>
        <v/>
      </c>
      <c r="F349" s="66" t="str">
        <f>IF(Unspec_Exports[[#This Row],[Aggregated_Final_POD]]="","",1)</f>
        <v/>
      </c>
      <c r="G349" s="66" t="str">
        <f>IFERROR(MAX(Unspec_Exports[[#This Row],[Unspecified_Electricity_Deliveries]],0)*Unspec_Exports[[#This Row],[Default_Emissions_Factor]]*Unspec_Exports[[#This Row],[Transmission_Loss_Correction_Factor]],"")</f>
        <v/>
      </c>
      <c r="H349" s="33"/>
      <c r="I349" s="64"/>
      <c r="J349" s="132" t="str">
        <f t="shared" si="5"/>
        <v/>
      </c>
      <c r="K349" s="33"/>
      <c r="L349" s="83"/>
    </row>
    <row r="350" spans="1:12" ht="15.6">
      <c r="A350" s="78"/>
      <c r="B350" s="64"/>
      <c r="C350" s="37"/>
      <c r="D350" s="65"/>
      <c r="E350" s="66" t="str">
        <f>IF(Unspec_Exports[[#This Row],[Aggregated_Final_POD]]="","",0.437)</f>
        <v/>
      </c>
      <c r="F350" s="66" t="str">
        <f>IF(Unspec_Exports[[#This Row],[Aggregated_Final_POD]]="","",1)</f>
        <v/>
      </c>
      <c r="G350" s="66" t="str">
        <f>IFERROR(MAX(Unspec_Exports[[#This Row],[Unspecified_Electricity_Deliveries]],0)*Unspec_Exports[[#This Row],[Default_Emissions_Factor]]*Unspec_Exports[[#This Row],[Transmission_Loss_Correction_Factor]],"")</f>
        <v/>
      </c>
      <c r="H350" s="33"/>
      <c r="I350" s="64"/>
      <c r="J350" s="132" t="str">
        <f t="shared" si="5"/>
        <v/>
      </c>
      <c r="K350" s="33"/>
      <c r="L350" s="83"/>
    </row>
    <row r="351" spans="1:12" ht="15.6">
      <c r="A351" s="78"/>
      <c r="B351" s="64"/>
      <c r="C351" s="37"/>
      <c r="D351" s="65"/>
      <c r="E351" s="66" t="str">
        <f>IF(Unspec_Exports[[#This Row],[Aggregated_Final_POD]]="","",0.437)</f>
        <v/>
      </c>
      <c r="F351" s="66" t="str">
        <f>IF(Unspec_Exports[[#This Row],[Aggregated_Final_POD]]="","",1)</f>
        <v/>
      </c>
      <c r="G351" s="66" t="str">
        <f>IFERROR(MAX(Unspec_Exports[[#This Row],[Unspecified_Electricity_Deliveries]],0)*Unspec_Exports[[#This Row],[Default_Emissions_Factor]]*Unspec_Exports[[#This Row],[Transmission_Loss_Correction_Factor]],"")</f>
        <v/>
      </c>
      <c r="H351" s="33"/>
      <c r="I351" s="64"/>
      <c r="J351" s="132" t="str">
        <f t="shared" si="5"/>
        <v/>
      </c>
      <c r="K351" s="33"/>
      <c r="L351" s="83"/>
    </row>
    <row r="352" spans="1:12" ht="15.6">
      <c r="A352" s="78"/>
      <c r="B352" s="64"/>
      <c r="C352" s="37"/>
      <c r="D352" s="65"/>
      <c r="E352" s="66" t="str">
        <f>IF(Unspec_Exports[[#This Row],[Aggregated_Final_POD]]="","",0.437)</f>
        <v/>
      </c>
      <c r="F352" s="66" t="str">
        <f>IF(Unspec_Exports[[#This Row],[Aggregated_Final_POD]]="","",1)</f>
        <v/>
      </c>
      <c r="G352" s="66" t="str">
        <f>IFERROR(MAX(Unspec_Exports[[#This Row],[Unspecified_Electricity_Deliveries]],0)*Unspec_Exports[[#This Row],[Default_Emissions_Factor]]*Unspec_Exports[[#This Row],[Transmission_Loss_Correction_Factor]],"")</f>
        <v/>
      </c>
      <c r="H352" s="33"/>
      <c r="I352" s="64"/>
      <c r="J352" s="132" t="str">
        <f t="shared" si="5"/>
        <v/>
      </c>
      <c r="K352" s="33"/>
      <c r="L352" s="83"/>
    </row>
    <row r="353" spans="1:12" ht="15.6">
      <c r="A353" s="78"/>
      <c r="B353" s="64"/>
      <c r="C353" s="37"/>
      <c r="D353" s="65"/>
      <c r="E353" s="66" t="str">
        <f>IF(Unspec_Exports[[#This Row],[Aggregated_Final_POD]]="","",0.437)</f>
        <v/>
      </c>
      <c r="F353" s="66" t="str">
        <f>IF(Unspec_Exports[[#This Row],[Aggregated_Final_POD]]="","",1)</f>
        <v/>
      </c>
      <c r="G353" s="66" t="str">
        <f>IFERROR(MAX(Unspec_Exports[[#This Row],[Unspecified_Electricity_Deliveries]],0)*Unspec_Exports[[#This Row],[Default_Emissions_Factor]]*Unspec_Exports[[#This Row],[Transmission_Loss_Correction_Factor]],"")</f>
        <v/>
      </c>
      <c r="H353" s="33"/>
      <c r="I353" s="64"/>
      <c r="J353" s="132" t="str">
        <f t="shared" si="5"/>
        <v/>
      </c>
      <c r="K353" s="33"/>
      <c r="L353" s="83"/>
    </row>
    <row r="354" spans="1:12" ht="15.6">
      <c r="A354" s="78"/>
      <c r="B354" s="64"/>
      <c r="C354" s="37"/>
      <c r="D354" s="65"/>
      <c r="E354" s="66" t="str">
        <f>IF(Unspec_Exports[[#This Row],[Aggregated_Final_POD]]="","",0.437)</f>
        <v/>
      </c>
      <c r="F354" s="66" t="str">
        <f>IF(Unspec_Exports[[#This Row],[Aggregated_Final_POD]]="","",1)</f>
        <v/>
      </c>
      <c r="G354" s="66" t="str">
        <f>IFERROR(MAX(Unspec_Exports[[#This Row],[Unspecified_Electricity_Deliveries]],0)*Unspec_Exports[[#This Row],[Default_Emissions_Factor]]*Unspec_Exports[[#This Row],[Transmission_Loss_Correction_Factor]],"")</f>
        <v/>
      </c>
      <c r="H354" s="33"/>
      <c r="I354" s="64"/>
      <c r="J354" s="132" t="str">
        <f t="shared" si="5"/>
        <v/>
      </c>
      <c r="K354" s="33"/>
      <c r="L354" s="83"/>
    </row>
    <row r="355" spans="1:12" ht="15.6">
      <c r="A355" s="78"/>
      <c r="B355" s="64"/>
      <c r="C355" s="37"/>
      <c r="D355" s="65"/>
      <c r="E355" s="66" t="str">
        <f>IF(Unspec_Exports[[#This Row],[Aggregated_Final_POD]]="","",0.437)</f>
        <v/>
      </c>
      <c r="F355" s="66" t="str">
        <f>IF(Unspec_Exports[[#This Row],[Aggregated_Final_POD]]="","",1)</f>
        <v/>
      </c>
      <c r="G355" s="66" t="str">
        <f>IFERROR(MAX(Unspec_Exports[[#This Row],[Unspecified_Electricity_Deliveries]],0)*Unspec_Exports[[#This Row],[Default_Emissions_Factor]]*Unspec_Exports[[#This Row],[Transmission_Loss_Correction_Factor]],"")</f>
        <v/>
      </c>
      <c r="H355" s="33"/>
      <c r="I355" s="64"/>
      <c r="J355" s="132" t="str">
        <f t="shared" si="5"/>
        <v/>
      </c>
      <c r="K355" s="33"/>
      <c r="L355" s="83"/>
    </row>
    <row r="356" spans="1:12" ht="15.6">
      <c r="A356" s="78"/>
      <c r="B356" s="64"/>
      <c r="C356" s="37"/>
      <c r="D356" s="65"/>
      <c r="E356" s="66" t="str">
        <f>IF(Unspec_Exports[[#This Row],[Aggregated_Final_POD]]="","",0.437)</f>
        <v/>
      </c>
      <c r="F356" s="66" t="str">
        <f>IF(Unspec_Exports[[#This Row],[Aggregated_Final_POD]]="","",1)</f>
        <v/>
      </c>
      <c r="G356" s="66" t="str">
        <f>IFERROR(MAX(Unspec_Exports[[#This Row],[Unspecified_Electricity_Deliveries]],0)*Unspec_Exports[[#This Row],[Default_Emissions_Factor]]*Unspec_Exports[[#This Row],[Transmission_Loss_Correction_Factor]],"")</f>
        <v/>
      </c>
      <c r="H356" s="33"/>
      <c r="I356" s="64"/>
      <c r="J356" s="132" t="str">
        <f t="shared" si="5"/>
        <v/>
      </c>
      <c r="K356" s="33"/>
      <c r="L356" s="83"/>
    </row>
    <row r="357" spans="1:12" ht="15.6">
      <c r="A357" s="78"/>
      <c r="B357" s="64"/>
      <c r="C357" s="37"/>
      <c r="D357" s="65"/>
      <c r="E357" s="66" t="str">
        <f>IF(Unspec_Exports[[#This Row],[Aggregated_Final_POD]]="","",0.437)</f>
        <v/>
      </c>
      <c r="F357" s="66" t="str">
        <f>IF(Unspec_Exports[[#This Row],[Aggregated_Final_POD]]="","",1)</f>
        <v/>
      </c>
      <c r="G357" s="66" t="str">
        <f>IFERROR(MAX(Unspec_Exports[[#This Row],[Unspecified_Electricity_Deliveries]],0)*Unspec_Exports[[#This Row],[Default_Emissions_Factor]]*Unspec_Exports[[#This Row],[Transmission_Loss_Correction_Factor]],"")</f>
        <v/>
      </c>
      <c r="H357" s="33"/>
      <c r="I357" s="64"/>
      <c r="J357" s="132" t="str">
        <f t="shared" si="5"/>
        <v/>
      </c>
      <c r="K357" s="33"/>
      <c r="L357" s="83"/>
    </row>
    <row r="358" spans="1:12" ht="15.6">
      <c r="A358" s="78"/>
      <c r="B358" s="64"/>
      <c r="C358" s="37"/>
      <c r="D358" s="65"/>
      <c r="E358" s="66" t="str">
        <f>IF(Unspec_Exports[[#This Row],[Aggregated_Final_POD]]="","",0.437)</f>
        <v/>
      </c>
      <c r="F358" s="66" t="str">
        <f>IF(Unspec_Exports[[#This Row],[Aggregated_Final_POD]]="","",1)</f>
        <v/>
      </c>
      <c r="G358" s="66" t="str">
        <f>IFERROR(MAX(Unspec_Exports[[#This Row],[Unspecified_Electricity_Deliveries]],0)*Unspec_Exports[[#This Row],[Default_Emissions_Factor]]*Unspec_Exports[[#This Row],[Transmission_Loss_Correction_Factor]],"")</f>
        <v/>
      </c>
      <c r="H358" s="33"/>
      <c r="I358" s="64"/>
      <c r="J358" s="132" t="str">
        <f t="shared" si="5"/>
        <v/>
      </c>
      <c r="K358" s="33"/>
      <c r="L358" s="83"/>
    </row>
    <row r="359" spans="1:12" ht="15.6">
      <c r="A359" s="78"/>
      <c r="B359" s="64"/>
      <c r="C359" s="37"/>
      <c r="D359" s="65"/>
      <c r="E359" s="66" t="str">
        <f>IF(Unspec_Exports[[#This Row],[Aggregated_Final_POD]]="","",0.437)</f>
        <v/>
      </c>
      <c r="F359" s="66" t="str">
        <f>IF(Unspec_Exports[[#This Row],[Aggregated_Final_POD]]="","",1)</f>
        <v/>
      </c>
      <c r="G359" s="66" t="str">
        <f>IFERROR(MAX(Unspec_Exports[[#This Row],[Unspecified_Electricity_Deliveries]],0)*Unspec_Exports[[#This Row],[Default_Emissions_Factor]]*Unspec_Exports[[#This Row],[Transmission_Loss_Correction_Factor]],"")</f>
        <v/>
      </c>
      <c r="H359" s="33"/>
      <c r="I359" s="64"/>
      <c r="J359" s="132" t="str">
        <f t="shared" si="5"/>
        <v/>
      </c>
      <c r="K359" s="33"/>
      <c r="L359" s="83"/>
    </row>
    <row r="360" spans="1:12" ht="15.6">
      <c r="A360" s="78"/>
      <c r="B360" s="64"/>
      <c r="C360" s="37"/>
      <c r="D360" s="65"/>
      <c r="E360" s="66" t="str">
        <f>IF(Unspec_Exports[[#This Row],[Aggregated_Final_POD]]="","",0.437)</f>
        <v/>
      </c>
      <c r="F360" s="66" t="str">
        <f>IF(Unspec_Exports[[#This Row],[Aggregated_Final_POD]]="","",1)</f>
        <v/>
      </c>
      <c r="G360" s="66" t="str">
        <f>IFERROR(MAX(Unspec_Exports[[#This Row],[Unspecified_Electricity_Deliveries]],0)*Unspec_Exports[[#This Row],[Default_Emissions_Factor]]*Unspec_Exports[[#This Row],[Transmission_Loss_Correction_Factor]],"")</f>
        <v/>
      </c>
      <c r="H360" s="33"/>
      <c r="I360" s="64"/>
      <c r="J360" s="132" t="str">
        <f t="shared" si="5"/>
        <v/>
      </c>
      <c r="K360" s="33"/>
      <c r="L360" s="83"/>
    </row>
    <row r="361" spans="1:12" ht="15.6">
      <c r="A361" s="78"/>
      <c r="B361" s="64"/>
      <c r="C361" s="37"/>
      <c r="D361" s="65"/>
      <c r="E361" s="66" t="str">
        <f>IF(Unspec_Exports[[#This Row],[Aggregated_Final_POD]]="","",0.437)</f>
        <v/>
      </c>
      <c r="F361" s="66" t="str">
        <f>IF(Unspec_Exports[[#This Row],[Aggregated_Final_POD]]="","",1)</f>
        <v/>
      </c>
      <c r="G361" s="66" t="str">
        <f>IFERROR(MAX(Unspec_Exports[[#This Row],[Unspecified_Electricity_Deliveries]],0)*Unspec_Exports[[#This Row],[Default_Emissions_Factor]]*Unspec_Exports[[#This Row],[Transmission_Loss_Correction_Factor]],"")</f>
        <v/>
      </c>
      <c r="H361" s="33"/>
      <c r="I361" s="64"/>
      <c r="J361" s="132" t="str">
        <f t="shared" si="5"/>
        <v/>
      </c>
      <c r="K361" s="33"/>
      <c r="L361" s="83"/>
    </row>
    <row r="362" spans="1:12" ht="15.6">
      <c r="A362" s="78"/>
      <c r="B362" s="64"/>
      <c r="C362" s="37"/>
      <c r="D362" s="65"/>
      <c r="E362" s="66" t="str">
        <f>IF(Unspec_Exports[[#This Row],[Aggregated_Final_POD]]="","",0.437)</f>
        <v/>
      </c>
      <c r="F362" s="66" t="str">
        <f>IF(Unspec_Exports[[#This Row],[Aggregated_Final_POD]]="","",1)</f>
        <v/>
      </c>
      <c r="G362" s="66" t="str">
        <f>IFERROR(MAX(Unspec_Exports[[#This Row],[Unspecified_Electricity_Deliveries]],0)*Unspec_Exports[[#This Row],[Default_Emissions_Factor]]*Unspec_Exports[[#This Row],[Transmission_Loss_Correction_Factor]],"")</f>
        <v/>
      </c>
      <c r="H362" s="33"/>
      <c r="I362" s="64"/>
      <c r="J362" s="132" t="str">
        <f t="shared" si="5"/>
        <v/>
      </c>
      <c r="K362" s="33"/>
      <c r="L362" s="83"/>
    </row>
    <row r="363" spans="1:12" ht="15.6">
      <c r="A363" s="78"/>
      <c r="B363" s="64"/>
      <c r="C363" s="37"/>
      <c r="D363" s="65"/>
      <c r="E363" s="66" t="str">
        <f>IF(Unspec_Exports[[#This Row],[Aggregated_Final_POD]]="","",0.437)</f>
        <v/>
      </c>
      <c r="F363" s="66" t="str">
        <f>IF(Unspec_Exports[[#This Row],[Aggregated_Final_POD]]="","",1)</f>
        <v/>
      </c>
      <c r="G363" s="66" t="str">
        <f>IFERROR(MAX(Unspec_Exports[[#This Row],[Unspecified_Electricity_Deliveries]],0)*Unspec_Exports[[#This Row],[Default_Emissions_Factor]]*Unspec_Exports[[#This Row],[Transmission_Loss_Correction_Factor]],"")</f>
        <v/>
      </c>
      <c r="H363" s="33"/>
      <c r="I363" s="64"/>
      <c r="J363" s="132" t="str">
        <f t="shared" si="5"/>
        <v/>
      </c>
      <c r="K363" s="33"/>
      <c r="L363" s="83"/>
    </row>
    <row r="364" spans="1:12" ht="15.6">
      <c r="A364" s="78"/>
      <c r="B364" s="64"/>
      <c r="C364" s="37"/>
      <c r="D364" s="65"/>
      <c r="E364" s="66" t="str">
        <f>IF(Unspec_Exports[[#This Row],[Aggregated_Final_POD]]="","",0.437)</f>
        <v/>
      </c>
      <c r="F364" s="66" t="str">
        <f>IF(Unspec_Exports[[#This Row],[Aggregated_Final_POD]]="","",1)</f>
        <v/>
      </c>
      <c r="G364" s="66" t="str">
        <f>IFERROR(MAX(Unspec_Exports[[#This Row],[Unspecified_Electricity_Deliveries]],0)*Unspec_Exports[[#This Row],[Default_Emissions_Factor]]*Unspec_Exports[[#This Row],[Transmission_Loss_Correction_Factor]],"")</f>
        <v/>
      </c>
      <c r="H364" s="33"/>
      <c r="I364" s="64"/>
      <c r="J364" s="132" t="str">
        <f t="shared" si="5"/>
        <v/>
      </c>
      <c r="K364" s="33"/>
      <c r="L364" s="83"/>
    </row>
    <row r="365" spans="1:12" ht="15.6">
      <c r="A365" s="78"/>
      <c r="B365" s="64"/>
      <c r="C365" s="37"/>
      <c r="D365" s="65"/>
      <c r="E365" s="66" t="str">
        <f>IF(Unspec_Exports[[#This Row],[Aggregated_Final_POD]]="","",0.437)</f>
        <v/>
      </c>
      <c r="F365" s="66" t="str">
        <f>IF(Unspec_Exports[[#This Row],[Aggregated_Final_POD]]="","",1)</f>
        <v/>
      </c>
      <c r="G365" s="66" t="str">
        <f>IFERROR(MAX(Unspec_Exports[[#This Row],[Unspecified_Electricity_Deliveries]],0)*Unspec_Exports[[#This Row],[Default_Emissions_Factor]]*Unspec_Exports[[#This Row],[Transmission_Loss_Correction_Factor]],"")</f>
        <v/>
      </c>
      <c r="H365" s="33"/>
      <c r="I365" s="64"/>
      <c r="J365" s="132" t="str">
        <f t="shared" si="5"/>
        <v/>
      </c>
      <c r="K365" s="33"/>
      <c r="L365" s="83"/>
    </row>
    <row r="366" spans="1:12" ht="15.6">
      <c r="A366" s="78"/>
      <c r="B366" s="64"/>
      <c r="C366" s="37"/>
      <c r="D366" s="65"/>
      <c r="E366" s="66" t="str">
        <f>IF(Unspec_Exports[[#This Row],[Aggregated_Final_POD]]="","",0.437)</f>
        <v/>
      </c>
      <c r="F366" s="66" t="str">
        <f>IF(Unspec_Exports[[#This Row],[Aggregated_Final_POD]]="","",1)</f>
        <v/>
      </c>
      <c r="G366" s="66" t="str">
        <f>IFERROR(MAX(Unspec_Exports[[#This Row],[Unspecified_Electricity_Deliveries]],0)*Unspec_Exports[[#This Row],[Default_Emissions_Factor]]*Unspec_Exports[[#This Row],[Transmission_Loss_Correction_Factor]],"")</f>
        <v/>
      </c>
      <c r="H366" s="33"/>
      <c r="I366" s="64"/>
      <c r="J366" s="132" t="str">
        <f t="shared" si="5"/>
        <v/>
      </c>
      <c r="K366" s="33"/>
      <c r="L366" s="83"/>
    </row>
    <row r="367" spans="1:12" ht="15.6">
      <c r="A367" s="78"/>
      <c r="B367" s="64"/>
      <c r="C367" s="37"/>
      <c r="D367" s="65"/>
      <c r="E367" s="66" t="str">
        <f>IF(Unspec_Exports[[#This Row],[Aggregated_Final_POD]]="","",0.437)</f>
        <v/>
      </c>
      <c r="F367" s="66" t="str">
        <f>IF(Unspec_Exports[[#This Row],[Aggregated_Final_POD]]="","",1)</f>
        <v/>
      </c>
      <c r="G367" s="66" t="str">
        <f>IFERROR(MAX(Unspec_Exports[[#This Row],[Unspecified_Electricity_Deliveries]],0)*Unspec_Exports[[#This Row],[Default_Emissions_Factor]]*Unspec_Exports[[#This Row],[Transmission_Loss_Correction_Factor]],"")</f>
        <v/>
      </c>
      <c r="H367" s="33"/>
      <c r="I367" s="64"/>
      <c r="J367" s="132" t="str">
        <f t="shared" si="5"/>
        <v/>
      </c>
      <c r="K367" s="33"/>
      <c r="L367" s="83"/>
    </row>
    <row r="368" spans="1:12" ht="15.6">
      <c r="A368" s="78"/>
      <c r="B368" s="64"/>
      <c r="C368" s="37"/>
      <c r="D368" s="65"/>
      <c r="E368" s="66" t="str">
        <f>IF(Unspec_Exports[[#This Row],[Aggregated_Final_POD]]="","",0.437)</f>
        <v/>
      </c>
      <c r="F368" s="66" t="str">
        <f>IF(Unspec_Exports[[#This Row],[Aggregated_Final_POD]]="","",1)</f>
        <v/>
      </c>
      <c r="G368" s="66" t="str">
        <f>IFERROR(MAX(Unspec_Exports[[#This Row],[Unspecified_Electricity_Deliveries]],0)*Unspec_Exports[[#This Row],[Default_Emissions_Factor]]*Unspec_Exports[[#This Row],[Transmission_Loss_Correction_Factor]],"")</f>
        <v/>
      </c>
      <c r="H368" s="33"/>
      <c r="I368" s="64"/>
      <c r="J368" s="132" t="str">
        <f t="shared" si="5"/>
        <v/>
      </c>
      <c r="K368" s="33"/>
      <c r="L368" s="83"/>
    </row>
    <row r="369" spans="1:12" ht="15.6">
      <c r="A369" s="78"/>
      <c r="B369" s="64"/>
      <c r="C369" s="37"/>
      <c r="D369" s="65"/>
      <c r="E369" s="66" t="str">
        <f>IF(Unspec_Exports[[#This Row],[Aggregated_Final_POD]]="","",0.437)</f>
        <v/>
      </c>
      <c r="F369" s="66" t="str">
        <f>IF(Unspec_Exports[[#This Row],[Aggregated_Final_POD]]="","",1)</f>
        <v/>
      </c>
      <c r="G369" s="66" t="str">
        <f>IFERROR(MAX(Unspec_Exports[[#This Row],[Unspecified_Electricity_Deliveries]],0)*Unspec_Exports[[#This Row],[Default_Emissions_Factor]]*Unspec_Exports[[#This Row],[Transmission_Loss_Correction_Factor]],"")</f>
        <v/>
      </c>
      <c r="H369" s="33"/>
      <c r="I369" s="64"/>
      <c r="J369" s="132" t="str">
        <f t="shared" si="5"/>
        <v/>
      </c>
      <c r="K369" s="33"/>
      <c r="L369" s="83"/>
    </row>
    <row r="370" spans="1:12" ht="15.6">
      <c r="A370" s="78"/>
      <c r="B370" s="64"/>
      <c r="C370" s="37"/>
      <c r="D370" s="65"/>
      <c r="E370" s="66" t="str">
        <f>IF(Unspec_Exports[[#This Row],[Aggregated_Final_POD]]="","",0.437)</f>
        <v/>
      </c>
      <c r="F370" s="66" t="str">
        <f>IF(Unspec_Exports[[#This Row],[Aggregated_Final_POD]]="","",1)</f>
        <v/>
      </c>
      <c r="G370" s="66" t="str">
        <f>IFERROR(MAX(Unspec_Exports[[#This Row],[Unspecified_Electricity_Deliveries]],0)*Unspec_Exports[[#This Row],[Default_Emissions_Factor]]*Unspec_Exports[[#This Row],[Transmission_Loss_Correction_Factor]],"")</f>
        <v/>
      </c>
      <c r="H370" s="33"/>
      <c r="I370" s="64"/>
      <c r="J370" s="132" t="str">
        <f t="shared" si="5"/>
        <v/>
      </c>
      <c r="K370" s="33"/>
      <c r="L370" s="83"/>
    </row>
    <row r="371" spans="1:12" ht="15.6">
      <c r="A371" s="78"/>
      <c r="B371" s="64"/>
      <c r="C371" s="37"/>
      <c r="D371" s="65"/>
      <c r="E371" s="66" t="str">
        <f>IF(Unspec_Exports[[#This Row],[Aggregated_Final_POD]]="","",0.437)</f>
        <v/>
      </c>
      <c r="F371" s="66" t="str">
        <f>IF(Unspec_Exports[[#This Row],[Aggregated_Final_POD]]="","",1)</f>
        <v/>
      </c>
      <c r="G371" s="66" t="str">
        <f>IFERROR(MAX(Unspec_Exports[[#This Row],[Unspecified_Electricity_Deliveries]],0)*Unspec_Exports[[#This Row],[Default_Emissions_Factor]]*Unspec_Exports[[#This Row],[Transmission_Loss_Correction_Factor]],"")</f>
        <v/>
      </c>
      <c r="H371" s="33"/>
      <c r="I371" s="64"/>
      <c r="J371" s="132" t="str">
        <f t="shared" si="5"/>
        <v/>
      </c>
      <c r="K371" s="33"/>
      <c r="L371" s="83"/>
    </row>
    <row r="372" spans="1:12" ht="15.6">
      <c r="A372" s="78"/>
      <c r="B372" s="64"/>
      <c r="C372" s="37"/>
      <c r="D372" s="65"/>
      <c r="E372" s="66" t="str">
        <f>IF(Unspec_Exports[[#This Row],[Aggregated_Final_POD]]="","",0.437)</f>
        <v/>
      </c>
      <c r="F372" s="66" t="str">
        <f>IF(Unspec_Exports[[#This Row],[Aggregated_Final_POD]]="","",1)</f>
        <v/>
      </c>
      <c r="G372" s="66" t="str">
        <f>IFERROR(MAX(Unspec_Exports[[#This Row],[Unspecified_Electricity_Deliveries]],0)*Unspec_Exports[[#This Row],[Default_Emissions_Factor]]*Unspec_Exports[[#This Row],[Transmission_Loss_Correction_Factor]],"")</f>
        <v/>
      </c>
      <c r="H372" s="33"/>
      <c r="I372" s="64"/>
      <c r="J372" s="132" t="str">
        <f t="shared" si="5"/>
        <v/>
      </c>
      <c r="K372" s="33"/>
      <c r="L372" s="83"/>
    </row>
    <row r="373" spans="1:12" ht="15.6">
      <c r="A373" s="78"/>
      <c r="B373" s="64"/>
      <c r="C373" s="37"/>
      <c r="D373" s="65"/>
      <c r="E373" s="66" t="str">
        <f>IF(Unspec_Exports[[#This Row],[Aggregated_Final_POD]]="","",0.437)</f>
        <v/>
      </c>
      <c r="F373" s="66" t="str">
        <f>IF(Unspec_Exports[[#This Row],[Aggregated_Final_POD]]="","",1)</f>
        <v/>
      </c>
      <c r="G373" s="66" t="str">
        <f>IFERROR(MAX(Unspec_Exports[[#This Row],[Unspecified_Electricity_Deliveries]],0)*Unspec_Exports[[#This Row],[Default_Emissions_Factor]]*Unspec_Exports[[#This Row],[Transmission_Loss_Correction_Factor]],"")</f>
        <v/>
      </c>
      <c r="H373" s="33"/>
      <c r="I373" s="64"/>
      <c r="J373" s="132" t="str">
        <f t="shared" si="5"/>
        <v/>
      </c>
      <c r="K373" s="33"/>
      <c r="L373" s="83"/>
    </row>
    <row r="374" spans="1:12" ht="15.6">
      <c r="A374" s="78"/>
      <c r="B374" s="64"/>
      <c r="C374" s="37"/>
      <c r="D374" s="65"/>
      <c r="E374" s="66" t="str">
        <f>IF(Unspec_Exports[[#This Row],[Aggregated_Final_POD]]="","",0.437)</f>
        <v/>
      </c>
      <c r="F374" s="66" t="str">
        <f>IF(Unspec_Exports[[#This Row],[Aggregated_Final_POD]]="","",1)</f>
        <v/>
      </c>
      <c r="G374" s="66" t="str">
        <f>IFERROR(MAX(Unspec_Exports[[#This Row],[Unspecified_Electricity_Deliveries]],0)*Unspec_Exports[[#This Row],[Default_Emissions_Factor]]*Unspec_Exports[[#This Row],[Transmission_Loss_Correction_Factor]],"")</f>
        <v/>
      </c>
      <c r="H374" s="33"/>
      <c r="I374" s="64"/>
      <c r="J374" s="132" t="str">
        <f t="shared" si="5"/>
        <v/>
      </c>
      <c r="K374" s="33"/>
      <c r="L374" s="83"/>
    </row>
    <row r="375" spans="1:12" ht="15.6">
      <c r="A375" s="78"/>
      <c r="B375" s="64"/>
      <c r="C375" s="37"/>
      <c r="D375" s="65"/>
      <c r="E375" s="66" t="str">
        <f>IF(Unspec_Exports[[#This Row],[Aggregated_Final_POD]]="","",0.437)</f>
        <v/>
      </c>
      <c r="F375" s="66" t="str">
        <f>IF(Unspec_Exports[[#This Row],[Aggregated_Final_POD]]="","",1)</f>
        <v/>
      </c>
      <c r="G375" s="66" t="str">
        <f>IFERROR(MAX(Unspec_Exports[[#This Row],[Unspecified_Electricity_Deliveries]],0)*Unspec_Exports[[#This Row],[Default_Emissions_Factor]]*Unspec_Exports[[#This Row],[Transmission_Loss_Correction_Factor]],"")</f>
        <v/>
      </c>
      <c r="H375" s="33"/>
      <c r="I375" s="64"/>
      <c r="J375" s="132" t="str">
        <f t="shared" si="5"/>
        <v/>
      </c>
      <c r="K375" s="33"/>
      <c r="L375" s="83"/>
    </row>
    <row r="376" spans="1:12" ht="15.6">
      <c r="A376" s="78"/>
      <c r="B376" s="64"/>
      <c r="C376" s="37"/>
      <c r="D376" s="65"/>
      <c r="E376" s="66" t="str">
        <f>IF(Unspec_Exports[[#This Row],[Aggregated_Final_POD]]="","",0.437)</f>
        <v/>
      </c>
      <c r="F376" s="66" t="str">
        <f>IF(Unspec_Exports[[#This Row],[Aggregated_Final_POD]]="","",1)</f>
        <v/>
      </c>
      <c r="G376" s="66" t="str">
        <f>IFERROR(MAX(Unspec_Exports[[#This Row],[Unspecified_Electricity_Deliveries]],0)*Unspec_Exports[[#This Row],[Default_Emissions_Factor]]*Unspec_Exports[[#This Row],[Transmission_Loss_Correction_Factor]],"")</f>
        <v/>
      </c>
      <c r="H376" s="33"/>
      <c r="I376" s="64"/>
      <c r="J376" s="132" t="str">
        <f t="shared" si="5"/>
        <v/>
      </c>
      <c r="K376" s="33"/>
      <c r="L376" s="83"/>
    </row>
    <row r="377" spans="1:12" ht="15.6">
      <c r="A377" s="78"/>
      <c r="B377" s="64"/>
      <c r="C377" s="37"/>
      <c r="D377" s="65"/>
      <c r="E377" s="66" t="str">
        <f>IF(Unspec_Exports[[#This Row],[Aggregated_Final_POD]]="","",0.437)</f>
        <v/>
      </c>
      <c r="F377" s="66" t="str">
        <f>IF(Unspec_Exports[[#This Row],[Aggregated_Final_POD]]="","",1)</f>
        <v/>
      </c>
      <c r="G377" s="66" t="str">
        <f>IFERROR(MAX(Unspec_Exports[[#This Row],[Unspecified_Electricity_Deliveries]],0)*Unspec_Exports[[#This Row],[Default_Emissions_Factor]]*Unspec_Exports[[#This Row],[Transmission_Loss_Correction_Factor]],"")</f>
        <v/>
      </c>
      <c r="H377" s="33"/>
      <c r="I377" s="64"/>
      <c r="J377" s="132" t="str">
        <f t="shared" si="5"/>
        <v/>
      </c>
      <c r="K377" s="33"/>
      <c r="L377" s="83"/>
    </row>
    <row r="378" spans="1:12" ht="15.6">
      <c r="A378" s="78"/>
      <c r="B378" s="64"/>
      <c r="C378" s="37"/>
      <c r="D378" s="65"/>
      <c r="E378" s="66" t="str">
        <f>IF(Unspec_Exports[[#This Row],[Aggregated_Final_POD]]="","",0.437)</f>
        <v/>
      </c>
      <c r="F378" s="66" t="str">
        <f>IF(Unspec_Exports[[#This Row],[Aggregated_Final_POD]]="","",1)</f>
        <v/>
      </c>
      <c r="G378" s="66" t="str">
        <f>IFERROR(MAX(Unspec_Exports[[#This Row],[Unspecified_Electricity_Deliveries]],0)*Unspec_Exports[[#This Row],[Default_Emissions_Factor]]*Unspec_Exports[[#This Row],[Transmission_Loss_Correction_Factor]],"")</f>
        <v/>
      </c>
      <c r="H378" s="33"/>
      <c r="I378" s="64"/>
      <c r="J378" s="132" t="str">
        <f t="shared" si="5"/>
        <v/>
      </c>
      <c r="K378" s="33"/>
      <c r="L378" s="83"/>
    </row>
    <row r="379" spans="1:12" ht="15.6">
      <c r="A379" s="78"/>
      <c r="B379" s="64"/>
      <c r="C379" s="37"/>
      <c r="D379" s="65"/>
      <c r="E379" s="66" t="str">
        <f>IF(Unspec_Exports[[#This Row],[Aggregated_Final_POD]]="","",0.437)</f>
        <v/>
      </c>
      <c r="F379" s="66" t="str">
        <f>IF(Unspec_Exports[[#This Row],[Aggregated_Final_POD]]="","",1)</f>
        <v/>
      </c>
      <c r="G379" s="66" t="str">
        <f>IFERROR(MAX(Unspec_Exports[[#This Row],[Unspecified_Electricity_Deliveries]],0)*Unspec_Exports[[#This Row],[Default_Emissions_Factor]]*Unspec_Exports[[#This Row],[Transmission_Loss_Correction_Factor]],"")</f>
        <v/>
      </c>
      <c r="H379" s="33"/>
      <c r="I379" s="64"/>
      <c r="J379" s="132" t="str">
        <f t="shared" si="5"/>
        <v/>
      </c>
      <c r="K379" s="33"/>
      <c r="L379" s="83"/>
    </row>
    <row r="380" spans="1:12" ht="15.6">
      <c r="A380" s="78"/>
      <c r="B380" s="64"/>
      <c r="C380" s="37"/>
      <c r="D380" s="65"/>
      <c r="E380" s="66" t="str">
        <f>IF(Unspec_Exports[[#This Row],[Aggregated_Final_POD]]="","",0.437)</f>
        <v/>
      </c>
      <c r="F380" s="66" t="str">
        <f>IF(Unspec_Exports[[#This Row],[Aggregated_Final_POD]]="","",1)</f>
        <v/>
      </c>
      <c r="G380" s="66" t="str">
        <f>IFERROR(MAX(Unspec_Exports[[#This Row],[Unspecified_Electricity_Deliveries]],0)*Unspec_Exports[[#This Row],[Default_Emissions_Factor]]*Unspec_Exports[[#This Row],[Transmission_Loss_Correction_Factor]],"")</f>
        <v/>
      </c>
      <c r="H380" s="33"/>
      <c r="I380" s="64"/>
      <c r="J380" s="132" t="str">
        <f t="shared" si="5"/>
        <v/>
      </c>
      <c r="K380" s="33"/>
      <c r="L380" s="83"/>
    </row>
    <row r="381" spans="1:12" ht="15.6">
      <c r="A381" s="78"/>
      <c r="B381" s="64"/>
      <c r="C381" s="37"/>
      <c r="D381" s="65"/>
      <c r="E381" s="66" t="str">
        <f>IF(Unspec_Exports[[#This Row],[Aggregated_Final_POD]]="","",0.437)</f>
        <v/>
      </c>
      <c r="F381" s="66" t="str">
        <f>IF(Unspec_Exports[[#This Row],[Aggregated_Final_POD]]="","",1)</f>
        <v/>
      </c>
      <c r="G381" s="66" t="str">
        <f>IFERROR(MAX(Unspec_Exports[[#This Row],[Unspecified_Electricity_Deliveries]],0)*Unspec_Exports[[#This Row],[Default_Emissions_Factor]]*Unspec_Exports[[#This Row],[Transmission_Loss_Correction_Factor]],"")</f>
        <v/>
      </c>
      <c r="H381" s="33"/>
      <c r="I381" s="64"/>
      <c r="J381" s="132" t="str">
        <f t="shared" si="5"/>
        <v/>
      </c>
      <c r="K381" s="33"/>
      <c r="L381" s="83"/>
    </row>
    <row r="382" spans="1:12" ht="15.6">
      <c r="A382" s="78"/>
      <c r="B382" s="64"/>
      <c r="C382" s="37"/>
      <c r="D382" s="65"/>
      <c r="E382" s="66" t="str">
        <f>IF(Unspec_Exports[[#This Row],[Aggregated_Final_POD]]="","",0.437)</f>
        <v/>
      </c>
      <c r="F382" s="66" t="str">
        <f>IF(Unspec_Exports[[#This Row],[Aggregated_Final_POD]]="","",1)</f>
        <v/>
      </c>
      <c r="G382" s="66" t="str">
        <f>IFERROR(MAX(Unspec_Exports[[#This Row],[Unspecified_Electricity_Deliveries]],0)*Unspec_Exports[[#This Row],[Default_Emissions_Factor]]*Unspec_Exports[[#This Row],[Transmission_Loss_Correction_Factor]],"")</f>
        <v/>
      </c>
      <c r="H382" s="33"/>
      <c r="I382" s="64"/>
      <c r="J382" s="132" t="str">
        <f t="shared" si="5"/>
        <v/>
      </c>
      <c r="K382" s="33"/>
      <c r="L382" s="83"/>
    </row>
    <row r="383" spans="1:12" ht="15.6">
      <c r="A383" s="78"/>
      <c r="B383" s="64"/>
      <c r="C383" s="37"/>
      <c r="D383" s="65"/>
      <c r="E383" s="66" t="str">
        <f>IF(Unspec_Exports[[#This Row],[Aggregated_Final_POD]]="","",0.437)</f>
        <v/>
      </c>
      <c r="F383" s="66" t="str">
        <f>IF(Unspec_Exports[[#This Row],[Aggregated_Final_POD]]="","",1)</f>
        <v/>
      </c>
      <c r="G383" s="66" t="str">
        <f>IFERROR(MAX(Unspec_Exports[[#This Row],[Unspecified_Electricity_Deliveries]],0)*Unspec_Exports[[#This Row],[Default_Emissions_Factor]]*Unspec_Exports[[#This Row],[Transmission_Loss_Correction_Factor]],"")</f>
        <v/>
      </c>
      <c r="H383" s="33"/>
      <c r="I383" s="64"/>
      <c r="J383" s="132" t="str">
        <f t="shared" si="5"/>
        <v/>
      </c>
      <c r="K383" s="33"/>
      <c r="L383" s="83"/>
    </row>
    <row r="384" spans="1:12" ht="15.6">
      <c r="A384" s="78"/>
      <c r="B384" s="64"/>
      <c r="C384" s="37"/>
      <c r="D384" s="65"/>
      <c r="E384" s="66" t="str">
        <f>IF(Unspec_Exports[[#This Row],[Aggregated_Final_POD]]="","",0.437)</f>
        <v/>
      </c>
      <c r="F384" s="66" t="str">
        <f>IF(Unspec_Exports[[#This Row],[Aggregated_Final_POD]]="","",1)</f>
        <v/>
      </c>
      <c r="G384" s="66" t="str">
        <f>IFERROR(MAX(Unspec_Exports[[#This Row],[Unspecified_Electricity_Deliveries]],0)*Unspec_Exports[[#This Row],[Default_Emissions_Factor]]*Unspec_Exports[[#This Row],[Transmission_Loss_Correction_Factor]],"")</f>
        <v/>
      </c>
      <c r="H384" s="33"/>
      <c r="I384" s="64"/>
      <c r="J384" s="132" t="str">
        <f t="shared" si="5"/>
        <v/>
      </c>
      <c r="K384" s="33"/>
      <c r="L384" s="83"/>
    </row>
    <row r="385" spans="1:12" ht="15.6">
      <c r="A385" s="78"/>
      <c r="B385" s="64"/>
      <c r="C385" s="37"/>
      <c r="D385" s="65"/>
      <c r="E385" s="66" t="str">
        <f>IF(Unspec_Exports[[#This Row],[Aggregated_Final_POD]]="","",0.437)</f>
        <v/>
      </c>
      <c r="F385" s="66" t="str">
        <f>IF(Unspec_Exports[[#This Row],[Aggregated_Final_POD]]="","",1)</f>
        <v/>
      </c>
      <c r="G385" s="66" t="str">
        <f>IFERROR(MAX(Unspec_Exports[[#This Row],[Unspecified_Electricity_Deliveries]],0)*Unspec_Exports[[#This Row],[Default_Emissions_Factor]]*Unspec_Exports[[#This Row],[Transmission_Loss_Correction_Factor]],"")</f>
        <v/>
      </c>
      <c r="H385" s="33"/>
      <c r="I385" s="64"/>
      <c r="J385" s="132" t="str">
        <f t="shared" si="5"/>
        <v/>
      </c>
      <c r="K385" s="33"/>
      <c r="L385" s="83"/>
    </row>
    <row r="386" spans="1:12" ht="15.6">
      <c r="A386" s="78"/>
      <c r="B386" s="64"/>
      <c r="C386" s="37"/>
      <c r="D386" s="65"/>
      <c r="E386" s="66" t="str">
        <f>IF(Unspec_Exports[[#This Row],[Aggregated_Final_POD]]="","",0.437)</f>
        <v/>
      </c>
      <c r="F386" s="66" t="str">
        <f>IF(Unspec_Exports[[#This Row],[Aggregated_Final_POD]]="","",1)</f>
        <v/>
      </c>
      <c r="G386" s="66" t="str">
        <f>IFERROR(MAX(Unspec_Exports[[#This Row],[Unspecified_Electricity_Deliveries]],0)*Unspec_Exports[[#This Row],[Default_Emissions_Factor]]*Unspec_Exports[[#This Row],[Transmission_Loss_Correction_Factor]],"")</f>
        <v/>
      </c>
      <c r="H386" s="33"/>
      <c r="I386" s="64"/>
      <c r="J386" s="132" t="str">
        <f t="shared" si="5"/>
        <v/>
      </c>
      <c r="K386" s="33"/>
      <c r="L386" s="83"/>
    </row>
    <row r="387" spans="1:12" ht="15.6">
      <c r="A387" s="78"/>
      <c r="B387" s="64"/>
      <c r="C387" s="37"/>
      <c r="D387" s="65"/>
      <c r="E387" s="66" t="str">
        <f>IF(Unspec_Exports[[#This Row],[Aggregated_Final_POD]]="","",0.437)</f>
        <v/>
      </c>
      <c r="F387" s="66" t="str">
        <f>IF(Unspec_Exports[[#This Row],[Aggregated_Final_POD]]="","",1)</f>
        <v/>
      </c>
      <c r="G387" s="66" t="str">
        <f>IFERROR(MAX(Unspec_Exports[[#This Row],[Unspecified_Electricity_Deliveries]],0)*Unspec_Exports[[#This Row],[Default_Emissions_Factor]]*Unspec_Exports[[#This Row],[Transmission_Loss_Correction_Factor]],"")</f>
        <v/>
      </c>
      <c r="H387" s="33"/>
      <c r="I387" s="64"/>
      <c r="J387" s="132" t="str">
        <f t="shared" si="5"/>
        <v/>
      </c>
      <c r="K387" s="33"/>
      <c r="L387" s="83"/>
    </row>
    <row r="388" spans="1:12" ht="15.6">
      <c r="A388" s="78"/>
      <c r="B388" s="64"/>
      <c r="C388" s="37"/>
      <c r="D388" s="65"/>
      <c r="E388" s="66" t="str">
        <f>IF(Unspec_Exports[[#This Row],[Aggregated_Final_POD]]="","",0.437)</f>
        <v/>
      </c>
      <c r="F388" s="66" t="str">
        <f>IF(Unspec_Exports[[#This Row],[Aggregated_Final_POD]]="","",1)</f>
        <v/>
      </c>
      <c r="G388" s="66" t="str">
        <f>IFERROR(MAX(Unspec_Exports[[#This Row],[Unspecified_Electricity_Deliveries]],0)*Unspec_Exports[[#This Row],[Default_Emissions_Factor]]*Unspec_Exports[[#This Row],[Transmission_Loss_Correction_Factor]],"")</f>
        <v/>
      </c>
      <c r="H388" s="33"/>
      <c r="I388" s="64"/>
      <c r="J388" s="132" t="str">
        <f t="shared" si="5"/>
        <v/>
      </c>
      <c r="K388" s="33"/>
      <c r="L388" s="83"/>
    </row>
    <row r="389" spans="1:12" ht="15.6">
      <c r="A389" s="78"/>
      <c r="B389" s="64"/>
      <c r="C389" s="37"/>
      <c r="D389" s="65"/>
      <c r="E389" s="66" t="str">
        <f>IF(Unspec_Exports[[#This Row],[Aggregated_Final_POD]]="","",0.437)</f>
        <v/>
      </c>
      <c r="F389" s="66" t="str">
        <f>IF(Unspec_Exports[[#This Row],[Aggregated_Final_POD]]="","",1)</f>
        <v/>
      </c>
      <c r="G389" s="66" t="str">
        <f>IFERROR(MAX(Unspec_Exports[[#This Row],[Unspecified_Electricity_Deliveries]],0)*Unspec_Exports[[#This Row],[Default_Emissions_Factor]]*Unspec_Exports[[#This Row],[Transmission_Loss_Correction_Factor]],"")</f>
        <v/>
      </c>
      <c r="H389" s="33"/>
      <c r="I389" s="64"/>
      <c r="J389" s="132" t="str">
        <f t="shared" si="5"/>
        <v/>
      </c>
      <c r="K389" s="33"/>
      <c r="L389" s="83"/>
    </row>
    <row r="390" spans="1:12" ht="15.6">
      <c r="A390" s="78"/>
      <c r="B390" s="64"/>
      <c r="C390" s="37"/>
      <c r="D390" s="65"/>
      <c r="E390" s="66" t="str">
        <f>IF(Unspec_Exports[[#This Row],[Aggregated_Final_POD]]="","",0.437)</f>
        <v/>
      </c>
      <c r="F390" s="66" t="str">
        <f>IF(Unspec_Exports[[#This Row],[Aggregated_Final_POD]]="","",1)</f>
        <v/>
      </c>
      <c r="G390" s="66" t="str">
        <f>IFERROR(MAX(Unspec_Exports[[#This Row],[Unspecified_Electricity_Deliveries]],0)*Unspec_Exports[[#This Row],[Default_Emissions_Factor]]*Unspec_Exports[[#This Row],[Transmission_Loss_Correction_Factor]],"")</f>
        <v/>
      </c>
      <c r="H390" s="33"/>
      <c r="I390" s="64"/>
      <c r="J390" s="132" t="str">
        <f t="shared" ref="J390:J399" si="6">IF(A390="","",IF(I390="Yes","","Verify Entry"))</f>
        <v/>
      </c>
      <c r="K390" s="33"/>
      <c r="L390" s="83"/>
    </row>
    <row r="391" spans="1:12" ht="15.6">
      <c r="A391" s="78"/>
      <c r="B391" s="64"/>
      <c r="C391" s="37"/>
      <c r="D391" s="65"/>
      <c r="E391" s="66" t="str">
        <f>IF(Unspec_Exports[[#This Row],[Aggregated_Final_POD]]="","",0.437)</f>
        <v/>
      </c>
      <c r="F391" s="66" t="str">
        <f>IF(Unspec_Exports[[#This Row],[Aggregated_Final_POD]]="","",1)</f>
        <v/>
      </c>
      <c r="G391" s="66" t="str">
        <f>IFERROR(MAX(Unspec_Exports[[#This Row],[Unspecified_Electricity_Deliveries]],0)*Unspec_Exports[[#This Row],[Default_Emissions_Factor]]*Unspec_Exports[[#This Row],[Transmission_Loss_Correction_Factor]],"")</f>
        <v/>
      </c>
      <c r="H391" s="33"/>
      <c r="I391" s="64"/>
      <c r="J391" s="132" t="str">
        <f t="shared" si="6"/>
        <v/>
      </c>
      <c r="K391" s="33"/>
      <c r="L391" s="83"/>
    </row>
    <row r="392" spans="1:12" ht="15.6">
      <c r="A392" s="78"/>
      <c r="B392" s="64"/>
      <c r="C392" s="37"/>
      <c r="D392" s="65"/>
      <c r="E392" s="66" t="str">
        <f>IF(Unspec_Exports[[#This Row],[Aggregated_Final_POD]]="","",0.437)</f>
        <v/>
      </c>
      <c r="F392" s="66" t="str">
        <f>IF(Unspec_Exports[[#This Row],[Aggregated_Final_POD]]="","",1)</f>
        <v/>
      </c>
      <c r="G392" s="66" t="str">
        <f>IFERROR(MAX(Unspec_Exports[[#This Row],[Unspecified_Electricity_Deliveries]],0)*Unspec_Exports[[#This Row],[Default_Emissions_Factor]]*Unspec_Exports[[#This Row],[Transmission_Loss_Correction_Factor]],"")</f>
        <v/>
      </c>
      <c r="H392" s="33"/>
      <c r="I392" s="64"/>
      <c r="J392" s="132" t="str">
        <f t="shared" si="6"/>
        <v/>
      </c>
      <c r="K392" s="33"/>
      <c r="L392" s="83"/>
    </row>
    <row r="393" spans="1:12" ht="15.6">
      <c r="A393" s="78"/>
      <c r="B393" s="64"/>
      <c r="C393" s="37"/>
      <c r="D393" s="65"/>
      <c r="E393" s="66" t="str">
        <f>IF(Unspec_Exports[[#This Row],[Aggregated_Final_POD]]="","",0.437)</f>
        <v/>
      </c>
      <c r="F393" s="66" t="str">
        <f>IF(Unspec_Exports[[#This Row],[Aggregated_Final_POD]]="","",1)</f>
        <v/>
      </c>
      <c r="G393" s="66" t="str">
        <f>IFERROR(MAX(Unspec_Exports[[#This Row],[Unspecified_Electricity_Deliveries]],0)*Unspec_Exports[[#This Row],[Default_Emissions_Factor]]*Unspec_Exports[[#This Row],[Transmission_Loss_Correction_Factor]],"")</f>
        <v/>
      </c>
      <c r="H393" s="33"/>
      <c r="I393" s="64"/>
      <c r="J393" s="132" t="str">
        <f t="shared" si="6"/>
        <v/>
      </c>
      <c r="K393" s="33"/>
      <c r="L393" s="83"/>
    </row>
    <row r="394" spans="1:12" ht="15.6">
      <c r="A394" s="78"/>
      <c r="B394" s="64"/>
      <c r="C394" s="37"/>
      <c r="D394" s="65"/>
      <c r="E394" s="66" t="str">
        <f>IF(Unspec_Exports[[#This Row],[Aggregated_Final_POD]]="","",0.437)</f>
        <v/>
      </c>
      <c r="F394" s="66" t="str">
        <f>IF(Unspec_Exports[[#This Row],[Aggregated_Final_POD]]="","",1)</f>
        <v/>
      </c>
      <c r="G394" s="66" t="str">
        <f>IFERROR(MAX(Unspec_Exports[[#This Row],[Unspecified_Electricity_Deliveries]],0)*Unspec_Exports[[#This Row],[Default_Emissions_Factor]]*Unspec_Exports[[#This Row],[Transmission_Loss_Correction_Factor]],"")</f>
        <v/>
      </c>
      <c r="H394" s="33"/>
      <c r="I394" s="64"/>
      <c r="J394" s="132" t="str">
        <f t="shared" si="6"/>
        <v/>
      </c>
      <c r="K394" s="33"/>
      <c r="L394" s="83"/>
    </row>
    <row r="395" spans="1:12" ht="15.6">
      <c r="A395" s="78"/>
      <c r="B395" s="64"/>
      <c r="C395" s="37"/>
      <c r="D395" s="65"/>
      <c r="E395" s="66" t="str">
        <f>IF(Unspec_Exports[[#This Row],[Aggregated_Final_POD]]="","",0.437)</f>
        <v/>
      </c>
      <c r="F395" s="66" t="str">
        <f>IF(Unspec_Exports[[#This Row],[Aggregated_Final_POD]]="","",1)</f>
        <v/>
      </c>
      <c r="G395" s="66" t="str">
        <f>IFERROR(MAX(Unspec_Exports[[#This Row],[Unspecified_Electricity_Deliveries]],0)*Unspec_Exports[[#This Row],[Default_Emissions_Factor]]*Unspec_Exports[[#This Row],[Transmission_Loss_Correction_Factor]],"")</f>
        <v/>
      </c>
      <c r="H395" s="33"/>
      <c r="I395" s="64"/>
      <c r="J395" s="132" t="str">
        <f t="shared" si="6"/>
        <v/>
      </c>
      <c r="K395" s="33"/>
      <c r="L395" s="83"/>
    </row>
    <row r="396" spans="1:12" ht="15.6">
      <c r="A396" s="78"/>
      <c r="B396" s="64"/>
      <c r="C396" s="37"/>
      <c r="D396" s="65"/>
      <c r="E396" s="66" t="str">
        <f>IF(Unspec_Exports[[#This Row],[Aggregated_Final_POD]]="","",0.437)</f>
        <v/>
      </c>
      <c r="F396" s="66" t="str">
        <f>IF(Unspec_Exports[[#This Row],[Aggregated_Final_POD]]="","",1)</f>
        <v/>
      </c>
      <c r="G396" s="66" t="str">
        <f>IFERROR(MAX(Unspec_Exports[[#This Row],[Unspecified_Electricity_Deliveries]],0)*Unspec_Exports[[#This Row],[Default_Emissions_Factor]]*Unspec_Exports[[#This Row],[Transmission_Loss_Correction_Factor]],"")</f>
        <v/>
      </c>
      <c r="H396" s="33"/>
      <c r="I396" s="64"/>
      <c r="J396" s="132" t="str">
        <f t="shared" si="6"/>
        <v/>
      </c>
      <c r="K396" s="33"/>
      <c r="L396" s="83"/>
    </row>
    <row r="397" spans="1:12" ht="15.6">
      <c r="A397" s="78"/>
      <c r="B397" s="64"/>
      <c r="C397" s="37"/>
      <c r="D397" s="65"/>
      <c r="E397" s="66" t="str">
        <f>IF(Unspec_Exports[[#This Row],[Aggregated_Final_POD]]="","",0.437)</f>
        <v/>
      </c>
      <c r="F397" s="66" t="str">
        <f>IF(Unspec_Exports[[#This Row],[Aggregated_Final_POD]]="","",1)</f>
        <v/>
      </c>
      <c r="G397" s="66" t="str">
        <f>IFERROR(MAX(Unspec_Exports[[#This Row],[Unspecified_Electricity_Deliveries]],0)*Unspec_Exports[[#This Row],[Default_Emissions_Factor]]*Unspec_Exports[[#This Row],[Transmission_Loss_Correction_Factor]],"")</f>
        <v/>
      </c>
      <c r="H397" s="33"/>
      <c r="I397" s="64"/>
      <c r="J397" s="132" t="str">
        <f t="shared" si="6"/>
        <v/>
      </c>
      <c r="K397" s="33"/>
      <c r="L397" s="83"/>
    </row>
    <row r="398" spans="1:12" ht="15.6">
      <c r="A398" s="78"/>
      <c r="B398" s="64"/>
      <c r="C398" s="37"/>
      <c r="D398" s="65"/>
      <c r="E398" s="66" t="str">
        <f>IF(Unspec_Exports[[#This Row],[Aggregated_Final_POD]]="","",0.437)</f>
        <v/>
      </c>
      <c r="F398" s="66" t="str">
        <f>IF(Unspec_Exports[[#This Row],[Aggregated_Final_POD]]="","",1)</f>
        <v/>
      </c>
      <c r="G398" s="66" t="str">
        <f>IFERROR(MAX(Unspec_Exports[[#This Row],[Unspecified_Electricity_Deliveries]],0)*Unspec_Exports[[#This Row],[Default_Emissions_Factor]]*Unspec_Exports[[#This Row],[Transmission_Loss_Correction_Factor]],"")</f>
        <v/>
      </c>
      <c r="H398" s="33"/>
      <c r="I398" s="64"/>
      <c r="J398" s="132" t="str">
        <f t="shared" si="6"/>
        <v/>
      </c>
      <c r="K398" s="33"/>
      <c r="L398" s="83"/>
    </row>
    <row r="399" spans="1:12" ht="15.6">
      <c r="A399" s="78"/>
      <c r="B399" s="64"/>
      <c r="C399" s="37"/>
      <c r="D399" s="65"/>
      <c r="E399" s="66" t="str">
        <f>IF(Unspec_Exports[[#This Row],[Aggregated_Final_POD]]="","",0.437)</f>
        <v/>
      </c>
      <c r="F399" s="66" t="str">
        <f>IF(Unspec_Exports[[#This Row],[Aggregated_Final_POD]]="","",1)</f>
        <v/>
      </c>
      <c r="G399" s="66" t="str">
        <f>IFERROR(MAX(Unspec_Exports[[#This Row],[Unspecified_Electricity_Deliveries]],0)*Unspec_Exports[[#This Row],[Default_Emissions_Factor]]*Unspec_Exports[[#This Row],[Transmission_Loss_Correction_Factor]],"")</f>
        <v/>
      </c>
      <c r="H399" s="33"/>
      <c r="I399" s="64"/>
      <c r="J399" s="132" t="str">
        <f t="shared" si="6"/>
        <v/>
      </c>
      <c r="K399" s="33"/>
      <c r="L399" s="83"/>
    </row>
    <row r="400" spans="1:12" ht="15.6">
      <c r="A400" s="78"/>
      <c r="B400" s="64"/>
      <c r="C400" s="37"/>
      <c r="D400" s="65"/>
      <c r="E400" s="66" t="str">
        <f>IF(Unspec_Exports[[#This Row],[Aggregated_Final_POD]]="","",0.437)</f>
        <v/>
      </c>
      <c r="F400" s="66" t="str">
        <f>IF(Unspec_Exports[[#This Row],[Aggregated_Final_POD]]="","",1)</f>
        <v/>
      </c>
      <c r="G400" s="66" t="str">
        <f>IFERROR(MAX(Unspec_Exports[[#This Row],[Unspecified_Electricity_Deliveries]],0)*Unspec_Exports[[#This Row],[Default_Emissions_Factor]]*Unspec_Exports[[#This Row],[Transmission_Loss_Correction_Factor]],"")</f>
        <v/>
      </c>
      <c r="H400" s="33"/>
      <c r="I400" s="64"/>
      <c r="J400" s="132" t="str">
        <f>IF(A400="","",IF(I400="Yes","","Verify Entry"))</f>
        <v/>
      </c>
      <c r="K400" s="33"/>
      <c r="L400" s="83"/>
    </row>
  </sheetData>
  <sheetProtection algorithmName="SHA-512" hashValue="VuMfg0f74lbTGkFjl8Sq60rt9/4LSq+cD70fBDyPjJUBshb2E7tFgX8LF1YCHwxpIGPzD89vCAKhJys2GLdULA==" saltValue="DWk4pyewpq3sElnzi3Cilw==" spinCount="100000" sheet="1" sort="0" autoFilter="0"/>
  <conditionalFormatting sqref="J6:J400">
    <cfRule type="expression" dxfId="8" priority="1">
      <formula>I6="no"</formula>
    </cfRule>
  </conditionalFormatting>
  <dataValidations count="7">
    <dataValidation allowBlank="1" showErrorMessage="1" promptTitle="Notes" prompt="Add any relevant notes specific to each line item entry" sqref="L5" xr:uid="{00000000-0002-0000-0400-000000000000}"/>
    <dataValidation type="list" errorStyle="warning" allowBlank="1" sqref="A6:A400" xr:uid="{00000000-0002-0000-0400-000001000000}">
      <formula1>INDIRECT("Points_tbl[Dynamic List]")</formula1>
    </dataValidation>
    <dataValidation type="list" allowBlank="1" showInputMessage="1" showErrorMessage="1" sqref="B6:B400" xr:uid="{00000000-0002-0000-0400-000002000000}">
      <formula1>INDIRECT("Jurisdictions_tbl[Jurisdictions]")</formula1>
    </dataValidation>
    <dataValidation type="decimal" allowBlank="1" showInputMessage="1" showErrorMessage="1" sqref="D6:D400" xr:uid="{00000000-0002-0000-0400-000004000000}">
      <formula1>0</formula1>
      <formula2>10000000</formula2>
    </dataValidation>
    <dataValidation type="list" allowBlank="1" showErrorMessage="1" error="Select Yes or No. Note that you can be either the First Deliverer PSE or have power brought in on your behalf (column AP), but you cannot be both." prompt="Select Yes or No. Note that you can be either the First Deliverer PSE or have power brought in on your behalf (column AP), but you cannot be both." sqref="I6:I400" xr:uid="{00000000-0002-0000-0400-000006000000}">
      <formula1>"Yes,No"</formula1>
    </dataValidation>
    <dataValidation type="list" allowBlank="1" showInputMessage="1" showErrorMessage="1" sqref="C6:C400" xr:uid="{77CCF1F8-1EAA-4CB6-B3F8-97EBB6526BC2}">
      <formula1>"Tagged,Metered"</formula1>
    </dataValidation>
    <dataValidation type="list" errorStyle="warning" allowBlank="1" showInputMessage="1" errorTitle="EPE Name Not Recognised" error="Please select name from dropdown or contact Ecology to register your EPE." sqref="J6:J400" xr:uid="{BBE78546-0AB5-45B9-BA1E-8680E7360B24}">
      <formula1>INDIRECT("EPEs_tbl[EPE Name]")</formula1>
    </dataValidation>
  </dataValidation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theme="7" tint="0.79998168889431442"/>
  </sheetPr>
  <dimension ref="A1:Z566"/>
  <sheetViews>
    <sheetView showGridLines="0" zoomScale="69" workbookViewId="0"/>
  </sheetViews>
  <sheetFormatPr defaultColWidth="8.88671875" defaultRowHeight="14.4"/>
  <cols>
    <col min="1" max="1" width="86.33203125" customWidth="1"/>
    <col min="2" max="2" width="11.5546875" style="8" customWidth="1"/>
    <col min="3" max="3" width="13.33203125" style="8" bestFit="1" customWidth="1"/>
    <col min="4" max="4" width="10.44140625" style="8" bestFit="1" customWidth="1"/>
    <col min="5" max="5" width="14.44140625" style="8" bestFit="1" customWidth="1"/>
    <col min="6" max="6" width="14.44140625" style="8" customWidth="1"/>
    <col min="7" max="7" width="16.6640625" customWidth="1"/>
    <col min="8" max="8" width="17.33203125" style="85" bestFit="1" customWidth="1"/>
    <col min="9" max="11" width="15.5546875" bestFit="1" customWidth="1"/>
    <col min="12" max="12" width="13.33203125" bestFit="1" customWidth="1"/>
    <col min="13" max="13" width="12.5546875" bestFit="1" customWidth="1"/>
    <col min="14" max="14" width="19.5546875" bestFit="1" customWidth="1"/>
    <col min="15" max="15" width="15.33203125" bestFit="1" customWidth="1"/>
    <col min="16" max="16" width="14.44140625" bestFit="1" customWidth="1"/>
    <col min="17" max="18" width="12.33203125" bestFit="1" customWidth="1"/>
    <col min="19" max="21" width="14.44140625" bestFit="1" customWidth="1"/>
    <col min="22" max="23" width="15.33203125" bestFit="1" customWidth="1"/>
    <col min="24" max="24" width="12.33203125" customWidth="1"/>
    <col min="25" max="25" width="12" customWidth="1"/>
    <col min="26" max="26" width="12.33203125" customWidth="1"/>
  </cols>
  <sheetData>
    <row r="1" spans="1:26" ht="21">
      <c r="A1" s="103" t="s">
        <v>1877</v>
      </c>
      <c r="B1" s="103"/>
    </row>
    <row r="2" spans="1:26" ht="16.2" thickBot="1">
      <c r="A2" s="5" t="s">
        <v>1878</v>
      </c>
      <c r="B2" s="105"/>
    </row>
    <row r="3" spans="1:26" ht="46.95" customHeight="1" thickBot="1">
      <c r="A3" s="143"/>
      <c r="B3" s="104"/>
      <c r="C3" s="104"/>
      <c r="D3" s="104"/>
      <c r="E3" s="104"/>
      <c r="F3" s="17"/>
      <c r="G3" s="106"/>
      <c r="H3" s="106"/>
      <c r="I3" s="265" t="s">
        <v>1354</v>
      </c>
      <c r="J3" s="266"/>
      <c r="K3" s="266"/>
      <c r="L3" s="266"/>
      <c r="M3" s="266"/>
      <c r="N3" s="266"/>
      <c r="O3" s="267"/>
      <c r="P3" s="265" t="s">
        <v>1355</v>
      </c>
      <c r="Q3" s="266"/>
      <c r="R3" s="266"/>
      <c r="S3" s="266"/>
      <c r="T3" s="266"/>
      <c r="U3" s="266"/>
      <c r="V3" s="266"/>
      <c r="W3" s="267"/>
      <c r="X3" s="107"/>
      <c r="Y3" s="107"/>
    </row>
    <row r="4" spans="1:26" ht="43.95" customHeight="1" thickBot="1">
      <c r="A4" s="262" t="s">
        <v>79</v>
      </c>
      <c r="B4" s="263" t="s">
        <v>1528</v>
      </c>
      <c r="C4" s="263" t="s">
        <v>1529</v>
      </c>
      <c r="D4" s="263" t="s">
        <v>80</v>
      </c>
      <c r="E4" s="263" t="s">
        <v>1874</v>
      </c>
      <c r="F4" s="263" t="s">
        <v>81</v>
      </c>
      <c r="G4" s="263" t="s">
        <v>210</v>
      </c>
      <c r="H4" s="263" t="s">
        <v>209</v>
      </c>
      <c r="I4" s="264" t="s">
        <v>1</v>
      </c>
      <c r="J4" s="264" t="s">
        <v>1530</v>
      </c>
      <c r="K4" s="264" t="s">
        <v>1531</v>
      </c>
      <c r="L4" s="264" t="s">
        <v>50</v>
      </c>
      <c r="M4" s="264" t="s">
        <v>49</v>
      </c>
      <c r="N4" s="264" t="s">
        <v>789</v>
      </c>
      <c r="O4" s="264" t="s">
        <v>790</v>
      </c>
      <c r="P4" s="264" t="s">
        <v>9</v>
      </c>
      <c r="Q4" s="264" t="s">
        <v>205</v>
      </c>
      <c r="R4" s="264" t="s">
        <v>208</v>
      </c>
      <c r="S4" s="264" t="s">
        <v>206</v>
      </c>
      <c r="T4" s="264" t="s">
        <v>207</v>
      </c>
      <c r="U4" s="264" t="s">
        <v>791</v>
      </c>
      <c r="V4" s="264" t="s">
        <v>792</v>
      </c>
      <c r="W4" s="264" t="s">
        <v>793</v>
      </c>
      <c r="X4" s="263" t="s">
        <v>218</v>
      </c>
      <c r="Y4" s="263" t="s">
        <v>219</v>
      </c>
      <c r="Z4" s="263" t="s">
        <v>1843</v>
      </c>
    </row>
    <row r="5" spans="1:26">
      <c r="A5" t="s">
        <v>82</v>
      </c>
      <c r="B5" s="258">
        <v>501131</v>
      </c>
      <c r="C5" s="7"/>
      <c r="D5" s="7"/>
      <c r="E5" s="7"/>
      <c r="F5" s="225" t="s">
        <v>83</v>
      </c>
      <c r="G5" s="225" t="s">
        <v>18</v>
      </c>
      <c r="H5" s="259">
        <v>1</v>
      </c>
      <c r="I5" s="261">
        <v>0</v>
      </c>
      <c r="J5" s="261" t="s">
        <v>1880</v>
      </c>
      <c r="K5" s="261">
        <v>0</v>
      </c>
      <c r="L5" s="261">
        <v>0</v>
      </c>
      <c r="M5" s="261">
        <v>0</v>
      </c>
      <c r="N5" s="261">
        <v>0</v>
      </c>
      <c r="O5" s="261">
        <v>0</v>
      </c>
      <c r="P5" s="269">
        <v>0</v>
      </c>
      <c r="Q5" s="260">
        <v>0</v>
      </c>
      <c r="R5" s="260">
        <v>0</v>
      </c>
      <c r="S5" s="260">
        <v>0</v>
      </c>
      <c r="T5" s="260">
        <v>0</v>
      </c>
      <c r="U5" s="260">
        <v>0</v>
      </c>
      <c r="V5" s="260">
        <v>0</v>
      </c>
      <c r="W5" s="275">
        <v>0</v>
      </c>
    </row>
    <row r="6" spans="1:26">
      <c r="A6" t="s">
        <v>1844</v>
      </c>
      <c r="B6" s="258">
        <v>69541638</v>
      </c>
      <c r="C6" s="7"/>
      <c r="D6" s="7">
        <v>61933</v>
      </c>
      <c r="E6" s="7"/>
      <c r="F6" s="225" t="s">
        <v>84</v>
      </c>
      <c r="G6" s="225" t="s">
        <v>21</v>
      </c>
      <c r="H6" s="259">
        <v>37050</v>
      </c>
      <c r="I6" s="261">
        <v>0</v>
      </c>
      <c r="J6" s="261">
        <v>0</v>
      </c>
      <c r="K6" s="261">
        <v>0</v>
      </c>
      <c r="L6" s="261">
        <v>0</v>
      </c>
      <c r="M6" s="261">
        <v>0</v>
      </c>
      <c r="N6" s="261">
        <v>0</v>
      </c>
      <c r="O6" s="261">
        <v>0</v>
      </c>
      <c r="P6" s="270">
        <v>0</v>
      </c>
      <c r="Q6" s="260">
        <v>0</v>
      </c>
      <c r="R6" s="260">
        <v>0</v>
      </c>
      <c r="S6" s="260">
        <v>0</v>
      </c>
      <c r="T6" s="260">
        <v>0</v>
      </c>
      <c r="U6" s="260">
        <v>0</v>
      </c>
      <c r="V6" s="260">
        <v>0</v>
      </c>
      <c r="W6" s="274">
        <v>0</v>
      </c>
    </row>
    <row r="7" spans="1:26">
      <c r="A7" t="s">
        <v>897</v>
      </c>
      <c r="B7" s="258">
        <v>910472</v>
      </c>
      <c r="C7" s="7">
        <v>1006556</v>
      </c>
      <c r="D7" s="7">
        <v>55210</v>
      </c>
      <c r="E7" s="7"/>
      <c r="F7" s="225" t="s">
        <v>86</v>
      </c>
      <c r="G7" s="225" t="s">
        <v>19</v>
      </c>
      <c r="H7" s="259">
        <v>1434480</v>
      </c>
      <c r="I7" s="261">
        <v>575637.21600000001</v>
      </c>
      <c r="J7" s="261">
        <v>575052.5</v>
      </c>
      <c r="K7" s="261">
        <v>0</v>
      </c>
      <c r="L7" s="261">
        <v>0</v>
      </c>
      <c r="M7" s="261">
        <v>0</v>
      </c>
      <c r="N7" s="261">
        <v>266.75</v>
      </c>
      <c r="O7" s="261">
        <v>317.96600000000001</v>
      </c>
      <c r="P7" s="270">
        <v>0.40128633093525179</v>
      </c>
      <c r="Q7" s="260">
        <v>0.40087871563214544</v>
      </c>
      <c r="R7" s="260">
        <v>0</v>
      </c>
      <c r="S7" s="260">
        <v>0</v>
      </c>
      <c r="T7" s="260">
        <v>0</v>
      </c>
      <c r="U7" s="260">
        <v>1.859558864536278E-4</v>
      </c>
      <c r="V7" s="260">
        <v>2.2165941665272434E-4</v>
      </c>
      <c r="W7" s="274">
        <v>0.40128633093525179</v>
      </c>
    </row>
    <row r="8" spans="1:26">
      <c r="A8" t="s">
        <v>85</v>
      </c>
      <c r="B8" s="258">
        <v>910124</v>
      </c>
      <c r="C8" s="7">
        <v>1007206</v>
      </c>
      <c r="D8" s="7">
        <v>141</v>
      </c>
      <c r="E8" s="7"/>
      <c r="F8" s="225" t="s">
        <v>86</v>
      </c>
      <c r="G8" s="225" t="s">
        <v>13</v>
      </c>
      <c r="H8" s="259">
        <v>152080</v>
      </c>
      <c r="I8" s="261">
        <v>97740.58600000001</v>
      </c>
      <c r="J8" s="261">
        <v>97641.1</v>
      </c>
      <c r="K8" s="261">
        <v>0</v>
      </c>
      <c r="L8" s="261">
        <v>0</v>
      </c>
      <c r="M8" s="261">
        <v>0</v>
      </c>
      <c r="N8" s="261">
        <v>45.25</v>
      </c>
      <c r="O8" s="261">
        <v>54.235999999999997</v>
      </c>
      <c r="P8" s="270">
        <v>0.64269191215149912</v>
      </c>
      <c r="Q8" s="260">
        <v>0.64203774329300367</v>
      </c>
      <c r="R8" s="260">
        <v>0</v>
      </c>
      <c r="S8" s="260">
        <v>0</v>
      </c>
      <c r="T8" s="260">
        <v>0</v>
      </c>
      <c r="U8" s="260">
        <v>2.9754076801683324E-4</v>
      </c>
      <c r="V8" s="260">
        <v>3.5662809047869539E-4</v>
      </c>
      <c r="W8" s="274">
        <v>0.64269191215149912</v>
      </c>
    </row>
    <row r="9" spans="1:26">
      <c r="A9" t="s">
        <v>1532</v>
      </c>
      <c r="B9" s="258">
        <v>500297</v>
      </c>
      <c r="C9" s="7"/>
      <c r="D9" s="7">
        <v>851</v>
      </c>
      <c r="E9" s="7"/>
      <c r="F9" s="225" t="s">
        <v>83</v>
      </c>
      <c r="G9" s="225" t="s">
        <v>90</v>
      </c>
      <c r="H9" s="259">
        <v>164413</v>
      </c>
      <c r="I9" s="261">
        <v>0</v>
      </c>
      <c r="J9" s="261">
        <v>0</v>
      </c>
      <c r="K9" s="261">
        <v>0</v>
      </c>
      <c r="L9" s="261">
        <v>0</v>
      </c>
      <c r="M9" s="261">
        <v>0</v>
      </c>
      <c r="N9" s="261">
        <v>0</v>
      </c>
      <c r="O9" s="261">
        <v>0</v>
      </c>
      <c r="P9" s="270">
        <v>0</v>
      </c>
      <c r="Q9" s="260">
        <v>0</v>
      </c>
      <c r="R9" s="260">
        <v>0</v>
      </c>
      <c r="S9" s="260">
        <v>0</v>
      </c>
      <c r="T9" s="260">
        <v>0</v>
      </c>
      <c r="U9" s="260">
        <v>0</v>
      </c>
      <c r="V9" s="260">
        <v>0</v>
      </c>
      <c r="W9" s="274">
        <v>0</v>
      </c>
    </row>
    <row r="10" spans="1:26">
      <c r="A10" t="s">
        <v>87</v>
      </c>
      <c r="B10" s="258">
        <v>910114</v>
      </c>
      <c r="C10" s="7"/>
      <c r="D10" s="7"/>
      <c r="E10" s="7"/>
      <c r="F10" s="225" t="s">
        <v>88</v>
      </c>
      <c r="G10" s="225" t="s">
        <v>13</v>
      </c>
      <c r="H10" s="259">
        <v>1</v>
      </c>
      <c r="I10" s="261">
        <v>0.81439268509524854</v>
      </c>
      <c r="J10" s="261">
        <v>0.811649719730832</v>
      </c>
      <c r="K10" s="261">
        <v>0</v>
      </c>
      <c r="L10" s="261">
        <v>0</v>
      </c>
      <c r="M10" s="261">
        <v>0</v>
      </c>
      <c r="N10" s="261">
        <v>8.1056896111601003E-4</v>
      </c>
      <c r="O10" s="261">
        <v>1.9323964033005701E-3</v>
      </c>
      <c r="P10" s="270">
        <v>0.81439268509524854</v>
      </c>
      <c r="Q10" s="260">
        <v>0.811649719730832</v>
      </c>
      <c r="R10" s="260">
        <v>0</v>
      </c>
      <c r="S10" s="260">
        <v>0</v>
      </c>
      <c r="T10" s="260">
        <v>0</v>
      </c>
      <c r="U10" s="260">
        <v>8.1056896111601003E-4</v>
      </c>
      <c r="V10" s="260">
        <v>1.9323964033005701E-3</v>
      </c>
      <c r="W10" s="274">
        <v>0.81439268509524854</v>
      </c>
    </row>
    <row r="11" spans="1:26">
      <c r="A11" t="s">
        <v>89</v>
      </c>
      <c r="B11" s="258">
        <v>710120</v>
      </c>
      <c r="C11" s="7"/>
      <c r="D11" s="7">
        <v>60011</v>
      </c>
      <c r="E11" s="7">
        <v>63451</v>
      </c>
      <c r="F11" s="225" t="s">
        <v>84</v>
      </c>
      <c r="G11" s="225" t="s">
        <v>90</v>
      </c>
      <c r="H11" s="259">
        <v>39259</v>
      </c>
      <c r="I11" s="261">
        <v>0</v>
      </c>
      <c r="J11" s="261">
        <v>0</v>
      </c>
      <c r="K11" s="261">
        <v>0</v>
      </c>
      <c r="L11" s="261">
        <v>0</v>
      </c>
      <c r="M11" s="261">
        <v>0</v>
      </c>
      <c r="N11" s="261">
        <v>0</v>
      </c>
      <c r="O11" s="261">
        <v>0</v>
      </c>
      <c r="P11" s="270">
        <v>0</v>
      </c>
      <c r="Q11" s="260">
        <v>0</v>
      </c>
      <c r="R11" s="260">
        <v>0</v>
      </c>
      <c r="S11" s="260">
        <v>0</v>
      </c>
      <c r="T11" s="260">
        <v>0</v>
      </c>
      <c r="U11" s="260">
        <v>0</v>
      </c>
      <c r="V11" s="260">
        <v>0</v>
      </c>
      <c r="W11" s="274">
        <v>0</v>
      </c>
    </row>
    <row r="12" spans="1:26">
      <c r="A12" t="s">
        <v>91</v>
      </c>
      <c r="B12" s="258">
        <v>710121</v>
      </c>
      <c r="C12" s="7"/>
      <c r="D12" s="7">
        <v>60012</v>
      </c>
      <c r="E12" s="7">
        <v>63450</v>
      </c>
      <c r="F12" s="225" t="s">
        <v>84</v>
      </c>
      <c r="G12" s="225" t="s">
        <v>90</v>
      </c>
      <c r="H12" s="259">
        <v>41358</v>
      </c>
      <c r="I12" s="261">
        <v>0</v>
      </c>
      <c r="J12" s="261">
        <v>0</v>
      </c>
      <c r="K12" s="261">
        <v>0</v>
      </c>
      <c r="L12" s="261">
        <v>0</v>
      </c>
      <c r="M12" s="261">
        <v>0</v>
      </c>
      <c r="N12" s="261">
        <v>0</v>
      </c>
      <c r="O12" s="261">
        <v>0</v>
      </c>
      <c r="P12" s="270">
        <v>0</v>
      </c>
      <c r="Q12" s="260">
        <v>0</v>
      </c>
      <c r="R12" s="260">
        <v>0</v>
      </c>
      <c r="S12" s="260">
        <v>0</v>
      </c>
      <c r="T12" s="260">
        <v>0</v>
      </c>
      <c r="U12" s="260">
        <v>0</v>
      </c>
      <c r="V12" s="260">
        <v>0</v>
      </c>
      <c r="W12" s="274">
        <v>0</v>
      </c>
    </row>
    <row r="13" spans="1:26">
      <c r="A13" t="s">
        <v>1533</v>
      </c>
      <c r="B13" s="258">
        <v>500298</v>
      </c>
      <c r="C13" s="7"/>
      <c r="D13" s="7">
        <v>6395</v>
      </c>
      <c r="E13" s="7"/>
      <c r="F13" s="225" t="s">
        <v>83</v>
      </c>
      <c r="G13" s="225" t="s">
        <v>90</v>
      </c>
      <c r="H13" s="259">
        <v>121598</v>
      </c>
      <c r="I13" s="261">
        <v>0</v>
      </c>
      <c r="J13" s="261">
        <v>0</v>
      </c>
      <c r="K13" s="261">
        <v>0</v>
      </c>
      <c r="L13" s="261">
        <v>0</v>
      </c>
      <c r="M13" s="261">
        <v>0</v>
      </c>
      <c r="N13" s="261">
        <v>0</v>
      </c>
      <c r="O13" s="261">
        <v>0</v>
      </c>
      <c r="P13" s="270">
        <v>0</v>
      </c>
      <c r="Q13" s="260">
        <v>0</v>
      </c>
      <c r="R13" s="260">
        <v>0</v>
      </c>
      <c r="S13" s="260">
        <v>0</v>
      </c>
      <c r="T13" s="260">
        <v>0</v>
      </c>
      <c r="U13" s="260">
        <v>0</v>
      </c>
      <c r="V13" s="260">
        <v>0</v>
      </c>
      <c r="W13" s="274">
        <v>0</v>
      </c>
    </row>
    <row r="14" spans="1:26">
      <c r="A14" t="s">
        <v>1887</v>
      </c>
      <c r="B14" s="258">
        <v>910622</v>
      </c>
      <c r="C14" s="7"/>
      <c r="D14" s="7">
        <v>67193</v>
      </c>
      <c r="E14" s="7"/>
      <c r="F14" s="225" t="s">
        <v>95</v>
      </c>
      <c r="G14" s="225" t="s">
        <v>106</v>
      </c>
      <c r="H14" s="259">
        <v>0</v>
      </c>
      <c r="I14" s="261">
        <v>0</v>
      </c>
      <c r="J14" s="261">
        <v>0</v>
      </c>
      <c r="K14" s="261">
        <v>0</v>
      </c>
      <c r="L14" s="261">
        <v>0</v>
      </c>
      <c r="M14" s="261">
        <v>0</v>
      </c>
      <c r="N14" s="261">
        <v>0</v>
      </c>
      <c r="O14" s="261">
        <v>0</v>
      </c>
      <c r="P14" s="270">
        <v>0</v>
      </c>
      <c r="Q14" s="260">
        <v>0</v>
      </c>
      <c r="R14" s="260">
        <v>0</v>
      </c>
      <c r="S14" s="260">
        <v>0</v>
      </c>
      <c r="T14" s="260">
        <v>0</v>
      </c>
      <c r="U14" s="260">
        <v>0</v>
      </c>
      <c r="V14" s="260">
        <v>0</v>
      </c>
      <c r="W14" s="274">
        <v>0</v>
      </c>
    </row>
    <row r="15" spans="1:26">
      <c r="A15" t="s">
        <v>92</v>
      </c>
      <c r="B15" s="258">
        <v>900009</v>
      </c>
      <c r="C15" s="7">
        <v>1005949</v>
      </c>
      <c r="D15" s="7">
        <v>160</v>
      </c>
      <c r="E15" s="7"/>
      <c r="F15" s="225" t="s">
        <v>86</v>
      </c>
      <c r="G15" s="225" t="s">
        <v>13</v>
      </c>
      <c r="H15" s="259">
        <v>1982376.97</v>
      </c>
      <c r="I15" s="261">
        <v>1458091.254</v>
      </c>
      <c r="J15" s="261">
        <v>1453674.3</v>
      </c>
      <c r="K15" s="261">
        <v>0</v>
      </c>
      <c r="L15" s="261">
        <v>0</v>
      </c>
      <c r="M15" s="261">
        <v>0</v>
      </c>
      <c r="N15" s="261">
        <v>1705.75</v>
      </c>
      <c r="O15" s="261">
        <v>2711.2040000000002</v>
      </c>
      <c r="P15" s="270">
        <v>0.73552673183042472</v>
      </c>
      <c r="Q15" s="260">
        <v>0.73329862180551864</v>
      </c>
      <c r="R15" s="260">
        <v>0</v>
      </c>
      <c r="S15" s="260">
        <v>0</v>
      </c>
      <c r="T15" s="260">
        <v>0</v>
      </c>
      <c r="U15" s="260">
        <v>8.6045692913795299E-4</v>
      </c>
      <c r="V15" s="260">
        <v>1.3676530957681577E-3</v>
      </c>
      <c r="W15" s="274">
        <v>0.73552673183042472</v>
      </c>
    </row>
    <row r="16" spans="1:26">
      <c r="A16" t="s">
        <v>94</v>
      </c>
      <c r="B16" s="258">
        <v>710100</v>
      </c>
      <c r="C16" s="7"/>
      <c r="D16" s="7">
        <v>60964</v>
      </c>
      <c r="E16" s="7">
        <v>63454</v>
      </c>
      <c r="F16" s="225" t="s">
        <v>84</v>
      </c>
      <c r="G16" s="225" t="s">
        <v>13</v>
      </c>
      <c r="H16" s="259">
        <v>55339</v>
      </c>
      <c r="I16" s="261">
        <v>0</v>
      </c>
      <c r="J16" s="261">
        <v>0</v>
      </c>
      <c r="K16" s="261">
        <v>0</v>
      </c>
      <c r="L16" s="261">
        <v>0</v>
      </c>
      <c r="M16" s="261">
        <v>0</v>
      </c>
      <c r="N16" s="261">
        <v>0</v>
      </c>
      <c r="O16" s="261">
        <v>0</v>
      </c>
      <c r="P16" s="270">
        <v>0</v>
      </c>
      <c r="Q16" s="260">
        <v>0</v>
      </c>
      <c r="R16" s="260">
        <v>0</v>
      </c>
      <c r="S16" s="260">
        <v>0</v>
      </c>
      <c r="T16" s="260">
        <v>0</v>
      </c>
      <c r="U16" s="260">
        <v>0</v>
      </c>
      <c r="V16" s="260">
        <v>0</v>
      </c>
      <c r="W16" s="274">
        <v>0</v>
      </c>
    </row>
    <row r="17" spans="1:23">
      <c r="A17" t="s">
        <v>898</v>
      </c>
      <c r="B17" s="258">
        <v>900247</v>
      </c>
      <c r="C17" s="7">
        <v>1000068</v>
      </c>
      <c r="D17" s="7">
        <v>55514</v>
      </c>
      <c r="E17" s="7"/>
      <c r="F17" s="225" t="s">
        <v>86</v>
      </c>
      <c r="G17" s="225" t="s">
        <v>18</v>
      </c>
      <c r="H17" s="259">
        <v>2298718</v>
      </c>
      <c r="I17" s="261">
        <v>865093.54399999999</v>
      </c>
      <c r="J17" s="261">
        <v>864215.1</v>
      </c>
      <c r="K17" s="261">
        <v>0</v>
      </c>
      <c r="L17" s="261">
        <v>0</v>
      </c>
      <c r="M17" s="261">
        <v>0</v>
      </c>
      <c r="N17" s="261">
        <v>400.75</v>
      </c>
      <c r="O17" s="261">
        <v>477.69400000000002</v>
      </c>
      <c r="P17" s="270">
        <v>0.37633739501757069</v>
      </c>
      <c r="Q17" s="260">
        <v>0.37595524983925821</v>
      </c>
      <c r="R17" s="260">
        <v>0</v>
      </c>
      <c r="S17" s="260">
        <v>0</v>
      </c>
      <c r="T17" s="260">
        <v>0</v>
      </c>
      <c r="U17" s="260">
        <v>1.7433630397465023E-4</v>
      </c>
      <c r="V17" s="260">
        <v>2.0780887433778306E-4</v>
      </c>
      <c r="W17" s="274">
        <v>0.37633739501757069</v>
      </c>
    </row>
    <row r="18" spans="1:23">
      <c r="A18" t="s">
        <v>1039</v>
      </c>
      <c r="B18" s="258">
        <v>910515</v>
      </c>
      <c r="C18" s="7"/>
      <c r="D18" s="7">
        <v>56336</v>
      </c>
      <c r="E18" s="7">
        <v>62240</v>
      </c>
      <c r="F18" s="225" t="s">
        <v>95</v>
      </c>
      <c r="G18" s="225" t="s">
        <v>19</v>
      </c>
      <c r="H18" s="259">
        <v>796655</v>
      </c>
      <c r="I18" s="261">
        <v>0</v>
      </c>
      <c r="J18" s="261">
        <v>0</v>
      </c>
      <c r="K18" s="261">
        <v>0</v>
      </c>
      <c r="L18" s="261">
        <v>0</v>
      </c>
      <c r="M18" s="261">
        <v>0</v>
      </c>
      <c r="N18" s="261">
        <v>0</v>
      </c>
      <c r="O18" s="261">
        <v>0</v>
      </c>
      <c r="P18" s="270">
        <v>0</v>
      </c>
      <c r="Q18" s="260">
        <v>0</v>
      </c>
      <c r="R18" s="260">
        <v>0</v>
      </c>
      <c r="S18" s="260">
        <v>0</v>
      </c>
      <c r="T18" s="260">
        <v>0</v>
      </c>
      <c r="U18" s="260">
        <v>0</v>
      </c>
      <c r="V18" s="260">
        <v>0</v>
      </c>
      <c r="W18" s="274">
        <v>0</v>
      </c>
    </row>
    <row r="19" spans="1:23">
      <c r="A19" t="s">
        <v>899</v>
      </c>
      <c r="B19" s="258">
        <v>900234</v>
      </c>
      <c r="C19" s="7">
        <v>1001399</v>
      </c>
      <c r="D19" s="7">
        <v>55282</v>
      </c>
      <c r="E19" s="7"/>
      <c r="F19" s="225" t="s">
        <v>86</v>
      </c>
      <c r="G19" s="225" t="s">
        <v>13</v>
      </c>
      <c r="H19" s="259">
        <v>3496839</v>
      </c>
      <c r="I19" s="261">
        <v>1386239.264</v>
      </c>
      <c r="J19" s="261">
        <v>1384832</v>
      </c>
      <c r="K19" s="261">
        <v>0</v>
      </c>
      <c r="L19" s="261">
        <v>0</v>
      </c>
      <c r="M19" s="261">
        <v>0</v>
      </c>
      <c r="N19" s="261">
        <v>642</v>
      </c>
      <c r="O19" s="261">
        <v>765.26400000000001</v>
      </c>
      <c r="P19" s="270">
        <v>0.3964263908060966</v>
      </c>
      <c r="Q19" s="260">
        <v>0.39602395191771766</v>
      </c>
      <c r="R19" s="260">
        <v>0</v>
      </c>
      <c r="S19" s="260">
        <v>0</v>
      </c>
      <c r="T19" s="260">
        <v>0</v>
      </c>
      <c r="U19" s="260">
        <v>1.8359438338453671E-4</v>
      </c>
      <c r="V19" s="260">
        <v>2.1884450499436777E-4</v>
      </c>
      <c r="W19" s="274">
        <v>0.3964263908060966</v>
      </c>
    </row>
    <row r="20" spans="1:23">
      <c r="A20" t="s">
        <v>900</v>
      </c>
      <c r="B20" s="258">
        <v>710101</v>
      </c>
      <c r="C20" s="7"/>
      <c r="D20" s="7">
        <v>57680</v>
      </c>
      <c r="E20" s="7">
        <v>60865</v>
      </c>
      <c r="F20" s="225" t="s">
        <v>84</v>
      </c>
      <c r="G20" s="225" t="s">
        <v>13</v>
      </c>
      <c r="H20" s="259">
        <v>348546</v>
      </c>
      <c r="I20" s="261">
        <v>0</v>
      </c>
      <c r="J20" s="261">
        <v>0</v>
      </c>
      <c r="K20" s="261">
        <v>0</v>
      </c>
      <c r="L20" s="261">
        <v>0</v>
      </c>
      <c r="M20" s="261">
        <v>0</v>
      </c>
      <c r="N20" s="261">
        <v>0</v>
      </c>
      <c r="O20" s="261">
        <v>0</v>
      </c>
      <c r="P20" s="270">
        <v>0</v>
      </c>
      <c r="Q20" s="260">
        <v>0</v>
      </c>
      <c r="R20" s="260">
        <v>0</v>
      </c>
      <c r="S20" s="260">
        <v>0</v>
      </c>
      <c r="T20" s="260">
        <v>0</v>
      </c>
      <c r="U20" s="260">
        <v>0</v>
      </c>
      <c r="V20" s="260">
        <v>0</v>
      </c>
      <c r="W20" s="274">
        <v>0</v>
      </c>
    </row>
    <row r="21" spans="1:23">
      <c r="A21" t="s">
        <v>901</v>
      </c>
      <c r="B21" s="258">
        <v>800016</v>
      </c>
      <c r="C21" s="7"/>
      <c r="D21" s="7">
        <v>56855</v>
      </c>
      <c r="E21" s="7">
        <v>60553</v>
      </c>
      <c r="F21" s="225" t="s">
        <v>95</v>
      </c>
      <c r="G21" s="225" t="s">
        <v>22</v>
      </c>
      <c r="H21" s="259">
        <v>177834</v>
      </c>
      <c r="I21" s="261">
        <v>0</v>
      </c>
      <c r="J21" s="261">
        <v>0</v>
      </c>
      <c r="K21" s="261">
        <v>0</v>
      </c>
      <c r="L21" s="261">
        <v>0</v>
      </c>
      <c r="M21" s="261">
        <v>0</v>
      </c>
      <c r="N21" s="261">
        <v>0</v>
      </c>
      <c r="O21" s="261">
        <v>0</v>
      </c>
      <c r="P21" s="270">
        <v>0</v>
      </c>
      <c r="Q21" s="260">
        <v>0</v>
      </c>
      <c r="R21" s="260">
        <v>0</v>
      </c>
      <c r="S21" s="260">
        <v>0</v>
      </c>
      <c r="T21" s="260">
        <v>0</v>
      </c>
      <c r="U21" s="260">
        <v>0</v>
      </c>
      <c r="V21" s="260">
        <v>0</v>
      </c>
      <c r="W21" s="274">
        <v>0</v>
      </c>
    </row>
    <row r="22" spans="1:23">
      <c r="A22" t="s">
        <v>1534</v>
      </c>
      <c r="B22" s="258">
        <v>500240</v>
      </c>
      <c r="C22" s="7"/>
      <c r="D22" s="7">
        <v>825</v>
      </c>
      <c r="E22" s="7"/>
      <c r="F22" s="225" t="s">
        <v>83</v>
      </c>
      <c r="G22" s="225" t="s">
        <v>90</v>
      </c>
      <c r="H22" s="259">
        <v>30187</v>
      </c>
      <c r="I22" s="261">
        <v>0</v>
      </c>
      <c r="J22" s="261">
        <v>0</v>
      </c>
      <c r="K22" s="261">
        <v>0</v>
      </c>
      <c r="L22" s="261">
        <v>0</v>
      </c>
      <c r="M22" s="261">
        <v>0</v>
      </c>
      <c r="N22" s="261">
        <v>0</v>
      </c>
      <c r="O22" s="261">
        <v>0</v>
      </c>
      <c r="P22" s="270">
        <v>0</v>
      </c>
      <c r="Q22" s="260">
        <v>0</v>
      </c>
      <c r="R22" s="260">
        <v>0</v>
      </c>
      <c r="S22" s="260">
        <v>0</v>
      </c>
      <c r="T22" s="260">
        <v>0</v>
      </c>
      <c r="U22" s="260">
        <v>0</v>
      </c>
      <c r="V22" s="260">
        <v>0</v>
      </c>
      <c r="W22" s="274">
        <v>0</v>
      </c>
    </row>
    <row r="23" spans="1:23">
      <c r="A23" t="s">
        <v>1856</v>
      </c>
      <c r="B23" s="258">
        <v>47544735</v>
      </c>
      <c r="C23" s="7"/>
      <c r="D23" s="7"/>
      <c r="E23" s="7"/>
      <c r="F23" s="225" t="s">
        <v>102</v>
      </c>
      <c r="G23" s="225" t="s">
        <v>103</v>
      </c>
      <c r="H23" s="259">
        <v>1</v>
      </c>
      <c r="I23" s="261">
        <v>0</v>
      </c>
      <c r="J23" s="261">
        <v>0</v>
      </c>
      <c r="K23" s="261">
        <v>0</v>
      </c>
      <c r="L23" s="261">
        <v>0</v>
      </c>
      <c r="M23" s="261">
        <v>0</v>
      </c>
      <c r="N23" s="261">
        <v>0</v>
      </c>
      <c r="O23" s="261">
        <v>0</v>
      </c>
      <c r="P23" s="270">
        <v>0</v>
      </c>
      <c r="Q23" s="260">
        <v>0</v>
      </c>
      <c r="R23" s="260">
        <v>0</v>
      </c>
      <c r="S23" s="260">
        <v>0</v>
      </c>
      <c r="T23" s="260">
        <v>0</v>
      </c>
      <c r="U23" s="260">
        <v>0</v>
      </c>
      <c r="V23" s="260">
        <v>0</v>
      </c>
      <c r="W23" s="274">
        <v>0</v>
      </c>
    </row>
    <row r="24" spans="1:23">
      <c r="A24" t="s">
        <v>1845</v>
      </c>
      <c r="B24" s="258">
        <v>19101510</v>
      </c>
      <c r="C24" s="7"/>
      <c r="D24" s="7"/>
      <c r="E24" s="7"/>
      <c r="F24" s="225" t="s">
        <v>84</v>
      </c>
      <c r="G24" s="225" t="s">
        <v>21</v>
      </c>
      <c r="H24" s="259">
        <v>1</v>
      </c>
      <c r="I24" s="261">
        <v>0</v>
      </c>
      <c r="J24" s="261">
        <v>0</v>
      </c>
      <c r="K24" s="261">
        <v>0</v>
      </c>
      <c r="L24" s="261">
        <v>0</v>
      </c>
      <c r="M24" s="261">
        <v>0</v>
      </c>
      <c r="N24" s="261">
        <v>0</v>
      </c>
      <c r="O24" s="261">
        <v>0</v>
      </c>
      <c r="P24" s="270">
        <v>0</v>
      </c>
      <c r="Q24" s="260">
        <v>0</v>
      </c>
      <c r="R24" s="260">
        <v>0</v>
      </c>
      <c r="S24" s="260">
        <v>0</v>
      </c>
      <c r="T24" s="260">
        <v>0</v>
      </c>
      <c r="U24" s="260">
        <v>0</v>
      </c>
      <c r="V24" s="260">
        <v>0</v>
      </c>
      <c r="W24" s="274">
        <v>0</v>
      </c>
    </row>
    <row r="25" spans="1:23">
      <c r="A25" t="s">
        <v>902</v>
      </c>
      <c r="B25" s="258">
        <v>910473</v>
      </c>
      <c r="C25" s="7"/>
      <c r="D25" s="7">
        <v>58262</v>
      </c>
      <c r="E25" s="7">
        <v>63080</v>
      </c>
      <c r="F25" s="225" t="s">
        <v>84</v>
      </c>
      <c r="G25" s="225" t="s">
        <v>13</v>
      </c>
      <c r="H25" s="259">
        <v>33216</v>
      </c>
      <c r="I25" s="261">
        <v>0</v>
      </c>
      <c r="J25" s="261">
        <v>0</v>
      </c>
      <c r="K25" s="261">
        <v>0</v>
      </c>
      <c r="L25" s="261">
        <v>0</v>
      </c>
      <c r="M25" s="261">
        <v>0</v>
      </c>
      <c r="N25" s="261">
        <v>0</v>
      </c>
      <c r="O25" s="261">
        <v>0</v>
      </c>
      <c r="P25" s="270">
        <v>0</v>
      </c>
      <c r="Q25" s="260">
        <v>0</v>
      </c>
      <c r="R25" s="260">
        <v>0</v>
      </c>
      <c r="S25" s="260">
        <v>0</v>
      </c>
      <c r="T25" s="260">
        <v>0</v>
      </c>
      <c r="U25" s="260">
        <v>0</v>
      </c>
      <c r="V25" s="260">
        <v>0</v>
      </c>
      <c r="W25" s="274">
        <v>0</v>
      </c>
    </row>
    <row r="26" spans="1:23">
      <c r="A26" t="s">
        <v>1857</v>
      </c>
      <c r="B26" s="258">
        <v>15933300</v>
      </c>
      <c r="C26" s="7"/>
      <c r="D26" s="7">
        <v>63507</v>
      </c>
      <c r="E26" s="7"/>
      <c r="F26" s="225" t="s">
        <v>84</v>
      </c>
      <c r="G26" s="225" t="s">
        <v>22</v>
      </c>
      <c r="H26" s="259">
        <v>0</v>
      </c>
      <c r="I26" s="261">
        <v>0</v>
      </c>
      <c r="J26" s="261">
        <v>0</v>
      </c>
      <c r="K26" s="261">
        <v>0</v>
      </c>
      <c r="L26" s="261">
        <v>0</v>
      </c>
      <c r="M26" s="261">
        <v>0</v>
      </c>
      <c r="N26" s="261">
        <v>0</v>
      </c>
      <c r="O26" s="261">
        <v>0</v>
      </c>
      <c r="P26" s="270">
        <v>0</v>
      </c>
      <c r="Q26" s="260">
        <v>0</v>
      </c>
      <c r="R26" s="260">
        <v>0</v>
      </c>
      <c r="S26" s="260">
        <v>0</v>
      </c>
      <c r="T26" s="260">
        <v>0</v>
      </c>
      <c r="U26" s="260">
        <v>0</v>
      </c>
      <c r="V26" s="260">
        <v>0</v>
      </c>
      <c r="W26" s="274">
        <v>0</v>
      </c>
    </row>
    <row r="27" spans="1:23">
      <c r="A27" t="s">
        <v>96</v>
      </c>
      <c r="B27" s="258">
        <v>910100</v>
      </c>
      <c r="C27" s="7">
        <v>1002488</v>
      </c>
      <c r="D27" s="7">
        <v>8073</v>
      </c>
      <c r="E27" s="7"/>
      <c r="F27" s="225" t="s">
        <v>86</v>
      </c>
      <c r="G27" s="225" t="s">
        <v>22</v>
      </c>
      <c r="H27" s="259">
        <v>1691849</v>
      </c>
      <c r="I27" s="261">
        <v>912292.11599999992</v>
      </c>
      <c r="J27" s="261">
        <v>911351.2</v>
      </c>
      <c r="K27" s="261">
        <v>0</v>
      </c>
      <c r="L27" s="261">
        <v>0</v>
      </c>
      <c r="M27" s="261">
        <v>0</v>
      </c>
      <c r="N27" s="261">
        <v>429.25</v>
      </c>
      <c r="O27" s="261">
        <v>511.666</v>
      </c>
      <c r="P27" s="270">
        <v>0.53922786016955415</v>
      </c>
      <c r="Q27" s="260">
        <v>0.53867171361037536</v>
      </c>
      <c r="R27" s="260">
        <v>0</v>
      </c>
      <c r="S27" s="260">
        <v>0</v>
      </c>
      <c r="T27" s="260">
        <v>0</v>
      </c>
      <c r="U27" s="260">
        <v>2.537164959757047E-4</v>
      </c>
      <c r="V27" s="260">
        <v>3.0243006320303999E-4</v>
      </c>
      <c r="W27" s="274">
        <v>0.53922786016955415</v>
      </c>
    </row>
    <row r="28" spans="1:23">
      <c r="A28" t="s">
        <v>1165</v>
      </c>
      <c r="B28" s="258">
        <v>500246</v>
      </c>
      <c r="C28" s="7"/>
      <c r="D28" s="7">
        <v>6484</v>
      </c>
      <c r="E28" s="7"/>
      <c r="F28" s="225" t="s">
        <v>83</v>
      </c>
      <c r="G28" s="225" t="s">
        <v>22</v>
      </c>
      <c r="H28" s="259">
        <v>83</v>
      </c>
      <c r="I28" s="261">
        <v>0</v>
      </c>
      <c r="J28" s="261">
        <v>0</v>
      </c>
      <c r="K28" s="261">
        <v>0</v>
      </c>
      <c r="L28" s="261">
        <v>0</v>
      </c>
      <c r="M28" s="261">
        <v>0</v>
      </c>
      <c r="N28" s="261">
        <v>0</v>
      </c>
      <c r="O28" s="261">
        <v>0</v>
      </c>
      <c r="P28" s="270">
        <v>0</v>
      </c>
      <c r="Q28" s="260">
        <v>0</v>
      </c>
      <c r="R28" s="260">
        <v>0</v>
      </c>
      <c r="S28" s="260">
        <v>0</v>
      </c>
      <c r="T28" s="260">
        <v>0</v>
      </c>
      <c r="U28" s="260">
        <v>0</v>
      </c>
      <c r="V28" s="260">
        <v>0</v>
      </c>
      <c r="W28" s="274">
        <v>0</v>
      </c>
    </row>
    <row r="29" spans="1:23">
      <c r="A29" t="s">
        <v>97</v>
      </c>
      <c r="B29" s="258">
        <v>910101</v>
      </c>
      <c r="C29" s="7">
        <v>1000244</v>
      </c>
      <c r="D29" s="7">
        <v>55733</v>
      </c>
      <c r="E29" s="7"/>
      <c r="F29" s="225" t="s">
        <v>86</v>
      </c>
      <c r="G29" s="225" t="s">
        <v>90</v>
      </c>
      <c r="H29" s="259">
        <v>725648</v>
      </c>
      <c r="I29" s="261">
        <v>407421.33999999997</v>
      </c>
      <c r="J29" s="261">
        <v>407007.6</v>
      </c>
      <c r="K29" s="261">
        <v>0</v>
      </c>
      <c r="L29" s="261">
        <v>0</v>
      </c>
      <c r="M29" s="261">
        <v>0</v>
      </c>
      <c r="N29" s="261">
        <v>188.75</v>
      </c>
      <c r="O29" s="261">
        <v>224.99</v>
      </c>
      <c r="P29" s="270">
        <v>0.56145864110422672</v>
      </c>
      <c r="Q29" s="260">
        <v>0.56088847485282112</v>
      </c>
      <c r="R29" s="260">
        <v>0</v>
      </c>
      <c r="S29" s="260">
        <v>0</v>
      </c>
      <c r="T29" s="260">
        <v>0</v>
      </c>
      <c r="U29" s="260">
        <v>2.6011234096972636E-4</v>
      </c>
      <c r="V29" s="260">
        <v>3.1005391043591385E-4</v>
      </c>
      <c r="W29" s="274">
        <v>0.56145864110422672</v>
      </c>
    </row>
    <row r="30" spans="1:23" ht="14.25" customHeight="1">
      <c r="A30" t="s">
        <v>1166</v>
      </c>
      <c r="B30" s="258">
        <v>63594800</v>
      </c>
      <c r="C30" s="7"/>
      <c r="D30" s="7">
        <v>59491</v>
      </c>
      <c r="E30" s="7"/>
      <c r="F30" s="225" t="s">
        <v>95</v>
      </c>
      <c r="G30" s="225" t="s">
        <v>22</v>
      </c>
      <c r="H30" s="259">
        <v>26776</v>
      </c>
      <c r="I30" s="261">
        <v>0</v>
      </c>
      <c r="J30" s="261">
        <v>0</v>
      </c>
      <c r="K30" s="261">
        <v>0</v>
      </c>
      <c r="L30" s="261">
        <v>0</v>
      </c>
      <c r="M30" s="261">
        <v>0</v>
      </c>
      <c r="N30" s="261">
        <v>0</v>
      </c>
      <c r="O30" s="261">
        <v>0</v>
      </c>
      <c r="P30" s="270">
        <v>0</v>
      </c>
      <c r="Q30" s="260">
        <v>0</v>
      </c>
      <c r="R30" s="260">
        <v>0</v>
      </c>
      <c r="S30" s="260">
        <v>0</v>
      </c>
      <c r="T30" s="260">
        <v>0</v>
      </c>
      <c r="U30" s="260">
        <v>0</v>
      </c>
      <c r="V30" s="260">
        <v>0</v>
      </c>
      <c r="W30" s="274">
        <v>0</v>
      </c>
    </row>
    <row r="31" spans="1:23">
      <c r="A31" t="s">
        <v>903</v>
      </c>
      <c r="B31" s="258">
        <v>900033</v>
      </c>
      <c r="C31" s="7"/>
      <c r="D31" s="7">
        <v>10287</v>
      </c>
      <c r="E31" s="7">
        <v>60677</v>
      </c>
      <c r="F31" s="225" t="s">
        <v>98</v>
      </c>
      <c r="G31" s="225" t="s">
        <v>18</v>
      </c>
      <c r="H31" s="259">
        <v>97405</v>
      </c>
      <c r="I31" s="261">
        <v>3531.4802600000103</v>
      </c>
      <c r="J31" s="261">
        <v>0</v>
      </c>
      <c r="K31" s="261">
        <v>0</v>
      </c>
      <c r="L31" s="261">
        <v>3531.4802600000103</v>
      </c>
      <c r="M31" s="261">
        <v>0</v>
      </c>
      <c r="N31" s="261">
        <v>0</v>
      </c>
      <c r="O31" s="261">
        <v>0</v>
      </c>
      <c r="P31" s="270">
        <v>3.6255636363636469E-2</v>
      </c>
      <c r="Q31" s="260">
        <v>0</v>
      </c>
      <c r="R31" s="260">
        <v>0</v>
      </c>
      <c r="S31" s="260">
        <v>3.6255636363636469E-2</v>
      </c>
      <c r="T31" s="260">
        <v>0</v>
      </c>
      <c r="U31" s="260">
        <v>0</v>
      </c>
      <c r="V31" s="260">
        <v>0</v>
      </c>
      <c r="W31" s="274">
        <v>0</v>
      </c>
    </row>
    <row r="32" spans="1:23">
      <c r="A32" t="s">
        <v>1535</v>
      </c>
      <c r="B32" s="258">
        <v>500299</v>
      </c>
      <c r="C32" s="7"/>
      <c r="D32" s="7">
        <v>3074</v>
      </c>
      <c r="E32" s="7"/>
      <c r="F32" s="225" t="s">
        <v>83</v>
      </c>
      <c r="G32" s="225" t="s">
        <v>22</v>
      </c>
      <c r="H32" s="259">
        <v>75821</v>
      </c>
      <c r="I32" s="261">
        <v>0</v>
      </c>
      <c r="J32" s="261">
        <v>0</v>
      </c>
      <c r="K32" s="261">
        <v>0</v>
      </c>
      <c r="L32" s="261">
        <v>0</v>
      </c>
      <c r="M32" s="261">
        <v>0</v>
      </c>
      <c r="N32" s="261">
        <v>0</v>
      </c>
      <c r="O32" s="261">
        <v>0</v>
      </c>
      <c r="P32" s="270">
        <v>0</v>
      </c>
      <c r="Q32" s="260">
        <v>0</v>
      </c>
      <c r="R32" s="260">
        <v>0</v>
      </c>
      <c r="S32" s="260">
        <v>0</v>
      </c>
      <c r="T32" s="260">
        <v>0</v>
      </c>
      <c r="U32" s="260">
        <v>0</v>
      </c>
      <c r="V32" s="260">
        <v>0</v>
      </c>
      <c r="W32" s="274">
        <v>0</v>
      </c>
    </row>
    <row r="33" spans="1:23">
      <c r="A33" t="s">
        <v>1536</v>
      </c>
      <c r="B33" s="258">
        <v>500244</v>
      </c>
      <c r="C33" s="7"/>
      <c r="D33" s="7">
        <v>6459</v>
      </c>
      <c r="E33" s="7"/>
      <c r="F33" s="225" t="s">
        <v>83</v>
      </c>
      <c r="G33" s="225" t="s">
        <v>17</v>
      </c>
      <c r="H33" s="259">
        <v>25104</v>
      </c>
      <c r="I33" s="261">
        <v>0</v>
      </c>
      <c r="J33" s="261">
        <v>0</v>
      </c>
      <c r="K33" s="261">
        <v>0</v>
      </c>
      <c r="L33" s="261">
        <v>0</v>
      </c>
      <c r="M33" s="261">
        <v>0</v>
      </c>
      <c r="N33" s="261">
        <v>0</v>
      </c>
      <c r="O33" s="261">
        <v>0</v>
      </c>
      <c r="P33" s="270">
        <v>0</v>
      </c>
      <c r="Q33" s="260">
        <v>0</v>
      </c>
      <c r="R33" s="260">
        <v>0</v>
      </c>
      <c r="S33" s="260">
        <v>0</v>
      </c>
      <c r="T33" s="260">
        <v>0</v>
      </c>
      <c r="U33" s="260">
        <v>0</v>
      </c>
      <c r="V33" s="260">
        <v>0</v>
      </c>
      <c r="W33" s="274">
        <v>0</v>
      </c>
    </row>
    <row r="34" spans="1:23">
      <c r="A34" t="s">
        <v>1167</v>
      </c>
      <c r="B34" s="258">
        <v>800180</v>
      </c>
      <c r="C34" s="7"/>
      <c r="D34" s="7">
        <v>57319</v>
      </c>
      <c r="E34" s="7">
        <v>61201</v>
      </c>
      <c r="F34" s="225" t="s">
        <v>95</v>
      </c>
      <c r="G34" s="225" t="s">
        <v>21</v>
      </c>
      <c r="H34" s="259">
        <v>98976</v>
      </c>
      <c r="I34" s="261">
        <v>0</v>
      </c>
      <c r="J34" s="261">
        <v>0</v>
      </c>
      <c r="K34" s="261">
        <v>0</v>
      </c>
      <c r="L34" s="261">
        <v>0</v>
      </c>
      <c r="M34" s="261">
        <v>0</v>
      </c>
      <c r="N34" s="261">
        <v>0</v>
      </c>
      <c r="O34" s="261">
        <v>0</v>
      </c>
      <c r="P34" s="270">
        <v>0</v>
      </c>
      <c r="Q34" s="260">
        <v>0</v>
      </c>
      <c r="R34" s="260">
        <v>0</v>
      </c>
      <c r="S34" s="260">
        <v>0</v>
      </c>
      <c r="T34" s="260">
        <v>0</v>
      </c>
      <c r="U34" s="260">
        <v>0</v>
      </c>
      <c r="V34" s="260">
        <v>0</v>
      </c>
      <c r="W34" s="274">
        <v>0</v>
      </c>
    </row>
    <row r="35" spans="1:23">
      <c r="A35" t="s">
        <v>1168</v>
      </c>
      <c r="B35" s="258">
        <v>800177</v>
      </c>
      <c r="C35" s="7"/>
      <c r="D35" s="7">
        <v>56361</v>
      </c>
      <c r="E35" s="7">
        <v>60776</v>
      </c>
      <c r="F35" s="225" t="s">
        <v>95</v>
      </c>
      <c r="G35" s="225" t="s">
        <v>21</v>
      </c>
      <c r="H35" s="259">
        <v>435223</v>
      </c>
      <c r="I35" s="261">
        <v>0</v>
      </c>
      <c r="J35" s="261">
        <v>0</v>
      </c>
      <c r="K35" s="261">
        <v>0</v>
      </c>
      <c r="L35" s="261">
        <v>0</v>
      </c>
      <c r="M35" s="261">
        <v>0</v>
      </c>
      <c r="N35" s="261">
        <v>0</v>
      </c>
      <c r="O35" s="261">
        <v>0</v>
      </c>
      <c r="P35" s="270">
        <v>0</v>
      </c>
      <c r="Q35" s="260">
        <v>0</v>
      </c>
      <c r="R35" s="260">
        <v>0</v>
      </c>
      <c r="S35" s="260">
        <v>0</v>
      </c>
      <c r="T35" s="260">
        <v>0</v>
      </c>
      <c r="U35" s="260">
        <v>0</v>
      </c>
      <c r="V35" s="260">
        <v>0</v>
      </c>
      <c r="W35" s="274">
        <v>0</v>
      </c>
    </row>
    <row r="36" spans="1:23">
      <c r="A36" t="s">
        <v>1036</v>
      </c>
      <c r="B36" s="258">
        <v>910344</v>
      </c>
      <c r="C36" s="7"/>
      <c r="D36" s="7">
        <v>57393</v>
      </c>
      <c r="E36" s="7"/>
      <c r="F36" s="225" t="s">
        <v>100</v>
      </c>
      <c r="G36" s="225" t="s">
        <v>90</v>
      </c>
      <c r="H36" s="259">
        <v>9361</v>
      </c>
      <c r="I36" s="261">
        <v>5538.0132826200006</v>
      </c>
      <c r="J36" s="261">
        <v>0</v>
      </c>
      <c r="K36" s="261">
        <v>5509.6829100000004</v>
      </c>
      <c r="L36" s="261">
        <v>0</v>
      </c>
      <c r="M36" s="261">
        <v>0</v>
      </c>
      <c r="N36" s="261">
        <v>8.4650400000000001</v>
      </c>
      <c r="O36" s="261">
        <v>19.865332620000004</v>
      </c>
      <c r="P36" s="270">
        <v>0.59160488010041667</v>
      </c>
      <c r="Q36" s="260">
        <v>0</v>
      </c>
      <c r="R36" s="260">
        <v>0.58857845422497601</v>
      </c>
      <c r="S36" s="260">
        <v>0</v>
      </c>
      <c r="T36" s="260">
        <v>0</v>
      </c>
      <c r="U36" s="260">
        <v>9.0428800341843822E-4</v>
      </c>
      <c r="V36" s="260">
        <v>2.1221378720222201E-3</v>
      </c>
      <c r="W36" s="274">
        <v>3.0264258754406585E-3</v>
      </c>
    </row>
    <row r="37" spans="1:23">
      <c r="A37" t="s">
        <v>904</v>
      </c>
      <c r="B37" s="258">
        <v>800007</v>
      </c>
      <c r="C37" s="7"/>
      <c r="D37" s="7">
        <v>56485</v>
      </c>
      <c r="E37" s="7">
        <v>60993</v>
      </c>
      <c r="F37" s="225" t="s">
        <v>95</v>
      </c>
      <c r="G37" s="225" t="s">
        <v>22</v>
      </c>
      <c r="H37" s="259">
        <v>934539</v>
      </c>
      <c r="I37" s="261">
        <v>0</v>
      </c>
      <c r="J37" s="261">
        <v>0</v>
      </c>
      <c r="K37" s="261">
        <v>0</v>
      </c>
      <c r="L37" s="261">
        <v>0</v>
      </c>
      <c r="M37" s="261">
        <v>0</v>
      </c>
      <c r="N37" s="261">
        <v>0</v>
      </c>
      <c r="O37" s="261">
        <v>0</v>
      </c>
      <c r="P37" s="270">
        <v>0</v>
      </c>
      <c r="Q37" s="260">
        <v>0</v>
      </c>
      <c r="R37" s="260">
        <v>0</v>
      </c>
      <c r="S37" s="260">
        <v>0</v>
      </c>
      <c r="T37" s="260">
        <v>0</v>
      </c>
      <c r="U37" s="260">
        <v>0</v>
      </c>
      <c r="V37" s="260">
        <v>0</v>
      </c>
      <c r="W37" s="274">
        <v>0</v>
      </c>
    </row>
    <row r="38" spans="1:23">
      <c r="A38" t="s">
        <v>905</v>
      </c>
      <c r="B38" s="258">
        <v>810004</v>
      </c>
      <c r="C38" s="7"/>
      <c r="D38" s="7">
        <v>56485</v>
      </c>
      <c r="E38" s="7">
        <v>63055</v>
      </c>
      <c r="F38" s="225" t="s">
        <v>95</v>
      </c>
      <c r="G38" s="225" t="s">
        <v>22</v>
      </c>
      <c r="H38" s="259">
        <v>934539</v>
      </c>
      <c r="I38" s="261">
        <v>0</v>
      </c>
      <c r="J38" s="261">
        <v>0</v>
      </c>
      <c r="K38" s="261">
        <v>0</v>
      </c>
      <c r="L38" s="261">
        <v>0</v>
      </c>
      <c r="M38" s="261">
        <v>0</v>
      </c>
      <c r="N38" s="261">
        <v>0</v>
      </c>
      <c r="O38" s="261">
        <v>0</v>
      </c>
      <c r="P38" s="270">
        <v>0</v>
      </c>
      <c r="Q38" s="260">
        <v>0</v>
      </c>
      <c r="R38" s="260">
        <v>0</v>
      </c>
      <c r="S38" s="260">
        <v>0</v>
      </c>
      <c r="T38" s="260">
        <v>0</v>
      </c>
      <c r="U38" s="260">
        <v>0</v>
      </c>
      <c r="V38" s="260">
        <v>0</v>
      </c>
      <c r="W38" s="274">
        <v>0</v>
      </c>
    </row>
    <row r="39" spans="1:23">
      <c r="A39" t="s">
        <v>906</v>
      </c>
      <c r="B39" s="258">
        <v>810003</v>
      </c>
      <c r="C39" s="7"/>
      <c r="D39" s="7">
        <v>56485</v>
      </c>
      <c r="E39" s="7">
        <v>63056</v>
      </c>
      <c r="F39" s="225" t="s">
        <v>95</v>
      </c>
      <c r="G39" s="225" t="s">
        <v>22</v>
      </c>
      <c r="H39" s="259">
        <v>934539</v>
      </c>
      <c r="I39" s="261">
        <v>0</v>
      </c>
      <c r="J39" s="261">
        <v>0</v>
      </c>
      <c r="K39" s="261">
        <v>0</v>
      </c>
      <c r="L39" s="261">
        <v>0</v>
      </c>
      <c r="M39" s="261">
        <v>0</v>
      </c>
      <c r="N39" s="261">
        <v>0</v>
      </c>
      <c r="O39" s="261">
        <v>0</v>
      </c>
      <c r="P39" s="270">
        <v>0</v>
      </c>
      <c r="Q39" s="260">
        <v>0</v>
      </c>
      <c r="R39" s="260">
        <v>0</v>
      </c>
      <c r="S39" s="260">
        <v>0</v>
      </c>
      <c r="T39" s="260">
        <v>0</v>
      </c>
      <c r="U39" s="260">
        <v>0</v>
      </c>
      <c r="V39" s="260">
        <v>0</v>
      </c>
      <c r="W39" s="274">
        <v>0</v>
      </c>
    </row>
    <row r="40" spans="1:23">
      <c r="A40" t="s">
        <v>99</v>
      </c>
      <c r="B40" s="258">
        <v>900038</v>
      </c>
      <c r="C40" s="7"/>
      <c r="D40" s="7">
        <v>10869</v>
      </c>
      <c r="E40" s="7">
        <v>61204</v>
      </c>
      <c r="F40" s="225" t="s">
        <v>100</v>
      </c>
      <c r="G40" s="225" t="s">
        <v>22</v>
      </c>
      <c r="H40" s="259">
        <v>136044</v>
      </c>
      <c r="I40" s="261">
        <v>234243.842944</v>
      </c>
      <c r="J40" s="261">
        <v>0</v>
      </c>
      <c r="K40" s="261">
        <v>231156.49900000001</v>
      </c>
      <c r="L40" s="261">
        <v>0</v>
      </c>
      <c r="M40" s="261">
        <v>0</v>
      </c>
      <c r="N40" s="261">
        <v>443.58389999999997</v>
      </c>
      <c r="O40" s="261">
        <v>2643.7600439999997</v>
      </c>
      <c r="P40" s="270">
        <v>1.7218241373673224</v>
      </c>
      <c r="Q40" s="260">
        <v>0</v>
      </c>
      <c r="R40" s="260">
        <v>1.6991304210402518</v>
      </c>
      <c r="S40" s="260">
        <v>0</v>
      </c>
      <c r="T40" s="260">
        <v>0</v>
      </c>
      <c r="U40" s="260">
        <v>3.2605914263032546E-3</v>
      </c>
      <c r="V40" s="260">
        <v>1.9433124900767398E-2</v>
      </c>
      <c r="W40" s="274">
        <v>2.2693716327070651E-2</v>
      </c>
    </row>
    <row r="41" spans="1:23">
      <c r="A41" t="s">
        <v>1537</v>
      </c>
      <c r="B41" s="258">
        <v>500300</v>
      </c>
      <c r="C41" s="7"/>
      <c r="D41" s="7">
        <v>6396</v>
      </c>
      <c r="E41" s="7">
        <v>60801</v>
      </c>
      <c r="F41" s="225" t="s">
        <v>83</v>
      </c>
      <c r="G41" s="225" t="s">
        <v>90</v>
      </c>
      <c r="H41" s="259">
        <v>56934</v>
      </c>
      <c r="I41" s="261">
        <v>0</v>
      </c>
      <c r="J41" s="261">
        <v>0</v>
      </c>
      <c r="K41" s="261">
        <v>0</v>
      </c>
      <c r="L41" s="261">
        <v>0</v>
      </c>
      <c r="M41" s="261">
        <v>0</v>
      </c>
      <c r="N41" s="261">
        <v>0</v>
      </c>
      <c r="O41" s="261">
        <v>0</v>
      </c>
      <c r="P41" s="270">
        <v>0</v>
      </c>
      <c r="Q41" s="260">
        <v>0</v>
      </c>
      <c r="R41" s="260">
        <v>0</v>
      </c>
      <c r="S41" s="260">
        <v>0</v>
      </c>
      <c r="T41" s="260">
        <v>0</v>
      </c>
      <c r="U41" s="260">
        <v>0</v>
      </c>
      <c r="V41" s="260">
        <v>0</v>
      </c>
      <c r="W41" s="274">
        <v>0</v>
      </c>
    </row>
    <row r="42" spans="1:23">
      <c r="A42" t="s">
        <v>1169</v>
      </c>
      <c r="B42" s="258">
        <v>78332300</v>
      </c>
      <c r="C42" s="7"/>
      <c r="D42" s="7">
        <v>54860</v>
      </c>
      <c r="E42" s="7"/>
      <c r="F42" s="225" t="s">
        <v>83</v>
      </c>
      <c r="G42" s="225" t="s">
        <v>21</v>
      </c>
      <c r="H42" s="259">
        <v>8641</v>
      </c>
      <c r="I42" s="261">
        <v>0</v>
      </c>
      <c r="J42" s="261">
        <v>0</v>
      </c>
      <c r="K42" s="261">
        <v>0</v>
      </c>
      <c r="L42" s="261">
        <v>0</v>
      </c>
      <c r="M42" s="261">
        <v>0</v>
      </c>
      <c r="N42" s="261">
        <v>0</v>
      </c>
      <c r="O42" s="261">
        <v>0</v>
      </c>
      <c r="P42" s="270">
        <v>0</v>
      </c>
      <c r="Q42" s="260">
        <v>0</v>
      </c>
      <c r="R42" s="260">
        <v>0</v>
      </c>
      <c r="S42" s="260">
        <v>0</v>
      </c>
      <c r="T42" s="260">
        <v>0</v>
      </c>
      <c r="U42" s="260">
        <v>0</v>
      </c>
      <c r="V42" s="260">
        <v>0</v>
      </c>
      <c r="W42" s="274">
        <v>0</v>
      </c>
    </row>
    <row r="43" spans="1:23">
      <c r="A43" t="s">
        <v>1538</v>
      </c>
      <c r="B43" s="258">
        <v>910554</v>
      </c>
      <c r="C43" s="7">
        <v>1000489</v>
      </c>
      <c r="D43" s="7">
        <v>56482</v>
      </c>
      <c r="E43" s="7"/>
      <c r="F43" s="225" t="s">
        <v>86</v>
      </c>
      <c r="G43" s="225" t="s">
        <v>13</v>
      </c>
      <c r="H43" s="259">
        <v>94899</v>
      </c>
      <c r="I43" s="261">
        <v>54594.148000000001</v>
      </c>
      <c r="J43" s="261">
        <v>54538.8</v>
      </c>
      <c r="K43" s="261">
        <v>0</v>
      </c>
      <c r="L43" s="261">
        <v>0</v>
      </c>
      <c r="M43" s="261">
        <v>0</v>
      </c>
      <c r="N43" s="261">
        <v>25.25</v>
      </c>
      <c r="O43" s="261">
        <v>30.097999999999999</v>
      </c>
      <c r="P43" s="270">
        <v>0.57528686287526731</v>
      </c>
      <c r="Q43" s="260">
        <v>0.57470363228274268</v>
      </c>
      <c r="R43" s="260">
        <v>0</v>
      </c>
      <c r="S43" s="260">
        <v>0</v>
      </c>
      <c r="T43" s="260">
        <v>0</v>
      </c>
      <c r="U43" s="260">
        <v>2.6607235060432672E-4</v>
      </c>
      <c r="V43" s="260">
        <v>3.1715824192035745E-4</v>
      </c>
      <c r="W43" s="274">
        <v>0.57528686287526731</v>
      </c>
    </row>
    <row r="44" spans="1:23">
      <c r="A44" t="s">
        <v>907</v>
      </c>
      <c r="B44" s="258">
        <v>810005</v>
      </c>
      <c r="C44" s="7"/>
      <c r="D44" s="7"/>
      <c r="E44" s="7">
        <v>60987</v>
      </c>
      <c r="F44" s="225" t="s">
        <v>95</v>
      </c>
      <c r="G44" s="225" t="s">
        <v>101</v>
      </c>
      <c r="H44" s="259">
        <v>1</v>
      </c>
      <c r="I44" s="261">
        <v>0</v>
      </c>
      <c r="J44" s="261">
        <v>0</v>
      </c>
      <c r="K44" s="261">
        <v>0</v>
      </c>
      <c r="L44" s="261">
        <v>0</v>
      </c>
      <c r="M44" s="261">
        <v>0</v>
      </c>
      <c r="N44" s="261">
        <v>0</v>
      </c>
      <c r="O44" s="261">
        <v>0</v>
      </c>
      <c r="P44" s="270">
        <v>0</v>
      </c>
      <c r="Q44" s="260">
        <v>0</v>
      </c>
      <c r="R44" s="260">
        <v>0</v>
      </c>
      <c r="S44" s="260">
        <v>0</v>
      </c>
      <c r="T44" s="260">
        <v>0</v>
      </c>
      <c r="U44" s="260">
        <v>0</v>
      </c>
      <c r="V44" s="260">
        <v>0</v>
      </c>
      <c r="W44" s="274">
        <v>0</v>
      </c>
    </row>
    <row r="45" spans="1:23">
      <c r="A45" t="s">
        <v>908</v>
      </c>
      <c r="B45" s="258">
        <v>810006</v>
      </c>
      <c r="C45" s="7"/>
      <c r="D45" s="7"/>
      <c r="E45" s="7">
        <v>60988</v>
      </c>
      <c r="F45" s="225" t="s">
        <v>95</v>
      </c>
      <c r="G45" s="225" t="s">
        <v>101</v>
      </c>
      <c r="H45" s="259">
        <v>1</v>
      </c>
      <c r="I45" s="261">
        <v>0</v>
      </c>
      <c r="J45" s="261">
        <v>0</v>
      </c>
      <c r="K45" s="261">
        <v>0</v>
      </c>
      <c r="L45" s="261">
        <v>0</v>
      </c>
      <c r="M45" s="261">
        <v>0</v>
      </c>
      <c r="N45" s="261">
        <v>0</v>
      </c>
      <c r="O45" s="261">
        <v>0</v>
      </c>
      <c r="P45" s="270">
        <v>0</v>
      </c>
      <c r="Q45" s="260">
        <v>0</v>
      </c>
      <c r="R45" s="260">
        <v>0</v>
      </c>
      <c r="S45" s="260">
        <v>0</v>
      </c>
      <c r="T45" s="260">
        <v>0</v>
      </c>
      <c r="U45" s="260">
        <v>0</v>
      </c>
      <c r="V45" s="260">
        <v>0</v>
      </c>
      <c r="W45" s="274">
        <v>0</v>
      </c>
    </row>
    <row r="46" spans="1:23">
      <c r="A46" t="s">
        <v>1040</v>
      </c>
      <c r="B46" s="258">
        <v>900048</v>
      </c>
      <c r="C46" s="7"/>
      <c r="D46" s="7">
        <v>56982</v>
      </c>
      <c r="E46" s="7">
        <v>60769</v>
      </c>
      <c r="F46" s="225" t="s">
        <v>98</v>
      </c>
      <c r="G46" s="225" t="s">
        <v>18</v>
      </c>
      <c r="H46" s="259">
        <v>193878</v>
      </c>
      <c r="I46" s="261">
        <v>0</v>
      </c>
      <c r="J46" s="261">
        <v>0</v>
      </c>
      <c r="K46" s="261">
        <v>0</v>
      </c>
      <c r="L46" s="261">
        <v>0</v>
      </c>
      <c r="M46" s="261">
        <v>0</v>
      </c>
      <c r="N46" s="261">
        <v>0</v>
      </c>
      <c r="O46" s="261">
        <v>0</v>
      </c>
      <c r="P46" s="270">
        <v>0</v>
      </c>
      <c r="Q46" s="260">
        <v>0</v>
      </c>
      <c r="R46" s="260">
        <v>0</v>
      </c>
      <c r="S46" s="260">
        <v>0</v>
      </c>
      <c r="T46" s="260">
        <v>0</v>
      </c>
      <c r="U46" s="260">
        <v>0</v>
      </c>
      <c r="V46" s="260">
        <v>0</v>
      </c>
      <c r="W46" s="274">
        <v>0</v>
      </c>
    </row>
    <row r="47" spans="1:23">
      <c r="A47" t="s">
        <v>1539</v>
      </c>
      <c r="B47" s="258">
        <v>901652</v>
      </c>
      <c r="C47" s="7"/>
      <c r="D47" s="7">
        <v>299</v>
      </c>
      <c r="E47" s="7"/>
      <c r="F47" s="225" t="s">
        <v>168</v>
      </c>
      <c r="G47" s="225" t="s">
        <v>24</v>
      </c>
      <c r="H47" s="259">
        <v>248201</v>
      </c>
      <c r="I47" s="261">
        <v>9998.6173466666951</v>
      </c>
      <c r="J47" s="261">
        <v>0</v>
      </c>
      <c r="K47" s="261">
        <v>0</v>
      </c>
      <c r="L47" s="261">
        <v>9998.6173466666951</v>
      </c>
      <c r="M47" s="261">
        <v>0</v>
      </c>
      <c r="N47" s="261">
        <v>0</v>
      </c>
      <c r="O47" s="261">
        <v>0</v>
      </c>
      <c r="P47" s="270">
        <v>4.0284355609633705E-2</v>
      </c>
      <c r="Q47" s="260">
        <v>0</v>
      </c>
      <c r="R47" s="260">
        <v>0</v>
      </c>
      <c r="S47" s="260">
        <v>4.0284355609633705E-2</v>
      </c>
      <c r="T47" s="260">
        <v>0</v>
      </c>
      <c r="U47" s="260">
        <v>0</v>
      </c>
      <c r="V47" s="260">
        <v>0</v>
      </c>
      <c r="W47" s="274">
        <v>0</v>
      </c>
    </row>
    <row r="48" spans="1:23">
      <c r="A48" t="s">
        <v>1540</v>
      </c>
      <c r="B48" s="258">
        <v>500301</v>
      </c>
      <c r="C48" s="7"/>
      <c r="D48" s="7">
        <v>6397</v>
      </c>
      <c r="E48" s="7"/>
      <c r="F48" s="225" t="s">
        <v>83</v>
      </c>
      <c r="G48" s="225" t="s">
        <v>90</v>
      </c>
      <c r="H48" s="259">
        <v>8585</v>
      </c>
      <c r="I48" s="261">
        <v>0</v>
      </c>
      <c r="J48" s="261">
        <v>0</v>
      </c>
      <c r="K48" s="261">
        <v>0</v>
      </c>
      <c r="L48" s="261">
        <v>0</v>
      </c>
      <c r="M48" s="261">
        <v>0</v>
      </c>
      <c r="N48" s="261">
        <v>0</v>
      </c>
      <c r="O48" s="261">
        <v>0</v>
      </c>
      <c r="P48" s="270">
        <v>0</v>
      </c>
      <c r="Q48" s="260">
        <v>0</v>
      </c>
      <c r="R48" s="260">
        <v>0</v>
      </c>
      <c r="S48" s="260">
        <v>0</v>
      </c>
      <c r="T48" s="260">
        <v>0</v>
      </c>
      <c r="U48" s="260">
        <v>0</v>
      </c>
      <c r="V48" s="260">
        <v>0</v>
      </c>
      <c r="W48" s="274">
        <v>0</v>
      </c>
    </row>
    <row r="49" spans="1:23">
      <c r="A49" t="s">
        <v>1541</v>
      </c>
      <c r="B49" s="258">
        <v>500302</v>
      </c>
      <c r="C49" s="7"/>
      <c r="D49" s="7">
        <v>3075</v>
      </c>
      <c r="E49" s="7"/>
      <c r="F49" s="225" t="s">
        <v>83</v>
      </c>
      <c r="G49" s="225" t="s">
        <v>22</v>
      </c>
      <c r="H49" s="259">
        <v>3631018</v>
      </c>
      <c r="I49" s="261">
        <v>0</v>
      </c>
      <c r="J49" s="261">
        <v>0</v>
      </c>
      <c r="K49" s="261">
        <v>0</v>
      </c>
      <c r="L49" s="261">
        <v>0</v>
      </c>
      <c r="M49" s="261">
        <v>0</v>
      </c>
      <c r="N49" s="261">
        <v>0</v>
      </c>
      <c r="O49" s="261">
        <v>0</v>
      </c>
      <c r="P49" s="270">
        <v>0</v>
      </c>
      <c r="Q49" s="260">
        <v>0</v>
      </c>
      <c r="R49" s="260">
        <v>0</v>
      </c>
      <c r="S49" s="260">
        <v>0</v>
      </c>
      <c r="T49" s="260">
        <v>0</v>
      </c>
      <c r="U49" s="260">
        <v>0</v>
      </c>
      <c r="V49" s="260">
        <v>0</v>
      </c>
      <c r="W49" s="274">
        <v>0</v>
      </c>
    </row>
    <row r="50" spans="1:23">
      <c r="A50" t="s">
        <v>216</v>
      </c>
      <c r="B50" s="258">
        <v>300001</v>
      </c>
      <c r="C50" s="7"/>
      <c r="D50" s="7"/>
      <c r="E50" s="7"/>
      <c r="F50" s="225" t="s">
        <v>102</v>
      </c>
      <c r="G50" s="225" t="s">
        <v>103</v>
      </c>
      <c r="H50" s="259">
        <v>1</v>
      </c>
      <c r="I50" s="261">
        <v>1.6E-2</v>
      </c>
      <c r="J50" s="261">
        <v>1.6E-2</v>
      </c>
      <c r="K50" s="261">
        <v>0</v>
      </c>
      <c r="L50" s="261">
        <v>0</v>
      </c>
      <c r="M50" s="261">
        <v>0</v>
      </c>
      <c r="N50" s="261">
        <v>0</v>
      </c>
      <c r="O50" s="261">
        <v>0</v>
      </c>
      <c r="P50" s="270">
        <v>1.6E-2</v>
      </c>
      <c r="Q50" s="260">
        <v>1.6E-2</v>
      </c>
      <c r="R50" s="260">
        <v>0</v>
      </c>
      <c r="S50" s="260">
        <v>0</v>
      </c>
      <c r="T50" s="260">
        <v>0</v>
      </c>
      <c r="U50" s="260">
        <v>0</v>
      </c>
      <c r="V50" s="260">
        <v>0</v>
      </c>
      <c r="W50" s="274">
        <v>1.6E-2</v>
      </c>
    </row>
    <row r="51" spans="1:23">
      <c r="A51" t="s">
        <v>1885</v>
      </c>
      <c r="B51" s="258">
        <v>910607</v>
      </c>
      <c r="C51" s="7"/>
      <c r="D51" s="7">
        <v>65403</v>
      </c>
      <c r="E51" s="7"/>
      <c r="F51" s="225" t="s">
        <v>95</v>
      </c>
      <c r="G51" s="225" t="s">
        <v>106</v>
      </c>
      <c r="H51" s="259">
        <v>0</v>
      </c>
      <c r="I51" s="261">
        <v>0</v>
      </c>
      <c r="J51" s="261">
        <v>0</v>
      </c>
      <c r="K51" s="261">
        <v>0</v>
      </c>
      <c r="L51" s="261">
        <v>0</v>
      </c>
      <c r="M51" s="261">
        <v>0</v>
      </c>
      <c r="N51" s="261">
        <v>0</v>
      </c>
      <c r="O51" s="261">
        <v>0</v>
      </c>
      <c r="P51" s="270">
        <v>0</v>
      </c>
      <c r="Q51" s="260">
        <v>0</v>
      </c>
      <c r="R51" s="260">
        <v>0</v>
      </c>
      <c r="S51" s="260">
        <v>0</v>
      </c>
      <c r="T51" s="260">
        <v>0</v>
      </c>
      <c r="U51" s="260">
        <v>0</v>
      </c>
      <c r="V51" s="260">
        <v>0</v>
      </c>
      <c r="W51" s="274">
        <v>0</v>
      </c>
    </row>
    <row r="52" spans="1:23">
      <c r="A52" t="s">
        <v>1170</v>
      </c>
      <c r="B52" s="258">
        <v>910556</v>
      </c>
      <c r="C52" s="7">
        <v>1010860</v>
      </c>
      <c r="D52" s="7">
        <v>8022</v>
      </c>
      <c r="E52" s="7"/>
      <c r="F52" s="225" t="s">
        <v>86</v>
      </c>
      <c r="G52" s="225" t="s">
        <v>21</v>
      </c>
      <c r="H52" s="259">
        <v>63905</v>
      </c>
      <c r="I52" s="261">
        <v>31456.232</v>
      </c>
      <c r="J52" s="261">
        <v>31423.9</v>
      </c>
      <c r="K52" s="261">
        <v>0</v>
      </c>
      <c r="L52" s="261">
        <v>0</v>
      </c>
      <c r="M52" s="261">
        <v>0</v>
      </c>
      <c r="N52" s="261">
        <v>14.75</v>
      </c>
      <c r="O52" s="261">
        <v>17.582000000000001</v>
      </c>
      <c r="P52" s="270">
        <v>0.49223428526719354</v>
      </c>
      <c r="Q52" s="260">
        <v>0.49172834676472893</v>
      </c>
      <c r="R52" s="260">
        <v>0</v>
      </c>
      <c r="S52" s="260">
        <v>0</v>
      </c>
      <c r="T52" s="260">
        <v>0</v>
      </c>
      <c r="U52" s="260">
        <v>2.3081136061341053E-4</v>
      </c>
      <c r="V52" s="260">
        <v>2.7512714185118538E-4</v>
      </c>
      <c r="W52" s="274">
        <v>0.49223428526719354</v>
      </c>
    </row>
    <row r="53" spans="1:23">
      <c r="A53" t="s">
        <v>1171</v>
      </c>
      <c r="B53" s="258">
        <v>500043</v>
      </c>
      <c r="C53" s="7"/>
      <c r="D53" s="7">
        <v>6433</v>
      </c>
      <c r="E53" s="7"/>
      <c r="F53" s="225" t="s">
        <v>83</v>
      </c>
      <c r="G53" s="225" t="s">
        <v>21</v>
      </c>
      <c r="H53" s="259">
        <v>2845880</v>
      </c>
      <c r="I53" s="261">
        <v>0</v>
      </c>
      <c r="J53" s="261">
        <v>0</v>
      </c>
      <c r="K53" s="261">
        <v>0</v>
      </c>
      <c r="L53" s="261">
        <v>0</v>
      </c>
      <c r="M53" s="261">
        <v>0</v>
      </c>
      <c r="N53" s="261">
        <v>0</v>
      </c>
      <c r="O53" s="261">
        <v>0</v>
      </c>
      <c r="P53" s="270">
        <v>0</v>
      </c>
      <c r="Q53" s="260">
        <v>0</v>
      </c>
      <c r="R53" s="260">
        <v>0</v>
      </c>
      <c r="S53" s="260">
        <v>0</v>
      </c>
      <c r="T53" s="260">
        <v>0</v>
      </c>
      <c r="U53" s="260">
        <v>0</v>
      </c>
      <c r="V53" s="260">
        <v>0</v>
      </c>
      <c r="W53" s="274">
        <v>0</v>
      </c>
    </row>
    <row r="54" spans="1:23">
      <c r="A54" t="s">
        <v>1542</v>
      </c>
      <c r="B54" s="258">
        <v>910349</v>
      </c>
      <c r="C54" s="7"/>
      <c r="D54" s="7"/>
      <c r="E54" s="7"/>
      <c r="F54" s="225" t="s">
        <v>83</v>
      </c>
      <c r="G54" s="225" t="s">
        <v>90</v>
      </c>
      <c r="H54" s="259">
        <v>1</v>
      </c>
      <c r="I54" s="261">
        <v>0</v>
      </c>
      <c r="J54" s="261">
        <v>0</v>
      </c>
      <c r="K54" s="261">
        <v>0</v>
      </c>
      <c r="L54" s="261">
        <v>0</v>
      </c>
      <c r="M54" s="261">
        <v>0</v>
      </c>
      <c r="N54" s="261">
        <v>0</v>
      </c>
      <c r="O54" s="261">
        <v>0</v>
      </c>
      <c r="P54" s="270">
        <v>0</v>
      </c>
      <c r="Q54" s="260">
        <v>0</v>
      </c>
      <c r="R54" s="260">
        <v>0</v>
      </c>
      <c r="S54" s="260">
        <v>0</v>
      </c>
      <c r="T54" s="260">
        <v>0</v>
      </c>
      <c r="U54" s="260">
        <v>0</v>
      </c>
      <c r="V54" s="260">
        <v>0</v>
      </c>
      <c r="W54" s="274">
        <v>0</v>
      </c>
    </row>
    <row r="55" spans="1:23">
      <c r="A55" t="s">
        <v>1172</v>
      </c>
      <c r="B55" s="258">
        <v>910311</v>
      </c>
      <c r="C55" s="7"/>
      <c r="D55" s="7">
        <v>3891</v>
      </c>
      <c r="E55" s="7"/>
      <c r="F55" s="225" t="s">
        <v>83</v>
      </c>
      <c r="G55" s="225" t="s">
        <v>21</v>
      </c>
      <c r="H55" s="259">
        <v>383506</v>
      </c>
      <c r="I55" s="261">
        <v>0</v>
      </c>
      <c r="J55" s="261">
        <v>0</v>
      </c>
      <c r="K55" s="261">
        <v>0</v>
      </c>
      <c r="L55" s="261">
        <v>0</v>
      </c>
      <c r="M55" s="261">
        <v>0</v>
      </c>
      <c r="N55" s="261">
        <v>0</v>
      </c>
      <c r="O55" s="261">
        <v>0</v>
      </c>
      <c r="P55" s="270">
        <v>0</v>
      </c>
      <c r="Q55" s="260">
        <v>0</v>
      </c>
      <c r="R55" s="260">
        <v>0</v>
      </c>
      <c r="S55" s="260">
        <v>0</v>
      </c>
      <c r="T55" s="260">
        <v>0</v>
      </c>
      <c r="U55" s="260">
        <v>0</v>
      </c>
      <c r="V55" s="260">
        <v>0</v>
      </c>
      <c r="W55" s="274">
        <v>0</v>
      </c>
    </row>
    <row r="56" spans="1:23">
      <c r="A56" t="s">
        <v>104</v>
      </c>
      <c r="B56" s="258">
        <v>501022</v>
      </c>
      <c r="C56" s="7"/>
      <c r="D56" s="7"/>
      <c r="E56" s="7"/>
      <c r="F56" s="225" t="s">
        <v>83</v>
      </c>
      <c r="G56" s="225" t="s">
        <v>101</v>
      </c>
      <c r="H56" s="259">
        <v>1</v>
      </c>
      <c r="I56" s="261">
        <v>0</v>
      </c>
      <c r="J56" s="261">
        <v>0</v>
      </c>
      <c r="K56" s="261">
        <v>0</v>
      </c>
      <c r="L56" s="261">
        <v>0</v>
      </c>
      <c r="M56" s="261">
        <v>0</v>
      </c>
      <c r="N56" s="261">
        <v>0</v>
      </c>
      <c r="O56" s="261">
        <v>0</v>
      </c>
      <c r="P56" s="270">
        <v>0</v>
      </c>
      <c r="Q56" s="260">
        <v>0</v>
      </c>
      <c r="R56" s="260">
        <v>0</v>
      </c>
      <c r="S56" s="260">
        <v>0</v>
      </c>
      <c r="T56" s="260">
        <v>0</v>
      </c>
      <c r="U56" s="260">
        <v>0</v>
      </c>
      <c r="V56" s="260">
        <v>0</v>
      </c>
      <c r="W56" s="274">
        <v>0</v>
      </c>
    </row>
    <row r="57" spans="1:23">
      <c r="A57" t="s">
        <v>105</v>
      </c>
      <c r="B57" s="258">
        <v>501023</v>
      </c>
      <c r="C57" s="7"/>
      <c r="D57" s="7"/>
      <c r="E57" s="7"/>
      <c r="F57" s="225" t="s">
        <v>83</v>
      </c>
      <c r="G57" s="225" t="s">
        <v>101</v>
      </c>
      <c r="H57" s="259">
        <v>1</v>
      </c>
      <c r="I57" s="261">
        <v>0</v>
      </c>
      <c r="J57" s="261">
        <v>0</v>
      </c>
      <c r="K57" s="261">
        <v>0</v>
      </c>
      <c r="L57" s="261">
        <v>0</v>
      </c>
      <c r="M57" s="261">
        <v>0</v>
      </c>
      <c r="N57" s="261">
        <v>0</v>
      </c>
      <c r="O57" s="261">
        <v>0</v>
      </c>
      <c r="P57" s="270">
        <v>0</v>
      </c>
      <c r="Q57" s="260">
        <v>0</v>
      </c>
      <c r="R57" s="260">
        <v>0</v>
      </c>
      <c r="S57" s="260">
        <v>0</v>
      </c>
      <c r="T57" s="260">
        <v>0</v>
      </c>
      <c r="U57" s="260">
        <v>0</v>
      </c>
      <c r="V57" s="260">
        <v>0</v>
      </c>
      <c r="W57" s="274">
        <v>0</v>
      </c>
    </row>
    <row r="58" spans="1:23">
      <c r="A58" t="s">
        <v>909</v>
      </c>
      <c r="B58" s="258">
        <v>810110</v>
      </c>
      <c r="C58" s="7"/>
      <c r="D58" s="7">
        <v>60145</v>
      </c>
      <c r="E58" s="7">
        <v>63162</v>
      </c>
      <c r="F58" s="225" t="s">
        <v>95</v>
      </c>
      <c r="G58" s="225" t="s">
        <v>19</v>
      </c>
      <c r="H58" s="259">
        <v>687998</v>
      </c>
      <c r="I58" s="261">
        <v>0</v>
      </c>
      <c r="J58" s="261">
        <v>0</v>
      </c>
      <c r="K58" s="261">
        <v>0</v>
      </c>
      <c r="L58" s="261">
        <v>0</v>
      </c>
      <c r="M58" s="261">
        <v>0</v>
      </c>
      <c r="N58" s="261">
        <v>0</v>
      </c>
      <c r="O58" s="261">
        <v>0</v>
      </c>
      <c r="P58" s="270">
        <v>0</v>
      </c>
      <c r="Q58" s="260">
        <v>0</v>
      </c>
      <c r="R58" s="260">
        <v>0</v>
      </c>
      <c r="S58" s="260">
        <v>0</v>
      </c>
      <c r="T58" s="260">
        <v>0</v>
      </c>
      <c r="U58" s="260">
        <v>0</v>
      </c>
      <c r="V58" s="260">
        <v>0</v>
      </c>
      <c r="W58" s="274">
        <v>0</v>
      </c>
    </row>
    <row r="59" spans="1:23">
      <c r="A59" t="s">
        <v>910</v>
      </c>
      <c r="B59" s="258">
        <v>810111</v>
      </c>
      <c r="C59" s="7"/>
      <c r="D59" s="7">
        <v>60152</v>
      </c>
      <c r="E59" s="7">
        <v>62643</v>
      </c>
      <c r="F59" s="225" t="s">
        <v>95</v>
      </c>
      <c r="G59" s="225" t="s">
        <v>19</v>
      </c>
      <c r="H59" s="259">
        <v>544747</v>
      </c>
      <c r="I59" s="261">
        <v>0</v>
      </c>
      <c r="J59" s="261">
        <v>0</v>
      </c>
      <c r="K59" s="261">
        <v>0</v>
      </c>
      <c r="L59" s="261">
        <v>0</v>
      </c>
      <c r="M59" s="261">
        <v>0</v>
      </c>
      <c r="N59" s="261">
        <v>0</v>
      </c>
      <c r="O59" s="261">
        <v>0</v>
      </c>
      <c r="P59" s="270">
        <v>0</v>
      </c>
      <c r="Q59" s="260">
        <v>0</v>
      </c>
      <c r="R59" s="260">
        <v>0</v>
      </c>
      <c r="S59" s="260">
        <v>0</v>
      </c>
      <c r="T59" s="260">
        <v>0</v>
      </c>
      <c r="U59" s="260">
        <v>0</v>
      </c>
      <c r="V59" s="260">
        <v>0</v>
      </c>
      <c r="W59" s="274">
        <v>0</v>
      </c>
    </row>
    <row r="60" spans="1:23">
      <c r="A60" t="s">
        <v>911</v>
      </c>
      <c r="B60" s="258">
        <v>500010</v>
      </c>
      <c r="C60" s="7"/>
      <c r="D60" s="7">
        <v>811</v>
      </c>
      <c r="E60" s="7"/>
      <c r="F60" s="225" t="s">
        <v>83</v>
      </c>
      <c r="G60" s="225" t="s">
        <v>90</v>
      </c>
      <c r="H60" s="259">
        <v>2087723</v>
      </c>
      <c r="I60" s="261">
        <v>0</v>
      </c>
      <c r="J60" s="261">
        <v>0</v>
      </c>
      <c r="K60" s="261">
        <v>0</v>
      </c>
      <c r="L60" s="261">
        <v>0</v>
      </c>
      <c r="M60" s="261">
        <v>0</v>
      </c>
      <c r="N60" s="261">
        <v>0</v>
      </c>
      <c r="O60" s="261">
        <v>0</v>
      </c>
      <c r="P60" s="270">
        <v>0</v>
      </c>
      <c r="Q60" s="260">
        <v>0</v>
      </c>
      <c r="R60" s="260">
        <v>0</v>
      </c>
      <c r="S60" s="260">
        <v>0</v>
      </c>
      <c r="T60" s="260">
        <v>0</v>
      </c>
      <c r="U60" s="260">
        <v>0</v>
      </c>
      <c r="V60" s="260">
        <v>0</v>
      </c>
      <c r="W60" s="274">
        <v>0</v>
      </c>
    </row>
    <row r="61" spans="1:23">
      <c r="A61" t="s">
        <v>1173</v>
      </c>
      <c r="B61" s="258">
        <v>52894400</v>
      </c>
      <c r="C61" s="7"/>
      <c r="D61" s="7">
        <v>63464</v>
      </c>
      <c r="E61" s="7"/>
      <c r="F61" s="225" t="s">
        <v>84</v>
      </c>
      <c r="G61" s="225" t="s">
        <v>22</v>
      </c>
      <c r="H61" s="259">
        <v>3342</v>
      </c>
      <c r="I61" s="261">
        <v>0</v>
      </c>
      <c r="J61" s="261">
        <v>0</v>
      </c>
      <c r="K61" s="261">
        <v>0</v>
      </c>
      <c r="L61" s="261">
        <v>0</v>
      </c>
      <c r="M61" s="261">
        <v>0</v>
      </c>
      <c r="N61" s="261">
        <v>0</v>
      </c>
      <c r="O61" s="261">
        <v>0</v>
      </c>
      <c r="P61" s="270">
        <v>0</v>
      </c>
      <c r="Q61" s="260">
        <v>0</v>
      </c>
      <c r="R61" s="260">
        <v>0</v>
      </c>
      <c r="S61" s="260">
        <v>0</v>
      </c>
      <c r="T61" s="260">
        <v>0</v>
      </c>
      <c r="U61" s="260">
        <v>0</v>
      </c>
      <c r="V61" s="260">
        <v>0</v>
      </c>
      <c r="W61" s="274">
        <v>0</v>
      </c>
    </row>
    <row r="62" spans="1:23">
      <c r="A62" t="s">
        <v>1174</v>
      </c>
      <c r="B62" s="258">
        <v>43455300</v>
      </c>
      <c r="C62" s="7"/>
      <c r="D62" s="7">
        <v>56434</v>
      </c>
      <c r="E62" s="7"/>
      <c r="F62" s="225" t="s">
        <v>95</v>
      </c>
      <c r="G62" s="225" t="s">
        <v>90</v>
      </c>
      <c r="H62" s="259">
        <v>49479</v>
      </c>
      <c r="I62" s="261">
        <v>0</v>
      </c>
      <c r="J62" s="261">
        <v>0</v>
      </c>
      <c r="K62" s="261">
        <v>0</v>
      </c>
      <c r="L62" s="261">
        <v>0</v>
      </c>
      <c r="M62" s="261">
        <v>0</v>
      </c>
      <c r="N62" s="261">
        <v>0</v>
      </c>
      <c r="O62" s="261">
        <v>0</v>
      </c>
      <c r="P62" s="270">
        <v>0</v>
      </c>
      <c r="Q62" s="260">
        <v>0</v>
      </c>
      <c r="R62" s="260">
        <v>0</v>
      </c>
      <c r="S62" s="260">
        <v>0</v>
      </c>
      <c r="T62" s="260">
        <v>0</v>
      </c>
      <c r="U62" s="260">
        <v>0</v>
      </c>
      <c r="V62" s="260">
        <v>0</v>
      </c>
      <c r="W62" s="274">
        <v>0</v>
      </c>
    </row>
    <row r="63" spans="1:23">
      <c r="A63" t="s">
        <v>1543</v>
      </c>
      <c r="B63" s="258">
        <v>64714100</v>
      </c>
      <c r="C63" s="7"/>
      <c r="D63" s="7"/>
      <c r="E63" s="7"/>
      <c r="F63" s="225" t="s">
        <v>83</v>
      </c>
      <c r="G63" s="225" t="s">
        <v>1544</v>
      </c>
      <c r="H63" s="259">
        <v>1</v>
      </c>
      <c r="I63" s="261">
        <v>0</v>
      </c>
      <c r="J63" s="261">
        <v>0</v>
      </c>
      <c r="K63" s="261">
        <v>0</v>
      </c>
      <c r="L63" s="261">
        <v>0</v>
      </c>
      <c r="M63" s="261">
        <v>0</v>
      </c>
      <c r="N63" s="261">
        <v>0</v>
      </c>
      <c r="O63" s="261">
        <v>0</v>
      </c>
      <c r="P63" s="270">
        <v>0</v>
      </c>
      <c r="Q63" s="260">
        <v>0</v>
      </c>
      <c r="R63" s="260">
        <v>0</v>
      </c>
      <c r="S63" s="260">
        <v>0</v>
      </c>
      <c r="T63" s="260">
        <v>0</v>
      </c>
      <c r="U63" s="260">
        <v>0</v>
      </c>
      <c r="V63" s="260">
        <v>0</v>
      </c>
      <c r="W63" s="274">
        <v>0</v>
      </c>
    </row>
    <row r="64" spans="1:23">
      <c r="A64" t="s">
        <v>912</v>
      </c>
      <c r="B64" s="258">
        <v>500011</v>
      </c>
      <c r="C64" s="7"/>
      <c r="D64" s="7">
        <v>833</v>
      </c>
      <c r="E64" s="7"/>
      <c r="F64" s="225" t="s">
        <v>83</v>
      </c>
      <c r="G64" s="225" t="s">
        <v>90</v>
      </c>
      <c r="H64" s="259">
        <v>815740</v>
      </c>
      <c r="I64" s="261">
        <v>0</v>
      </c>
      <c r="J64" s="261">
        <v>0</v>
      </c>
      <c r="K64" s="261">
        <v>0</v>
      </c>
      <c r="L64" s="261">
        <v>0</v>
      </c>
      <c r="M64" s="261">
        <v>0</v>
      </c>
      <c r="N64" s="261">
        <v>0</v>
      </c>
      <c r="O64" s="261">
        <v>0</v>
      </c>
      <c r="P64" s="270">
        <v>0</v>
      </c>
      <c r="Q64" s="260">
        <v>0</v>
      </c>
      <c r="R64" s="260">
        <v>0</v>
      </c>
      <c r="S64" s="260">
        <v>0</v>
      </c>
      <c r="T64" s="260">
        <v>0</v>
      </c>
      <c r="U64" s="260">
        <v>0</v>
      </c>
      <c r="V64" s="260">
        <v>0</v>
      </c>
      <c r="W64" s="274">
        <v>0</v>
      </c>
    </row>
    <row r="65" spans="1:23">
      <c r="A65" t="s">
        <v>913</v>
      </c>
      <c r="B65" s="258">
        <v>800017</v>
      </c>
      <c r="C65" s="7"/>
      <c r="D65" s="7">
        <v>57550</v>
      </c>
      <c r="E65" s="7">
        <v>61668</v>
      </c>
      <c r="F65" s="225" t="s">
        <v>95</v>
      </c>
      <c r="G65" s="225" t="s">
        <v>22</v>
      </c>
      <c r="H65" s="259">
        <v>603449</v>
      </c>
      <c r="I65" s="261">
        <v>0</v>
      </c>
      <c r="J65" s="261">
        <v>0</v>
      </c>
      <c r="K65" s="261">
        <v>0</v>
      </c>
      <c r="L65" s="261">
        <v>0</v>
      </c>
      <c r="M65" s="261">
        <v>0</v>
      </c>
      <c r="N65" s="261">
        <v>0</v>
      </c>
      <c r="O65" s="261">
        <v>0</v>
      </c>
      <c r="P65" s="270">
        <v>0</v>
      </c>
      <c r="Q65" s="260">
        <v>0</v>
      </c>
      <c r="R65" s="260">
        <v>0</v>
      </c>
      <c r="S65" s="260">
        <v>0</v>
      </c>
      <c r="T65" s="260">
        <v>0</v>
      </c>
      <c r="U65" s="260">
        <v>0</v>
      </c>
      <c r="V65" s="260">
        <v>0</v>
      </c>
      <c r="W65" s="274">
        <v>0</v>
      </c>
    </row>
    <row r="66" spans="1:23">
      <c r="A66" t="s">
        <v>914</v>
      </c>
      <c r="B66" s="258">
        <v>800015</v>
      </c>
      <c r="C66" s="7"/>
      <c r="D66" s="7">
        <v>57526</v>
      </c>
      <c r="E66" s="7">
        <v>60606</v>
      </c>
      <c r="F66" s="225" t="s">
        <v>95</v>
      </c>
      <c r="G66" s="225" t="s">
        <v>22</v>
      </c>
      <c r="H66" s="259">
        <v>573556</v>
      </c>
      <c r="I66" s="261">
        <v>0</v>
      </c>
      <c r="J66" s="261">
        <v>0</v>
      </c>
      <c r="K66" s="261">
        <v>0</v>
      </c>
      <c r="L66" s="261">
        <v>0</v>
      </c>
      <c r="M66" s="261">
        <v>0</v>
      </c>
      <c r="N66" s="261">
        <v>0</v>
      </c>
      <c r="O66" s="261">
        <v>0</v>
      </c>
      <c r="P66" s="270">
        <v>0</v>
      </c>
      <c r="Q66" s="260">
        <v>0</v>
      </c>
      <c r="R66" s="260">
        <v>0</v>
      </c>
      <c r="S66" s="260">
        <v>0</v>
      </c>
      <c r="T66" s="260">
        <v>0</v>
      </c>
      <c r="U66" s="260">
        <v>0</v>
      </c>
      <c r="V66" s="260">
        <v>0</v>
      </c>
      <c r="W66" s="274">
        <v>0</v>
      </c>
    </row>
    <row r="67" spans="1:23">
      <c r="A67" t="s">
        <v>915</v>
      </c>
      <c r="B67" s="258">
        <v>800027</v>
      </c>
      <c r="C67" s="7"/>
      <c r="D67" s="7">
        <v>57549</v>
      </c>
      <c r="E67" s="7">
        <v>61669</v>
      </c>
      <c r="F67" s="225" t="s">
        <v>95</v>
      </c>
      <c r="G67" s="225" t="s">
        <v>22</v>
      </c>
      <c r="H67" s="259">
        <v>608952</v>
      </c>
      <c r="I67" s="261">
        <v>0</v>
      </c>
      <c r="J67" s="261">
        <v>0</v>
      </c>
      <c r="K67" s="261">
        <v>0</v>
      </c>
      <c r="L67" s="261">
        <v>0</v>
      </c>
      <c r="M67" s="261">
        <v>0</v>
      </c>
      <c r="N67" s="261">
        <v>0</v>
      </c>
      <c r="O67" s="261">
        <v>0</v>
      </c>
      <c r="P67" s="270">
        <v>0</v>
      </c>
      <c r="Q67" s="260">
        <v>0</v>
      </c>
      <c r="R67" s="260">
        <v>0</v>
      </c>
      <c r="S67" s="260">
        <v>0</v>
      </c>
      <c r="T67" s="260">
        <v>0</v>
      </c>
      <c r="U67" s="260">
        <v>0</v>
      </c>
      <c r="V67" s="260">
        <v>0</v>
      </c>
      <c r="W67" s="274">
        <v>0</v>
      </c>
    </row>
    <row r="68" spans="1:23">
      <c r="A68" t="s">
        <v>916</v>
      </c>
      <c r="B68" s="258">
        <v>800053</v>
      </c>
      <c r="C68" s="7"/>
      <c r="D68" s="7">
        <v>57090</v>
      </c>
      <c r="E68" s="7">
        <v>61017</v>
      </c>
      <c r="F68" s="225" t="s">
        <v>95</v>
      </c>
      <c r="G68" s="225" t="s">
        <v>106</v>
      </c>
      <c r="H68" s="259">
        <v>296303</v>
      </c>
      <c r="I68" s="261">
        <v>0</v>
      </c>
      <c r="J68" s="261">
        <v>0</v>
      </c>
      <c r="K68" s="261">
        <v>0</v>
      </c>
      <c r="L68" s="261">
        <v>0</v>
      </c>
      <c r="M68" s="261">
        <v>0</v>
      </c>
      <c r="N68" s="261">
        <v>0</v>
      </c>
      <c r="O68" s="261">
        <v>0</v>
      </c>
      <c r="P68" s="270">
        <v>0</v>
      </c>
      <c r="Q68" s="260">
        <v>0</v>
      </c>
      <c r="R68" s="260">
        <v>0</v>
      </c>
      <c r="S68" s="260">
        <v>0</v>
      </c>
      <c r="T68" s="260">
        <v>0</v>
      </c>
      <c r="U68" s="260">
        <v>0</v>
      </c>
      <c r="V68" s="260">
        <v>0</v>
      </c>
      <c r="W68" s="274">
        <v>0</v>
      </c>
    </row>
    <row r="69" spans="1:23">
      <c r="A69" t="s">
        <v>917</v>
      </c>
      <c r="B69" s="258">
        <v>800049</v>
      </c>
      <c r="C69" s="7"/>
      <c r="D69" s="7"/>
      <c r="E69" s="7">
        <v>60600</v>
      </c>
      <c r="F69" s="225" t="s">
        <v>95</v>
      </c>
      <c r="G69" s="225" t="s">
        <v>101</v>
      </c>
      <c r="H69" s="259">
        <v>1</v>
      </c>
      <c r="I69" s="261">
        <v>0</v>
      </c>
      <c r="J69" s="261">
        <v>0</v>
      </c>
      <c r="K69" s="261">
        <v>0</v>
      </c>
      <c r="L69" s="261">
        <v>0</v>
      </c>
      <c r="M69" s="261">
        <v>0</v>
      </c>
      <c r="N69" s="261">
        <v>0</v>
      </c>
      <c r="O69" s="261">
        <v>0</v>
      </c>
      <c r="P69" s="270">
        <v>0</v>
      </c>
      <c r="Q69" s="260">
        <v>0</v>
      </c>
      <c r="R69" s="260">
        <v>0</v>
      </c>
      <c r="S69" s="260">
        <v>0</v>
      </c>
      <c r="T69" s="260">
        <v>0</v>
      </c>
      <c r="U69" s="260">
        <v>0</v>
      </c>
      <c r="V69" s="260">
        <v>0</v>
      </c>
      <c r="W69" s="274">
        <v>0</v>
      </c>
    </row>
    <row r="70" spans="1:23">
      <c r="A70" t="s">
        <v>107</v>
      </c>
      <c r="B70" s="258">
        <v>910102</v>
      </c>
      <c r="C70" s="7">
        <v>1012606</v>
      </c>
      <c r="D70" s="7">
        <v>58503</v>
      </c>
      <c r="E70" s="7"/>
      <c r="F70" s="225" t="s">
        <v>86</v>
      </c>
      <c r="G70" s="225" t="s">
        <v>22</v>
      </c>
      <c r="H70" s="259">
        <v>3118192</v>
      </c>
      <c r="I70" s="261">
        <v>1255635.996</v>
      </c>
      <c r="J70" s="261">
        <v>1254360.8</v>
      </c>
      <c r="K70" s="261">
        <v>0</v>
      </c>
      <c r="L70" s="261">
        <v>0</v>
      </c>
      <c r="M70" s="261">
        <v>0</v>
      </c>
      <c r="N70" s="261">
        <v>581.75</v>
      </c>
      <c r="O70" s="261">
        <v>693.44600000000003</v>
      </c>
      <c r="P70" s="270">
        <v>0.40268078296653959</v>
      </c>
      <c r="Q70" s="260">
        <v>0.4022718293164757</v>
      </c>
      <c r="R70" s="260">
        <v>0</v>
      </c>
      <c r="S70" s="260">
        <v>0</v>
      </c>
      <c r="T70" s="260">
        <v>0</v>
      </c>
      <c r="U70" s="260">
        <v>1.8656644619702699E-4</v>
      </c>
      <c r="V70" s="260">
        <v>2.2238720386685617E-4</v>
      </c>
      <c r="W70" s="274">
        <v>0.40268078296653959</v>
      </c>
    </row>
    <row r="71" spans="1:23">
      <c r="A71" t="s">
        <v>1175</v>
      </c>
      <c r="B71" s="258">
        <v>70980000</v>
      </c>
      <c r="C71" s="7"/>
      <c r="D71" s="7">
        <v>56935</v>
      </c>
      <c r="E71" s="7"/>
      <c r="F71" s="225" t="s">
        <v>95</v>
      </c>
      <c r="G71" s="225" t="s">
        <v>90</v>
      </c>
      <c r="H71" s="259">
        <v>37923</v>
      </c>
      <c r="I71" s="261">
        <v>0</v>
      </c>
      <c r="J71" s="261">
        <v>0</v>
      </c>
      <c r="K71" s="261">
        <v>0</v>
      </c>
      <c r="L71" s="261">
        <v>0</v>
      </c>
      <c r="M71" s="261">
        <v>0</v>
      </c>
      <c r="N71" s="261">
        <v>0</v>
      </c>
      <c r="O71" s="261">
        <v>0</v>
      </c>
      <c r="P71" s="270">
        <v>0</v>
      </c>
      <c r="Q71" s="260">
        <v>0</v>
      </c>
      <c r="R71" s="260">
        <v>0</v>
      </c>
      <c r="S71" s="260">
        <v>0</v>
      </c>
      <c r="T71" s="260">
        <v>0</v>
      </c>
      <c r="U71" s="260">
        <v>0</v>
      </c>
      <c r="V71" s="260">
        <v>0</v>
      </c>
      <c r="W71" s="274">
        <v>0</v>
      </c>
    </row>
    <row r="72" spans="1:23">
      <c r="A72" t="s">
        <v>1176</v>
      </c>
      <c r="B72" s="258">
        <v>92104900</v>
      </c>
      <c r="C72" s="7"/>
      <c r="D72" s="7">
        <v>56934</v>
      </c>
      <c r="E72" s="7"/>
      <c r="F72" s="225" t="s">
        <v>95</v>
      </c>
      <c r="G72" s="225" t="s">
        <v>90</v>
      </c>
      <c r="H72" s="259">
        <v>17577</v>
      </c>
      <c r="I72" s="261">
        <v>0</v>
      </c>
      <c r="J72" s="261">
        <v>0</v>
      </c>
      <c r="K72" s="261">
        <v>0</v>
      </c>
      <c r="L72" s="261">
        <v>0</v>
      </c>
      <c r="M72" s="261">
        <v>0</v>
      </c>
      <c r="N72" s="261">
        <v>0</v>
      </c>
      <c r="O72" s="261">
        <v>0</v>
      </c>
      <c r="P72" s="270">
        <v>0</v>
      </c>
      <c r="Q72" s="260">
        <v>0</v>
      </c>
      <c r="R72" s="260">
        <v>0</v>
      </c>
      <c r="S72" s="260">
        <v>0</v>
      </c>
      <c r="T72" s="260">
        <v>0</v>
      </c>
      <c r="U72" s="260">
        <v>0</v>
      </c>
      <c r="V72" s="260">
        <v>0</v>
      </c>
      <c r="W72" s="274">
        <v>0</v>
      </c>
    </row>
    <row r="73" spans="1:23">
      <c r="A73" t="s">
        <v>918</v>
      </c>
      <c r="B73" s="258">
        <v>810100</v>
      </c>
      <c r="C73" s="7"/>
      <c r="D73" s="7">
        <v>57210</v>
      </c>
      <c r="E73" s="7">
        <v>61384</v>
      </c>
      <c r="F73" s="225" t="s">
        <v>95</v>
      </c>
      <c r="G73" s="225" t="s">
        <v>16</v>
      </c>
      <c r="H73" s="259">
        <v>539129</v>
      </c>
      <c r="I73" s="261">
        <v>0</v>
      </c>
      <c r="J73" s="261">
        <v>0</v>
      </c>
      <c r="K73" s="261">
        <v>0</v>
      </c>
      <c r="L73" s="261">
        <v>0</v>
      </c>
      <c r="M73" s="261">
        <v>0</v>
      </c>
      <c r="N73" s="261">
        <v>0</v>
      </c>
      <c r="O73" s="261">
        <v>0</v>
      </c>
      <c r="P73" s="270">
        <v>0</v>
      </c>
      <c r="Q73" s="260">
        <v>0</v>
      </c>
      <c r="R73" s="260">
        <v>0</v>
      </c>
      <c r="S73" s="260">
        <v>0</v>
      </c>
      <c r="T73" s="260">
        <v>0</v>
      </c>
      <c r="U73" s="260">
        <v>0</v>
      </c>
      <c r="V73" s="260">
        <v>0</v>
      </c>
      <c r="W73" s="274">
        <v>0</v>
      </c>
    </row>
    <row r="74" spans="1:23">
      <c r="A74" t="s">
        <v>108</v>
      </c>
      <c r="B74" s="258">
        <v>800190</v>
      </c>
      <c r="C74" s="7"/>
      <c r="D74" s="7">
        <v>56371</v>
      </c>
      <c r="E74" s="7">
        <v>60822</v>
      </c>
      <c r="F74" s="225" t="s">
        <v>95</v>
      </c>
      <c r="G74" s="225" t="s">
        <v>16</v>
      </c>
      <c r="H74" s="259">
        <v>585554</v>
      </c>
      <c r="I74" s="261">
        <v>0</v>
      </c>
      <c r="J74" s="261">
        <v>0</v>
      </c>
      <c r="K74" s="261">
        <v>0</v>
      </c>
      <c r="L74" s="261">
        <v>0</v>
      </c>
      <c r="M74" s="261">
        <v>0</v>
      </c>
      <c r="N74" s="261">
        <v>0</v>
      </c>
      <c r="O74" s="261">
        <v>0</v>
      </c>
      <c r="P74" s="270">
        <v>0</v>
      </c>
      <c r="Q74" s="260">
        <v>0</v>
      </c>
      <c r="R74" s="260">
        <v>0</v>
      </c>
      <c r="S74" s="260">
        <v>0</v>
      </c>
      <c r="T74" s="260">
        <v>0</v>
      </c>
      <c r="U74" s="260">
        <v>0</v>
      </c>
      <c r="V74" s="260">
        <v>0</v>
      </c>
      <c r="W74" s="274">
        <v>0</v>
      </c>
    </row>
    <row r="75" spans="1:23">
      <c r="A75" t="s">
        <v>1177</v>
      </c>
      <c r="B75" s="258">
        <v>39409700</v>
      </c>
      <c r="C75" s="7"/>
      <c r="D75" s="7">
        <v>6430</v>
      </c>
      <c r="E75" s="7"/>
      <c r="F75" s="225" t="s">
        <v>83</v>
      </c>
      <c r="G75" s="225" t="s">
        <v>21</v>
      </c>
      <c r="H75" s="259">
        <v>25204</v>
      </c>
      <c r="I75" s="261">
        <v>0</v>
      </c>
      <c r="J75" s="261">
        <v>0</v>
      </c>
      <c r="K75" s="261">
        <v>0</v>
      </c>
      <c r="L75" s="261">
        <v>0</v>
      </c>
      <c r="M75" s="261">
        <v>0</v>
      </c>
      <c r="N75" s="261">
        <v>0</v>
      </c>
      <c r="O75" s="261">
        <v>0</v>
      </c>
      <c r="P75" s="270">
        <v>0</v>
      </c>
      <c r="Q75" s="260">
        <v>0</v>
      </c>
      <c r="R75" s="260">
        <v>0</v>
      </c>
      <c r="S75" s="260">
        <v>0</v>
      </c>
      <c r="T75" s="260">
        <v>0</v>
      </c>
      <c r="U75" s="260">
        <v>0</v>
      </c>
      <c r="V75" s="260">
        <v>0</v>
      </c>
      <c r="W75" s="274">
        <v>0</v>
      </c>
    </row>
    <row r="76" spans="1:23">
      <c r="A76" t="s">
        <v>109</v>
      </c>
      <c r="B76" s="258">
        <v>810112</v>
      </c>
      <c r="C76" s="7"/>
      <c r="D76" s="7">
        <v>57315</v>
      </c>
      <c r="E76" s="7">
        <v>61442</v>
      </c>
      <c r="F76" s="225" t="s">
        <v>95</v>
      </c>
      <c r="G76" s="225" t="s">
        <v>16</v>
      </c>
      <c r="H76" s="259">
        <v>589652</v>
      </c>
      <c r="I76" s="261">
        <v>0</v>
      </c>
      <c r="J76" s="261">
        <v>0</v>
      </c>
      <c r="K76" s="261">
        <v>0</v>
      </c>
      <c r="L76" s="261">
        <v>0</v>
      </c>
      <c r="M76" s="261">
        <v>0</v>
      </c>
      <c r="N76" s="261">
        <v>0</v>
      </c>
      <c r="O76" s="261">
        <v>0</v>
      </c>
      <c r="P76" s="270">
        <v>0</v>
      </c>
      <c r="Q76" s="260">
        <v>0</v>
      </c>
      <c r="R76" s="260">
        <v>0</v>
      </c>
      <c r="S76" s="260">
        <v>0</v>
      </c>
      <c r="T76" s="260">
        <v>0</v>
      </c>
      <c r="U76" s="260">
        <v>0</v>
      </c>
      <c r="V76" s="260">
        <v>0</v>
      </c>
      <c r="W76" s="274">
        <v>0</v>
      </c>
    </row>
    <row r="77" spans="1:23">
      <c r="A77" t="s">
        <v>1545</v>
      </c>
      <c r="B77" s="258">
        <v>910474</v>
      </c>
      <c r="C77" s="7"/>
      <c r="D77" s="7">
        <v>63914</v>
      </c>
      <c r="E77" s="7"/>
      <c r="F77" s="225" t="s">
        <v>95</v>
      </c>
      <c r="G77" s="225" t="s">
        <v>106</v>
      </c>
      <c r="H77" s="259">
        <v>791303</v>
      </c>
      <c r="I77" s="261">
        <v>0</v>
      </c>
      <c r="J77" s="261">
        <v>0</v>
      </c>
      <c r="K77" s="261">
        <v>0</v>
      </c>
      <c r="L77" s="261">
        <v>0</v>
      </c>
      <c r="M77" s="261">
        <v>0</v>
      </c>
      <c r="N77" s="261">
        <v>0</v>
      </c>
      <c r="O77" s="261">
        <v>0</v>
      </c>
      <c r="P77" s="270">
        <v>0</v>
      </c>
      <c r="Q77" s="260">
        <v>0</v>
      </c>
      <c r="R77" s="260">
        <v>0</v>
      </c>
      <c r="S77" s="260">
        <v>0</v>
      </c>
      <c r="T77" s="260">
        <v>0</v>
      </c>
      <c r="U77" s="260">
        <v>0</v>
      </c>
      <c r="V77" s="260">
        <v>0</v>
      </c>
      <c r="W77" s="274">
        <v>0</v>
      </c>
    </row>
    <row r="78" spans="1:23">
      <c r="A78" t="s">
        <v>1546</v>
      </c>
      <c r="B78" s="258">
        <v>910475</v>
      </c>
      <c r="C78" s="7"/>
      <c r="D78" s="7">
        <v>63915</v>
      </c>
      <c r="E78" s="7"/>
      <c r="F78" s="225" t="s">
        <v>95</v>
      </c>
      <c r="G78" s="225" t="s">
        <v>106</v>
      </c>
      <c r="H78" s="259">
        <v>580916</v>
      </c>
      <c r="I78" s="261">
        <v>0</v>
      </c>
      <c r="J78" s="261">
        <v>0</v>
      </c>
      <c r="K78" s="261">
        <v>0</v>
      </c>
      <c r="L78" s="261">
        <v>0</v>
      </c>
      <c r="M78" s="261">
        <v>0</v>
      </c>
      <c r="N78" s="261">
        <v>0</v>
      </c>
      <c r="O78" s="261">
        <v>0</v>
      </c>
      <c r="P78" s="270">
        <v>0</v>
      </c>
      <c r="Q78" s="260">
        <v>0</v>
      </c>
      <c r="R78" s="260">
        <v>0</v>
      </c>
      <c r="S78" s="260">
        <v>0</v>
      </c>
      <c r="T78" s="260">
        <v>0</v>
      </c>
      <c r="U78" s="260">
        <v>0</v>
      </c>
      <c r="V78" s="260">
        <v>0</v>
      </c>
      <c r="W78" s="274">
        <v>0</v>
      </c>
    </row>
    <row r="79" spans="1:23">
      <c r="A79" t="s">
        <v>1547</v>
      </c>
      <c r="B79" s="258">
        <v>910476</v>
      </c>
      <c r="C79" s="7"/>
      <c r="D79" s="7">
        <v>63916</v>
      </c>
      <c r="E79" s="7"/>
      <c r="F79" s="225" t="s">
        <v>95</v>
      </c>
      <c r="G79" s="225" t="s">
        <v>106</v>
      </c>
      <c r="H79" s="259">
        <v>556242</v>
      </c>
      <c r="I79" s="261">
        <v>0</v>
      </c>
      <c r="J79" s="261">
        <v>0</v>
      </c>
      <c r="K79" s="261">
        <v>0</v>
      </c>
      <c r="L79" s="261">
        <v>0</v>
      </c>
      <c r="M79" s="261">
        <v>0</v>
      </c>
      <c r="N79" s="261">
        <v>0</v>
      </c>
      <c r="O79" s="261">
        <v>0</v>
      </c>
      <c r="P79" s="270">
        <v>0</v>
      </c>
      <c r="Q79" s="260">
        <v>0</v>
      </c>
      <c r="R79" s="260">
        <v>0</v>
      </c>
      <c r="S79" s="260">
        <v>0</v>
      </c>
      <c r="T79" s="260">
        <v>0</v>
      </c>
      <c r="U79" s="260">
        <v>0</v>
      </c>
      <c r="V79" s="260">
        <v>0</v>
      </c>
      <c r="W79" s="274">
        <v>0</v>
      </c>
    </row>
    <row r="80" spans="1:23">
      <c r="A80" t="s">
        <v>1886</v>
      </c>
      <c r="B80" s="258">
        <v>910611</v>
      </c>
      <c r="C80" s="7"/>
      <c r="D80" s="7">
        <v>67289</v>
      </c>
      <c r="E80" s="7"/>
      <c r="F80" s="225" t="s">
        <v>95</v>
      </c>
      <c r="G80" s="225" t="s">
        <v>106</v>
      </c>
      <c r="H80" s="259">
        <v>0</v>
      </c>
      <c r="I80" s="261">
        <v>0</v>
      </c>
      <c r="J80" s="261">
        <v>0</v>
      </c>
      <c r="K80" s="261">
        <v>0</v>
      </c>
      <c r="L80" s="261">
        <v>0</v>
      </c>
      <c r="M80" s="261">
        <v>0</v>
      </c>
      <c r="N80" s="261">
        <v>0</v>
      </c>
      <c r="O80" s="261">
        <v>0</v>
      </c>
      <c r="P80" s="270">
        <v>0</v>
      </c>
      <c r="Q80" s="260">
        <v>0</v>
      </c>
      <c r="R80" s="260">
        <v>0</v>
      </c>
      <c r="S80" s="260">
        <v>0</v>
      </c>
      <c r="T80" s="260">
        <v>0</v>
      </c>
      <c r="U80" s="260">
        <v>0</v>
      </c>
      <c r="V80" s="260">
        <v>0</v>
      </c>
      <c r="W80" s="274">
        <v>0</v>
      </c>
    </row>
    <row r="81" spans="1:23">
      <c r="A81" t="s">
        <v>1548</v>
      </c>
      <c r="B81" s="258">
        <v>900027</v>
      </c>
      <c r="C81" s="7">
        <v>1000157</v>
      </c>
      <c r="D81" s="7">
        <v>55749</v>
      </c>
      <c r="E81" s="7"/>
      <c r="F81" s="225" t="s">
        <v>93</v>
      </c>
      <c r="G81" s="225" t="s">
        <v>17</v>
      </c>
      <c r="H81" s="259">
        <v>435402.99800000002</v>
      </c>
      <c r="I81" s="261">
        <v>663071.66599999997</v>
      </c>
      <c r="J81" s="261">
        <v>657882.9</v>
      </c>
      <c r="K81" s="261">
        <v>0</v>
      </c>
      <c r="L81" s="261">
        <v>0</v>
      </c>
      <c r="M81" s="261">
        <v>0</v>
      </c>
      <c r="N81" s="261">
        <v>1898.25</v>
      </c>
      <c r="O81" s="261">
        <v>3290.5160000000001</v>
      </c>
      <c r="P81" s="270">
        <v>1.522891824460979</v>
      </c>
      <c r="Q81" s="260">
        <v>1.5109746671978588</v>
      </c>
      <c r="R81" s="260">
        <v>0</v>
      </c>
      <c r="S81" s="260">
        <v>0</v>
      </c>
      <c r="T81" s="260">
        <v>0</v>
      </c>
      <c r="U81" s="260">
        <v>4.3597540869482025E-3</v>
      </c>
      <c r="V81" s="260">
        <v>7.5574031761719744E-3</v>
      </c>
      <c r="W81" s="274">
        <v>1.522891824460979</v>
      </c>
    </row>
    <row r="82" spans="1:23">
      <c r="A82" t="s">
        <v>1549</v>
      </c>
      <c r="B82" s="258">
        <v>500303</v>
      </c>
      <c r="C82" s="7"/>
      <c r="D82" s="7">
        <v>6406</v>
      </c>
      <c r="E82" s="7"/>
      <c r="F82" s="225" t="s">
        <v>83</v>
      </c>
      <c r="G82" s="225" t="s">
        <v>21</v>
      </c>
      <c r="H82" s="259">
        <v>46451</v>
      </c>
      <c r="I82" s="261">
        <v>0</v>
      </c>
      <c r="J82" s="261">
        <v>0</v>
      </c>
      <c r="K82" s="261">
        <v>0</v>
      </c>
      <c r="L82" s="261">
        <v>0</v>
      </c>
      <c r="M82" s="261">
        <v>0</v>
      </c>
      <c r="N82" s="261">
        <v>0</v>
      </c>
      <c r="O82" s="261">
        <v>0</v>
      </c>
      <c r="P82" s="270">
        <v>0</v>
      </c>
      <c r="Q82" s="260">
        <v>0</v>
      </c>
      <c r="R82" s="260">
        <v>0</v>
      </c>
      <c r="S82" s="260">
        <v>0</v>
      </c>
      <c r="T82" s="260">
        <v>0</v>
      </c>
      <c r="U82" s="260">
        <v>0</v>
      </c>
      <c r="V82" s="260">
        <v>0</v>
      </c>
      <c r="W82" s="274">
        <v>0</v>
      </c>
    </row>
    <row r="83" spans="1:23">
      <c r="A83" t="s">
        <v>110</v>
      </c>
      <c r="B83" s="258">
        <v>501024</v>
      </c>
      <c r="C83" s="7"/>
      <c r="D83" s="7"/>
      <c r="E83" s="7"/>
      <c r="F83" s="225" t="s">
        <v>83</v>
      </c>
      <c r="G83" s="225" t="s">
        <v>101</v>
      </c>
      <c r="H83" s="259">
        <v>1</v>
      </c>
      <c r="I83" s="261">
        <v>0</v>
      </c>
      <c r="J83" s="261">
        <v>0</v>
      </c>
      <c r="K83" s="261">
        <v>0</v>
      </c>
      <c r="L83" s="261">
        <v>0</v>
      </c>
      <c r="M83" s="261">
        <v>0</v>
      </c>
      <c r="N83" s="261">
        <v>0</v>
      </c>
      <c r="O83" s="261">
        <v>0</v>
      </c>
      <c r="P83" s="270">
        <v>0</v>
      </c>
      <c r="Q83" s="260">
        <v>0</v>
      </c>
      <c r="R83" s="260">
        <v>0</v>
      </c>
      <c r="S83" s="260">
        <v>0</v>
      </c>
      <c r="T83" s="260">
        <v>0</v>
      </c>
      <c r="U83" s="260">
        <v>0</v>
      </c>
      <c r="V83" s="260">
        <v>0</v>
      </c>
      <c r="W83" s="274">
        <v>0</v>
      </c>
    </row>
    <row r="84" spans="1:23">
      <c r="A84" t="s">
        <v>1178</v>
      </c>
      <c r="B84" s="258">
        <v>900017</v>
      </c>
      <c r="C84" s="7">
        <v>1000144</v>
      </c>
      <c r="D84" s="7">
        <v>55662</v>
      </c>
      <c r="E84" s="7"/>
      <c r="F84" s="225" t="s">
        <v>86</v>
      </c>
      <c r="G84" s="225" t="s">
        <v>21</v>
      </c>
      <c r="H84" s="259">
        <v>2239007</v>
      </c>
      <c r="I84" s="261">
        <v>914725.60800000001</v>
      </c>
      <c r="J84" s="261">
        <v>913796.2</v>
      </c>
      <c r="K84" s="261">
        <v>0</v>
      </c>
      <c r="L84" s="261">
        <v>0</v>
      </c>
      <c r="M84" s="261">
        <v>0</v>
      </c>
      <c r="N84" s="261">
        <v>424</v>
      </c>
      <c r="O84" s="261">
        <v>505.40800000000002</v>
      </c>
      <c r="P84" s="270">
        <v>0.40854075400389545</v>
      </c>
      <c r="Q84" s="260">
        <v>0.40812565570362219</v>
      </c>
      <c r="R84" s="260">
        <v>0</v>
      </c>
      <c r="S84" s="260">
        <v>0</v>
      </c>
      <c r="T84" s="260">
        <v>0</v>
      </c>
      <c r="U84" s="260">
        <v>1.8936966253343558E-4</v>
      </c>
      <c r="V84" s="260">
        <v>2.2572863773985522E-4</v>
      </c>
      <c r="W84" s="274">
        <v>0.40854075400389545</v>
      </c>
    </row>
    <row r="85" spans="1:23">
      <c r="A85" t="s">
        <v>1179</v>
      </c>
      <c r="B85" s="258">
        <v>500304</v>
      </c>
      <c r="C85" s="7"/>
      <c r="D85" s="7">
        <v>3921</v>
      </c>
      <c r="E85" s="7"/>
      <c r="F85" s="225" t="s">
        <v>83</v>
      </c>
      <c r="G85" s="225" t="s">
        <v>21</v>
      </c>
      <c r="H85" s="259">
        <v>9390736</v>
      </c>
      <c r="I85" s="261">
        <v>0</v>
      </c>
      <c r="J85" s="261">
        <v>0</v>
      </c>
      <c r="K85" s="261">
        <v>0</v>
      </c>
      <c r="L85" s="261">
        <v>0</v>
      </c>
      <c r="M85" s="261">
        <v>0</v>
      </c>
      <c r="N85" s="261">
        <v>0</v>
      </c>
      <c r="O85" s="261">
        <v>0</v>
      </c>
      <c r="P85" s="270">
        <v>0</v>
      </c>
      <c r="Q85" s="260">
        <v>0</v>
      </c>
      <c r="R85" s="260">
        <v>0</v>
      </c>
      <c r="S85" s="260">
        <v>0</v>
      </c>
      <c r="T85" s="260">
        <v>0</v>
      </c>
      <c r="U85" s="260">
        <v>0</v>
      </c>
      <c r="V85" s="260">
        <v>0</v>
      </c>
      <c r="W85" s="274">
        <v>0</v>
      </c>
    </row>
    <row r="86" spans="1:23">
      <c r="A86" t="s">
        <v>919</v>
      </c>
      <c r="B86" s="258">
        <v>910477</v>
      </c>
      <c r="C86" s="7"/>
      <c r="D86" s="7">
        <v>57560</v>
      </c>
      <c r="E86" s="7"/>
      <c r="F86" s="225" t="s">
        <v>84</v>
      </c>
      <c r="G86" s="225" t="s">
        <v>13</v>
      </c>
      <c r="H86" s="259">
        <v>26269</v>
      </c>
      <c r="I86" s="261">
        <v>0</v>
      </c>
      <c r="J86" s="261">
        <v>0</v>
      </c>
      <c r="K86" s="261">
        <v>0</v>
      </c>
      <c r="L86" s="261">
        <v>0</v>
      </c>
      <c r="M86" s="261">
        <v>0</v>
      </c>
      <c r="N86" s="261">
        <v>0</v>
      </c>
      <c r="O86" s="261">
        <v>0</v>
      </c>
      <c r="P86" s="270">
        <v>0</v>
      </c>
      <c r="Q86" s="260">
        <v>0</v>
      </c>
      <c r="R86" s="260">
        <v>0</v>
      </c>
      <c r="S86" s="260">
        <v>0</v>
      </c>
      <c r="T86" s="260">
        <v>0</v>
      </c>
      <c r="U86" s="260">
        <v>0</v>
      </c>
      <c r="V86" s="260">
        <v>0</v>
      </c>
      <c r="W86" s="274">
        <v>0</v>
      </c>
    </row>
    <row r="87" spans="1:23">
      <c r="A87" t="s">
        <v>111</v>
      </c>
      <c r="B87" s="258">
        <v>900010</v>
      </c>
      <c r="C87" s="7">
        <v>1001421</v>
      </c>
      <c r="D87" s="7">
        <v>113</v>
      </c>
      <c r="E87" s="7"/>
      <c r="F87" s="225" t="s">
        <v>93</v>
      </c>
      <c r="G87" s="225" t="s">
        <v>13</v>
      </c>
      <c r="H87" s="259">
        <v>1787705.0350000001</v>
      </c>
      <c r="I87" s="261">
        <v>2078035.0299999998</v>
      </c>
      <c r="J87" s="261">
        <v>2061384.9</v>
      </c>
      <c r="K87" s="261">
        <v>0</v>
      </c>
      <c r="L87" s="261">
        <v>0</v>
      </c>
      <c r="M87" s="261">
        <v>0</v>
      </c>
      <c r="N87" s="261">
        <v>6090.5</v>
      </c>
      <c r="O87" s="261">
        <v>10559.63</v>
      </c>
      <c r="P87" s="270">
        <v>1.1624037463204884</v>
      </c>
      <c r="Q87" s="260">
        <v>1.1530900566043323</v>
      </c>
      <c r="R87" s="260">
        <v>0</v>
      </c>
      <c r="S87" s="260">
        <v>0</v>
      </c>
      <c r="T87" s="260">
        <v>0</v>
      </c>
      <c r="U87" s="260">
        <v>3.4068819412370228E-3</v>
      </c>
      <c r="V87" s="260">
        <v>5.9068077749190873E-3</v>
      </c>
      <c r="W87" s="274">
        <v>1.1624037463204884</v>
      </c>
    </row>
    <row r="88" spans="1:23">
      <c r="A88" t="s">
        <v>112</v>
      </c>
      <c r="B88" s="258">
        <v>900062</v>
      </c>
      <c r="C88" s="7">
        <v>1000150</v>
      </c>
      <c r="D88" s="7">
        <v>55322</v>
      </c>
      <c r="E88" s="7"/>
      <c r="F88" s="225" t="s">
        <v>86</v>
      </c>
      <c r="G88" s="225" t="s">
        <v>18</v>
      </c>
      <c r="H88" s="259">
        <v>6886174</v>
      </c>
      <c r="I88" s="261">
        <v>2778085.4559999998</v>
      </c>
      <c r="J88" s="261">
        <v>2775264.9</v>
      </c>
      <c r="K88" s="261">
        <v>0</v>
      </c>
      <c r="L88" s="261">
        <v>0</v>
      </c>
      <c r="M88" s="261">
        <v>0</v>
      </c>
      <c r="N88" s="261">
        <v>1286.75</v>
      </c>
      <c r="O88" s="261">
        <v>1533.806</v>
      </c>
      <c r="P88" s="270">
        <v>0.40342945966802463</v>
      </c>
      <c r="Q88" s="260">
        <v>0.40301986269879325</v>
      </c>
      <c r="R88" s="260">
        <v>0</v>
      </c>
      <c r="S88" s="260">
        <v>0</v>
      </c>
      <c r="T88" s="260">
        <v>0</v>
      </c>
      <c r="U88" s="260">
        <v>1.8685993121869996E-4</v>
      </c>
      <c r="V88" s="260">
        <v>2.2273703801269036E-4</v>
      </c>
      <c r="W88" s="274">
        <v>0.40342945966802463</v>
      </c>
    </row>
    <row r="89" spans="1:23">
      <c r="A89" t="s">
        <v>1846</v>
      </c>
      <c r="B89" s="258">
        <v>90956987</v>
      </c>
      <c r="C89" s="7"/>
      <c r="D89" s="7"/>
      <c r="E89" s="7"/>
      <c r="F89" s="225" t="s">
        <v>83</v>
      </c>
      <c r="G89" s="225" t="s">
        <v>22</v>
      </c>
      <c r="H89" s="259">
        <v>1</v>
      </c>
      <c r="I89" s="261">
        <v>0</v>
      </c>
      <c r="J89" s="261">
        <v>0</v>
      </c>
      <c r="K89" s="261">
        <v>0</v>
      </c>
      <c r="L89" s="261">
        <v>0</v>
      </c>
      <c r="M89" s="261">
        <v>0</v>
      </c>
      <c r="N89" s="261">
        <v>0</v>
      </c>
      <c r="O89" s="261">
        <v>0</v>
      </c>
      <c r="P89" s="270">
        <v>0</v>
      </c>
      <c r="Q89" s="260">
        <v>0</v>
      </c>
      <c r="R89" s="260">
        <v>0</v>
      </c>
      <c r="S89" s="260">
        <v>0</v>
      </c>
      <c r="T89" s="260">
        <v>0</v>
      </c>
      <c r="U89" s="260">
        <v>0</v>
      </c>
      <c r="V89" s="260">
        <v>0</v>
      </c>
      <c r="W89" s="274">
        <v>0</v>
      </c>
    </row>
    <row r="90" spans="1:23">
      <c r="A90" t="s">
        <v>920</v>
      </c>
      <c r="B90" s="258">
        <v>510101</v>
      </c>
      <c r="C90" s="7"/>
      <c r="D90" s="7">
        <v>812</v>
      </c>
      <c r="E90" s="7"/>
      <c r="F90" s="225" t="s">
        <v>83</v>
      </c>
      <c r="G90" s="225" t="s">
        <v>90</v>
      </c>
      <c r="H90" s="259">
        <v>377063</v>
      </c>
      <c r="I90" s="261">
        <v>0</v>
      </c>
      <c r="J90" s="261">
        <v>0</v>
      </c>
      <c r="K90" s="261">
        <v>0</v>
      </c>
      <c r="L90" s="261">
        <v>0</v>
      </c>
      <c r="M90" s="261">
        <v>0</v>
      </c>
      <c r="N90" s="261">
        <v>0</v>
      </c>
      <c r="O90" s="261">
        <v>0</v>
      </c>
      <c r="P90" s="270">
        <v>0</v>
      </c>
      <c r="Q90" s="260">
        <v>0</v>
      </c>
      <c r="R90" s="260">
        <v>0</v>
      </c>
      <c r="S90" s="260">
        <v>0</v>
      </c>
      <c r="T90" s="260">
        <v>0</v>
      </c>
      <c r="U90" s="260">
        <v>0</v>
      </c>
      <c r="V90" s="260">
        <v>0</v>
      </c>
      <c r="W90" s="274">
        <v>0</v>
      </c>
    </row>
    <row r="91" spans="1:23">
      <c r="A91" t="s">
        <v>1847</v>
      </c>
      <c r="B91" s="258">
        <v>99613823</v>
      </c>
      <c r="C91" s="7"/>
      <c r="D91" s="7"/>
      <c r="E91" s="7"/>
      <c r="F91" s="225" t="s">
        <v>83</v>
      </c>
      <c r="G91" s="225" t="s">
        <v>90</v>
      </c>
      <c r="H91" s="259">
        <v>1</v>
      </c>
      <c r="I91" s="261">
        <v>0</v>
      </c>
      <c r="J91" s="261">
        <v>0</v>
      </c>
      <c r="K91" s="261">
        <v>0</v>
      </c>
      <c r="L91" s="261">
        <v>0</v>
      </c>
      <c r="M91" s="261">
        <v>0</v>
      </c>
      <c r="N91" s="261">
        <v>0</v>
      </c>
      <c r="O91" s="261">
        <v>0</v>
      </c>
      <c r="P91" s="270">
        <v>0</v>
      </c>
      <c r="Q91" s="260">
        <v>0</v>
      </c>
      <c r="R91" s="260">
        <v>0</v>
      </c>
      <c r="S91" s="260">
        <v>0</v>
      </c>
      <c r="T91" s="260">
        <v>0</v>
      </c>
      <c r="U91" s="260">
        <v>0</v>
      </c>
      <c r="V91" s="260">
        <v>0</v>
      </c>
      <c r="W91" s="274">
        <v>0</v>
      </c>
    </row>
    <row r="92" spans="1:23">
      <c r="A92" t="s">
        <v>113</v>
      </c>
      <c r="B92" s="258">
        <v>900056</v>
      </c>
      <c r="C92" s="7">
        <v>1000726</v>
      </c>
      <c r="D92" s="7">
        <v>2322</v>
      </c>
      <c r="E92" s="7"/>
      <c r="F92" s="225" t="s">
        <v>86</v>
      </c>
      <c r="G92" s="225" t="s">
        <v>18</v>
      </c>
      <c r="H92" s="259">
        <v>570663</v>
      </c>
      <c r="I92" s="261">
        <v>309090.69200000004</v>
      </c>
      <c r="J92" s="261">
        <v>308773.40000000002</v>
      </c>
      <c r="K92" s="261">
        <v>0</v>
      </c>
      <c r="L92" s="261">
        <v>0</v>
      </c>
      <c r="M92" s="261">
        <v>0</v>
      </c>
      <c r="N92" s="261">
        <v>144.75</v>
      </c>
      <c r="O92" s="261">
        <v>172.542</v>
      </c>
      <c r="P92" s="270">
        <v>0.54163436564136802</v>
      </c>
      <c r="Q92" s="260">
        <v>0.54107835973245155</v>
      </c>
      <c r="R92" s="260">
        <v>0</v>
      </c>
      <c r="S92" s="260">
        <v>0</v>
      </c>
      <c r="T92" s="260">
        <v>0</v>
      </c>
      <c r="U92" s="260">
        <v>2.536523307100688E-4</v>
      </c>
      <c r="V92" s="260">
        <v>3.0235357820640203E-4</v>
      </c>
      <c r="W92" s="274">
        <v>0.54163436564136802</v>
      </c>
    </row>
    <row r="93" spans="1:23">
      <c r="A93" t="s">
        <v>1180</v>
      </c>
      <c r="B93" s="258">
        <v>500241</v>
      </c>
      <c r="C93" s="7"/>
      <c r="D93" s="7">
        <v>3020</v>
      </c>
      <c r="E93" s="7"/>
      <c r="F93" s="225" t="s">
        <v>83</v>
      </c>
      <c r="G93" s="225" t="s">
        <v>22</v>
      </c>
      <c r="H93" s="259">
        <v>25303</v>
      </c>
      <c r="I93" s="261">
        <v>0</v>
      </c>
      <c r="J93" s="261">
        <v>0</v>
      </c>
      <c r="K93" s="261">
        <v>0</v>
      </c>
      <c r="L93" s="261">
        <v>0</v>
      </c>
      <c r="M93" s="261">
        <v>0</v>
      </c>
      <c r="N93" s="261">
        <v>0</v>
      </c>
      <c r="O93" s="261">
        <v>0</v>
      </c>
      <c r="P93" s="270">
        <v>0</v>
      </c>
      <c r="Q93" s="260">
        <v>0</v>
      </c>
      <c r="R93" s="260">
        <v>0</v>
      </c>
      <c r="S93" s="260">
        <v>0</v>
      </c>
      <c r="T93" s="260">
        <v>0</v>
      </c>
      <c r="U93" s="260">
        <v>0</v>
      </c>
      <c r="V93" s="260">
        <v>0</v>
      </c>
      <c r="W93" s="274">
        <v>0</v>
      </c>
    </row>
    <row r="94" spans="1:23">
      <c r="A94" t="s">
        <v>1181</v>
      </c>
      <c r="B94" s="258">
        <v>500242</v>
      </c>
      <c r="C94" s="7"/>
      <c r="D94" s="7">
        <v>3021</v>
      </c>
      <c r="E94" s="7"/>
      <c r="F94" s="225" t="s">
        <v>83</v>
      </c>
      <c r="G94" s="225" t="s">
        <v>22</v>
      </c>
      <c r="H94" s="259">
        <v>26295</v>
      </c>
      <c r="I94" s="261">
        <v>0</v>
      </c>
      <c r="J94" s="261">
        <v>0</v>
      </c>
      <c r="K94" s="261">
        <v>0</v>
      </c>
      <c r="L94" s="261">
        <v>0</v>
      </c>
      <c r="M94" s="261">
        <v>0</v>
      </c>
      <c r="N94" s="261">
        <v>0</v>
      </c>
      <c r="O94" s="261">
        <v>0</v>
      </c>
      <c r="P94" s="270">
        <v>0</v>
      </c>
      <c r="Q94" s="260">
        <v>0</v>
      </c>
      <c r="R94" s="260">
        <v>0</v>
      </c>
      <c r="S94" s="260">
        <v>0</v>
      </c>
      <c r="T94" s="260">
        <v>0</v>
      </c>
      <c r="U94" s="260">
        <v>0</v>
      </c>
      <c r="V94" s="260">
        <v>0</v>
      </c>
      <c r="W94" s="274">
        <v>0</v>
      </c>
    </row>
    <row r="95" spans="1:23">
      <c r="A95" t="s">
        <v>114</v>
      </c>
      <c r="B95" s="258">
        <v>905578</v>
      </c>
      <c r="C95" s="7"/>
      <c r="D95" s="7">
        <v>50637</v>
      </c>
      <c r="E95" s="7">
        <v>60533</v>
      </c>
      <c r="F95" s="225" t="s">
        <v>100</v>
      </c>
      <c r="G95" s="225" t="s">
        <v>90</v>
      </c>
      <c r="H95" s="259">
        <v>383063.99700000003</v>
      </c>
      <c r="I95" s="261">
        <v>156879.04506694002</v>
      </c>
      <c r="J95" s="261">
        <v>12480.401780000015</v>
      </c>
      <c r="K95" s="261">
        <v>143676.2194</v>
      </c>
      <c r="L95" s="261">
        <v>0</v>
      </c>
      <c r="M95" s="261">
        <v>0</v>
      </c>
      <c r="N95" s="261">
        <v>133.0462575</v>
      </c>
      <c r="O95" s="261">
        <v>589.37762943999996</v>
      </c>
      <c r="P95" s="270">
        <v>0.40953743054829561</v>
      </c>
      <c r="Q95" s="260">
        <v>3.2580461431357156E-2</v>
      </c>
      <c r="R95" s="260">
        <v>0.37507105999314261</v>
      </c>
      <c r="S95" s="260">
        <v>0</v>
      </c>
      <c r="T95" s="260">
        <v>0</v>
      </c>
      <c r="U95" s="260">
        <v>3.4732122711077955E-4</v>
      </c>
      <c r="V95" s="260">
        <v>1.5385878966850542E-3</v>
      </c>
      <c r="W95" s="274">
        <v>3.4466370555152989E-2</v>
      </c>
    </row>
    <row r="96" spans="1:23">
      <c r="A96" t="s">
        <v>1550</v>
      </c>
      <c r="B96" s="258">
        <v>910553</v>
      </c>
      <c r="C96" s="7"/>
      <c r="D96" s="7">
        <v>65577</v>
      </c>
      <c r="E96" s="7"/>
      <c r="F96" s="225" t="s">
        <v>95</v>
      </c>
      <c r="G96" s="225" t="s">
        <v>17</v>
      </c>
      <c r="H96" s="259">
        <v>1315806</v>
      </c>
      <c r="I96" s="261">
        <v>0</v>
      </c>
      <c r="J96" s="261">
        <v>0</v>
      </c>
      <c r="K96" s="261">
        <v>0</v>
      </c>
      <c r="L96" s="261">
        <v>0</v>
      </c>
      <c r="M96" s="261">
        <v>0</v>
      </c>
      <c r="N96" s="261">
        <v>0</v>
      </c>
      <c r="O96" s="261">
        <v>0</v>
      </c>
      <c r="P96" s="270">
        <v>0</v>
      </c>
      <c r="Q96" s="260">
        <v>0</v>
      </c>
      <c r="R96" s="260">
        <v>0</v>
      </c>
      <c r="S96" s="260">
        <v>0</v>
      </c>
      <c r="T96" s="260">
        <v>0</v>
      </c>
      <c r="U96" s="260">
        <v>0</v>
      </c>
      <c r="V96" s="260">
        <v>0</v>
      </c>
      <c r="W96" s="274">
        <v>0</v>
      </c>
    </row>
    <row r="97" spans="1:23">
      <c r="A97" t="s">
        <v>1884</v>
      </c>
      <c r="B97" s="258">
        <v>910606</v>
      </c>
      <c r="C97" s="7"/>
      <c r="D97" s="7">
        <v>66811</v>
      </c>
      <c r="E97" s="7"/>
      <c r="F97" s="225" t="s">
        <v>95</v>
      </c>
      <c r="G97" s="225" t="s">
        <v>17</v>
      </c>
      <c r="H97" s="259">
        <v>0</v>
      </c>
      <c r="I97" s="261">
        <v>0</v>
      </c>
      <c r="J97" s="261">
        <v>0</v>
      </c>
      <c r="K97" s="261">
        <v>0</v>
      </c>
      <c r="L97" s="261">
        <v>0</v>
      </c>
      <c r="M97" s="261">
        <v>0</v>
      </c>
      <c r="N97" s="261">
        <v>0</v>
      </c>
      <c r="O97" s="261">
        <v>0</v>
      </c>
      <c r="P97" s="270">
        <v>0</v>
      </c>
      <c r="Q97" s="260">
        <v>0</v>
      </c>
      <c r="R97" s="260">
        <v>0</v>
      </c>
      <c r="S97" s="260">
        <v>0</v>
      </c>
      <c r="T97" s="260">
        <v>0</v>
      </c>
      <c r="U97" s="260">
        <v>0</v>
      </c>
      <c r="V97" s="260">
        <v>0</v>
      </c>
      <c r="W97" s="274">
        <v>0</v>
      </c>
    </row>
    <row r="98" spans="1:23">
      <c r="A98" t="s">
        <v>1079</v>
      </c>
      <c r="B98" s="258">
        <v>910540</v>
      </c>
      <c r="C98" s="7"/>
      <c r="D98" s="7">
        <v>64054</v>
      </c>
      <c r="E98" s="7">
        <v>64716</v>
      </c>
      <c r="F98" s="225" t="s">
        <v>95</v>
      </c>
      <c r="G98" s="225" t="s">
        <v>19</v>
      </c>
      <c r="H98" s="259">
        <v>1064009</v>
      </c>
      <c r="I98" s="261">
        <v>0</v>
      </c>
      <c r="J98" s="261">
        <v>0</v>
      </c>
      <c r="K98" s="261">
        <v>0</v>
      </c>
      <c r="L98" s="261">
        <v>0</v>
      </c>
      <c r="M98" s="261">
        <v>0</v>
      </c>
      <c r="N98" s="261">
        <v>0</v>
      </c>
      <c r="O98" s="261">
        <v>0</v>
      </c>
      <c r="P98" s="270">
        <v>0</v>
      </c>
      <c r="Q98" s="260">
        <v>0</v>
      </c>
      <c r="R98" s="260">
        <v>0</v>
      </c>
      <c r="S98" s="260">
        <v>0</v>
      </c>
      <c r="T98" s="260">
        <v>0</v>
      </c>
      <c r="U98" s="260">
        <v>0</v>
      </c>
      <c r="V98" s="260">
        <v>0</v>
      </c>
      <c r="W98" s="274">
        <v>0</v>
      </c>
    </row>
    <row r="99" spans="1:23">
      <c r="A99" t="s">
        <v>1551</v>
      </c>
      <c r="B99" s="258">
        <v>94794700</v>
      </c>
      <c r="C99" s="7"/>
      <c r="D99" s="7">
        <v>57756</v>
      </c>
      <c r="E99" s="7"/>
      <c r="F99" s="225" t="s">
        <v>95</v>
      </c>
      <c r="G99" s="225" t="s">
        <v>21</v>
      </c>
      <c r="H99" s="259">
        <v>11644</v>
      </c>
      <c r="I99" s="261">
        <v>0</v>
      </c>
      <c r="J99" s="261">
        <v>0</v>
      </c>
      <c r="K99" s="261">
        <v>0</v>
      </c>
      <c r="L99" s="261">
        <v>0</v>
      </c>
      <c r="M99" s="261">
        <v>0</v>
      </c>
      <c r="N99" s="261">
        <v>0</v>
      </c>
      <c r="O99" s="261">
        <v>0</v>
      </c>
      <c r="P99" s="270">
        <v>0</v>
      </c>
      <c r="Q99" s="260">
        <v>0</v>
      </c>
      <c r="R99" s="260">
        <v>0</v>
      </c>
      <c r="S99" s="260">
        <v>0</v>
      </c>
      <c r="T99" s="260">
        <v>0</v>
      </c>
      <c r="U99" s="260">
        <v>0</v>
      </c>
      <c r="V99" s="260">
        <v>0</v>
      </c>
      <c r="W99" s="274">
        <v>0</v>
      </c>
    </row>
    <row r="100" spans="1:23">
      <c r="A100" t="s">
        <v>1182</v>
      </c>
      <c r="B100" s="258">
        <v>72880100</v>
      </c>
      <c r="C100" s="7"/>
      <c r="D100" s="7">
        <v>57431</v>
      </c>
      <c r="E100" s="7"/>
      <c r="F100" s="225" t="s">
        <v>95</v>
      </c>
      <c r="G100" s="225" t="s">
        <v>90</v>
      </c>
      <c r="H100" s="259">
        <v>50831</v>
      </c>
      <c r="I100" s="261">
        <v>0</v>
      </c>
      <c r="J100" s="261">
        <v>0</v>
      </c>
      <c r="K100" s="261">
        <v>0</v>
      </c>
      <c r="L100" s="261">
        <v>0</v>
      </c>
      <c r="M100" s="261">
        <v>0</v>
      </c>
      <c r="N100" s="261">
        <v>0</v>
      </c>
      <c r="O100" s="261">
        <v>0</v>
      </c>
      <c r="P100" s="270">
        <v>0</v>
      </c>
      <c r="Q100" s="260">
        <v>0</v>
      </c>
      <c r="R100" s="260">
        <v>0</v>
      </c>
      <c r="S100" s="260">
        <v>0</v>
      </c>
      <c r="T100" s="260">
        <v>0</v>
      </c>
      <c r="U100" s="260">
        <v>0</v>
      </c>
      <c r="V100" s="260">
        <v>0</v>
      </c>
      <c r="W100" s="274">
        <v>0</v>
      </c>
    </row>
    <row r="101" spans="1:23">
      <c r="A101" t="s">
        <v>1882</v>
      </c>
      <c r="B101" s="258">
        <v>910312</v>
      </c>
      <c r="C101" s="7"/>
      <c r="D101" s="7">
        <v>454</v>
      </c>
      <c r="E101" s="7"/>
      <c r="F101" s="225" t="s">
        <v>83</v>
      </c>
      <c r="G101" s="225" t="s">
        <v>15</v>
      </c>
      <c r="H101" s="259">
        <v>1695199</v>
      </c>
      <c r="I101" s="261">
        <v>0</v>
      </c>
      <c r="J101" s="261">
        <v>0</v>
      </c>
      <c r="K101" s="261">
        <v>0</v>
      </c>
      <c r="L101" s="261">
        <v>0</v>
      </c>
      <c r="M101" s="261">
        <v>0</v>
      </c>
      <c r="N101" s="261">
        <v>0</v>
      </c>
      <c r="O101" s="261">
        <v>0</v>
      </c>
      <c r="P101" s="270">
        <v>0</v>
      </c>
      <c r="Q101" s="260">
        <v>0</v>
      </c>
      <c r="R101" s="260">
        <v>0</v>
      </c>
      <c r="S101" s="260">
        <v>0</v>
      </c>
      <c r="T101" s="260">
        <v>0</v>
      </c>
      <c r="U101" s="260">
        <v>0</v>
      </c>
      <c r="V101" s="260">
        <v>0</v>
      </c>
      <c r="W101" s="274">
        <v>0</v>
      </c>
    </row>
    <row r="102" spans="1:23">
      <c r="A102" t="s">
        <v>115</v>
      </c>
      <c r="B102" s="258">
        <v>900325</v>
      </c>
      <c r="C102" s="7">
        <v>1001020</v>
      </c>
      <c r="D102" s="7">
        <v>6076</v>
      </c>
      <c r="E102" s="7"/>
      <c r="F102" s="225" t="s">
        <v>93</v>
      </c>
      <c r="G102" s="225" t="s">
        <v>17</v>
      </c>
      <c r="H102" s="259">
        <v>10820443.672</v>
      </c>
      <c r="I102" s="261">
        <v>10967111.138</v>
      </c>
      <c r="J102" s="261">
        <v>10879444</v>
      </c>
      <c r="K102" s="261">
        <v>0</v>
      </c>
      <c r="L102" s="261">
        <v>0</v>
      </c>
      <c r="M102" s="261">
        <v>0</v>
      </c>
      <c r="N102" s="261">
        <v>32066</v>
      </c>
      <c r="O102" s="261">
        <v>55601.137999999999</v>
      </c>
      <c r="P102" s="270">
        <v>1.0135546628628114</v>
      </c>
      <c r="Q102" s="260">
        <v>1.0054526717931793</v>
      </c>
      <c r="R102" s="260">
        <v>0</v>
      </c>
      <c r="S102" s="260">
        <v>0</v>
      </c>
      <c r="T102" s="260">
        <v>0</v>
      </c>
      <c r="U102" s="260">
        <v>2.9634644356568303E-3</v>
      </c>
      <c r="V102" s="260">
        <v>5.1385266339751615E-3</v>
      </c>
      <c r="W102" s="274">
        <v>1.0135546628628114</v>
      </c>
    </row>
    <row r="103" spans="1:23">
      <c r="A103" t="s">
        <v>1552</v>
      </c>
      <c r="B103" s="258">
        <v>600001</v>
      </c>
      <c r="C103" s="7"/>
      <c r="D103" s="7">
        <v>371</v>
      </c>
      <c r="E103" s="7"/>
      <c r="F103" s="225" t="s">
        <v>175</v>
      </c>
      <c r="G103" s="225" t="s">
        <v>21</v>
      </c>
      <c r="H103" s="259">
        <v>8435018</v>
      </c>
      <c r="I103" s="261">
        <v>0</v>
      </c>
      <c r="J103" s="261">
        <v>0</v>
      </c>
      <c r="K103" s="261">
        <v>0</v>
      </c>
      <c r="L103" s="261">
        <v>0</v>
      </c>
      <c r="M103" s="261">
        <v>0</v>
      </c>
      <c r="N103" s="261">
        <v>0</v>
      </c>
      <c r="O103" s="261">
        <v>0</v>
      </c>
      <c r="P103" s="270">
        <v>0</v>
      </c>
      <c r="Q103" s="260">
        <v>0</v>
      </c>
      <c r="R103" s="260">
        <v>0</v>
      </c>
      <c r="S103" s="260">
        <v>0</v>
      </c>
      <c r="T103" s="260">
        <v>0</v>
      </c>
      <c r="U103" s="260">
        <v>0</v>
      </c>
      <c r="V103" s="260">
        <v>0</v>
      </c>
      <c r="W103" s="274">
        <v>0</v>
      </c>
    </row>
    <row r="104" spans="1:23">
      <c r="A104" t="s">
        <v>1553</v>
      </c>
      <c r="B104" s="258">
        <v>800023</v>
      </c>
      <c r="C104" s="7"/>
      <c r="D104" s="7">
        <v>56195</v>
      </c>
      <c r="E104" s="7"/>
      <c r="F104" s="225" t="s">
        <v>95</v>
      </c>
      <c r="G104" s="225" t="s">
        <v>22</v>
      </c>
      <c r="H104" s="259">
        <v>73288</v>
      </c>
      <c r="I104" s="261">
        <v>0</v>
      </c>
      <c r="J104" s="261">
        <v>0</v>
      </c>
      <c r="K104" s="261">
        <v>0</v>
      </c>
      <c r="L104" s="261">
        <v>0</v>
      </c>
      <c r="M104" s="261">
        <v>0</v>
      </c>
      <c r="N104" s="261">
        <v>0</v>
      </c>
      <c r="O104" s="261">
        <v>0</v>
      </c>
      <c r="P104" s="270">
        <v>0</v>
      </c>
      <c r="Q104" s="260">
        <v>0</v>
      </c>
      <c r="R104" s="260">
        <v>0</v>
      </c>
      <c r="S104" s="260">
        <v>0</v>
      </c>
      <c r="T104" s="260">
        <v>0</v>
      </c>
      <c r="U104" s="260">
        <v>0</v>
      </c>
      <c r="V104" s="260">
        <v>0</v>
      </c>
      <c r="W104" s="274">
        <v>0</v>
      </c>
    </row>
    <row r="105" spans="1:23">
      <c r="A105" t="s">
        <v>1183</v>
      </c>
      <c r="B105" s="258">
        <v>810108</v>
      </c>
      <c r="C105" s="7"/>
      <c r="D105" s="7">
        <v>55739</v>
      </c>
      <c r="E105" s="7"/>
      <c r="F105" s="225" t="s">
        <v>95</v>
      </c>
      <c r="G105" s="225" t="s">
        <v>22</v>
      </c>
      <c r="H105" s="259">
        <v>65459</v>
      </c>
      <c r="I105" s="261">
        <v>0</v>
      </c>
      <c r="J105" s="261">
        <v>0</v>
      </c>
      <c r="K105" s="261">
        <v>0</v>
      </c>
      <c r="L105" s="261">
        <v>0</v>
      </c>
      <c r="M105" s="261">
        <v>0</v>
      </c>
      <c r="N105" s="261">
        <v>0</v>
      </c>
      <c r="O105" s="261">
        <v>0</v>
      </c>
      <c r="P105" s="270">
        <v>0</v>
      </c>
      <c r="Q105" s="260">
        <v>0</v>
      </c>
      <c r="R105" s="260">
        <v>0</v>
      </c>
      <c r="S105" s="260">
        <v>0</v>
      </c>
      <c r="T105" s="260">
        <v>0</v>
      </c>
      <c r="U105" s="260">
        <v>0</v>
      </c>
      <c r="V105" s="260">
        <v>0</v>
      </c>
      <c r="W105" s="274">
        <v>0</v>
      </c>
    </row>
    <row r="106" spans="1:23">
      <c r="A106" t="s">
        <v>116</v>
      </c>
      <c r="B106" s="258">
        <v>910125</v>
      </c>
      <c r="C106" s="7">
        <v>1007962</v>
      </c>
      <c r="D106" s="7">
        <v>56948</v>
      </c>
      <c r="E106" s="7"/>
      <c r="F106" s="225" t="s">
        <v>86</v>
      </c>
      <c r="G106" s="225" t="s">
        <v>13</v>
      </c>
      <c r="H106" s="259">
        <v>422113</v>
      </c>
      <c r="I106" s="261">
        <v>241402.60399999999</v>
      </c>
      <c r="J106" s="261">
        <v>241157.1</v>
      </c>
      <c r="K106" s="261">
        <v>0</v>
      </c>
      <c r="L106" s="261">
        <v>0</v>
      </c>
      <c r="M106" s="261">
        <v>0</v>
      </c>
      <c r="N106" s="261">
        <v>112</v>
      </c>
      <c r="O106" s="261">
        <v>133.50399999999999</v>
      </c>
      <c r="P106" s="270">
        <v>0.57189094863223833</v>
      </c>
      <c r="Q106" s="260">
        <v>0.57130934133750921</v>
      </c>
      <c r="R106" s="260">
        <v>0</v>
      </c>
      <c r="S106" s="260">
        <v>0</v>
      </c>
      <c r="T106" s="260">
        <v>0</v>
      </c>
      <c r="U106" s="260">
        <v>2.6533179504066449E-4</v>
      </c>
      <c r="V106" s="260">
        <v>3.16275499688472E-4</v>
      </c>
      <c r="W106" s="274">
        <v>0.57189094863223833</v>
      </c>
    </row>
    <row r="107" spans="1:23">
      <c r="A107" t="s">
        <v>1184</v>
      </c>
      <c r="B107" s="258">
        <v>500190</v>
      </c>
      <c r="C107" s="7"/>
      <c r="D107" s="7">
        <v>294</v>
      </c>
      <c r="E107" s="7"/>
      <c r="F107" s="225" t="s">
        <v>83</v>
      </c>
      <c r="G107" s="225" t="s">
        <v>15</v>
      </c>
      <c r="H107" s="259">
        <v>71412</v>
      </c>
      <c r="I107" s="261">
        <v>0</v>
      </c>
      <c r="J107" s="261">
        <v>0</v>
      </c>
      <c r="K107" s="261">
        <v>0</v>
      </c>
      <c r="L107" s="261">
        <v>0</v>
      </c>
      <c r="M107" s="261">
        <v>0</v>
      </c>
      <c r="N107" s="261">
        <v>0</v>
      </c>
      <c r="O107" s="261">
        <v>0</v>
      </c>
      <c r="P107" s="270">
        <v>0</v>
      </c>
      <c r="Q107" s="260">
        <v>0</v>
      </c>
      <c r="R107" s="260">
        <v>0</v>
      </c>
      <c r="S107" s="260">
        <v>0</v>
      </c>
      <c r="T107" s="260">
        <v>0</v>
      </c>
      <c r="U107" s="260">
        <v>0</v>
      </c>
      <c r="V107" s="260">
        <v>0</v>
      </c>
      <c r="W107" s="274">
        <v>0</v>
      </c>
    </row>
    <row r="108" spans="1:23">
      <c r="A108" t="s">
        <v>1185</v>
      </c>
      <c r="B108" s="258">
        <v>500191</v>
      </c>
      <c r="C108" s="7"/>
      <c r="D108" s="7">
        <v>295</v>
      </c>
      <c r="E108" s="7"/>
      <c r="F108" s="225" t="s">
        <v>83</v>
      </c>
      <c r="G108" s="225" t="s">
        <v>15</v>
      </c>
      <c r="H108" s="259">
        <v>42481</v>
      </c>
      <c r="I108" s="261">
        <v>0</v>
      </c>
      <c r="J108" s="261">
        <v>0</v>
      </c>
      <c r="K108" s="261">
        <v>0</v>
      </c>
      <c r="L108" s="261">
        <v>0</v>
      </c>
      <c r="M108" s="261">
        <v>0</v>
      </c>
      <c r="N108" s="261">
        <v>0</v>
      </c>
      <c r="O108" s="261">
        <v>0</v>
      </c>
      <c r="P108" s="270">
        <v>0</v>
      </c>
      <c r="Q108" s="260">
        <v>0</v>
      </c>
      <c r="R108" s="260">
        <v>0</v>
      </c>
      <c r="S108" s="260">
        <v>0</v>
      </c>
      <c r="T108" s="260">
        <v>0</v>
      </c>
      <c r="U108" s="260">
        <v>0</v>
      </c>
      <c r="V108" s="260">
        <v>0</v>
      </c>
      <c r="W108" s="274">
        <v>0</v>
      </c>
    </row>
    <row r="109" spans="1:23">
      <c r="A109" t="s">
        <v>117</v>
      </c>
      <c r="B109" s="258">
        <v>700061</v>
      </c>
      <c r="C109" s="7"/>
      <c r="D109" s="7">
        <v>56944</v>
      </c>
      <c r="E109" s="7">
        <v>60713</v>
      </c>
      <c r="F109" s="225" t="s">
        <v>84</v>
      </c>
      <c r="G109" s="225" t="s">
        <v>18</v>
      </c>
      <c r="H109" s="259">
        <v>19201</v>
      </c>
      <c r="I109" s="261">
        <v>0</v>
      </c>
      <c r="J109" s="261">
        <v>0</v>
      </c>
      <c r="K109" s="261">
        <v>0</v>
      </c>
      <c r="L109" s="261">
        <v>0</v>
      </c>
      <c r="M109" s="261">
        <v>0</v>
      </c>
      <c r="N109" s="261">
        <v>0</v>
      </c>
      <c r="O109" s="261">
        <v>0</v>
      </c>
      <c r="P109" s="270">
        <v>0</v>
      </c>
      <c r="Q109" s="260">
        <v>0</v>
      </c>
      <c r="R109" s="260">
        <v>0</v>
      </c>
      <c r="S109" s="260">
        <v>0</v>
      </c>
      <c r="T109" s="260">
        <v>0</v>
      </c>
      <c r="U109" s="260">
        <v>0</v>
      </c>
      <c r="V109" s="260">
        <v>0</v>
      </c>
      <c r="W109" s="274">
        <v>0</v>
      </c>
    </row>
    <row r="110" spans="1:23">
      <c r="A110" t="s">
        <v>118</v>
      </c>
      <c r="B110" s="258">
        <v>700004</v>
      </c>
      <c r="C110" s="7"/>
      <c r="D110" s="7">
        <v>58017</v>
      </c>
      <c r="E110" s="7">
        <v>60990</v>
      </c>
      <c r="F110" s="225" t="s">
        <v>84</v>
      </c>
      <c r="G110" s="225" t="s">
        <v>18</v>
      </c>
      <c r="H110" s="259">
        <v>348724</v>
      </c>
      <c r="I110" s="261">
        <v>0</v>
      </c>
      <c r="J110" s="261">
        <v>0</v>
      </c>
      <c r="K110" s="261">
        <v>0</v>
      </c>
      <c r="L110" s="261">
        <v>0</v>
      </c>
      <c r="M110" s="261">
        <v>0</v>
      </c>
      <c r="N110" s="261">
        <v>0</v>
      </c>
      <c r="O110" s="261">
        <v>0</v>
      </c>
      <c r="P110" s="270">
        <v>0</v>
      </c>
      <c r="Q110" s="260">
        <v>0</v>
      </c>
      <c r="R110" s="260">
        <v>0</v>
      </c>
      <c r="S110" s="260">
        <v>0</v>
      </c>
      <c r="T110" s="260">
        <v>0</v>
      </c>
      <c r="U110" s="260">
        <v>0</v>
      </c>
      <c r="V110" s="260">
        <v>0</v>
      </c>
      <c r="W110" s="274">
        <v>0</v>
      </c>
    </row>
    <row r="111" spans="1:23">
      <c r="A111" t="s">
        <v>119</v>
      </c>
      <c r="B111" s="258">
        <v>700101</v>
      </c>
      <c r="C111" s="7"/>
      <c r="D111" s="7">
        <v>58915</v>
      </c>
      <c r="E111" s="7">
        <v>61397</v>
      </c>
      <c r="F111" s="225" t="s">
        <v>84</v>
      </c>
      <c r="G111" s="225" t="s">
        <v>18</v>
      </c>
      <c r="H111" s="259">
        <v>597537</v>
      </c>
      <c r="I111" s="261">
        <v>0</v>
      </c>
      <c r="J111" s="261">
        <v>0</v>
      </c>
      <c r="K111" s="261">
        <v>0</v>
      </c>
      <c r="L111" s="261">
        <v>0</v>
      </c>
      <c r="M111" s="261">
        <v>0</v>
      </c>
      <c r="N111" s="261">
        <v>0</v>
      </c>
      <c r="O111" s="261">
        <v>0</v>
      </c>
      <c r="P111" s="270">
        <v>0</v>
      </c>
      <c r="Q111" s="260">
        <v>0</v>
      </c>
      <c r="R111" s="260">
        <v>0</v>
      </c>
      <c r="S111" s="260">
        <v>0</v>
      </c>
      <c r="T111" s="260">
        <v>0</v>
      </c>
      <c r="U111" s="260">
        <v>0</v>
      </c>
      <c r="V111" s="260">
        <v>0</v>
      </c>
      <c r="W111" s="274">
        <v>0</v>
      </c>
    </row>
    <row r="112" spans="1:23">
      <c r="A112" t="s">
        <v>120</v>
      </c>
      <c r="B112" s="258">
        <v>700130</v>
      </c>
      <c r="C112" s="7"/>
      <c r="D112" s="7">
        <v>59814</v>
      </c>
      <c r="E112" s="7">
        <v>62662</v>
      </c>
      <c r="F112" s="225" t="s">
        <v>84</v>
      </c>
      <c r="G112" s="225" t="s">
        <v>18</v>
      </c>
      <c r="H112" s="259">
        <v>214207</v>
      </c>
      <c r="I112" s="261">
        <v>0</v>
      </c>
      <c r="J112" s="261">
        <v>0</v>
      </c>
      <c r="K112" s="261">
        <v>0</v>
      </c>
      <c r="L112" s="261">
        <v>0</v>
      </c>
      <c r="M112" s="261">
        <v>0</v>
      </c>
      <c r="N112" s="261">
        <v>0</v>
      </c>
      <c r="O112" s="261">
        <v>0</v>
      </c>
      <c r="P112" s="270">
        <v>0</v>
      </c>
      <c r="Q112" s="260">
        <v>0</v>
      </c>
      <c r="R112" s="260">
        <v>0</v>
      </c>
      <c r="S112" s="260">
        <v>0</v>
      </c>
      <c r="T112" s="260">
        <v>0</v>
      </c>
      <c r="U112" s="260">
        <v>0</v>
      </c>
      <c r="V112" s="260">
        <v>0</v>
      </c>
      <c r="W112" s="274">
        <v>0</v>
      </c>
    </row>
    <row r="113" spans="1:26">
      <c r="A113" t="s">
        <v>121</v>
      </c>
      <c r="B113" s="258">
        <v>910126</v>
      </c>
      <c r="C113" s="7">
        <v>1007103</v>
      </c>
      <c r="D113" s="7">
        <v>6177</v>
      </c>
      <c r="E113" s="7"/>
      <c r="F113" s="225" t="s">
        <v>93</v>
      </c>
      <c r="G113" s="225" t="s">
        <v>13</v>
      </c>
      <c r="H113" s="259">
        <v>3082128.9819999998</v>
      </c>
      <c r="I113" s="261">
        <v>3663414.6979999999</v>
      </c>
      <c r="J113" s="261">
        <v>3634670</v>
      </c>
      <c r="K113" s="261">
        <v>0</v>
      </c>
      <c r="L113" s="261">
        <v>0</v>
      </c>
      <c r="M113" s="261">
        <v>0</v>
      </c>
      <c r="N113" s="261">
        <v>10514.25</v>
      </c>
      <c r="O113" s="261">
        <v>18230.448</v>
      </c>
      <c r="P113" s="270">
        <v>1.188598763839793</v>
      </c>
      <c r="Q113" s="260">
        <v>1.1792725162466935</v>
      </c>
      <c r="R113" s="260">
        <v>0</v>
      </c>
      <c r="S113" s="260">
        <v>0</v>
      </c>
      <c r="T113" s="260">
        <v>0</v>
      </c>
      <c r="U113" s="260">
        <v>3.4113595055250676E-3</v>
      </c>
      <c r="V113" s="260">
        <v>5.9148880875745258E-3</v>
      </c>
      <c r="W113" s="274">
        <v>1.188598763839793</v>
      </c>
    </row>
    <row r="114" spans="1:26">
      <c r="A114" t="s">
        <v>1554</v>
      </c>
      <c r="B114" s="258">
        <v>74412700</v>
      </c>
      <c r="C114" s="7"/>
      <c r="D114" s="7">
        <v>50185</v>
      </c>
      <c r="E114" s="7"/>
      <c r="F114" s="225" t="s">
        <v>100</v>
      </c>
      <c r="G114" s="225" t="s">
        <v>21</v>
      </c>
      <c r="H114" s="259">
        <v>1</v>
      </c>
      <c r="I114" s="261">
        <v>0.46196897807013626</v>
      </c>
      <c r="J114" s="261">
        <v>4.3488032600949487E-2</v>
      </c>
      <c r="K114" s="261">
        <v>0.41687420758343063</v>
      </c>
      <c r="L114" s="261">
        <v>0</v>
      </c>
      <c r="M114" s="261">
        <v>0</v>
      </c>
      <c r="N114" s="261">
        <v>3.2699603027231029E-4</v>
      </c>
      <c r="O114" s="261">
        <v>1.279741855483845E-3</v>
      </c>
      <c r="P114" s="270">
        <v>0.46196897807013626</v>
      </c>
      <c r="Q114" s="260">
        <v>4.3488032600949487E-2</v>
      </c>
      <c r="R114" s="260">
        <v>0.41687420758343063</v>
      </c>
      <c r="S114" s="260">
        <v>0</v>
      </c>
      <c r="T114" s="260">
        <v>0</v>
      </c>
      <c r="U114" s="260">
        <v>3.2699603027231029E-4</v>
      </c>
      <c r="V114" s="260">
        <v>1.279741855483845E-3</v>
      </c>
      <c r="W114" s="274">
        <v>4.509477048670564E-2</v>
      </c>
    </row>
    <row r="115" spans="1:26">
      <c r="A115" t="s">
        <v>921</v>
      </c>
      <c r="B115" s="258">
        <v>910478</v>
      </c>
      <c r="C115" s="7"/>
      <c r="D115" s="7">
        <v>57561</v>
      </c>
      <c r="E115" s="7"/>
      <c r="F115" s="225" t="s">
        <v>84</v>
      </c>
      <c r="G115" s="225" t="s">
        <v>13</v>
      </c>
      <c r="H115" s="259">
        <v>41151</v>
      </c>
      <c r="I115" s="261">
        <v>0</v>
      </c>
      <c r="J115" s="261">
        <v>0</v>
      </c>
      <c r="K115" s="261">
        <v>0</v>
      </c>
      <c r="L115" s="261">
        <v>0</v>
      </c>
      <c r="M115" s="261">
        <v>0</v>
      </c>
      <c r="N115" s="261">
        <v>0</v>
      </c>
      <c r="O115" s="261">
        <v>0</v>
      </c>
      <c r="P115" s="270">
        <v>0</v>
      </c>
      <c r="Q115" s="260">
        <v>0</v>
      </c>
      <c r="R115" s="260">
        <v>0</v>
      </c>
      <c r="S115" s="260">
        <v>0</v>
      </c>
      <c r="T115" s="260">
        <v>0</v>
      </c>
      <c r="U115" s="260">
        <v>0</v>
      </c>
      <c r="V115" s="260">
        <v>0</v>
      </c>
      <c r="W115" s="274">
        <v>0</v>
      </c>
    </row>
    <row r="116" spans="1:26">
      <c r="A116" t="s">
        <v>1186</v>
      </c>
      <c r="B116" s="258">
        <v>500305</v>
      </c>
      <c r="C116" s="7"/>
      <c r="D116" s="7">
        <v>3076</v>
      </c>
      <c r="E116" s="7"/>
      <c r="F116" s="225" t="s">
        <v>83</v>
      </c>
      <c r="G116" s="225" t="s">
        <v>22</v>
      </c>
      <c r="H116" s="259">
        <v>47560</v>
      </c>
      <c r="I116" s="261">
        <v>0</v>
      </c>
      <c r="J116" s="261">
        <v>0</v>
      </c>
      <c r="K116" s="261">
        <v>0</v>
      </c>
      <c r="L116" s="261">
        <v>0</v>
      </c>
      <c r="M116" s="261">
        <v>0</v>
      </c>
      <c r="N116" s="261">
        <v>0</v>
      </c>
      <c r="O116" s="261">
        <v>0</v>
      </c>
      <c r="P116" s="270">
        <v>0</v>
      </c>
      <c r="Q116" s="260">
        <v>0</v>
      </c>
      <c r="R116" s="260">
        <v>0</v>
      </c>
      <c r="S116" s="260">
        <v>0</v>
      </c>
      <c r="T116" s="260">
        <v>0</v>
      </c>
      <c r="U116" s="260">
        <v>0</v>
      </c>
      <c r="V116" s="260">
        <v>0</v>
      </c>
      <c r="W116" s="274">
        <v>0</v>
      </c>
    </row>
    <row r="117" spans="1:26">
      <c r="A117" t="s">
        <v>1555</v>
      </c>
      <c r="B117" s="258">
        <v>910479</v>
      </c>
      <c r="C117" s="7"/>
      <c r="D117" s="7">
        <v>62469</v>
      </c>
      <c r="E117" s="7"/>
      <c r="F117" s="225" t="s">
        <v>84</v>
      </c>
      <c r="G117" s="225" t="s">
        <v>24</v>
      </c>
      <c r="H117" s="259">
        <v>157960</v>
      </c>
      <c r="I117" s="261">
        <v>0</v>
      </c>
      <c r="J117" s="261">
        <v>0</v>
      </c>
      <c r="K117" s="261">
        <v>0</v>
      </c>
      <c r="L117" s="261">
        <v>0</v>
      </c>
      <c r="M117" s="261">
        <v>0</v>
      </c>
      <c r="N117" s="261">
        <v>0</v>
      </c>
      <c r="O117" s="261">
        <v>0</v>
      </c>
      <c r="P117" s="270">
        <v>0</v>
      </c>
      <c r="Q117" s="260">
        <v>0</v>
      </c>
      <c r="R117" s="260">
        <v>0</v>
      </c>
      <c r="S117" s="260">
        <v>0</v>
      </c>
      <c r="T117" s="260">
        <v>0</v>
      </c>
      <c r="U117" s="260">
        <v>0</v>
      </c>
      <c r="V117" s="260">
        <v>0</v>
      </c>
      <c r="W117" s="274">
        <v>0</v>
      </c>
    </row>
    <row r="118" spans="1:26">
      <c r="A118" t="s">
        <v>1556</v>
      </c>
      <c r="B118" s="258">
        <v>900556</v>
      </c>
      <c r="C118" s="7"/>
      <c r="D118" s="7">
        <v>50423</v>
      </c>
      <c r="E118" s="7"/>
      <c r="F118" s="225" t="s">
        <v>83</v>
      </c>
      <c r="G118" s="225" t="s">
        <v>21</v>
      </c>
      <c r="H118" s="259">
        <v>2977</v>
      </c>
      <c r="I118" s="261">
        <v>0</v>
      </c>
      <c r="J118" s="261">
        <v>0</v>
      </c>
      <c r="K118" s="261">
        <v>0</v>
      </c>
      <c r="L118" s="261">
        <v>0</v>
      </c>
      <c r="M118" s="261">
        <v>0</v>
      </c>
      <c r="N118" s="261">
        <v>0</v>
      </c>
      <c r="O118" s="261">
        <v>0</v>
      </c>
      <c r="P118" s="270">
        <v>0</v>
      </c>
      <c r="Q118" s="260">
        <v>0</v>
      </c>
      <c r="R118" s="260">
        <v>0</v>
      </c>
      <c r="S118" s="260">
        <v>0</v>
      </c>
      <c r="T118" s="260">
        <v>0</v>
      </c>
      <c r="U118" s="260">
        <v>0</v>
      </c>
      <c r="V118" s="260">
        <v>0</v>
      </c>
      <c r="W118" s="274">
        <v>0</v>
      </c>
    </row>
    <row r="119" spans="1:26">
      <c r="A119" t="s">
        <v>1187</v>
      </c>
      <c r="B119" s="258">
        <v>501000</v>
      </c>
      <c r="C119" s="7"/>
      <c r="D119" s="7">
        <v>3917</v>
      </c>
      <c r="E119" s="7"/>
      <c r="F119" s="225" t="s">
        <v>83</v>
      </c>
      <c r="G119" s="225" t="s">
        <v>21</v>
      </c>
      <c r="H119" s="259">
        <v>545006</v>
      </c>
      <c r="I119" s="261">
        <v>0</v>
      </c>
      <c r="J119" s="261">
        <v>0</v>
      </c>
      <c r="K119" s="261">
        <v>0</v>
      </c>
      <c r="L119" s="261">
        <v>0</v>
      </c>
      <c r="M119" s="261">
        <v>0</v>
      </c>
      <c r="N119" s="261">
        <v>0</v>
      </c>
      <c r="O119" s="261">
        <v>0</v>
      </c>
      <c r="P119" s="270">
        <v>0</v>
      </c>
      <c r="Q119" s="260">
        <v>0</v>
      </c>
      <c r="R119" s="260">
        <v>0</v>
      </c>
      <c r="S119" s="260">
        <v>0</v>
      </c>
      <c r="T119" s="260">
        <v>0</v>
      </c>
      <c r="U119" s="260">
        <v>0</v>
      </c>
      <c r="V119" s="260">
        <v>0</v>
      </c>
      <c r="W119" s="274">
        <v>0</v>
      </c>
    </row>
    <row r="120" spans="1:26">
      <c r="A120" t="s">
        <v>1557</v>
      </c>
      <c r="B120" s="258">
        <v>500367</v>
      </c>
      <c r="C120" s="7"/>
      <c r="D120" s="7">
        <v>7427</v>
      </c>
      <c r="E120" s="7"/>
      <c r="F120" s="225" t="s">
        <v>83</v>
      </c>
      <c r="G120" s="225" t="s">
        <v>21</v>
      </c>
      <c r="H120" s="259">
        <v>190377</v>
      </c>
      <c r="I120" s="261">
        <v>0</v>
      </c>
      <c r="J120" s="261">
        <v>0</v>
      </c>
      <c r="K120" s="261">
        <v>0</v>
      </c>
      <c r="L120" s="261">
        <v>0</v>
      </c>
      <c r="M120" s="261">
        <v>0</v>
      </c>
      <c r="N120" s="261">
        <v>0</v>
      </c>
      <c r="O120" s="261">
        <v>0</v>
      </c>
      <c r="P120" s="270">
        <v>0</v>
      </c>
      <c r="Q120" s="260">
        <v>0</v>
      </c>
      <c r="R120" s="260">
        <v>0</v>
      </c>
      <c r="S120" s="260">
        <v>0</v>
      </c>
      <c r="T120" s="260">
        <v>0</v>
      </c>
      <c r="U120" s="260">
        <v>0</v>
      </c>
      <c r="V120" s="260">
        <v>0</v>
      </c>
      <c r="W120" s="274">
        <v>0</v>
      </c>
    </row>
    <row r="121" spans="1:26">
      <c r="A121" t="s">
        <v>122</v>
      </c>
      <c r="B121" s="258">
        <v>910103</v>
      </c>
      <c r="C121" s="7"/>
      <c r="D121" s="7">
        <v>7350</v>
      </c>
      <c r="E121" s="7"/>
      <c r="F121" s="225" t="s">
        <v>86</v>
      </c>
      <c r="G121" s="225" t="s">
        <v>22</v>
      </c>
      <c r="H121" s="259">
        <v>1914656</v>
      </c>
      <c r="I121" s="261">
        <v>693292.24045240006</v>
      </c>
      <c r="J121" s="261">
        <v>692576.95178</v>
      </c>
      <c r="K121" s="261">
        <v>0</v>
      </c>
      <c r="L121" s="261">
        <v>0</v>
      </c>
      <c r="M121" s="261">
        <v>0</v>
      </c>
      <c r="N121" s="261">
        <v>326.31782500000003</v>
      </c>
      <c r="O121" s="261">
        <v>388.97084740000008</v>
      </c>
      <c r="P121" s="270">
        <v>0.36209754674071998</v>
      </c>
      <c r="Q121" s="260">
        <v>0.36172396074281749</v>
      </c>
      <c r="R121" s="260">
        <v>0</v>
      </c>
      <c r="S121" s="260">
        <v>0</v>
      </c>
      <c r="T121" s="260">
        <v>0</v>
      </c>
      <c r="U121" s="260">
        <v>1.7043156838617487E-4</v>
      </c>
      <c r="V121" s="260">
        <v>2.0315442951632047E-4</v>
      </c>
      <c r="W121" s="274">
        <v>0.36209754674071998</v>
      </c>
    </row>
    <row r="122" spans="1:26">
      <c r="A122" t="s">
        <v>1188</v>
      </c>
      <c r="B122" s="258">
        <v>910557</v>
      </c>
      <c r="C122" s="7"/>
      <c r="D122" s="7">
        <v>7931</v>
      </c>
      <c r="E122" s="7"/>
      <c r="F122" s="225" t="s">
        <v>86</v>
      </c>
      <c r="G122" s="225" t="s">
        <v>22</v>
      </c>
      <c r="H122" s="259">
        <v>2263061</v>
      </c>
      <c r="I122" s="261">
        <v>828710.7601036001</v>
      </c>
      <c r="J122" s="261">
        <v>827855.75642000011</v>
      </c>
      <c r="K122" s="261">
        <v>0</v>
      </c>
      <c r="L122" s="261">
        <v>0</v>
      </c>
      <c r="M122" s="261">
        <v>0</v>
      </c>
      <c r="N122" s="261">
        <v>390.05642500000005</v>
      </c>
      <c r="O122" s="261">
        <v>464.94725860000005</v>
      </c>
      <c r="P122" s="270">
        <v>0.36619019995643071</v>
      </c>
      <c r="Q122" s="260">
        <v>0.36581239145564354</v>
      </c>
      <c r="R122" s="260">
        <v>0</v>
      </c>
      <c r="S122" s="260">
        <v>0</v>
      </c>
      <c r="T122" s="260">
        <v>0</v>
      </c>
      <c r="U122" s="260">
        <v>1.7235789269489423E-4</v>
      </c>
      <c r="V122" s="260">
        <v>2.0545060809231392E-4</v>
      </c>
      <c r="W122" s="274">
        <v>0.36619019995643071</v>
      </c>
    </row>
    <row r="123" spans="1:26">
      <c r="A123" t="s">
        <v>1189</v>
      </c>
      <c r="B123" s="258">
        <v>57894100</v>
      </c>
      <c r="C123" s="7"/>
      <c r="D123" s="7">
        <v>3853</v>
      </c>
      <c r="E123" s="7"/>
      <c r="F123" s="225" t="s">
        <v>88</v>
      </c>
      <c r="G123" s="225" t="s">
        <v>21</v>
      </c>
      <c r="H123" s="259">
        <v>10</v>
      </c>
      <c r="I123" s="261">
        <v>9.350938799999998</v>
      </c>
      <c r="J123" s="261">
        <v>9.3189599999999988</v>
      </c>
      <c r="K123" s="261">
        <v>0</v>
      </c>
      <c r="L123" s="261">
        <v>0</v>
      </c>
      <c r="M123" s="261">
        <v>0</v>
      </c>
      <c r="N123" s="261">
        <v>9.4500000000000001E-3</v>
      </c>
      <c r="O123" s="261">
        <v>2.2528799999999998E-2</v>
      </c>
      <c r="P123" s="270">
        <v>0.93509387999999982</v>
      </c>
      <c r="Q123" s="260">
        <v>0.93189599999999984</v>
      </c>
      <c r="R123" s="260">
        <v>0</v>
      </c>
      <c r="S123" s="260">
        <v>0</v>
      </c>
      <c r="T123" s="260">
        <v>0</v>
      </c>
      <c r="U123" s="260">
        <v>9.4499999999999998E-4</v>
      </c>
      <c r="V123" s="260">
        <v>2.2528799999999996E-3</v>
      </c>
      <c r="W123" s="274">
        <v>0.93509387999999982</v>
      </c>
    </row>
    <row r="124" spans="1:26">
      <c r="A124" t="s">
        <v>124</v>
      </c>
      <c r="B124" s="258">
        <v>900004</v>
      </c>
      <c r="C124" s="7">
        <v>1000436</v>
      </c>
      <c r="D124" s="7">
        <v>56102</v>
      </c>
      <c r="E124" s="7"/>
      <c r="F124" s="225" t="s">
        <v>86</v>
      </c>
      <c r="G124" s="225" t="s">
        <v>24</v>
      </c>
      <c r="H124" s="259">
        <v>2879945</v>
      </c>
      <c r="I124" s="261">
        <v>1147966.5959999999</v>
      </c>
      <c r="J124" s="261">
        <v>1146801</v>
      </c>
      <c r="K124" s="261">
        <v>0</v>
      </c>
      <c r="L124" s="261">
        <v>0</v>
      </c>
      <c r="M124" s="261">
        <v>0</v>
      </c>
      <c r="N124" s="261">
        <v>531.75</v>
      </c>
      <c r="O124" s="261">
        <v>633.846</v>
      </c>
      <c r="P124" s="270">
        <v>0.39860712478884147</v>
      </c>
      <c r="Q124" s="260">
        <v>0.39820239622631681</v>
      </c>
      <c r="R124" s="260">
        <v>0</v>
      </c>
      <c r="S124" s="260">
        <v>0</v>
      </c>
      <c r="T124" s="260">
        <v>0</v>
      </c>
      <c r="U124" s="260">
        <v>1.8463894275758737E-4</v>
      </c>
      <c r="V124" s="260">
        <v>2.2008961976704416E-4</v>
      </c>
      <c r="W124" s="274">
        <v>0.39860712478884147</v>
      </c>
    </row>
    <row r="125" spans="1:26">
      <c r="A125" t="s">
        <v>1190</v>
      </c>
      <c r="B125" s="258">
        <v>501001</v>
      </c>
      <c r="C125" s="7"/>
      <c r="D125" s="7">
        <v>3914</v>
      </c>
      <c r="E125" s="7"/>
      <c r="F125" s="225" t="s">
        <v>83</v>
      </c>
      <c r="G125" s="225" t="s">
        <v>21</v>
      </c>
      <c r="H125" s="259">
        <v>115499</v>
      </c>
      <c r="I125" s="261">
        <v>0</v>
      </c>
      <c r="J125" s="261">
        <v>0</v>
      </c>
      <c r="K125" s="261">
        <v>0</v>
      </c>
      <c r="L125" s="261">
        <v>0</v>
      </c>
      <c r="M125" s="261">
        <v>0</v>
      </c>
      <c r="N125" s="261">
        <v>0</v>
      </c>
      <c r="O125" s="261">
        <v>0</v>
      </c>
      <c r="P125" s="270">
        <v>0</v>
      </c>
      <c r="Q125" s="260">
        <v>0</v>
      </c>
      <c r="R125" s="260">
        <v>0</v>
      </c>
      <c r="S125" s="260">
        <v>0</v>
      </c>
      <c r="T125" s="260">
        <v>0</v>
      </c>
      <c r="U125" s="260">
        <v>0</v>
      </c>
      <c r="V125" s="260">
        <v>0</v>
      </c>
      <c r="W125" s="274">
        <v>0</v>
      </c>
      <c r="Z125">
        <v>3915</v>
      </c>
    </row>
    <row r="126" spans="1:26">
      <c r="A126" t="s">
        <v>1558</v>
      </c>
      <c r="B126" s="258">
        <v>500178</v>
      </c>
      <c r="C126" s="7"/>
      <c r="D126" s="7">
        <v>3646</v>
      </c>
      <c r="E126" s="7"/>
      <c r="F126" s="225" t="s">
        <v>83</v>
      </c>
      <c r="G126" s="225" t="s">
        <v>24</v>
      </c>
      <c r="H126" s="259">
        <v>96245</v>
      </c>
      <c r="I126" s="261">
        <v>0</v>
      </c>
      <c r="J126" s="261">
        <v>0</v>
      </c>
      <c r="K126" s="261">
        <v>0</v>
      </c>
      <c r="L126" s="261">
        <v>0</v>
      </c>
      <c r="M126" s="261">
        <v>0</v>
      </c>
      <c r="N126" s="261">
        <v>0</v>
      </c>
      <c r="O126" s="261">
        <v>0</v>
      </c>
      <c r="P126" s="270">
        <v>0</v>
      </c>
      <c r="Q126" s="260">
        <v>0</v>
      </c>
      <c r="R126" s="260">
        <v>0</v>
      </c>
      <c r="S126" s="260">
        <v>0</v>
      </c>
      <c r="T126" s="260">
        <v>0</v>
      </c>
      <c r="U126" s="260">
        <v>0</v>
      </c>
      <c r="V126" s="260">
        <v>0</v>
      </c>
      <c r="W126" s="274">
        <v>0</v>
      </c>
    </row>
    <row r="127" spans="1:26">
      <c r="A127" t="s">
        <v>125</v>
      </c>
      <c r="B127" s="258">
        <v>900011</v>
      </c>
      <c r="C127" s="7">
        <v>1000990</v>
      </c>
      <c r="D127" s="7">
        <v>4158</v>
      </c>
      <c r="E127" s="7"/>
      <c r="F127" s="225" t="s">
        <v>93</v>
      </c>
      <c r="G127" s="225" t="s">
        <v>106</v>
      </c>
      <c r="H127" s="259">
        <v>3537396.9789999998</v>
      </c>
      <c r="I127" s="261">
        <v>4166695.4339999999</v>
      </c>
      <c r="J127" s="261">
        <v>4134072.9</v>
      </c>
      <c r="K127" s="261">
        <v>0</v>
      </c>
      <c r="L127" s="261">
        <v>0</v>
      </c>
      <c r="M127" s="261">
        <v>0</v>
      </c>
      <c r="N127" s="261">
        <v>11931.5</v>
      </c>
      <c r="O127" s="261">
        <v>20691.034</v>
      </c>
      <c r="P127" s="270">
        <v>1.1778987370475729</v>
      </c>
      <c r="Q127" s="260">
        <v>1.1686765507355288</v>
      </c>
      <c r="R127" s="260">
        <v>0</v>
      </c>
      <c r="S127" s="260">
        <v>0</v>
      </c>
      <c r="T127" s="260">
        <v>0</v>
      </c>
      <c r="U127" s="260">
        <v>3.3729604200015348E-3</v>
      </c>
      <c r="V127" s="260">
        <v>5.8492258920425791E-3</v>
      </c>
      <c r="W127" s="274">
        <v>1.1778987370475729</v>
      </c>
    </row>
    <row r="128" spans="1:26">
      <c r="A128" t="s">
        <v>1848</v>
      </c>
      <c r="B128" s="258">
        <v>88490944</v>
      </c>
      <c r="C128" s="7"/>
      <c r="D128" s="7">
        <v>1567</v>
      </c>
      <c r="E128" s="7"/>
      <c r="F128" s="225" t="s">
        <v>83</v>
      </c>
      <c r="G128" s="225" t="s">
        <v>21</v>
      </c>
      <c r="H128" s="259">
        <v>19707</v>
      </c>
      <c r="I128" s="261">
        <v>0</v>
      </c>
      <c r="J128" s="261">
        <v>0</v>
      </c>
      <c r="K128" s="261">
        <v>0</v>
      </c>
      <c r="L128" s="261">
        <v>0</v>
      </c>
      <c r="M128" s="261">
        <v>0</v>
      </c>
      <c r="N128" s="261">
        <v>0</v>
      </c>
      <c r="O128" s="261">
        <v>0</v>
      </c>
      <c r="P128" s="270">
        <v>0</v>
      </c>
      <c r="Q128" s="260">
        <v>0</v>
      </c>
      <c r="R128" s="260">
        <v>0</v>
      </c>
      <c r="S128" s="260">
        <v>0</v>
      </c>
      <c r="T128" s="260">
        <v>0</v>
      </c>
      <c r="U128" s="260">
        <v>0</v>
      </c>
      <c r="V128" s="260">
        <v>0</v>
      </c>
      <c r="W128" s="274">
        <v>0</v>
      </c>
    </row>
    <row r="129" spans="1:23">
      <c r="A129" t="s">
        <v>126</v>
      </c>
      <c r="B129" s="258">
        <v>910127</v>
      </c>
      <c r="C129" s="7">
        <v>1001329</v>
      </c>
      <c r="D129" s="7">
        <v>55129</v>
      </c>
      <c r="E129" s="7"/>
      <c r="F129" s="225" t="s">
        <v>86</v>
      </c>
      <c r="G129" s="225" t="s">
        <v>13</v>
      </c>
      <c r="H129" s="259">
        <v>2994698</v>
      </c>
      <c r="I129" s="261">
        <v>1240576.2519999999</v>
      </c>
      <c r="J129" s="261">
        <v>1239316.3999999999</v>
      </c>
      <c r="K129" s="261">
        <v>0</v>
      </c>
      <c r="L129" s="261">
        <v>0</v>
      </c>
      <c r="M129" s="261">
        <v>0</v>
      </c>
      <c r="N129" s="261">
        <v>574.75</v>
      </c>
      <c r="O129" s="261">
        <v>685.10199999999998</v>
      </c>
      <c r="P129" s="270">
        <v>0.41425754850739538</v>
      </c>
      <c r="Q129" s="260">
        <v>0.41383685433389272</v>
      </c>
      <c r="R129" s="260">
        <v>0</v>
      </c>
      <c r="S129" s="260">
        <v>0</v>
      </c>
      <c r="T129" s="260">
        <v>0</v>
      </c>
      <c r="U129" s="260">
        <v>1.9192252440813733E-4</v>
      </c>
      <c r="V129" s="260">
        <v>2.2877164909449968E-4</v>
      </c>
      <c r="W129" s="274">
        <v>0.41425754850739538</v>
      </c>
    </row>
    <row r="130" spans="1:23">
      <c r="A130" t="s">
        <v>1191</v>
      </c>
      <c r="B130" s="258">
        <v>68849500</v>
      </c>
      <c r="C130" s="7"/>
      <c r="D130" s="7">
        <v>57430</v>
      </c>
      <c r="E130" s="7"/>
      <c r="F130" s="225" t="s">
        <v>95</v>
      </c>
      <c r="G130" s="225" t="s">
        <v>90</v>
      </c>
      <c r="H130" s="259">
        <v>55648</v>
      </c>
      <c r="I130" s="261">
        <v>0</v>
      </c>
      <c r="J130" s="261">
        <v>0</v>
      </c>
      <c r="K130" s="261">
        <v>0</v>
      </c>
      <c r="L130" s="261">
        <v>0</v>
      </c>
      <c r="M130" s="261">
        <v>0</v>
      </c>
      <c r="N130" s="261">
        <v>0</v>
      </c>
      <c r="O130" s="261">
        <v>0</v>
      </c>
      <c r="P130" s="270">
        <v>0</v>
      </c>
      <c r="Q130" s="260">
        <v>0</v>
      </c>
      <c r="R130" s="260">
        <v>0</v>
      </c>
      <c r="S130" s="260">
        <v>0</v>
      </c>
      <c r="T130" s="260">
        <v>0</v>
      </c>
      <c r="U130" s="260">
        <v>0</v>
      </c>
      <c r="V130" s="260">
        <v>0</v>
      </c>
      <c r="W130" s="274">
        <v>0</v>
      </c>
    </row>
    <row r="131" spans="1:23">
      <c r="A131" t="s">
        <v>922</v>
      </c>
      <c r="B131" s="258">
        <v>910480</v>
      </c>
      <c r="C131" s="7"/>
      <c r="D131" s="7">
        <v>59444</v>
      </c>
      <c r="E131" s="7"/>
      <c r="F131" s="225" t="s">
        <v>84</v>
      </c>
      <c r="G131" s="225" t="s">
        <v>13</v>
      </c>
      <c r="H131" s="259">
        <v>29978</v>
      </c>
      <c r="I131" s="261">
        <v>0</v>
      </c>
      <c r="J131" s="261">
        <v>0</v>
      </c>
      <c r="K131" s="261">
        <v>0</v>
      </c>
      <c r="L131" s="261">
        <v>0</v>
      </c>
      <c r="M131" s="261">
        <v>0</v>
      </c>
      <c r="N131" s="261">
        <v>0</v>
      </c>
      <c r="O131" s="261">
        <v>0</v>
      </c>
      <c r="P131" s="270">
        <v>0</v>
      </c>
      <c r="Q131" s="260">
        <v>0</v>
      </c>
      <c r="R131" s="260">
        <v>0</v>
      </c>
      <c r="S131" s="260">
        <v>0</v>
      </c>
      <c r="T131" s="260">
        <v>0</v>
      </c>
      <c r="U131" s="260">
        <v>0</v>
      </c>
      <c r="V131" s="260">
        <v>0</v>
      </c>
      <c r="W131" s="274">
        <v>0</v>
      </c>
    </row>
    <row r="132" spans="1:23">
      <c r="A132" t="s">
        <v>923</v>
      </c>
      <c r="B132" s="258">
        <v>900243</v>
      </c>
      <c r="C132" s="7">
        <v>1001306</v>
      </c>
      <c r="D132" s="7">
        <v>55077</v>
      </c>
      <c r="E132" s="7"/>
      <c r="F132" s="225" t="s">
        <v>86</v>
      </c>
      <c r="G132" s="225" t="s">
        <v>18</v>
      </c>
      <c r="H132" s="259">
        <v>1647411</v>
      </c>
      <c r="I132" s="261">
        <v>679414.13199999998</v>
      </c>
      <c r="J132" s="261">
        <v>678724.2</v>
      </c>
      <c r="K132" s="261">
        <v>0</v>
      </c>
      <c r="L132" s="261">
        <v>0</v>
      </c>
      <c r="M132" s="261">
        <v>0</v>
      </c>
      <c r="N132" s="261">
        <v>314.75</v>
      </c>
      <c r="O132" s="261">
        <v>375.18200000000002</v>
      </c>
      <c r="P132" s="270">
        <v>0.41241325449447647</v>
      </c>
      <c r="Q132" s="260">
        <v>0.41199445675669277</v>
      </c>
      <c r="R132" s="260">
        <v>0</v>
      </c>
      <c r="S132" s="260">
        <v>0</v>
      </c>
      <c r="T132" s="260">
        <v>0</v>
      </c>
      <c r="U132" s="260">
        <v>1.9105736212760507E-4</v>
      </c>
      <c r="V132" s="260">
        <v>2.2774037565610525E-4</v>
      </c>
      <c r="W132" s="274">
        <v>0.41241325449447647</v>
      </c>
    </row>
    <row r="133" spans="1:23">
      <c r="A133" t="s">
        <v>924</v>
      </c>
      <c r="B133" s="258">
        <v>900070</v>
      </c>
      <c r="C133" s="7"/>
      <c r="D133" s="7">
        <v>10300</v>
      </c>
      <c r="E133" s="7">
        <v>60692</v>
      </c>
      <c r="F133" s="225" t="s">
        <v>100</v>
      </c>
      <c r="G133" s="225" t="s">
        <v>15</v>
      </c>
      <c r="H133" s="259">
        <v>201906</v>
      </c>
      <c r="I133" s="261">
        <v>332282.96096000005</v>
      </c>
      <c r="J133" s="261">
        <v>1825.2640000000247</v>
      </c>
      <c r="K133" s="261">
        <v>326100.39</v>
      </c>
      <c r="L133" s="261">
        <v>0</v>
      </c>
      <c r="M133" s="261">
        <v>0</v>
      </c>
      <c r="N133" s="261">
        <v>626.63900000000001</v>
      </c>
      <c r="O133" s="261">
        <v>3730.6679599999998</v>
      </c>
      <c r="P133" s="270">
        <v>1.6457309884797875</v>
      </c>
      <c r="Q133" s="260">
        <v>9.0401672065219697E-3</v>
      </c>
      <c r="R133" s="260">
        <v>1.6151099521559538</v>
      </c>
      <c r="S133" s="260">
        <v>0</v>
      </c>
      <c r="T133" s="260">
        <v>0</v>
      </c>
      <c r="U133" s="260">
        <v>3.1036175249868751E-3</v>
      </c>
      <c r="V133" s="260">
        <v>1.847725159232514E-2</v>
      </c>
      <c r="W133" s="274">
        <v>3.0621036323833985E-2</v>
      </c>
    </row>
    <row r="134" spans="1:23">
      <c r="A134" t="s">
        <v>1559</v>
      </c>
      <c r="B134" s="258">
        <v>500022</v>
      </c>
      <c r="C134" s="7"/>
      <c r="D134" s="7">
        <v>3077</v>
      </c>
      <c r="E134" s="7"/>
      <c r="F134" s="225" t="s">
        <v>83</v>
      </c>
      <c r="G134" s="225" t="s">
        <v>22</v>
      </c>
      <c r="H134" s="259">
        <v>163007</v>
      </c>
      <c r="I134" s="261">
        <v>0</v>
      </c>
      <c r="J134" s="261">
        <v>0</v>
      </c>
      <c r="K134" s="261">
        <v>0</v>
      </c>
      <c r="L134" s="261">
        <v>0</v>
      </c>
      <c r="M134" s="261">
        <v>0</v>
      </c>
      <c r="N134" s="261">
        <v>0</v>
      </c>
      <c r="O134" s="261">
        <v>0</v>
      </c>
      <c r="P134" s="270">
        <v>0</v>
      </c>
      <c r="Q134" s="260">
        <v>0</v>
      </c>
      <c r="R134" s="260">
        <v>0</v>
      </c>
      <c r="S134" s="260">
        <v>0</v>
      </c>
      <c r="T134" s="260">
        <v>0</v>
      </c>
      <c r="U134" s="260">
        <v>0</v>
      </c>
      <c r="V134" s="260">
        <v>0</v>
      </c>
      <c r="W134" s="274">
        <v>0</v>
      </c>
    </row>
    <row r="135" spans="1:23">
      <c r="A135" t="s">
        <v>1560</v>
      </c>
      <c r="B135" s="258">
        <v>500307</v>
      </c>
      <c r="C135" s="7"/>
      <c r="D135" s="7">
        <v>3078</v>
      </c>
      <c r="E135" s="7"/>
      <c r="F135" s="225" t="s">
        <v>83</v>
      </c>
      <c r="G135" s="225" t="s">
        <v>22</v>
      </c>
      <c r="H135" s="259">
        <v>45050</v>
      </c>
      <c r="I135" s="261">
        <v>0</v>
      </c>
      <c r="J135" s="261">
        <v>0</v>
      </c>
      <c r="K135" s="261">
        <v>0</v>
      </c>
      <c r="L135" s="261">
        <v>0</v>
      </c>
      <c r="M135" s="261">
        <v>0</v>
      </c>
      <c r="N135" s="261">
        <v>0</v>
      </c>
      <c r="O135" s="261">
        <v>0</v>
      </c>
      <c r="P135" s="270">
        <v>0</v>
      </c>
      <c r="Q135" s="260">
        <v>0</v>
      </c>
      <c r="R135" s="260">
        <v>0</v>
      </c>
      <c r="S135" s="260">
        <v>0</v>
      </c>
      <c r="T135" s="260">
        <v>0</v>
      </c>
      <c r="U135" s="260">
        <v>0</v>
      </c>
      <c r="V135" s="260">
        <v>0</v>
      </c>
      <c r="W135" s="274">
        <v>0</v>
      </c>
    </row>
    <row r="136" spans="1:23">
      <c r="A136" t="s">
        <v>1192</v>
      </c>
      <c r="B136" s="258">
        <v>500042</v>
      </c>
      <c r="C136" s="7"/>
      <c r="D136" s="7">
        <v>6432</v>
      </c>
      <c r="E136" s="7"/>
      <c r="F136" s="225" t="s">
        <v>83</v>
      </c>
      <c r="G136" s="225" t="s">
        <v>21</v>
      </c>
      <c r="H136" s="259">
        <v>548860</v>
      </c>
      <c r="I136" s="261">
        <v>0</v>
      </c>
      <c r="J136" s="261">
        <v>0</v>
      </c>
      <c r="K136" s="261">
        <v>0</v>
      </c>
      <c r="L136" s="261">
        <v>0</v>
      </c>
      <c r="M136" s="261">
        <v>0</v>
      </c>
      <c r="N136" s="261">
        <v>0</v>
      </c>
      <c r="O136" s="261">
        <v>0</v>
      </c>
      <c r="P136" s="270">
        <v>0</v>
      </c>
      <c r="Q136" s="260">
        <v>0</v>
      </c>
      <c r="R136" s="260">
        <v>0</v>
      </c>
      <c r="S136" s="260">
        <v>0</v>
      </c>
      <c r="T136" s="260">
        <v>0</v>
      </c>
      <c r="U136" s="260">
        <v>0</v>
      </c>
      <c r="V136" s="260">
        <v>0</v>
      </c>
      <c r="W136" s="274">
        <v>0</v>
      </c>
    </row>
    <row r="137" spans="1:23">
      <c r="A137" t="s">
        <v>925</v>
      </c>
      <c r="B137" s="258">
        <v>800012</v>
      </c>
      <c r="C137" s="7"/>
      <c r="D137" s="7"/>
      <c r="E137" s="7">
        <v>61360</v>
      </c>
      <c r="F137" s="225" t="s">
        <v>95</v>
      </c>
      <c r="G137" s="225" t="s">
        <v>101</v>
      </c>
      <c r="H137" s="259">
        <v>1</v>
      </c>
      <c r="I137" s="261">
        <v>0</v>
      </c>
      <c r="J137" s="261">
        <v>0</v>
      </c>
      <c r="K137" s="261">
        <v>0</v>
      </c>
      <c r="L137" s="261">
        <v>0</v>
      </c>
      <c r="M137" s="261">
        <v>0</v>
      </c>
      <c r="N137" s="261">
        <v>0</v>
      </c>
      <c r="O137" s="261">
        <v>0</v>
      </c>
      <c r="P137" s="270">
        <v>0</v>
      </c>
      <c r="Q137" s="260">
        <v>0</v>
      </c>
      <c r="R137" s="260">
        <v>0</v>
      </c>
      <c r="S137" s="260">
        <v>0</v>
      </c>
      <c r="T137" s="260">
        <v>0</v>
      </c>
      <c r="U137" s="260">
        <v>0</v>
      </c>
      <c r="V137" s="260">
        <v>0</v>
      </c>
      <c r="W137" s="274">
        <v>0</v>
      </c>
    </row>
    <row r="138" spans="1:23">
      <c r="A138" t="s">
        <v>926</v>
      </c>
      <c r="B138" s="258">
        <v>910020</v>
      </c>
      <c r="C138" s="7"/>
      <c r="D138" s="7">
        <v>60419</v>
      </c>
      <c r="E138" s="7">
        <v>62889</v>
      </c>
      <c r="F138" s="225" t="s">
        <v>98</v>
      </c>
      <c r="G138" s="225" t="s">
        <v>18</v>
      </c>
      <c r="H138" s="259">
        <v>99489</v>
      </c>
      <c r="I138" s="261">
        <v>0</v>
      </c>
      <c r="J138" s="261">
        <v>0</v>
      </c>
      <c r="K138" s="261">
        <v>0</v>
      </c>
      <c r="L138" s="261">
        <v>0</v>
      </c>
      <c r="M138" s="261">
        <v>0</v>
      </c>
      <c r="N138" s="261">
        <v>0</v>
      </c>
      <c r="O138" s="261">
        <v>0</v>
      </c>
      <c r="P138" s="270">
        <v>0</v>
      </c>
      <c r="Q138" s="260">
        <v>0</v>
      </c>
      <c r="R138" s="260">
        <v>0</v>
      </c>
      <c r="S138" s="260">
        <v>0</v>
      </c>
      <c r="T138" s="260">
        <v>0</v>
      </c>
      <c r="U138" s="260">
        <v>0</v>
      </c>
      <c r="V138" s="260">
        <v>0</v>
      </c>
      <c r="W138" s="274">
        <v>0</v>
      </c>
    </row>
    <row r="139" spans="1:23">
      <c r="A139" t="s">
        <v>927</v>
      </c>
      <c r="B139" s="258">
        <v>900076</v>
      </c>
      <c r="C139" s="7"/>
      <c r="D139" s="7">
        <v>58533</v>
      </c>
      <c r="E139" s="7">
        <v>61938</v>
      </c>
      <c r="F139" s="225" t="s">
        <v>98</v>
      </c>
      <c r="G139" s="225" t="s">
        <v>18</v>
      </c>
      <c r="H139" s="259">
        <v>118772</v>
      </c>
      <c r="I139" s="261">
        <v>0</v>
      </c>
      <c r="J139" s="261">
        <v>0</v>
      </c>
      <c r="K139" s="261">
        <v>0</v>
      </c>
      <c r="L139" s="261">
        <v>0</v>
      </c>
      <c r="M139" s="261">
        <v>0</v>
      </c>
      <c r="N139" s="261">
        <v>0</v>
      </c>
      <c r="O139" s="261">
        <v>0</v>
      </c>
      <c r="P139" s="270">
        <v>0</v>
      </c>
      <c r="Q139" s="260">
        <v>0</v>
      </c>
      <c r="R139" s="260">
        <v>0</v>
      </c>
      <c r="S139" s="260">
        <v>0</v>
      </c>
      <c r="T139" s="260">
        <v>0</v>
      </c>
      <c r="U139" s="260">
        <v>0</v>
      </c>
      <c r="V139" s="260">
        <v>0</v>
      </c>
      <c r="W139" s="274">
        <v>0</v>
      </c>
    </row>
    <row r="140" spans="1:23">
      <c r="A140" t="s">
        <v>928</v>
      </c>
      <c r="B140" s="258">
        <v>800175</v>
      </c>
      <c r="C140" s="7"/>
      <c r="D140" s="7">
        <v>57299</v>
      </c>
      <c r="E140" s="7">
        <v>61188</v>
      </c>
      <c r="F140" s="225" t="s">
        <v>95</v>
      </c>
      <c r="G140" s="225" t="s">
        <v>106</v>
      </c>
      <c r="H140" s="259">
        <v>432029</v>
      </c>
      <c r="I140" s="261">
        <v>0</v>
      </c>
      <c r="J140" s="261">
        <v>0</v>
      </c>
      <c r="K140" s="261">
        <v>0</v>
      </c>
      <c r="L140" s="261">
        <v>0</v>
      </c>
      <c r="M140" s="261">
        <v>0</v>
      </c>
      <c r="N140" s="261">
        <v>0</v>
      </c>
      <c r="O140" s="261">
        <v>0</v>
      </c>
      <c r="P140" s="270">
        <v>0</v>
      </c>
      <c r="Q140" s="260">
        <v>0</v>
      </c>
      <c r="R140" s="260">
        <v>0</v>
      </c>
      <c r="S140" s="260">
        <v>0</v>
      </c>
      <c r="T140" s="260">
        <v>0</v>
      </c>
      <c r="U140" s="260">
        <v>0</v>
      </c>
      <c r="V140" s="260">
        <v>0</v>
      </c>
      <c r="W140" s="274">
        <v>0</v>
      </c>
    </row>
    <row r="141" spans="1:23">
      <c r="A141" t="s">
        <v>1080</v>
      </c>
      <c r="B141" s="258">
        <v>910541</v>
      </c>
      <c r="C141" s="7"/>
      <c r="D141" s="7">
        <v>64065</v>
      </c>
      <c r="E141" s="7">
        <v>64728</v>
      </c>
      <c r="F141" s="225" t="s">
        <v>95</v>
      </c>
      <c r="G141" s="225" t="s">
        <v>19</v>
      </c>
      <c r="H141" s="259">
        <v>363168</v>
      </c>
      <c r="I141" s="261">
        <v>0</v>
      </c>
      <c r="J141" s="261">
        <v>0</v>
      </c>
      <c r="K141" s="261">
        <v>0</v>
      </c>
      <c r="L141" s="261">
        <v>0</v>
      </c>
      <c r="M141" s="261">
        <v>0</v>
      </c>
      <c r="N141" s="261">
        <v>0</v>
      </c>
      <c r="O141" s="261">
        <v>0</v>
      </c>
      <c r="P141" s="270">
        <v>0</v>
      </c>
      <c r="Q141" s="260">
        <v>0</v>
      </c>
      <c r="R141" s="260">
        <v>0</v>
      </c>
      <c r="S141" s="260">
        <v>0</v>
      </c>
      <c r="T141" s="260">
        <v>0</v>
      </c>
      <c r="U141" s="260">
        <v>0</v>
      </c>
      <c r="V141" s="260">
        <v>0</v>
      </c>
      <c r="W141" s="274">
        <v>0</v>
      </c>
    </row>
    <row r="142" spans="1:23">
      <c r="A142" t="s">
        <v>1193</v>
      </c>
      <c r="B142" s="258">
        <v>47700900</v>
      </c>
      <c r="C142" s="7"/>
      <c r="D142" s="7">
        <v>59492</v>
      </c>
      <c r="E142" s="7"/>
      <c r="F142" s="225" t="s">
        <v>95</v>
      </c>
      <c r="G142" s="225" t="s">
        <v>22</v>
      </c>
      <c r="H142" s="259">
        <v>22936</v>
      </c>
      <c r="I142" s="261">
        <v>0</v>
      </c>
      <c r="J142" s="261">
        <v>0</v>
      </c>
      <c r="K142" s="261">
        <v>0</v>
      </c>
      <c r="L142" s="261">
        <v>0</v>
      </c>
      <c r="M142" s="261">
        <v>0</v>
      </c>
      <c r="N142" s="261">
        <v>0</v>
      </c>
      <c r="O142" s="261">
        <v>0</v>
      </c>
      <c r="P142" s="270">
        <v>0</v>
      </c>
      <c r="Q142" s="260">
        <v>0</v>
      </c>
      <c r="R142" s="260">
        <v>0</v>
      </c>
      <c r="S142" s="260">
        <v>0</v>
      </c>
      <c r="T142" s="260">
        <v>0</v>
      </c>
      <c r="U142" s="260">
        <v>0</v>
      </c>
      <c r="V142" s="260">
        <v>0</v>
      </c>
      <c r="W142" s="274">
        <v>0</v>
      </c>
    </row>
    <row r="143" spans="1:23">
      <c r="A143" t="s">
        <v>1561</v>
      </c>
      <c r="B143" s="258">
        <v>500012</v>
      </c>
      <c r="C143" s="7"/>
      <c r="D143" s="7">
        <v>840</v>
      </c>
      <c r="E143" s="7"/>
      <c r="F143" s="225" t="s">
        <v>83</v>
      </c>
      <c r="G143" s="225" t="s">
        <v>90</v>
      </c>
      <c r="H143" s="259">
        <v>1444551</v>
      </c>
      <c r="I143" s="261">
        <v>0</v>
      </c>
      <c r="J143" s="261">
        <v>0</v>
      </c>
      <c r="K143" s="261">
        <v>0</v>
      </c>
      <c r="L143" s="261">
        <v>0</v>
      </c>
      <c r="M143" s="261">
        <v>0</v>
      </c>
      <c r="N143" s="261">
        <v>0</v>
      </c>
      <c r="O143" s="261">
        <v>0</v>
      </c>
      <c r="P143" s="270">
        <v>0</v>
      </c>
      <c r="Q143" s="260">
        <v>0</v>
      </c>
      <c r="R143" s="260">
        <v>0</v>
      </c>
      <c r="S143" s="260">
        <v>0</v>
      </c>
      <c r="T143" s="260">
        <v>0</v>
      </c>
      <c r="U143" s="260">
        <v>0</v>
      </c>
      <c r="V143" s="260">
        <v>0</v>
      </c>
      <c r="W143" s="274">
        <v>0</v>
      </c>
    </row>
    <row r="144" spans="1:23">
      <c r="A144" t="s">
        <v>1562</v>
      </c>
      <c r="B144" s="258">
        <v>910514</v>
      </c>
      <c r="C144" s="7"/>
      <c r="D144" s="7"/>
      <c r="E144" s="7"/>
      <c r="F144" s="225" t="s">
        <v>83</v>
      </c>
      <c r="G144" s="225" t="s">
        <v>90</v>
      </c>
      <c r="H144" s="259">
        <v>1</v>
      </c>
      <c r="I144" s="261">
        <v>0</v>
      </c>
      <c r="J144" s="261">
        <v>0</v>
      </c>
      <c r="K144" s="261">
        <v>0</v>
      </c>
      <c r="L144" s="261">
        <v>0</v>
      </c>
      <c r="M144" s="261">
        <v>0</v>
      </c>
      <c r="N144" s="261">
        <v>0</v>
      </c>
      <c r="O144" s="261">
        <v>0</v>
      </c>
      <c r="P144" s="270">
        <v>0</v>
      </c>
      <c r="Q144" s="260">
        <v>0</v>
      </c>
      <c r="R144" s="260">
        <v>0</v>
      </c>
      <c r="S144" s="260">
        <v>0</v>
      </c>
      <c r="T144" s="260">
        <v>0</v>
      </c>
      <c r="U144" s="260">
        <v>0</v>
      </c>
      <c r="V144" s="260">
        <v>0</v>
      </c>
      <c r="W144" s="274">
        <v>0</v>
      </c>
    </row>
    <row r="145" spans="1:23">
      <c r="A145" t="s">
        <v>1194</v>
      </c>
      <c r="B145" s="258">
        <v>500160</v>
      </c>
      <c r="C145" s="7"/>
      <c r="D145" s="7">
        <v>3024</v>
      </c>
      <c r="E145" s="7"/>
      <c r="F145" s="225" t="s">
        <v>83</v>
      </c>
      <c r="G145" s="225" t="s">
        <v>22</v>
      </c>
      <c r="H145" s="259">
        <v>14660</v>
      </c>
      <c r="I145" s="261">
        <v>0</v>
      </c>
      <c r="J145" s="261">
        <v>0</v>
      </c>
      <c r="K145" s="261">
        <v>0</v>
      </c>
      <c r="L145" s="261">
        <v>0</v>
      </c>
      <c r="M145" s="261">
        <v>0</v>
      </c>
      <c r="N145" s="261">
        <v>0</v>
      </c>
      <c r="O145" s="261">
        <v>0</v>
      </c>
      <c r="P145" s="270">
        <v>0</v>
      </c>
      <c r="Q145" s="260">
        <v>0</v>
      </c>
      <c r="R145" s="260">
        <v>0</v>
      </c>
      <c r="S145" s="260">
        <v>0</v>
      </c>
      <c r="T145" s="260">
        <v>0</v>
      </c>
      <c r="U145" s="260">
        <v>0</v>
      </c>
      <c r="V145" s="260">
        <v>0</v>
      </c>
      <c r="W145" s="274">
        <v>0</v>
      </c>
    </row>
    <row r="146" spans="1:23">
      <c r="A146" t="s">
        <v>1563</v>
      </c>
      <c r="B146" s="258">
        <v>910481</v>
      </c>
      <c r="C146" s="7"/>
      <c r="D146" s="7">
        <v>62591</v>
      </c>
      <c r="E146" s="7"/>
      <c r="F146" s="225" t="s">
        <v>95</v>
      </c>
      <c r="G146" s="225" t="s">
        <v>106</v>
      </c>
      <c r="H146" s="259">
        <v>753554</v>
      </c>
      <c r="I146" s="261">
        <v>0</v>
      </c>
      <c r="J146" s="261">
        <v>0</v>
      </c>
      <c r="K146" s="261">
        <v>0</v>
      </c>
      <c r="L146" s="261">
        <v>0</v>
      </c>
      <c r="M146" s="261">
        <v>0</v>
      </c>
      <c r="N146" s="261">
        <v>0</v>
      </c>
      <c r="O146" s="261">
        <v>0</v>
      </c>
      <c r="P146" s="270">
        <v>0</v>
      </c>
      <c r="Q146" s="260">
        <v>0</v>
      </c>
      <c r="R146" s="260">
        <v>0</v>
      </c>
      <c r="S146" s="260">
        <v>0</v>
      </c>
      <c r="T146" s="260">
        <v>0</v>
      </c>
      <c r="U146" s="260">
        <v>0</v>
      </c>
      <c r="V146" s="260">
        <v>0</v>
      </c>
      <c r="W146" s="274">
        <v>0</v>
      </c>
    </row>
    <row r="147" spans="1:23">
      <c r="A147" t="s">
        <v>127</v>
      </c>
      <c r="B147" s="258">
        <v>810101</v>
      </c>
      <c r="C147" s="7"/>
      <c r="D147" s="7">
        <v>58098</v>
      </c>
      <c r="E147" s="7">
        <v>62786</v>
      </c>
      <c r="F147" s="225" t="s">
        <v>95</v>
      </c>
      <c r="G147" s="225" t="s">
        <v>19</v>
      </c>
      <c r="H147" s="259">
        <v>1132521</v>
      </c>
      <c r="I147" s="261">
        <v>0</v>
      </c>
      <c r="J147" s="261">
        <v>0</v>
      </c>
      <c r="K147" s="261">
        <v>0</v>
      </c>
      <c r="L147" s="261">
        <v>0</v>
      </c>
      <c r="M147" s="261">
        <v>0</v>
      </c>
      <c r="N147" s="261">
        <v>0</v>
      </c>
      <c r="O147" s="261">
        <v>0</v>
      </c>
      <c r="P147" s="270">
        <v>0</v>
      </c>
      <c r="Q147" s="260">
        <v>0</v>
      </c>
      <c r="R147" s="260">
        <v>0</v>
      </c>
      <c r="S147" s="260">
        <v>0</v>
      </c>
      <c r="T147" s="260">
        <v>0</v>
      </c>
      <c r="U147" s="260">
        <v>0</v>
      </c>
      <c r="V147" s="260">
        <v>0</v>
      </c>
      <c r="W147" s="274">
        <v>0</v>
      </c>
    </row>
    <row r="148" spans="1:23">
      <c r="A148" t="s">
        <v>929</v>
      </c>
      <c r="B148" s="258">
        <v>800050</v>
      </c>
      <c r="C148" s="7"/>
      <c r="D148" s="7">
        <v>56623</v>
      </c>
      <c r="E148" s="7">
        <v>61034</v>
      </c>
      <c r="F148" s="225" t="s">
        <v>95</v>
      </c>
      <c r="G148" s="225" t="s">
        <v>22</v>
      </c>
      <c r="H148" s="259">
        <v>312303</v>
      </c>
      <c r="I148" s="261">
        <v>0</v>
      </c>
      <c r="J148" s="261">
        <v>0</v>
      </c>
      <c r="K148" s="261">
        <v>0</v>
      </c>
      <c r="L148" s="261">
        <v>0</v>
      </c>
      <c r="M148" s="261">
        <v>0</v>
      </c>
      <c r="N148" s="261">
        <v>0</v>
      </c>
      <c r="O148" s="261">
        <v>0</v>
      </c>
      <c r="P148" s="270">
        <v>0</v>
      </c>
      <c r="Q148" s="260">
        <v>0</v>
      </c>
      <c r="R148" s="260">
        <v>0</v>
      </c>
      <c r="S148" s="260">
        <v>0</v>
      </c>
      <c r="T148" s="260">
        <v>0</v>
      </c>
      <c r="U148" s="260">
        <v>0</v>
      </c>
      <c r="V148" s="260">
        <v>0</v>
      </c>
      <c r="W148" s="274">
        <v>0</v>
      </c>
    </row>
    <row r="149" spans="1:23">
      <c r="A149" t="s">
        <v>1195</v>
      </c>
      <c r="B149" s="258">
        <v>501074</v>
      </c>
      <c r="C149" s="7"/>
      <c r="D149" s="7">
        <v>56696</v>
      </c>
      <c r="E149" s="7"/>
      <c r="F149" s="225" t="s">
        <v>83</v>
      </c>
      <c r="G149" s="225" t="s">
        <v>21</v>
      </c>
      <c r="H149" s="259">
        <v>8690</v>
      </c>
      <c r="I149" s="261">
        <v>0</v>
      </c>
      <c r="J149" s="261">
        <v>0</v>
      </c>
      <c r="K149" s="261">
        <v>0</v>
      </c>
      <c r="L149" s="261">
        <v>0</v>
      </c>
      <c r="M149" s="261">
        <v>0</v>
      </c>
      <c r="N149" s="261">
        <v>0</v>
      </c>
      <c r="O149" s="261">
        <v>0</v>
      </c>
      <c r="P149" s="270">
        <v>0</v>
      </c>
      <c r="Q149" s="260">
        <v>0</v>
      </c>
      <c r="R149" s="260">
        <v>0</v>
      </c>
      <c r="S149" s="260">
        <v>0</v>
      </c>
      <c r="T149" s="260">
        <v>0</v>
      </c>
      <c r="U149" s="260">
        <v>0</v>
      </c>
      <c r="V149" s="260">
        <v>0</v>
      </c>
      <c r="W149" s="274">
        <v>0</v>
      </c>
    </row>
    <row r="150" spans="1:23">
      <c r="A150" t="s">
        <v>1196</v>
      </c>
      <c r="B150" s="258">
        <v>910046</v>
      </c>
      <c r="C150" s="7">
        <v>1006502</v>
      </c>
      <c r="D150" s="7">
        <v>7870</v>
      </c>
      <c r="E150" s="7"/>
      <c r="F150" s="225" t="s">
        <v>86</v>
      </c>
      <c r="G150" s="225" t="s">
        <v>21</v>
      </c>
      <c r="H150" s="259">
        <v>903027</v>
      </c>
      <c r="I150" s="261">
        <v>427032.46799999999</v>
      </c>
      <c r="J150" s="261">
        <v>426599</v>
      </c>
      <c r="K150" s="261">
        <v>0</v>
      </c>
      <c r="L150" s="261">
        <v>0</v>
      </c>
      <c r="M150" s="261">
        <v>0</v>
      </c>
      <c r="N150" s="261">
        <v>197.75</v>
      </c>
      <c r="O150" s="261">
        <v>235.71799999999999</v>
      </c>
      <c r="P150" s="270">
        <v>0.47289003318837641</v>
      </c>
      <c r="Q150" s="260">
        <v>0.47241001653328196</v>
      </c>
      <c r="R150" s="260">
        <v>0</v>
      </c>
      <c r="S150" s="260">
        <v>0</v>
      </c>
      <c r="T150" s="260">
        <v>0</v>
      </c>
      <c r="U150" s="260">
        <v>2.189857003168233E-4</v>
      </c>
      <c r="V150" s="260">
        <v>2.6103095477765336E-4</v>
      </c>
      <c r="W150" s="274">
        <v>0.47289003318837641</v>
      </c>
    </row>
    <row r="151" spans="1:23">
      <c r="A151" t="s">
        <v>930</v>
      </c>
      <c r="B151" s="258">
        <v>810011</v>
      </c>
      <c r="C151" s="7"/>
      <c r="D151" s="7"/>
      <c r="E151" s="7">
        <v>60519</v>
      </c>
      <c r="F151" s="225" t="s">
        <v>95</v>
      </c>
      <c r="G151" s="225" t="s">
        <v>128</v>
      </c>
      <c r="H151" s="259">
        <v>1</v>
      </c>
      <c r="I151" s="261">
        <v>0</v>
      </c>
      <c r="J151" s="261">
        <v>0</v>
      </c>
      <c r="K151" s="261">
        <v>0</v>
      </c>
      <c r="L151" s="261">
        <v>0</v>
      </c>
      <c r="M151" s="261">
        <v>0</v>
      </c>
      <c r="N151" s="261">
        <v>0</v>
      </c>
      <c r="O151" s="261">
        <v>0</v>
      </c>
      <c r="P151" s="270">
        <v>0</v>
      </c>
      <c r="Q151" s="260">
        <v>0</v>
      </c>
      <c r="R151" s="260">
        <v>0</v>
      </c>
      <c r="S151" s="260">
        <v>0</v>
      </c>
      <c r="T151" s="260">
        <v>0</v>
      </c>
      <c r="U151" s="260">
        <v>0</v>
      </c>
      <c r="V151" s="260">
        <v>0</v>
      </c>
      <c r="W151" s="274">
        <v>0</v>
      </c>
    </row>
    <row r="152" spans="1:23">
      <c r="A152" t="s">
        <v>1041</v>
      </c>
      <c r="B152" s="258">
        <v>910516</v>
      </c>
      <c r="C152" s="7"/>
      <c r="D152" s="7"/>
      <c r="E152" s="7">
        <v>64016</v>
      </c>
      <c r="F152" s="225" t="s">
        <v>95</v>
      </c>
      <c r="G152" s="225" t="s">
        <v>128</v>
      </c>
      <c r="H152" s="259">
        <v>1</v>
      </c>
      <c r="I152" s="261">
        <v>0</v>
      </c>
      <c r="J152" s="261">
        <v>0</v>
      </c>
      <c r="K152" s="261">
        <v>0</v>
      </c>
      <c r="L152" s="261">
        <v>0</v>
      </c>
      <c r="M152" s="261">
        <v>0</v>
      </c>
      <c r="N152" s="261">
        <v>0</v>
      </c>
      <c r="O152" s="261">
        <v>0</v>
      </c>
      <c r="P152" s="270">
        <v>0</v>
      </c>
      <c r="Q152" s="260">
        <v>0</v>
      </c>
      <c r="R152" s="260">
        <v>0</v>
      </c>
      <c r="S152" s="260">
        <v>0</v>
      </c>
      <c r="T152" s="260">
        <v>0</v>
      </c>
      <c r="U152" s="260">
        <v>0</v>
      </c>
      <c r="V152" s="260">
        <v>0</v>
      </c>
      <c r="W152" s="274">
        <v>0</v>
      </c>
    </row>
    <row r="153" spans="1:23">
      <c r="A153" t="s">
        <v>1197</v>
      </c>
      <c r="B153" s="258">
        <v>700132</v>
      </c>
      <c r="C153" s="7"/>
      <c r="D153" s="7">
        <v>59387</v>
      </c>
      <c r="E153" s="7"/>
      <c r="F153" s="225" t="s">
        <v>84</v>
      </c>
      <c r="G153" s="225" t="s">
        <v>24</v>
      </c>
      <c r="H153" s="259">
        <v>211926</v>
      </c>
      <c r="I153" s="261">
        <v>0</v>
      </c>
      <c r="J153" s="261">
        <v>0</v>
      </c>
      <c r="K153" s="261">
        <v>0</v>
      </c>
      <c r="L153" s="261">
        <v>0</v>
      </c>
      <c r="M153" s="261">
        <v>0</v>
      </c>
      <c r="N153" s="261">
        <v>0</v>
      </c>
      <c r="O153" s="261">
        <v>0</v>
      </c>
      <c r="P153" s="270">
        <v>0</v>
      </c>
      <c r="Q153" s="260">
        <v>0</v>
      </c>
      <c r="R153" s="260">
        <v>0</v>
      </c>
      <c r="S153" s="260">
        <v>0</v>
      </c>
      <c r="T153" s="260">
        <v>0</v>
      </c>
      <c r="U153" s="260">
        <v>0</v>
      </c>
      <c r="V153" s="260">
        <v>0</v>
      </c>
      <c r="W153" s="274">
        <v>0</v>
      </c>
    </row>
    <row r="154" spans="1:23">
      <c r="A154" t="s">
        <v>1198</v>
      </c>
      <c r="B154" s="258">
        <v>700134</v>
      </c>
      <c r="C154" s="7"/>
      <c r="D154" s="7">
        <v>59389</v>
      </c>
      <c r="E154" s="7"/>
      <c r="F154" s="225" t="s">
        <v>84</v>
      </c>
      <c r="G154" s="225" t="s">
        <v>24</v>
      </c>
      <c r="H154" s="259">
        <v>208129</v>
      </c>
      <c r="I154" s="261">
        <v>0</v>
      </c>
      <c r="J154" s="261">
        <v>0</v>
      </c>
      <c r="K154" s="261">
        <v>0</v>
      </c>
      <c r="L154" s="261">
        <v>0</v>
      </c>
      <c r="M154" s="261">
        <v>0</v>
      </c>
      <c r="N154" s="261">
        <v>0</v>
      </c>
      <c r="O154" s="261">
        <v>0</v>
      </c>
      <c r="P154" s="270">
        <v>0</v>
      </c>
      <c r="Q154" s="260">
        <v>0</v>
      </c>
      <c r="R154" s="260">
        <v>0</v>
      </c>
      <c r="S154" s="260">
        <v>0</v>
      </c>
      <c r="T154" s="260">
        <v>0</v>
      </c>
      <c r="U154" s="260">
        <v>0</v>
      </c>
      <c r="V154" s="260">
        <v>0</v>
      </c>
      <c r="W154" s="274">
        <v>0</v>
      </c>
    </row>
    <row r="155" spans="1:23">
      <c r="A155" t="s">
        <v>1858</v>
      </c>
      <c r="B155" s="258">
        <v>88077400</v>
      </c>
      <c r="C155" s="7"/>
      <c r="D155" s="7"/>
      <c r="E155" s="7"/>
      <c r="F155" s="225" t="s">
        <v>83</v>
      </c>
      <c r="G155" s="225" t="s">
        <v>21</v>
      </c>
      <c r="H155" s="259">
        <v>1</v>
      </c>
      <c r="I155" s="261">
        <v>0</v>
      </c>
      <c r="J155" s="261">
        <v>0</v>
      </c>
      <c r="K155" s="261">
        <v>0</v>
      </c>
      <c r="L155" s="261">
        <v>0</v>
      </c>
      <c r="M155" s="261">
        <v>0</v>
      </c>
      <c r="N155" s="261">
        <v>0</v>
      </c>
      <c r="O155" s="261">
        <v>0</v>
      </c>
      <c r="P155" s="270">
        <v>0</v>
      </c>
      <c r="Q155" s="260">
        <v>0</v>
      </c>
      <c r="R155" s="260">
        <v>0</v>
      </c>
      <c r="S155" s="260">
        <v>0</v>
      </c>
      <c r="T155" s="260">
        <v>0</v>
      </c>
      <c r="U155" s="260">
        <v>0</v>
      </c>
      <c r="V155" s="260">
        <v>0</v>
      </c>
      <c r="W155" s="274">
        <v>0</v>
      </c>
    </row>
    <row r="156" spans="1:23">
      <c r="A156" t="s">
        <v>1199</v>
      </c>
      <c r="B156" s="258">
        <v>800010</v>
      </c>
      <c r="C156" s="7"/>
      <c r="D156" s="7">
        <v>57137</v>
      </c>
      <c r="E156" s="7"/>
      <c r="F156" s="225" t="s">
        <v>95</v>
      </c>
      <c r="G156" s="225" t="s">
        <v>22</v>
      </c>
      <c r="H156" s="259">
        <v>146072</v>
      </c>
      <c r="I156" s="261">
        <v>0</v>
      </c>
      <c r="J156" s="261">
        <v>0</v>
      </c>
      <c r="K156" s="261">
        <v>0</v>
      </c>
      <c r="L156" s="261">
        <v>0</v>
      </c>
      <c r="M156" s="261">
        <v>0</v>
      </c>
      <c r="N156" s="261">
        <v>0</v>
      </c>
      <c r="O156" s="261">
        <v>0</v>
      </c>
      <c r="P156" s="270">
        <v>0</v>
      </c>
      <c r="Q156" s="260">
        <v>0</v>
      </c>
      <c r="R156" s="260">
        <v>0</v>
      </c>
      <c r="S156" s="260">
        <v>0</v>
      </c>
      <c r="T156" s="260">
        <v>0</v>
      </c>
      <c r="U156" s="260">
        <v>0</v>
      </c>
      <c r="V156" s="260">
        <v>0</v>
      </c>
      <c r="W156" s="274">
        <v>0</v>
      </c>
    </row>
    <row r="157" spans="1:23">
      <c r="A157" t="s">
        <v>129</v>
      </c>
      <c r="B157" s="258">
        <v>910104</v>
      </c>
      <c r="C157" s="7">
        <v>1000120</v>
      </c>
      <c r="D157" s="7">
        <v>7953</v>
      </c>
      <c r="E157" s="7"/>
      <c r="F157" s="225" t="s">
        <v>86</v>
      </c>
      <c r="G157" s="225" t="s">
        <v>90</v>
      </c>
      <c r="H157" s="259">
        <v>566667</v>
      </c>
      <c r="I157" s="261">
        <v>331721.02</v>
      </c>
      <c r="J157" s="261">
        <v>331384</v>
      </c>
      <c r="K157" s="261">
        <v>0</v>
      </c>
      <c r="L157" s="261">
        <v>0</v>
      </c>
      <c r="M157" s="261">
        <v>0</v>
      </c>
      <c r="N157" s="261">
        <v>153.75</v>
      </c>
      <c r="O157" s="261">
        <v>183.27</v>
      </c>
      <c r="P157" s="270">
        <v>0.58538969094724058</v>
      </c>
      <c r="Q157" s="260">
        <v>0.58479495012061755</v>
      </c>
      <c r="R157" s="260">
        <v>0</v>
      </c>
      <c r="S157" s="260">
        <v>0</v>
      </c>
      <c r="T157" s="260">
        <v>0</v>
      </c>
      <c r="U157" s="260">
        <v>2.7132336980978248E-4</v>
      </c>
      <c r="V157" s="260">
        <v>3.2341745681326072E-4</v>
      </c>
      <c r="W157" s="274">
        <v>0.58538969094724058</v>
      </c>
    </row>
    <row r="158" spans="1:23">
      <c r="A158" t="s">
        <v>1200</v>
      </c>
      <c r="B158" s="258">
        <v>500192</v>
      </c>
      <c r="C158" s="7"/>
      <c r="D158" s="7">
        <v>296</v>
      </c>
      <c r="E158" s="7"/>
      <c r="F158" s="225" t="s">
        <v>83</v>
      </c>
      <c r="G158" s="225" t="s">
        <v>15</v>
      </c>
      <c r="H158" s="259">
        <v>6668</v>
      </c>
      <c r="I158" s="261">
        <v>0</v>
      </c>
      <c r="J158" s="261">
        <v>0</v>
      </c>
      <c r="K158" s="261">
        <v>0</v>
      </c>
      <c r="L158" s="261">
        <v>0</v>
      </c>
      <c r="M158" s="261">
        <v>0</v>
      </c>
      <c r="N158" s="261">
        <v>0</v>
      </c>
      <c r="O158" s="261">
        <v>0</v>
      </c>
      <c r="P158" s="270">
        <v>0</v>
      </c>
      <c r="Q158" s="260">
        <v>0</v>
      </c>
      <c r="R158" s="260">
        <v>0</v>
      </c>
      <c r="S158" s="260">
        <v>0</v>
      </c>
      <c r="T158" s="260">
        <v>0</v>
      </c>
      <c r="U158" s="260">
        <v>0</v>
      </c>
      <c r="V158" s="260">
        <v>0</v>
      </c>
      <c r="W158" s="274">
        <v>0</v>
      </c>
    </row>
    <row r="159" spans="1:23">
      <c r="A159" t="s">
        <v>1201</v>
      </c>
      <c r="B159" s="258">
        <v>910047</v>
      </c>
      <c r="C159" s="7">
        <v>1000001</v>
      </c>
      <c r="D159" s="7">
        <v>54537</v>
      </c>
      <c r="E159" s="7"/>
      <c r="F159" s="225" t="s">
        <v>86</v>
      </c>
      <c r="G159" s="225" t="s">
        <v>21</v>
      </c>
      <c r="H159" s="259">
        <v>1529327.0029999998</v>
      </c>
      <c r="I159" s="261">
        <v>715257.16</v>
      </c>
      <c r="J159" s="261">
        <v>714523.1</v>
      </c>
      <c r="K159" s="261">
        <v>0</v>
      </c>
      <c r="L159" s="261">
        <v>0</v>
      </c>
      <c r="M159" s="261">
        <v>0</v>
      </c>
      <c r="N159" s="261">
        <v>333.25</v>
      </c>
      <c r="O159" s="261">
        <v>400.81</v>
      </c>
      <c r="P159" s="270">
        <v>0.4676940632035646</v>
      </c>
      <c r="Q159" s="260">
        <v>0.46721407429435158</v>
      </c>
      <c r="R159" s="260">
        <v>0</v>
      </c>
      <c r="S159" s="260">
        <v>0</v>
      </c>
      <c r="T159" s="260">
        <v>0</v>
      </c>
      <c r="U159" s="260">
        <v>2.1790630737983512E-4</v>
      </c>
      <c r="V159" s="260">
        <v>2.6208260183319343E-4</v>
      </c>
      <c r="W159" s="274">
        <v>0.4676940632035646</v>
      </c>
    </row>
    <row r="160" spans="1:23">
      <c r="A160" t="s">
        <v>1889</v>
      </c>
      <c r="B160" s="258">
        <v>93841300</v>
      </c>
      <c r="C160" s="7"/>
      <c r="D160" s="7">
        <v>57902</v>
      </c>
      <c r="E160" s="7"/>
      <c r="F160" s="225" t="s">
        <v>1890</v>
      </c>
      <c r="G160" s="225" t="s">
        <v>90</v>
      </c>
      <c r="H160" s="259">
        <v>17013</v>
      </c>
      <c r="I160" s="261">
        <v>10336.232610339999</v>
      </c>
      <c r="J160" s="261">
        <v>0</v>
      </c>
      <c r="K160" s="261">
        <v>10283.35637</v>
      </c>
      <c r="L160" s="261">
        <v>0</v>
      </c>
      <c r="M160" s="261">
        <v>0</v>
      </c>
      <c r="N160" s="261">
        <v>15.799280000000001</v>
      </c>
      <c r="O160" s="261">
        <v>37.076960339999999</v>
      </c>
      <c r="P160" s="270">
        <v>0.60754908660083462</v>
      </c>
      <c r="Q160" s="260">
        <v>0</v>
      </c>
      <c r="R160" s="260">
        <v>0.60444109622053721</v>
      </c>
      <c r="S160" s="260">
        <v>0</v>
      </c>
      <c r="T160" s="260">
        <v>0</v>
      </c>
      <c r="U160" s="260">
        <v>9.2865926056545005E-4</v>
      </c>
      <c r="V160" s="260">
        <v>2.1793311197319696E-3</v>
      </c>
      <c r="W160" s="274">
        <v>3.1079903802974196E-3</v>
      </c>
    </row>
    <row r="161" spans="1:26">
      <c r="A161" t="s">
        <v>1202</v>
      </c>
      <c r="B161" s="258">
        <v>900356</v>
      </c>
      <c r="C161" s="7"/>
      <c r="D161" s="7">
        <v>58687</v>
      </c>
      <c r="E161" s="7"/>
      <c r="F161" s="225" t="s">
        <v>197</v>
      </c>
      <c r="G161" s="225" t="s">
        <v>22</v>
      </c>
      <c r="H161" s="259">
        <v>32401</v>
      </c>
      <c r="I161" s="261">
        <v>18009.416333999998</v>
      </c>
      <c r="J161" s="261">
        <v>0</v>
      </c>
      <c r="K161" s="261">
        <v>17917.287</v>
      </c>
      <c r="L161" s="261">
        <v>0</v>
      </c>
      <c r="M161" s="261">
        <v>0</v>
      </c>
      <c r="N161" s="261">
        <v>27.528000000000002</v>
      </c>
      <c r="O161" s="261">
        <v>64.601334000000008</v>
      </c>
      <c r="P161" s="270">
        <v>0.55582902793123667</v>
      </c>
      <c r="Q161" s="260">
        <v>0</v>
      </c>
      <c r="R161" s="260">
        <v>0.55298561772784793</v>
      </c>
      <c r="S161" s="260">
        <v>0</v>
      </c>
      <c r="T161" s="260">
        <v>0</v>
      </c>
      <c r="U161" s="260">
        <v>8.4960340730224379E-4</v>
      </c>
      <c r="V161" s="260">
        <v>1.9938067960865407E-3</v>
      </c>
      <c r="W161" s="274">
        <v>2.8434102033887843E-3</v>
      </c>
    </row>
    <row r="162" spans="1:26">
      <c r="A162" t="s">
        <v>1203</v>
      </c>
      <c r="B162" s="258">
        <v>500162</v>
      </c>
      <c r="C162" s="7"/>
      <c r="D162" s="7">
        <v>3026</v>
      </c>
      <c r="E162" s="7"/>
      <c r="F162" s="225" t="s">
        <v>83</v>
      </c>
      <c r="G162" s="225" t="s">
        <v>22</v>
      </c>
      <c r="H162" s="259">
        <v>18294</v>
      </c>
      <c r="I162" s="261">
        <v>0</v>
      </c>
      <c r="J162" s="261">
        <v>0</v>
      </c>
      <c r="K162" s="261">
        <v>0</v>
      </c>
      <c r="L162" s="261">
        <v>0</v>
      </c>
      <c r="M162" s="261">
        <v>0</v>
      </c>
      <c r="N162" s="261">
        <v>0</v>
      </c>
      <c r="O162" s="261">
        <v>0</v>
      </c>
      <c r="P162" s="270">
        <v>0</v>
      </c>
      <c r="Q162" s="260">
        <v>0</v>
      </c>
      <c r="R162" s="260">
        <v>0</v>
      </c>
      <c r="S162" s="260">
        <v>0</v>
      </c>
      <c r="T162" s="260">
        <v>0</v>
      </c>
      <c r="U162" s="260">
        <v>0</v>
      </c>
      <c r="V162" s="260">
        <v>0</v>
      </c>
      <c r="W162" s="274">
        <v>0</v>
      </c>
    </row>
    <row r="163" spans="1:26">
      <c r="A163" t="s">
        <v>1564</v>
      </c>
      <c r="B163" s="258">
        <v>800044</v>
      </c>
      <c r="C163" s="7"/>
      <c r="D163" s="7">
        <v>55607</v>
      </c>
      <c r="E163" s="7"/>
      <c r="F163" s="225" t="s">
        <v>95</v>
      </c>
      <c r="G163" s="225" t="s">
        <v>106</v>
      </c>
      <c r="H163" s="259">
        <v>215530</v>
      </c>
      <c r="I163" s="261">
        <v>0</v>
      </c>
      <c r="J163" s="261">
        <v>0</v>
      </c>
      <c r="K163" s="261">
        <v>0</v>
      </c>
      <c r="L163" s="261">
        <v>0</v>
      </c>
      <c r="M163" s="261">
        <v>0</v>
      </c>
      <c r="N163" s="261">
        <v>0</v>
      </c>
      <c r="O163" s="261">
        <v>0</v>
      </c>
      <c r="P163" s="270">
        <v>0</v>
      </c>
      <c r="Q163" s="260">
        <v>0</v>
      </c>
      <c r="R163" s="260">
        <v>0</v>
      </c>
      <c r="S163" s="260">
        <v>0</v>
      </c>
      <c r="T163" s="260">
        <v>0</v>
      </c>
      <c r="U163" s="260">
        <v>0</v>
      </c>
      <c r="V163" s="260">
        <v>0</v>
      </c>
      <c r="W163" s="274">
        <v>0</v>
      </c>
    </row>
    <row r="164" spans="1:26">
      <c r="A164" t="s">
        <v>1859</v>
      </c>
      <c r="B164" s="258">
        <v>800156</v>
      </c>
      <c r="C164" s="7"/>
      <c r="D164" s="7">
        <v>55609</v>
      </c>
      <c r="E164" s="7">
        <v>63085</v>
      </c>
      <c r="F164" s="225" t="s">
        <v>95</v>
      </c>
      <c r="G164" s="225" t="s">
        <v>106</v>
      </c>
      <c r="H164" s="259">
        <v>14560</v>
      </c>
      <c r="I164" s="261">
        <v>0</v>
      </c>
      <c r="J164" s="261">
        <v>0</v>
      </c>
      <c r="K164" s="261">
        <v>0</v>
      </c>
      <c r="L164" s="261">
        <v>0</v>
      </c>
      <c r="M164" s="261">
        <v>0</v>
      </c>
      <c r="N164" s="261">
        <v>0</v>
      </c>
      <c r="O164" s="261">
        <v>0</v>
      </c>
      <c r="P164" s="270">
        <v>0</v>
      </c>
      <c r="Q164" s="260">
        <v>0</v>
      </c>
      <c r="R164" s="260">
        <v>0</v>
      </c>
      <c r="S164" s="260">
        <v>0</v>
      </c>
      <c r="T164" s="260">
        <v>0</v>
      </c>
      <c r="U164" s="260">
        <v>0</v>
      </c>
      <c r="V164" s="260">
        <v>0</v>
      </c>
      <c r="W164" s="274">
        <v>0</v>
      </c>
    </row>
    <row r="165" spans="1:26">
      <c r="A165" t="s">
        <v>1860</v>
      </c>
      <c r="B165" s="258">
        <v>38364000</v>
      </c>
      <c r="C165" s="7"/>
      <c r="D165" s="7"/>
      <c r="E165" s="7"/>
      <c r="F165" s="225" t="s">
        <v>95</v>
      </c>
      <c r="G165" s="225" t="s">
        <v>106</v>
      </c>
      <c r="H165" s="259">
        <v>1</v>
      </c>
      <c r="I165" s="261">
        <v>0</v>
      </c>
      <c r="J165" s="261">
        <v>0</v>
      </c>
      <c r="K165" s="261">
        <v>0</v>
      </c>
      <c r="L165" s="261">
        <v>0</v>
      </c>
      <c r="M165" s="261">
        <v>0</v>
      </c>
      <c r="N165" s="261">
        <v>0</v>
      </c>
      <c r="O165" s="261">
        <v>0</v>
      </c>
      <c r="P165" s="270">
        <v>0</v>
      </c>
      <c r="Q165" s="260">
        <v>0</v>
      </c>
      <c r="R165" s="260">
        <v>0</v>
      </c>
      <c r="S165" s="260">
        <v>0</v>
      </c>
      <c r="T165" s="260">
        <v>0</v>
      </c>
      <c r="U165" s="260">
        <v>0</v>
      </c>
      <c r="V165" s="260">
        <v>0</v>
      </c>
      <c r="W165" s="274">
        <v>0</v>
      </c>
    </row>
    <row r="166" spans="1:26">
      <c r="A166" t="s">
        <v>931</v>
      </c>
      <c r="B166" s="258">
        <v>910482</v>
      </c>
      <c r="C166" s="7"/>
      <c r="D166" s="7">
        <v>57997</v>
      </c>
      <c r="E166" s="7"/>
      <c r="F166" s="225" t="s">
        <v>84</v>
      </c>
      <c r="G166" s="225" t="s">
        <v>13</v>
      </c>
      <c r="H166" s="259">
        <v>101512</v>
      </c>
      <c r="I166" s="261">
        <v>0</v>
      </c>
      <c r="J166" s="261">
        <v>0</v>
      </c>
      <c r="K166" s="261">
        <v>0</v>
      </c>
      <c r="L166" s="261">
        <v>0</v>
      </c>
      <c r="M166" s="261">
        <v>0</v>
      </c>
      <c r="N166" s="261">
        <v>0</v>
      </c>
      <c r="O166" s="261">
        <v>0</v>
      </c>
      <c r="P166" s="270">
        <v>0</v>
      </c>
      <c r="Q166" s="260">
        <v>0</v>
      </c>
      <c r="R166" s="260">
        <v>0</v>
      </c>
      <c r="S166" s="260">
        <v>0</v>
      </c>
      <c r="T166" s="260">
        <v>0</v>
      </c>
      <c r="U166" s="260">
        <v>0</v>
      </c>
      <c r="V166" s="260">
        <v>0</v>
      </c>
      <c r="W166" s="274">
        <v>0</v>
      </c>
    </row>
    <row r="167" spans="1:26">
      <c r="A167" t="s">
        <v>130</v>
      </c>
      <c r="B167" s="258">
        <v>900057</v>
      </c>
      <c r="C167" s="7">
        <v>1007576</v>
      </c>
      <c r="D167" s="7">
        <v>2330</v>
      </c>
      <c r="E167" s="7"/>
      <c r="F167" s="225" t="s">
        <v>86</v>
      </c>
      <c r="G167" s="225" t="s">
        <v>18</v>
      </c>
      <c r="H167" s="259">
        <v>418217</v>
      </c>
      <c r="I167" s="261">
        <v>267522.908</v>
      </c>
      <c r="J167" s="261">
        <v>267251.09999999998</v>
      </c>
      <c r="K167" s="261">
        <v>0</v>
      </c>
      <c r="L167" s="261">
        <v>0</v>
      </c>
      <c r="M167" s="261">
        <v>0</v>
      </c>
      <c r="N167" s="261">
        <v>124</v>
      </c>
      <c r="O167" s="261">
        <v>147.80799999999999</v>
      </c>
      <c r="P167" s="270">
        <v>0.63967487691796365</v>
      </c>
      <c r="Q167" s="260">
        <v>0.63902495594392383</v>
      </c>
      <c r="R167" s="260">
        <v>0</v>
      </c>
      <c r="S167" s="260">
        <v>0</v>
      </c>
      <c r="T167" s="260">
        <v>0</v>
      </c>
      <c r="U167" s="260">
        <v>2.964967947261828E-4</v>
      </c>
      <c r="V167" s="260">
        <v>3.5342417931360988E-4</v>
      </c>
      <c r="W167" s="274">
        <v>0.63967487691796365</v>
      </c>
    </row>
    <row r="168" spans="1:26">
      <c r="A168" t="s">
        <v>1204</v>
      </c>
      <c r="B168" s="258">
        <v>74284100</v>
      </c>
      <c r="C168" s="7"/>
      <c r="D168" s="7">
        <v>56308</v>
      </c>
      <c r="E168" s="7"/>
      <c r="F168" s="225" t="s">
        <v>95</v>
      </c>
      <c r="G168" s="225" t="s">
        <v>90</v>
      </c>
      <c r="H168" s="259">
        <v>24499</v>
      </c>
      <c r="I168" s="261">
        <v>0</v>
      </c>
      <c r="J168" s="261">
        <v>0</v>
      </c>
      <c r="K168" s="261">
        <v>0</v>
      </c>
      <c r="L168" s="261">
        <v>0</v>
      </c>
      <c r="M168" s="261">
        <v>0</v>
      </c>
      <c r="N168" s="261">
        <v>0</v>
      </c>
      <c r="O168" s="261">
        <v>0</v>
      </c>
      <c r="P168" s="270">
        <v>0</v>
      </c>
      <c r="Q168" s="260">
        <v>0</v>
      </c>
      <c r="R168" s="260">
        <v>0</v>
      </c>
      <c r="S168" s="260">
        <v>0</v>
      </c>
      <c r="T168" s="260">
        <v>0</v>
      </c>
      <c r="U168" s="260">
        <v>0</v>
      </c>
      <c r="V168" s="260">
        <v>0</v>
      </c>
      <c r="W168" s="274">
        <v>0</v>
      </c>
    </row>
    <row r="169" spans="1:26">
      <c r="A169" t="s">
        <v>1565</v>
      </c>
      <c r="B169" s="258">
        <v>500309</v>
      </c>
      <c r="C169" s="7"/>
      <c r="D169" s="7">
        <v>6552</v>
      </c>
      <c r="E169" s="7"/>
      <c r="F169" s="225" t="s">
        <v>83</v>
      </c>
      <c r="G169" s="225" t="s">
        <v>22</v>
      </c>
      <c r="H169" s="259">
        <v>62425</v>
      </c>
      <c r="I169" s="261">
        <v>0</v>
      </c>
      <c r="J169" s="261">
        <v>0</v>
      </c>
      <c r="K169" s="261">
        <v>0</v>
      </c>
      <c r="L169" s="261">
        <v>0</v>
      </c>
      <c r="M169" s="261">
        <v>0</v>
      </c>
      <c r="N169" s="261">
        <v>0</v>
      </c>
      <c r="O169" s="261">
        <v>0</v>
      </c>
      <c r="P169" s="270">
        <v>0</v>
      </c>
      <c r="Q169" s="260">
        <v>0</v>
      </c>
      <c r="R169" s="260">
        <v>0</v>
      </c>
      <c r="S169" s="260">
        <v>0</v>
      </c>
      <c r="T169" s="260">
        <v>0</v>
      </c>
      <c r="U169" s="260">
        <v>0</v>
      </c>
      <c r="V169" s="260">
        <v>0</v>
      </c>
      <c r="W169" s="274">
        <v>0</v>
      </c>
    </row>
    <row r="170" spans="1:26">
      <c r="A170" t="s">
        <v>131</v>
      </c>
      <c r="B170" s="258">
        <v>900016</v>
      </c>
      <c r="C170" s="7">
        <v>1007245</v>
      </c>
      <c r="D170" s="7">
        <v>2442</v>
      </c>
      <c r="E170" s="7"/>
      <c r="F170" s="225" t="s">
        <v>93</v>
      </c>
      <c r="G170" s="225" t="s">
        <v>19</v>
      </c>
      <c r="H170" s="259">
        <v>7434910.9840000002</v>
      </c>
      <c r="I170" s="261">
        <v>7185333.966</v>
      </c>
      <c r="J170" s="261">
        <v>7127789.2999999998</v>
      </c>
      <c r="K170" s="261">
        <v>0</v>
      </c>
      <c r="L170" s="261">
        <v>0</v>
      </c>
      <c r="M170" s="261">
        <v>0</v>
      </c>
      <c r="N170" s="261">
        <v>21049.5</v>
      </c>
      <c r="O170" s="261">
        <v>36495.165999999997</v>
      </c>
      <c r="P170" s="270">
        <v>0.96643174093985895</v>
      </c>
      <c r="Q170" s="260">
        <v>0.95869194874546193</v>
      </c>
      <c r="R170" s="260">
        <v>0</v>
      </c>
      <c r="S170" s="260">
        <v>0</v>
      </c>
      <c r="T170" s="260">
        <v>0</v>
      </c>
      <c r="U170" s="260">
        <v>2.8311704128400092E-3</v>
      </c>
      <c r="V170" s="260">
        <v>4.9086217815570285E-3</v>
      </c>
      <c r="W170" s="274">
        <v>0.96643174093985895</v>
      </c>
    </row>
    <row r="171" spans="1:26">
      <c r="A171" t="s">
        <v>1042</v>
      </c>
      <c r="B171" s="258">
        <v>810107</v>
      </c>
      <c r="C171" s="7"/>
      <c r="D171" s="7">
        <v>58324</v>
      </c>
      <c r="E171" s="7">
        <v>60944</v>
      </c>
      <c r="F171" s="225" t="s">
        <v>95</v>
      </c>
      <c r="G171" s="225" t="s">
        <v>22</v>
      </c>
      <c r="H171" s="259">
        <v>329169</v>
      </c>
      <c r="I171" s="261">
        <v>0</v>
      </c>
      <c r="J171" s="261">
        <v>0</v>
      </c>
      <c r="K171" s="261">
        <v>0</v>
      </c>
      <c r="L171" s="261">
        <v>0</v>
      </c>
      <c r="M171" s="261">
        <v>0</v>
      </c>
      <c r="N171" s="261">
        <v>0</v>
      </c>
      <c r="O171" s="261">
        <v>0</v>
      </c>
      <c r="P171" s="270">
        <v>0</v>
      </c>
      <c r="Q171" s="260">
        <v>0</v>
      </c>
      <c r="R171" s="260">
        <v>0</v>
      </c>
      <c r="S171" s="260">
        <v>0</v>
      </c>
      <c r="T171" s="260">
        <v>0</v>
      </c>
      <c r="U171" s="260">
        <v>0</v>
      </c>
      <c r="V171" s="260">
        <v>0</v>
      </c>
      <c r="W171" s="274">
        <v>0</v>
      </c>
    </row>
    <row r="172" spans="1:26">
      <c r="A172" t="s">
        <v>1043</v>
      </c>
      <c r="B172" s="258">
        <v>810102</v>
      </c>
      <c r="C172" s="7"/>
      <c r="D172" s="7">
        <v>55989</v>
      </c>
      <c r="E172" s="7"/>
      <c r="F172" s="225" t="s">
        <v>95</v>
      </c>
      <c r="G172" s="225" t="s">
        <v>22</v>
      </c>
      <c r="H172" s="259">
        <v>230273</v>
      </c>
      <c r="I172" s="261">
        <v>0</v>
      </c>
      <c r="J172" s="261">
        <v>0</v>
      </c>
      <c r="K172" s="261">
        <v>0</v>
      </c>
      <c r="L172" s="261">
        <v>0</v>
      </c>
      <c r="M172" s="261">
        <v>0</v>
      </c>
      <c r="N172" s="261">
        <v>0</v>
      </c>
      <c r="O172" s="261">
        <v>0</v>
      </c>
      <c r="P172" s="270">
        <v>0</v>
      </c>
      <c r="Q172" s="260">
        <v>0</v>
      </c>
      <c r="R172" s="260">
        <v>0</v>
      </c>
      <c r="S172" s="260">
        <v>0</v>
      </c>
      <c r="T172" s="260">
        <v>0</v>
      </c>
      <c r="U172" s="260">
        <v>0</v>
      </c>
      <c r="V172" s="260">
        <v>0</v>
      </c>
      <c r="W172" s="274">
        <v>0</v>
      </c>
      <c r="Z172">
        <v>55560</v>
      </c>
    </row>
    <row r="173" spans="1:26">
      <c r="A173" t="s">
        <v>1205</v>
      </c>
      <c r="B173" s="258">
        <v>74042300</v>
      </c>
      <c r="C173" s="7"/>
      <c r="D173" s="7">
        <v>55560</v>
      </c>
      <c r="E173" s="7"/>
      <c r="F173" s="225" t="s">
        <v>95</v>
      </c>
      <c r="G173" s="225" t="s">
        <v>21</v>
      </c>
      <c r="H173" s="259">
        <v>331368</v>
      </c>
      <c r="I173" s="261">
        <v>0</v>
      </c>
      <c r="J173" s="261">
        <v>0</v>
      </c>
      <c r="K173" s="261">
        <v>0</v>
      </c>
      <c r="L173" s="261">
        <v>0</v>
      </c>
      <c r="M173" s="261">
        <v>0</v>
      </c>
      <c r="N173" s="261">
        <v>0</v>
      </c>
      <c r="O173" s="261">
        <v>0</v>
      </c>
      <c r="P173" s="270">
        <v>0</v>
      </c>
      <c r="Q173" s="260">
        <v>0</v>
      </c>
      <c r="R173" s="260">
        <v>0</v>
      </c>
      <c r="S173" s="260">
        <v>0</v>
      </c>
      <c r="T173" s="260">
        <v>0</v>
      </c>
      <c r="U173" s="260">
        <v>0</v>
      </c>
      <c r="V173" s="260">
        <v>0</v>
      </c>
      <c r="W173" s="274">
        <v>0</v>
      </c>
    </row>
    <row r="174" spans="1:26">
      <c r="A174" t="s">
        <v>132</v>
      </c>
      <c r="B174" s="258">
        <v>900058</v>
      </c>
      <c r="C174" s="7">
        <v>1007549</v>
      </c>
      <c r="D174" s="7">
        <v>2336</v>
      </c>
      <c r="E174" s="7"/>
      <c r="F174" s="225" t="s">
        <v>86</v>
      </c>
      <c r="G174" s="225" t="s">
        <v>18</v>
      </c>
      <c r="H174" s="259">
        <v>3889370</v>
      </c>
      <c r="I174" s="261">
        <v>1670406.8120000002</v>
      </c>
      <c r="J174" s="261">
        <v>1668711.3</v>
      </c>
      <c r="K174" s="261">
        <v>0</v>
      </c>
      <c r="L174" s="261">
        <v>0</v>
      </c>
      <c r="M174" s="261">
        <v>0</v>
      </c>
      <c r="N174" s="261">
        <v>773.5</v>
      </c>
      <c r="O174" s="261">
        <v>922.01199999999994</v>
      </c>
      <c r="P174" s="270">
        <v>0.42948004741127738</v>
      </c>
      <c r="Q174" s="260">
        <v>0.42904411254264829</v>
      </c>
      <c r="R174" s="260">
        <v>0</v>
      </c>
      <c r="S174" s="260">
        <v>0</v>
      </c>
      <c r="T174" s="260">
        <v>0</v>
      </c>
      <c r="U174" s="260">
        <v>1.9887539627240402E-4</v>
      </c>
      <c r="V174" s="260">
        <v>2.3705947235670558E-4</v>
      </c>
      <c r="W174" s="274">
        <v>0.42948004741127738</v>
      </c>
    </row>
    <row r="175" spans="1:26">
      <c r="A175" t="s">
        <v>1206</v>
      </c>
      <c r="B175" s="258">
        <v>900080</v>
      </c>
      <c r="C175" s="7">
        <v>1000301</v>
      </c>
      <c r="D175" s="7">
        <v>55818</v>
      </c>
      <c r="E175" s="7"/>
      <c r="F175" s="225" t="s">
        <v>86</v>
      </c>
      <c r="G175" s="225" t="s">
        <v>21</v>
      </c>
      <c r="H175" s="259">
        <v>1824053</v>
      </c>
      <c r="I175" s="261">
        <v>708700.82400000002</v>
      </c>
      <c r="J175" s="261">
        <v>707981.3</v>
      </c>
      <c r="K175" s="261">
        <v>0</v>
      </c>
      <c r="L175" s="261">
        <v>0</v>
      </c>
      <c r="M175" s="261">
        <v>0</v>
      </c>
      <c r="N175" s="261">
        <v>328.25</v>
      </c>
      <c r="O175" s="261">
        <v>391.274</v>
      </c>
      <c r="P175" s="270">
        <v>0.38853082887394175</v>
      </c>
      <c r="Q175" s="260">
        <v>0.38813636445870819</v>
      </c>
      <c r="R175" s="260">
        <v>0</v>
      </c>
      <c r="S175" s="260">
        <v>0</v>
      </c>
      <c r="T175" s="260">
        <v>0</v>
      </c>
      <c r="U175" s="260">
        <v>1.7995639381092546E-4</v>
      </c>
      <c r="V175" s="260">
        <v>2.1450802142262314E-4</v>
      </c>
      <c r="W175" s="274">
        <v>0.38853082887394175</v>
      </c>
    </row>
    <row r="176" spans="1:26">
      <c r="A176" t="s">
        <v>1207</v>
      </c>
      <c r="B176" s="258">
        <v>910048</v>
      </c>
      <c r="C176" s="7">
        <v>1004175</v>
      </c>
      <c r="D176" s="7">
        <v>99</v>
      </c>
      <c r="E176" s="7"/>
      <c r="F176" s="225" t="s">
        <v>86</v>
      </c>
      <c r="G176" s="225" t="s">
        <v>21</v>
      </c>
      <c r="H176" s="259">
        <v>159586.997</v>
      </c>
      <c r="I176" s="261">
        <v>118782.192</v>
      </c>
      <c r="J176" s="261">
        <v>118559.7</v>
      </c>
      <c r="K176" s="261">
        <v>98</v>
      </c>
      <c r="L176" s="261">
        <v>0</v>
      </c>
      <c r="M176" s="261">
        <v>0</v>
      </c>
      <c r="N176" s="261">
        <v>56.25</v>
      </c>
      <c r="O176" s="261">
        <v>68.242000000000004</v>
      </c>
      <c r="P176" s="270">
        <v>0.7443099640505173</v>
      </c>
      <c r="Q176" s="260">
        <v>0.74291579031341759</v>
      </c>
      <c r="R176" s="260">
        <v>6.1408511872680953E-4</v>
      </c>
      <c r="S176" s="260">
        <v>0</v>
      </c>
      <c r="T176" s="260">
        <v>0</v>
      </c>
      <c r="U176" s="260">
        <v>3.5247232579982689E-4</v>
      </c>
      <c r="V176" s="260">
        <v>4.2761629257300957E-4</v>
      </c>
      <c r="W176" s="274">
        <v>0.74369587893179046</v>
      </c>
    </row>
    <row r="177" spans="1:23">
      <c r="A177" t="s">
        <v>1208</v>
      </c>
      <c r="B177" s="258">
        <v>910049</v>
      </c>
      <c r="C177" s="7">
        <v>1004066</v>
      </c>
      <c r="D177" s="7">
        <v>607</v>
      </c>
      <c r="E177" s="7"/>
      <c r="F177" s="225" t="s">
        <v>86</v>
      </c>
      <c r="G177" s="225" t="s">
        <v>21</v>
      </c>
      <c r="H177" s="259">
        <v>967081.00199999998</v>
      </c>
      <c r="I177" s="261">
        <v>641257.23</v>
      </c>
      <c r="J177" s="261">
        <v>640595.4</v>
      </c>
      <c r="K177" s="261">
        <v>0</v>
      </c>
      <c r="L177" s="261">
        <v>0</v>
      </c>
      <c r="M177" s="261">
        <v>0</v>
      </c>
      <c r="N177" s="261">
        <v>301.25</v>
      </c>
      <c r="O177" s="261">
        <v>360.58</v>
      </c>
      <c r="P177" s="270">
        <v>0.66308533481045473</v>
      </c>
      <c r="Q177" s="260">
        <v>0.66240097641789886</v>
      </c>
      <c r="R177" s="260">
        <v>0</v>
      </c>
      <c r="S177" s="260">
        <v>0</v>
      </c>
      <c r="T177" s="260">
        <v>0</v>
      </c>
      <c r="U177" s="260">
        <v>3.1150441315359434E-4</v>
      </c>
      <c r="V177" s="260">
        <v>3.728539794022342E-4</v>
      </c>
      <c r="W177" s="274">
        <v>0.66308533481045473</v>
      </c>
    </row>
    <row r="178" spans="1:23">
      <c r="A178" t="s">
        <v>1879</v>
      </c>
      <c r="B178" s="258">
        <v>501077</v>
      </c>
      <c r="C178" s="7"/>
      <c r="D178" s="7"/>
      <c r="E178" s="7"/>
      <c r="F178" s="225" t="s">
        <v>83</v>
      </c>
      <c r="G178" s="225" t="s">
        <v>101</v>
      </c>
      <c r="H178" s="259">
        <v>1</v>
      </c>
      <c r="I178" s="261">
        <v>0</v>
      </c>
      <c r="J178" s="261">
        <v>0</v>
      </c>
      <c r="K178" s="261">
        <v>0</v>
      </c>
      <c r="L178" s="261">
        <v>0</v>
      </c>
      <c r="M178" s="261">
        <v>0</v>
      </c>
      <c r="N178" s="261">
        <v>0</v>
      </c>
      <c r="O178" s="261">
        <v>0</v>
      </c>
      <c r="P178" s="270">
        <v>0</v>
      </c>
      <c r="Q178" s="260">
        <v>0</v>
      </c>
      <c r="R178" s="260">
        <v>0</v>
      </c>
      <c r="S178" s="260">
        <v>0</v>
      </c>
      <c r="T178" s="260">
        <v>0</v>
      </c>
      <c r="U178" s="260">
        <v>0</v>
      </c>
      <c r="V178" s="260">
        <v>0</v>
      </c>
      <c r="W178" s="274">
        <v>0</v>
      </c>
    </row>
    <row r="179" spans="1:23">
      <c r="A179" t="s">
        <v>133</v>
      </c>
      <c r="B179" s="258">
        <v>501028</v>
      </c>
      <c r="C179" s="7"/>
      <c r="D179" s="7"/>
      <c r="E179" s="7"/>
      <c r="F179" s="225" t="s">
        <v>83</v>
      </c>
      <c r="G179" s="225" t="s">
        <v>101</v>
      </c>
      <c r="H179" s="259">
        <v>1</v>
      </c>
      <c r="I179" s="261">
        <v>0</v>
      </c>
      <c r="J179" s="261">
        <v>0</v>
      </c>
      <c r="K179" s="261">
        <v>0</v>
      </c>
      <c r="L179" s="261">
        <v>0</v>
      </c>
      <c r="M179" s="261">
        <v>0</v>
      </c>
      <c r="N179" s="261">
        <v>0</v>
      </c>
      <c r="O179" s="261">
        <v>0</v>
      </c>
      <c r="P179" s="270">
        <v>0</v>
      </c>
      <c r="Q179" s="260">
        <v>0</v>
      </c>
      <c r="R179" s="260">
        <v>0</v>
      </c>
      <c r="S179" s="260">
        <v>0</v>
      </c>
      <c r="T179" s="260">
        <v>0</v>
      </c>
      <c r="U179" s="260">
        <v>0</v>
      </c>
      <c r="V179" s="260">
        <v>0</v>
      </c>
      <c r="W179" s="274">
        <v>0</v>
      </c>
    </row>
    <row r="180" spans="1:23">
      <c r="A180" t="s">
        <v>932</v>
      </c>
      <c r="B180" s="258">
        <v>900003</v>
      </c>
      <c r="C180" s="7">
        <v>1006811</v>
      </c>
      <c r="D180" s="7">
        <v>3648</v>
      </c>
      <c r="E180" s="7"/>
      <c r="F180" s="225" t="s">
        <v>86</v>
      </c>
      <c r="G180" s="225" t="s">
        <v>24</v>
      </c>
      <c r="H180" s="259">
        <v>237249</v>
      </c>
      <c r="I180" s="261">
        <v>206573.636</v>
      </c>
      <c r="J180" s="261">
        <v>206364.3</v>
      </c>
      <c r="K180" s="261">
        <v>0</v>
      </c>
      <c r="L180" s="261">
        <v>0</v>
      </c>
      <c r="M180" s="261">
        <v>0</v>
      </c>
      <c r="N180" s="261">
        <v>95.5</v>
      </c>
      <c r="O180" s="261">
        <v>113.836</v>
      </c>
      <c r="P180" s="270">
        <v>0.87070392709769051</v>
      </c>
      <c r="Q180" s="260">
        <v>0.86982157985913533</v>
      </c>
      <c r="R180" s="260">
        <v>0</v>
      </c>
      <c r="S180" s="260">
        <v>0</v>
      </c>
      <c r="T180" s="260">
        <v>0</v>
      </c>
      <c r="U180" s="260">
        <v>4.0253067452339104E-4</v>
      </c>
      <c r="V180" s="260">
        <v>4.7981656403188211E-4</v>
      </c>
      <c r="W180" s="274">
        <v>0.87070392709769051</v>
      </c>
    </row>
    <row r="181" spans="1:23">
      <c r="A181" t="s">
        <v>134</v>
      </c>
      <c r="B181" s="258">
        <v>710104</v>
      </c>
      <c r="C181" s="7"/>
      <c r="D181" s="7">
        <v>61048</v>
      </c>
      <c r="E181" s="7">
        <v>63692</v>
      </c>
      <c r="F181" s="225" t="s">
        <v>84</v>
      </c>
      <c r="G181" s="225" t="s">
        <v>22</v>
      </c>
      <c r="H181" s="259">
        <v>115976</v>
      </c>
      <c r="I181" s="261">
        <v>0</v>
      </c>
      <c r="J181" s="261">
        <v>0</v>
      </c>
      <c r="K181" s="261">
        <v>0</v>
      </c>
      <c r="L181" s="261">
        <v>0</v>
      </c>
      <c r="M181" s="261">
        <v>0</v>
      </c>
      <c r="N181" s="261">
        <v>0</v>
      </c>
      <c r="O181" s="261">
        <v>0</v>
      </c>
      <c r="P181" s="270">
        <v>0</v>
      </c>
      <c r="Q181" s="260">
        <v>0</v>
      </c>
      <c r="R181" s="260">
        <v>0</v>
      </c>
      <c r="S181" s="260">
        <v>0</v>
      </c>
      <c r="T181" s="260">
        <v>0</v>
      </c>
      <c r="U181" s="260">
        <v>0</v>
      </c>
      <c r="V181" s="260">
        <v>0</v>
      </c>
      <c r="W181" s="274">
        <v>0</v>
      </c>
    </row>
    <row r="182" spans="1:23">
      <c r="A182" t="s">
        <v>933</v>
      </c>
      <c r="B182" s="258">
        <v>900046</v>
      </c>
      <c r="C182" s="7"/>
      <c r="D182" s="7">
        <v>56540</v>
      </c>
      <c r="E182" s="7">
        <v>63476</v>
      </c>
      <c r="F182" s="225" t="s">
        <v>98</v>
      </c>
      <c r="G182" s="225" t="s">
        <v>18</v>
      </c>
      <c r="H182" s="259">
        <v>38097</v>
      </c>
      <c r="I182" s="261">
        <v>0</v>
      </c>
      <c r="J182" s="261">
        <v>0</v>
      </c>
      <c r="K182" s="261">
        <v>0</v>
      </c>
      <c r="L182" s="261">
        <v>0</v>
      </c>
      <c r="M182" s="261">
        <v>0</v>
      </c>
      <c r="N182" s="261">
        <v>0</v>
      </c>
      <c r="O182" s="261">
        <v>0</v>
      </c>
      <c r="P182" s="270">
        <v>0</v>
      </c>
      <c r="Q182" s="260">
        <v>0</v>
      </c>
      <c r="R182" s="260">
        <v>0</v>
      </c>
      <c r="S182" s="260">
        <v>0</v>
      </c>
      <c r="T182" s="260">
        <v>0</v>
      </c>
      <c r="U182" s="260">
        <v>0</v>
      </c>
      <c r="V182" s="260">
        <v>0</v>
      </c>
      <c r="W182" s="274">
        <v>0</v>
      </c>
    </row>
    <row r="183" spans="1:23">
      <c r="A183" t="s">
        <v>934</v>
      </c>
      <c r="B183" s="258">
        <v>900047</v>
      </c>
      <c r="C183" s="7"/>
      <c r="D183" s="7">
        <v>56541</v>
      </c>
      <c r="E183" s="7">
        <v>60764</v>
      </c>
      <c r="F183" s="225" t="s">
        <v>98</v>
      </c>
      <c r="G183" s="225" t="s">
        <v>18</v>
      </c>
      <c r="H183" s="259">
        <v>92097</v>
      </c>
      <c r="I183" s="261">
        <v>0</v>
      </c>
      <c r="J183" s="261">
        <v>0</v>
      </c>
      <c r="K183" s="261">
        <v>0</v>
      </c>
      <c r="L183" s="261">
        <v>0</v>
      </c>
      <c r="M183" s="261">
        <v>0</v>
      </c>
      <c r="N183" s="261">
        <v>0</v>
      </c>
      <c r="O183" s="261">
        <v>0</v>
      </c>
      <c r="P183" s="270">
        <v>0</v>
      </c>
      <c r="Q183" s="260">
        <v>0</v>
      </c>
      <c r="R183" s="260">
        <v>0</v>
      </c>
      <c r="S183" s="260">
        <v>0</v>
      </c>
      <c r="T183" s="260">
        <v>0</v>
      </c>
      <c r="U183" s="260">
        <v>0</v>
      </c>
      <c r="V183" s="260">
        <v>0</v>
      </c>
      <c r="W183" s="274">
        <v>0</v>
      </c>
    </row>
    <row r="184" spans="1:23">
      <c r="A184" t="s">
        <v>1566</v>
      </c>
      <c r="B184" s="258">
        <v>900071</v>
      </c>
      <c r="C184" s="7"/>
      <c r="D184" s="7">
        <v>56192</v>
      </c>
      <c r="E184" s="7"/>
      <c r="F184" s="225" t="s">
        <v>100</v>
      </c>
      <c r="G184" s="225" t="s">
        <v>22</v>
      </c>
      <c r="H184" s="259">
        <v>186724.99799999999</v>
      </c>
      <c r="I184" s="261">
        <v>69247.752612860015</v>
      </c>
      <c r="J184" s="261">
        <v>24971.415520000002</v>
      </c>
      <c r="K184" s="261">
        <v>43983.88640000001</v>
      </c>
      <c r="L184" s="261">
        <v>0</v>
      </c>
      <c r="M184" s="261">
        <v>0</v>
      </c>
      <c r="N184" s="261">
        <v>105.8169225</v>
      </c>
      <c r="O184" s="261">
        <v>186.63377036</v>
      </c>
      <c r="P184" s="270">
        <v>0.37085421531433094</v>
      </c>
      <c r="Q184" s="260">
        <v>0.13373364995296455</v>
      </c>
      <c r="R184" s="260">
        <v>0.23555435464511298</v>
      </c>
      <c r="S184" s="260">
        <v>0</v>
      </c>
      <c r="T184" s="260">
        <v>0</v>
      </c>
      <c r="U184" s="260">
        <v>5.666992830815294E-4</v>
      </c>
      <c r="V184" s="260">
        <v>9.9951143317189919E-4</v>
      </c>
      <c r="W184" s="274">
        <v>0.13529986066921798</v>
      </c>
    </row>
    <row r="185" spans="1:23">
      <c r="A185" t="s">
        <v>935</v>
      </c>
      <c r="B185" s="258">
        <v>910483</v>
      </c>
      <c r="C185" s="7"/>
      <c r="D185" s="7">
        <v>59020</v>
      </c>
      <c r="E185" s="7"/>
      <c r="F185" s="225" t="s">
        <v>84</v>
      </c>
      <c r="G185" s="225" t="s">
        <v>13</v>
      </c>
      <c r="H185" s="259">
        <v>80032</v>
      </c>
      <c r="I185" s="261">
        <v>0</v>
      </c>
      <c r="J185" s="261">
        <v>0</v>
      </c>
      <c r="K185" s="261">
        <v>0</v>
      </c>
      <c r="L185" s="261">
        <v>0</v>
      </c>
      <c r="M185" s="261">
        <v>0</v>
      </c>
      <c r="N185" s="261">
        <v>0</v>
      </c>
      <c r="O185" s="261">
        <v>0</v>
      </c>
      <c r="P185" s="270">
        <v>0</v>
      </c>
      <c r="Q185" s="260">
        <v>0</v>
      </c>
      <c r="R185" s="260">
        <v>0</v>
      </c>
      <c r="S185" s="260">
        <v>0</v>
      </c>
      <c r="T185" s="260">
        <v>0</v>
      </c>
      <c r="U185" s="260">
        <v>0</v>
      </c>
      <c r="V185" s="260">
        <v>0</v>
      </c>
      <c r="W185" s="274">
        <v>0</v>
      </c>
    </row>
    <row r="186" spans="1:23">
      <c r="A186" t="s">
        <v>135</v>
      </c>
      <c r="B186" s="258">
        <v>910004</v>
      </c>
      <c r="C186" s="7">
        <v>1000097</v>
      </c>
      <c r="D186" s="7">
        <v>59338</v>
      </c>
      <c r="E186" s="7"/>
      <c r="F186" s="225" t="s">
        <v>86</v>
      </c>
      <c r="G186" s="225" t="s">
        <v>13</v>
      </c>
      <c r="H186" s="259">
        <v>2924616</v>
      </c>
      <c r="I186" s="261">
        <v>1169046.3700000001</v>
      </c>
      <c r="J186" s="261">
        <v>1167852</v>
      </c>
      <c r="K186" s="261">
        <v>0</v>
      </c>
      <c r="L186" s="261">
        <v>0</v>
      </c>
      <c r="M186" s="261">
        <v>0</v>
      </c>
      <c r="N186" s="261">
        <v>541.75</v>
      </c>
      <c r="O186" s="261">
        <v>652.62</v>
      </c>
      <c r="P186" s="270">
        <v>0.39972644955782233</v>
      </c>
      <c r="Q186" s="260">
        <v>0.39931806432023897</v>
      </c>
      <c r="R186" s="260">
        <v>0</v>
      </c>
      <c r="S186" s="260">
        <v>0</v>
      </c>
      <c r="T186" s="260">
        <v>0</v>
      </c>
      <c r="U186" s="260">
        <v>1.8523799363745532E-4</v>
      </c>
      <c r="V186" s="260">
        <v>2.2314724394587187E-4</v>
      </c>
      <c r="W186" s="274">
        <v>0.39972644955782233</v>
      </c>
    </row>
    <row r="187" spans="1:23">
      <c r="A187" t="s">
        <v>1567</v>
      </c>
      <c r="B187" s="258">
        <v>910128</v>
      </c>
      <c r="C187" s="7">
        <v>1000097</v>
      </c>
      <c r="D187" s="7">
        <v>60768</v>
      </c>
      <c r="E187" s="7"/>
      <c r="F187" s="225" t="s">
        <v>86</v>
      </c>
      <c r="G187" s="225" t="s">
        <v>13</v>
      </c>
      <c r="H187" s="259">
        <v>2813817</v>
      </c>
      <c r="I187" s="261">
        <v>1109040.5900000001</v>
      </c>
      <c r="J187" s="261">
        <v>1107907</v>
      </c>
      <c r="K187" s="261">
        <v>0</v>
      </c>
      <c r="L187" s="261">
        <v>0</v>
      </c>
      <c r="M187" s="261">
        <v>0</v>
      </c>
      <c r="N187" s="261">
        <v>513.75</v>
      </c>
      <c r="O187" s="261">
        <v>619.83999999999992</v>
      </c>
      <c r="P187" s="270">
        <v>0.39414098002819659</v>
      </c>
      <c r="Q187" s="260">
        <v>0.39373811445449364</v>
      </c>
      <c r="R187" s="260">
        <v>0</v>
      </c>
      <c r="S187" s="260">
        <v>0</v>
      </c>
      <c r="T187" s="260">
        <v>0</v>
      </c>
      <c r="U187" s="260">
        <v>1.8258116999079896E-4</v>
      </c>
      <c r="V187" s="260">
        <v>2.202844037121106E-4</v>
      </c>
      <c r="W187" s="274">
        <v>0.39414098002819659</v>
      </c>
    </row>
    <row r="188" spans="1:23">
      <c r="A188" t="s">
        <v>1044</v>
      </c>
      <c r="B188" s="258">
        <v>910005</v>
      </c>
      <c r="C188" s="7">
        <v>1000097</v>
      </c>
      <c r="D188" s="7">
        <v>59784</v>
      </c>
      <c r="E188" s="7"/>
      <c r="F188" s="225" t="s">
        <v>86</v>
      </c>
      <c r="G188" s="225" t="s">
        <v>13</v>
      </c>
      <c r="H188" s="259">
        <v>2450439</v>
      </c>
      <c r="I188" s="261">
        <v>957766.9</v>
      </c>
      <c r="J188" s="261">
        <v>956787</v>
      </c>
      <c r="K188" s="261">
        <v>0</v>
      </c>
      <c r="L188" s="261">
        <v>0</v>
      </c>
      <c r="M188" s="261">
        <v>0</v>
      </c>
      <c r="N188" s="261">
        <v>443.5</v>
      </c>
      <c r="O188" s="261">
        <v>536.4</v>
      </c>
      <c r="P188" s="270">
        <v>0.39085523043013926</v>
      </c>
      <c r="Q188" s="260">
        <v>0.39045534289978245</v>
      </c>
      <c r="R188" s="260">
        <v>0</v>
      </c>
      <c r="S188" s="260">
        <v>0</v>
      </c>
      <c r="T188" s="260">
        <v>0</v>
      </c>
      <c r="U188" s="260">
        <v>1.8098797807250048E-4</v>
      </c>
      <c r="V188" s="260">
        <v>2.1889955228430498E-4</v>
      </c>
      <c r="W188" s="274">
        <v>0.39085523043013926</v>
      </c>
    </row>
    <row r="189" spans="1:23">
      <c r="A189" t="s">
        <v>136</v>
      </c>
      <c r="B189" s="258">
        <v>910007</v>
      </c>
      <c r="C189" s="7">
        <v>1000097</v>
      </c>
      <c r="D189" s="7">
        <v>55306</v>
      </c>
      <c r="E189" s="7"/>
      <c r="F189" s="225" t="s">
        <v>86</v>
      </c>
      <c r="G189" s="225" t="s">
        <v>13</v>
      </c>
      <c r="H189" s="259">
        <v>2015688</v>
      </c>
      <c r="I189" s="261">
        <v>814050.94</v>
      </c>
      <c r="J189" s="261">
        <v>813218</v>
      </c>
      <c r="K189" s="261">
        <v>0</v>
      </c>
      <c r="L189" s="261">
        <v>0</v>
      </c>
      <c r="M189" s="261">
        <v>0</v>
      </c>
      <c r="N189" s="261">
        <v>377</v>
      </c>
      <c r="O189" s="261">
        <v>455.94</v>
      </c>
      <c r="P189" s="270">
        <v>0.40385761090009964</v>
      </c>
      <c r="Q189" s="260">
        <v>0.40344438226550933</v>
      </c>
      <c r="R189" s="260">
        <v>0</v>
      </c>
      <c r="S189" s="260">
        <v>0</v>
      </c>
      <c r="T189" s="260">
        <v>0</v>
      </c>
      <c r="U189" s="260">
        <v>1.8703291382396483E-4</v>
      </c>
      <c r="V189" s="260">
        <v>2.2619572076630908E-4</v>
      </c>
      <c r="W189" s="274">
        <v>0.40385761090009964</v>
      </c>
    </row>
    <row r="190" spans="1:23">
      <c r="A190" t="s">
        <v>936</v>
      </c>
      <c r="B190" s="258">
        <v>800032</v>
      </c>
      <c r="C190" s="7"/>
      <c r="D190" s="7">
        <v>57049</v>
      </c>
      <c r="E190" s="7">
        <v>60708</v>
      </c>
      <c r="F190" s="225" t="s">
        <v>95</v>
      </c>
      <c r="G190" s="225" t="s">
        <v>17</v>
      </c>
      <c r="H190" s="259">
        <v>210692</v>
      </c>
      <c r="I190" s="261">
        <v>0</v>
      </c>
      <c r="J190" s="261">
        <v>0</v>
      </c>
      <c r="K190" s="261">
        <v>0</v>
      </c>
      <c r="L190" s="261">
        <v>0</v>
      </c>
      <c r="M190" s="261">
        <v>0</v>
      </c>
      <c r="N190" s="261">
        <v>0</v>
      </c>
      <c r="O190" s="261">
        <v>0</v>
      </c>
      <c r="P190" s="270">
        <v>0</v>
      </c>
      <c r="Q190" s="260">
        <v>0</v>
      </c>
      <c r="R190" s="260">
        <v>0</v>
      </c>
      <c r="S190" s="260">
        <v>0</v>
      </c>
      <c r="T190" s="260">
        <v>0</v>
      </c>
      <c r="U190" s="260">
        <v>0</v>
      </c>
      <c r="V190" s="260">
        <v>0</v>
      </c>
      <c r="W190" s="274">
        <v>0</v>
      </c>
    </row>
    <row r="191" spans="1:23">
      <c r="A191" t="s">
        <v>137</v>
      </c>
      <c r="B191" s="258">
        <v>500007</v>
      </c>
      <c r="C191" s="7"/>
      <c r="D191" s="7">
        <v>153</v>
      </c>
      <c r="E191" s="7"/>
      <c r="F191" s="225" t="s">
        <v>83</v>
      </c>
      <c r="G191" s="225" t="s">
        <v>13</v>
      </c>
      <c r="H191" s="259">
        <v>3363155</v>
      </c>
      <c r="I191" s="261">
        <v>0</v>
      </c>
      <c r="J191" s="261">
        <v>0</v>
      </c>
      <c r="K191" s="261">
        <v>0</v>
      </c>
      <c r="L191" s="261">
        <v>0</v>
      </c>
      <c r="M191" s="261">
        <v>0</v>
      </c>
      <c r="N191" s="261">
        <v>0</v>
      </c>
      <c r="O191" s="261">
        <v>0</v>
      </c>
      <c r="P191" s="270">
        <v>0</v>
      </c>
      <c r="Q191" s="260">
        <v>0</v>
      </c>
      <c r="R191" s="260">
        <v>0</v>
      </c>
      <c r="S191" s="260">
        <v>0</v>
      </c>
      <c r="T191" s="260">
        <v>0</v>
      </c>
      <c r="U191" s="260">
        <v>0</v>
      </c>
      <c r="V191" s="260">
        <v>0</v>
      </c>
      <c r="W191" s="274">
        <v>0</v>
      </c>
    </row>
    <row r="192" spans="1:23">
      <c r="A192" t="s">
        <v>937</v>
      </c>
      <c r="B192" s="258">
        <v>800037</v>
      </c>
      <c r="C192" s="7"/>
      <c r="D192" s="7">
        <v>56841</v>
      </c>
      <c r="E192" s="7">
        <v>60805</v>
      </c>
      <c r="F192" s="225" t="s">
        <v>95</v>
      </c>
      <c r="G192" s="225" t="s">
        <v>106</v>
      </c>
      <c r="H192" s="259">
        <v>314065</v>
      </c>
      <c r="I192" s="261">
        <v>0</v>
      </c>
      <c r="J192" s="261">
        <v>0</v>
      </c>
      <c r="K192" s="261">
        <v>0</v>
      </c>
      <c r="L192" s="261">
        <v>0</v>
      </c>
      <c r="M192" s="261">
        <v>0</v>
      </c>
      <c r="N192" s="261">
        <v>0</v>
      </c>
      <c r="O192" s="261">
        <v>0</v>
      </c>
      <c r="P192" s="270">
        <v>0</v>
      </c>
      <c r="Q192" s="260">
        <v>0</v>
      </c>
      <c r="R192" s="260">
        <v>0</v>
      </c>
      <c r="S192" s="260">
        <v>0</v>
      </c>
      <c r="T192" s="260">
        <v>0</v>
      </c>
      <c r="U192" s="260">
        <v>0</v>
      </c>
      <c r="V192" s="260">
        <v>0</v>
      </c>
      <c r="W192" s="274">
        <v>0</v>
      </c>
    </row>
    <row r="193" spans="1:23">
      <c r="A193" t="s">
        <v>938</v>
      </c>
      <c r="B193" s="258">
        <v>810007</v>
      </c>
      <c r="C193" s="7"/>
      <c r="D193" s="7">
        <v>56841</v>
      </c>
      <c r="E193" s="7">
        <v>60804</v>
      </c>
      <c r="F193" s="225" t="s">
        <v>95</v>
      </c>
      <c r="G193" s="225" t="s">
        <v>106</v>
      </c>
      <c r="H193" s="259">
        <v>314065</v>
      </c>
      <c r="I193" s="261">
        <v>0</v>
      </c>
      <c r="J193" s="261">
        <v>0</v>
      </c>
      <c r="K193" s="261">
        <v>0</v>
      </c>
      <c r="L193" s="261">
        <v>0</v>
      </c>
      <c r="M193" s="261">
        <v>0</v>
      </c>
      <c r="N193" s="261">
        <v>0</v>
      </c>
      <c r="O193" s="261">
        <v>0</v>
      </c>
      <c r="P193" s="270">
        <v>0</v>
      </c>
      <c r="Q193" s="260">
        <v>0</v>
      </c>
      <c r="R193" s="260">
        <v>0</v>
      </c>
      <c r="S193" s="260">
        <v>0</v>
      </c>
      <c r="T193" s="260">
        <v>0</v>
      </c>
      <c r="U193" s="260">
        <v>0</v>
      </c>
      <c r="V193" s="260">
        <v>0</v>
      </c>
      <c r="W193" s="274">
        <v>0</v>
      </c>
    </row>
    <row r="194" spans="1:23">
      <c r="A194" t="s">
        <v>1568</v>
      </c>
      <c r="B194" s="258">
        <v>27485000</v>
      </c>
      <c r="C194" s="7"/>
      <c r="D194" s="7">
        <v>63710</v>
      </c>
      <c r="E194" s="7"/>
      <c r="F194" s="225" t="s">
        <v>95</v>
      </c>
      <c r="G194" s="225" t="s">
        <v>22</v>
      </c>
      <c r="H194" s="259">
        <v>596989</v>
      </c>
      <c r="I194" s="261">
        <v>0</v>
      </c>
      <c r="J194" s="261">
        <v>0</v>
      </c>
      <c r="K194" s="261">
        <v>0</v>
      </c>
      <c r="L194" s="261">
        <v>0</v>
      </c>
      <c r="M194" s="261">
        <v>0</v>
      </c>
      <c r="N194" s="261">
        <v>0</v>
      </c>
      <c r="O194" s="261">
        <v>0</v>
      </c>
      <c r="P194" s="270">
        <v>0</v>
      </c>
      <c r="Q194" s="260">
        <v>0</v>
      </c>
      <c r="R194" s="260">
        <v>0</v>
      </c>
      <c r="S194" s="260">
        <v>0</v>
      </c>
      <c r="T194" s="260">
        <v>0</v>
      </c>
      <c r="U194" s="260">
        <v>0</v>
      </c>
      <c r="V194" s="260">
        <v>0</v>
      </c>
      <c r="W194" s="274">
        <v>0</v>
      </c>
    </row>
    <row r="195" spans="1:23">
      <c r="A195" t="s">
        <v>1209</v>
      </c>
      <c r="B195" s="258">
        <v>910050</v>
      </c>
      <c r="C195" s="7">
        <v>1001436</v>
      </c>
      <c r="D195" s="7">
        <v>55482</v>
      </c>
      <c r="E195" s="7"/>
      <c r="F195" s="225" t="s">
        <v>86</v>
      </c>
      <c r="G195" s="225" t="s">
        <v>21</v>
      </c>
      <c r="H195" s="259">
        <v>2172002</v>
      </c>
      <c r="I195" s="261">
        <v>826171.78800000006</v>
      </c>
      <c r="J195" s="261">
        <v>825332.8</v>
      </c>
      <c r="K195" s="261">
        <v>0</v>
      </c>
      <c r="L195" s="261">
        <v>0</v>
      </c>
      <c r="M195" s="261">
        <v>0</v>
      </c>
      <c r="N195" s="261">
        <v>382.75</v>
      </c>
      <c r="O195" s="261">
        <v>456.238</v>
      </c>
      <c r="P195" s="270">
        <v>0.38037340112946488</v>
      </c>
      <c r="Q195" s="260">
        <v>0.37998712708367671</v>
      </c>
      <c r="R195" s="260">
        <v>0</v>
      </c>
      <c r="S195" s="260">
        <v>0</v>
      </c>
      <c r="T195" s="260">
        <v>0</v>
      </c>
      <c r="U195" s="260">
        <v>1.7621991139971327E-4</v>
      </c>
      <c r="V195" s="260">
        <v>2.100541343884582E-4</v>
      </c>
      <c r="W195" s="274">
        <v>0.38037340112946488</v>
      </c>
    </row>
    <row r="196" spans="1:23">
      <c r="A196" t="s">
        <v>1210</v>
      </c>
      <c r="B196" s="258">
        <v>800036</v>
      </c>
      <c r="C196" s="7"/>
      <c r="D196" s="7">
        <v>56666</v>
      </c>
      <c r="E196" s="7">
        <v>60819</v>
      </c>
      <c r="F196" s="225" t="s">
        <v>95</v>
      </c>
      <c r="G196" s="225" t="s">
        <v>21</v>
      </c>
      <c r="H196" s="259">
        <v>223909</v>
      </c>
      <c r="I196" s="261">
        <v>0</v>
      </c>
      <c r="J196" s="261">
        <v>0</v>
      </c>
      <c r="K196" s="261">
        <v>0</v>
      </c>
      <c r="L196" s="261">
        <v>0</v>
      </c>
      <c r="M196" s="261">
        <v>0</v>
      </c>
      <c r="N196" s="261">
        <v>0</v>
      </c>
      <c r="O196" s="261">
        <v>0</v>
      </c>
      <c r="P196" s="270">
        <v>0</v>
      </c>
      <c r="Q196" s="260">
        <v>0</v>
      </c>
      <c r="R196" s="260">
        <v>0</v>
      </c>
      <c r="S196" s="260">
        <v>0</v>
      </c>
      <c r="T196" s="260">
        <v>0</v>
      </c>
      <c r="U196" s="260">
        <v>0</v>
      </c>
      <c r="V196" s="260">
        <v>0</v>
      </c>
      <c r="W196" s="274">
        <v>0</v>
      </c>
    </row>
    <row r="197" spans="1:23">
      <c r="A197" t="s">
        <v>1211</v>
      </c>
      <c r="B197" s="258">
        <v>500041</v>
      </c>
      <c r="C197" s="7"/>
      <c r="D197" s="7">
        <v>6431</v>
      </c>
      <c r="E197" s="7"/>
      <c r="F197" s="225" t="s">
        <v>83</v>
      </c>
      <c r="G197" s="225" t="s">
        <v>21</v>
      </c>
      <c r="H197" s="259">
        <v>725514</v>
      </c>
      <c r="I197" s="261">
        <v>0</v>
      </c>
      <c r="J197" s="261">
        <v>0</v>
      </c>
      <c r="K197" s="261">
        <v>0</v>
      </c>
      <c r="L197" s="261">
        <v>0</v>
      </c>
      <c r="M197" s="261">
        <v>0</v>
      </c>
      <c r="N197" s="261">
        <v>0</v>
      </c>
      <c r="O197" s="261">
        <v>0</v>
      </c>
      <c r="P197" s="270">
        <v>0</v>
      </c>
      <c r="Q197" s="260">
        <v>0</v>
      </c>
      <c r="R197" s="260">
        <v>0</v>
      </c>
      <c r="S197" s="260">
        <v>0</v>
      </c>
      <c r="T197" s="260">
        <v>0</v>
      </c>
      <c r="U197" s="260">
        <v>0</v>
      </c>
      <c r="V197" s="260">
        <v>0</v>
      </c>
      <c r="W197" s="274">
        <v>0</v>
      </c>
    </row>
    <row r="198" spans="1:23">
      <c r="A198" t="s">
        <v>939</v>
      </c>
      <c r="B198" s="258">
        <v>800186</v>
      </c>
      <c r="C198" s="7"/>
      <c r="D198" s="7">
        <v>57211</v>
      </c>
      <c r="E198" s="7">
        <v>60691</v>
      </c>
      <c r="F198" s="225" t="s">
        <v>95</v>
      </c>
      <c r="G198" s="225" t="s">
        <v>90</v>
      </c>
      <c r="H198" s="259">
        <v>316813</v>
      </c>
      <c r="I198" s="261">
        <v>0</v>
      </c>
      <c r="J198" s="261">
        <v>0</v>
      </c>
      <c r="K198" s="261">
        <v>0</v>
      </c>
      <c r="L198" s="261">
        <v>0</v>
      </c>
      <c r="M198" s="261">
        <v>0</v>
      </c>
      <c r="N198" s="261">
        <v>0</v>
      </c>
      <c r="O198" s="261">
        <v>0</v>
      </c>
      <c r="P198" s="270">
        <v>0</v>
      </c>
      <c r="Q198" s="260">
        <v>0</v>
      </c>
      <c r="R198" s="260">
        <v>0</v>
      </c>
      <c r="S198" s="260">
        <v>0</v>
      </c>
      <c r="T198" s="260">
        <v>0</v>
      </c>
      <c r="U198" s="260">
        <v>0</v>
      </c>
      <c r="V198" s="260">
        <v>0</v>
      </c>
      <c r="W198" s="274">
        <v>0</v>
      </c>
    </row>
    <row r="199" spans="1:23">
      <c r="A199" t="s">
        <v>1569</v>
      </c>
      <c r="B199" s="258">
        <v>500154</v>
      </c>
      <c r="C199" s="7"/>
      <c r="D199" s="7">
        <v>827</v>
      </c>
      <c r="E199" s="7"/>
      <c r="F199" s="225" t="s">
        <v>83</v>
      </c>
      <c r="G199" s="225" t="s">
        <v>90</v>
      </c>
      <c r="H199" s="259">
        <v>72869</v>
      </c>
      <c r="I199" s="261">
        <v>0</v>
      </c>
      <c r="J199" s="261">
        <v>0</v>
      </c>
      <c r="K199" s="261">
        <v>0</v>
      </c>
      <c r="L199" s="261">
        <v>0</v>
      </c>
      <c r="M199" s="261">
        <v>0</v>
      </c>
      <c r="N199" s="261">
        <v>0</v>
      </c>
      <c r="O199" s="261">
        <v>0</v>
      </c>
      <c r="P199" s="270">
        <v>0</v>
      </c>
      <c r="Q199" s="260">
        <v>0</v>
      </c>
      <c r="R199" s="260">
        <v>0</v>
      </c>
      <c r="S199" s="260">
        <v>0</v>
      </c>
      <c r="T199" s="260">
        <v>0</v>
      </c>
      <c r="U199" s="260">
        <v>0</v>
      </c>
      <c r="V199" s="260">
        <v>0</v>
      </c>
      <c r="W199" s="274">
        <v>0</v>
      </c>
    </row>
    <row r="200" spans="1:23">
      <c r="A200" t="s">
        <v>940</v>
      </c>
      <c r="B200" s="258">
        <v>910315</v>
      </c>
      <c r="C200" s="7"/>
      <c r="D200" s="7">
        <v>60317</v>
      </c>
      <c r="E200" s="7">
        <v>63229</v>
      </c>
      <c r="F200" s="225" t="s">
        <v>95</v>
      </c>
      <c r="G200" s="225" t="s">
        <v>19</v>
      </c>
      <c r="H200" s="259">
        <v>849074</v>
      </c>
      <c r="I200" s="261">
        <v>0</v>
      </c>
      <c r="J200" s="261">
        <v>0</v>
      </c>
      <c r="K200" s="261">
        <v>0</v>
      </c>
      <c r="L200" s="261">
        <v>0</v>
      </c>
      <c r="M200" s="261">
        <v>0</v>
      </c>
      <c r="N200" s="261">
        <v>0</v>
      </c>
      <c r="O200" s="261">
        <v>0</v>
      </c>
      <c r="P200" s="270">
        <v>0</v>
      </c>
      <c r="Q200" s="260">
        <v>0</v>
      </c>
      <c r="R200" s="260">
        <v>0</v>
      </c>
      <c r="S200" s="260">
        <v>0</v>
      </c>
      <c r="T200" s="260">
        <v>0</v>
      </c>
      <c r="U200" s="260">
        <v>0</v>
      </c>
      <c r="V200" s="260">
        <v>0</v>
      </c>
      <c r="W200" s="274">
        <v>0</v>
      </c>
    </row>
    <row r="201" spans="1:23">
      <c r="A201" t="s">
        <v>1212</v>
      </c>
      <c r="B201" s="258">
        <v>500310</v>
      </c>
      <c r="C201" s="7"/>
      <c r="D201" s="7">
        <v>6163</v>
      </c>
      <c r="E201" s="7"/>
      <c r="F201" s="225" t="s">
        <v>83</v>
      </c>
      <c r="G201" s="225" t="s">
        <v>21</v>
      </c>
      <c r="H201" s="259">
        <v>15582026</v>
      </c>
      <c r="I201" s="261">
        <v>0</v>
      </c>
      <c r="J201" s="261">
        <v>0</v>
      </c>
      <c r="K201" s="261">
        <v>0</v>
      </c>
      <c r="L201" s="261">
        <v>0</v>
      </c>
      <c r="M201" s="261">
        <v>0</v>
      </c>
      <c r="N201" s="261">
        <v>0</v>
      </c>
      <c r="O201" s="261">
        <v>0</v>
      </c>
      <c r="P201" s="270">
        <v>0</v>
      </c>
      <c r="Q201" s="260">
        <v>0</v>
      </c>
      <c r="R201" s="260">
        <v>0</v>
      </c>
      <c r="S201" s="260">
        <v>0</v>
      </c>
      <c r="T201" s="260">
        <v>0</v>
      </c>
      <c r="U201" s="260">
        <v>0</v>
      </c>
      <c r="V201" s="260">
        <v>0</v>
      </c>
      <c r="W201" s="274">
        <v>0</v>
      </c>
    </row>
    <row r="202" spans="1:23">
      <c r="A202" t="s">
        <v>941</v>
      </c>
      <c r="B202" s="258">
        <v>710127</v>
      </c>
      <c r="C202" s="7"/>
      <c r="D202" s="7">
        <v>60068</v>
      </c>
      <c r="E202" s="7">
        <v>61595</v>
      </c>
      <c r="F202" s="225" t="s">
        <v>84</v>
      </c>
      <c r="G202" s="225" t="s">
        <v>90</v>
      </c>
      <c r="H202" s="259">
        <v>176221</v>
      </c>
      <c r="I202" s="261">
        <v>0</v>
      </c>
      <c r="J202" s="261">
        <v>0</v>
      </c>
      <c r="K202" s="261">
        <v>0</v>
      </c>
      <c r="L202" s="261">
        <v>0</v>
      </c>
      <c r="M202" s="261">
        <v>0</v>
      </c>
      <c r="N202" s="261">
        <v>0</v>
      </c>
      <c r="O202" s="261">
        <v>0</v>
      </c>
      <c r="P202" s="270">
        <v>0</v>
      </c>
      <c r="Q202" s="260">
        <v>0</v>
      </c>
      <c r="R202" s="260">
        <v>0</v>
      </c>
      <c r="S202" s="260">
        <v>0</v>
      </c>
      <c r="T202" s="260">
        <v>0</v>
      </c>
      <c r="U202" s="260">
        <v>0</v>
      </c>
      <c r="V202" s="260">
        <v>0</v>
      </c>
      <c r="W202" s="274">
        <v>0</v>
      </c>
    </row>
    <row r="203" spans="1:23">
      <c r="A203" t="s">
        <v>1570</v>
      </c>
      <c r="B203" s="258">
        <v>500180</v>
      </c>
      <c r="C203" s="7"/>
      <c r="D203" s="7">
        <v>3651</v>
      </c>
      <c r="E203" s="7"/>
      <c r="F203" s="225" t="s">
        <v>83</v>
      </c>
      <c r="G203" s="225" t="s">
        <v>24</v>
      </c>
      <c r="H203" s="259">
        <v>2937</v>
      </c>
      <c r="I203" s="261">
        <v>0</v>
      </c>
      <c r="J203" s="261">
        <v>0</v>
      </c>
      <c r="K203" s="261">
        <v>0</v>
      </c>
      <c r="L203" s="261">
        <v>0</v>
      </c>
      <c r="M203" s="261">
        <v>0</v>
      </c>
      <c r="N203" s="261">
        <v>0</v>
      </c>
      <c r="O203" s="261">
        <v>0</v>
      </c>
      <c r="P203" s="270">
        <v>0</v>
      </c>
      <c r="Q203" s="260">
        <v>0</v>
      </c>
      <c r="R203" s="260">
        <v>0</v>
      </c>
      <c r="S203" s="260">
        <v>0</v>
      </c>
      <c r="T203" s="260">
        <v>0</v>
      </c>
      <c r="U203" s="260">
        <v>0</v>
      </c>
      <c r="V203" s="260">
        <v>0</v>
      </c>
      <c r="W203" s="274">
        <v>0</v>
      </c>
    </row>
    <row r="204" spans="1:23">
      <c r="A204" t="s">
        <v>1213</v>
      </c>
      <c r="B204" s="258">
        <v>900060</v>
      </c>
      <c r="C204" s="7">
        <v>1000207</v>
      </c>
      <c r="D204" s="7">
        <v>7999</v>
      </c>
      <c r="E204" s="7"/>
      <c r="F204" s="225" t="s">
        <v>86</v>
      </c>
      <c r="G204" s="225" t="s">
        <v>21</v>
      </c>
      <c r="H204" s="259">
        <v>3618169</v>
      </c>
      <c r="I204" s="261">
        <v>1397812.0720000002</v>
      </c>
      <c r="J204" s="261">
        <v>1396393.3</v>
      </c>
      <c r="K204" s="261">
        <v>0</v>
      </c>
      <c r="L204" s="261">
        <v>0</v>
      </c>
      <c r="M204" s="261">
        <v>0</v>
      </c>
      <c r="N204" s="261">
        <v>647.25</v>
      </c>
      <c r="O204" s="261">
        <v>771.52200000000005</v>
      </c>
      <c r="P204" s="270">
        <v>0.3863313383095151</v>
      </c>
      <c r="Q204" s="260">
        <v>0.38593921400575815</v>
      </c>
      <c r="R204" s="260">
        <v>0</v>
      </c>
      <c r="S204" s="260">
        <v>0</v>
      </c>
      <c r="T204" s="260">
        <v>0</v>
      </c>
      <c r="U204" s="260">
        <v>1.7888882470664029E-4</v>
      </c>
      <c r="V204" s="260">
        <v>2.1323547905031525E-4</v>
      </c>
      <c r="W204" s="274">
        <v>0.3863313383095151</v>
      </c>
    </row>
    <row r="205" spans="1:23">
      <c r="A205" t="s">
        <v>1849</v>
      </c>
      <c r="B205" s="258">
        <v>42016547</v>
      </c>
      <c r="C205" s="7"/>
      <c r="D205" s="7"/>
      <c r="E205" s="7"/>
      <c r="F205" s="225" t="s">
        <v>84</v>
      </c>
      <c r="G205" s="225" t="s">
        <v>21</v>
      </c>
      <c r="H205" s="259">
        <v>1</v>
      </c>
      <c r="I205" s="261">
        <v>0</v>
      </c>
      <c r="J205" s="261">
        <v>0</v>
      </c>
      <c r="K205" s="261">
        <v>0</v>
      </c>
      <c r="L205" s="261">
        <v>0</v>
      </c>
      <c r="M205" s="261">
        <v>0</v>
      </c>
      <c r="N205" s="261">
        <v>0</v>
      </c>
      <c r="O205" s="261">
        <v>0</v>
      </c>
      <c r="P205" s="270">
        <v>0</v>
      </c>
      <c r="Q205" s="260">
        <v>0</v>
      </c>
      <c r="R205" s="260">
        <v>0</v>
      </c>
      <c r="S205" s="260">
        <v>0</v>
      </c>
      <c r="T205" s="260">
        <v>0</v>
      </c>
      <c r="U205" s="260">
        <v>0</v>
      </c>
      <c r="V205" s="260">
        <v>0</v>
      </c>
      <c r="W205" s="274">
        <v>0</v>
      </c>
    </row>
    <row r="206" spans="1:23">
      <c r="A206" t="s">
        <v>1571</v>
      </c>
      <c r="B206" s="258">
        <v>500311</v>
      </c>
      <c r="C206" s="7"/>
      <c r="D206" s="7">
        <v>3080</v>
      </c>
      <c r="E206" s="7"/>
      <c r="F206" s="225" t="s">
        <v>83</v>
      </c>
      <c r="G206" s="225" t="s">
        <v>22</v>
      </c>
      <c r="H206" s="259">
        <v>97263</v>
      </c>
      <c r="I206" s="261">
        <v>0</v>
      </c>
      <c r="J206" s="261">
        <v>0</v>
      </c>
      <c r="K206" s="261">
        <v>0</v>
      </c>
      <c r="L206" s="261">
        <v>0</v>
      </c>
      <c r="M206" s="261">
        <v>0</v>
      </c>
      <c r="N206" s="261">
        <v>0</v>
      </c>
      <c r="O206" s="261">
        <v>0</v>
      </c>
      <c r="P206" s="270">
        <v>0</v>
      </c>
      <c r="Q206" s="260">
        <v>0</v>
      </c>
      <c r="R206" s="260">
        <v>0</v>
      </c>
      <c r="S206" s="260">
        <v>0</v>
      </c>
      <c r="T206" s="260">
        <v>0</v>
      </c>
      <c r="U206" s="260">
        <v>0</v>
      </c>
      <c r="V206" s="260">
        <v>0</v>
      </c>
      <c r="W206" s="274">
        <v>0</v>
      </c>
    </row>
    <row r="207" spans="1:23">
      <c r="A207" t="s">
        <v>1572</v>
      </c>
      <c r="B207" s="258">
        <v>500312</v>
      </c>
      <c r="C207" s="7"/>
      <c r="D207" s="7">
        <v>6403</v>
      </c>
      <c r="E207" s="7"/>
      <c r="F207" s="225" t="s">
        <v>83</v>
      </c>
      <c r="G207" s="225" t="s">
        <v>22</v>
      </c>
      <c r="H207" s="259">
        <v>32701</v>
      </c>
      <c r="I207" s="261">
        <v>0</v>
      </c>
      <c r="J207" s="261">
        <v>0</v>
      </c>
      <c r="K207" s="261">
        <v>0</v>
      </c>
      <c r="L207" s="261">
        <v>0</v>
      </c>
      <c r="M207" s="261">
        <v>0</v>
      </c>
      <c r="N207" s="261">
        <v>0</v>
      </c>
      <c r="O207" s="261">
        <v>0</v>
      </c>
      <c r="P207" s="270">
        <v>0</v>
      </c>
      <c r="Q207" s="260">
        <v>0</v>
      </c>
      <c r="R207" s="260">
        <v>0</v>
      </c>
      <c r="S207" s="260">
        <v>0</v>
      </c>
      <c r="T207" s="260">
        <v>0</v>
      </c>
      <c r="U207" s="260">
        <v>0</v>
      </c>
      <c r="V207" s="260">
        <v>0</v>
      </c>
      <c r="W207" s="274">
        <v>0</v>
      </c>
    </row>
    <row r="208" spans="1:23">
      <c r="A208" t="s">
        <v>942</v>
      </c>
      <c r="B208" s="258">
        <v>900177</v>
      </c>
      <c r="C208" s="7">
        <v>1001326</v>
      </c>
      <c r="D208" s="7">
        <v>55124</v>
      </c>
      <c r="E208" s="7"/>
      <c r="F208" s="225" t="s">
        <v>86</v>
      </c>
      <c r="G208" s="225" t="s">
        <v>13</v>
      </c>
      <c r="H208" s="259">
        <v>3670670</v>
      </c>
      <c r="I208" s="261">
        <v>1435175.2320000001</v>
      </c>
      <c r="J208" s="261">
        <v>1433718.1</v>
      </c>
      <c r="K208" s="261">
        <v>0</v>
      </c>
      <c r="L208" s="261">
        <v>0</v>
      </c>
      <c r="M208" s="261">
        <v>0</v>
      </c>
      <c r="N208" s="261">
        <v>664.75</v>
      </c>
      <c r="O208" s="261">
        <v>792.38199999999995</v>
      </c>
      <c r="P208" s="270">
        <v>0.39098454287636869</v>
      </c>
      <c r="Q208" s="260">
        <v>0.39058757665494315</v>
      </c>
      <c r="R208" s="260">
        <v>0</v>
      </c>
      <c r="S208" s="260">
        <v>0</v>
      </c>
      <c r="T208" s="260">
        <v>0</v>
      </c>
      <c r="U208" s="260">
        <v>1.8109772875251658E-4</v>
      </c>
      <c r="V208" s="260">
        <v>2.1586849267299973E-4</v>
      </c>
      <c r="W208" s="274">
        <v>0.39098454287636869</v>
      </c>
    </row>
    <row r="209" spans="1:23">
      <c r="A209" t="s">
        <v>1573</v>
      </c>
      <c r="B209" s="258">
        <v>60084200</v>
      </c>
      <c r="C209" s="7"/>
      <c r="D209" s="7">
        <v>7069</v>
      </c>
      <c r="E209" s="7"/>
      <c r="F209" s="225" t="s">
        <v>83</v>
      </c>
      <c r="G209" s="225" t="s">
        <v>24</v>
      </c>
      <c r="H209" s="259">
        <v>0</v>
      </c>
      <c r="I209" s="261">
        <v>0</v>
      </c>
      <c r="J209" s="261">
        <v>0</v>
      </c>
      <c r="K209" s="261">
        <v>0</v>
      </c>
      <c r="L209" s="261">
        <v>0</v>
      </c>
      <c r="M209" s="261">
        <v>0</v>
      </c>
      <c r="N209" s="261">
        <v>0</v>
      </c>
      <c r="O209" s="261">
        <v>0</v>
      </c>
      <c r="P209" s="270">
        <v>0</v>
      </c>
      <c r="Q209" s="260">
        <v>0</v>
      </c>
      <c r="R209" s="260">
        <v>0</v>
      </c>
      <c r="S209" s="260">
        <v>0</v>
      </c>
      <c r="T209" s="260">
        <v>0</v>
      </c>
      <c r="U209" s="260">
        <v>0</v>
      </c>
      <c r="V209" s="260">
        <v>0</v>
      </c>
      <c r="W209" s="274">
        <v>0</v>
      </c>
    </row>
    <row r="210" spans="1:23">
      <c r="A210" t="s">
        <v>1574</v>
      </c>
      <c r="B210" s="258">
        <v>900468</v>
      </c>
      <c r="C210" s="7">
        <v>1001425</v>
      </c>
      <c r="D210" s="7">
        <v>126</v>
      </c>
      <c r="E210" s="7"/>
      <c r="F210" s="225" t="s">
        <v>86</v>
      </c>
      <c r="G210" s="225" t="s">
        <v>13</v>
      </c>
      <c r="H210" s="259">
        <v>1390938</v>
      </c>
      <c r="I210" s="261">
        <v>751195.95200000005</v>
      </c>
      <c r="J210" s="261">
        <v>750429.3</v>
      </c>
      <c r="K210" s="261">
        <v>0</v>
      </c>
      <c r="L210" s="261">
        <v>0</v>
      </c>
      <c r="M210" s="261">
        <v>0</v>
      </c>
      <c r="N210" s="261">
        <v>349.75</v>
      </c>
      <c r="O210" s="261">
        <v>416.90199999999999</v>
      </c>
      <c r="P210" s="270">
        <v>0.54006429617998797</v>
      </c>
      <c r="Q210" s="260">
        <v>0.53951311992338991</v>
      </c>
      <c r="R210" s="260">
        <v>0</v>
      </c>
      <c r="S210" s="260">
        <v>0</v>
      </c>
      <c r="T210" s="260">
        <v>0</v>
      </c>
      <c r="U210" s="260">
        <v>2.514490221706503E-4</v>
      </c>
      <c r="V210" s="260">
        <v>2.9972723442741515E-4</v>
      </c>
      <c r="W210" s="274">
        <v>0.54006429617998797</v>
      </c>
    </row>
    <row r="211" spans="1:23">
      <c r="A211" t="s">
        <v>943</v>
      </c>
      <c r="B211" s="258">
        <v>800013</v>
      </c>
      <c r="C211" s="7"/>
      <c r="D211" s="7"/>
      <c r="E211" s="7">
        <v>60989</v>
      </c>
      <c r="F211" s="225" t="s">
        <v>95</v>
      </c>
      <c r="G211" s="225" t="s">
        <v>101</v>
      </c>
      <c r="H211" s="259">
        <v>1</v>
      </c>
      <c r="I211" s="261">
        <v>0</v>
      </c>
      <c r="J211" s="261">
        <v>0</v>
      </c>
      <c r="K211" s="261">
        <v>0</v>
      </c>
      <c r="L211" s="261">
        <v>0</v>
      </c>
      <c r="M211" s="261">
        <v>0</v>
      </c>
      <c r="N211" s="261">
        <v>0</v>
      </c>
      <c r="O211" s="261">
        <v>0</v>
      </c>
      <c r="P211" s="270">
        <v>0</v>
      </c>
      <c r="Q211" s="260">
        <v>0</v>
      </c>
      <c r="R211" s="260">
        <v>0</v>
      </c>
      <c r="S211" s="260">
        <v>0</v>
      </c>
      <c r="T211" s="260">
        <v>0</v>
      </c>
      <c r="U211" s="260">
        <v>0</v>
      </c>
      <c r="V211" s="260">
        <v>0</v>
      </c>
      <c r="W211" s="274">
        <v>0</v>
      </c>
    </row>
    <row r="212" spans="1:23">
      <c r="A212" t="s">
        <v>1214</v>
      </c>
      <c r="B212" s="258">
        <v>46347800</v>
      </c>
      <c r="C212" s="7"/>
      <c r="D212" s="7">
        <v>57428</v>
      </c>
      <c r="E212" s="7"/>
      <c r="F212" s="225" t="s">
        <v>95</v>
      </c>
      <c r="G212" s="225" t="s">
        <v>90</v>
      </c>
      <c r="H212" s="259">
        <v>57202</v>
      </c>
      <c r="I212" s="261">
        <v>0</v>
      </c>
      <c r="J212" s="261">
        <v>0</v>
      </c>
      <c r="K212" s="261">
        <v>0</v>
      </c>
      <c r="L212" s="261">
        <v>0</v>
      </c>
      <c r="M212" s="261">
        <v>0</v>
      </c>
      <c r="N212" s="261">
        <v>0</v>
      </c>
      <c r="O212" s="261">
        <v>0</v>
      </c>
      <c r="P212" s="270">
        <v>0</v>
      </c>
      <c r="Q212" s="260">
        <v>0</v>
      </c>
      <c r="R212" s="260">
        <v>0</v>
      </c>
      <c r="S212" s="260">
        <v>0</v>
      </c>
      <c r="T212" s="260">
        <v>0</v>
      </c>
      <c r="U212" s="260">
        <v>0</v>
      </c>
      <c r="V212" s="260">
        <v>0</v>
      </c>
      <c r="W212" s="274">
        <v>0</v>
      </c>
    </row>
    <row r="213" spans="1:23">
      <c r="A213" t="s">
        <v>1082</v>
      </c>
      <c r="B213" s="258">
        <v>900259</v>
      </c>
      <c r="C213" s="7">
        <v>1000100</v>
      </c>
      <c r="D213" s="7">
        <v>55372</v>
      </c>
      <c r="E213" s="7"/>
      <c r="F213" s="225" t="s">
        <v>86</v>
      </c>
      <c r="G213" s="225" t="s">
        <v>13</v>
      </c>
      <c r="H213" s="259">
        <v>2326465</v>
      </c>
      <c r="I213" s="261">
        <v>879564.34</v>
      </c>
      <c r="J213" s="261">
        <v>878671.1</v>
      </c>
      <c r="K213" s="261">
        <v>0</v>
      </c>
      <c r="L213" s="261">
        <v>0</v>
      </c>
      <c r="M213" s="261">
        <v>0</v>
      </c>
      <c r="N213" s="261">
        <v>407.5</v>
      </c>
      <c r="O213" s="261">
        <v>485.74</v>
      </c>
      <c r="P213" s="270">
        <v>0.37806901887627797</v>
      </c>
      <c r="Q213" s="260">
        <v>0.37768507155706188</v>
      </c>
      <c r="R213" s="260">
        <v>0</v>
      </c>
      <c r="S213" s="260">
        <v>0</v>
      </c>
      <c r="T213" s="260">
        <v>0</v>
      </c>
      <c r="U213" s="260">
        <v>1.7515844854747438E-4</v>
      </c>
      <c r="V213" s="260">
        <v>2.0878887066858948E-4</v>
      </c>
      <c r="W213" s="274">
        <v>0.37806901887627797</v>
      </c>
    </row>
    <row r="214" spans="1:23">
      <c r="A214" t="s">
        <v>1045</v>
      </c>
      <c r="B214" s="258">
        <v>910517</v>
      </c>
      <c r="C214" s="7"/>
      <c r="D214" s="7">
        <v>63080</v>
      </c>
      <c r="E214" s="7">
        <v>64809</v>
      </c>
      <c r="F214" s="225" t="s">
        <v>84</v>
      </c>
      <c r="G214" s="225" t="s">
        <v>18</v>
      </c>
      <c r="H214" s="259">
        <v>290269</v>
      </c>
      <c r="I214" s="261">
        <v>0</v>
      </c>
      <c r="J214" s="261">
        <v>0</v>
      </c>
      <c r="K214" s="261">
        <v>0</v>
      </c>
      <c r="L214" s="261">
        <v>0</v>
      </c>
      <c r="M214" s="261">
        <v>0</v>
      </c>
      <c r="N214" s="261">
        <v>0</v>
      </c>
      <c r="O214" s="261">
        <v>0</v>
      </c>
      <c r="P214" s="270">
        <v>0</v>
      </c>
      <c r="Q214" s="260">
        <v>0</v>
      </c>
      <c r="R214" s="260">
        <v>0</v>
      </c>
      <c r="S214" s="260">
        <v>0</v>
      </c>
      <c r="T214" s="260">
        <v>0</v>
      </c>
      <c r="U214" s="260">
        <v>0</v>
      </c>
      <c r="V214" s="260">
        <v>0</v>
      </c>
      <c r="W214" s="274">
        <v>0</v>
      </c>
    </row>
    <row r="215" spans="1:23">
      <c r="A215" t="s">
        <v>138</v>
      </c>
      <c r="B215" s="258">
        <v>900059</v>
      </c>
      <c r="C215" s="7">
        <v>1006804</v>
      </c>
      <c r="D215" s="7">
        <v>7082</v>
      </c>
      <c r="E215" s="7"/>
      <c r="F215" s="225" t="s">
        <v>86</v>
      </c>
      <c r="G215" s="225" t="s">
        <v>18</v>
      </c>
      <c r="H215" s="259">
        <v>2075115.48</v>
      </c>
      <c r="I215" s="261">
        <v>866974.08799999999</v>
      </c>
      <c r="J215" s="261">
        <v>866094</v>
      </c>
      <c r="K215" s="261">
        <v>0</v>
      </c>
      <c r="L215" s="261">
        <v>0</v>
      </c>
      <c r="M215" s="261">
        <v>0</v>
      </c>
      <c r="N215" s="261">
        <v>401.5</v>
      </c>
      <c r="O215" s="261">
        <v>478.58800000000002</v>
      </c>
      <c r="P215" s="270">
        <v>0.41779558600757971</v>
      </c>
      <c r="Q215" s="260">
        <v>0.41737147081568687</v>
      </c>
      <c r="R215" s="260">
        <v>0</v>
      </c>
      <c r="S215" s="260">
        <v>0</v>
      </c>
      <c r="T215" s="260">
        <v>0</v>
      </c>
      <c r="U215" s="260">
        <v>1.9348320798030961E-4</v>
      </c>
      <c r="V215" s="260">
        <v>2.3063198391252906E-4</v>
      </c>
      <c r="W215" s="274">
        <v>0.41779558600757971</v>
      </c>
    </row>
    <row r="216" spans="1:23">
      <c r="A216" t="s">
        <v>1215</v>
      </c>
      <c r="B216" s="258">
        <v>800188</v>
      </c>
      <c r="C216" s="7"/>
      <c r="D216" s="7">
        <v>57152</v>
      </c>
      <c r="E216" s="7">
        <v>60857</v>
      </c>
      <c r="F216" s="225" t="s">
        <v>95</v>
      </c>
      <c r="G216" s="225" t="s">
        <v>21</v>
      </c>
      <c r="H216" s="259">
        <v>216789</v>
      </c>
      <c r="I216" s="261">
        <v>0</v>
      </c>
      <c r="J216" s="261">
        <v>0</v>
      </c>
      <c r="K216" s="261">
        <v>0</v>
      </c>
      <c r="L216" s="261">
        <v>0</v>
      </c>
      <c r="M216" s="261">
        <v>0</v>
      </c>
      <c r="N216" s="261">
        <v>0</v>
      </c>
      <c r="O216" s="261">
        <v>0</v>
      </c>
      <c r="P216" s="270">
        <v>0</v>
      </c>
      <c r="Q216" s="260">
        <v>0</v>
      </c>
      <c r="R216" s="260">
        <v>0</v>
      </c>
      <c r="S216" s="260">
        <v>0</v>
      </c>
      <c r="T216" s="260">
        <v>0</v>
      </c>
      <c r="U216" s="260">
        <v>0</v>
      </c>
      <c r="V216" s="260">
        <v>0</v>
      </c>
      <c r="W216" s="274">
        <v>0</v>
      </c>
    </row>
    <row r="217" spans="1:23">
      <c r="A217" t="s">
        <v>139</v>
      </c>
      <c r="B217" s="258">
        <v>800140</v>
      </c>
      <c r="C217" s="7"/>
      <c r="D217" s="7">
        <v>56790</v>
      </c>
      <c r="E217" s="7">
        <v>60724</v>
      </c>
      <c r="F217" s="225" t="s">
        <v>95</v>
      </c>
      <c r="G217" s="225" t="s">
        <v>22</v>
      </c>
      <c r="H217" s="259">
        <v>175415</v>
      </c>
      <c r="I217" s="261">
        <v>0</v>
      </c>
      <c r="J217" s="261">
        <v>0</v>
      </c>
      <c r="K217" s="261">
        <v>0</v>
      </c>
      <c r="L217" s="261">
        <v>0</v>
      </c>
      <c r="M217" s="261">
        <v>0</v>
      </c>
      <c r="N217" s="261">
        <v>0</v>
      </c>
      <c r="O217" s="261">
        <v>0</v>
      </c>
      <c r="P217" s="270">
        <v>0</v>
      </c>
      <c r="Q217" s="260">
        <v>0</v>
      </c>
      <c r="R217" s="260">
        <v>0</v>
      </c>
      <c r="S217" s="260">
        <v>0</v>
      </c>
      <c r="T217" s="260">
        <v>0</v>
      </c>
      <c r="U217" s="260">
        <v>0</v>
      </c>
      <c r="V217" s="260">
        <v>0</v>
      </c>
      <c r="W217" s="274">
        <v>0</v>
      </c>
    </row>
    <row r="218" spans="1:23">
      <c r="A218" t="s">
        <v>140</v>
      </c>
      <c r="B218" s="258">
        <v>501138</v>
      </c>
      <c r="C218" s="7"/>
      <c r="D218" s="7">
        <v>7179</v>
      </c>
      <c r="E218" s="7"/>
      <c r="F218" s="225" t="s">
        <v>83</v>
      </c>
      <c r="G218" s="225" t="s">
        <v>13</v>
      </c>
      <c r="H218" s="259">
        <v>32271</v>
      </c>
      <c r="I218" s="261">
        <v>0</v>
      </c>
      <c r="J218" s="261">
        <v>0</v>
      </c>
      <c r="K218" s="261">
        <v>0</v>
      </c>
      <c r="L218" s="261">
        <v>0</v>
      </c>
      <c r="M218" s="261">
        <v>0</v>
      </c>
      <c r="N218" s="261">
        <v>0</v>
      </c>
      <c r="O218" s="261">
        <v>0</v>
      </c>
      <c r="P218" s="270">
        <v>0</v>
      </c>
      <c r="Q218" s="260">
        <v>0</v>
      </c>
      <c r="R218" s="260">
        <v>0</v>
      </c>
      <c r="S218" s="260">
        <v>0</v>
      </c>
      <c r="T218" s="260">
        <v>0</v>
      </c>
      <c r="U218" s="260">
        <v>0</v>
      </c>
      <c r="V218" s="260">
        <v>0</v>
      </c>
      <c r="W218" s="274">
        <v>0</v>
      </c>
    </row>
    <row r="219" spans="1:23">
      <c r="A219" t="s">
        <v>1046</v>
      </c>
      <c r="B219" s="258">
        <v>500019</v>
      </c>
      <c r="C219" s="7"/>
      <c r="D219" s="7">
        <v>3013</v>
      </c>
      <c r="E219" s="7"/>
      <c r="F219" s="225" t="s">
        <v>83</v>
      </c>
      <c r="G219" s="225" t="s">
        <v>22</v>
      </c>
      <c r="H219" s="259">
        <v>1789832</v>
      </c>
      <c r="I219" s="261">
        <v>0</v>
      </c>
      <c r="J219" s="261">
        <v>0</v>
      </c>
      <c r="K219" s="261">
        <v>0</v>
      </c>
      <c r="L219" s="261">
        <v>0</v>
      </c>
      <c r="M219" s="261">
        <v>0</v>
      </c>
      <c r="N219" s="261">
        <v>0</v>
      </c>
      <c r="O219" s="261">
        <v>0</v>
      </c>
      <c r="P219" s="270">
        <v>0</v>
      </c>
      <c r="Q219" s="260">
        <v>0</v>
      </c>
      <c r="R219" s="260">
        <v>0</v>
      </c>
      <c r="S219" s="260">
        <v>0</v>
      </c>
      <c r="T219" s="260">
        <v>0</v>
      </c>
      <c r="U219" s="260">
        <v>0</v>
      </c>
      <c r="V219" s="260">
        <v>0</v>
      </c>
      <c r="W219" s="274">
        <v>0</v>
      </c>
    </row>
    <row r="220" spans="1:23">
      <c r="A220" t="s">
        <v>141</v>
      </c>
      <c r="B220" s="258">
        <v>900183</v>
      </c>
      <c r="C220" s="7">
        <v>1003652</v>
      </c>
      <c r="D220" s="7">
        <v>54761</v>
      </c>
      <c r="E220" s="7"/>
      <c r="F220" s="225" t="s">
        <v>86</v>
      </c>
      <c r="G220" s="225" t="s">
        <v>22</v>
      </c>
      <c r="H220" s="259">
        <v>2989539</v>
      </c>
      <c r="I220" s="261">
        <v>1199068.5079999999</v>
      </c>
      <c r="J220" s="261">
        <v>1197851.3999999999</v>
      </c>
      <c r="K220" s="261">
        <v>0</v>
      </c>
      <c r="L220" s="261">
        <v>0</v>
      </c>
      <c r="M220" s="261">
        <v>0</v>
      </c>
      <c r="N220" s="261">
        <v>555.25</v>
      </c>
      <c r="O220" s="261">
        <v>661.85799999999995</v>
      </c>
      <c r="P220" s="270">
        <v>0.40108809686041891</v>
      </c>
      <c r="Q220" s="260">
        <v>0.40068097455828472</v>
      </c>
      <c r="R220" s="260">
        <v>0</v>
      </c>
      <c r="S220" s="260">
        <v>0</v>
      </c>
      <c r="T220" s="260">
        <v>0</v>
      </c>
      <c r="U220" s="260">
        <v>1.857309772510076E-4</v>
      </c>
      <c r="V220" s="260">
        <v>2.2139132488320103E-4</v>
      </c>
      <c r="W220" s="274">
        <v>0.40108809686041891</v>
      </c>
    </row>
    <row r="221" spans="1:23">
      <c r="A221" t="s">
        <v>944</v>
      </c>
      <c r="B221" s="258">
        <v>900063</v>
      </c>
      <c r="C221" s="7">
        <v>1000788</v>
      </c>
      <c r="D221" s="7">
        <v>55328</v>
      </c>
      <c r="E221" s="7"/>
      <c r="F221" s="225" t="s">
        <v>86</v>
      </c>
      <c r="G221" s="225" t="s">
        <v>22</v>
      </c>
      <c r="H221" s="259">
        <v>3918106.1999999997</v>
      </c>
      <c r="I221" s="261">
        <v>1563687.804</v>
      </c>
      <c r="J221" s="261">
        <v>1562099.7</v>
      </c>
      <c r="K221" s="261">
        <v>0</v>
      </c>
      <c r="L221" s="261">
        <v>0</v>
      </c>
      <c r="M221" s="261">
        <v>0</v>
      </c>
      <c r="N221" s="261">
        <v>724.5</v>
      </c>
      <c r="O221" s="261">
        <v>863.60400000000004</v>
      </c>
      <c r="P221" s="270">
        <v>0.39909275659756238</v>
      </c>
      <c r="Q221" s="260">
        <v>0.39868743220895853</v>
      </c>
      <c r="R221" s="260">
        <v>0</v>
      </c>
      <c r="S221" s="260">
        <v>0</v>
      </c>
      <c r="T221" s="260">
        <v>0</v>
      </c>
      <c r="U221" s="260">
        <v>1.849107612243895E-4</v>
      </c>
      <c r="V221" s="260">
        <v>2.2041362737947227E-4</v>
      </c>
      <c r="W221" s="274">
        <v>0.39909275659756238</v>
      </c>
    </row>
    <row r="222" spans="1:23">
      <c r="A222" t="s">
        <v>142</v>
      </c>
      <c r="B222" s="258">
        <v>900275</v>
      </c>
      <c r="C222" s="7">
        <v>1000278</v>
      </c>
      <c r="D222" s="7">
        <v>55687</v>
      </c>
      <c r="E222" s="7"/>
      <c r="F222" s="225" t="s">
        <v>86</v>
      </c>
      <c r="G222" s="225" t="s">
        <v>18</v>
      </c>
      <c r="H222" s="259">
        <v>2141761</v>
      </c>
      <c r="I222" s="261">
        <v>871130.78800000006</v>
      </c>
      <c r="J222" s="261">
        <v>870223.3</v>
      </c>
      <c r="K222" s="261">
        <v>0</v>
      </c>
      <c r="L222" s="261">
        <v>0</v>
      </c>
      <c r="M222" s="261">
        <v>0</v>
      </c>
      <c r="N222" s="261">
        <v>414</v>
      </c>
      <c r="O222" s="261">
        <v>493.488</v>
      </c>
      <c r="P222" s="270">
        <v>0.40673575996574779</v>
      </c>
      <c r="Q222" s="260">
        <v>0.40631204882337479</v>
      </c>
      <c r="R222" s="260">
        <v>0</v>
      </c>
      <c r="S222" s="260">
        <v>0</v>
      </c>
      <c r="T222" s="260">
        <v>0</v>
      </c>
      <c r="U222" s="260">
        <v>1.9329887881981228E-4</v>
      </c>
      <c r="V222" s="260">
        <v>2.3041226355321627E-4</v>
      </c>
      <c r="W222" s="274">
        <v>0.40673575996574779</v>
      </c>
    </row>
    <row r="223" spans="1:23">
      <c r="A223" t="s">
        <v>1047</v>
      </c>
      <c r="B223" s="258">
        <v>910518</v>
      </c>
      <c r="C223" s="7"/>
      <c r="D223" s="7">
        <v>56945</v>
      </c>
      <c r="E223" s="7">
        <v>62241</v>
      </c>
      <c r="F223" s="225" t="s">
        <v>95</v>
      </c>
      <c r="G223" s="225" t="s">
        <v>19</v>
      </c>
      <c r="H223" s="259">
        <v>350139</v>
      </c>
      <c r="I223" s="261">
        <v>0</v>
      </c>
      <c r="J223" s="261">
        <v>0</v>
      </c>
      <c r="K223" s="261">
        <v>0</v>
      </c>
      <c r="L223" s="261">
        <v>0</v>
      </c>
      <c r="M223" s="261">
        <v>0</v>
      </c>
      <c r="N223" s="261">
        <v>0</v>
      </c>
      <c r="O223" s="261">
        <v>0</v>
      </c>
      <c r="P223" s="270">
        <v>0</v>
      </c>
      <c r="Q223" s="260">
        <v>0</v>
      </c>
      <c r="R223" s="260">
        <v>0</v>
      </c>
      <c r="S223" s="260">
        <v>0</v>
      </c>
      <c r="T223" s="260">
        <v>0</v>
      </c>
      <c r="U223" s="260">
        <v>0</v>
      </c>
      <c r="V223" s="260">
        <v>0</v>
      </c>
      <c r="W223" s="274">
        <v>0</v>
      </c>
    </row>
    <row r="224" spans="1:23">
      <c r="A224" t="s">
        <v>1216</v>
      </c>
      <c r="B224" s="258">
        <v>11854100</v>
      </c>
      <c r="C224" s="7"/>
      <c r="D224" s="7">
        <v>58019</v>
      </c>
      <c r="E224" s="7"/>
      <c r="F224" s="225" t="s">
        <v>95</v>
      </c>
      <c r="G224" s="225" t="s">
        <v>90</v>
      </c>
      <c r="H224" s="259">
        <v>84016</v>
      </c>
      <c r="I224" s="261">
        <v>0</v>
      </c>
      <c r="J224" s="261">
        <v>0</v>
      </c>
      <c r="K224" s="261">
        <v>0</v>
      </c>
      <c r="L224" s="261">
        <v>0</v>
      </c>
      <c r="M224" s="261">
        <v>0</v>
      </c>
      <c r="N224" s="261">
        <v>0</v>
      </c>
      <c r="O224" s="261">
        <v>0</v>
      </c>
      <c r="P224" s="270">
        <v>0</v>
      </c>
      <c r="Q224" s="260">
        <v>0</v>
      </c>
      <c r="R224" s="260">
        <v>0</v>
      </c>
      <c r="S224" s="260">
        <v>0</v>
      </c>
      <c r="T224" s="260">
        <v>0</v>
      </c>
      <c r="U224" s="260">
        <v>0</v>
      </c>
      <c r="V224" s="260">
        <v>0</v>
      </c>
      <c r="W224" s="274">
        <v>0</v>
      </c>
    </row>
    <row r="225" spans="1:23">
      <c r="A225" t="s">
        <v>945</v>
      </c>
      <c r="B225" s="258">
        <v>800040</v>
      </c>
      <c r="C225" s="7"/>
      <c r="D225" s="7">
        <v>57040</v>
      </c>
      <c r="E225" s="7">
        <v>60899</v>
      </c>
      <c r="F225" s="225" t="s">
        <v>95</v>
      </c>
      <c r="G225" s="225" t="s">
        <v>106</v>
      </c>
      <c r="H225" s="259">
        <v>342139</v>
      </c>
      <c r="I225" s="261">
        <v>0</v>
      </c>
      <c r="J225" s="261">
        <v>0</v>
      </c>
      <c r="K225" s="261">
        <v>0</v>
      </c>
      <c r="L225" s="261">
        <v>0</v>
      </c>
      <c r="M225" s="261">
        <v>0</v>
      </c>
      <c r="N225" s="261">
        <v>0</v>
      </c>
      <c r="O225" s="261">
        <v>0</v>
      </c>
      <c r="P225" s="270">
        <v>0</v>
      </c>
      <c r="Q225" s="260">
        <v>0</v>
      </c>
      <c r="R225" s="260">
        <v>0</v>
      </c>
      <c r="S225" s="260">
        <v>0</v>
      </c>
      <c r="T225" s="260">
        <v>0</v>
      </c>
      <c r="U225" s="260">
        <v>0</v>
      </c>
      <c r="V225" s="260">
        <v>0</v>
      </c>
      <c r="W225" s="274">
        <v>0</v>
      </c>
    </row>
    <row r="226" spans="1:23">
      <c r="A226" t="s">
        <v>1217</v>
      </c>
      <c r="B226" s="258">
        <v>500313</v>
      </c>
      <c r="C226" s="7"/>
      <c r="D226" s="7">
        <v>3081</v>
      </c>
      <c r="E226" s="7"/>
      <c r="F226" s="225" t="s">
        <v>83</v>
      </c>
      <c r="G226" s="225" t="s">
        <v>22</v>
      </c>
      <c r="H226" s="259">
        <v>73727</v>
      </c>
      <c r="I226" s="261">
        <v>0</v>
      </c>
      <c r="J226" s="261">
        <v>0</v>
      </c>
      <c r="K226" s="261">
        <v>0</v>
      </c>
      <c r="L226" s="261">
        <v>0</v>
      </c>
      <c r="M226" s="261">
        <v>0</v>
      </c>
      <c r="N226" s="261">
        <v>0</v>
      </c>
      <c r="O226" s="261">
        <v>0</v>
      </c>
      <c r="P226" s="270">
        <v>0</v>
      </c>
      <c r="Q226" s="260">
        <v>0</v>
      </c>
      <c r="R226" s="260">
        <v>0</v>
      </c>
      <c r="S226" s="260">
        <v>0</v>
      </c>
      <c r="T226" s="260">
        <v>0</v>
      </c>
      <c r="U226" s="260">
        <v>0</v>
      </c>
      <c r="V226" s="260">
        <v>0</v>
      </c>
      <c r="W226" s="274">
        <v>0</v>
      </c>
    </row>
    <row r="227" spans="1:23">
      <c r="A227" t="s">
        <v>1575</v>
      </c>
      <c r="B227" s="258">
        <v>501081</v>
      </c>
      <c r="C227" s="7"/>
      <c r="D227" s="7">
        <v>2186</v>
      </c>
      <c r="E227" s="7"/>
      <c r="F227" s="225" t="s">
        <v>83</v>
      </c>
      <c r="G227" s="225" t="s">
        <v>17</v>
      </c>
      <c r="H227" s="259">
        <v>281585</v>
      </c>
      <c r="I227" s="261">
        <v>0</v>
      </c>
      <c r="J227" s="261">
        <v>0</v>
      </c>
      <c r="K227" s="261">
        <v>0</v>
      </c>
      <c r="L227" s="261">
        <v>0</v>
      </c>
      <c r="M227" s="261">
        <v>0</v>
      </c>
      <c r="N227" s="261">
        <v>0</v>
      </c>
      <c r="O227" s="261">
        <v>0</v>
      </c>
      <c r="P227" s="270">
        <v>0</v>
      </c>
      <c r="Q227" s="260">
        <v>0</v>
      </c>
      <c r="R227" s="260">
        <v>0</v>
      </c>
      <c r="S227" s="260">
        <v>0</v>
      </c>
      <c r="T227" s="260">
        <v>0</v>
      </c>
      <c r="U227" s="260">
        <v>0</v>
      </c>
      <c r="V227" s="260">
        <v>0</v>
      </c>
      <c r="W227" s="274">
        <v>0</v>
      </c>
    </row>
    <row r="228" spans="1:23">
      <c r="A228" t="s">
        <v>1218</v>
      </c>
      <c r="B228" s="258">
        <v>501010</v>
      </c>
      <c r="C228" s="7"/>
      <c r="D228" s="7"/>
      <c r="E228" s="7"/>
      <c r="F228" s="225" t="s">
        <v>83</v>
      </c>
      <c r="G228" s="225" t="s">
        <v>21</v>
      </c>
      <c r="H228" s="259">
        <v>1</v>
      </c>
      <c r="I228" s="261">
        <v>0</v>
      </c>
      <c r="J228" s="261">
        <v>0</v>
      </c>
      <c r="K228" s="261">
        <v>0</v>
      </c>
      <c r="L228" s="261">
        <v>0</v>
      </c>
      <c r="M228" s="261">
        <v>0</v>
      </c>
      <c r="N228" s="261">
        <v>0</v>
      </c>
      <c r="O228" s="261">
        <v>0</v>
      </c>
      <c r="P228" s="270">
        <v>0</v>
      </c>
      <c r="Q228" s="260">
        <v>0</v>
      </c>
      <c r="R228" s="260">
        <v>0</v>
      </c>
      <c r="S228" s="260">
        <v>0</v>
      </c>
      <c r="T228" s="260">
        <v>0</v>
      </c>
      <c r="U228" s="260">
        <v>0</v>
      </c>
      <c r="V228" s="260">
        <v>0</v>
      </c>
      <c r="W228" s="274">
        <v>0</v>
      </c>
    </row>
    <row r="229" spans="1:23">
      <c r="A229" t="s">
        <v>143</v>
      </c>
      <c r="B229" s="258">
        <v>500066</v>
      </c>
      <c r="C229" s="7"/>
      <c r="D229" s="7">
        <v>154</v>
      </c>
      <c r="E229" s="7"/>
      <c r="F229" s="225" t="s">
        <v>83</v>
      </c>
      <c r="G229" s="225" t="s">
        <v>18</v>
      </c>
      <c r="H229" s="259">
        <v>1245713</v>
      </c>
      <c r="I229" s="261">
        <v>0</v>
      </c>
      <c r="J229" s="261">
        <v>0</v>
      </c>
      <c r="K229" s="261">
        <v>0</v>
      </c>
      <c r="L229" s="261">
        <v>0</v>
      </c>
      <c r="M229" s="261">
        <v>0</v>
      </c>
      <c r="N229" s="261">
        <v>0</v>
      </c>
      <c r="O229" s="261">
        <v>0</v>
      </c>
      <c r="P229" s="270">
        <v>0</v>
      </c>
      <c r="Q229" s="260">
        <v>0</v>
      </c>
      <c r="R229" s="260">
        <v>0</v>
      </c>
      <c r="S229" s="260">
        <v>0</v>
      </c>
      <c r="T229" s="260">
        <v>0</v>
      </c>
      <c r="U229" s="260">
        <v>0</v>
      </c>
      <c r="V229" s="260">
        <v>0</v>
      </c>
      <c r="W229" s="274">
        <v>0</v>
      </c>
    </row>
    <row r="230" spans="1:23">
      <c r="A230" t="s">
        <v>1219</v>
      </c>
      <c r="B230" s="258">
        <v>800001</v>
      </c>
      <c r="C230" s="7"/>
      <c r="D230" s="7">
        <v>56255</v>
      </c>
      <c r="E230" s="7">
        <v>60745</v>
      </c>
      <c r="F230" s="225" t="s">
        <v>95</v>
      </c>
      <c r="G230" s="225" t="s">
        <v>21</v>
      </c>
      <c r="H230" s="259">
        <v>326031</v>
      </c>
      <c r="I230" s="261">
        <v>0</v>
      </c>
      <c r="J230" s="261">
        <v>0</v>
      </c>
      <c r="K230" s="261">
        <v>0</v>
      </c>
      <c r="L230" s="261">
        <v>0</v>
      </c>
      <c r="M230" s="261">
        <v>0</v>
      </c>
      <c r="N230" s="261">
        <v>0</v>
      </c>
      <c r="O230" s="261">
        <v>0</v>
      </c>
      <c r="P230" s="270">
        <v>0</v>
      </c>
      <c r="Q230" s="260">
        <v>0</v>
      </c>
      <c r="R230" s="260">
        <v>0</v>
      </c>
      <c r="S230" s="260">
        <v>0</v>
      </c>
      <c r="T230" s="260">
        <v>0</v>
      </c>
      <c r="U230" s="260">
        <v>0</v>
      </c>
      <c r="V230" s="260">
        <v>0</v>
      </c>
      <c r="W230" s="274">
        <v>0</v>
      </c>
    </row>
    <row r="231" spans="1:23">
      <c r="A231" t="s">
        <v>1576</v>
      </c>
      <c r="B231" s="258">
        <v>71899600</v>
      </c>
      <c r="C231" s="7"/>
      <c r="D231" s="7">
        <v>64198</v>
      </c>
      <c r="E231" s="7"/>
      <c r="F231" s="225" t="s">
        <v>84</v>
      </c>
      <c r="G231" s="225" t="s">
        <v>21</v>
      </c>
      <c r="H231" s="259">
        <v>6590</v>
      </c>
      <c r="I231" s="261">
        <v>0</v>
      </c>
      <c r="J231" s="261">
        <v>0</v>
      </c>
      <c r="K231" s="261">
        <v>0</v>
      </c>
      <c r="L231" s="261">
        <v>0</v>
      </c>
      <c r="M231" s="261">
        <v>0</v>
      </c>
      <c r="N231" s="261">
        <v>0</v>
      </c>
      <c r="O231" s="261">
        <v>0</v>
      </c>
      <c r="P231" s="270">
        <v>0</v>
      </c>
      <c r="Q231" s="260">
        <v>0</v>
      </c>
      <c r="R231" s="260">
        <v>0</v>
      </c>
      <c r="S231" s="260">
        <v>0</v>
      </c>
      <c r="T231" s="260">
        <v>0</v>
      </c>
      <c r="U231" s="260">
        <v>0</v>
      </c>
      <c r="V231" s="260">
        <v>0</v>
      </c>
      <c r="W231" s="274">
        <v>0</v>
      </c>
    </row>
    <row r="232" spans="1:23">
      <c r="A232" t="s">
        <v>144</v>
      </c>
      <c r="B232" s="258">
        <v>800030</v>
      </c>
      <c r="C232" s="7"/>
      <c r="D232" s="7">
        <v>57890</v>
      </c>
      <c r="E232" s="7">
        <v>62359</v>
      </c>
      <c r="F232" s="225" t="s">
        <v>95</v>
      </c>
      <c r="G232" s="225" t="s">
        <v>90</v>
      </c>
      <c r="H232" s="259">
        <v>149368</v>
      </c>
      <c r="I232" s="261">
        <v>0</v>
      </c>
      <c r="J232" s="261">
        <v>0</v>
      </c>
      <c r="K232" s="261">
        <v>0</v>
      </c>
      <c r="L232" s="261">
        <v>0</v>
      </c>
      <c r="M232" s="261">
        <v>0</v>
      </c>
      <c r="N232" s="261">
        <v>0</v>
      </c>
      <c r="O232" s="261">
        <v>0</v>
      </c>
      <c r="P232" s="270">
        <v>0</v>
      </c>
      <c r="Q232" s="260">
        <v>0</v>
      </c>
      <c r="R232" s="260">
        <v>0</v>
      </c>
      <c r="S232" s="260">
        <v>0</v>
      </c>
      <c r="T232" s="260">
        <v>0</v>
      </c>
      <c r="U232" s="260">
        <v>0</v>
      </c>
      <c r="V232" s="260">
        <v>0</v>
      </c>
      <c r="W232" s="274">
        <v>0</v>
      </c>
    </row>
    <row r="233" spans="1:23">
      <c r="A233" t="s">
        <v>946</v>
      </c>
      <c r="B233" s="258">
        <v>500004</v>
      </c>
      <c r="C233" s="7"/>
      <c r="D233" s="7">
        <v>145</v>
      </c>
      <c r="E233" s="7"/>
      <c r="F233" s="225" t="s">
        <v>83</v>
      </c>
      <c r="G233" s="225" t="s">
        <v>13</v>
      </c>
      <c r="H233" s="259">
        <v>127574</v>
      </c>
      <c r="I233" s="261">
        <v>0</v>
      </c>
      <c r="J233" s="261">
        <v>0</v>
      </c>
      <c r="K233" s="261">
        <v>0</v>
      </c>
      <c r="L233" s="261">
        <v>0</v>
      </c>
      <c r="M233" s="261">
        <v>0</v>
      </c>
      <c r="N233" s="261">
        <v>0</v>
      </c>
      <c r="O233" s="261">
        <v>0</v>
      </c>
      <c r="P233" s="270">
        <v>0</v>
      </c>
      <c r="Q233" s="260">
        <v>0</v>
      </c>
      <c r="R233" s="260">
        <v>0</v>
      </c>
      <c r="S233" s="260">
        <v>0</v>
      </c>
      <c r="T233" s="260">
        <v>0</v>
      </c>
      <c r="U233" s="260">
        <v>0</v>
      </c>
      <c r="V233" s="260">
        <v>0</v>
      </c>
      <c r="W233" s="274">
        <v>0</v>
      </c>
    </row>
    <row r="234" spans="1:23">
      <c r="A234" t="s">
        <v>1220</v>
      </c>
      <c r="B234" s="258">
        <v>900158</v>
      </c>
      <c r="C234" s="7"/>
      <c r="D234" s="7">
        <v>56591</v>
      </c>
      <c r="E234" s="7">
        <v>61672</v>
      </c>
      <c r="F234" s="225" t="s">
        <v>95</v>
      </c>
      <c r="G234" s="225" t="s">
        <v>17</v>
      </c>
      <c r="H234" s="259">
        <v>29424</v>
      </c>
      <c r="I234" s="261">
        <v>0</v>
      </c>
      <c r="J234" s="261">
        <v>0</v>
      </c>
      <c r="K234" s="261">
        <v>0</v>
      </c>
      <c r="L234" s="261">
        <v>0</v>
      </c>
      <c r="M234" s="261">
        <v>0</v>
      </c>
      <c r="N234" s="261">
        <v>0</v>
      </c>
      <c r="O234" s="261">
        <v>0</v>
      </c>
      <c r="P234" s="270">
        <v>0</v>
      </c>
      <c r="Q234" s="260">
        <v>0</v>
      </c>
      <c r="R234" s="260">
        <v>0</v>
      </c>
      <c r="S234" s="260">
        <v>0</v>
      </c>
      <c r="T234" s="260">
        <v>0</v>
      </c>
      <c r="U234" s="260">
        <v>0</v>
      </c>
      <c r="V234" s="260">
        <v>0</v>
      </c>
      <c r="W234" s="274">
        <v>0</v>
      </c>
    </row>
    <row r="235" spans="1:23">
      <c r="A235" t="s">
        <v>1577</v>
      </c>
      <c r="B235" s="258">
        <v>500017</v>
      </c>
      <c r="C235" s="7"/>
      <c r="D235" s="7">
        <v>2203</v>
      </c>
      <c r="E235" s="7"/>
      <c r="F235" s="225" t="s">
        <v>83</v>
      </c>
      <c r="G235" s="225" t="s">
        <v>17</v>
      </c>
      <c r="H235" s="259">
        <v>650165</v>
      </c>
      <c r="I235" s="261">
        <v>0</v>
      </c>
      <c r="J235" s="261">
        <v>0</v>
      </c>
      <c r="K235" s="261">
        <v>0</v>
      </c>
      <c r="L235" s="261">
        <v>0</v>
      </c>
      <c r="M235" s="261">
        <v>0</v>
      </c>
      <c r="N235" s="261">
        <v>0</v>
      </c>
      <c r="O235" s="261">
        <v>0</v>
      </c>
      <c r="P235" s="270">
        <v>0</v>
      </c>
      <c r="Q235" s="260">
        <v>0</v>
      </c>
      <c r="R235" s="260">
        <v>0</v>
      </c>
      <c r="S235" s="260">
        <v>0</v>
      </c>
      <c r="T235" s="260">
        <v>0</v>
      </c>
      <c r="U235" s="260">
        <v>0</v>
      </c>
      <c r="V235" s="260">
        <v>0</v>
      </c>
      <c r="W235" s="274">
        <v>0</v>
      </c>
    </row>
    <row r="236" spans="1:23">
      <c r="A236" t="s">
        <v>145</v>
      </c>
      <c r="B236" s="258">
        <v>900134</v>
      </c>
      <c r="C236" s="7">
        <v>1001036</v>
      </c>
      <c r="D236" s="7">
        <v>6165</v>
      </c>
      <c r="E236" s="7"/>
      <c r="F236" s="225" t="s">
        <v>93</v>
      </c>
      <c r="G236" s="225" t="s">
        <v>24</v>
      </c>
      <c r="H236" s="259">
        <v>3594294.0070000002</v>
      </c>
      <c r="I236" s="261">
        <v>4495600.71</v>
      </c>
      <c r="J236" s="261">
        <v>4459637.3</v>
      </c>
      <c r="K236" s="261">
        <v>0</v>
      </c>
      <c r="L236" s="261">
        <v>0</v>
      </c>
      <c r="M236" s="261">
        <v>0</v>
      </c>
      <c r="N236" s="261">
        <v>13153</v>
      </c>
      <c r="O236" s="261">
        <v>22810.41</v>
      </c>
      <c r="P236" s="270">
        <v>1.2507604278461018</v>
      </c>
      <c r="Q236" s="260">
        <v>1.2407547327276836</v>
      </c>
      <c r="R236" s="260">
        <v>0</v>
      </c>
      <c r="S236" s="260">
        <v>0</v>
      </c>
      <c r="T236" s="260">
        <v>0</v>
      </c>
      <c r="U236" s="260">
        <v>3.6594112708599018E-3</v>
      </c>
      <c r="V236" s="260">
        <v>6.3462838475583832E-3</v>
      </c>
      <c r="W236" s="274">
        <v>1.2507604278461018</v>
      </c>
    </row>
    <row r="237" spans="1:23">
      <c r="A237" t="s">
        <v>1578</v>
      </c>
      <c r="B237" s="258">
        <v>910536</v>
      </c>
      <c r="C237" s="7"/>
      <c r="D237" s="7">
        <v>62656</v>
      </c>
      <c r="E237" s="7"/>
      <c r="F237" s="225" t="s">
        <v>84</v>
      </c>
      <c r="G237" s="225" t="s">
        <v>24</v>
      </c>
      <c r="H237" s="259">
        <v>272265</v>
      </c>
      <c r="I237" s="261">
        <v>0</v>
      </c>
      <c r="J237" s="261">
        <v>0</v>
      </c>
      <c r="K237" s="261">
        <v>0</v>
      </c>
      <c r="L237" s="261">
        <v>0</v>
      </c>
      <c r="M237" s="261">
        <v>0</v>
      </c>
      <c r="N237" s="261">
        <v>0</v>
      </c>
      <c r="O237" s="261">
        <v>0</v>
      </c>
      <c r="P237" s="270">
        <v>0</v>
      </c>
      <c r="Q237" s="260">
        <v>0</v>
      </c>
      <c r="R237" s="260">
        <v>0</v>
      </c>
      <c r="S237" s="260">
        <v>0</v>
      </c>
      <c r="T237" s="260">
        <v>0</v>
      </c>
      <c r="U237" s="260">
        <v>0</v>
      </c>
      <c r="V237" s="260">
        <v>0</v>
      </c>
      <c r="W237" s="274">
        <v>0</v>
      </c>
    </row>
    <row r="238" spans="1:23">
      <c r="A238" t="s">
        <v>146</v>
      </c>
      <c r="B238" s="258">
        <v>900002</v>
      </c>
      <c r="C238" s="7">
        <v>1001193</v>
      </c>
      <c r="D238" s="7">
        <v>8069</v>
      </c>
      <c r="E238" s="7"/>
      <c r="F238" s="225" t="s">
        <v>93</v>
      </c>
      <c r="G238" s="225" t="s">
        <v>24</v>
      </c>
      <c r="H238" s="259">
        <v>3400880.9709999999</v>
      </c>
      <c r="I238" s="261">
        <v>3711390.4279999998</v>
      </c>
      <c r="J238" s="261">
        <v>3681666.4</v>
      </c>
      <c r="K238" s="261">
        <v>0</v>
      </c>
      <c r="L238" s="261">
        <v>0</v>
      </c>
      <c r="M238" s="261">
        <v>0</v>
      </c>
      <c r="N238" s="261">
        <v>10872.25</v>
      </c>
      <c r="O238" s="261">
        <v>18851.777999999998</v>
      </c>
      <c r="P238" s="270">
        <v>1.0913026535323571</v>
      </c>
      <c r="Q238" s="260">
        <v>1.0825625569945887</v>
      </c>
      <c r="R238" s="260">
        <v>0</v>
      </c>
      <c r="S238" s="260">
        <v>0</v>
      </c>
      <c r="T238" s="260">
        <v>0</v>
      </c>
      <c r="U238" s="260">
        <v>3.1968922443066593E-3</v>
      </c>
      <c r="V238" s="260">
        <v>5.5432042934618776E-3</v>
      </c>
      <c r="W238" s="274">
        <v>1.0913026535323571</v>
      </c>
    </row>
    <row r="239" spans="1:23">
      <c r="A239" t="s">
        <v>947</v>
      </c>
      <c r="B239" s="258">
        <v>910484</v>
      </c>
      <c r="C239" s="7"/>
      <c r="D239" s="7">
        <v>57563</v>
      </c>
      <c r="E239" s="7">
        <v>61213</v>
      </c>
      <c r="F239" s="225" t="s">
        <v>84</v>
      </c>
      <c r="G239" s="225" t="s">
        <v>13</v>
      </c>
      <c r="H239" s="259">
        <v>40223</v>
      </c>
      <c r="I239" s="261">
        <v>0</v>
      </c>
      <c r="J239" s="261">
        <v>0</v>
      </c>
      <c r="K239" s="261">
        <v>0</v>
      </c>
      <c r="L239" s="261">
        <v>0</v>
      </c>
      <c r="M239" s="261">
        <v>0</v>
      </c>
      <c r="N239" s="261">
        <v>0</v>
      </c>
      <c r="O239" s="261">
        <v>0</v>
      </c>
      <c r="P239" s="270">
        <v>0</v>
      </c>
      <c r="Q239" s="260">
        <v>0</v>
      </c>
      <c r="R239" s="260">
        <v>0</v>
      </c>
      <c r="S239" s="260">
        <v>0</v>
      </c>
      <c r="T239" s="260">
        <v>0</v>
      </c>
      <c r="U239" s="260">
        <v>0</v>
      </c>
      <c r="V239" s="260">
        <v>0</v>
      </c>
      <c r="W239" s="274">
        <v>0</v>
      </c>
    </row>
    <row r="240" spans="1:23">
      <c r="A240" t="s">
        <v>948</v>
      </c>
      <c r="B240" s="258">
        <v>910485</v>
      </c>
      <c r="C240" s="7"/>
      <c r="D240" s="7">
        <v>58383</v>
      </c>
      <c r="E240" s="7">
        <v>61214</v>
      </c>
      <c r="F240" s="225" t="s">
        <v>84</v>
      </c>
      <c r="G240" s="225" t="s">
        <v>13</v>
      </c>
      <c r="H240" s="259">
        <v>30261</v>
      </c>
      <c r="I240" s="261">
        <v>0</v>
      </c>
      <c r="J240" s="261">
        <v>0</v>
      </c>
      <c r="K240" s="261">
        <v>0</v>
      </c>
      <c r="L240" s="261">
        <v>0</v>
      </c>
      <c r="M240" s="261">
        <v>0</v>
      </c>
      <c r="N240" s="261">
        <v>0</v>
      </c>
      <c r="O240" s="261">
        <v>0</v>
      </c>
      <c r="P240" s="270">
        <v>0</v>
      </c>
      <c r="Q240" s="260">
        <v>0</v>
      </c>
      <c r="R240" s="260">
        <v>0</v>
      </c>
      <c r="S240" s="260">
        <v>0</v>
      </c>
      <c r="T240" s="260">
        <v>0</v>
      </c>
      <c r="U240" s="260">
        <v>0</v>
      </c>
      <c r="V240" s="260">
        <v>0</v>
      </c>
      <c r="W240" s="274">
        <v>0</v>
      </c>
    </row>
    <row r="241" spans="1:23">
      <c r="A241" t="s">
        <v>1579</v>
      </c>
      <c r="B241" s="258">
        <v>500030</v>
      </c>
      <c r="C241" s="7"/>
      <c r="D241" s="7">
        <v>3925</v>
      </c>
      <c r="E241" s="7"/>
      <c r="F241" s="225" t="s">
        <v>83</v>
      </c>
      <c r="G241" s="225" t="s">
        <v>21</v>
      </c>
      <c r="H241" s="259">
        <v>1350087</v>
      </c>
      <c r="I241" s="261">
        <v>0</v>
      </c>
      <c r="J241" s="261">
        <v>0</v>
      </c>
      <c r="K241" s="261">
        <v>0</v>
      </c>
      <c r="L241" s="261">
        <v>0</v>
      </c>
      <c r="M241" s="261">
        <v>0</v>
      </c>
      <c r="N241" s="261">
        <v>0</v>
      </c>
      <c r="O241" s="261">
        <v>0</v>
      </c>
      <c r="P241" s="270">
        <v>0</v>
      </c>
      <c r="Q241" s="260">
        <v>0</v>
      </c>
      <c r="R241" s="260">
        <v>0</v>
      </c>
      <c r="S241" s="260">
        <v>0</v>
      </c>
      <c r="T241" s="260">
        <v>0</v>
      </c>
      <c r="U241" s="260">
        <v>0</v>
      </c>
      <c r="V241" s="260">
        <v>0</v>
      </c>
      <c r="W241" s="274">
        <v>0</v>
      </c>
    </row>
    <row r="242" spans="1:23">
      <c r="A242" t="s">
        <v>147</v>
      </c>
      <c r="B242" s="258">
        <v>710129</v>
      </c>
      <c r="C242" s="7"/>
      <c r="D242" s="7">
        <v>60445</v>
      </c>
      <c r="E242" s="7">
        <v>63560</v>
      </c>
      <c r="F242" s="225" t="s">
        <v>84</v>
      </c>
      <c r="G242" s="225" t="s">
        <v>90</v>
      </c>
      <c r="H242" s="259">
        <v>91684</v>
      </c>
      <c r="I242" s="261">
        <v>0</v>
      </c>
      <c r="J242" s="261">
        <v>0</v>
      </c>
      <c r="K242" s="261">
        <v>0</v>
      </c>
      <c r="L242" s="261">
        <v>0</v>
      </c>
      <c r="M242" s="261">
        <v>0</v>
      </c>
      <c r="N242" s="261">
        <v>0</v>
      </c>
      <c r="O242" s="261">
        <v>0</v>
      </c>
      <c r="P242" s="270">
        <v>0</v>
      </c>
      <c r="Q242" s="260">
        <v>0</v>
      </c>
      <c r="R242" s="260">
        <v>0</v>
      </c>
      <c r="S242" s="260">
        <v>0</v>
      </c>
      <c r="T242" s="260">
        <v>0</v>
      </c>
      <c r="U242" s="260">
        <v>0</v>
      </c>
      <c r="V242" s="260">
        <v>0</v>
      </c>
      <c r="W242" s="274">
        <v>0</v>
      </c>
    </row>
    <row r="243" spans="1:23">
      <c r="A243" t="s">
        <v>1580</v>
      </c>
      <c r="B243" s="258">
        <v>900190</v>
      </c>
      <c r="C243" s="7"/>
      <c r="D243" s="7">
        <v>790</v>
      </c>
      <c r="E243" s="7"/>
      <c r="F243" s="225" t="s">
        <v>83</v>
      </c>
      <c r="G243" s="225" t="s">
        <v>90</v>
      </c>
      <c r="H243" s="259">
        <v>104112</v>
      </c>
      <c r="I243" s="261">
        <v>0</v>
      </c>
      <c r="J243" s="261">
        <v>0</v>
      </c>
      <c r="K243" s="261">
        <v>0</v>
      </c>
      <c r="L243" s="261">
        <v>0</v>
      </c>
      <c r="M243" s="261">
        <v>0</v>
      </c>
      <c r="N243" s="261">
        <v>0</v>
      </c>
      <c r="O243" s="261">
        <v>0</v>
      </c>
      <c r="P243" s="270">
        <v>0</v>
      </c>
      <c r="Q243" s="260">
        <v>0</v>
      </c>
      <c r="R243" s="260">
        <v>0</v>
      </c>
      <c r="S243" s="260">
        <v>0</v>
      </c>
      <c r="T243" s="260">
        <v>0</v>
      </c>
      <c r="U243" s="260">
        <v>0</v>
      </c>
      <c r="V243" s="260">
        <v>0</v>
      </c>
      <c r="W243" s="274">
        <v>0</v>
      </c>
    </row>
    <row r="244" spans="1:23">
      <c r="A244" t="s">
        <v>1861</v>
      </c>
      <c r="B244" s="258">
        <v>94876641</v>
      </c>
      <c r="C244" s="7"/>
      <c r="D244" s="7"/>
      <c r="E244" s="7"/>
      <c r="F244" s="225" t="s">
        <v>102</v>
      </c>
      <c r="G244" s="225" t="s">
        <v>103</v>
      </c>
      <c r="H244" s="259">
        <v>1</v>
      </c>
      <c r="I244" s="261">
        <v>0</v>
      </c>
      <c r="J244" s="261">
        <v>0</v>
      </c>
      <c r="K244" s="261">
        <v>0</v>
      </c>
      <c r="L244" s="261">
        <v>0</v>
      </c>
      <c r="M244" s="261">
        <v>0</v>
      </c>
      <c r="N244" s="261">
        <v>0</v>
      </c>
      <c r="O244" s="261">
        <v>0</v>
      </c>
      <c r="P244" s="270">
        <v>0</v>
      </c>
      <c r="Q244" s="260">
        <v>0</v>
      </c>
      <c r="R244" s="260">
        <v>0</v>
      </c>
      <c r="S244" s="260">
        <v>0</v>
      </c>
      <c r="T244" s="260">
        <v>0</v>
      </c>
      <c r="U244" s="260">
        <v>0</v>
      </c>
      <c r="V244" s="260">
        <v>0</v>
      </c>
      <c r="W244" s="274">
        <v>0</v>
      </c>
    </row>
    <row r="245" spans="1:23">
      <c r="A245" t="s">
        <v>949</v>
      </c>
      <c r="B245" s="258">
        <v>900233</v>
      </c>
      <c r="C245" s="7">
        <v>1005628</v>
      </c>
      <c r="D245" s="7">
        <v>6481</v>
      </c>
      <c r="E245" s="7"/>
      <c r="F245" s="225" t="s">
        <v>93</v>
      </c>
      <c r="G245" s="225" t="s">
        <v>24</v>
      </c>
      <c r="H245" s="259">
        <v>4448879.9709999999</v>
      </c>
      <c r="I245" s="261">
        <v>4427131.0380000006</v>
      </c>
      <c r="J245" s="261">
        <v>4391844.5</v>
      </c>
      <c r="K245" s="261">
        <v>0</v>
      </c>
      <c r="L245" s="261">
        <v>0</v>
      </c>
      <c r="M245" s="261">
        <v>0</v>
      </c>
      <c r="N245" s="261">
        <v>12904.95</v>
      </c>
      <c r="O245" s="261">
        <v>22381.588</v>
      </c>
      <c r="P245" s="270">
        <v>0.99511136889694252</v>
      </c>
      <c r="Q245" s="260">
        <v>0.98717981348748784</v>
      </c>
      <c r="R245" s="260">
        <v>0</v>
      </c>
      <c r="S245" s="260">
        <v>0</v>
      </c>
      <c r="T245" s="260">
        <v>0</v>
      </c>
      <c r="U245" s="260">
        <v>2.9007188515133803E-3</v>
      </c>
      <c r="V245" s="260">
        <v>5.0308365579413827E-3</v>
      </c>
      <c r="W245" s="274">
        <v>0.99511136889694252</v>
      </c>
    </row>
    <row r="246" spans="1:23">
      <c r="A246" t="s">
        <v>1221</v>
      </c>
      <c r="B246" s="258">
        <v>500193</v>
      </c>
      <c r="C246" s="7"/>
      <c r="D246" s="7">
        <v>297</v>
      </c>
      <c r="E246" s="7"/>
      <c r="F246" s="225" t="s">
        <v>83</v>
      </c>
      <c r="G246" s="225" t="s">
        <v>15</v>
      </c>
      <c r="H246" s="259">
        <v>81505</v>
      </c>
      <c r="I246" s="261">
        <v>0</v>
      </c>
      <c r="J246" s="261">
        <v>0</v>
      </c>
      <c r="K246" s="261">
        <v>0</v>
      </c>
      <c r="L246" s="261">
        <v>0</v>
      </c>
      <c r="M246" s="261">
        <v>0</v>
      </c>
      <c r="N246" s="261">
        <v>0</v>
      </c>
      <c r="O246" s="261">
        <v>0</v>
      </c>
      <c r="P246" s="270">
        <v>0</v>
      </c>
      <c r="Q246" s="260">
        <v>0</v>
      </c>
      <c r="R246" s="260">
        <v>0</v>
      </c>
      <c r="S246" s="260">
        <v>0</v>
      </c>
      <c r="T246" s="260">
        <v>0</v>
      </c>
      <c r="U246" s="260">
        <v>0</v>
      </c>
      <c r="V246" s="260">
        <v>0</v>
      </c>
      <c r="W246" s="274">
        <v>0</v>
      </c>
    </row>
    <row r="247" spans="1:23">
      <c r="A247" t="s">
        <v>1222</v>
      </c>
      <c r="B247" s="258">
        <v>700137</v>
      </c>
      <c r="C247" s="7"/>
      <c r="D247" s="7">
        <v>59941</v>
      </c>
      <c r="E247" s="7"/>
      <c r="F247" s="225" t="s">
        <v>84</v>
      </c>
      <c r="G247" s="225" t="s">
        <v>24</v>
      </c>
      <c r="H247" s="259">
        <v>204027</v>
      </c>
      <c r="I247" s="261">
        <v>0</v>
      </c>
      <c r="J247" s="261">
        <v>0</v>
      </c>
      <c r="K247" s="261">
        <v>0</v>
      </c>
      <c r="L247" s="261">
        <v>0</v>
      </c>
      <c r="M247" s="261">
        <v>0</v>
      </c>
      <c r="N247" s="261">
        <v>0</v>
      </c>
      <c r="O247" s="261">
        <v>0</v>
      </c>
      <c r="P247" s="270">
        <v>0</v>
      </c>
      <c r="Q247" s="260">
        <v>0</v>
      </c>
      <c r="R247" s="260">
        <v>0</v>
      </c>
      <c r="S247" s="260">
        <v>0</v>
      </c>
      <c r="T247" s="260">
        <v>0</v>
      </c>
      <c r="U247" s="260">
        <v>0</v>
      </c>
      <c r="V247" s="260">
        <v>0</v>
      </c>
      <c r="W247" s="274">
        <v>0</v>
      </c>
    </row>
    <row r="248" spans="1:23">
      <c r="A248" t="s">
        <v>1223</v>
      </c>
      <c r="B248" s="258">
        <v>98427200</v>
      </c>
      <c r="C248" s="7"/>
      <c r="D248" s="7">
        <v>59490</v>
      </c>
      <c r="E248" s="7"/>
      <c r="F248" s="225" t="s">
        <v>95</v>
      </c>
      <c r="G248" s="225" t="s">
        <v>22</v>
      </c>
      <c r="H248" s="259">
        <v>25727</v>
      </c>
      <c r="I248" s="261">
        <v>0</v>
      </c>
      <c r="J248" s="261">
        <v>0</v>
      </c>
      <c r="K248" s="261">
        <v>0</v>
      </c>
      <c r="L248" s="261">
        <v>0</v>
      </c>
      <c r="M248" s="261">
        <v>0</v>
      </c>
      <c r="N248" s="261">
        <v>0</v>
      </c>
      <c r="O248" s="261">
        <v>0</v>
      </c>
      <c r="P248" s="270">
        <v>0</v>
      </c>
      <c r="Q248" s="260">
        <v>0</v>
      </c>
      <c r="R248" s="260">
        <v>0</v>
      </c>
      <c r="S248" s="260">
        <v>0</v>
      </c>
      <c r="T248" s="260">
        <v>0</v>
      </c>
      <c r="U248" s="260">
        <v>0</v>
      </c>
      <c r="V248" s="260">
        <v>0</v>
      </c>
      <c r="W248" s="274">
        <v>0</v>
      </c>
    </row>
    <row r="249" spans="1:23">
      <c r="A249" t="s">
        <v>1581</v>
      </c>
      <c r="B249" s="258">
        <v>910551</v>
      </c>
      <c r="C249" s="7"/>
      <c r="D249" s="7">
        <v>65103</v>
      </c>
      <c r="E249" s="7"/>
      <c r="F249" s="225" t="s">
        <v>84</v>
      </c>
      <c r="G249" s="225" t="s">
        <v>19</v>
      </c>
      <c r="H249" s="259">
        <v>132546</v>
      </c>
      <c r="I249" s="261">
        <v>0</v>
      </c>
      <c r="J249" s="261">
        <v>0</v>
      </c>
      <c r="K249" s="261">
        <v>0</v>
      </c>
      <c r="L249" s="261">
        <v>0</v>
      </c>
      <c r="M249" s="261">
        <v>0</v>
      </c>
      <c r="N249" s="261">
        <v>0</v>
      </c>
      <c r="O249" s="261">
        <v>0</v>
      </c>
      <c r="P249" s="270">
        <v>0</v>
      </c>
      <c r="Q249" s="260">
        <v>0</v>
      </c>
      <c r="R249" s="260">
        <v>0</v>
      </c>
      <c r="S249" s="260">
        <v>0</v>
      </c>
      <c r="T249" s="260">
        <v>0</v>
      </c>
      <c r="U249" s="260">
        <v>0</v>
      </c>
      <c r="V249" s="260">
        <v>0</v>
      </c>
      <c r="W249" s="274">
        <v>0</v>
      </c>
    </row>
    <row r="250" spans="1:23">
      <c r="A250" t="s">
        <v>148</v>
      </c>
      <c r="B250" s="258">
        <v>900013</v>
      </c>
      <c r="C250" s="7">
        <v>1001192</v>
      </c>
      <c r="D250" s="7">
        <v>8066</v>
      </c>
      <c r="E250" s="7"/>
      <c r="F250" s="225" t="s">
        <v>93</v>
      </c>
      <c r="G250" s="225" t="s">
        <v>106</v>
      </c>
      <c r="H250" s="259">
        <v>8320076.0290000001</v>
      </c>
      <c r="I250" s="261">
        <v>8973790.9260000009</v>
      </c>
      <c r="J250" s="261">
        <v>8903507.5</v>
      </c>
      <c r="K250" s="261">
        <v>0</v>
      </c>
      <c r="L250" s="261">
        <v>0</v>
      </c>
      <c r="M250" s="261">
        <v>0</v>
      </c>
      <c r="N250" s="261">
        <v>25706.5</v>
      </c>
      <c r="O250" s="261">
        <v>44576.925999999999</v>
      </c>
      <c r="P250" s="270">
        <v>1.0785707840555119</v>
      </c>
      <c r="Q250" s="260">
        <v>1.070123334085701</v>
      </c>
      <c r="R250" s="260">
        <v>0</v>
      </c>
      <c r="S250" s="260">
        <v>0</v>
      </c>
      <c r="T250" s="260">
        <v>0</v>
      </c>
      <c r="U250" s="260">
        <v>3.089695323744499E-3</v>
      </c>
      <c r="V250" s="260">
        <v>5.3577546460663482E-3</v>
      </c>
      <c r="W250" s="274">
        <v>1.0785707840555119</v>
      </c>
    </row>
    <row r="251" spans="1:23">
      <c r="A251" t="s">
        <v>1850</v>
      </c>
      <c r="B251" s="258">
        <v>37442124</v>
      </c>
      <c r="C251" s="7"/>
      <c r="D251" s="7"/>
      <c r="E251" s="7"/>
      <c r="F251" s="225" t="s">
        <v>83</v>
      </c>
      <c r="G251" s="225" t="s">
        <v>90</v>
      </c>
      <c r="H251" s="259">
        <v>1</v>
      </c>
      <c r="I251" s="261">
        <v>0</v>
      </c>
      <c r="J251" s="261">
        <v>0</v>
      </c>
      <c r="K251" s="261">
        <v>0</v>
      </c>
      <c r="L251" s="261">
        <v>0</v>
      </c>
      <c r="M251" s="261">
        <v>0</v>
      </c>
      <c r="N251" s="261">
        <v>0</v>
      </c>
      <c r="O251" s="261">
        <v>0</v>
      </c>
      <c r="P251" s="270">
        <v>0</v>
      </c>
      <c r="Q251" s="260">
        <v>0</v>
      </c>
      <c r="R251" s="260">
        <v>0</v>
      </c>
      <c r="S251" s="260">
        <v>0</v>
      </c>
      <c r="T251" s="260">
        <v>0</v>
      </c>
      <c r="U251" s="260">
        <v>0</v>
      </c>
      <c r="V251" s="260">
        <v>0</v>
      </c>
      <c r="W251" s="274">
        <v>0</v>
      </c>
    </row>
    <row r="252" spans="1:23">
      <c r="A252" t="s">
        <v>1224</v>
      </c>
      <c r="B252" s="258">
        <v>500163</v>
      </c>
      <c r="C252" s="7"/>
      <c r="D252" s="7">
        <v>3028</v>
      </c>
      <c r="E252" s="7"/>
      <c r="F252" s="225" t="s">
        <v>83</v>
      </c>
      <c r="G252" s="225" t="s">
        <v>22</v>
      </c>
      <c r="H252" s="259">
        <v>192002</v>
      </c>
      <c r="I252" s="261">
        <v>0</v>
      </c>
      <c r="J252" s="261">
        <v>0</v>
      </c>
      <c r="K252" s="261">
        <v>0</v>
      </c>
      <c r="L252" s="261">
        <v>0</v>
      </c>
      <c r="M252" s="261">
        <v>0</v>
      </c>
      <c r="N252" s="261">
        <v>0</v>
      </c>
      <c r="O252" s="261">
        <v>0</v>
      </c>
      <c r="P252" s="270">
        <v>0</v>
      </c>
      <c r="Q252" s="260">
        <v>0</v>
      </c>
      <c r="R252" s="260">
        <v>0</v>
      </c>
      <c r="S252" s="260">
        <v>0</v>
      </c>
      <c r="T252" s="260">
        <v>0</v>
      </c>
      <c r="U252" s="260">
        <v>0</v>
      </c>
      <c r="V252" s="260">
        <v>0</v>
      </c>
      <c r="W252" s="274">
        <v>0</v>
      </c>
    </row>
    <row r="253" spans="1:23">
      <c r="A253" t="s">
        <v>1582</v>
      </c>
      <c r="B253" s="258">
        <v>500023</v>
      </c>
      <c r="C253" s="7"/>
      <c r="D253" s="7">
        <v>3082</v>
      </c>
      <c r="E253" s="7"/>
      <c r="F253" s="225" t="s">
        <v>83</v>
      </c>
      <c r="G253" s="225" t="s">
        <v>22</v>
      </c>
      <c r="H253" s="259">
        <v>6793297</v>
      </c>
      <c r="I253" s="261">
        <v>0</v>
      </c>
      <c r="J253" s="261">
        <v>0</v>
      </c>
      <c r="K253" s="261">
        <v>0</v>
      </c>
      <c r="L253" s="261">
        <v>0</v>
      </c>
      <c r="M253" s="261">
        <v>0</v>
      </c>
      <c r="N253" s="261">
        <v>0</v>
      </c>
      <c r="O253" s="261">
        <v>0</v>
      </c>
      <c r="P253" s="270">
        <v>0</v>
      </c>
      <c r="Q253" s="260">
        <v>0</v>
      </c>
      <c r="R253" s="260">
        <v>0</v>
      </c>
      <c r="S253" s="260">
        <v>0</v>
      </c>
      <c r="T253" s="260">
        <v>0</v>
      </c>
      <c r="U253" s="260">
        <v>0</v>
      </c>
      <c r="V253" s="260">
        <v>0</v>
      </c>
      <c r="W253" s="274">
        <v>0</v>
      </c>
    </row>
    <row r="254" spans="1:23">
      <c r="A254" t="s">
        <v>1851</v>
      </c>
      <c r="B254" s="258">
        <v>63533339</v>
      </c>
      <c r="C254" s="7"/>
      <c r="D254" s="7"/>
      <c r="E254" s="7"/>
      <c r="F254" s="225" t="s">
        <v>83</v>
      </c>
      <c r="G254" s="225" t="s">
        <v>90</v>
      </c>
      <c r="H254" s="259">
        <v>1</v>
      </c>
      <c r="I254" s="261">
        <v>0</v>
      </c>
      <c r="J254" s="261">
        <v>0</v>
      </c>
      <c r="K254" s="261">
        <v>0</v>
      </c>
      <c r="L254" s="261">
        <v>0</v>
      </c>
      <c r="M254" s="261">
        <v>0</v>
      </c>
      <c r="N254" s="261">
        <v>0</v>
      </c>
      <c r="O254" s="261">
        <v>0</v>
      </c>
      <c r="P254" s="270">
        <v>0</v>
      </c>
      <c r="Q254" s="260">
        <v>0</v>
      </c>
      <c r="R254" s="260">
        <v>0</v>
      </c>
      <c r="S254" s="260">
        <v>0</v>
      </c>
      <c r="T254" s="260">
        <v>0</v>
      </c>
      <c r="U254" s="260">
        <v>0</v>
      </c>
      <c r="V254" s="260">
        <v>0</v>
      </c>
      <c r="W254" s="274">
        <v>0</v>
      </c>
    </row>
    <row r="255" spans="1:23">
      <c r="A255" t="s">
        <v>950</v>
      </c>
      <c r="B255" s="258">
        <v>900218</v>
      </c>
      <c r="C255" s="7"/>
      <c r="D255" s="7">
        <v>56377</v>
      </c>
      <c r="E255" s="7"/>
      <c r="F255" s="225" t="s">
        <v>95</v>
      </c>
      <c r="G255" s="225" t="s">
        <v>17</v>
      </c>
      <c r="H255" s="259">
        <v>409029</v>
      </c>
      <c r="I255" s="261">
        <v>0</v>
      </c>
      <c r="J255" s="261">
        <v>0</v>
      </c>
      <c r="K255" s="261">
        <v>0</v>
      </c>
      <c r="L255" s="261">
        <v>0</v>
      </c>
      <c r="M255" s="261">
        <v>0</v>
      </c>
      <c r="N255" s="261">
        <v>0</v>
      </c>
      <c r="O255" s="261">
        <v>0</v>
      </c>
      <c r="P255" s="270">
        <v>0</v>
      </c>
      <c r="Q255" s="260">
        <v>0</v>
      </c>
      <c r="R255" s="260">
        <v>0</v>
      </c>
      <c r="S255" s="260">
        <v>0</v>
      </c>
      <c r="T255" s="260">
        <v>0</v>
      </c>
      <c r="U255" s="260">
        <v>0</v>
      </c>
      <c r="V255" s="260">
        <v>0</v>
      </c>
      <c r="W255" s="274">
        <v>0</v>
      </c>
    </row>
    <row r="256" spans="1:23">
      <c r="A256" t="s">
        <v>1225</v>
      </c>
      <c r="B256" s="258">
        <v>800011</v>
      </c>
      <c r="C256" s="7"/>
      <c r="D256" s="7">
        <v>57320</v>
      </c>
      <c r="E256" s="7">
        <v>61202</v>
      </c>
      <c r="F256" s="225" t="s">
        <v>95</v>
      </c>
      <c r="G256" s="225" t="s">
        <v>21</v>
      </c>
      <c r="H256" s="259">
        <v>235626</v>
      </c>
      <c r="I256" s="261">
        <v>0</v>
      </c>
      <c r="J256" s="261">
        <v>0</v>
      </c>
      <c r="K256" s="261">
        <v>0</v>
      </c>
      <c r="L256" s="261">
        <v>0</v>
      </c>
      <c r="M256" s="261">
        <v>0</v>
      </c>
      <c r="N256" s="261">
        <v>0</v>
      </c>
      <c r="O256" s="261">
        <v>0</v>
      </c>
      <c r="P256" s="270">
        <v>0</v>
      </c>
      <c r="Q256" s="260">
        <v>0</v>
      </c>
      <c r="R256" s="260">
        <v>0</v>
      </c>
      <c r="S256" s="260">
        <v>0</v>
      </c>
      <c r="T256" s="260">
        <v>0</v>
      </c>
      <c r="U256" s="260">
        <v>0</v>
      </c>
      <c r="V256" s="260">
        <v>0</v>
      </c>
      <c r="W256" s="274">
        <v>0</v>
      </c>
    </row>
    <row r="257" spans="1:23">
      <c r="A257" t="s">
        <v>951</v>
      </c>
      <c r="B257" s="258">
        <v>500014</v>
      </c>
      <c r="C257" s="7"/>
      <c r="D257" s="7">
        <v>2188</v>
      </c>
      <c r="E257" s="7"/>
      <c r="F257" s="225" t="s">
        <v>83</v>
      </c>
      <c r="G257" s="225" t="s">
        <v>17</v>
      </c>
      <c r="H257" s="259">
        <v>804794</v>
      </c>
      <c r="I257" s="261">
        <v>0</v>
      </c>
      <c r="J257" s="261">
        <v>0</v>
      </c>
      <c r="K257" s="261">
        <v>0</v>
      </c>
      <c r="L257" s="261">
        <v>0</v>
      </c>
      <c r="M257" s="261">
        <v>0</v>
      </c>
      <c r="N257" s="261">
        <v>0</v>
      </c>
      <c r="O257" s="261">
        <v>0</v>
      </c>
      <c r="P257" s="270">
        <v>0</v>
      </c>
      <c r="Q257" s="260">
        <v>0</v>
      </c>
      <c r="R257" s="260">
        <v>0</v>
      </c>
      <c r="S257" s="260">
        <v>0</v>
      </c>
      <c r="T257" s="260">
        <v>0</v>
      </c>
      <c r="U257" s="260">
        <v>0</v>
      </c>
      <c r="V257" s="260">
        <v>0</v>
      </c>
      <c r="W257" s="274">
        <v>0</v>
      </c>
    </row>
    <row r="258" spans="1:23">
      <c r="A258" t="s">
        <v>1583</v>
      </c>
      <c r="B258" s="258">
        <v>900028</v>
      </c>
      <c r="C258" s="7"/>
      <c r="D258" s="7">
        <v>57345</v>
      </c>
      <c r="E258" s="7">
        <v>60717</v>
      </c>
      <c r="F258" s="225" t="s">
        <v>123</v>
      </c>
      <c r="G258" s="225" t="s">
        <v>90</v>
      </c>
      <c r="H258" s="259">
        <v>9233</v>
      </c>
      <c r="I258" s="261">
        <v>2998.1674359000003</v>
      </c>
      <c r="J258" s="261">
        <v>0</v>
      </c>
      <c r="K258" s="261">
        <v>2982.8299500000003</v>
      </c>
      <c r="L258" s="261">
        <v>0</v>
      </c>
      <c r="M258" s="261">
        <v>0</v>
      </c>
      <c r="N258" s="261">
        <v>4.5827999999999998</v>
      </c>
      <c r="O258" s="261">
        <v>10.754685900000002</v>
      </c>
      <c r="P258" s="270">
        <v>0.32472299749810463</v>
      </c>
      <c r="Q258" s="260">
        <v>0</v>
      </c>
      <c r="R258" s="260">
        <v>0.32306183797249</v>
      </c>
      <c r="S258" s="260">
        <v>0</v>
      </c>
      <c r="T258" s="260">
        <v>0</v>
      </c>
      <c r="U258" s="260">
        <v>4.9635004873822158E-4</v>
      </c>
      <c r="V258" s="260">
        <v>1.1648094768764218E-3</v>
      </c>
      <c r="W258" s="274">
        <v>1.6611595256146433E-3</v>
      </c>
    </row>
    <row r="259" spans="1:23">
      <c r="A259" t="s">
        <v>1226</v>
      </c>
      <c r="B259" s="258">
        <v>900021</v>
      </c>
      <c r="C259" s="7">
        <v>1010858</v>
      </c>
      <c r="D259" s="7">
        <v>550</v>
      </c>
      <c r="E259" s="7">
        <v>60495</v>
      </c>
      <c r="F259" s="225" t="s">
        <v>100</v>
      </c>
      <c r="G259" s="225" t="s">
        <v>21</v>
      </c>
      <c r="H259" s="259">
        <v>335096.00299999997</v>
      </c>
      <c r="I259" s="261">
        <v>464244.40399999998</v>
      </c>
      <c r="J259" s="261">
        <v>16210.6</v>
      </c>
      <c r="K259" s="261">
        <v>442112.4</v>
      </c>
      <c r="L259" s="261">
        <v>0</v>
      </c>
      <c r="M259" s="261">
        <v>0</v>
      </c>
      <c r="N259" s="261">
        <v>856</v>
      </c>
      <c r="O259" s="261">
        <v>5065.4040000000005</v>
      </c>
      <c r="P259" s="270">
        <v>1.3854071664352263</v>
      </c>
      <c r="Q259" s="260">
        <v>4.837598734354346E-2</v>
      </c>
      <c r="R259" s="260">
        <v>1.319360410276216</v>
      </c>
      <c r="S259" s="260">
        <v>0</v>
      </c>
      <c r="T259" s="260">
        <v>0</v>
      </c>
      <c r="U259" s="260">
        <v>2.5544918242429771E-3</v>
      </c>
      <c r="V259" s="260">
        <v>1.5116276991223919E-2</v>
      </c>
      <c r="W259" s="274">
        <v>6.6046756159010359E-2</v>
      </c>
    </row>
    <row r="260" spans="1:23">
      <c r="A260" t="s">
        <v>149</v>
      </c>
      <c r="B260" s="258">
        <v>910122</v>
      </c>
      <c r="C260" s="7"/>
      <c r="D260" s="7">
        <v>6518</v>
      </c>
      <c r="E260" s="7"/>
      <c r="F260" s="225" t="s">
        <v>88</v>
      </c>
      <c r="G260" s="225" t="s">
        <v>15</v>
      </c>
      <c r="H260" s="259">
        <v>1</v>
      </c>
      <c r="I260" s="261">
        <v>0.81439268509524854</v>
      </c>
      <c r="J260" s="261">
        <v>0.811649719730832</v>
      </c>
      <c r="K260" s="261">
        <v>0</v>
      </c>
      <c r="L260" s="261">
        <v>0</v>
      </c>
      <c r="M260" s="261">
        <v>0</v>
      </c>
      <c r="N260" s="261">
        <v>8.1056896111601003E-4</v>
      </c>
      <c r="O260" s="261">
        <v>1.9323964033005701E-3</v>
      </c>
      <c r="P260" s="270">
        <v>0.81439268509524854</v>
      </c>
      <c r="Q260" s="260">
        <v>0.811649719730832</v>
      </c>
      <c r="R260" s="260">
        <v>0</v>
      </c>
      <c r="S260" s="260">
        <v>0</v>
      </c>
      <c r="T260" s="260">
        <v>0</v>
      </c>
      <c r="U260" s="260">
        <v>8.1056896111601003E-4</v>
      </c>
      <c r="V260" s="260">
        <v>1.9323964033005701E-3</v>
      </c>
      <c r="W260" s="274">
        <v>0.81439268509524854</v>
      </c>
    </row>
    <row r="261" spans="1:23">
      <c r="A261" t="s">
        <v>1227</v>
      </c>
      <c r="B261" s="258">
        <v>800033</v>
      </c>
      <c r="C261" s="7"/>
      <c r="D261" s="7">
        <v>56858</v>
      </c>
      <c r="E261" s="7">
        <v>60939</v>
      </c>
      <c r="F261" s="225" t="s">
        <v>95</v>
      </c>
      <c r="G261" s="225" t="s">
        <v>21</v>
      </c>
      <c r="H261" s="259">
        <v>254973</v>
      </c>
      <c r="I261" s="261">
        <v>0</v>
      </c>
      <c r="J261" s="261">
        <v>0</v>
      </c>
      <c r="K261" s="261">
        <v>0</v>
      </c>
      <c r="L261" s="261">
        <v>0</v>
      </c>
      <c r="M261" s="261">
        <v>0</v>
      </c>
      <c r="N261" s="261">
        <v>0</v>
      </c>
      <c r="O261" s="261">
        <v>0</v>
      </c>
      <c r="P261" s="270">
        <v>0</v>
      </c>
      <c r="Q261" s="260">
        <v>0</v>
      </c>
      <c r="R261" s="260">
        <v>0</v>
      </c>
      <c r="S261" s="260">
        <v>0</v>
      </c>
      <c r="T261" s="260">
        <v>0</v>
      </c>
      <c r="U261" s="260">
        <v>0</v>
      </c>
      <c r="V261" s="260">
        <v>0</v>
      </c>
      <c r="W261" s="274">
        <v>0</v>
      </c>
    </row>
    <row r="262" spans="1:23">
      <c r="A262" t="s">
        <v>952</v>
      </c>
      <c r="B262" s="258">
        <v>900276</v>
      </c>
      <c r="C262" s="7">
        <v>1001314</v>
      </c>
      <c r="D262" s="7">
        <v>55103</v>
      </c>
      <c r="E262" s="7"/>
      <c r="F262" s="225" t="s">
        <v>86</v>
      </c>
      <c r="G262" s="225" t="s">
        <v>22</v>
      </c>
      <c r="H262" s="259">
        <v>2881065.9</v>
      </c>
      <c r="I262" s="261">
        <v>1145631.892</v>
      </c>
      <c r="J262" s="261">
        <v>1144465.2</v>
      </c>
      <c r="K262" s="261">
        <v>0</v>
      </c>
      <c r="L262" s="261">
        <v>0</v>
      </c>
      <c r="M262" s="261">
        <v>0</v>
      </c>
      <c r="N262" s="261">
        <v>532.25</v>
      </c>
      <c r="O262" s="261">
        <v>634.44200000000001</v>
      </c>
      <c r="P262" s="270">
        <v>0.39764168254533855</v>
      </c>
      <c r="Q262" s="260">
        <v>0.39723673103069251</v>
      </c>
      <c r="R262" s="260">
        <v>0</v>
      </c>
      <c r="S262" s="260">
        <v>0</v>
      </c>
      <c r="T262" s="260">
        <v>0</v>
      </c>
      <c r="U262" s="260">
        <v>1.8474065449179764E-4</v>
      </c>
      <c r="V262" s="260">
        <v>2.2021086015422279E-4</v>
      </c>
      <c r="W262" s="274">
        <v>0.39764168254533855</v>
      </c>
    </row>
    <row r="263" spans="1:23">
      <c r="A263" t="s">
        <v>1584</v>
      </c>
      <c r="B263" s="258">
        <v>910569</v>
      </c>
      <c r="C263" s="7"/>
      <c r="D263" s="7">
        <v>55544</v>
      </c>
      <c r="E263" s="7"/>
      <c r="F263" s="225" t="s">
        <v>86</v>
      </c>
      <c r="G263" s="225" t="s">
        <v>22</v>
      </c>
      <c r="H263" s="259">
        <v>184255.68</v>
      </c>
      <c r="I263" s="261">
        <v>100496.12291399999</v>
      </c>
      <c r="J263" s="261">
        <v>100392.43829999999</v>
      </c>
      <c r="K263" s="261">
        <v>0</v>
      </c>
      <c r="L263" s="261">
        <v>0</v>
      </c>
      <c r="M263" s="261">
        <v>0</v>
      </c>
      <c r="N263" s="261">
        <v>47.301375</v>
      </c>
      <c r="O263" s="261">
        <v>56.383238999999996</v>
      </c>
      <c r="P263" s="270">
        <v>0.5454166889943366</v>
      </c>
      <c r="Q263" s="260">
        <v>0.54485396759546301</v>
      </c>
      <c r="R263" s="260">
        <v>0</v>
      </c>
      <c r="S263" s="260">
        <v>0</v>
      </c>
      <c r="T263" s="260">
        <v>0</v>
      </c>
      <c r="U263" s="260">
        <v>2.5671596663940022E-4</v>
      </c>
      <c r="V263" s="260">
        <v>3.0600543223416505E-4</v>
      </c>
      <c r="W263" s="274">
        <v>0.5454166889943366</v>
      </c>
    </row>
    <row r="264" spans="1:23">
      <c r="A264" t="s">
        <v>953</v>
      </c>
      <c r="B264" s="258">
        <v>810109</v>
      </c>
      <c r="C264" s="7"/>
      <c r="D264" s="7">
        <v>55871</v>
      </c>
      <c r="E264" s="7"/>
      <c r="F264" s="225" t="s">
        <v>95</v>
      </c>
      <c r="G264" s="225" t="s">
        <v>22</v>
      </c>
      <c r="H264" s="259">
        <v>30923</v>
      </c>
      <c r="I264" s="261">
        <v>0</v>
      </c>
      <c r="J264" s="261">
        <v>0</v>
      </c>
      <c r="K264" s="261">
        <v>0</v>
      </c>
      <c r="L264" s="261">
        <v>0</v>
      </c>
      <c r="M264" s="261">
        <v>0</v>
      </c>
      <c r="N264" s="261">
        <v>0</v>
      </c>
      <c r="O264" s="261">
        <v>0</v>
      </c>
      <c r="P264" s="270">
        <v>0</v>
      </c>
      <c r="Q264" s="260">
        <v>0</v>
      </c>
      <c r="R264" s="260">
        <v>0</v>
      </c>
      <c r="S264" s="260">
        <v>0</v>
      </c>
      <c r="T264" s="260">
        <v>0</v>
      </c>
      <c r="U264" s="260">
        <v>0</v>
      </c>
      <c r="V264" s="260">
        <v>0</v>
      </c>
      <c r="W264" s="274">
        <v>0</v>
      </c>
    </row>
    <row r="265" spans="1:23">
      <c r="A265" t="s">
        <v>954</v>
      </c>
      <c r="B265" s="258">
        <v>800051</v>
      </c>
      <c r="C265" s="7"/>
      <c r="D265" s="7">
        <v>56359</v>
      </c>
      <c r="E265" s="7">
        <v>62434</v>
      </c>
      <c r="F265" s="225" t="s">
        <v>95</v>
      </c>
      <c r="G265" s="225" t="s">
        <v>22</v>
      </c>
      <c r="H265" s="259">
        <v>229173</v>
      </c>
      <c r="I265" s="261">
        <v>0</v>
      </c>
      <c r="J265" s="261">
        <v>0</v>
      </c>
      <c r="K265" s="261">
        <v>0</v>
      </c>
      <c r="L265" s="261">
        <v>0</v>
      </c>
      <c r="M265" s="261">
        <v>0</v>
      </c>
      <c r="N265" s="261">
        <v>0</v>
      </c>
      <c r="O265" s="261">
        <v>0</v>
      </c>
      <c r="P265" s="270">
        <v>0</v>
      </c>
      <c r="Q265" s="260">
        <v>0</v>
      </c>
      <c r="R265" s="260">
        <v>0</v>
      </c>
      <c r="S265" s="260">
        <v>0</v>
      </c>
      <c r="T265" s="260">
        <v>0</v>
      </c>
      <c r="U265" s="260">
        <v>0</v>
      </c>
      <c r="V265" s="260">
        <v>0</v>
      </c>
      <c r="W265" s="274">
        <v>0</v>
      </c>
    </row>
    <row r="266" spans="1:23">
      <c r="A266" t="s">
        <v>955</v>
      </c>
      <c r="B266" s="258">
        <v>800029</v>
      </c>
      <c r="C266" s="7"/>
      <c r="D266" s="7">
        <v>56468</v>
      </c>
      <c r="E266" s="7">
        <v>60602</v>
      </c>
      <c r="F266" s="225" t="s">
        <v>95</v>
      </c>
      <c r="G266" s="225" t="s">
        <v>22</v>
      </c>
      <c r="H266" s="259">
        <v>683995</v>
      </c>
      <c r="I266" s="261">
        <v>0</v>
      </c>
      <c r="J266" s="261">
        <v>0</v>
      </c>
      <c r="K266" s="261">
        <v>0</v>
      </c>
      <c r="L266" s="261">
        <v>0</v>
      </c>
      <c r="M266" s="261">
        <v>0</v>
      </c>
      <c r="N266" s="261">
        <v>0</v>
      </c>
      <c r="O266" s="261">
        <v>0</v>
      </c>
      <c r="P266" s="270">
        <v>0</v>
      </c>
      <c r="Q266" s="260">
        <v>0</v>
      </c>
      <c r="R266" s="260">
        <v>0</v>
      </c>
      <c r="S266" s="260">
        <v>0</v>
      </c>
      <c r="T266" s="260">
        <v>0</v>
      </c>
      <c r="U266" s="260">
        <v>0</v>
      </c>
      <c r="V266" s="260">
        <v>0</v>
      </c>
      <c r="W266" s="274">
        <v>0</v>
      </c>
    </row>
    <row r="267" spans="1:23">
      <c r="A267" t="s">
        <v>956</v>
      </c>
      <c r="B267" s="258">
        <v>800031</v>
      </c>
      <c r="C267" s="7"/>
      <c r="D267" s="7">
        <v>56468</v>
      </c>
      <c r="E267" s="7">
        <v>60694</v>
      </c>
      <c r="F267" s="225" t="s">
        <v>95</v>
      </c>
      <c r="G267" s="225" t="s">
        <v>22</v>
      </c>
      <c r="H267" s="259">
        <v>683995</v>
      </c>
      <c r="I267" s="261">
        <v>0</v>
      </c>
      <c r="J267" s="261">
        <v>0</v>
      </c>
      <c r="K267" s="261">
        <v>0</v>
      </c>
      <c r="L267" s="261">
        <v>0</v>
      </c>
      <c r="M267" s="261">
        <v>0</v>
      </c>
      <c r="N267" s="261">
        <v>0</v>
      </c>
      <c r="O267" s="261">
        <v>0</v>
      </c>
      <c r="P267" s="270">
        <v>0</v>
      </c>
      <c r="Q267" s="260">
        <v>0</v>
      </c>
      <c r="R267" s="260">
        <v>0</v>
      </c>
      <c r="S267" s="260">
        <v>0</v>
      </c>
      <c r="T267" s="260">
        <v>0</v>
      </c>
      <c r="U267" s="260">
        <v>0</v>
      </c>
      <c r="V267" s="260">
        <v>0</v>
      </c>
      <c r="W267" s="274">
        <v>0</v>
      </c>
    </row>
    <row r="268" spans="1:23">
      <c r="A268" t="s">
        <v>1228</v>
      </c>
      <c r="B268" s="258">
        <v>33981800</v>
      </c>
      <c r="C268" s="7"/>
      <c r="D268" s="7">
        <v>54267</v>
      </c>
      <c r="E268" s="7"/>
      <c r="F268" s="225" t="s">
        <v>83</v>
      </c>
      <c r="G268" s="225" t="s">
        <v>21</v>
      </c>
      <c r="H268" s="259">
        <v>26302</v>
      </c>
      <c r="I268" s="261">
        <v>0</v>
      </c>
      <c r="J268" s="261">
        <v>0</v>
      </c>
      <c r="K268" s="261">
        <v>0</v>
      </c>
      <c r="L268" s="261">
        <v>0</v>
      </c>
      <c r="M268" s="261">
        <v>0</v>
      </c>
      <c r="N268" s="261">
        <v>0</v>
      </c>
      <c r="O268" s="261">
        <v>0</v>
      </c>
      <c r="P268" s="270">
        <v>0</v>
      </c>
      <c r="Q268" s="260">
        <v>0</v>
      </c>
      <c r="R268" s="260">
        <v>0</v>
      </c>
      <c r="S268" s="260">
        <v>0</v>
      </c>
      <c r="T268" s="260">
        <v>0</v>
      </c>
      <c r="U268" s="260">
        <v>0</v>
      </c>
      <c r="V268" s="260">
        <v>0</v>
      </c>
      <c r="W268" s="274">
        <v>0</v>
      </c>
    </row>
    <row r="269" spans="1:23">
      <c r="A269" t="s">
        <v>150</v>
      </c>
      <c r="B269" s="258">
        <v>501031</v>
      </c>
      <c r="C269" s="7"/>
      <c r="D269" s="7"/>
      <c r="E269" s="7"/>
      <c r="F269" s="225" t="s">
        <v>83</v>
      </c>
      <c r="G269" s="225" t="s">
        <v>101</v>
      </c>
      <c r="H269" s="259">
        <v>1</v>
      </c>
      <c r="I269" s="261">
        <v>0</v>
      </c>
      <c r="J269" s="261">
        <v>0</v>
      </c>
      <c r="K269" s="261">
        <v>0</v>
      </c>
      <c r="L269" s="261">
        <v>0</v>
      </c>
      <c r="M269" s="261">
        <v>0</v>
      </c>
      <c r="N269" s="261">
        <v>0</v>
      </c>
      <c r="O269" s="261">
        <v>0</v>
      </c>
      <c r="P269" s="270">
        <v>0</v>
      </c>
      <c r="Q269" s="260">
        <v>0</v>
      </c>
      <c r="R269" s="260">
        <v>0</v>
      </c>
      <c r="S269" s="260">
        <v>0</v>
      </c>
      <c r="T269" s="260">
        <v>0</v>
      </c>
      <c r="U269" s="260">
        <v>0</v>
      </c>
      <c r="V269" s="260">
        <v>0</v>
      </c>
      <c r="W269" s="274">
        <v>0</v>
      </c>
    </row>
    <row r="270" spans="1:23">
      <c r="A270" t="s">
        <v>151</v>
      </c>
      <c r="B270" s="258">
        <v>910129</v>
      </c>
      <c r="C270" s="7">
        <v>1000241</v>
      </c>
      <c r="D270" s="7">
        <v>147</v>
      </c>
      <c r="E270" s="7"/>
      <c r="F270" s="225" t="s">
        <v>86</v>
      </c>
      <c r="G270" s="225" t="s">
        <v>13</v>
      </c>
      <c r="H270" s="259">
        <v>1258511</v>
      </c>
      <c r="I270" s="261">
        <v>485282.65</v>
      </c>
      <c r="J270" s="261">
        <v>484789.7</v>
      </c>
      <c r="K270" s="261">
        <v>0</v>
      </c>
      <c r="L270" s="261">
        <v>0</v>
      </c>
      <c r="M270" s="261">
        <v>0</v>
      </c>
      <c r="N270" s="261">
        <v>224.75</v>
      </c>
      <c r="O270" s="261">
        <v>268.2</v>
      </c>
      <c r="P270" s="270">
        <v>0.38560064234639191</v>
      </c>
      <c r="Q270" s="260">
        <v>0.38520894930596555</v>
      </c>
      <c r="R270" s="260">
        <v>0</v>
      </c>
      <c r="S270" s="260">
        <v>0</v>
      </c>
      <c r="T270" s="260">
        <v>0</v>
      </c>
      <c r="U270" s="260">
        <v>1.785840568735593E-4</v>
      </c>
      <c r="V270" s="260">
        <v>2.1310898355278579E-4</v>
      </c>
      <c r="W270" s="274">
        <v>0.38560064234639191</v>
      </c>
    </row>
    <row r="271" spans="1:23">
      <c r="A271" t="s">
        <v>1048</v>
      </c>
      <c r="B271" s="258">
        <v>910519</v>
      </c>
      <c r="C271" s="7"/>
      <c r="D271" s="7">
        <v>61044</v>
      </c>
      <c r="E271" s="7"/>
      <c r="F271" s="225" t="s">
        <v>95</v>
      </c>
      <c r="G271" s="225" t="s">
        <v>19</v>
      </c>
      <c r="H271" s="259">
        <v>1076276</v>
      </c>
      <c r="I271" s="261">
        <v>0</v>
      </c>
      <c r="J271" s="261">
        <v>0</v>
      </c>
      <c r="K271" s="261">
        <v>0</v>
      </c>
      <c r="L271" s="261">
        <v>0</v>
      </c>
      <c r="M271" s="261">
        <v>0</v>
      </c>
      <c r="N271" s="261">
        <v>0</v>
      </c>
      <c r="O271" s="261">
        <v>0</v>
      </c>
      <c r="P271" s="270">
        <v>0</v>
      </c>
      <c r="Q271" s="260">
        <v>0</v>
      </c>
      <c r="R271" s="260">
        <v>0</v>
      </c>
      <c r="S271" s="260">
        <v>0</v>
      </c>
      <c r="T271" s="260">
        <v>0</v>
      </c>
      <c r="U271" s="260">
        <v>0</v>
      </c>
      <c r="V271" s="260">
        <v>0</v>
      </c>
      <c r="W271" s="274">
        <v>0</v>
      </c>
    </row>
    <row r="272" spans="1:23">
      <c r="A272" t="s">
        <v>1049</v>
      </c>
      <c r="B272" s="258">
        <v>910520</v>
      </c>
      <c r="C272" s="7">
        <v>1011838</v>
      </c>
      <c r="D272" s="7">
        <v>58284</v>
      </c>
      <c r="E272" s="7"/>
      <c r="F272" s="225" t="s">
        <v>86</v>
      </c>
      <c r="G272" s="225" t="s">
        <v>19</v>
      </c>
      <c r="H272" s="259">
        <v>67728</v>
      </c>
      <c r="I272" s="261">
        <v>36263.315999999999</v>
      </c>
      <c r="J272" s="261">
        <v>36226.6</v>
      </c>
      <c r="K272" s="261">
        <v>0</v>
      </c>
      <c r="L272" s="261">
        <v>0</v>
      </c>
      <c r="M272" s="261">
        <v>0</v>
      </c>
      <c r="N272" s="261">
        <v>16.75</v>
      </c>
      <c r="O272" s="261">
        <v>19.966000000000001</v>
      </c>
      <c r="P272" s="270">
        <v>0.53542576187101343</v>
      </c>
      <c r="Q272" s="260">
        <v>0.53488365225608314</v>
      </c>
      <c r="R272" s="260">
        <v>0</v>
      </c>
      <c r="S272" s="260">
        <v>0</v>
      </c>
      <c r="T272" s="260">
        <v>0</v>
      </c>
      <c r="U272" s="260">
        <v>2.4731278053390028E-4</v>
      </c>
      <c r="V272" s="260">
        <v>2.9479683439640917E-4</v>
      </c>
      <c r="W272" s="274">
        <v>0.53542576187101343</v>
      </c>
    </row>
    <row r="273" spans="1:23">
      <c r="A273" t="s">
        <v>494</v>
      </c>
      <c r="B273" s="258">
        <v>87910500</v>
      </c>
      <c r="C273" s="7"/>
      <c r="D273" s="7">
        <v>3916</v>
      </c>
      <c r="E273" s="7"/>
      <c r="F273" s="225" t="s">
        <v>83</v>
      </c>
      <c r="G273" s="225" t="s">
        <v>21</v>
      </c>
      <c r="H273" s="259">
        <v>277146</v>
      </c>
      <c r="I273" s="261">
        <v>0</v>
      </c>
      <c r="J273" s="261">
        <v>0</v>
      </c>
      <c r="K273" s="261">
        <v>0</v>
      </c>
      <c r="L273" s="261">
        <v>0</v>
      </c>
      <c r="M273" s="261">
        <v>0</v>
      </c>
      <c r="N273" s="261">
        <v>0</v>
      </c>
      <c r="O273" s="261">
        <v>0</v>
      </c>
      <c r="P273" s="270">
        <v>0</v>
      </c>
      <c r="Q273" s="260">
        <v>0</v>
      </c>
      <c r="R273" s="260">
        <v>0</v>
      </c>
      <c r="S273" s="260">
        <v>0</v>
      </c>
      <c r="T273" s="260">
        <v>0</v>
      </c>
      <c r="U273" s="260">
        <v>0</v>
      </c>
      <c r="V273" s="260">
        <v>0</v>
      </c>
      <c r="W273" s="274">
        <v>0</v>
      </c>
    </row>
    <row r="274" spans="1:23">
      <c r="A274" t="s">
        <v>1229</v>
      </c>
      <c r="B274" s="258">
        <v>500040</v>
      </c>
      <c r="C274" s="7"/>
      <c r="D274" s="7">
        <v>6424</v>
      </c>
      <c r="E274" s="7"/>
      <c r="F274" s="225" t="s">
        <v>83</v>
      </c>
      <c r="G274" s="225" t="s">
        <v>21</v>
      </c>
      <c r="H274" s="259">
        <v>305770</v>
      </c>
      <c r="I274" s="261">
        <v>0</v>
      </c>
      <c r="J274" s="261">
        <v>0</v>
      </c>
      <c r="K274" s="261">
        <v>0</v>
      </c>
      <c r="L274" s="261">
        <v>0</v>
      </c>
      <c r="M274" s="261">
        <v>0</v>
      </c>
      <c r="N274" s="261">
        <v>0</v>
      </c>
      <c r="O274" s="261">
        <v>0</v>
      </c>
      <c r="P274" s="270">
        <v>0</v>
      </c>
      <c r="Q274" s="260">
        <v>0</v>
      </c>
      <c r="R274" s="260">
        <v>0</v>
      </c>
      <c r="S274" s="260">
        <v>0</v>
      </c>
      <c r="T274" s="260">
        <v>0</v>
      </c>
      <c r="U274" s="260">
        <v>0</v>
      </c>
      <c r="V274" s="260">
        <v>0</v>
      </c>
      <c r="W274" s="274">
        <v>0</v>
      </c>
    </row>
    <row r="275" spans="1:23">
      <c r="A275" t="s">
        <v>152</v>
      </c>
      <c r="B275" s="258">
        <v>900006</v>
      </c>
      <c r="C275" s="7">
        <v>1000454</v>
      </c>
      <c r="D275" s="7">
        <v>56237</v>
      </c>
      <c r="E275" s="7"/>
      <c r="F275" s="225" t="s">
        <v>86</v>
      </c>
      <c r="G275" s="225" t="s">
        <v>24</v>
      </c>
      <c r="H275" s="259">
        <v>6454629</v>
      </c>
      <c r="I275" s="261">
        <v>2497765.9439999997</v>
      </c>
      <c r="J275" s="261">
        <v>2495229.7999999998</v>
      </c>
      <c r="K275" s="261">
        <v>0</v>
      </c>
      <c r="L275" s="261">
        <v>0</v>
      </c>
      <c r="M275" s="261">
        <v>0</v>
      </c>
      <c r="N275" s="261">
        <v>1157</v>
      </c>
      <c r="O275" s="261">
        <v>1379.144</v>
      </c>
      <c r="P275" s="270">
        <v>0.38697281346456935</v>
      </c>
      <c r="Q275" s="260">
        <v>0.38657989483206545</v>
      </c>
      <c r="R275" s="260">
        <v>0</v>
      </c>
      <c r="S275" s="260">
        <v>0</v>
      </c>
      <c r="T275" s="260">
        <v>0</v>
      </c>
      <c r="U275" s="260">
        <v>1.7925120095980729E-4</v>
      </c>
      <c r="V275" s="260">
        <v>2.136674315440903E-4</v>
      </c>
      <c r="W275" s="274">
        <v>0.38697281346456935</v>
      </c>
    </row>
    <row r="276" spans="1:23">
      <c r="A276" t="s">
        <v>153</v>
      </c>
      <c r="B276" s="258">
        <v>910107</v>
      </c>
      <c r="C276" s="7">
        <v>1007379</v>
      </c>
      <c r="D276" s="7">
        <v>57028</v>
      </c>
      <c r="E276" s="7"/>
      <c r="F276" s="225" t="s">
        <v>86</v>
      </c>
      <c r="G276" s="225" t="s">
        <v>90</v>
      </c>
      <c r="H276" s="259">
        <v>1628533</v>
      </c>
      <c r="I276" s="261">
        <v>607456.44799999997</v>
      </c>
      <c r="J276" s="261">
        <v>606839.4</v>
      </c>
      <c r="K276" s="261">
        <v>0</v>
      </c>
      <c r="L276" s="261">
        <v>0</v>
      </c>
      <c r="M276" s="261">
        <v>0</v>
      </c>
      <c r="N276" s="261">
        <v>281.5</v>
      </c>
      <c r="O276" s="261">
        <v>335.548</v>
      </c>
      <c r="P276" s="270">
        <v>0.37300837502218254</v>
      </c>
      <c r="Q276" s="260">
        <v>0.37262947695871068</v>
      </c>
      <c r="R276" s="260">
        <v>0</v>
      </c>
      <c r="S276" s="260">
        <v>0</v>
      </c>
      <c r="T276" s="260">
        <v>0</v>
      </c>
      <c r="U276" s="260">
        <v>1.7285495596343459E-4</v>
      </c>
      <c r="V276" s="260">
        <v>2.0604310750841403E-4</v>
      </c>
      <c r="W276" s="274">
        <v>0.37300837502218254</v>
      </c>
    </row>
    <row r="277" spans="1:23">
      <c r="A277" t="s">
        <v>154</v>
      </c>
      <c r="B277" s="258">
        <v>910031</v>
      </c>
      <c r="C277" s="7">
        <v>1000595</v>
      </c>
      <c r="D277" s="7">
        <v>10761</v>
      </c>
      <c r="E277" s="7"/>
      <c r="F277" s="225" t="s">
        <v>86</v>
      </c>
      <c r="G277" s="225" t="s">
        <v>18</v>
      </c>
      <c r="H277" s="259">
        <v>339696</v>
      </c>
      <c r="I277" s="261">
        <v>160582.704</v>
      </c>
      <c r="J277" s="261">
        <v>160419.4</v>
      </c>
      <c r="K277" s="261">
        <v>0</v>
      </c>
      <c r="L277" s="261">
        <v>0</v>
      </c>
      <c r="M277" s="261">
        <v>0</v>
      </c>
      <c r="N277" s="261">
        <v>74.5</v>
      </c>
      <c r="O277" s="261">
        <v>88.804000000000002</v>
      </c>
      <c r="P277" s="270">
        <v>0.4727247421223682</v>
      </c>
      <c r="Q277" s="260">
        <v>0.47224400640572745</v>
      </c>
      <c r="R277" s="260">
        <v>0</v>
      </c>
      <c r="S277" s="260">
        <v>0</v>
      </c>
      <c r="T277" s="260">
        <v>0</v>
      </c>
      <c r="U277" s="260">
        <v>2.1931373934341294E-4</v>
      </c>
      <c r="V277" s="260">
        <v>2.6142197729734821E-4</v>
      </c>
      <c r="W277" s="274">
        <v>0.4727247421223682</v>
      </c>
    </row>
    <row r="278" spans="1:23">
      <c r="A278" t="s">
        <v>1585</v>
      </c>
      <c r="B278" s="258">
        <v>500158</v>
      </c>
      <c r="C278" s="7"/>
      <c r="D278" s="7">
        <v>987</v>
      </c>
      <c r="E278" s="7"/>
      <c r="F278" s="225" t="s">
        <v>83</v>
      </c>
      <c r="G278" s="225" t="s">
        <v>90</v>
      </c>
      <c r="H278" s="259">
        <v>3417</v>
      </c>
      <c r="I278" s="261">
        <v>0</v>
      </c>
      <c r="J278" s="261">
        <v>0</v>
      </c>
      <c r="K278" s="261">
        <v>0</v>
      </c>
      <c r="L278" s="261">
        <v>0</v>
      </c>
      <c r="M278" s="261">
        <v>0</v>
      </c>
      <c r="N278" s="261">
        <v>0</v>
      </c>
      <c r="O278" s="261">
        <v>0</v>
      </c>
      <c r="P278" s="270">
        <v>0</v>
      </c>
      <c r="Q278" s="260">
        <v>0</v>
      </c>
      <c r="R278" s="260">
        <v>0</v>
      </c>
      <c r="S278" s="260">
        <v>0</v>
      </c>
      <c r="T278" s="260">
        <v>0</v>
      </c>
      <c r="U278" s="260">
        <v>0</v>
      </c>
      <c r="V278" s="260">
        <v>0</v>
      </c>
      <c r="W278" s="274">
        <v>0</v>
      </c>
    </row>
    <row r="279" spans="1:23">
      <c r="A279" t="s">
        <v>957</v>
      </c>
      <c r="B279" s="258">
        <v>800034</v>
      </c>
      <c r="C279" s="7"/>
      <c r="D279" s="7">
        <v>56360</v>
      </c>
      <c r="E279" s="7">
        <v>60562</v>
      </c>
      <c r="F279" s="225" t="s">
        <v>95</v>
      </c>
      <c r="G279" s="225" t="s">
        <v>22</v>
      </c>
      <c r="H279" s="259">
        <v>254658</v>
      </c>
      <c r="I279" s="261">
        <v>0</v>
      </c>
      <c r="J279" s="261">
        <v>0</v>
      </c>
      <c r="K279" s="261">
        <v>0</v>
      </c>
      <c r="L279" s="261">
        <v>0</v>
      </c>
      <c r="M279" s="261">
        <v>0</v>
      </c>
      <c r="N279" s="261">
        <v>0</v>
      </c>
      <c r="O279" s="261">
        <v>0</v>
      </c>
      <c r="P279" s="270">
        <v>0</v>
      </c>
      <c r="Q279" s="260">
        <v>0</v>
      </c>
      <c r="R279" s="260">
        <v>0</v>
      </c>
      <c r="S279" s="260">
        <v>0</v>
      </c>
      <c r="T279" s="260">
        <v>0</v>
      </c>
      <c r="U279" s="260">
        <v>0</v>
      </c>
      <c r="V279" s="260">
        <v>0</v>
      </c>
      <c r="W279" s="274">
        <v>0</v>
      </c>
    </row>
    <row r="280" spans="1:23">
      <c r="A280" t="s">
        <v>958</v>
      </c>
      <c r="B280" s="258">
        <v>800178</v>
      </c>
      <c r="C280" s="7"/>
      <c r="D280" s="7">
        <v>57333</v>
      </c>
      <c r="E280" s="7">
        <v>61200</v>
      </c>
      <c r="F280" s="225" t="s">
        <v>95</v>
      </c>
      <c r="G280" s="225" t="s">
        <v>22</v>
      </c>
      <c r="H280" s="259">
        <v>378055</v>
      </c>
      <c r="I280" s="261">
        <v>0</v>
      </c>
      <c r="J280" s="261">
        <v>0</v>
      </c>
      <c r="K280" s="261">
        <v>0</v>
      </c>
      <c r="L280" s="261">
        <v>0</v>
      </c>
      <c r="M280" s="261">
        <v>0</v>
      </c>
      <c r="N280" s="261">
        <v>0</v>
      </c>
      <c r="O280" s="261">
        <v>0</v>
      </c>
      <c r="P280" s="270">
        <v>0</v>
      </c>
      <c r="Q280" s="260">
        <v>0</v>
      </c>
      <c r="R280" s="260">
        <v>0</v>
      </c>
      <c r="S280" s="260">
        <v>0</v>
      </c>
      <c r="T280" s="260">
        <v>0</v>
      </c>
      <c r="U280" s="260">
        <v>0</v>
      </c>
      <c r="V280" s="260">
        <v>0</v>
      </c>
      <c r="W280" s="274">
        <v>0</v>
      </c>
    </row>
    <row r="281" spans="1:23">
      <c r="A281" t="s">
        <v>1230</v>
      </c>
      <c r="B281" s="258">
        <v>500164</v>
      </c>
      <c r="C281" s="7"/>
      <c r="D281" s="7">
        <v>3029</v>
      </c>
      <c r="E281" s="7"/>
      <c r="F281" s="225" t="s">
        <v>83</v>
      </c>
      <c r="G281" s="225" t="s">
        <v>22</v>
      </c>
      <c r="H281" s="259">
        <v>88532</v>
      </c>
      <c r="I281" s="261">
        <v>0</v>
      </c>
      <c r="J281" s="261">
        <v>0</v>
      </c>
      <c r="K281" s="261">
        <v>0</v>
      </c>
      <c r="L281" s="261">
        <v>0</v>
      </c>
      <c r="M281" s="261">
        <v>0</v>
      </c>
      <c r="N281" s="261">
        <v>0</v>
      </c>
      <c r="O281" s="261">
        <v>0</v>
      </c>
      <c r="P281" s="270">
        <v>0</v>
      </c>
      <c r="Q281" s="260">
        <v>0</v>
      </c>
      <c r="R281" s="260">
        <v>0</v>
      </c>
      <c r="S281" s="260">
        <v>0</v>
      </c>
      <c r="T281" s="260">
        <v>0</v>
      </c>
      <c r="U281" s="260">
        <v>0</v>
      </c>
      <c r="V281" s="260">
        <v>0</v>
      </c>
      <c r="W281" s="274">
        <v>0</v>
      </c>
    </row>
    <row r="282" spans="1:23">
      <c r="A282" t="s">
        <v>1231</v>
      </c>
      <c r="B282" s="258">
        <v>500173</v>
      </c>
      <c r="C282" s="7"/>
      <c r="D282" s="7">
        <v>6421</v>
      </c>
      <c r="E282" s="7"/>
      <c r="F282" s="225" t="s">
        <v>83</v>
      </c>
      <c r="G282" s="225" t="s">
        <v>22</v>
      </c>
      <c r="H282" s="259">
        <v>118483</v>
      </c>
      <c r="I282" s="261">
        <v>0</v>
      </c>
      <c r="J282" s="261">
        <v>0</v>
      </c>
      <c r="K282" s="261">
        <v>0</v>
      </c>
      <c r="L282" s="261">
        <v>0</v>
      </c>
      <c r="M282" s="261">
        <v>0</v>
      </c>
      <c r="N282" s="261">
        <v>0</v>
      </c>
      <c r="O282" s="261">
        <v>0</v>
      </c>
      <c r="P282" s="270">
        <v>0</v>
      </c>
      <c r="Q282" s="260">
        <v>0</v>
      </c>
      <c r="R282" s="260">
        <v>0</v>
      </c>
      <c r="S282" s="260">
        <v>0</v>
      </c>
      <c r="T282" s="260">
        <v>0</v>
      </c>
      <c r="U282" s="260">
        <v>0</v>
      </c>
      <c r="V282" s="260">
        <v>0</v>
      </c>
      <c r="W282" s="274">
        <v>0</v>
      </c>
    </row>
    <row r="283" spans="1:23">
      <c r="A283" t="s">
        <v>1586</v>
      </c>
      <c r="B283" s="258">
        <v>500034</v>
      </c>
      <c r="C283" s="7"/>
      <c r="D283" s="7">
        <v>6172</v>
      </c>
      <c r="E283" s="7"/>
      <c r="F283" s="225" t="s">
        <v>83</v>
      </c>
      <c r="G283" s="225" t="s">
        <v>17</v>
      </c>
      <c r="H283" s="259">
        <v>1581208</v>
      </c>
      <c r="I283" s="261">
        <v>0</v>
      </c>
      <c r="J283" s="261">
        <v>0</v>
      </c>
      <c r="K283" s="261">
        <v>0</v>
      </c>
      <c r="L283" s="261">
        <v>0</v>
      </c>
      <c r="M283" s="261">
        <v>0</v>
      </c>
      <c r="N283" s="261">
        <v>0</v>
      </c>
      <c r="O283" s="261">
        <v>0</v>
      </c>
      <c r="P283" s="270">
        <v>0</v>
      </c>
      <c r="Q283" s="260">
        <v>0</v>
      </c>
      <c r="R283" s="260">
        <v>0</v>
      </c>
      <c r="S283" s="260">
        <v>0</v>
      </c>
      <c r="T283" s="260">
        <v>0</v>
      </c>
      <c r="U283" s="260">
        <v>0</v>
      </c>
      <c r="V283" s="260">
        <v>0</v>
      </c>
      <c r="W283" s="274">
        <v>0</v>
      </c>
    </row>
    <row r="284" spans="1:23">
      <c r="A284" t="s">
        <v>1232</v>
      </c>
      <c r="B284" s="258">
        <v>23304600</v>
      </c>
      <c r="C284" s="7"/>
      <c r="D284" s="7">
        <v>50700</v>
      </c>
      <c r="E284" s="7"/>
      <c r="F284" s="225" t="s">
        <v>83</v>
      </c>
      <c r="G284" s="225" t="s">
        <v>21</v>
      </c>
      <c r="H284" s="259">
        <v>6033</v>
      </c>
      <c r="I284" s="261">
        <v>0</v>
      </c>
      <c r="J284" s="261">
        <v>0</v>
      </c>
      <c r="K284" s="261">
        <v>0</v>
      </c>
      <c r="L284" s="261">
        <v>0</v>
      </c>
      <c r="M284" s="261">
        <v>0</v>
      </c>
      <c r="N284" s="261">
        <v>0</v>
      </c>
      <c r="O284" s="261">
        <v>0</v>
      </c>
      <c r="P284" s="270">
        <v>0</v>
      </c>
      <c r="Q284" s="260">
        <v>0</v>
      </c>
      <c r="R284" s="260">
        <v>0</v>
      </c>
      <c r="S284" s="260">
        <v>0</v>
      </c>
      <c r="T284" s="260">
        <v>0</v>
      </c>
      <c r="U284" s="260">
        <v>0</v>
      </c>
      <c r="V284" s="260">
        <v>0</v>
      </c>
      <c r="W284" s="274">
        <v>0</v>
      </c>
    </row>
    <row r="285" spans="1:23">
      <c r="A285" t="s">
        <v>155</v>
      </c>
      <c r="B285" s="258">
        <v>810013</v>
      </c>
      <c r="C285" s="7"/>
      <c r="D285" s="7">
        <v>58126</v>
      </c>
      <c r="E285" s="7">
        <v>62246</v>
      </c>
      <c r="F285" s="225" t="s">
        <v>95</v>
      </c>
      <c r="G285" s="225" t="s">
        <v>16</v>
      </c>
      <c r="H285" s="259">
        <v>530231</v>
      </c>
      <c r="I285" s="261">
        <v>0</v>
      </c>
      <c r="J285" s="261">
        <v>0</v>
      </c>
      <c r="K285" s="261">
        <v>0</v>
      </c>
      <c r="L285" s="261">
        <v>0</v>
      </c>
      <c r="M285" s="261">
        <v>0</v>
      </c>
      <c r="N285" s="261">
        <v>0</v>
      </c>
      <c r="O285" s="261">
        <v>0</v>
      </c>
      <c r="P285" s="270">
        <v>0</v>
      </c>
      <c r="Q285" s="260">
        <v>0</v>
      </c>
      <c r="R285" s="260">
        <v>0</v>
      </c>
      <c r="S285" s="260">
        <v>0</v>
      </c>
      <c r="T285" s="260">
        <v>0</v>
      </c>
      <c r="U285" s="260">
        <v>0</v>
      </c>
      <c r="V285" s="260">
        <v>0</v>
      </c>
      <c r="W285" s="274">
        <v>0</v>
      </c>
    </row>
    <row r="286" spans="1:23">
      <c r="A286" t="s">
        <v>156</v>
      </c>
      <c r="B286" s="258">
        <v>810014</v>
      </c>
      <c r="C286" s="7"/>
      <c r="D286" s="7">
        <v>58127</v>
      </c>
      <c r="E286" s="7">
        <v>62246</v>
      </c>
      <c r="F286" s="225" t="s">
        <v>95</v>
      </c>
      <c r="G286" s="225" t="s">
        <v>16</v>
      </c>
      <c r="H286" s="259">
        <v>456830</v>
      </c>
      <c r="I286" s="261">
        <v>0</v>
      </c>
      <c r="J286" s="261">
        <v>0</v>
      </c>
      <c r="K286" s="261">
        <v>0</v>
      </c>
      <c r="L286" s="261">
        <v>0</v>
      </c>
      <c r="M286" s="261">
        <v>0</v>
      </c>
      <c r="N286" s="261">
        <v>0</v>
      </c>
      <c r="O286" s="261">
        <v>0</v>
      </c>
      <c r="P286" s="270">
        <v>0</v>
      </c>
      <c r="Q286" s="260">
        <v>0</v>
      </c>
      <c r="R286" s="260">
        <v>0</v>
      </c>
      <c r="S286" s="260">
        <v>0</v>
      </c>
      <c r="T286" s="260">
        <v>0</v>
      </c>
      <c r="U286" s="260">
        <v>0</v>
      </c>
      <c r="V286" s="260">
        <v>0</v>
      </c>
      <c r="W286" s="274">
        <v>0</v>
      </c>
    </row>
    <row r="287" spans="1:23">
      <c r="A287" t="s">
        <v>157</v>
      </c>
      <c r="B287" s="258">
        <v>810015</v>
      </c>
      <c r="C287" s="7"/>
      <c r="D287" s="7">
        <v>59083</v>
      </c>
      <c r="E287" s="7">
        <v>62859</v>
      </c>
      <c r="F287" s="225" t="s">
        <v>95</v>
      </c>
      <c r="G287" s="225" t="s">
        <v>16</v>
      </c>
      <c r="H287" s="259">
        <v>766238</v>
      </c>
      <c r="I287" s="261">
        <v>0</v>
      </c>
      <c r="J287" s="261">
        <v>0</v>
      </c>
      <c r="K287" s="261">
        <v>0</v>
      </c>
      <c r="L287" s="261">
        <v>0</v>
      </c>
      <c r="M287" s="261">
        <v>0</v>
      </c>
      <c r="N287" s="261">
        <v>0</v>
      </c>
      <c r="O287" s="261">
        <v>0</v>
      </c>
      <c r="P287" s="270">
        <v>0</v>
      </c>
      <c r="Q287" s="260">
        <v>0</v>
      </c>
      <c r="R287" s="260">
        <v>0</v>
      </c>
      <c r="S287" s="260">
        <v>0</v>
      </c>
      <c r="T287" s="260">
        <v>0</v>
      </c>
      <c r="U287" s="260">
        <v>0</v>
      </c>
      <c r="V287" s="260">
        <v>0</v>
      </c>
      <c r="W287" s="274">
        <v>0</v>
      </c>
    </row>
    <row r="288" spans="1:23">
      <c r="A288" t="s">
        <v>1233</v>
      </c>
      <c r="B288" s="258">
        <v>800194</v>
      </c>
      <c r="C288" s="7"/>
      <c r="D288" s="7">
        <v>57635</v>
      </c>
      <c r="E288" s="7">
        <v>61994</v>
      </c>
      <c r="F288" s="225" t="s">
        <v>95</v>
      </c>
      <c r="G288" s="225" t="s">
        <v>21</v>
      </c>
      <c r="H288" s="259">
        <v>116694</v>
      </c>
      <c r="I288" s="261">
        <v>0</v>
      </c>
      <c r="J288" s="261">
        <v>0</v>
      </c>
      <c r="K288" s="261">
        <v>0</v>
      </c>
      <c r="L288" s="261">
        <v>0</v>
      </c>
      <c r="M288" s="261">
        <v>0</v>
      </c>
      <c r="N288" s="261">
        <v>0</v>
      </c>
      <c r="O288" s="261">
        <v>0</v>
      </c>
      <c r="P288" s="270">
        <v>0</v>
      </c>
      <c r="Q288" s="260">
        <v>0</v>
      </c>
      <c r="R288" s="260">
        <v>0</v>
      </c>
      <c r="S288" s="260">
        <v>0</v>
      </c>
      <c r="T288" s="260">
        <v>0</v>
      </c>
      <c r="U288" s="260">
        <v>0</v>
      </c>
      <c r="V288" s="260">
        <v>0</v>
      </c>
      <c r="W288" s="274">
        <v>0</v>
      </c>
    </row>
    <row r="289" spans="1:23">
      <c r="A289" t="s">
        <v>1234</v>
      </c>
      <c r="B289" s="258">
        <v>510104</v>
      </c>
      <c r="C289" s="7"/>
      <c r="D289" s="7">
        <v>3866</v>
      </c>
      <c r="E289" s="7"/>
      <c r="F289" s="225" t="s">
        <v>83</v>
      </c>
      <c r="G289" s="225" t="s">
        <v>21</v>
      </c>
      <c r="H289" s="259">
        <v>175811</v>
      </c>
      <c r="I289" s="261">
        <v>0</v>
      </c>
      <c r="J289" s="261">
        <v>0</v>
      </c>
      <c r="K289" s="261">
        <v>0</v>
      </c>
      <c r="L289" s="261">
        <v>0</v>
      </c>
      <c r="M289" s="261">
        <v>0</v>
      </c>
      <c r="N289" s="261">
        <v>0</v>
      </c>
      <c r="O289" s="261">
        <v>0</v>
      </c>
      <c r="P289" s="270">
        <v>0</v>
      </c>
      <c r="Q289" s="260">
        <v>0</v>
      </c>
      <c r="R289" s="260">
        <v>0</v>
      </c>
      <c r="S289" s="260">
        <v>0</v>
      </c>
      <c r="T289" s="260">
        <v>0</v>
      </c>
      <c r="U289" s="260">
        <v>0</v>
      </c>
      <c r="V289" s="260">
        <v>0</v>
      </c>
      <c r="W289" s="274">
        <v>0</v>
      </c>
    </row>
    <row r="290" spans="1:23">
      <c r="A290" t="s">
        <v>1587</v>
      </c>
      <c r="B290" s="258">
        <v>500031</v>
      </c>
      <c r="C290" s="7"/>
      <c r="D290" s="7">
        <v>3926</v>
      </c>
      <c r="E290" s="7"/>
      <c r="F290" s="225" t="s">
        <v>83</v>
      </c>
      <c r="G290" s="225" t="s">
        <v>21</v>
      </c>
      <c r="H290" s="259">
        <v>1559249</v>
      </c>
      <c r="I290" s="261">
        <v>0</v>
      </c>
      <c r="J290" s="261">
        <v>0</v>
      </c>
      <c r="K290" s="261">
        <v>0</v>
      </c>
      <c r="L290" s="261">
        <v>0</v>
      </c>
      <c r="M290" s="261">
        <v>0</v>
      </c>
      <c r="N290" s="261">
        <v>0</v>
      </c>
      <c r="O290" s="261">
        <v>0</v>
      </c>
      <c r="P290" s="270">
        <v>0</v>
      </c>
      <c r="Q290" s="260">
        <v>0</v>
      </c>
      <c r="R290" s="260">
        <v>0</v>
      </c>
      <c r="S290" s="260">
        <v>0</v>
      </c>
      <c r="T290" s="260">
        <v>0</v>
      </c>
      <c r="U290" s="260">
        <v>0</v>
      </c>
      <c r="V290" s="260">
        <v>0</v>
      </c>
      <c r="W290" s="274">
        <v>0</v>
      </c>
    </row>
    <row r="291" spans="1:23">
      <c r="A291" t="s">
        <v>959</v>
      </c>
      <c r="B291" s="258">
        <v>800008</v>
      </c>
      <c r="C291" s="7"/>
      <c r="D291" s="7">
        <v>56613</v>
      </c>
      <c r="E291" s="7">
        <v>60817</v>
      </c>
      <c r="F291" s="225" t="s">
        <v>95</v>
      </c>
      <c r="G291" s="225" t="s">
        <v>16</v>
      </c>
      <c r="H291" s="259">
        <v>496100</v>
      </c>
      <c r="I291" s="261">
        <v>0</v>
      </c>
      <c r="J291" s="261">
        <v>0</v>
      </c>
      <c r="K291" s="261">
        <v>0</v>
      </c>
      <c r="L291" s="261">
        <v>0</v>
      </c>
      <c r="M291" s="261">
        <v>0</v>
      </c>
      <c r="N291" s="261">
        <v>0</v>
      </c>
      <c r="O291" s="261">
        <v>0</v>
      </c>
      <c r="P291" s="270">
        <v>0</v>
      </c>
      <c r="Q291" s="260">
        <v>0</v>
      </c>
      <c r="R291" s="260">
        <v>0</v>
      </c>
      <c r="S291" s="260">
        <v>0</v>
      </c>
      <c r="T291" s="260">
        <v>0</v>
      </c>
      <c r="U291" s="260">
        <v>0</v>
      </c>
      <c r="V291" s="260">
        <v>0</v>
      </c>
      <c r="W291" s="274">
        <v>0</v>
      </c>
    </row>
    <row r="292" spans="1:23">
      <c r="A292" t="s">
        <v>960</v>
      </c>
      <c r="B292" s="258">
        <v>910496</v>
      </c>
      <c r="C292" s="7"/>
      <c r="D292" s="7"/>
      <c r="E292" s="7"/>
      <c r="F292" s="225" t="s">
        <v>83</v>
      </c>
      <c r="G292" s="225" t="s">
        <v>101</v>
      </c>
      <c r="H292" s="259">
        <v>1</v>
      </c>
      <c r="I292" s="261">
        <v>0</v>
      </c>
      <c r="J292" s="261">
        <v>0</v>
      </c>
      <c r="K292" s="261">
        <v>0</v>
      </c>
      <c r="L292" s="261">
        <v>0</v>
      </c>
      <c r="M292" s="261">
        <v>0</v>
      </c>
      <c r="N292" s="261">
        <v>0</v>
      </c>
      <c r="O292" s="261">
        <v>0</v>
      </c>
      <c r="P292" s="270">
        <v>0</v>
      </c>
      <c r="Q292" s="260">
        <v>0</v>
      </c>
      <c r="R292" s="260">
        <v>0</v>
      </c>
      <c r="S292" s="260">
        <v>0</v>
      </c>
      <c r="T292" s="260">
        <v>0</v>
      </c>
      <c r="U292" s="260">
        <v>0</v>
      </c>
      <c r="V292" s="260">
        <v>0</v>
      </c>
      <c r="W292" s="274">
        <v>0</v>
      </c>
    </row>
    <row r="293" spans="1:23">
      <c r="A293" t="s">
        <v>1235</v>
      </c>
      <c r="B293" s="258">
        <v>510105</v>
      </c>
      <c r="C293" s="7"/>
      <c r="D293" s="7">
        <v>3867</v>
      </c>
      <c r="E293" s="7"/>
      <c r="F293" s="225" t="s">
        <v>83</v>
      </c>
      <c r="G293" s="225" t="s">
        <v>21</v>
      </c>
      <c r="H293" s="259">
        <v>412958</v>
      </c>
      <c r="I293" s="261">
        <v>0</v>
      </c>
      <c r="J293" s="261">
        <v>0</v>
      </c>
      <c r="K293" s="261">
        <v>0</v>
      </c>
      <c r="L293" s="261">
        <v>0</v>
      </c>
      <c r="M293" s="261">
        <v>0</v>
      </c>
      <c r="N293" s="261">
        <v>0</v>
      </c>
      <c r="O293" s="261">
        <v>0</v>
      </c>
      <c r="P293" s="270">
        <v>0</v>
      </c>
      <c r="Q293" s="260">
        <v>0</v>
      </c>
      <c r="R293" s="260">
        <v>0</v>
      </c>
      <c r="S293" s="260">
        <v>0</v>
      </c>
      <c r="T293" s="260">
        <v>0</v>
      </c>
      <c r="U293" s="260">
        <v>0</v>
      </c>
      <c r="V293" s="260">
        <v>0</v>
      </c>
      <c r="W293" s="274">
        <v>0</v>
      </c>
    </row>
    <row r="294" spans="1:23">
      <c r="A294" t="s">
        <v>1236</v>
      </c>
      <c r="B294" s="258">
        <v>900019</v>
      </c>
      <c r="C294" s="7">
        <v>1006454</v>
      </c>
      <c r="D294" s="7">
        <v>54562</v>
      </c>
      <c r="E294" s="7">
        <v>61147</v>
      </c>
      <c r="F294" s="225" t="s">
        <v>100</v>
      </c>
      <c r="G294" s="225" t="s">
        <v>21</v>
      </c>
      <c r="H294" s="259">
        <v>170853</v>
      </c>
      <c r="I294" s="261">
        <v>84093.995873979991</v>
      </c>
      <c r="J294" s="261">
        <v>10103.048479999998</v>
      </c>
      <c r="K294" s="261">
        <v>73614.988400000002</v>
      </c>
      <c r="L294" s="261">
        <v>0</v>
      </c>
      <c r="M294" s="261">
        <v>0</v>
      </c>
      <c r="N294" s="261">
        <v>70.1593625</v>
      </c>
      <c r="O294" s="261">
        <v>305.79963148000002</v>
      </c>
      <c r="P294" s="270">
        <v>0.49220087369832549</v>
      </c>
      <c r="Q294" s="260">
        <v>5.9132988475473054E-2</v>
      </c>
      <c r="R294" s="260">
        <v>0.43086740297214565</v>
      </c>
      <c r="S294" s="260">
        <v>0</v>
      </c>
      <c r="T294" s="260">
        <v>0</v>
      </c>
      <c r="U294" s="260">
        <v>4.1064167734836381E-4</v>
      </c>
      <c r="V294" s="260">
        <v>1.7898405733583842E-3</v>
      </c>
      <c r="W294" s="274">
        <v>6.1333470726179798E-2</v>
      </c>
    </row>
    <row r="295" spans="1:23">
      <c r="A295" t="s">
        <v>1237</v>
      </c>
      <c r="B295" s="258">
        <v>500319</v>
      </c>
      <c r="C295" s="7"/>
      <c r="D295" s="7">
        <v>3083</v>
      </c>
      <c r="E295" s="7"/>
      <c r="F295" s="225" t="s">
        <v>83</v>
      </c>
      <c r="G295" s="225" t="s">
        <v>22</v>
      </c>
      <c r="H295" s="259">
        <v>116815</v>
      </c>
      <c r="I295" s="261">
        <v>0</v>
      </c>
      <c r="J295" s="261">
        <v>0</v>
      </c>
      <c r="K295" s="261">
        <v>0</v>
      </c>
      <c r="L295" s="261">
        <v>0</v>
      </c>
      <c r="M295" s="261">
        <v>0</v>
      </c>
      <c r="N295" s="261">
        <v>0</v>
      </c>
      <c r="O295" s="261">
        <v>0</v>
      </c>
      <c r="P295" s="270">
        <v>0</v>
      </c>
      <c r="Q295" s="260">
        <v>0</v>
      </c>
      <c r="R295" s="260">
        <v>0</v>
      </c>
      <c r="S295" s="260">
        <v>0</v>
      </c>
      <c r="T295" s="260">
        <v>0</v>
      </c>
      <c r="U295" s="260">
        <v>0</v>
      </c>
      <c r="V295" s="260">
        <v>0</v>
      </c>
      <c r="W295" s="274">
        <v>0</v>
      </c>
    </row>
    <row r="296" spans="1:23">
      <c r="A296" t="s">
        <v>1050</v>
      </c>
      <c r="B296" s="258">
        <v>910521</v>
      </c>
      <c r="C296" s="7">
        <v>1000162</v>
      </c>
      <c r="D296" s="7">
        <v>7967</v>
      </c>
      <c r="E296" s="7"/>
      <c r="F296" s="225" t="s">
        <v>86</v>
      </c>
      <c r="G296" s="225" t="s">
        <v>19</v>
      </c>
      <c r="H296" s="259">
        <v>113310</v>
      </c>
      <c r="I296" s="261">
        <v>63690.363999999994</v>
      </c>
      <c r="J296" s="261">
        <v>63625.7</v>
      </c>
      <c r="K296" s="261">
        <v>0</v>
      </c>
      <c r="L296" s="261">
        <v>0</v>
      </c>
      <c r="M296" s="261">
        <v>0</v>
      </c>
      <c r="N296" s="261">
        <v>29.5</v>
      </c>
      <c r="O296" s="261">
        <v>35.164000000000001</v>
      </c>
      <c r="P296" s="270">
        <v>0.56208952431382919</v>
      </c>
      <c r="Q296" s="260">
        <v>0.56151884211455294</v>
      </c>
      <c r="R296" s="260">
        <v>0</v>
      </c>
      <c r="S296" s="260">
        <v>0</v>
      </c>
      <c r="T296" s="260">
        <v>0</v>
      </c>
      <c r="U296" s="260">
        <v>2.6034771864795692E-4</v>
      </c>
      <c r="V296" s="260">
        <v>3.1033448062836469E-4</v>
      </c>
      <c r="W296" s="274">
        <v>0.56208952431382919</v>
      </c>
    </row>
    <row r="297" spans="1:23">
      <c r="A297" t="s">
        <v>1588</v>
      </c>
      <c r="B297" s="258">
        <v>500320</v>
      </c>
      <c r="C297" s="7"/>
      <c r="D297" s="7">
        <v>6174</v>
      </c>
      <c r="E297" s="7"/>
      <c r="F297" s="225" t="s">
        <v>83</v>
      </c>
      <c r="G297" s="225" t="s">
        <v>22</v>
      </c>
      <c r="H297" s="259">
        <v>221290</v>
      </c>
      <c r="I297" s="261">
        <v>0</v>
      </c>
      <c r="J297" s="261">
        <v>0</v>
      </c>
      <c r="K297" s="261">
        <v>0</v>
      </c>
      <c r="L297" s="261">
        <v>0</v>
      </c>
      <c r="M297" s="261">
        <v>0</v>
      </c>
      <c r="N297" s="261">
        <v>0</v>
      </c>
      <c r="O297" s="261">
        <v>0</v>
      </c>
      <c r="P297" s="270">
        <v>0</v>
      </c>
      <c r="Q297" s="260">
        <v>0</v>
      </c>
      <c r="R297" s="260">
        <v>0</v>
      </c>
      <c r="S297" s="260">
        <v>0</v>
      </c>
      <c r="T297" s="260">
        <v>0</v>
      </c>
      <c r="U297" s="260">
        <v>0</v>
      </c>
      <c r="V297" s="260">
        <v>0</v>
      </c>
      <c r="W297" s="274">
        <v>0</v>
      </c>
    </row>
    <row r="298" spans="1:23">
      <c r="A298" t="s">
        <v>1238</v>
      </c>
      <c r="B298" s="258">
        <v>500025</v>
      </c>
      <c r="C298" s="7"/>
      <c r="D298" s="7">
        <v>3855</v>
      </c>
      <c r="E298" s="7"/>
      <c r="F298" s="225" t="s">
        <v>83</v>
      </c>
      <c r="G298" s="225" t="s">
        <v>21</v>
      </c>
      <c r="H298" s="259">
        <v>262831</v>
      </c>
      <c r="I298" s="261">
        <v>0</v>
      </c>
      <c r="J298" s="261">
        <v>0</v>
      </c>
      <c r="K298" s="261">
        <v>0</v>
      </c>
      <c r="L298" s="261">
        <v>0</v>
      </c>
      <c r="M298" s="261">
        <v>0</v>
      </c>
      <c r="N298" s="261">
        <v>0</v>
      </c>
      <c r="O298" s="261">
        <v>0</v>
      </c>
      <c r="P298" s="270">
        <v>0</v>
      </c>
      <c r="Q298" s="260">
        <v>0</v>
      </c>
      <c r="R298" s="260">
        <v>0</v>
      </c>
      <c r="S298" s="260">
        <v>0</v>
      </c>
      <c r="T298" s="260">
        <v>0</v>
      </c>
      <c r="U298" s="260">
        <v>0</v>
      </c>
      <c r="V298" s="260">
        <v>0</v>
      </c>
      <c r="W298" s="274">
        <v>0</v>
      </c>
    </row>
    <row r="299" spans="1:23">
      <c r="A299" t="s">
        <v>1589</v>
      </c>
      <c r="B299" s="258">
        <v>500035</v>
      </c>
      <c r="C299" s="7"/>
      <c r="D299" s="7">
        <v>6175</v>
      </c>
      <c r="E299" s="7"/>
      <c r="F299" s="225" t="s">
        <v>83</v>
      </c>
      <c r="G299" s="225" t="s">
        <v>21</v>
      </c>
      <c r="H299" s="259">
        <v>1541775</v>
      </c>
      <c r="I299" s="261">
        <v>0</v>
      </c>
      <c r="J299" s="261">
        <v>0</v>
      </c>
      <c r="K299" s="261">
        <v>0</v>
      </c>
      <c r="L299" s="261">
        <v>0</v>
      </c>
      <c r="M299" s="261">
        <v>0</v>
      </c>
      <c r="N299" s="261">
        <v>0</v>
      </c>
      <c r="O299" s="261">
        <v>0</v>
      </c>
      <c r="P299" s="270">
        <v>0</v>
      </c>
      <c r="Q299" s="260">
        <v>0</v>
      </c>
      <c r="R299" s="260">
        <v>0</v>
      </c>
      <c r="S299" s="260">
        <v>0</v>
      </c>
      <c r="T299" s="260">
        <v>0</v>
      </c>
      <c r="U299" s="260">
        <v>0</v>
      </c>
      <c r="V299" s="260">
        <v>0</v>
      </c>
      <c r="W299" s="274">
        <v>0</v>
      </c>
    </row>
    <row r="300" spans="1:23">
      <c r="A300" t="s">
        <v>1590</v>
      </c>
      <c r="B300" s="258">
        <v>500032</v>
      </c>
      <c r="C300" s="7"/>
      <c r="D300" s="7">
        <v>3927</v>
      </c>
      <c r="E300" s="7"/>
      <c r="F300" s="225" t="s">
        <v>83</v>
      </c>
      <c r="G300" s="225" t="s">
        <v>21</v>
      </c>
      <c r="H300" s="259">
        <v>1553008</v>
      </c>
      <c r="I300" s="261">
        <v>0</v>
      </c>
      <c r="J300" s="261">
        <v>0</v>
      </c>
      <c r="K300" s="261">
        <v>0</v>
      </c>
      <c r="L300" s="261">
        <v>0</v>
      </c>
      <c r="M300" s="261">
        <v>0</v>
      </c>
      <c r="N300" s="261">
        <v>0</v>
      </c>
      <c r="O300" s="261">
        <v>0</v>
      </c>
      <c r="P300" s="270">
        <v>0</v>
      </c>
      <c r="Q300" s="260">
        <v>0</v>
      </c>
      <c r="R300" s="260">
        <v>0</v>
      </c>
      <c r="S300" s="260">
        <v>0</v>
      </c>
      <c r="T300" s="260">
        <v>0</v>
      </c>
      <c r="U300" s="260">
        <v>0</v>
      </c>
      <c r="V300" s="260">
        <v>0</v>
      </c>
      <c r="W300" s="274">
        <v>0</v>
      </c>
    </row>
    <row r="301" spans="1:23">
      <c r="A301" t="s">
        <v>1239</v>
      </c>
      <c r="B301" s="258">
        <v>810008</v>
      </c>
      <c r="C301" s="7"/>
      <c r="D301" s="7">
        <v>57195</v>
      </c>
      <c r="E301" s="7">
        <v>62044</v>
      </c>
      <c r="F301" s="225" t="s">
        <v>95</v>
      </c>
      <c r="G301" s="225" t="s">
        <v>21</v>
      </c>
      <c r="H301" s="259">
        <v>701938</v>
      </c>
      <c r="I301" s="261">
        <v>0</v>
      </c>
      <c r="J301" s="261">
        <v>0</v>
      </c>
      <c r="K301" s="261">
        <v>0</v>
      </c>
      <c r="L301" s="261">
        <v>0</v>
      </c>
      <c r="M301" s="261">
        <v>0</v>
      </c>
      <c r="N301" s="261">
        <v>0</v>
      </c>
      <c r="O301" s="261">
        <v>0</v>
      </c>
      <c r="P301" s="270">
        <v>0</v>
      </c>
      <c r="Q301" s="260">
        <v>0</v>
      </c>
      <c r="R301" s="260">
        <v>0</v>
      </c>
      <c r="S301" s="260">
        <v>0</v>
      </c>
      <c r="T301" s="260">
        <v>0</v>
      </c>
      <c r="U301" s="260">
        <v>0</v>
      </c>
      <c r="V301" s="260">
        <v>0</v>
      </c>
      <c r="W301" s="274">
        <v>0</v>
      </c>
    </row>
    <row r="302" spans="1:23">
      <c r="A302" t="s">
        <v>1240</v>
      </c>
      <c r="B302" s="258">
        <v>43266500</v>
      </c>
      <c r="C302" s="7"/>
      <c r="D302" s="7">
        <v>58688</v>
      </c>
      <c r="E302" s="7"/>
      <c r="F302" s="225" t="s">
        <v>197</v>
      </c>
      <c r="G302" s="225" t="s">
        <v>21</v>
      </c>
      <c r="H302" s="259">
        <v>33605</v>
      </c>
      <c r="I302" s="261">
        <v>19552.646935639998</v>
      </c>
      <c r="J302" s="261">
        <v>0</v>
      </c>
      <c r="K302" s="261">
        <v>19452.623019999999</v>
      </c>
      <c r="L302" s="261">
        <v>0</v>
      </c>
      <c r="M302" s="261">
        <v>0</v>
      </c>
      <c r="N302" s="261">
        <v>29.886880000000005</v>
      </c>
      <c r="O302" s="261">
        <v>70.137035639999993</v>
      </c>
      <c r="P302" s="270">
        <v>0.58183743299032875</v>
      </c>
      <c r="Q302" s="260">
        <v>0</v>
      </c>
      <c r="R302" s="260">
        <v>0.57886097366463318</v>
      </c>
      <c r="S302" s="260">
        <v>0</v>
      </c>
      <c r="T302" s="260">
        <v>0</v>
      </c>
      <c r="U302" s="260">
        <v>8.8935813123047183E-4</v>
      </c>
      <c r="V302" s="260">
        <v>2.087101194465109E-3</v>
      </c>
      <c r="W302" s="274">
        <v>2.9764593256955806E-3</v>
      </c>
    </row>
    <row r="303" spans="1:23">
      <c r="A303" t="s">
        <v>961</v>
      </c>
      <c r="B303" s="258">
        <v>500046</v>
      </c>
      <c r="C303" s="7"/>
      <c r="D303" s="7">
        <v>10014</v>
      </c>
      <c r="E303" s="7"/>
      <c r="F303" s="225" t="s">
        <v>83</v>
      </c>
      <c r="G303" s="225" t="s">
        <v>90</v>
      </c>
      <c r="H303" s="259">
        <v>331848</v>
      </c>
      <c r="I303" s="261">
        <v>0</v>
      </c>
      <c r="J303" s="261">
        <v>0</v>
      </c>
      <c r="K303" s="261">
        <v>0</v>
      </c>
      <c r="L303" s="261">
        <v>0</v>
      </c>
      <c r="M303" s="261">
        <v>0</v>
      </c>
      <c r="N303" s="261">
        <v>0</v>
      </c>
      <c r="O303" s="261">
        <v>0</v>
      </c>
      <c r="P303" s="270">
        <v>0</v>
      </c>
      <c r="Q303" s="260">
        <v>0</v>
      </c>
      <c r="R303" s="260">
        <v>0</v>
      </c>
      <c r="S303" s="260">
        <v>0</v>
      </c>
      <c r="T303" s="260">
        <v>0</v>
      </c>
      <c r="U303" s="260">
        <v>0</v>
      </c>
      <c r="V303" s="260">
        <v>0</v>
      </c>
      <c r="W303" s="274">
        <v>0</v>
      </c>
    </row>
    <row r="304" spans="1:23">
      <c r="A304" t="s">
        <v>962</v>
      </c>
      <c r="B304" s="258">
        <v>910486</v>
      </c>
      <c r="C304" s="7"/>
      <c r="D304" s="7">
        <v>57324</v>
      </c>
      <c r="E304" s="7"/>
      <c r="F304" s="225" t="s">
        <v>84</v>
      </c>
      <c r="G304" s="225" t="s">
        <v>13</v>
      </c>
      <c r="H304" s="259">
        <v>32767</v>
      </c>
      <c r="I304" s="261">
        <v>0</v>
      </c>
      <c r="J304" s="261">
        <v>0</v>
      </c>
      <c r="K304" s="261">
        <v>0</v>
      </c>
      <c r="L304" s="261">
        <v>0</v>
      </c>
      <c r="M304" s="261">
        <v>0</v>
      </c>
      <c r="N304" s="261">
        <v>0</v>
      </c>
      <c r="O304" s="261">
        <v>0</v>
      </c>
      <c r="P304" s="270">
        <v>0</v>
      </c>
      <c r="Q304" s="260">
        <v>0</v>
      </c>
      <c r="R304" s="260">
        <v>0</v>
      </c>
      <c r="S304" s="260">
        <v>0</v>
      </c>
      <c r="T304" s="260">
        <v>0</v>
      </c>
      <c r="U304" s="260">
        <v>0</v>
      </c>
      <c r="V304" s="260">
        <v>0</v>
      </c>
      <c r="W304" s="274">
        <v>0</v>
      </c>
    </row>
    <row r="305" spans="1:23">
      <c r="A305" t="s">
        <v>1051</v>
      </c>
      <c r="B305" s="258">
        <v>910522</v>
      </c>
      <c r="C305" s="7">
        <v>1000795</v>
      </c>
      <c r="D305" s="7">
        <v>55343</v>
      </c>
      <c r="E305" s="7"/>
      <c r="F305" s="225" t="s">
        <v>86</v>
      </c>
      <c r="G305" s="225" t="s">
        <v>19</v>
      </c>
      <c r="H305" s="259">
        <v>3576285</v>
      </c>
      <c r="I305" s="261">
        <v>1350498.1440000001</v>
      </c>
      <c r="J305" s="261">
        <v>1349126.5</v>
      </c>
      <c r="K305" s="261">
        <v>0</v>
      </c>
      <c r="L305" s="261">
        <v>0</v>
      </c>
      <c r="M305" s="261">
        <v>0</v>
      </c>
      <c r="N305" s="261">
        <v>625.75</v>
      </c>
      <c r="O305" s="261">
        <v>745.89400000000001</v>
      </c>
      <c r="P305" s="270">
        <v>0.37762598450626839</v>
      </c>
      <c r="Q305" s="260">
        <v>0.37724244572230681</v>
      </c>
      <c r="R305" s="260">
        <v>0</v>
      </c>
      <c r="S305" s="260">
        <v>0</v>
      </c>
      <c r="T305" s="260">
        <v>0</v>
      </c>
      <c r="U305" s="260">
        <v>1.7497207297516835E-4</v>
      </c>
      <c r="V305" s="260">
        <v>2.085667109864007E-4</v>
      </c>
      <c r="W305" s="274">
        <v>0.37762598450626839</v>
      </c>
    </row>
    <row r="306" spans="1:23">
      <c r="A306" t="s">
        <v>1591</v>
      </c>
      <c r="B306" s="258">
        <v>14529200</v>
      </c>
      <c r="C306" s="7"/>
      <c r="D306" s="7">
        <v>63509</v>
      </c>
      <c r="E306" s="7"/>
      <c r="F306" s="225" t="s">
        <v>84</v>
      </c>
      <c r="G306" s="225" t="s">
        <v>21</v>
      </c>
      <c r="H306" s="259">
        <v>288161</v>
      </c>
      <c r="I306" s="261">
        <v>0</v>
      </c>
      <c r="J306" s="261">
        <v>0</v>
      </c>
      <c r="K306" s="261">
        <v>0</v>
      </c>
      <c r="L306" s="261">
        <v>0</v>
      </c>
      <c r="M306" s="261">
        <v>0</v>
      </c>
      <c r="N306" s="261">
        <v>0</v>
      </c>
      <c r="O306" s="261">
        <v>0</v>
      </c>
      <c r="P306" s="270">
        <v>0</v>
      </c>
      <c r="Q306" s="260">
        <v>0</v>
      </c>
      <c r="R306" s="260">
        <v>0</v>
      </c>
      <c r="S306" s="260">
        <v>0</v>
      </c>
      <c r="T306" s="260">
        <v>0</v>
      </c>
      <c r="U306" s="260">
        <v>0</v>
      </c>
      <c r="V306" s="260">
        <v>0</v>
      </c>
      <c r="W306" s="274">
        <v>0</v>
      </c>
    </row>
    <row r="307" spans="1:23">
      <c r="A307" t="s">
        <v>1083</v>
      </c>
      <c r="B307" s="258">
        <v>710111</v>
      </c>
      <c r="C307" s="7"/>
      <c r="D307" s="7">
        <v>61084</v>
      </c>
      <c r="E307" s="7">
        <v>63261</v>
      </c>
      <c r="F307" s="225" t="s">
        <v>84</v>
      </c>
      <c r="G307" s="225" t="s">
        <v>18</v>
      </c>
      <c r="H307" s="259">
        <v>125247</v>
      </c>
      <c r="I307" s="261">
        <v>0</v>
      </c>
      <c r="J307" s="261">
        <v>0</v>
      </c>
      <c r="K307" s="261">
        <v>0</v>
      </c>
      <c r="L307" s="261">
        <v>0</v>
      </c>
      <c r="M307" s="261">
        <v>0</v>
      </c>
      <c r="N307" s="261">
        <v>0</v>
      </c>
      <c r="O307" s="261">
        <v>0</v>
      </c>
      <c r="P307" s="270">
        <v>0</v>
      </c>
      <c r="Q307" s="260">
        <v>0</v>
      </c>
      <c r="R307" s="260">
        <v>0</v>
      </c>
      <c r="S307" s="260">
        <v>0</v>
      </c>
      <c r="T307" s="260">
        <v>0</v>
      </c>
      <c r="U307" s="260">
        <v>0</v>
      </c>
      <c r="V307" s="260">
        <v>0</v>
      </c>
      <c r="W307" s="274">
        <v>0</v>
      </c>
    </row>
    <row r="308" spans="1:23">
      <c r="A308" t="s">
        <v>1052</v>
      </c>
      <c r="B308" s="258">
        <v>900572</v>
      </c>
      <c r="C308" s="7"/>
      <c r="D308" s="7">
        <v>58191</v>
      </c>
      <c r="E308" s="7"/>
      <c r="F308" s="225" t="s">
        <v>86</v>
      </c>
      <c r="G308" s="225" t="s">
        <v>24</v>
      </c>
      <c r="H308" s="259">
        <v>101.92</v>
      </c>
      <c r="I308" s="261">
        <v>62.834808400000007</v>
      </c>
      <c r="J308" s="261">
        <v>62.769980000000004</v>
      </c>
      <c r="K308" s="261">
        <v>0</v>
      </c>
      <c r="L308" s="261">
        <v>0</v>
      </c>
      <c r="M308" s="261">
        <v>0</v>
      </c>
      <c r="N308" s="261">
        <v>2.9575000000000001E-2</v>
      </c>
      <c r="O308" s="261">
        <v>3.5253400000000004E-2</v>
      </c>
      <c r="P308" s="270">
        <v>0.61651107142857142</v>
      </c>
      <c r="Q308" s="260">
        <v>0.61587500000000006</v>
      </c>
      <c r="R308" s="260">
        <v>0</v>
      </c>
      <c r="S308" s="260">
        <v>0</v>
      </c>
      <c r="T308" s="260">
        <v>0</v>
      </c>
      <c r="U308" s="260">
        <v>2.9017857142857144E-4</v>
      </c>
      <c r="V308" s="260">
        <v>3.4589285714285717E-4</v>
      </c>
      <c r="W308" s="274">
        <v>0.61651107142857142</v>
      </c>
    </row>
    <row r="309" spans="1:23">
      <c r="A309" t="s">
        <v>158</v>
      </c>
      <c r="B309" s="258">
        <v>910116</v>
      </c>
      <c r="C309" s="7">
        <v>1000457</v>
      </c>
      <c r="D309" s="7">
        <v>56046</v>
      </c>
      <c r="E309" s="7"/>
      <c r="F309" s="225" t="s">
        <v>86</v>
      </c>
      <c r="G309" s="225" t="s">
        <v>15</v>
      </c>
      <c r="H309" s="259">
        <v>1475713</v>
      </c>
      <c r="I309" s="261">
        <v>611157.03599999996</v>
      </c>
      <c r="J309" s="261">
        <v>610536.69999999995</v>
      </c>
      <c r="K309" s="261">
        <v>0</v>
      </c>
      <c r="L309" s="261">
        <v>0</v>
      </c>
      <c r="M309" s="261">
        <v>0</v>
      </c>
      <c r="N309" s="261">
        <v>283</v>
      </c>
      <c r="O309" s="261">
        <v>337.33600000000001</v>
      </c>
      <c r="P309" s="270">
        <v>0.41414356043485412</v>
      </c>
      <c r="Q309" s="260">
        <v>0.4137231968546729</v>
      </c>
      <c r="R309" s="260">
        <v>0</v>
      </c>
      <c r="S309" s="260">
        <v>0</v>
      </c>
      <c r="T309" s="260">
        <v>0</v>
      </c>
      <c r="U309" s="260">
        <v>1.9177170628706258E-4</v>
      </c>
      <c r="V309" s="260">
        <v>2.2859187389417861E-4</v>
      </c>
      <c r="W309" s="274">
        <v>0.41414356043485412</v>
      </c>
    </row>
    <row r="310" spans="1:23">
      <c r="A310" t="s">
        <v>1241</v>
      </c>
      <c r="B310" s="258">
        <v>501093</v>
      </c>
      <c r="C310" s="7"/>
      <c r="D310" s="7">
        <v>56698</v>
      </c>
      <c r="E310" s="7"/>
      <c r="F310" s="225" t="s">
        <v>83</v>
      </c>
      <c r="G310" s="225" t="s">
        <v>21</v>
      </c>
      <c r="H310" s="259">
        <v>103605</v>
      </c>
      <c r="I310" s="261">
        <v>0</v>
      </c>
      <c r="J310" s="261">
        <v>0</v>
      </c>
      <c r="K310" s="261">
        <v>0</v>
      </c>
      <c r="L310" s="261">
        <v>0</v>
      </c>
      <c r="M310" s="261">
        <v>0</v>
      </c>
      <c r="N310" s="261">
        <v>0</v>
      </c>
      <c r="O310" s="261">
        <v>0</v>
      </c>
      <c r="P310" s="270">
        <v>0</v>
      </c>
      <c r="Q310" s="260">
        <v>0</v>
      </c>
      <c r="R310" s="260">
        <v>0</v>
      </c>
      <c r="S310" s="260">
        <v>0</v>
      </c>
      <c r="T310" s="260">
        <v>0</v>
      </c>
      <c r="U310" s="260">
        <v>0</v>
      </c>
      <c r="V310" s="260">
        <v>0</v>
      </c>
      <c r="W310" s="274">
        <v>0</v>
      </c>
    </row>
    <row r="311" spans="1:23">
      <c r="A311" t="s">
        <v>1242</v>
      </c>
      <c r="B311" s="258">
        <v>92488100</v>
      </c>
      <c r="C311" s="7"/>
      <c r="D311" s="7">
        <v>57429</v>
      </c>
      <c r="E311" s="7"/>
      <c r="F311" s="225" t="s">
        <v>95</v>
      </c>
      <c r="G311" s="225" t="s">
        <v>90</v>
      </c>
      <c r="H311" s="259">
        <v>54920</v>
      </c>
      <c r="I311" s="261">
        <v>0</v>
      </c>
      <c r="J311" s="261">
        <v>0</v>
      </c>
      <c r="K311" s="261">
        <v>0</v>
      </c>
      <c r="L311" s="261">
        <v>0</v>
      </c>
      <c r="M311" s="261">
        <v>0</v>
      </c>
      <c r="N311" s="261">
        <v>0</v>
      </c>
      <c r="O311" s="261">
        <v>0</v>
      </c>
      <c r="P311" s="270">
        <v>0</v>
      </c>
      <c r="Q311" s="260">
        <v>0</v>
      </c>
      <c r="R311" s="260">
        <v>0</v>
      </c>
      <c r="S311" s="260">
        <v>0</v>
      </c>
      <c r="T311" s="260">
        <v>0</v>
      </c>
      <c r="U311" s="260">
        <v>0</v>
      </c>
      <c r="V311" s="260">
        <v>0</v>
      </c>
      <c r="W311" s="274">
        <v>0</v>
      </c>
    </row>
    <row r="312" spans="1:23">
      <c r="A312" t="s">
        <v>1243</v>
      </c>
      <c r="B312" s="258">
        <v>800035</v>
      </c>
      <c r="C312" s="7"/>
      <c r="D312" s="7">
        <v>56466</v>
      </c>
      <c r="E312" s="7">
        <v>60729</v>
      </c>
      <c r="F312" s="225" t="s">
        <v>95</v>
      </c>
      <c r="G312" s="225" t="s">
        <v>21</v>
      </c>
      <c r="H312" s="259">
        <v>560568</v>
      </c>
      <c r="I312" s="261">
        <v>0</v>
      </c>
      <c r="J312" s="261">
        <v>0</v>
      </c>
      <c r="K312" s="261">
        <v>0</v>
      </c>
      <c r="L312" s="261">
        <v>0</v>
      </c>
      <c r="M312" s="261">
        <v>0</v>
      </c>
      <c r="N312" s="261">
        <v>0</v>
      </c>
      <c r="O312" s="261">
        <v>0</v>
      </c>
      <c r="P312" s="270">
        <v>0</v>
      </c>
      <c r="Q312" s="260">
        <v>0</v>
      </c>
      <c r="R312" s="260">
        <v>0</v>
      </c>
      <c r="S312" s="260">
        <v>0</v>
      </c>
      <c r="T312" s="260">
        <v>0</v>
      </c>
      <c r="U312" s="260">
        <v>0</v>
      </c>
      <c r="V312" s="260">
        <v>0</v>
      </c>
      <c r="W312" s="274">
        <v>0</v>
      </c>
    </row>
    <row r="313" spans="1:23">
      <c r="A313" t="s">
        <v>1244</v>
      </c>
      <c r="B313" s="258">
        <v>810002</v>
      </c>
      <c r="C313" s="7"/>
      <c r="D313" s="7">
        <v>56466</v>
      </c>
      <c r="E313" s="7">
        <v>60730</v>
      </c>
      <c r="F313" s="225" t="s">
        <v>95</v>
      </c>
      <c r="G313" s="225" t="s">
        <v>21</v>
      </c>
      <c r="H313" s="259">
        <v>560568</v>
      </c>
      <c r="I313" s="261">
        <v>0</v>
      </c>
      <c r="J313" s="261">
        <v>0</v>
      </c>
      <c r="K313" s="261">
        <v>0</v>
      </c>
      <c r="L313" s="261">
        <v>0</v>
      </c>
      <c r="M313" s="261">
        <v>0</v>
      </c>
      <c r="N313" s="261">
        <v>0</v>
      </c>
      <c r="O313" s="261">
        <v>0</v>
      </c>
      <c r="P313" s="270">
        <v>0</v>
      </c>
      <c r="Q313" s="260">
        <v>0</v>
      </c>
      <c r="R313" s="260">
        <v>0</v>
      </c>
      <c r="S313" s="260">
        <v>0</v>
      </c>
      <c r="T313" s="260">
        <v>0</v>
      </c>
      <c r="U313" s="260">
        <v>0</v>
      </c>
      <c r="V313" s="260">
        <v>0</v>
      </c>
      <c r="W313" s="274">
        <v>0</v>
      </c>
    </row>
    <row r="314" spans="1:23">
      <c r="A314" t="s">
        <v>1592</v>
      </c>
      <c r="B314" s="258">
        <v>46438400</v>
      </c>
      <c r="C314" s="7"/>
      <c r="D314" s="7"/>
      <c r="E314" s="7"/>
      <c r="F314" s="225" t="s">
        <v>1593</v>
      </c>
      <c r="G314" s="225" t="s">
        <v>21</v>
      </c>
      <c r="H314" s="259">
        <v>1</v>
      </c>
      <c r="I314" s="261">
        <v>0</v>
      </c>
      <c r="J314" s="261">
        <v>0</v>
      </c>
      <c r="K314" s="261">
        <v>0</v>
      </c>
      <c r="L314" s="261">
        <v>0</v>
      </c>
      <c r="M314" s="261">
        <v>0</v>
      </c>
      <c r="N314" s="261">
        <v>0</v>
      </c>
      <c r="O314" s="261">
        <v>0</v>
      </c>
      <c r="P314" s="270">
        <v>0</v>
      </c>
      <c r="Q314" s="260">
        <v>0</v>
      </c>
      <c r="R314" s="260">
        <v>0</v>
      </c>
      <c r="S314" s="260">
        <v>0</v>
      </c>
      <c r="T314" s="260">
        <v>0</v>
      </c>
      <c r="U314" s="260">
        <v>0</v>
      </c>
      <c r="V314" s="260">
        <v>0</v>
      </c>
      <c r="W314" s="274">
        <v>0</v>
      </c>
    </row>
    <row r="315" spans="1:23">
      <c r="A315" t="s">
        <v>159</v>
      </c>
      <c r="B315" s="258">
        <v>910108</v>
      </c>
      <c r="C315" s="7"/>
      <c r="D315" s="7"/>
      <c r="E315" s="7"/>
      <c r="F315" s="225" t="s">
        <v>88</v>
      </c>
      <c r="G315" s="225" t="s">
        <v>13</v>
      </c>
      <c r="H315" s="259">
        <v>1</v>
      </c>
      <c r="I315" s="261">
        <v>0.81439268509524854</v>
      </c>
      <c r="J315" s="261">
        <v>0.811649719730832</v>
      </c>
      <c r="K315" s="261">
        <v>0</v>
      </c>
      <c r="L315" s="261">
        <v>0</v>
      </c>
      <c r="M315" s="261">
        <v>0</v>
      </c>
      <c r="N315" s="261">
        <v>8.1056896111601003E-4</v>
      </c>
      <c r="O315" s="261">
        <v>1.9323964033005701E-3</v>
      </c>
      <c r="P315" s="270">
        <v>0.81439268509524854</v>
      </c>
      <c r="Q315" s="260">
        <v>0.811649719730832</v>
      </c>
      <c r="R315" s="260">
        <v>0</v>
      </c>
      <c r="S315" s="260">
        <v>0</v>
      </c>
      <c r="T315" s="260">
        <v>0</v>
      </c>
      <c r="U315" s="260">
        <v>8.1056896111601003E-4</v>
      </c>
      <c r="V315" s="260">
        <v>1.9323964033005701E-3</v>
      </c>
      <c r="W315" s="274">
        <v>0.81439268509524854</v>
      </c>
    </row>
    <row r="316" spans="1:23">
      <c r="A316" t="s">
        <v>963</v>
      </c>
      <c r="B316" s="258">
        <v>800041</v>
      </c>
      <c r="C316" s="7"/>
      <c r="D316" s="7">
        <v>57039</v>
      </c>
      <c r="E316" s="7">
        <v>60896</v>
      </c>
      <c r="F316" s="225" t="s">
        <v>95</v>
      </c>
      <c r="G316" s="225" t="s">
        <v>106</v>
      </c>
      <c r="H316" s="259">
        <v>104346</v>
      </c>
      <c r="I316" s="261">
        <v>0</v>
      </c>
      <c r="J316" s="261">
        <v>0</v>
      </c>
      <c r="K316" s="261">
        <v>0</v>
      </c>
      <c r="L316" s="261">
        <v>0</v>
      </c>
      <c r="M316" s="261">
        <v>0</v>
      </c>
      <c r="N316" s="261">
        <v>0</v>
      </c>
      <c r="O316" s="261">
        <v>0</v>
      </c>
      <c r="P316" s="270">
        <v>0</v>
      </c>
      <c r="Q316" s="260">
        <v>0</v>
      </c>
      <c r="R316" s="260">
        <v>0</v>
      </c>
      <c r="S316" s="260">
        <v>0</v>
      </c>
      <c r="T316" s="260">
        <v>0</v>
      </c>
      <c r="U316" s="260">
        <v>0</v>
      </c>
      <c r="V316" s="260">
        <v>0</v>
      </c>
      <c r="W316" s="274">
        <v>0</v>
      </c>
    </row>
    <row r="317" spans="1:23">
      <c r="A317" t="s">
        <v>964</v>
      </c>
      <c r="B317" s="258">
        <v>910117</v>
      </c>
      <c r="C317" s="7"/>
      <c r="D317" s="7">
        <v>57446</v>
      </c>
      <c r="E317" s="7">
        <v>63362</v>
      </c>
      <c r="F317" s="225" t="s">
        <v>98</v>
      </c>
      <c r="G317" s="225" t="s">
        <v>18</v>
      </c>
      <c r="H317" s="259">
        <v>642454</v>
      </c>
      <c r="I317" s="261">
        <v>0</v>
      </c>
      <c r="J317" s="261">
        <v>0</v>
      </c>
      <c r="K317" s="261">
        <v>0</v>
      </c>
      <c r="L317" s="261">
        <v>0</v>
      </c>
      <c r="M317" s="261">
        <v>0</v>
      </c>
      <c r="N317" s="261">
        <v>0</v>
      </c>
      <c r="O317" s="261">
        <v>0</v>
      </c>
      <c r="P317" s="270">
        <v>0</v>
      </c>
      <c r="Q317" s="260">
        <v>0</v>
      </c>
      <c r="R317" s="260">
        <v>0</v>
      </c>
      <c r="S317" s="260">
        <v>0</v>
      </c>
      <c r="T317" s="260">
        <v>0</v>
      </c>
      <c r="U317" s="260">
        <v>0</v>
      </c>
      <c r="V317" s="260">
        <v>0</v>
      </c>
      <c r="W317" s="274">
        <v>0</v>
      </c>
    </row>
    <row r="318" spans="1:23">
      <c r="A318" t="s">
        <v>1594</v>
      </c>
      <c r="B318" s="258">
        <v>910550</v>
      </c>
      <c r="C318" s="7"/>
      <c r="D318" s="7">
        <v>58352</v>
      </c>
      <c r="E318" s="7">
        <v>61252</v>
      </c>
      <c r="F318" s="225" t="s">
        <v>100</v>
      </c>
      <c r="G318" s="225" t="s">
        <v>21</v>
      </c>
      <c r="H318" s="259">
        <v>36185</v>
      </c>
      <c r="I318" s="261">
        <v>181120.11971599999</v>
      </c>
      <c r="J318" s="261">
        <v>241.70128000000841</v>
      </c>
      <c r="K318" s="261">
        <v>178493.6146</v>
      </c>
      <c r="L318" s="261">
        <v>0</v>
      </c>
      <c r="M318" s="261">
        <v>0</v>
      </c>
      <c r="N318" s="261">
        <v>342.77015999999998</v>
      </c>
      <c r="O318" s="261">
        <v>2042.033676</v>
      </c>
      <c r="P318" s="270">
        <v>5.0053922817742169</v>
      </c>
      <c r="Q318" s="260">
        <v>6.6795987287552412E-3</v>
      </c>
      <c r="R318" s="260">
        <v>4.9328068149785826</v>
      </c>
      <c r="S318" s="260">
        <v>0</v>
      </c>
      <c r="T318" s="260">
        <v>0</v>
      </c>
      <c r="U318" s="260">
        <v>9.4727141080558231E-3</v>
      </c>
      <c r="V318" s="260">
        <v>5.6433153958822715E-2</v>
      </c>
      <c r="W318" s="274">
        <v>7.2585466795633782E-2</v>
      </c>
    </row>
    <row r="319" spans="1:23">
      <c r="A319" t="s">
        <v>1595</v>
      </c>
      <c r="B319" s="258">
        <v>500024</v>
      </c>
      <c r="C319" s="7"/>
      <c r="D319" s="7">
        <v>3084</v>
      </c>
      <c r="E319" s="7"/>
      <c r="F319" s="225" t="s">
        <v>83</v>
      </c>
      <c r="G319" s="225" t="s">
        <v>22</v>
      </c>
      <c r="H319" s="259">
        <v>3645547</v>
      </c>
      <c r="I319" s="261">
        <v>0</v>
      </c>
      <c r="J319" s="261">
        <v>0</v>
      </c>
      <c r="K319" s="261">
        <v>0</v>
      </c>
      <c r="L319" s="261">
        <v>0</v>
      </c>
      <c r="M319" s="261">
        <v>0</v>
      </c>
      <c r="N319" s="261">
        <v>0</v>
      </c>
      <c r="O319" s="261">
        <v>0</v>
      </c>
      <c r="P319" s="270">
        <v>0</v>
      </c>
      <c r="Q319" s="260">
        <v>0</v>
      </c>
      <c r="R319" s="260">
        <v>0</v>
      </c>
      <c r="S319" s="260">
        <v>0</v>
      </c>
      <c r="T319" s="260">
        <v>0</v>
      </c>
      <c r="U319" s="260">
        <v>0</v>
      </c>
      <c r="V319" s="260">
        <v>0</v>
      </c>
      <c r="W319" s="274">
        <v>0</v>
      </c>
    </row>
    <row r="320" spans="1:23">
      <c r="A320" t="s">
        <v>1245</v>
      </c>
      <c r="B320" s="258">
        <v>500057</v>
      </c>
      <c r="C320" s="7"/>
      <c r="D320" s="7">
        <v>7511</v>
      </c>
      <c r="E320" s="7"/>
      <c r="F320" s="225" t="s">
        <v>83</v>
      </c>
      <c r="G320" s="225" t="s">
        <v>21</v>
      </c>
      <c r="H320" s="259">
        <v>73790</v>
      </c>
      <c r="I320" s="261">
        <v>0</v>
      </c>
      <c r="J320" s="261">
        <v>0</v>
      </c>
      <c r="K320" s="261">
        <v>0</v>
      </c>
      <c r="L320" s="261">
        <v>0</v>
      </c>
      <c r="M320" s="261">
        <v>0</v>
      </c>
      <c r="N320" s="261">
        <v>0</v>
      </c>
      <c r="O320" s="261">
        <v>0</v>
      </c>
      <c r="P320" s="270">
        <v>0</v>
      </c>
      <c r="Q320" s="260">
        <v>0</v>
      </c>
      <c r="R320" s="260">
        <v>0</v>
      </c>
      <c r="S320" s="260">
        <v>0</v>
      </c>
      <c r="T320" s="260">
        <v>0</v>
      </c>
      <c r="U320" s="260">
        <v>0</v>
      </c>
      <c r="V320" s="260">
        <v>0</v>
      </c>
      <c r="W320" s="274">
        <v>0</v>
      </c>
    </row>
    <row r="321" spans="1:23">
      <c r="A321" t="s">
        <v>1246</v>
      </c>
      <c r="B321" s="258">
        <v>800019</v>
      </c>
      <c r="C321" s="7"/>
      <c r="D321" s="7">
        <v>58106</v>
      </c>
      <c r="E321" s="7"/>
      <c r="F321" s="225" t="s">
        <v>95</v>
      </c>
      <c r="G321" s="225" t="s">
        <v>90</v>
      </c>
      <c r="H321" s="259">
        <v>266174</v>
      </c>
      <c r="I321" s="261">
        <v>0</v>
      </c>
      <c r="J321" s="261">
        <v>0</v>
      </c>
      <c r="K321" s="261">
        <v>0</v>
      </c>
      <c r="L321" s="261">
        <v>0</v>
      </c>
      <c r="M321" s="261">
        <v>0</v>
      </c>
      <c r="N321" s="261">
        <v>0</v>
      </c>
      <c r="O321" s="261">
        <v>0</v>
      </c>
      <c r="P321" s="270">
        <v>0</v>
      </c>
      <c r="Q321" s="260">
        <v>0</v>
      </c>
      <c r="R321" s="260">
        <v>0</v>
      </c>
      <c r="S321" s="260">
        <v>0</v>
      </c>
      <c r="T321" s="260">
        <v>0</v>
      </c>
      <c r="U321" s="260">
        <v>0</v>
      </c>
      <c r="V321" s="260">
        <v>0</v>
      </c>
      <c r="W321" s="274">
        <v>0</v>
      </c>
    </row>
    <row r="322" spans="1:23">
      <c r="A322" t="s">
        <v>965</v>
      </c>
      <c r="B322" s="258">
        <v>810017</v>
      </c>
      <c r="C322" s="7"/>
      <c r="D322" s="7"/>
      <c r="E322" s="7">
        <v>63268</v>
      </c>
      <c r="F322" s="225" t="s">
        <v>95</v>
      </c>
      <c r="G322" s="225" t="s">
        <v>101</v>
      </c>
      <c r="H322" s="259">
        <v>1</v>
      </c>
      <c r="I322" s="261">
        <v>0</v>
      </c>
      <c r="J322" s="261">
        <v>0</v>
      </c>
      <c r="K322" s="261">
        <v>0</v>
      </c>
      <c r="L322" s="261">
        <v>0</v>
      </c>
      <c r="M322" s="261">
        <v>0</v>
      </c>
      <c r="N322" s="261">
        <v>0</v>
      </c>
      <c r="O322" s="261">
        <v>0</v>
      </c>
      <c r="P322" s="270">
        <v>0</v>
      </c>
      <c r="Q322" s="260">
        <v>0</v>
      </c>
      <c r="R322" s="260">
        <v>0</v>
      </c>
      <c r="S322" s="260">
        <v>0</v>
      </c>
      <c r="T322" s="260">
        <v>0</v>
      </c>
      <c r="U322" s="260">
        <v>0</v>
      </c>
      <c r="V322" s="260">
        <v>0</v>
      </c>
      <c r="W322" s="274">
        <v>0</v>
      </c>
    </row>
    <row r="323" spans="1:23">
      <c r="A323" t="s">
        <v>1247</v>
      </c>
      <c r="B323" s="258">
        <v>500186</v>
      </c>
      <c r="C323" s="7"/>
      <c r="D323" s="7">
        <v>3847</v>
      </c>
      <c r="E323" s="7"/>
      <c r="F323" s="225" t="s">
        <v>83</v>
      </c>
      <c r="G323" s="225" t="s">
        <v>21</v>
      </c>
      <c r="H323" s="259">
        <v>471579</v>
      </c>
      <c r="I323" s="261">
        <v>0</v>
      </c>
      <c r="J323" s="261">
        <v>0</v>
      </c>
      <c r="K323" s="261">
        <v>0</v>
      </c>
      <c r="L323" s="261">
        <v>0</v>
      </c>
      <c r="M323" s="261">
        <v>0</v>
      </c>
      <c r="N323" s="261">
        <v>0</v>
      </c>
      <c r="O323" s="261">
        <v>0</v>
      </c>
      <c r="P323" s="270">
        <v>0</v>
      </c>
      <c r="Q323" s="260">
        <v>0</v>
      </c>
      <c r="R323" s="260">
        <v>0</v>
      </c>
      <c r="S323" s="260">
        <v>0</v>
      </c>
      <c r="T323" s="260">
        <v>0</v>
      </c>
      <c r="U323" s="260">
        <v>0</v>
      </c>
      <c r="V323" s="260">
        <v>0</v>
      </c>
      <c r="W323" s="274">
        <v>0</v>
      </c>
    </row>
    <row r="324" spans="1:23">
      <c r="A324" t="s">
        <v>160</v>
      </c>
      <c r="B324" s="258">
        <v>910006</v>
      </c>
      <c r="C324" s="7">
        <v>1000052</v>
      </c>
      <c r="D324" s="7">
        <v>58557</v>
      </c>
      <c r="E324" s="7"/>
      <c r="F324" s="225" t="s">
        <v>86</v>
      </c>
      <c r="G324" s="225" t="s">
        <v>13</v>
      </c>
      <c r="H324" s="259">
        <v>3596300</v>
      </c>
      <c r="I324" s="261">
        <v>1426692.66</v>
      </c>
      <c r="J324" s="261">
        <v>1425236</v>
      </c>
      <c r="K324" s="261">
        <v>0</v>
      </c>
      <c r="L324" s="261">
        <v>0</v>
      </c>
      <c r="M324" s="261">
        <v>0</v>
      </c>
      <c r="N324" s="261">
        <v>661</v>
      </c>
      <c r="O324" s="261">
        <v>795.66</v>
      </c>
      <c r="P324" s="270">
        <v>0.39671124767121768</v>
      </c>
      <c r="Q324" s="260">
        <v>0.39630620359814256</v>
      </c>
      <c r="R324" s="260">
        <v>0</v>
      </c>
      <c r="S324" s="260">
        <v>0</v>
      </c>
      <c r="T324" s="260">
        <v>0</v>
      </c>
      <c r="U324" s="260">
        <v>1.8380001668381391E-4</v>
      </c>
      <c r="V324" s="260">
        <v>2.2124405639129105E-4</v>
      </c>
      <c r="W324" s="274">
        <v>0.39671124767121768</v>
      </c>
    </row>
    <row r="325" spans="1:23">
      <c r="A325" t="s">
        <v>161</v>
      </c>
      <c r="B325" s="258">
        <v>910008</v>
      </c>
      <c r="C325" s="7">
        <v>1000052</v>
      </c>
      <c r="D325" s="7">
        <v>55481</v>
      </c>
      <c r="E325" s="7"/>
      <c r="F325" s="225" t="s">
        <v>86</v>
      </c>
      <c r="G325" s="225" t="s">
        <v>13</v>
      </c>
      <c r="H325" s="259">
        <v>4016736</v>
      </c>
      <c r="I325" s="261">
        <v>1582413.33</v>
      </c>
      <c r="J325" s="261">
        <v>1580798</v>
      </c>
      <c r="K325" s="261">
        <v>0</v>
      </c>
      <c r="L325" s="261">
        <v>0</v>
      </c>
      <c r="M325" s="261">
        <v>0</v>
      </c>
      <c r="N325" s="261">
        <v>733.25</v>
      </c>
      <c r="O325" s="261">
        <v>882.07999999999993</v>
      </c>
      <c r="P325" s="270">
        <v>0.39395502467675247</v>
      </c>
      <c r="Q325" s="260">
        <v>0.39355287477195416</v>
      </c>
      <c r="R325" s="260">
        <v>0</v>
      </c>
      <c r="S325" s="260">
        <v>0</v>
      </c>
      <c r="T325" s="260">
        <v>0</v>
      </c>
      <c r="U325" s="260">
        <v>1.8254871617153829E-4</v>
      </c>
      <c r="V325" s="260">
        <v>2.1960118862678551E-4</v>
      </c>
      <c r="W325" s="274">
        <v>0.39395502467675247</v>
      </c>
    </row>
    <row r="326" spans="1:23">
      <c r="A326" t="s">
        <v>162</v>
      </c>
      <c r="B326" s="258">
        <v>700001</v>
      </c>
      <c r="C326" s="7"/>
      <c r="D326" s="7">
        <v>57707</v>
      </c>
      <c r="E326" s="7">
        <v>60875</v>
      </c>
      <c r="F326" s="225" t="s">
        <v>84</v>
      </c>
      <c r="G326" s="225" t="s">
        <v>13</v>
      </c>
      <c r="H326" s="259">
        <v>403905</v>
      </c>
      <c r="I326" s="261">
        <v>0</v>
      </c>
      <c r="J326" s="261">
        <v>0</v>
      </c>
      <c r="K326" s="261">
        <v>0</v>
      </c>
      <c r="L326" s="261">
        <v>0</v>
      </c>
      <c r="M326" s="261">
        <v>0</v>
      </c>
      <c r="N326" s="261">
        <v>0</v>
      </c>
      <c r="O326" s="261">
        <v>0</v>
      </c>
      <c r="P326" s="270">
        <v>0</v>
      </c>
      <c r="Q326" s="260">
        <v>0</v>
      </c>
      <c r="R326" s="260">
        <v>0</v>
      </c>
      <c r="S326" s="260">
        <v>0</v>
      </c>
      <c r="T326" s="260">
        <v>0</v>
      </c>
      <c r="U326" s="260">
        <v>0</v>
      </c>
      <c r="V326" s="260">
        <v>0</v>
      </c>
      <c r="W326" s="274">
        <v>0</v>
      </c>
    </row>
    <row r="327" spans="1:23">
      <c r="A327" t="s">
        <v>966</v>
      </c>
      <c r="B327" s="258">
        <v>910487</v>
      </c>
      <c r="C327" s="7"/>
      <c r="D327" s="7">
        <v>60307</v>
      </c>
      <c r="E327" s="7">
        <v>62664</v>
      </c>
      <c r="F327" s="225" t="s">
        <v>84</v>
      </c>
      <c r="G327" s="225" t="s">
        <v>13</v>
      </c>
      <c r="H327" s="259">
        <v>274398</v>
      </c>
      <c r="I327" s="261">
        <v>0</v>
      </c>
      <c r="J327" s="261">
        <v>0</v>
      </c>
      <c r="K327" s="261">
        <v>0</v>
      </c>
      <c r="L327" s="261">
        <v>0</v>
      </c>
      <c r="M327" s="261">
        <v>0</v>
      </c>
      <c r="N327" s="261">
        <v>0</v>
      </c>
      <c r="O327" s="261">
        <v>0</v>
      </c>
      <c r="P327" s="270">
        <v>0</v>
      </c>
      <c r="Q327" s="260">
        <v>0</v>
      </c>
      <c r="R327" s="260">
        <v>0</v>
      </c>
      <c r="S327" s="260">
        <v>0</v>
      </c>
      <c r="T327" s="260">
        <v>0</v>
      </c>
      <c r="U327" s="260">
        <v>0</v>
      </c>
      <c r="V327" s="260">
        <v>0</v>
      </c>
      <c r="W327" s="274">
        <v>0</v>
      </c>
    </row>
    <row r="328" spans="1:23">
      <c r="A328" t="s">
        <v>1862</v>
      </c>
      <c r="B328" s="258">
        <v>50890200</v>
      </c>
      <c r="C328" s="7"/>
      <c r="D328" s="7">
        <v>3868</v>
      </c>
      <c r="E328" s="7"/>
      <c r="F328" s="225" t="s">
        <v>83</v>
      </c>
      <c r="G328" s="225" t="s">
        <v>21</v>
      </c>
      <c r="H328" s="259">
        <v>9774</v>
      </c>
      <c r="I328" s="261">
        <v>0</v>
      </c>
      <c r="J328" s="261">
        <v>0</v>
      </c>
      <c r="K328" s="261">
        <v>0</v>
      </c>
      <c r="L328" s="261">
        <v>0</v>
      </c>
      <c r="M328" s="261">
        <v>0</v>
      </c>
      <c r="N328" s="261">
        <v>0</v>
      </c>
      <c r="O328" s="261">
        <v>0</v>
      </c>
      <c r="P328" s="270">
        <v>0</v>
      </c>
      <c r="Q328" s="260">
        <v>0</v>
      </c>
      <c r="R328" s="260">
        <v>0</v>
      </c>
      <c r="S328" s="260">
        <v>0</v>
      </c>
      <c r="T328" s="260">
        <v>0</v>
      </c>
      <c r="U328" s="260">
        <v>0</v>
      </c>
      <c r="V328" s="260">
        <v>0</v>
      </c>
      <c r="W328" s="274">
        <v>0</v>
      </c>
    </row>
    <row r="329" spans="1:23">
      <c r="A329" t="s">
        <v>163</v>
      </c>
      <c r="B329" s="258">
        <v>501035</v>
      </c>
      <c r="C329" s="7"/>
      <c r="D329" s="7"/>
      <c r="E329" s="7"/>
      <c r="F329" s="225" t="s">
        <v>83</v>
      </c>
      <c r="G329" s="225" t="s">
        <v>101</v>
      </c>
      <c r="H329" s="259">
        <v>1</v>
      </c>
      <c r="I329" s="261">
        <v>0</v>
      </c>
      <c r="J329" s="261">
        <v>0</v>
      </c>
      <c r="K329" s="261">
        <v>0</v>
      </c>
      <c r="L329" s="261">
        <v>0</v>
      </c>
      <c r="M329" s="261">
        <v>0</v>
      </c>
      <c r="N329" s="261">
        <v>0</v>
      </c>
      <c r="O329" s="261">
        <v>0</v>
      </c>
      <c r="P329" s="270">
        <v>0</v>
      </c>
      <c r="Q329" s="260">
        <v>0</v>
      </c>
      <c r="R329" s="260">
        <v>0</v>
      </c>
      <c r="S329" s="260">
        <v>0</v>
      </c>
      <c r="T329" s="260">
        <v>0</v>
      </c>
      <c r="U329" s="260">
        <v>0</v>
      </c>
      <c r="V329" s="260">
        <v>0</v>
      </c>
      <c r="W329" s="274">
        <v>0</v>
      </c>
    </row>
    <row r="330" spans="1:23">
      <c r="A330" t="s">
        <v>1863</v>
      </c>
      <c r="B330" s="258">
        <v>500054</v>
      </c>
      <c r="C330" s="7"/>
      <c r="D330" s="7">
        <v>3887</v>
      </c>
      <c r="E330" s="7"/>
      <c r="F330" s="225" t="s">
        <v>83</v>
      </c>
      <c r="G330" s="225" t="s">
        <v>21</v>
      </c>
      <c r="H330" s="259">
        <v>3842344</v>
      </c>
      <c r="I330" s="261">
        <v>0</v>
      </c>
      <c r="J330" s="261">
        <v>0</v>
      </c>
      <c r="K330" s="261">
        <v>0</v>
      </c>
      <c r="L330" s="261">
        <v>0</v>
      </c>
      <c r="M330" s="261">
        <v>0</v>
      </c>
      <c r="N330" s="261">
        <v>0</v>
      </c>
      <c r="O330" s="261">
        <v>0</v>
      </c>
      <c r="P330" s="270">
        <v>0</v>
      </c>
      <c r="Q330" s="260">
        <v>0</v>
      </c>
      <c r="R330" s="260">
        <v>0</v>
      </c>
      <c r="S330" s="260">
        <v>0</v>
      </c>
      <c r="T330" s="260">
        <v>0</v>
      </c>
      <c r="U330" s="260">
        <v>0</v>
      </c>
      <c r="V330" s="260">
        <v>0</v>
      </c>
      <c r="W330" s="274">
        <v>0</v>
      </c>
    </row>
    <row r="331" spans="1:23">
      <c r="A331" t="s">
        <v>1248</v>
      </c>
      <c r="B331" s="258">
        <v>500003</v>
      </c>
      <c r="C331" s="7"/>
      <c r="D331" s="7">
        <v>6200</v>
      </c>
      <c r="E331" s="7"/>
      <c r="F331" s="225" t="s">
        <v>83</v>
      </c>
      <c r="G331" s="225" t="s">
        <v>21</v>
      </c>
      <c r="H331" s="259">
        <v>2032730</v>
      </c>
      <c r="I331" s="261">
        <v>0</v>
      </c>
      <c r="J331" s="261">
        <v>0</v>
      </c>
      <c r="K331" s="261">
        <v>0</v>
      </c>
      <c r="L331" s="261">
        <v>0</v>
      </c>
      <c r="M331" s="261">
        <v>0</v>
      </c>
      <c r="N331" s="261">
        <v>0</v>
      </c>
      <c r="O331" s="261">
        <v>0</v>
      </c>
      <c r="P331" s="270">
        <v>0</v>
      </c>
      <c r="Q331" s="260">
        <v>0</v>
      </c>
      <c r="R331" s="260">
        <v>0</v>
      </c>
      <c r="S331" s="260">
        <v>0</v>
      </c>
      <c r="T331" s="260">
        <v>0</v>
      </c>
      <c r="U331" s="260">
        <v>0</v>
      </c>
      <c r="V331" s="260">
        <v>0</v>
      </c>
      <c r="W331" s="274">
        <v>0</v>
      </c>
    </row>
    <row r="332" spans="1:23">
      <c r="A332" t="s">
        <v>1249</v>
      </c>
      <c r="B332" s="258">
        <v>500055</v>
      </c>
      <c r="C332" s="7"/>
      <c r="D332" s="7">
        <v>3883</v>
      </c>
      <c r="E332" s="7"/>
      <c r="F332" s="225" t="s">
        <v>83</v>
      </c>
      <c r="G332" s="225" t="s">
        <v>21</v>
      </c>
      <c r="H332" s="259">
        <v>5001487</v>
      </c>
      <c r="I332" s="261">
        <v>0</v>
      </c>
      <c r="J332" s="261">
        <v>0</v>
      </c>
      <c r="K332" s="261">
        <v>0</v>
      </c>
      <c r="L332" s="261">
        <v>0</v>
      </c>
      <c r="M332" s="261">
        <v>0</v>
      </c>
      <c r="N332" s="261">
        <v>0</v>
      </c>
      <c r="O332" s="261">
        <v>0</v>
      </c>
      <c r="P332" s="270">
        <v>0</v>
      </c>
      <c r="Q332" s="260">
        <v>0</v>
      </c>
      <c r="R332" s="260">
        <v>0</v>
      </c>
      <c r="S332" s="260">
        <v>0</v>
      </c>
      <c r="T332" s="260">
        <v>0</v>
      </c>
      <c r="U332" s="260">
        <v>0</v>
      </c>
      <c r="V332" s="260">
        <v>0</v>
      </c>
      <c r="W332" s="274">
        <v>0</v>
      </c>
    </row>
    <row r="333" spans="1:23">
      <c r="A333" t="s">
        <v>1864</v>
      </c>
      <c r="B333" s="258">
        <v>15333500</v>
      </c>
      <c r="C333" s="7"/>
      <c r="D333" s="7">
        <v>3888</v>
      </c>
      <c r="E333" s="7"/>
      <c r="F333" s="225" t="s">
        <v>83</v>
      </c>
      <c r="G333" s="225" t="s">
        <v>21</v>
      </c>
      <c r="H333" s="259">
        <v>4085856</v>
      </c>
      <c r="I333" s="261">
        <v>0</v>
      </c>
      <c r="J333" s="261">
        <v>0</v>
      </c>
      <c r="K333" s="261">
        <v>0</v>
      </c>
      <c r="L333" s="261">
        <v>0</v>
      </c>
      <c r="M333" s="261">
        <v>0</v>
      </c>
      <c r="N333" s="261">
        <v>0</v>
      </c>
      <c r="O333" s="261">
        <v>0</v>
      </c>
      <c r="P333" s="270">
        <v>0</v>
      </c>
      <c r="Q333" s="260">
        <v>0</v>
      </c>
      <c r="R333" s="260">
        <v>0</v>
      </c>
      <c r="S333" s="260">
        <v>0</v>
      </c>
      <c r="T333" s="260">
        <v>0</v>
      </c>
      <c r="U333" s="260">
        <v>0</v>
      </c>
      <c r="V333" s="260">
        <v>0</v>
      </c>
      <c r="W333" s="274">
        <v>0</v>
      </c>
    </row>
    <row r="334" spans="1:23">
      <c r="A334" t="s">
        <v>1250</v>
      </c>
      <c r="B334" s="258">
        <v>500237</v>
      </c>
      <c r="C334" s="7"/>
      <c r="D334" s="7">
        <v>3886</v>
      </c>
      <c r="E334" s="7"/>
      <c r="F334" s="225" t="s">
        <v>83</v>
      </c>
      <c r="G334" s="225" t="s">
        <v>21</v>
      </c>
      <c r="H334" s="259">
        <v>3498318</v>
      </c>
      <c r="I334" s="261">
        <v>0</v>
      </c>
      <c r="J334" s="261">
        <v>0</v>
      </c>
      <c r="K334" s="261">
        <v>0</v>
      </c>
      <c r="L334" s="261">
        <v>0</v>
      </c>
      <c r="M334" s="261">
        <v>0</v>
      </c>
      <c r="N334" s="261">
        <v>0</v>
      </c>
      <c r="O334" s="261">
        <v>0</v>
      </c>
      <c r="P334" s="270">
        <v>0</v>
      </c>
      <c r="Q334" s="260">
        <v>0</v>
      </c>
      <c r="R334" s="260">
        <v>0</v>
      </c>
      <c r="S334" s="260">
        <v>0</v>
      </c>
      <c r="T334" s="260">
        <v>0</v>
      </c>
      <c r="U334" s="260">
        <v>0</v>
      </c>
      <c r="V334" s="260">
        <v>0</v>
      </c>
      <c r="W334" s="274">
        <v>0</v>
      </c>
    </row>
    <row r="335" spans="1:23">
      <c r="A335" t="s">
        <v>164</v>
      </c>
      <c r="B335" s="258">
        <v>910317</v>
      </c>
      <c r="C335" s="7"/>
      <c r="D335" s="7">
        <v>425</v>
      </c>
      <c r="E335" s="7"/>
      <c r="F335" s="225" t="s">
        <v>83</v>
      </c>
      <c r="G335" s="225" t="s">
        <v>15</v>
      </c>
      <c r="H335" s="259">
        <v>563741</v>
      </c>
      <c r="I335" s="261">
        <v>0</v>
      </c>
      <c r="J335" s="261">
        <v>0</v>
      </c>
      <c r="K335" s="261">
        <v>0</v>
      </c>
      <c r="L335" s="261">
        <v>0</v>
      </c>
      <c r="M335" s="261">
        <v>0</v>
      </c>
      <c r="N335" s="261">
        <v>0</v>
      </c>
      <c r="O335" s="261">
        <v>0</v>
      </c>
      <c r="P335" s="270">
        <v>0</v>
      </c>
      <c r="Q335" s="260">
        <v>0</v>
      </c>
      <c r="R335" s="260">
        <v>0</v>
      </c>
      <c r="S335" s="260">
        <v>0</v>
      </c>
      <c r="T335" s="260">
        <v>0</v>
      </c>
      <c r="U335" s="260">
        <v>0</v>
      </c>
      <c r="V335" s="260">
        <v>0</v>
      </c>
      <c r="W335" s="274">
        <v>0</v>
      </c>
    </row>
    <row r="336" spans="1:23">
      <c r="A336" t="s">
        <v>1865</v>
      </c>
      <c r="B336" s="258">
        <v>910488</v>
      </c>
      <c r="C336" s="7"/>
      <c r="D336" s="7">
        <v>62812</v>
      </c>
      <c r="E336" s="7"/>
      <c r="F336" s="225" t="s">
        <v>84</v>
      </c>
      <c r="G336" s="225" t="s">
        <v>24</v>
      </c>
      <c r="H336" s="259">
        <v>259870</v>
      </c>
      <c r="I336" s="261">
        <v>0</v>
      </c>
      <c r="J336" s="261">
        <v>0</v>
      </c>
      <c r="K336" s="261">
        <v>0</v>
      </c>
      <c r="L336" s="261">
        <v>0</v>
      </c>
      <c r="M336" s="261">
        <v>0</v>
      </c>
      <c r="N336" s="261">
        <v>0</v>
      </c>
      <c r="O336" s="261">
        <v>0</v>
      </c>
      <c r="P336" s="270">
        <v>0</v>
      </c>
      <c r="Q336" s="260">
        <v>0</v>
      </c>
      <c r="R336" s="260">
        <v>0</v>
      </c>
      <c r="S336" s="260">
        <v>0</v>
      </c>
      <c r="T336" s="260">
        <v>0</v>
      </c>
      <c r="U336" s="260">
        <v>0</v>
      </c>
      <c r="V336" s="260">
        <v>0</v>
      </c>
      <c r="W336" s="274">
        <v>0</v>
      </c>
    </row>
    <row r="337" spans="1:23">
      <c r="A337" t="s">
        <v>967</v>
      </c>
      <c r="B337" s="258">
        <v>800165</v>
      </c>
      <c r="C337" s="7"/>
      <c r="D337" s="7">
        <v>57079</v>
      </c>
      <c r="E337" s="7">
        <v>61011</v>
      </c>
      <c r="F337" s="225" t="s">
        <v>95</v>
      </c>
      <c r="G337" s="225" t="s">
        <v>24</v>
      </c>
      <c r="H337" s="259">
        <v>326324</v>
      </c>
      <c r="I337" s="261">
        <v>0</v>
      </c>
      <c r="J337" s="261">
        <v>0</v>
      </c>
      <c r="K337" s="261">
        <v>0</v>
      </c>
      <c r="L337" s="261">
        <v>0</v>
      </c>
      <c r="M337" s="261">
        <v>0</v>
      </c>
      <c r="N337" s="261">
        <v>0</v>
      </c>
      <c r="O337" s="261">
        <v>0</v>
      </c>
      <c r="P337" s="270">
        <v>0</v>
      </c>
      <c r="Q337" s="260">
        <v>0</v>
      </c>
      <c r="R337" s="260">
        <v>0</v>
      </c>
      <c r="S337" s="260">
        <v>0</v>
      </c>
      <c r="T337" s="260">
        <v>0</v>
      </c>
      <c r="U337" s="260">
        <v>0</v>
      </c>
      <c r="V337" s="260">
        <v>0</v>
      </c>
      <c r="W337" s="274">
        <v>0</v>
      </c>
    </row>
    <row r="338" spans="1:23">
      <c r="A338" t="s">
        <v>1596</v>
      </c>
      <c r="B338" s="258">
        <v>700116</v>
      </c>
      <c r="C338" s="7"/>
      <c r="D338" s="7">
        <v>59958</v>
      </c>
      <c r="E338" s="7"/>
      <c r="F338" s="225" t="s">
        <v>84</v>
      </c>
      <c r="G338" s="225" t="s">
        <v>24</v>
      </c>
      <c r="H338" s="259">
        <v>6536</v>
      </c>
      <c r="I338" s="261">
        <v>0</v>
      </c>
      <c r="J338" s="261">
        <v>0</v>
      </c>
      <c r="K338" s="261">
        <v>0</v>
      </c>
      <c r="L338" s="261">
        <v>0</v>
      </c>
      <c r="M338" s="261">
        <v>0</v>
      </c>
      <c r="N338" s="261">
        <v>0</v>
      </c>
      <c r="O338" s="261">
        <v>0</v>
      </c>
      <c r="P338" s="270">
        <v>0</v>
      </c>
      <c r="Q338" s="260">
        <v>0</v>
      </c>
      <c r="R338" s="260">
        <v>0</v>
      </c>
      <c r="S338" s="260">
        <v>0</v>
      </c>
      <c r="T338" s="260">
        <v>0</v>
      </c>
      <c r="U338" s="260">
        <v>0</v>
      </c>
      <c r="V338" s="260">
        <v>0</v>
      </c>
      <c r="W338" s="274">
        <v>0</v>
      </c>
    </row>
    <row r="339" spans="1:23">
      <c r="A339" t="s">
        <v>968</v>
      </c>
      <c r="B339" s="258">
        <v>800009</v>
      </c>
      <c r="C339" s="7"/>
      <c r="D339" s="7">
        <v>57107</v>
      </c>
      <c r="E339" s="7">
        <v>61307</v>
      </c>
      <c r="F339" s="225" t="s">
        <v>95</v>
      </c>
      <c r="G339" s="225" t="s">
        <v>24</v>
      </c>
      <c r="H339" s="259">
        <v>158888</v>
      </c>
      <c r="I339" s="261">
        <v>0</v>
      </c>
      <c r="J339" s="261">
        <v>0</v>
      </c>
      <c r="K339" s="261">
        <v>0</v>
      </c>
      <c r="L339" s="261">
        <v>0</v>
      </c>
      <c r="M339" s="261">
        <v>0</v>
      </c>
      <c r="N339" s="261">
        <v>0</v>
      </c>
      <c r="O339" s="261">
        <v>0</v>
      </c>
      <c r="P339" s="270">
        <v>0</v>
      </c>
      <c r="Q339" s="260">
        <v>0</v>
      </c>
      <c r="R339" s="260">
        <v>0</v>
      </c>
      <c r="S339" s="260">
        <v>0</v>
      </c>
      <c r="T339" s="260">
        <v>0</v>
      </c>
      <c r="U339" s="260">
        <v>0</v>
      </c>
      <c r="V339" s="260">
        <v>0</v>
      </c>
      <c r="W339" s="274">
        <v>0</v>
      </c>
    </row>
    <row r="340" spans="1:23">
      <c r="A340" t="s">
        <v>1597</v>
      </c>
      <c r="B340" s="258">
        <v>24188800</v>
      </c>
      <c r="C340" s="7"/>
      <c r="D340" s="7"/>
      <c r="E340" s="7"/>
      <c r="F340" s="225" t="s">
        <v>83</v>
      </c>
      <c r="G340" s="225" t="s">
        <v>1544</v>
      </c>
      <c r="H340" s="259">
        <v>1</v>
      </c>
      <c r="I340" s="261">
        <v>0</v>
      </c>
      <c r="J340" s="261">
        <v>0</v>
      </c>
      <c r="K340" s="261">
        <v>0</v>
      </c>
      <c r="L340" s="261">
        <v>0</v>
      </c>
      <c r="M340" s="261">
        <v>0</v>
      </c>
      <c r="N340" s="261">
        <v>0</v>
      </c>
      <c r="O340" s="261">
        <v>0</v>
      </c>
      <c r="P340" s="270">
        <v>0</v>
      </c>
      <c r="Q340" s="260">
        <v>0</v>
      </c>
      <c r="R340" s="260">
        <v>0</v>
      </c>
      <c r="S340" s="260">
        <v>0</v>
      </c>
      <c r="T340" s="260">
        <v>0</v>
      </c>
      <c r="U340" s="260">
        <v>0</v>
      </c>
      <c r="V340" s="260">
        <v>0</v>
      </c>
      <c r="W340" s="274">
        <v>0</v>
      </c>
    </row>
    <row r="341" spans="1:23">
      <c r="A341" t="s">
        <v>1598</v>
      </c>
      <c r="B341" s="258">
        <v>910537</v>
      </c>
      <c r="C341" s="7"/>
      <c r="D341" s="7">
        <v>63050</v>
      </c>
      <c r="E341" s="7"/>
      <c r="F341" s="225" t="s">
        <v>84</v>
      </c>
      <c r="G341" s="225" t="s">
        <v>22</v>
      </c>
      <c r="H341" s="259">
        <v>138956</v>
      </c>
      <c r="I341" s="261">
        <v>0</v>
      </c>
      <c r="J341" s="261">
        <v>0</v>
      </c>
      <c r="K341" s="261">
        <v>0</v>
      </c>
      <c r="L341" s="261">
        <v>0</v>
      </c>
      <c r="M341" s="261">
        <v>0</v>
      </c>
      <c r="N341" s="261">
        <v>0</v>
      </c>
      <c r="O341" s="261">
        <v>0</v>
      </c>
      <c r="P341" s="270">
        <v>0</v>
      </c>
      <c r="Q341" s="260">
        <v>0</v>
      </c>
      <c r="R341" s="260">
        <v>0</v>
      </c>
      <c r="S341" s="260">
        <v>0</v>
      </c>
      <c r="T341" s="260">
        <v>0</v>
      </c>
      <c r="U341" s="260">
        <v>0</v>
      </c>
      <c r="V341" s="260">
        <v>0</v>
      </c>
      <c r="W341" s="274">
        <v>0</v>
      </c>
    </row>
    <row r="342" spans="1:23">
      <c r="A342" t="s">
        <v>1251</v>
      </c>
      <c r="B342" s="258">
        <v>61815800</v>
      </c>
      <c r="C342" s="7"/>
      <c r="D342" s="7">
        <v>56437</v>
      </c>
      <c r="E342" s="7"/>
      <c r="F342" s="225" t="s">
        <v>95</v>
      </c>
      <c r="G342" s="225" t="s">
        <v>90</v>
      </c>
      <c r="H342" s="259">
        <v>46644</v>
      </c>
      <c r="I342" s="261">
        <v>0</v>
      </c>
      <c r="J342" s="261">
        <v>0</v>
      </c>
      <c r="K342" s="261">
        <v>0</v>
      </c>
      <c r="L342" s="261">
        <v>0</v>
      </c>
      <c r="M342" s="261">
        <v>0</v>
      </c>
      <c r="N342" s="261">
        <v>0</v>
      </c>
      <c r="O342" s="261">
        <v>0</v>
      </c>
      <c r="P342" s="270">
        <v>0</v>
      </c>
      <c r="Q342" s="260">
        <v>0</v>
      </c>
      <c r="R342" s="260">
        <v>0</v>
      </c>
      <c r="S342" s="260">
        <v>0</v>
      </c>
      <c r="T342" s="260">
        <v>0</v>
      </c>
      <c r="U342" s="260">
        <v>0</v>
      </c>
      <c r="V342" s="260">
        <v>0</v>
      </c>
      <c r="W342" s="274">
        <v>0</v>
      </c>
    </row>
    <row r="343" spans="1:23">
      <c r="A343" t="s">
        <v>1599</v>
      </c>
      <c r="B343" s="258">
        <v>500324</v>
      </c>
      <c r="C343" s="7"/>
      <c r="D343" s="7">
        <v>6398</v>
      </c>
      <c r="E343" s="7"/>
      <c r="F343" s="225" t="s">
        <v>83</v>
      </c>
      <c r="G343" s="225" t="s">
        <v>90</v>
      </c>
      <c r="H343" s="259">
        <v>59436</v>
      </c>
      <c r="I343" s="261">
        <v>0</v>
      </c>
      <c r="J343" s="261">
        <v>0</v>
      </c>
      <c r="K343" s="261">
        <v>0</v>
      </c>
      <c r="L343" s="261">
        <v>0</v>
      </c>
      <c r="M343" s="261">
        <v>0</v>
      </c>
      <c r="N343" s="261">
        <v>0</v>
      </c>
      <c r="O343" s="261">
        <v>0</v>
      </c>
      <c r="P343" s="270">
        <v>0</v>
      </c>
      <c r="Q343" s="260">
        <v>0</v>
      </c>
      <c r="R343" s="260">
        <v>0</v>
      </c>
      <c r="S343" s="260">
        <v>0</v>
      </c>
      <c r="T343" s="260">
        <v>0</v>
      </c>
      <c r="U343" s="260">
        <v>0</v>
      </c>
      <c r="V343" s="260">
        <v>0</v>
      </c>
      <c r="W343" s="274">
        <v>0</v>
      </c>
    </row>
    <row r="344" spans="1:23">
      <c r="A344" t="s">
        <v>1252</v>
      </c>
      <c r="B344" s="258">
        <v>910051</v>
      </c>
      <c r="C344" s="7">
        <v>1001435</v>
      </c>
      <c r="D344" s="7">
        <v>55700</v>
      </c>
      <c r="E344" s="7"/>
      <c r="F344" s="225" t="s">
        <v>86</v>
      </c>
      <c r="G344" s="225" t="s">
        <v>21</v>
      </c>
      <c r="H344" s="259">
        <v>1989583</v>
      </c>
      <c r="I344" s="261">
        <v>798750.44000000006</v>
      </c>
      <c r="J344" s="261">
        <v>797939.4</v>
      </c>
      <c r="K344" s="261">
        <v>0</v>
      </c>
      <c r="L344" s="261">
        <v>0</v>
      </c>
      <c r="M344" s="261">
        <v>0</v>
      </c>
      <c r="N344" s="261">
        <v>370</v>
      </c>
      <c r="O344" s="261">
        <v>441.04</v>
      </c>
      <c r="P344" s="270">
        <v>0.40146625699958238</v>
      </c>
      <c r="Q344" s="260">
        <v>0.40105861378992486</v>
      </c>
      <c r="R344" s="260">
        <v>0</v>
      </c>
      <c r="S344" s="260">
        <v>0</v>
      </c>
      <c r="T344" s="260">
        <v>0</v>
      </c>
      <c r="U344" s="260">
        <v>1.8596861754448043E-4</v>
      </c>
      <c r="V344" s="260">
        <v>2.2167459211302069E-4</v>
      </c>
      <c r="W344" s="274">
        <v>0.40146625699958238</v>
      </c>
    </row>
    <row r="345" spans="1:23">
      <c r="A345" t="s">
        <v>165</v>
      </c>
      <c r="B345" s="258">
        <v>700138</v>
      </c>
      <c r="C345" s="7"/>
      <c r="D345" s="7">
        <v>57859</v>
      </c>
      <c r="E345" s="7">
        <v>62019</v>
      </c>
      <c r="F345" s="225" t="s">
        <v>84</v>
      </c>
      <c r="G345" s="225" t="s">
        <v>18</v>
      </c>
      <c r="H345" s="259">
        <v>589966</v>
      </c>
      <c r="I345" s="261">
        <v>0</v>
      </c>
      <c r="J345" s="261">
        <v>0</v>
      </c>
      <c r="K345" s="261">
        <v>0</v>
      </c>
      <c r="L345" s="261">
        <v>0</v>
      </c>
      <c r="M345" s="261">
        <v>0</v>
      </c>
      <c r="N345" s="261">
        <v>0</v>
      </c>
      <c r="O345" s="261">
        <v>0</v>
      </c>
      <c r="P345" s="270">
        <v>0</v>
      </c>
      <c r="Q345" s="260">
        <v>0</v>
      </c>
      <c r="R345" s="260">
        <v>0</v>
      </c>
      <c r="S345" s="260">
        <v>0</v>
      </c>
      <c r="T345" s="260">
        <v>0</v>
      </c>
      <c r="U345" s="260">
        <v>0</v>
      </c>
      <c r="V345" s="260">
        <v>0</v>
      </c>
      <c r="W345" s="274">
        <v>0</v>
      </c>
    </row>
    <row r="346" spans="1:23">
      <c r="A346" t="s">
        <v>969</v>
      </c>
      <c r="B346" s="258">
        <v>910489</v>
      </c>
      <c r="C346" s="7"/>
      <c r="D346" s="7">
        <v>63114</v>
      </c>
      <c r="E346" s="7">
        <v>64321</v>
      </c>
      <c r="F346" s="225" t="s">
        <v>95</v>
      </c>
      <c r="G346" s="225" t="s">
        <v>13</v>
      </c>
      <c r="H346" s="259">
        <v>961409</v>
      </c>
      <c r="I346" s="261">
        <v>0</v>
      </c>
      <c r="J346" s="261">
        <v>0</v>
      </c>
      <c r="K346" s="261">
        <v>0</v>
      </c>
      <c r="L346" s="261">
        <v>0</v>
      </c>
      <c r="M346" s="261">
        <v>0</v>
      </c>
      <c r="N346" s="261">
        <v>0</v>
      </c>
      <c r="O346" s="261">
        <v>0</v>
      </c>
      <c r="P346" s="270">
        <v>0</v>
      </c>
      <c r="Q346" s="260">
        <v>0</v>
      </c>
      <c r="R346" s="260">
        <v>0</v>
      </c>
      <c r="S346" s="260">
        <v>0</v>
      </c>
      <c r="T346" s="260">
        <v>0</v>
      </c>
      <c r="U346" s="260">
        <v>0</v>
      </c>
      <c r="V346" s="260">
        <v>0</v>
      </c>
      <c r="W346" s="274">
        <v>0</v>
      </c>
    </row>
    <row r="347" spans="1:23">
      <c r="A347" t="s">
        <v>1253</v>
      </c>
      <c r="B347" s="258">
        <v>500002</v>
      </c>
      <c r="C347" s="7"/>
      <c r="D347" s="7">
        <v>9095</v>
      </c>
      <c r="E347" s="7">
        <v>60496</v>
      </c>
      <c r="F347" s="225" t="s">
        <v>83</v>
      </c>
      <c r="G347" s="225" t="s">
        <v>21</v>
      </c>
      <c r="H347" s="259">
        <v>89124</v>
      </c>
      <c r="I347" s="261">
        <v>0</v>
      </c>
      <c r="J347" s="261">
        <v>0</v>
      </c>
      <c r="K347" s="261">
        <v>0</v>
      </c>
      <c r="L347" s="261">
        <v>0</v>
      </c>
      <c r="M347" s="261">
        <v>0</v>
      </c>
      <c r="N347" s="261">
        <v>0</v>
      </c>
      <c r="O347" s="261">
        <v>0</v>
      </c>
      <c r="P347" s="270">
        <v>0</v>
      </c>
      <c r="Q347" s="260">
        <v>0</v>
      </c>
      <c r="R347" s="260">
        <v>0</v>
      </c>
      <c r="S347" s="260">
        <v>0</v>
      </c>
      <c r="T347" s="260">
        <v>0</v>
      </c>
      <c r="U347" s="260">
        <v>0</v>
      </c>
      <c r="V347" s="260">
        <v>0</v>
      </c>
      <c r="W347" s="274">
        <v>0</v>
      </c>
    </row>
    <row r="348" spans="1:23">
      <c r="A348" t="s">
        <v>970</v>
      </c>
      <c r="B348" s="258">
        <v>910318</v>
      </c>
      <c r="C348" s="7"/>
      <c r="D348" s="7">
        <v>58099</v>
      </c>
      <c r="E348" s="7">
        <v>64161</v>
      </c>
      <c r="F348" s="225" t="s">
        <v>95</v>
      </c>
      <c r="G348" s="225" t="s">
        <v>22</v>
      </c>
      <c r="H348" s="259">
        <v>480516</v>
      </c>
      <c r="I348" s="261">
        <v>0</v>
      </c>
      <c r="J348" s="261">
        <v>0</v>
      </c>
      <c r="K348" s="261">
        <v>0</v>
      </c>
      <c r="L348" s="261">
        <v>0</v>
      </c>
      <c r="M348" s="261">
        <v>0</v>
      </c>
      <c r="N348" s="261">
        <v>0</v>
      </c>
      <c r="O348" s="261">
        <v>0</v>
      </c>
      <c r="P348" s="270">
        <v>0</v>
      </c>
      <c r="Q348" s="260">
        <v>0</v>
      </c>
      <c r="R348" s="260">
        <v>0</v>
      </c>
      <c r="S348" s="260">
        <v>0</v>
      </c>
      <c r="T348" s="260">
        <v>0</v>
      </c>
      <c r="U348" s="260">
        <v>0</v>
      </c>
      <c r="V348" s="260">
        <v>0</v>
      </c>
      <c r="W348" s="274">
        <v>0</v>
      </c>
    </row>
    <row r="349" spans="1:23">
      <c r="A349" t="s">
        <v>971</v>
      </c>
      <c r="B349" s="258">
        <v>910319</v>
      </c>
      <c r="C349" s="7"/>
      <c r="D349" s="7"/>
      <c r="E349" s="7">
        <v>64287</v>
      </c>
      <c r="F349" s="225" t="s">
        <v>95</v>
      </c>
      <c r="G349" s="225" t="s">
        <v>101</v>
      </c>
      <c r="H349" s="259">
        <v>1</v>
      </c>
      <c r="I349" s="261">
        <v>0</v>
      </c>
      <c r="J349" s="261">
        <v>0</v>
      </c>
      <c r="K349" s="261">
        <v>0</v>
      </c>
      <c r="L349" s="261">
        <v>0</v>
      </c>
      <c r="M349" s="261">
        <v>0</v>
      </c>
      <c r="N349" s="261">
        <v>0</v>
      </c>
      <c r="O349" s="261">
        <v>0</v>
      </c>
      <c r="P349" s="270">
        <v>0</v>
      </c>
      <c r="Q349" s="260">
        <v>0</v>
      </c>
      <c r="R349" s="260">
        <v>0</v>
      </c>
      <c r="S349" s="260">
        <v>0</v>
      </c>
      <c r="T349" s="260">
        <v>0</v>
      </c>
      <c r="U349" s="260">
        <v>0</v>
      </c>
      <c r="V349" s="260">
        <v>0</v>
      </c>
      <c r="W349" s="274">
        <v>0</v>
      </c>
    </row>
    <row r="350" spans="1:23">
      <c r="A350" t="s">
        <v>1254</v>
      </c>
      <c r="B350" s="258">
        <v>61255300</v>
      </c>
      <c r="C350" s="7"/>
      <c r="D350" s="7">
        <v>61855</v>
      </c>
      <c r="E350" s="7"/>
      <c r="F350" s="225" t="s">
        <v>84</v>
      </c>
      <c r="G350" s="225" t="s">
        <v>22</v>
      </c>
      <c r="H350" s="259">
        <v>6306</v>
      </c>
      <c r="I350" s="261">
        <v>0</v>
      </c>
      <c r="J350" s="261">
        <v>0</v>
      </c>
      <c r="K350" s="261">
        <v>0</v>
      </c>
      <c r="L350" s="261">
        <v>0</v>
      </c>
      <c r="M350" s="261">
        <v>0</v>
      </c>
      <c r="N350" s="261">
        <v>0</v>
      </c>
      <c r="O350" s="261">
        <v>0</v>
      </c>
      <c r="P350" s="270">
        <v>0</v>
      </c>
      <c r="Q350" s="260">
        <v>0</v>
      </c>
      <c r="R350" s="260">
        <v>0</v>
      </c>
      <c r="S350" s="260">
        <v>0</v>
      </c>
      <c r="T350" s="260">
        <v>0</v>
      </c>
      <c r="U350" s="260">
        <v>0</v>
      </c>
      <c r="V350" s="260">
        <v>0</v>
      </c>
      <c r="W350" s="274">
        <v>0</v>
      </c>
    </row>
    <row r="351" spans="1:23">
      <c r="A351" t="s">
        <v>972</v>
      </c>
      <c r="B351" s="258">
        <v>500005</v>
      </c>
      <c r="C351" s="7"/>
      <c r="D351" s="7">
        <v>148</v>
      </c>
      <c r="E351" s="7"/>
      <c r="F351" s="225" t="s">
        <v>83</v>
      </c>
      <c r="G351" s="225" t="s">
        <v>13</v>
      </c>
      <c r="H351" s="259">
        <v>67830</v>
      </c>
      <c r="I351" s="261">
        <v>0</v>
      </c>
      <c r="J351" s="261">
        <v>0</v>
      </c>
      <c r="K351" s="261">
        <v>0</v>
      </c>
      <c r="L351" s="261">
        <v>0</v>
      </c>
      <c r="M351" s="261">
        <v>0</v>
      </c>
      <c r="N351" s="261">
        <v>0</v>
      </c>
      <c r="O351" s="261">
        <v>0</v>
      </c>
      <c r="P351" s="270">
        <v>0</v>
      </c>
      <c r="Q351" s="260">
        <v>0</v>
      </c>
      <c r="R351" s="260">
        <v>0</v>
      </c>
      <c r="S351" s="260">
        <v>0</v>
      </c>
      <c r="T351" s="260">
        <v>0</v>
      </c>
      <c r="U351" s="260">
        <v>0</v>
      </c>
      <c r="V351" s="260">
        <v>0</v>
      </c>
      <c r="W351" s="274">
        <v>0</v>
      </c>
    </row>
    <row r="352" spans="1:23">
      <c r="A352" t="s">
        <v>1255</v>
      </c>
      <c r="B352" s="258">
        <v>500028</v>
      </c>
      <c r="C352" s="7"/>
      <c r="D352" s="7">
        <v>3918</v>
      </c>
      <c r="E352" s="7"/>
      <c r="F352" s="225" t="s">
        <v>83</v>
      </c>
      <c r="G352" s="225" t="s">
        <v>21</v>
      </c>
      <c r="H352" s="259">
        <v>713363</v>
      </c>
      <c r="I352" s="261">
        <v>0</v>
      </c>
      <c r="J352" s="261">
        <v>0</v>
      </c>
      <c r="K352" s="261">
        <v>0</v>
      </c>
      <c r="L352" s="261">
        <v>0</v>
      </c>
      <c r="M352" s="261">
        <v>0</v>
      </c>
      <c r="N352" s="261">
        <v>0</v>
      </c>
      <c r="O352" s="261">
        <v>0</v>
      </c>
      <c r="P352" s="270">
        <v>0</v>
      </c>
      <c r="Q352" s="260">
        <v>0</v>
      </c>
      <c r="R352" s="260">
        <v>0</v>
      </c>
      <c r="S352" s="260">
        <v>0</v>
      </c>
      <c r="T352" s="260">
        <v>0</v>
      </c>
      <c r="U352" s="260">
        <v>0</v>
      </c>
      <c r="V352" s="260">
        <v>0</v>
      </c>
      <c r="W352" s="274">
        <v>0</v>
      </c>
    </row>
    <row r="353" spans="1:23">
      <c r="A353" t="s">
        <v>1256</v>
      </c>
      <c r="B353" s="258">
        <v>72122500</v>
      </c>
      <c r="C353" s="7"/>
      <c r="D353" s="7">
        <v>59695</v>
      </c>
      <c r="E353" s="7"/>
      <c r="F353" s="225" t="s">
        <v>84</v>
      </c>
      <c r="G353" s="225" t="s">
        <v>90</v>
      </c>
      <c r="H353" s="259">
        <v>38185</v>
      </c>
      <c r="I353" s="261">
        <v>0</v>
      </c>
      <c r="J353" s="261">
        <v>0</v>
      </c>
      <c r="K353" s="261">
        <v>0</v>
      </c>
      <c r="L353" s="261">
        <v>0</v>
      </c>
      <c r="M353" s="261">
        <v>0</v>
      </c>
      <c r="N353" s="261">
        <v>0</v>
      </c>
      <c r="O353" s="261">
        <v>0</v>
      </c>
      <c r="P353" s="270">
        <v>0</v>
      </c>
      <c r="Q353" s="260">
        <v>0</v>
      </c>
      <c r="R353" s="260">
        <v>0</v>
      </c>
      <c r="S353" s="260">
        <v>0</v>
      </c>
      <c r="T353" s="260">
        <v>0</v>
      </c>
      <c r="U353" s="260">
        <v>0</v>
      </c>
      <c r="V353" s="260">
        <v>0</v>
      </c>
      <c r="W353" s="274">
        <v>0</v>
      </c>
    </row>
    <row r="354" spans="1:23">
      <c r="A354" t="s">
        <v>166</v>
      </c>
      <c r="B354" s="258">
        <v>710133</v>
      </c>
      <c r="C354" s="7"/>
      <c r="D354" s="7">
        <v>60009</v>
      </c>
      <c r="E354" s="7">
        <v>63449</v>
      </c>
      <c r="F354" s="225" t="s">
        <v>84</v>
      </c>
      <c r="G354" s="225" t="s">
        <v>90</v>
      </c>
      <c r="H354" s="259">
        <v>43802</v>
      </c>
      <c r="I354" s="261">
        <v>0</v>
      </c>
      <c r="J354" s="261">
        <v>0</v>
      </c>
      <c r="K354" s="261">
        <v>0</v>
      </c>
      <c r="L354" s="261">
        <v>0</v>
      </c>
      <c r="M354" s="261">
        <v>0</v>
      </c>
      <c r="N354" s="261">
        <v>0</v>
      </c>
      <c r="O354" s="261">
        <v>0</v>
      </c>
      <c r="P354" s="270">
        <v>0</v>
      </c>
      <c r="Q354" s="260">
        <v>0</v>
      </c>
      <c r="R354" s="260">
        <v>0</v>
      </c>
      <c r="S354" s="260">
        <v>0</v>
      </c>
      <c r="T354" s="260">
        <v>0</v>
      </c>
      <c r="U354" s="260">
        <v>0</v>
      </c>
      <c r="V354" s="260">
        <v>0</v>
      </c>
      <c r="W354" s="274">
        <v>0</v>
      </c>
    </row>
    <row r="355" spans="1:23">
      <c r="A355" t="s">
        <v>1883</v>
      </c>
      <c r="B355" s="258">
        <v>910320</v>
      </c>
      <c r="C355" s="7"/>
      <c r="D355" s="7">
        <v>455</v>
      </c>
      <c r="E355" s="7"/>
      <c r="F355" s="225" t="s">
        <v>83</v>
      </c>
      <c r="G355" s="225" t="s">
        <v>15</v>
      </c>
      <c r="H355" s="259">
        <v>276742</v>
      </c>
      <c r="I355" s="261">
        <v>0</v>
      </c>
      <c r="J355" s="261">
        <v>0</v>
      </c>
      <c r="K355" s="261">
        <v>0</v>
      </c>
      <c r="L355" s="261">
        <v>0</v>
      </c>
      <c r="M355" s="261">
        <v>0</v>
      </c>
      <c r="N355" s="261">
        <v>0</v>
      </c>
      <c r="O355" s="261">
        <v>0</v>
      </c>
      <c r="P355" s="270">
        <v>0</v>
      </c>
      <c r="Q355" s="260">
        <v>0</v>
      </c>
      <c r="R355" s="260">
        <v>0</v>
      </c>
      <c r="S355" s="260">
        <v>0</v>
      </c>
      <c r="T355" s="260">
        <v>0</v>
      </c>
      <c r="U355" s="260">
        <v>0</v>
      </c>
      <c r="V355" s="260">
        <v>0</v>
      </c>
      <c r="W355" s="274">
        <v>0</v>
      </c>
    </row>
    <row r="356" spans="1:23">
      <c r="A356" t="s">
        <v>167</v>
      </c>
      <c r="B356" s="258">
        <v>900012</v>
      </c>
      <c r="C356" s="7">
        <v>1000991</v>
      </c>
      <c r="D356" s="7">
        <v>4162</v>
      </c>
      <c r="E356" s="7"/>
      <c r="F356" s="225" t="s">
        <v>93</v>
      </c>
      <c r="G356" s="225" t="s">
        <v>106</v>
      </c>
      <c r="H356" s="259">
        <v>2766703.01</v>
      </c>
      <c r="I356" s="261">
        <v>2649771.21</v>
      </c>
      <c r="J356" s="261">
        <v>2632801.1</v>
      </c>
      <c r="K356" s="261">
        <v>0</v>
      </c>
      <c r="L356" s="261">
        <v>0</v>
      </c>
      <c r="M356" s="261">
        <v>0</v>
      </c>
      <c r="N356" s="261">
        <v>6258.5</v>
      </c>
      <c r="O356" s="261">
        <v>10711.61</v>
      </c>
      <c r="P356" s="270">
        <v>0.95773604916127231</v>
      </c>
      <c r="Q356" s="260">
        <v>0.95160235503557</v>
      </c>
      <c r="R356" s="260">
        <v>0</v>
      </c>
      <c r="S356" s="260">
        <v>0</v>
      </c>
      <c r="T356" s="260">
        <v>0</v>
      </c>
      <c r="U356" s="260">
        <v>2.2620787187418432E-3</v>
      </c>
      <c r="V356" s="260">
        <v>3.8716154069605041E-3</v>
      </c>
      <c r="W356" s="274">
        <v>0.95773604916127231</v>
      </c>
    </row>
    <row r="357" spans="1:23">
      <c r="A357" t="s">
        <v>973</v>
      </c>
      <c r="B357" s="258">
        <v>900078</v>
      </c>
      <c r="C357" s="7"/>
      <c r="D357" s="7">
        <v>58022</v>
      </c>
      <c r="E357" s="7">
        <v>62427</v>
      </c>
      <c r="F357" s="225" t="s">
        <v>168</v>
      </c>
      <c r="G357" s="225" t="s">
        <v>22</v>
      </c>
      <c r="H357" s="259">
        <v>175991</v>
      </c>
      <c r="I357" s="261">
        <v>0</v>
      </c>
      <c r="J357" s="261">
        <v>0</v>
      </c>
      <c r="K357" s="261">
        <v>0</v>
      </c>
      <c r="L357" s="261">
        <v>0</v>
      </c>
      <c r="M357" s="261">
        <v>0</v>
      </c>
      <c r="N357" s="261">
        <v>0</v>
      </c>
      <c r="O357" s="261">
        <v>0</v>
      </c>
      <c r="P357" s="270">
        <v>0</v>
      </c>
      <c r="Q357" s="260">
        <v>0</v>
      </c>
      <c r="R357" s="260">
        <v>0</v>
      </c>
      <c r="S357" s="260">
        <v>0</v>
      </c>
      <c r="T357" s="260">
        <v>0</v>
      </c>
      <c r="U357" s="260">
        <v>0</v>
      </c>
      <c r="V357" s="260">
        <v>0</v>
      </c>
      <c r="W357" s="274">
        <v>0</v>
      </c>
    </row>
    <row r="358" spans="1:23">
      <c r="A358" t="s">
        <v>169</v>
      </c>
      <c r="B358" s="258">
        <v>900106</v>
      </c>
      <c r="C358" s="7">
        <v>1000444</v>
      </c>
      <c r="D358" s="7">
        <v>56177</v>
      </c>
      <c r="E358" s="7"/>
      <c r="F358" s="225" t="s">
        <v>86</v>
      </c>
      <c r="G358" s="225" t="s">
        <v>24</v>
      </c>
      <c r="H358" s="259">
        <v>825412</v>
      </c>
      <c r="I358" s="261">
        <v>374061.61637760006</v>
      </c>
      <c r="J358" s="261">
        <v>373675.68672000006</v>
      </c>
      <c r="K358" s="261">
        <v>0</v>
      </c>
      <c r="L358" s="261">
        <v>0</v>
      </c>
      <c r="M358" s="261">
        <v>0</v>
      </c>
      <c r="N358" s="261">
        <v>176.06280000000004</v>
      </c>
      <c r="O358" s="261">
        <v>209.86685760000003</v>
      </c>
      <c r="P358" s="270">
        <v>0.45318170365538668</v>
      </c>
      <c r="Q358" s="260">
        <v>0.45271414362766721</v>
      </c>
      <c r="R358" s="260">
        <v>0</v>
      </c>
      <c r="S358" s="260">
        <v>0</v>
      </c>
      <c r="T358" s="260">
        <v>0</v>
      </c>
      <c r="U358" s="260">
        <v>2.1330293235378216E-4</v>
      </c>
      <c r="V358" s="260">
        <v>2.5425709536570831E-4</v>
      </c>
      <c r="W358" s="274">
        <v>0.45318170365538668</v>
      </c>
    </row>
    <row r="359" spans="1:23">
      <c r="A359" t="s">
        <v>1053</v>
      </c>
      <c r="B359" s="258">
        <v>910523</v>
      </c>
      <c r="C359" s="7"/>
      <c r="D359" s="7">
        <v>56097</v>
      </c>
      <c r="E359" s="7"/>
      <c r="F359" s="225" t="s">
        <v>95</v>
      </c>
      <c r="G359" s="225" t="s">
        <v>19</v>
      </c>
      <c r="H359" s="259">
        <v>584363</v>
      </c>
      <c r="I359" s="261">
        <v>0</v>
      </c>
      <c r="J359" s="261">
        <v>0</v>
      </c>
      <c r="K359" s="261">
        <v>0</v>
      </c>
      <c r="L359" s="261">
        <v>0</v>
      </c>
      <c r="M359" s="261">
        <v>0</v>
      </c>
      <c r="N359" s="261">
        <v>0</v>
      </c>
      <c r="O359" s="261">
        <v>0</v>
      </c>
      <c r="P359" s="270">
        <v>0</v>
      </c>
      <c r="Q359" s="260">
        <v>0</v>
      </c>
      <c r="R359" s="260">
        <v>0</v>
      </c>
      <c r="S359" s="260">
        <v>0</v>
      </c>
      <c r="T359" s="260">
        <v>0</v>
      </c>
      <c r="U359" s="260">
        <v>0</v>
      </c>
      <c r="V359" s="260">
        <v>0</v>
      </c>
      <c r="W359" s="274">
        <v>0</v>
      </c>
    </row>
    <row r="360" spans="1:23">
      <c r="A360" t="s">
        <v>1257</v>
      </c>
      <c r="B360" s="258">
        <v>99588800</v>
      </c>
      <c r="C360" s="7"/>
      <c r="D360" s="7">
        <v>9842</v>
      </c>
      <c r="E360" s="7"/>
      <c r="F360" s="225" t="s">
        <v>83</v>
      </c>
      <c r="G360" s="225" t="s">
        <v>21</v>
      </c>
      <c r="H360" s="259">
        <v>0</v>
      </c>
      <c r="I360" s="261">
        <v>0</v>
      </c>
      <c r="J360" s="261">
        <v>0</v>
      </c>
      <c r="K360" s="261">
        <v>0</v>
      </c>
      <c r="L360" s="261">
        <v>0</v>
      </c>
      <c r="M360" s="261">
        <v>0</v>
      </c>
      <c r="N360" s="261">
        <v>0</v>
      </c>
      <c r="O360" s="261">
        <v>0</v>
      </c>
      <c r="P360" s="270">
        <v>0</v>
      </c>
      <c r="Q360" s="260">
        <v>0</v>
      </c>
      <c r="R360" s="260">
        <v>0</v>
      </c>
      <c r="S360" s="260">
        <v>0</v>
      </c>
      <c r="T360" s="260">
        <v>0</v>
      </c>
      <c r="U360" s="260">
        <v>0</v>
      </c>
      <c r="V360" s="260">
        <v>0</v>
      </c>
      <c r="W360" s="274">
        <v>0</v>
      </c>
    </row>
    <row r="361" spans="1:23">
      <c r="A361" t="s">
        <v>1258</v>
      </c>
      <c r="B361" s="258">
        <v>800004</v>
      </c>
      <c r="C361" s="7"/>
      <c r="D361" s="7">
        <v>7936</v>
      </c>
      <c r="E361" s="7">
        <v>60803</v>
      </c>
      <c r="F361" s="225" t="s">
        <v>95</v>
      </c>
      <c r="G361" s="225" t="s">
        <v>21</v>
      </c>
      <c r="H361" s="259">
        <v>194731</v>
      </c>
      <c r="I361" s="261">
        <v>0</v>
      </c>
      <c r="J361" s="261">
        <v>0</v>
      </c>
      <c r="K361" s="261">
        <v>0</v>
      </c>
      <c r="L361" s="261">
        <v>0</v>
      </c>
      <c r="M361" s="261">
        <v>0</v>
      </c>
      <c r="N361" s="261">
        <v>0</v>
      </c>
      <c r="O361" s="261">
        <v>0</v>
      </c>
      <c r="P361" s="270">
        <v>0</v>
      </c>
      <c r="Q361" s="260">
        <v>0</v>
      </c>
      <c r="R361" s="260">
        <v>0</v>
      </c>
      <c r="S361" s="260">
        <v>0</v>
      </c>
      <c r="T361" s="260">
        <v>0</v>
      </c>
      <c r="U361" s="260">
        <v>0</v>
      </c>
      <c r="V361" s="260">
        <v>0</v>
      </c>
      <c r="W361" s="274">
        <v>0</v>
      </c>
    </row>
    <row r="362" spans="1:23">
      <c r="A362" t="s">
        <v>1259</v>
      </c>
      <c r="B362" s="258">
        <v>500001</v>
      </c>
      <c r="C362" s="7"/>
      <c r="D362" s="7">
        <v>3869</v>
      </c>
      <c r="E362" s="7">
        <v>60497</v>
      </c>
      <c r="F362" s="225" t="s">
        <v>83</v>
      </c>
      <c r="G362" s="225" t="s">
        <v>21</v>
      </c>
      <c r="H362" s="259">
        <v>118300</v>
      </c>
      <c r="I362" s="261">
        <v>0</v>
      </c>
      <c r="J362" s="261">
        <v>0</v>
      </c>
      <c r="K362" s="261">
        <v>0</v>
      </c>
      <c r="L362" s="261">
        <v>0</v>
      </c>
      <c r="M362" s="261">
        <v>0</v>
      </c>
      <c r="N362" s="261">
        <v>0</v>
      </c>
      <c r="O362" s="261">
        <v>0</v>
      </c>
      <c r="P362" s="270">
        <v>0</v>
      </c>
      <c r="Q362" s="260">
        <v>0</v>
      </c>
      <c r="R362" s="260">
        <v>0</v>
      </c>
      <c r="S362" s="260">
        <v>0</v>
      </c>
      <c r="T362" s="260">
        <v>0</v>
      </c>
      <c r="U362" s="260">
        <v>0</v>
      </c>
      <c r="V362" s="260">
        <v>0</v>
      </c>
      <c r="W362" s="274">
        <v>0</v>
      </c>
    </row>
    <row r="363" spans="1:23">
      <c r="A363" t="s">
        <v>1260</v>
      </c>
      <c r="B363" s="258">
        <v>900547</v>
      </c>
      <c r="C363" s="7"/>
      <c r="D363" s="7">
        <v>50187</v>
      </c>
      <c r="E363" s="7"/>
      <c r="F363" s="225" t="s">
        <v>100</v>
      </c>
      <c r="G363" s="225" t="s">
        <v>21</v>
      </c>
      <c r="H363" s="259">
        <v>288995.07900000003</v>
      </c>
      <c r="I363" s="261">
        <v>126118.86387030002</v>
      </c>
      <c r="J363" s="261">
        <v>29704.609179999999</v>
      </c>
      <c r="K363" s="261">
        <v>95797.675200000012</v>
      </c>
      <c r="L363" s="261">
        <v>0</v>
      </c>
      <c r="M363" s="261">
        <v>0</v>
      </c>
      <c r="N363" s="261">
        <v>131.1602575</v>
      </c>
      <c r="O363" s="261">
        <v>485.41923280000003</v>
      </c>
      <c r="P363" s="270">
        <v>0.43640488380184494</v>
      </c>
      <c r="Q363" s="260">
        <v>0.10278586501467728</v>
      </c>
      <c r="R363" s="260">
        <v>0.33148548941208789</v>
      </c>
      <c r="S363" s="260">
        <v>0</v>
      </c>
      <c r="T363" s="260">
        <v>0</v>
      </c>
      <c r="U363" s="260">
        <v>4.5384944945723449E-4</v>
      </c>
      <c r="V363" s="260">
        <v>1.6796799256225397E-3</v>
      </c>
      <c r="W363" s="274">
        <v>0.10491939438975705</v>
      </c>
    </row>
    <row r="364" spans="1:23">
      <c r="A364" t="s">
        <v>1261</v>
      </c>
      <c r="B364" s="258">
        <v>501002</v>
      </c>
      <c r="C364" s="7"/>
      <c r="D364" s="7">
        <v>3913</v>
      </c>
      <c r="E364" s="7"/>
      <c r="F364" s="225" t="s">
        <v>83</v>
      </c>
      <c r="G364" s="225" t="s">
        <v>21</v>
      </c>
      <c r="H364" s="259">
        <v>169437</v>
      </c>
      <c r="I364" s="261">
        <v>0</v>
      </c>
      <c r="J364" s="261">
        <v>0</v>
      </c>
      <c r="K364" s="261">
        <v>0</v>
      </c>
      <c r="L364" s="261">
        <v>0</v>
      </c>
      <c r="M364" s="261">
        <v>0</v>
      </c>
      <c r="N364" s="261">
        <v>0</v>
      </c>
      <c r="O364" s="261">
        <v>0</v>
      </c>
      <c r="P364" s="270">
        <v>0</v>
      </c>
      <c r="Q364" s="260">
        <v>0</v>
      </c>
      <c r="R364" s="260">
        <v>0</v>
      </c>
      <c r="S364" s="260">
        <v>0</v>
      </c>
      <c r="T364" s="260">
        <v>0</v>
      </c>
      <c r="U364" s="260">
        <v>0</v>
      </c>
      <c r="V364" s="260">
        <v>0</v>
      </c>
      <c r="W364" s="274">
        <v>0</v>
      </c>
    </row>
    <row r="365" spans="1:23">
      <c r="A365" t="s">
        <v>1262</v>
      </c>
      <c r="B365" s="258">
        <v>50973900</v>
      </c>
      <c r="C365" s="7"/>
      <c r="D365" s="7">
        <v>58696</v>
      </c>
      <c r="E365" s="7"/>
      <c r="F365" s="225" t="s">
        <v>83</v>
      </c>
      <c r="G365" s="225" t="s">
        <v>21</v>
      </c>
      <c r="H365" s="259">
        <v>14967</v>
      </c>
      <c r="I365" s="261">
        <v>0</v>
      </c>
      <c r="J365" s="261">
        <v>0</v>
      </c>
      <c r="K365" s="261">
        <v>0</v>
      </c>
      <c r="L365" s="261">
        <v>0</v>
      </c>
      <c r="M365" s="261">
        <v>0</v>
      </c>
      <c r="N365" s="261">
        <v>0</v>
      </c>
      <c r="O365" s="261">
        <v>0</v>
      </c>
      <c r="P365" s="270">
        <v>0</v>
      </c>
      <c r="Q365" s="260">
        <v>0</v>
      </c>
      <c r="R365" s="260">
        <v>0</v>
      </c>
      <c r="S365" s="260">
        <v>0</v>
      </c>
      <c r="T365" s="260">
        <v>0</v>
      </c>
      <c r="U365" s="260">
        <v>0</v>
      </c>
      <c r="V365" s="260">
        <v>0</v>
      </c>
      <c r="W365" s="274">
        <v>0</v>
      </c>
    </row>
    <row r="366" spans="1:23">
      <c r="A366" t="s">
        <v>1600</v>
      </c>
      <c r="B366" s="258">
        <v>910549</v>
      </c>
      <c r="C366" s="7"/>
      <c r="D366" s="7">
        <v>6088</v>
      </c>
      <c r="E366" s="7"/>
      <c r="F366" s="225" t="s">
        <v>86</v>
      </c>
      <c r="G366" s="225" t="s">
        <v>13</v>
      </c>
      <c r="H366" s="259">
        <v>3648</v>
      </c>
      <c r="I366" s="261">
        <v>4227.3735684000003</v>
      </c>
      <c r="J366" s="261">
        <v>4222.9333800000004</v>
      </c>
      <c r="K366" s="261">
        <v>0</v>
      </c>
      <c r="L366" s="261">
        <v>0</v>
      </c>
      <c r="M366" s="261">
        <v>0</v>
      </c>
      <c r="N366" s="261">
        <v>2.0075250000000002</v>
      </c>
      <c r="O366" s="261">
        <v>2.4326634</v>
      </c>
      <c r="P366" s="270">
        <v>1.1588195088815789</v>
      </c>
      <c r="Q366" s="260">
        <v>1.1576023519736842</v>
      </c>
      <c r="R366" s="260">
        <v>0</v>
      </c>
      <c r="S366" s="260">
        <v>0</v>
      </c>
      <c r="T366" s="260">
        <v>0</v>
      </c>
      <c r="U366" s="260">
        <v>5.5030838815789483E-4</v>
      </c>
      <c r="V366" s="260">
        <v>6.6684851973684216E-4</v>
      </c>
      <c r="W366" s="274">
        <v>1.1588195088815789</v>
      </c>
    </row>
    <row r="367" spans="1:23">
      <c r="A367" t="s">
        <v>170</v>
      </c>
      <c r="B367" s="258">
        <v>900025</v>
      </c>
      <c r="C367" s="7">
        <v>1001197</v>
      </c>
      <c r="D367" s="7">
        <v>8224</v>
      </c>
      <c r="E367" s="7"/>
      <c r="F367" s="225" t="s">
        <v>93</v>
      </c>
      <c r="G367" s="225" t="s">
        <v>18</v>
      </c>
      <c r="H367" s="259">
        <v>981774.995</v>
      </c>
      <c r="I367" s="261">
        <v>1234359.9620000001</v>
      </c>
      <c r="J367" s="261">
        <v>1224683.2</v>
      </c>
      <c r="K367" s="261">
        <v>0</v>
      </c>
      <c r="L367" s="261">
        <v>0</v>
      </c>
      <c r="M367" s="261">
        <v>0</v>
      </c>
      <c r="N367" s="261">
        <v>3539.75</v>
      </c>
      <c r="O367" s="261">
        <v>6137.0119999999997</v>
      </c>
      <c r="P367" s="270">
        <v>1.2572737829812013</v>
      </c>
      <c r="Q367" s="260">
        <v>1.247417388135863</v>
      </c>
      <c r="R367" s="260">
        <v>0</v>
      </c>
      <c r="S367" s="260">
        <v>0</v>
      </c>
      <c r="T367" s="260">
        <v>0</v>
      </c>
      <c r="U367" s="260">
        <v>3.6054595177380739E-3</v>
      </c>
      <c r="V367" s="260">
        <v>6.25093532760019E-3</v>
      </c>
      <c r="W367" s="274">
        <v>1.2572737829812013</v>
      </c>
    </row>
    <row r="368" spans="1:23">
      <c r="A368" t="s">
        <v>1263</v>
      </c>
      <c r="B368" s="258">
        <v>22964100</v>
      </c>
      <c r="C368" s="7"/>
      <c r="D368" s="7">
        <v>6210</v>
      </c>
      <c r="E368" s="7"/>
      <c r="F368" s="225" t="s">
        <v>86</v>
      </c>
      <c r="G368" s="225" t="s">
        <v>21</v>
      </c>
      <c r="H368" s="259">
        <v>112</v>
      </c>
      <c r="I368" s="261">
        <v>75.847934400000014</v>
      </c>
      <c r="J368" s="261">
        <v>75.769680000000008</v>
      </c>
      <c r="K368" s="261">
        <v>0</v>
      </c>
      <c r="L368" s="261">
        <v>0</v>
      </c>
      <c r="M368" s="261">
        <v>0</v>
      </c>
      <c r="N368" s="261">
        <v>3.5700000000000003E-2</v>
      </c>
      <c r="O368" s="261">
        <v>4.2554399999999999E-2</v>
      </c>
      <c r="P368" s="270">
        <v>0.67721370000000014</v>
      </c>
      <c r="Q368" s="260">
        <v>0.67651500000000009</v>
      </c>
      <c r="R368" s="260">
        <v>0</v>
      </c>
      <c r="S368" s="260">
        <v>0</v>
      </c>
      <c r="T368" s="260">
        <v>0</v>
      </c>
      <c r="U368" s="260">
        <v>3.1875000000000002E-4</v>
      </c>
      <c r="V368" s="260">
        <v>3.7994999999999999E-4</v>
      </c>
      <c r="W368" s="274">
        <v>0.67721370000000014</v>
      </c>
    </row>
    <row r="369" spans="1:23">
      <c r="A369" t="s">
        <v>171</v>
      </c>
      <c r="B369" s="258">
        <v>810113</v>
      </c>
      <c r="C369" s="7"/>
      <c r="D369" s="7">
        <v>57290</v>
      </c>
      <c r="E369" s="7">
        <v>60898</v>
      </c>
      <c r="F369" s="225" t="s">
        <v>95</v>
      </c>
      <c r="G369" s="225" t="s">
        <v>16</v>
      </c>
      <c r="H369" s="259">
        <v>517292</v>
      </c>
      <c r="I369" s="261">
        <v>0</v>
      </c>
      <c r="J369" s="261">
        <v>0</v>
      </c>
      <c r="K369" s="261">
        <v>0</v>
      </c>
      <c r="L369" s="261">
        <v>0</v>
      </c>
      <c r="M369" s="261">
        <v>0</v>
      </c>
      <c r="N369" s="261">
        <v>0</v>
      </c>
      <c r="O369" s="261">
        <v>0</v>
      </c>
      <c r="P369" s="270">
        <v>0</v>
      </c>
      <c r="Q369" s="260">
        <v>0</v>
      </c>
      <c r="R369" s="260">
        <v>0</v>
      </c>
      <c r="S369" s="260">
        <v>0</v>
      </c>
      <c r="T369" s="260">
        <v>0</v>
      </c>
      <c r="U369" s="260">
        <v>0</v>
      </c>
      <c r="V369" s="260">
        <v>0</v>
      </c>
      <c r="W369" s="274">
        <v>0</v>
      </c>
    </row>
    <row r="370" spans="1:23">
      <c r="A370" t="s">
        <v>172</v>
      </c>
      <c r="B370" s="258">
        <v>810114</v>
      </c>
      <c r="C370" s="7"/>
      <c r="D370" s="7">
        <v>57290</v>
      </c>
      <c r="E370" s="7">
        <v>60897</v>
      </c>
      <c r="F370" s="225" t="s">
        <v>95</v>
      </c>
      <c r="G370" s="225" t="s">
        <v>16</v>
      </c>
      <c r="H370" s="259">
        <v>517292</v>
      </c>
      <c r="I370" s="261">
        <v>0</v>
      </c>
      <c r="J370" s="261">
        <v>0</v>
      </c>
      <c r="K370" s="261">
        <v>0</v>
      </c>
      <c r="L370" s="261">
        <v>0</v>
      </c>
      <c r="M370" s="261">
        <v>0</v>
      </c>
      <c r="N370" s="261">
        <v>0</v>
      </c>
      <c r="O370" s="261">
        <v>0</v>
      </c>
      <c r="P370" s="270">
        <v>0</v>
      </c>
      <c r="Q370" s="260">
        <v>0</v>
      </c>
      <c r="R370" s="260">
        <v>0</v>
      </c>
      <c r="S370" s="260">
        <v>0</v>
      </c>
      <c r="T370" s="260">
        <v>0</v>
      </c>
      <c r="U370" s="260">
        <v>0</v>
      </c>
      <c r="V370" s="260">
        <v>0</v>
      </c>
      <c r="W370" s="274">
        <v>0</v>
      </c>
    </row>
    <row r="371" spans="1:23">
      <c r="A371" t="s">
        <v>974</v>
      </c>
      <c r="B371" s="258">
        <v>500016</v>
      </c>
      <c r="C371" s="7"/>
      <c r="D371" s="7">
        <v>2199</v>
      </c>
      <c r="E371" s="7"/>
      <c r="F371" s="225" t="s">
        <v>83</v>
      </c>
      <c r="G371" s="225" t="s">
        <v>17</v>
      </c>
      <c r="H371" s="259">
        <v>1304311</v>
      </c>
      <c r="I371" s="261">
        <v>0</v>
      </c>
      <c r="J371" s="261">
        <v>0</v>
      </c>
      <c r="K371" s="261">
        <v>0</v>
      </c>
      <c r="L371" s="261">
        <v>0</v>
      </c>
      <c r="M371" s="261">
        <v>0</v>
      </c>
      <c r="N371" s="261">
        <v>0</v>
      </c>
      <c r="O371" s="261">
        <v>0</v>
      </c>
      <c r="P371" s="270">
        <v>0</v>
      </c>
      <c r="Q371" s="260">
        <v>0</v>
      </c>
      <c r="R371" s="260">
        <v>0</v>
      </c>
      <c r="S371" s="260">
        <v>0</v>
      </c>
      <c r="T371" s="260">
        <v>0</v>
      </c>
      <c r="U371" s="260">
        <v>0</v>
      </c>
      <c r="V371" s="260">
        <v>0</v>
      </c>
      <c r="W371" s="274">
        <v>0</v>
      </c>
    </row>
    <row r="372" spans="1:23">
      <c r="A372" t="s">
        <v>173</v>
      </c>
      <c r="B372" s="258">
        <v>910118</v>
      </c>
      <c r="C372" s="7">
        <v>1007299</v>
      </c>
      <c r="D372" s="7">
        <v>116</v>
      </c>
      <c r="E372" s="7"/>
      <c r="F372" s="225" t="s">
        <v>86</v>
      </c>
      <c r="G372" s="225" t="s">
        <v>13</v>
      </c>
      <c r="H372" s="259">
        <v>640869</v>
      </c>
      <c r="I372" s="261">
        <v>327235.33199999999</v>
      </c>
      <c r="J372" s="261">
        <v>326901.59999999998</v>
      </c>
      <c r="K372" s="261">
        <v>0</v>
      </c>
      <c r="L372" s="261">
        <v>0</v>
      </c>
      <c r="M372" s="261">
        <v>0</v>
      </c>
      <c r="N372" s="261">
        <v>152.25</v>
      </c>
      <c r="O372" s="261">
        <v>181.482</v>
      </c>
      <c r="P372" s="270">
        <v>0.51061189104169502</v>
      </c>
      <c r="Q372" s="260">
        <v>0.51009114187142768</v>
      </c>
      <c r="R372" s="260">
        <v>0</v>
      </c>
      <c r="S372" s="260">
        <v>0</v>
      </c>
      <c r="T372" s="260">
        <v>0</v>
      </c>
      <c r="U372" s="260">
        <v>2.375680521292183E-4</v>
      </c>
      <c r="V372" s="260">
        <v>2.8318111813802819E-4</v>
      </c>
      <c r="W372" s="274">
        <v>0.51061189104169502</v>
      </c>
    </row>
    <row r="373" spans="1:23">
      <c r="A373" t="s">
        <v>975</v>
      </c>
      <c r="B373" s="258">
        <v>501132</v>
      </c>
      <c r="C373" s="7"/>
      <c r="D373" s="7">
        <v>6521</v>
      </c>
      <c r="E373" s="7"/>
      <c r="F373" s="225" t="s">
        <v>83</v>
      </c>
      <c r="G373" s="225" t="s">
        <v>18</v>
      </c>
      <c r="H373" s="259">
        <v>8109</v>
      </c>
      <c r="I373" s="261">
        <v>0</v>
      </c>
      <c r="J373" s="261">
        <v>0</v>
      </c>
      <c r="K373" s="261">
        <v>0</v>
      </c>
      <c r="L373" s="261">
        <v>0</v>
      </c>
      <c r="M373" s="261">
        <v>0</v>
      </c>
      <c r="N373" s="261">
        <v>0</v>
      </c>
      <c r="O373" s="261">
        <v>0</v>
      </c>
      <c r="P373" s="270">
        <v>0</v>
      </c>
      <c r="Q373" s="260">
        <v>0</v>
      </c>
      <c r="R373" s="260">
        <v>0</v>
      </c>
      <c r="S373" s="260">
        <v>0</v>
      </c>
      <c r="T373" s="260">
        <v>0</v>
      </c>
      <c r="U373" s="260">
        <v>0</v>
      </c>
      <c r="V373" s="260">
        <v>0</v>
      </c>
      <c r="W373" s="274">
        <v>0</v>
      </c>
    </row>
    <row r="374" spans="1:23">
      <c r="A374" t="s">
        <v>1601</v>
      </c>
      <c r="B374" s="258">
        <v>500155</v>
      </c>
      <c r="C374" s="7"/>
      <c r="D374" s="7">
        <v>829</v>
      </c>
      <c r="E374" s="7"/>
      <c r="F374" s="225" t="s">
        <v>83</v>
      </c>
      <c r="G374" s="225" t="s">
        <v>90</v>
      </c>
      <c r="H374" s="259">
        <v>42411</v>
      </c>
      <c r="I374" s="261">
        <v>0</v>
      </c>
      <c r="J374" s="261">
        <v>0</v>
      </c>
      <c r="K374" s="261">
        <v>0</v>
      </c>
      <c r="L374" s="261">
        <v>0</v>
      </c>
      <c r="M374" s="261">
        <v>0</v>
      </c>
      <c r="N374" s="261">
        <v>0</v>
      </c>
      <c r="O374" s="261">
        <v>0</v>
      </c>
      <c r="P374" s="270">
        <v>0</v>
      </c>
      <c r="Q374" s="260">
        <v>0</v>
      </c>
      <c r="R374" s="260">
        <v>0</v>
      </c>
      <c r="S374" s="260">
        <v>0</v>
      </c>
      <c r="T374" s="260">
        <v>0</v>
      </c>
      <c r="U374" s="260">
        <v>0</v>
      </c>
      <c r="V374" s="260">
        <v>0</v>
      </c>
      <c r="W374" s="274">
        <v>0</v>
      </c>
    </row>
    <row r="375" spans="1:23">
      <c r="A375" t="s">
        <v>1264</v>
      </c>
      <c r="B375" s="258">
        <v>32276200</v>
      </c>
      <c r="C375" s="7"/>
      <c r="D375" s="7">
        <v>61860</v>
      </c>
      <c r="E375" s="7"/>
      <c r="F375" s="225" t="s">
        <v>84</v>
      </c>
      <c r="G375" s="225" t="s">
        <v>22</v>
      </c>
      <c r="H375" s="259">
        <v>5705</v>
      </c>
      <c r="I375" s="261">
        <v>0</v>
      </c>
      <c r="J375" s="261">
        <v>0</v>
      </c>
      <c r="K375" s="261">
        <v>0</v>
      </c>
      <c r="L375" s="261">
        <v>0</v>
      </c>
      <c r="M375" s="261">
        <v>0</v>
      </c>
      <c r="N375" s="261">
        <v>0</v>
      </c>
      <c r="O375" s="261">
        <v>0</v>
      </c>
      <c r="P375" s="270">
        <v>0</v>
      </c>
      <c r="Q375" s="260">
        <v>0</v>
      </c>
      <c r="R375" s="260">
        <v>0</v>
      </c>
      <c r="S375" s="260">
        <v>0</v>
      </c>
      <c r="T375" s="260">
        <v>0</v>
      </c>
      <c r="U375" s="260">
        <v>0</v>
      </c>
      <c r="V375" s="260">
        <v>0</v>
      </c>
      <c r="W375" s="274">
        <v>0</v>
      </c>
    </row>
    <row r="376" spans="1:23">
      <c r="A376" t="s">
        <v>1866</v>
      </c>
      <c r="B376" s="258">
        <v>500047</v>
      </c>
      <c r="C376" s="7"/>
      <c r="D376" s="7">
        <v>50421</v>
      </c>
      <c r="E376" s="7">
        <v>60785</v>
      </c>
      <c r="F376" s="225" t="s">
        <v>83</v>
      </c>
      <c r="G376" s="225" t="s">
        <v>21</v>
      </c>
      <c r="H376" s="259">
        <v>2217</v>
      </c>
      <c r="I376" s="261">
        <v>0</v>
      </c>
      <c r="J376" s="261">
        <v>0</v>
      </c>
      <c r="K376" s="261">
        <v>0</v>
      </c>
      <c r="L376" s="261">
        <v>0</v>
      </c>
      <c r="M376" s="261">
        <v>0</v>
      </c>
      <c r="N376" s="261">
        <v>0</v>
      </c>
      <c r="O376" s="261">
        <v>0</v>
      </c>
      <c r="P376" s="270">
        <v>0</v>
      </c>
      <c r="Q376" s="260">
        <v>0</v>
      </c>
      <c r="R376" s="260">
        <v>0</v>
      </c>
      <c r="S376" s="260">
        <v>0</v>
      </c>
      <c r="T376" s="260">
        <v>0</v>
      </c>
      <c r="U376" s="260">
        <v>0</v>
      </c>
      <c r="V376" s="260">
        <v>0</v>
      </c>
      <c r="W376" s="274">
        <v>0</v>
      </c>
    </row>
    <row r="377" spans="1:23">
      <c r="A377" t="s">
        <v>174</v>
      </c>
      <c r="B377" s="258">
        <v>710135</v>
      </c>
      <c r="C377" s="7"/>
      <c r="D377" s="7">
        <v>60010</v>
      </c>
      <c r="E377" s="7">
        <v>63448</v>
      </c>
      <c r="F377" s="225" t="s">
        <v>84</v>
      </c>
      <c r="G377" s="225" t="s">
        <v>90</v>
      </c>
      <c r="H377" s="259">
        <v>45050</v>
      </c>
      <c r="I377" s="261">
        <v>0</v>
      </c>
      <c r="J377" s="261">
        <v>0</v>
      </c>
      <c r="K377" s="261">
        <v>0</v>
      </c>
      <c r="L377" s="261">
        <v>0</v>
      </c>
      <c r="M377" s="261">
        <v>0</v>
      </c>
      <c r="N377" s="261">
        <v>0</v>
      </c>
      <c r="O377" s="261">
        <v>0</v>
      </c>
      <c r="P377" s="270">
        <v>0</v>
      </c>
      <c r="Q377" s="260">
        <v>0</v>
      </c>
      <c r="R377" s="260">
        <v>0</v>
      </c>
      <c r="S377" s="260">
        <v>0</v>
      </c>
      <c r="T377" s="260">
        <v>0</v>
      </c>
      <c r="U377" s="260">
        <v>0</v>
      </c>
      <c r="V377" s="260">
        <v>0</v>
      </c>
      <c r="W377" s="274">
        <v>0</v>
      </c>
    </row>
    <row r="378" spans="1:23">
      <c r="A378" t="s">
        <v>976</v>
      </c>
      <c r="B378" s="258">
        <v>500059</v>
      </c>
      <c r="C378" s="7"/>
      <c r="D378" s="7">
        <v>3014</v>
      </c>
      <c r="E378" s="7"/>
      <c r="F378" s="225" t="s">
        <v>83</v>
      </c>
      <c r="G378" s="225" t="s">
        <v>22</v>
      </c>
      <c r="H378" s="259">
        <v>900050</v>
      </c>
      <c r="I378" s="261">
        <v>0</v>
      </c>
      <c r="J378" s="261">
        <v>0</v>
      </c>
      <c r="K378" s="261">
        <v>0</v>
      </c>
      <c r="L378" s="261">
        <v>0</v>
      </c>
      <c r="M378" s="261">
        <v>0</v>
      </c>
      <c r="N378" s="261">
        <v>0</v>
      </c>
      <c r="O378" s="261">
        <v>0</v>
      </c>
      <c r="P378" s="270">
        <v>0</v>
      </c>
      <c r="Q378" s="260">
        <v>0</v>
      </c>
      <c r="R378" s="260">
        <v>0</v>
      </c>
      <c r="S378" s="260">
        <v>0</v>
      </c>
      <c r="T378" s="260">
        <v>0</v>
      </c>
      <c r="U378" s="260">
        <v>0</v>
      </c>
      <c r="V378" s="260">
        <v>0</v>
      </c>
      <c r="W378" s="274">
        <v>0</v>
      </c>
    </row>
    <row r="379" spans="1:23">
      <c r="A379" t="s">
        <v>1867</v>
      </c>
      <c r="B379" s="258">
        <v>74732100</v>
      </c>
      <c r="C379" s="7"/>
      <c r="D379" s="7">
        <v>63441</v>
      </c>
      <c r="E379" s="7"/>
      <c r="F379" s="225" t="s">
        <v>84</v>
      </c>
      <c r="G379" s="225" t="s">
        <v>22</v>
      </c>
      <c r="H379" s="259">
        <v>290554</v>
      </c>
      <c r="I379" s="261">
        <v>0</v>
      </c>
      <c r="J379" s="261">
        <v>0</v>
      </c>
      <c r="K379" s="261">
        <v>0</v>
      </c>
      <c r="L379" s="261">
        <v>0</v>
      </c>
      <c r="M379" s="261">
        <v>0</v>
      </c>
      <c r="N379" s="261">
        <v>0</v>
      </c>
      <c r="O379" s="261">
        <v>0</v>
      </c>
      <c r="P379" s="270">
        <v>0</v>
      </c>
      <c r="Q379" s="260">
        <v>0</v>
      </c>
      <c r="R379" s="260">
        <v>0</v>
      </c>
      <c r="S379" s="260">
        <v>0</v>
      </c>
      <c r="T379" s="260">
        <v>0</v>
      </c>
      <c r="U379" s="260">
        <v>0</v>
      </c>
      <c r="V379" s="260">
        <v>0</v>
      </c>
      <c r="W379" s="274">
        <v>0</v>
      </c>
    </row>
    <row r="380" spans="1:23">
      <c r="A380" t="s">
        <v>1868</v>
      </c>
      <c r="B380" s="258">
        <v>300003</v>
      </c>
      <c r="C380" s="7"/>
      <c r="D380" s="7"/>
      <c r="E380" s="7"/>
      <c r="F380" s="225" t="s">
        <v>102</v>
      </c>
      <c r="G380" s="225" t="s">
        <v>103</v>
      </c>
      <c r="H380" s="259">
        <v>1</v>
      </c>
      <c r="I380" s="261">
        <v>0</v>
      </c>
      <c r="J380" s="261">
        <v>0</v>
      </c>
      <c r="K380" s="261">
        <v>0</v>
      </c>
      <c r="L380" s="261">
        <v>0</v>
      </c>
      <c r="M380" s="261">
        <v>0</v>
      </c>
      <c r="N380" s="261">
        <v>0</v>
      </c>
      <c r="O380" s="261">
        <v>0</v>
      </c>
      <c r="P380" s="270">
        <v>0</v>
      </c>
      <c r="Q380" s="260">
        <v>0</v>
      </c>
      <c r="R380" s="260">
        <v>0</v>
      </c>
      <c r="S380" s="260">
        <v>0</v>
      </c>
      <c r="T380" s="260">
        <v>0</v>
      </c>
      <c r="U380" s="260">
        <v>0</v>
      </c>
      <c r="V380" s="260">
        <v>0</v>
      </c>
      <c r="W380" s="274">
        <v>0</v>
      </c>
    </row>
    <row r="381" spans="1:23">
      <c r="A381" t="s">
        <v>598</v>
      </c>
      <c r="B381" s="258">
        <v>500060</v>
      </c>
      <c r="C381" s="7"/>
      <c r="D381" s="7">
        <v>3929</v>
      </c>
      <c r="E381" s="7"/>
      <c r="F381" s="225" t="s">
        <v>83</v>
      </c>
      <c r="G381" s="225" t="s">
        <v>21</v>
      </c>
      <c r="H381" s="259">
        <v>60428</v>
      </c>
      <c r="I381" s="261">
        <v>0</v>
      </c>
      <c r="J381" s="261">
        <v>0</v>
      </c>
      <c r="K381" s="261">
        <v>0</v>
      </c>
      <c r="L381" s="261">
        <v>0</v>
      </c>
      <c r="M381" s="261">
        <v>0</v>
      </c>
      <c r="N381" s="261">
        <v>0</v>
      </c>
      <c r="O381" s="261">
        <v>0</v>
      </c>
      <c r="P381" s="270">
        <v>0</v>
      </c>
      <c r="Q381" s="260">
        <v>0</v>
      </c>
      <c r="R381" s="260">
        <v>0</v>
      </c>
      <c r="S381" s="260">
        <v>0</v>
      </c>
      <c r="T381" s="260">
        <v>0</v>
      </c>
      <c r="U381" s="260">
        <v>0</v>
      </c>
      <c r="V381" s="260">
        <v>0</v>
      </c>
      <c r="W381" s="274">
        <v>0</v>
      </c>
    </row>
    <row r="382" spans="1:23">
      <c r="A382" t="s">
        <v>1265</v>
      </c>
      <c r="B382" s="258">
        <v>500325</v>
      </c>
      <c r="C382" s="7"/>
      <c r="D382" s="7">
        <v>850</v>
      </c>
      <c r="E382" s="7"/>
      <c r="F382" s="225" t="s">
        <v>83</v>
      </c>
      <c r="G382" s="225" t="s">
        <v>90</v>
      </c>
      <c r="H382" s="259">
        <v>564558</v>
      </c>
      <c r="I382" s="261">
        <v>0</v>
      </c>
      <c r="J382" s="261">
        <v>0</v>
      </c>
      <c r="K382" s="261">
        <v>0</v>
      </c>
      <c r="L382" s="261">
        <v>0</v>
      </c>
      <c r="M382" s="261">
        <v>0</v>
      </c>
      <c r="N382" s="261">
        <v>0</v>
      </c>
      <c r="O382" s="261">
        <v>0</v>
      </c>
      <c r="P382" s="270">
        <v>0</v>
      </c>
      <c r="Q382" s="260">
        <v>0</v>
      </c>
      <c r="R382" s="260">
        <v>0</v>
      </c>
      <c r="S382" s="260">
        <v>0</v>
      </c>
      <c r="T382" s="260">
        <v>0</v>
      </c>
      <c r="U382" s="260">
        <v>0</v>
      </c>
      <c r="V382" s="260">
        <v>0</v>
      </c>
      <c r="W382" s="274">
        <v>0</v>
      </c>
    </row>
    <row r="383" spans="1:23">
      <c r="A383" t="s">
        <v>977</v>
      </c>
      <c r="B383" s="258">
        <v>600000</v>
      </c>
      <c r="C383" s="7"/>
      <c r="D383" s="7">
        <v>6008</v>
      </c>
      <c r="E383" s="7"/>
      <c r="F383" s="225" t="s">
        <v>175</v>
      </c>
      <c r="G383" s="225" t="s">
        <v>13</v>
      </c>
      <c r="H383" s="259">
        <v>31522590</v>
      </c>
      <c r="I383" s="261">
        <v>0</v>
      </c>
      <c r="J383" s="261">
        <v>0</v>
      </c>
      <c r="K383" s="261">
        <v>0</v>
      </c>
      <c r="L383" s="261">
        <v>0</v>
      </c>
      <c r="M383" s="261">
        <v>0</v>
      </c>
      <c r="N383" s="261">
        <v>0</v>
      </c>
      <c r="O383" s="261">
        <v>0</v>
      </c>
      <c r="P383" s="270">
        <v>0</v>
      </c>
      <c r="Q383" s="260">
        <v>0</v>
      </c>
      <c r="R383" s="260">
        <v>0</v>
      </c>
      <c r="S383" s="260">
        <v>0</v>
      </c>
      <c r="T383" s="260">
        <v>0</v>
      </c>
      <c r="U383" s="260">
        <v>0</v>
      </c>
      <c r="V383" s="260">
        <v>0</v>
      </c>
      <c r="W383" s="274">
        <v>0</v>
      </c>
    </row>
    <row r="384" spans="1:23">
      <c r="A384" t="s">
        <v>978</v>
      </c>
      <c r="B384" s="258">
        <v>910495</v>
      </c>
      <c r="C384" s="7"/>
      <c r="D384" s="7">
        <v>57562</v>
      </c>
      <c r="E384" s="7"/>
      <c r="F384" s="225" t="s">
        <v>84</v>
      </c>
      <c r="G384" s="225" t="s">
        <v>13</v>
      </c>
      <c r="H384" s="259">
        <v>38964</v>
      </c>
      <c r="I384" s="261">
        <v>0</v>
      </c>
      <c r="J384" s="261">
        <v>0</v>
      </c>
      <c r="K384" s="261">
        <v>0</v>
      </c>
      <c r="L384" s="261">
        <v>0</v>
      </c>
      <c r="M384" s="261">
        <v>0</v>
      </c>
      <c r="N384" s="261">
        <v>0</v>
      </c>
      <c r="O384" s="261">
        <v>0</v>
      </c>
      <c r="P384" s="270">
        <v>0</v>
      </c>
      <c r="Q384" s="260">
        <v>0</v>
      </c>
      <c r="R384" s="260">
        <v>0</v>
      </c>
      <c r="S384" s="260">
        <v>0</v>
      </c>
      <c r="T384" s="260">
        <v>0</v>
      </c>
      <c r="U384" s="260">
        <v>0</v>
      </c>
      <c r="V384" s="260">
        <v>0</v>
      </c>
      <c r="W384" s="274">
        <v>0</v>
      </c>
    </row>
    <row r="385" spans="1:23">
      <c r="A385" t="s">
        <v>1266</v>
      </c>
      <c r="B385" s="258">
        <v>800052</v>
      </c>
      <c r="C385" s="7"/>
      <c r="D385" s="7">
        <v>57530</v>
      </c>
      <c r="E385" s="7">
        <v>62288</v>
      </c>
      <c r="F385" s="225" t="s">
        <v>95</v>
      </c>
      <c r="G385" s="225" t="s">
        <v>21</v>
      </c>
      <c r="H385" s="259">
        <v>294887</v>
      </c>
      <c r="I385" s="261">
        <v>0</v>
      </c>
      <c r="J385" s="261">
        <v>0</v>
      </c>
      <c r="K385" s="261">
        <v>0</v>
      </c>
      <c r="L385" s="261">
        <v>0</v>
      </c>
      <c r="M385" s="261">
        <v>0</v>
      </c>
      <c r="N385" s="261">
        <v>0</v>
      </c>
      <c r="O385" s="261">
        <v>0</v>
      </c>
      <c r="P385" s="270">
        <v>0</v>
      </c>
      <c r="Q385" s="260">
        <v>0</v>
      </c>
      <c r="R385" s="260">
        <v>0</v>
      </c>
      <c r="S385" s="260">
        <v>0</v>
      </c>
      <c r="T385" s="260">
        <v>0</v>
      </c>
      <c r="U385" s="260">
        <v>0</v>
      </c>
      <c r="V385" s="260">
        <v>0</v>
      </c>
      <c r="W385" s="274">
        <v>0</v>
      </c>
    </row>
    <row r="386" spans="1:23">
      <c r="A386" t="s">
        <v>1602</v>
      </c>
      <c r="B386" s="258">
        <v>910548</v>
      </c>
      <c r="C386" s="7"/>
      <c r="D386" s="7">
        <v>64872</v>
      </c>
      <c r="E386" s="7"/>
      <c r="F386" s="225" t="s">
        <v>95</v>
      </c>
      <c r="G386" s="225" t="s">
        <v>16</v>
      </c>
      <c r="H386" s="259">
        <v>529081</v>
      </c>
      <c r="I386" s="261">
        <v>0</v>
      </c>
      <c r="J386" s="261">
        <v>0</v>
      </c>
      <c r="K386" s="261">
        <v>0</v>
      </c>
      <c r="L386" s="261">
        <v>0</v>
      </c>
      <c r="M386" s="261">
        <v>0</v>
      </c>
      <c r="N386" s="261">
        <v>0</v>
      </c>
      <c r="O386" s="261">
        <v>0</v>
      </c>
      <c r="P386" s="270">
        <v>0</v>
      </c>
      <c r="Q386" s="260">
        <v>0</v>
      </c>
      <c r="R386" s="260">
        <v>0</v>
      </c>
      <c r="S386" s="260">
        <v>0</v>
      </c>
      <c r="T386" s="260">
        <v>0</v>
      </c>
      <c r="U386" s="260">
        <v>0</v>
      </c>
      <c r="V386" s="260">
        <v>0</v>
      </c>
      <c r="W386" s="274">
        <v>0</v>
      </c>
    </row>
    <row r="387" spans="1:23">
      <c r="A387" t="s">
        <v>1603</v>
      </c>
      <c r="B387" s="258">
        <v>33145500</v>
      </c>
      <c r="C387" s="7"/>
      <c r="D387" s="7">
        <v>830</v>
      </c>
      <c r="E387" s="7"/>
      <c r="F387" s="225" t="s">
        <v>83</v>
      </c>
      <c r="G387" s="225" t="s">
        <v>90</v>
      </c>
      <c r="H387" s="259">
        <v>0</v>
      </c>
      <c r="I387" s="261">
        <v>0</v>
      </c>
      <c r="J387" s="261">
        <v>0</v>
      </c>
      <c r="K387" s="261">
        <v>0</v>
      </c>
      <c r="L387" s="261">
        <v>0</v>
      </c>
      <c r="M387" s="261">
        <v>0</v>
      </c>
      <c r="N387" s="261">
        <v>0</v>
      </c>
      <c r="O387" s="261">
        <v>0</v>
      </c>
      <c r="P387" s="270">
        <v>0</v>
      </c>
      <c r="Q387" s="260">
        <v>0</v>
      </c>
      <c r="R387" s="260">
        <v>0</v>
      </c>
      <c r="S387" s="260">
        <v>0</v>
      </c>
      <c r="T387" s="260">
        <v>0</v>
      </c>
      <c r="U387" s="260">
        <v>0</v>
      </c>
      <c r="V387" s="260">
        <v>0</v>
      </c>
      <c r="W387" s="274">
        <v>0</v>
      </c>
    </row>
    <row r="388" spans="1:23">
      <c r="A388" t="s">
        <v>979</v>
      </c>
      <c r="B388" s="258">
        <v>500254</v>
      </c>
      <c r="C388" s="7"/>
      <c r="D388" s="7">
        <v>447</v>
      </c>
      <c r="E388" s="7"/>
      <c r="F388" s="225" t="s">
        <v>83</v>
      </c>
      <c r="G388" s="225" t="s">
        <v>13</v>
      </c>
      <c r="H388" s="259">
        <v>392219</v>
      </c>
      <c r="I388" s="261">
        <v>0</v>
      </c>
      <c r="J388" s="261">
        <v>0</v>
      </c>
      <c r="K388" s="261">
        <v>0</v>
      </c>
      <c r="L388" s="261">
        <v>0</v>
      </c>
      <c r="M388" s="261">
        <v>0</v>
      </c>
      <c r="N388" s="261">
        <v>0</v>
      </c>
      <c r="O388" s="261">
        <v>0</v>
      </c>
      <c r="P388" s="270">
        <v>0</v>
      </c>
      <c r="Q388" s="260">
        <v>0</v>
      </c>
      <c r="R388" s="260">
        <v>0</v>
      </c>
      <c r="S388" s="260">
        <v>0</v>
      </c>
      <c r="T388" s="260">
        <v>0</v>
      </c>
      <c r="U388" s="260">
        <v>0</v>
      </c>
      <c r="V388" s="260">
        <v>0</v>
      </c>
      <c r="W388" s="274">
        <v>0</v>
      </c>
    </row>
    <row r="389" spans="1:23">
      <c r="A389" t="s">
        <v>176</v>
      </c>
      <c r="B389" s="258">
        <v>900077</v>
      </c>
      <c r="C389" s="7"/>
      <c r="D389" s="7">
        <v>58319</v>
      </c>
      <c r="E389" s="7">
        <v>61382</v>
      </c>
      <c r="F389" s="225" t="s">
        <v>98</v>
      </c>
      <c r="G389" s="225" t="s">
        <v>18</v>
      </c>
      <c r="H389" s="259">
        <v>137085</v>
      </c>
      <c r="I389" s="261">
        <v>0</v>
      </c>
      <c r="J389" s="261">
        <v>0</v>
      </c>
      <c r="K389" s="261">
        <v>0</v>
      </c>
      <c r="L389" s="261">
        <v>0</v>
      </c>
      <c r="M389" s="261">
        <v>0</v>
      </c>
      <c r="N389" s="261">
        <v>0</v>
      </c>
      <c r="O389" s="261">
        <v>0</v>
      </c>
      <c r="P389" s="270">
        <v>0</v>
      </c>
      <c r="Q389" s="260">
        <v>0</v>
      </c>
      <c r="R389" s="260">
        <v>0</v>
      </c>
      <c r="S389" s="260">
        <v>0</v>
      </c>
      <c r="T389" s="260">
        <v>0</v>
      </c>
      <c r="U389" s="260">
        <v>0</v>
      </c>
      <c r="V389" s="260">
        <v>0</v>
      </c>
      <c r="W389" s="274">
        <v>0</v>
      </c>
    </row>
    <row r="390" spans="1:23">
      <c r="A390" t="s">
        <v>980</v>
      </c>
      <c r="B390" s="258">
        <v>710118</v>
      </c>
      <c r="C390" s="7"/>
      <c r="D390" s="7">
        <v>58319</v>
      </c>
      <c r="E390" s="7"/>
      <c r="F390" s="225" t="s">
        <v>84</v>
      </c>
      <c r="G390" s="225" t="s">
        <v>18</v>
      </c>
      <c r="H390" s="259">
        <v>137085</v>
      </c>
      <c r="I390" s="261">
        <v>0</v>
      </c>
      <c r="J390" s="261">
        <v>0</v>
      </c>
      <c r="K390" s="261">
        <v>0</v>
      </c>
      <c r="L390" s="261">
        <v>0</v>
      </c>
      <c r="M390" s="261">
        <v>0</v>
      </c>
      <c r="N390" s="261">
        <v>0</v>
      </c>
      <c r="O390" s="261">
        <v>0</v>
      </c>
      <c r="P390" s="270">
        <v>0</v>
      </c>
      <c r="Q390" s="260">
        <v>0</v>
      </c>
      <c r="R390" s="260">
        <v>0</v>
      </c>
      <c r="S390" s="260">
        <v>0</v>
      </c>
      <c r="T390" s="260">
        <v>0</v>
      </c>
      <c r="U390" s="260">
        <v>0</v>
      </c>
      <c r="V390" s="260">
        <v>0</v>
      </c>
      <c r="W390" s="274">
        <v>0</v>
      </c>
    </row>
    <row r="391" spans="1:23">
      <c r="A391" t="s">
        <v>1267</v>
      </c>
      <c r="B391" s="258">
        <v>710114</v>
      </c>
      <c r="C391" s="7"/>
      <c r="D391" s="7">
        <v>60449</v>
      </c>
      <c r="E391" s="7"/>
      <c r="F391" s="225" t="s">
        <v>84</v>
      </c>
      <c r="G391" s="225" t="s">
        <v>24</v>
      </c>
      <c r="H391" s="259">
        <v>102444</v>
      </c>
      <c r="I391" s="261">
        <v>0</v>
      </c>
      <c r="J391" s="261">
        <v>0</v>
      </c>
      <c r="K391" s="261">
        <v>0</v>
      </c>
      <c r="L391" s="261">
        <v>0</v>
      </c>
      <c r="M391" s="261">
        <v>0</v>
      </c>
      <c r="N391" s="261">
        <v>0</v>
      </c>
      <c r="O391" s="261">
        <v>0</v>
      </c>
      <c r="P391" s="270">
        <v>0</v>
      </c>
      <c r="Q391" s="260">
        <v>0</v>
      </c>
      <c r="R391" s="260">
        <v>0</v>
      </c>
      <c r="S391" s="260">
        <v>0</v>
      </c>
      <c r="T391" s="260">
        <v>0</v>
      </c>
      <c r="U391" s="260">
        <v>0</v>
      </c>
      <c r="V391" s="260">
        <v>0</v>
      </c>
      <c r="W391" s="274">
        <v>0</v>
      </c>
    </row>
    <row r="392" spans="1:23">
      <c r="A392" t="s">
        <v>1268</v>
      </c>
      <c r="B392" s="258">
        <v>83380200</v>
      </c>
      <c r="C392" s="7"/>
      <c r="D392" s="7">
        <v>57124</v>
      </c>
      <c r="E392" s="7"/>
      <c r="F392" s="225" t="s">
        <v>95</v>
      </c>
      <c r="G392" s="225" t="s">
        <v>90</v>
      </c>
      <c r="H392" s="259">
        <v>59766</v>
      </c>
      <c r="I392" s="261">
        <v>0</v>
      </c>
      <c r="J392" s="261">
        <v>0</v>
      </c>
      <c r="K392" s="261">
        <v>0</v>
      </c>
      <c r="L392" s="261">
        <v>0</v>
      </c>
      <c r="M392" s="261">
        <v>0</v>
      </c>
      <c r="N392" s="261">
        <v>0</v>
      </c>
      <c r="O392" s="261">
        <v>0</v>
      </c>
      <c r="P392" s="270">
        <v>0</v>
      </c>
      <c r="Q392" s="260">
        <v>0</v>
      </c>
      <c r="R392" s="260">
        <v>0</v>
      </c>
      <c r="S392" s="260">
        <v>0</v>
      </c>
      <c r="T392" s="260">
        <v>0</v>
      </c>
      <c r="U392" s="260">
        <v>0</v>
      </c>
      <c r="V392" s="260">
        <v>0</v>
      </c>
      <c r="W392" s="274">
        <v>0</v>
      </c>
    </row>
    <row r="393" spans="1:23">
      <c r="A393" t="s">
        <v>177</v>
      </c>
      <c r="B393" s="258">
        <v>501036</v>
      </c>
      <c r="C393" s="7"/>
      <c r="D393" s="7"/>
      <c r="E393" s="7"/>
      <c r="F393" s="225" t="s">
        <v>83</v>
      </c>
      <c r="G393" s="225" t="s">
        <v>101</v>
      </c>
      <c r="H393" s="259">
        <v>1</v>
      </c>
      <c r="I393" s="261">
        <v>0</v>
      </c>
      <c r="J393" s="261">
        <v>0</v>
      </c>
      <c r="K393" s="261">
        <v>0</v>
      </c>
      <c r="L393" s="261">
        <v>0</v>
      </c>
      <c r="M393" s="261">
        <v>0</v>
      </c>
      <c r="N393" s="261">
        <v>0</v>
      </c>
      <c r="O393" s="261">
        <v>0</v>
      </c>
      <c r="P393" s="270">
        <v>0</v>
      </c>
      <c r="Q393" s="260">
        <v>0</v>
      </c>
      <c r="R393" s="260">
        <v>0</v>
      </c>
      <c r="S393" s="260">
        <v>0</v>
      </c>
      <c r="T393" s="260">
        <v>0</v>
      </c>
      <c r="U393" s="260">
        <v>0</v>
      </c>
      <c r="V393" s="260">
        <v>0</v>
      </c>
      <c r="W393" s="274">
        <v>0</v>
      </c>
    </row>
    <row r="394" spans="1:23">
      <c r="A394" t="s">
        <v>981</v>
      </c>
      <c r="B394" s="258">
        <v>800063</v>
      </c>
      <c r="C394" s="7"/>
      <c r="D394" s="7">
        <v>56789</v>
      </c>
      <c r="E394" s="7">
        <v>60693</v>
      </c>
      <c r="F394" s="225" t="s">
        <v>95</v>
      </c>
      <c r="G394" s="225" t="s">
        <v>22</v>
      </c>
      <c r="H394" s="259">
        <v>190457</v>
      </c>
      <c r="I394" s="261">
        <v>0</v>
      </c>
      <c r="J394" s="261">
        <v>0</v>
      </c>
      <c r="K394" s="261">
        <v>0</v>
      </c>
      <c r="L394" s="261">
        <v>0</v>
      </c>
      <c r="M394" s="261">
        <v>0</v>
      </c>
      <c r="N394" s="261">
        <v>0</v>
      </c>
      <c r="O394" s="261">
        <v>0</v>
      </c>
      <c r="P394" s="270">
        <v>0</v>
      </c>
      <c r="Q394" s="260">
        <v>0</v>
      </c>
      <c r="R394" s="260">
        <v>0</v>
      </c>
      <c r="S394" s="260">
        <v>0</v>
      </c>
      <c r="T394" s="260">
        <v>0</v>
      </c>
      <c r="U394" s="260">
        <v>0</v>
      </c>
      <c r="V394" s="260">
        <v>0</v>
      </c>
      <c r="W394" s="274">
        <v>0</v>
      </c>
    </row>
    <row r="395" spans="1:23">
      <c r="A395" t="s">
        <v>982</v>
      </c>
      <c r="B395" s="258">
        <v>800193</v>
      </c>
      <c r="C395" s="7"/>
      <c r="D395" s="7">
        <v>56563</v>
      </c>
      <c r="E395" s="7">
        <v>60816</v>
      </c>
      <c r="F395" s="225" t="s">
        <v>95</v>
      </c>
      <c r="G395" s="225" t="s">
        <v>16</v>
      </c>
      <c r="H395" s="259">
        <v>653181</v>
      </c>
      <c r="I395" s="261">
        <v>0</v>
      </c>
      <c r="J395" s="261">
        <v>0</v>
      </c>
      <c r="K395" s="261">
        <v>0</v>
      </c>
      <c r="L395" s="261">
        <v>0</v>
      </c>
      <c r="M395" s="261">
        <v>0</v>
      </c>
      <c r="N395" s="261">
        <v>0</v>
      </c>
      <c r="O395" s="261">
        <v>0</v>
      </c>
      <c r="P395" s="270">
        <v>0</v>
      </c>
      <c r="Q395" s="260">
        <v>0</v>
      </c>
      <c r="R395" s="260">
        <v>0</v>
      </c>
      <c r="S395" s="260">
        <v>0</v>
      </c>
      <c r="T395" s="260">
        <v>0</v>
      </c>
      <c r="U395" s="260">
        <v>0</v>
      </c>
      <c r="V395" s="260">
        <v>0</v>
      </c>
      <c r="W395" s="274">
        <v>0</v>
      </c>
    </row>
    <row r="396" spans="1:23">
      <c r="A396" t="s">
        <v>983</v>
      </c>
      <c r="B396" s="258">
        <v>510106</v>
      </c>
      <c r="C396" s="7"/>
      <c r="D396" s="7">
        <v>3048</v>
      </c>
      <c r="E396" s="7"/>
      <c r="F396" s="225" t="s">
        <v>83</v>
      </c>
      <c r="G396" s="225" t="s">
        <v>22</v>
      </c>
      <c r="H396" s="259">
        <v>347474</v>
      </c>
      <c r="I396" s="261">
        <v>0</v>
      </c>
      <c r="J396" s="261">
        <v>0</v>
      </c>
      <c r="K396" s="261">
        <v>0</v>
      </c>
      <c r="L396" s="261">
        <v>0</v>
      </c>
      <c r="M396" s="261">
        <v>0</v>
      </c>
      <c r="N396" s="261">
        <v>0</v>
      </c>
      <c r="O396" s="261">
        <v>0</v>
      </c>
      <c r="P396" s="270">
        <v>0</v>
      </c>
      <c r="Q396" s="260">
        <v>0</v>
      </c>
      <c r="R396" s="260">
        <v>0</v>
      </c>
      <c r="S396" s="260">
        <v>0</v>
      </c>
      <c r="T396" s="260">
        <v>0</v>
      </c>
      <c r="U396" s="260">
        <v>0</v>
      </c>
      <c r="V396" s="260">
        <v>0</v>
      </c>
      <c r="W396" s="274">
        <v>0</v>
      </c>
    </row>
    <row r="397" spans="1:23">
      <c r="A397" t="s">
        <v>984</v>
      </c>
      <c r="B397" s="258">
        <v>810104</v>
      </c>
      <c r="C397" s="7"/>
      <c r="D397" s="7"/>
      <c r="E397" s="7">
        <v>64015</v>
      </c>
      <c r="F397" s="225" t="s">
        <v>95</v>
      </c>
      <c r="G397" s="225" t="s">
        <v>101</v>
      </c>
      <c r="H397" s="259">
        <v>1</v>
      </c>
      <c r="I397" s="261">
        <v>0</v>
      </c>
      <c r="J397" s="261">
        <v>0</v>
      </c>
      <c r="K397" s="261">
        <v>0</v>
      </c>
      <c r="L397" s="261">
        <v>0</v>
      </c>
      <c r="M397" s="261">
        <v>0</v>
      </c>
      <c r="N397" s="261">
        <v>0</v>
      </c>
      <c r="O397" s="261">
        <v>0</v>
      </c>
      <c r="P397" s="270">
        <v>0</v>
      </c>
      <c r="Q397" s="260">
        <v>0</v>
      </c>
      <c r="R397" s="260">
        <v>0</v>
      </c>
      <c r="S397" s="260">
        <v>0</v>
      </c>
      <c r="T397" s="260">
        <v>0</v>
      </c>
      <c r="U397" s="260">
        <v>0</v>
      </c>
      <c r="V397" s="260">
        <v>0</v>
      </c>
      <c r="W397" s="274">
        <v>0</v>
      </c>
    </row>
    <row r="398" spans="1:23">
      <c r="A398" t="s">
        <v>178</v>
      </c>
      <c r="B398" s="258">
        <v>810105</v>
      </c>
      <c r="C398" s="7"/>
      <c r="D398" s="7">
        <v>58155</v>
      </c>
      <c r="E398" s="7">
        <v>62243</v>
      </c>
      <c r="F398" s="225" t="s">
        <v>95</v>
      </c>
      <c r="G398" s="225" t="s">
        <v>13</v>
      </c>
      <c r="H398" s="259">
        <v>222297</v>
      </c>
      <c r="I398" s="261">
        <v>0</v>
      </c>
      <c r="J398" s="261">
        <v>0</v>
      </c>
      <c r="K398" s="261">
        <v>0</v>
      </c>
      <c r="L398" s="261">
        <v>0</v>
      </c>
      <c r="M398" s="261">
        <v>0</v>
      </c>
      <c r="N398" s="261">
        <v>0</v>
      </c>
      <c r="O398" s="261">
        <v>0</v>
      </c>
      <c r="P398" s="270">
        <v>0</v>
      </c>
      <c r="Q398" s="260">
        <v>0</v>
      </c>
      <c r="R398" s="260">
        <v>0</v>
      </c>
      <c r="S398" s="260">
        <v>0</v>
      </c>
      <c r="T398" s="260">
        <v>0</v>
      </c>
      <c r="U398" s="260">
        <v>0</v>
      </c>
      <c r="V398" s="260">
        <v>0</v>
      </c>
      <c r="W398" s="274">
        <v>0</v>
      </c>
    </row>
    <row r="399" spans="1:23">
      <c r="A399" t="s">
        <v>1852</v>
      </c>
      <c r="B399" s="258">
        <v>80380465</v>
      </c>
      <c r="C399" s="7"/>
      <c r="D399" s="7"/>
      <c r="E399" s="7"/>
      <c r="F399" s="225" t="s">
        <v>83</v>
      </c>
      <c r="G399" s="225" t="s">
        <v>90</v>
      </c>
      <c r="H399" s="259">
        <v>1</v>
      </c>
      <c r="I399" s="261">
        <v>0</v>
      </c>
      <c r="J399" s="261">
        <v>0</v>
      </c>
      <c r="K399" s="261">
        <v>0</v>
      </c>
      <c r="L399" s="261">
        <v>0</v>
      </c>
      <c r="M399" s="261">
        <v>0</v>
      </c>
      <c r="N399" s="261">
        <v>0</v>
      </c>
      <c r="O399" s="261">
        <v>0</v>
      </c>
      <c r="P399" s="270">
        <v>0</v>
      </c>
      <c r="Q399" s="260">
        <v>0</v>
      </c>
      <c r="R399" s="260">
        <v>0</v>
      </c>
      <c r="S399" s="260">
        <v>0</v>
      </c>
      <c r="T399" s="260">
        <v>0</v>
      </c>
      <c r="U399" s="260">
        <v>0</v>
      </c>
      <c r="V399" s="260">
        <v>0</v>
      </c>
      <c r="W399" s="274">
        <v>0</v>
      </c>
    </row>
    <row r="400" spans="1:23">
      <c r="A400" t="s">
        <v>1269</v>
      </c>
      <c r="B400" s="258">
        <v>29882900</v>
      </c>
      <c r="C400" s="7"/>
      <c r="D400" s="7">
        <v>56440</v>
      </c>
      <c r="E400" s="7"/>
      <c r="F400" s="225" t="s">
        <v>95</v>
      </c>
      <c r="G400" s="225" t="s">
        <v>90</v>
      </c>
      <c r="H400" s="259">
        <v>31798</v>
      </c>
      <c r="I400" s="261">
        <v>0</v>
      </c>
      <c r="J400" s="261">
        <v>0</v>
      </c>
      <c r="K400" s="261">
        <v>0</v>
      </c>
      <c r="L400" s="261">
        <v>0</v>
      </c>
      <c r="M400" s="261">
        <v>0</v>
      </c>
      <c r="N400" s="261">
        <v>0</v>
      </c>
      <c r="O400" s="261">
        <v>0</v>
      </c>
      <c r="P400" s="270">
        <v>0</v>
      </c>
      <c r="Q400" s="260">
        <v>0</v>
      </c>
      <c r="R400" s="260">
        <v>0</v>
      </c>
      <c r="S400" s="260">
        <v>0</v>
      </c>
      <c r="T400" s="260">
        <v>0</v>
      </c>
      <c r="U400" s="260">
        <v>0</v>
      </c>
      <c r="V400" s="260">
        <v>0</v>
      </c>
      <c r="W400" s="274">
        <v>0</v>
      </c>
    </row>
    <row r="401" spans="1:23">
      <c r="A401" t="s">
        <v>1604</v>
      </c>
      <c r="B401" s="258">
        <v>500182</v>
      </c>
      <c r="C401" s="7"/>
      <c r="D401" s="7">
        <v>3656</v>
      </c>
      <c r="E401" s="7"/>
      <c r="F401" s="225" t="s">
        <v>83</v>
      </c>
      <c r="G401" s="225" t="s">
        <v>24</v>
      </c>
      <c r="H401" s="259">
        <v>18722</v>
      </c>
      <c r="I401" s="261">
        <v>0</v>
      </c>
      <c r="J401" s="261">
        <v>0</v>
      </c>
      <c r="K401" s="261">
        <v>0</v>
      </c>
      <c r="L401" s="261">
        <v>0</v>
      </c>
      <c r="M401" s="261">
        <v>0</v>
      </c>
      <c r="N401" s="261">
        <v>0</v>
      </c>
      <c r="O401" s="261">
        <v>0</v>
      </c>
      <c r="P401" s="270">
        <v>0</v>
      </c>
      <c r="Q401" s="260">
        <v>0</v>
      </c>
      <c r="R401" s="260">
        <v>0</v>
      </c>
      <c r="S401" s="260">
        <v>0</v>
      </c>
      <c r="T401" s="260">
        <v>0</v>
      </c>
      <c r="U401" s="260">
        <v>0</v>
      </c>
      <c r="V401" s="260">
        <v>0</v>
      </c>
      <c r="W401" s="274">
        <v>0</v>
      </c>
    </row>
    <row r="402" spans="1:23">
      <c r="A402" t="s">
        <v>985</v>
      </c>
      <c r="B402" s="258">
        <v>800026</v>
      </c>
      <c r="C402" s="7"/>
      <c r="D402" s="7">
        <v>56093</v>
      </c>
      <c r="E402" s="7">
        <v>61559</v>
      </c>
      <c r="F402" s="225" t="s">
        <v>95</v>
      </c>
      <c r="G402" s="225" t="s">
        <v>106</v>
      </c>
      <c r="H402" s="259">
        <v>264554</v>
      </c>
      <c r="I402" s="261">
        <v>0</v>
      </c>
      <c r="J402" s="261">
        <v>0</v>
      </c>
      <c r="K402" s="261">
        <v>0</v>
      </c>
      <c r="L402" s="261">
        <v>0</v>
      </c>
      <c r="M402" s="261">
        <v>0</v>
      </c>
      <c r="N402" s="261">
        <v>0</v>
      </c>
      <c r="O402" s="261">
        <v>0</v>
      </c>
      <c r="P402" s="270">
        <v>0</v>
      </c>
      <c r="Q402" s="260">
        <v>0</v>
      </c>
      <c r="R402" s="260">
        <v>0</v>
      </c>
      <c r="S402" s="260">
        <v>0</v>
      </c>
      <c r="T402" s="260">
        <v>0</v>
      </c>
      <c r="U402" s="260">
        <v>0</v>
      </c>
      <c r="V402" s="260">
        <v>0</v>
      </c>
      <c r="W402" s="274">
        <v>0</v>
      </c>
    </row>
    <row r="403" spans="1:23">
      <c r="A403" t="s">
        <v>1869</v>
      </c>
      <c r="B403" s="258">
        <v>19649400</v>
      </c>
      <c r="C403" s="7"/>
      <c r="D403" s="7">
        <v>55090</v>
      </c>
      <c r="E403" s="7"/>
      <c r="F403" s="225" t="s">
        <v>100</v>
      </c>
      <c r="G403" s="225" t="s">
        <v>90</v>
      </c>
      <c r="H403" s="259">
        <v>8800</v>
      </c>
      <c r="I403" s="261">
        <v>4530.1213952000007</v>
      </c>
      <c r="J403" s="261">
        <v>0</v>
      </c>
      <c r="K403" s="261">
        <v>4470.4142000000002</v>
      </c>
      <c r="L403" s="261">
        <v>0</v>
      </c>
      <c r="M403" s="261">
        <v>0</v>
      </c>
      <c r="N403" s="261">
        <v>8.578619999999999</v>
      </c>
      <c r="O403" s="261">
        <v>51.128575199999993</v>
      </c>
      <c r="P403" s="270">
        <v>0.5147865221818182</v>
      </c>
      <c r="Q403" s="260">
        <v>0</v>
      </c>
      <c r="R403" s="260">
        <v>0.50800161363636365</v>
      </c>
      <c r="S403" s="260">
        <v>0</v>
      </c>
      <c r="T403" s="260">
        <v>0</v>
      </c>
      <c r="U403" s="260">
        <v>9.7484318181818169E-4</v>
      </c>
      <c r="V403" s="260">
        <v>5.8100653636363629E-3</v>
      </c>
      <c r="W403" s="274">
        <v>6.7849085454545445E-3</v>
      </c>
    </row>
    <row r="404" spans="1:23">
      <c r="A404" t="s">
        <v>179</v>
      </c>
      <c r="B404" s="258">
        <v>910110</v>
      </c>
      <c r="C404" s="7"/>
      <c r="D404" s="7">
        <v>56227</v>
      </c>
      <c r="E404" s="7">
        <v>61242</v>
      </c>
      <c r="F404" s="225" t="s">
        <v>86</v>
      </c>
      <c r="G404" s="225" t="s">
        <v>22</v>
      </c>
      <c r="H404" s="259">
        <v>3067547</v>
      </c>
      <c r="I404" s="261">
        <v>1124025.6487564</v>
      </c>
      <c r="J404" s="261">
        <v>1122865.96058</v>
      </c>
      <c r="K404" s="261">
        <v>0</v>
      </c>
      <c r="L404" s="261">
        <v>0</v>
      </c>
      <c r="M404" s="261">
        <v>0</v>
      </c>
      <c r="N404" s="261">
        <v>529.05482500000005</v>
      </c>
      <c r="O404" s="261">
        <v>630.63335140000004</v>
      </c>
      <c r="P404" s="270">
        <v>0.36642491500746366</v>
      </c>
      <c r="Q404" s="260">
        <v>0.36604686434470279</v>
      </c>
      <c r="R404" s="260">
        <v>0</v>
      </c>
      <c r="S404" s="260">
        <v>0</v>
      </c>
      <c r="T404" s="260">
        <v>0</v>
      </c>
      <c r="U404" s="260">
        <v>1.7246836804782456E-4</v>
      </c>
      <c r="V404" s="260">
        <v>2.0558229471300684E-4</v>
      </c>
      <c r="W404" s="274">
        <v>0.36642491500746366</v>
      </c>
    </row>
    <row r="405" spans="1:23">
      <c r="A405" t="s">
        <v>180</v>
      </c>
      <c r="B405" s="258">
        <v>910111</v>
      </c>
      <c r="C405" s="7"/>
      <c r="D405" s="7">
        <v>58266</v>
      </c>
      <c r="E405" s="7">
        <v>61242</v>
      </c>
      <c r="F405" s="225" t="s">
        <v>86</v>
      </c>
      <c r="G405" s="225" t="s">
        <v>22</v>
      </c>
      <c r="H405" s="259">
        <v>1172401</v>
      </c>
      <c r="I405" s="261">
        <v>531630.22926920012</v>
      </c>
      <c r="J405" s="261">
        <v>531081.73174000008</v>
      </c>
      <c r="K405" s="261">
        <v>0</v>
      </c>
      <c r="L405" s="261">
        <v>0</v>
      </c>
      <c r="M405" s="261">
        <v>0</v>
      </c>
      <c r="N405" s="261">
        <v>250.22697499999998</v>
      </c>
      <c r="O405" s="261">
        <v>298.27055420000005</v>
      </c>
      <c r="P405" s="270">
        <v>0.45345426118640303</v>
      </c>
      <c r="Q405" s="260">
        <v>0.45298641995358252</v>
      </c>
      <c r="R405" s="260">
        <v>0</v>
      </c>
      <c r="S405" s="260">
        <v>0</v>
      </c>
      <c r="T405" s="260">
        <v>0</v>
      </c>
      <c r="U405" s="260">
        <v>2.1343121935242293E-4</v>
      </c>
      <c r="V405" s="260">
        <v>2.5441001346808819E-4</v>
      </c>
      <c r="W405" s="274">
        <v>0.45345426118640303</v>
      </c>
    </row>
    <row r="406" spans="1:23">
      <c r="A406" t="s">
        <v>181</v>
      </c>
      <c r="B406" s="258">
        <v>500061</v>
      </c>
      <c r="C406" s="7"/>
      <c r="D406" s="7">
        <v>835</v>
      </c>
      <c r="E406" s="7">
        <v>60498</v>
      </c>
      <c r="F406" s="225" t="s">
        <v>83</v>
      </c>
      <c r="G406" s="225" t="s">
        <v>90</v>
      </c>
      <c r="H406" s="259">
        <v>47966</v>
      </c>
      <c r="I406" s="261">
        <v>0</v>
      </c>
      <c r="J406" s="261">
        <v>0</v>
      </c>
      <c r="K406" s="261">
        <v>0</v>
      </c>
      <c r="L406" s="261">
        <v>0</v>
      </c>
      <c r="M406" s="261">
        <v>0</v>
      </c>
      <c r="N406" s="261">
        <v>0</v>
      </c>
      <c r="O406" s="261">
        <v>0</v>
      </c>
      <c r="P406" s="270">
        <v>0</v>
      </c>
      <c r="Q406" s="260">
        <v>0</v>
      </c>
      <c r="R406" s="260">
        <v>0</v>
      </c>
      <c r="S406" s="260">
        <v>0</v>
      </c>
      <c r="T406" s="260">
        <v>0</v>
      </c>
      <c r="U406" s="260">
        <v>0</v>
      </c>
      <c r="V406" s="260">
        <v>0</v>
      </c>
      <c r="W406" s="274">
        <v>0</v>
      </c>
    </row>
    <row r="407" spans="1:23">
      <c r="A407" t="s">
        <v>1270</v>
      </c>
      <c r="B407" s="258">
        <v>501107</v>
      </c>
      <c r="C407" s="7"/>
      <c r="D407" s="7">
        <v>56697</v>
      </c>
      <c r="E407" s="7"/>
      <c r="F407" s="225" t="s">
        <v>83</v>
      </c>
      <c r="G407" s="225" t="s">
        <v>21</v>
      </c>
      <c r="H407" s="259">
        <v>6394</v>
      </c>
      <c r="I407" s="261">
        <v>0</v>
      </c>
      <c r="J407" s="261">
        <v>0</v>
      </c>
      <c r="K407" s="261">
        <v>0</v>
      </c>
      <c r="L407" s="261">
        <v>0</v>
      </c>
      <c r="M407" s="261">
        <v>0</v>
      </c>
      <c r="N407" s="261">
        <v>0</v>
      </c>
      <c r="O407" s="261">
        <v>0</v>
      </c>
      <c r="P407" s="270">
        <v>0</v>
      </c>
      <c r="Q407" s="260">
        <v>0</v>
      </c>
      <c r="R407" s="260">
        <v>0</v>
      </c>
      <c r="S407" s="260">
        <v>0</v>
      </c>
      <c r="T407" s="260">
        <v>0</v>
      </c>
      <c r="U407" s="260">
        <v>0</v>
      </c>
      <c r="V407" s="260">
        <v>0</v>
      </c>
      <c r="W407" s="274">
        <v>0</v>
      </c>
    </row>
    <row r="408" spans="1:23">
      <c r="A408" t="s">
        <v>1271</v>
      </c>
      <c r="B408" s="258">
        <v>500044</v>
      </c>
      <c r="C408" s="7"/>
      <c r="D408" s="7">
        <v>7113</v>
      </c>
      <c r="E408" s="7"/>
      <c r="F408" s="225" t="s">
        <v>83</v>
      </c>
      <c r="G408" s="225" t="s">
        <v>21</v>
      </c>
      <c r="H408" s="259">
        <v>16317</v>
      </c>
      <c r="I408" s="261">
        <v>0</v>
      </c>
      <c r="J408" s="261">
        <v>0</v>
      </c>
      <c r="K408" s="261">
        <v>0</v>
      </c>
      <c r="L408" s="261">
        <v>0</v>
      </c>
      <c r="M408" s="261">
        <v>0</v>
      </c>
      <c r="N408" s="261">
        <v>0</v>
      </c>
      <c r="O408" s="261">
        <v>0</v>
      </c>
      <c r="P408" s="270">
        <v>0</v>
      </c>
      <c r="Q408" s="260">
        <v>0</v>
      </c>
      <c r="R408" s="260">
        <v>0</v>
      </c>
      <c r="S408" s="260">
        <v>0</v>
      </c>
      <c r="T408" s="260">
        <v>0</v>
      </c>
      <c r="U408" s="260">
        <v>0</v>
      </c>
      <c r="V408" s="260">
        <v>0</v>
      </c>
      <c r="W408" s="274">
        <v>0</v>
      </c>
    </row>
    <row r="409" spans="1:23">
      <c r="A409" t="s">
        <v>1605</v>
      </c>
      <c r="B409" s="258">
        <v>97956000</v>
      </c>
      <c r="C409" s="7"/>
      <c r="D409" s="7"/>
      <c r="E409" s="7"/>
      <c r="F409" s="225" t="s">
        <v>83</v>
      </c>
      <c r="G409" s="225" t="s">
        <v>101</v>
      </c>
      <c r="H409" s="259">
        <v>1</v>
      </c>
      <c r="I409" s="261">
        <v>0</v>
      </c>
      <c r="J409" s="261">
        <v>0</v>
      </c>
      <c r="K409" s="261">
        <v>0</v>
      </c>
      <c r="L409" s="261">
        <v>0</v>
      </c>
      <c r="M409" s="261">
        <v>0</v>
      </c>
      <c r="N409" s="261">
        <v>0</v>
      </c>
      <c r="O409" s="261">
        <v>0</v>
      </c>
      <c r="P409" s="270">
        <v>0</v>
      </c>
      <c r="Q409" s="260">
        <v>0</v>
      </c>
      <c r="R409" s="260">
        <v>0</v>
      </c>
      <c r="S409" s="260">
        <v>0</v>
      </c>
      <c r="T409" s="260">
        <v>0</v>
      </c>
      <c r="U409" s="260">
        <v>0</v>
      </c>
      <c r="V409" s="260">
        <v>0</v>
      </c>
      <c r="W409" s="274">
        <v>0</v>
      </c>
    </row>
    <row r="410" spans="1:23">
      <c r="A410" t="s">
        <v>986</v>
      </c>
      <c r="B410" s="258">
        <v>910037</v>
      </c>
      <c r="C410" s="7"/>
      <c r="D410" s="7"/>
      <c r="E410" s="7"/>
      <c r="F410" s="225" t="s">
        <v>100</v>
      </c>
      <c r="G410" s="225" t="s">
        <v>101</v>
      </c>
      <c r="H410" s="259">
        <v>1</v>
      </c>
      <c r="I410" s="261">
        <v>1.4481084509532907</v>
      </c>
      <c r="J410" s="261">
        <v>2.46413467843733E-3</v>
      </c>
      <c r="K410" s="261">
        <v>1.4146993683047699</v>
      </c>
      <c r="L410" s="261">
        <v>0</v>
      </c>
      <c r="M410" s="261">
        <v>0</v>
      </c>
      <c r="N410" s="261">
        <v>1.20668281434282E-2</v>
      </c>
      <c r="O410" s="261">
        <v>1.8878119826655299E-2</v>
      </c>
      <c r="P410" s="270">
        <v>1.4481084509532907</v>
      </c>
      <c r="Q410" s="260">
        <v>2.46413467843733E-3</v>
      </c>
      <c r="R410" s="260">
        <v>1.4146993683047699</v>
      </c>
      <c r="S410" s="260">
        <v>0</v>
      </c>
      <c r="T410" s="260">
        <v>0</v>
      </c>
      <c r="U410" s="260">
        <v>1.20668281434282E-2</v>
      </c>
      <c r="V410" s="260">
        <v>1.8878119826655299E-2</v>
      </c>
      <c r="W410" s="274">
        <v>3.3409082648520827E-2</v>
      </c>
    </row>
    <row r="411" spans="1:23">
      <c r="A411" t="s">
        <v>1272</v>
      </c>
      <c r="B411" s="258">
        <v>800046</v>
      </c>
      <c r="C411" s="7"/>
      <c r="D411" s="7">
        <v>57761</v>
      </c>
      <c r="E411" s="7"/>
      <c r="F411" s="225" t="s">
        <v>95</v>
      </c>
      <c r="G411" s="225" t="s">
        <v>90</v>
      </c>
      <c r="H411" s="259">
        <v>48081</v>
      </c>
      <c r="I411" s="261">
        <v>0</v>
      </c>
      <c r="J411" s="261">
        <v>0</v>
      </c>
      <c r="K411" s="261">
        <v>0</v>
      </c>
      <c r="L411" s="261">
        <v>0</v>
      </c>
      <c r="M411" s="261">
        <v>0</v>
      </c>
      <c r="N411" s="261">
        <v>0</v>
      </c>
      <c r="O411" s="261">
        <v>0</v>
      </c>
      <c r="P411" s="270">
        <v>0</v>
      </c>
      <c r="Q411" s="260">
        <v>0</v>
      </c>
      <c r="R411" s="260">
        <v>0</v>
      </c>
      <c r="S411" s="260">
        <v>0</v>
      </c>
      <c r="T411" s="260">
        <v>0</v>
      </c>
      <c r="U411" s="260">
        <v>0</v>
      </c>
      <c r="V411" s="260">
        <v>0</v>
      </c>
      <c r="W411" s="274">
        <v>0</v>
      </c>
    </row>
    <row r="412" spans="1:23">
      <c r="A412" t="s">
        <v>1273</v>
      </c>
      <c r="B412" s="258">
        <v>800047</v>
      </c>
      <c r="C412" s="7"/>
      <c r="D412" s="7">
        <v>57760</v>
      </c>
      <c r="E412" s="7"/>
      <c r="F412" s="225" t="s">
        <v>95</v>
      </c>
      <c r="G412" s="225" t="s">
        <v>90</v>
      </c>
      <c r="H412" s="259">
        <v>41240</v>
      </c>
      <c r="I412" s="261">
        <v>0</v>
      </c>
      <c r="J412" s="261">
        <v>0</v>
      </c>
      <c r="K412" s="261">
        <v>0</v>
      </c>
      <c r="L412" s="261">
        <v>0</v>
      </c>
      <c r="M412" s="261">
        <v>0</v>
      </c>
      <c r="N412" s="261">
        <v>0</v>
      </c>
      <c r="O412" s="261">
        <v>0</v>
      </c>
      <c r="P412" s="270">
        <v>0</v>
      </c>
      <c r="Q412" s="260">
        <v>0</v>
      </c>
      <c r="R412" s="260">
        <v>0</v>
      </c>
      <c r="S412" s="260">
        <v>0</v>
      </c>
      <c r="T412" s="260">
        <v>0</v>
      </c>
      <c r="U412" s="260">
        <v>0</v>
      </c>
      <c r="V412" s="260">
        <v>0</v>
      </c>
      <c r="W412" s="274">
        <v>0</v>
      </c>
    </row>
    <row r="413" spans="1:23">
      <c r="A413" t="s">
        <v>987</v>
      </c>
      <c r="B413" s="258">
        <v>910497</v>
      </c>
      <c r="C413" s="7"/>
      <c r="D413" s="7">
        <v>56228</v>
      </c>
      <c r="E413" s="7"/>
      <c r="F413" s="225" t="s">
        <v>84</v>
      </c>
      <c r="G413" s="225" t="s">
        <v>13</v>
      </c>
      <c r="H413" s="259">
        <v>2627</v>
      </c>
      <c r="I413" s="261">
        <v>0</v>
      </c>
      <c r="J413" s="261">
        <v>0</v>
      </c>
      <c r="K413" s="261">
        <v>0</v>
      </c>
      <c r="L413" s="261">
        <v>0</v>
      </c>
      <c r="M413" s="261">
        <v>0</v>
      </c>
      <c r="N413" s="261">
        <v>0</v>
      </c>
      <c r="O413" s="261">
        <v>0</v>
      </c>
      <c r="P413" s="270">
        <v>0</v>
      </c>
      <c r="Q413" s="260">
        <v>0</v>
      </c>
      <c r="R413" s="260">
        <v>0</v>
      </c>
      <c r="S413" s="260">
        <v>0</v>
      </c>
      <c r="T413" s="260">
        <v>0</v>
      </c>
      <c r="U413" s="260">
        <v>0</v>
      </c>
      <c r="V413" s="260">
        <v>0</v>
      </c>
      <c r="W413" s="274">
        <v>0</v>
      </c>
    </row>
    <row r="414" spans="1:23">
      <c r="A414" t="s">
        <v>988</v>
      </c>
      <c r="B414" s="258">
        <v>910498</v>
      </c>
      <c r="C414" s="7"/>
      <c r="D414" s="7">
        <v>58147</v>
      </c>
      <c r="E414" s="7">
        <v>62295</v>
      </c>
      <c r="F414" s="225" t="s">
        <v>84</v>
      </c>
      <c r="G414" s="225" t="s">
        <v>13</v>
      </c>
      <c r="H414" s="259">
        <v>22875</v>
      </c>
      <c r="I414" s="261">
        <v>0</v>
      </c>
      <c r="J414" s="261">
        <v>0</v>
      </c>
      <c r="K414" s="261">
        <v>0</v>
      </c>
      <c r="L414" s="261">
        <v>0</v>
      </c>
      <c r="M414" s="261">
        <v>0</v>
      </c>
      <c r="N414" s="261">
        <v>0</v>
      </c>
      <c r="O414" s="261">
        <v>0</v>
      </c>
      <c r="P414" s="270">
        <v>0</v>
      </c>
      <c r="Q414" s="260">
        <v>0</v>
      </c>
      <c r="R414" s="260">
        <v>0</v>
      </c>
      <c r="S414" s="260">
        <v>0</v>
      </c>
      <c r="T414" s="260">
        <v>0</v>
      </c>
      <c r="U414" s="260">
        <v>0</v>
      </c>
      <c r="V414" s="260">
        <v>0</v>
      </c>
      <c r="W414" s="274">
        <v>0</v>
      </c>
    </row>
    <row r="415" spans="1:23">
      <c r="A415" t="s">
        <v>1606</v>
      </c>
      <c r="B415" s="258">
        <v>910538</v>
      </c>
      <c r="C415" s="7"/>
      <c r="D415" s="7">
        <v>63049</v>
      </c>
      <c r="E415" s="7"/>
      <c r="F415" s="225" t="s">
        <v>84</v>
      </c>
      <c r="G415" s="225" t="s">
        <v>22</v>
      </c>
      <c r="H415" s="259">
        <v>92946</v>
      </c>
      <c r="I415" s="261">
        <v>0</v>
      </c>
      <c r="J415" s="261">
        <v>0</v>
      </c>
      <c r="K415" s="261">
        <v>0</v>
      </c>
      <c r="L415" s="261">
        <v>0</v>
      </c>
      <c r="M415" s="261">
        <v>0</v>
      </c>
      <c r="N415" s="261">
        <v>0</v>
      </c>
      <c r="O415" s="261">
        <v>0</v>
      </c>
      <c r="P415" s="270">
        <v>0</v>
      </c>
      <c r="Q415" s="260">
        <v>0</v>
      </c>
      <c r="R415" s="260">
        <v>0</v>
      </c>
      <c r="S415" s="260">
        <v>0</v>
      </c>
      <c r="T415" s="260">
        <v>0</v>
      </c>
      <c r="U415" s="260">
        <v>0</v>
      </c>
      <c r="V415" s="260">
        <v>0</v>
      </c>
      <c r="W415" s="274">
        <v>0</v>
      </c>
    </row>
    <row r="416" spans="1:23">
      <c r="A416" t="s">
        <v>1274</v>
      </c>
      <c r="B416" s="258">
        <v>500165</v>
      </c>
      <c r="C416" s="7"/>
      <c r="D416" s="7">
        <v>3032</v>
      </c>
      <c r="E416" s="7"/>
      <c r="F416" s="225" t="s">
        <v>83</v>
      </c>
      <c r="G416" s="225" t="s">
        <v>22</v>
      </c>
      <c r="H416" s="259">
        <v>0</v>
      </c>
      <c r="I416" s="261">
        <v>0</v>
      </c>
      <c r="J416" s="261">
        <v>0</v>
      </c>
      <c r="K416" s="261">
        <v>0</v>
      </c>
      <c r="L416" s="261">
        <v>0</v>
      </c>
      <c r="M416" s="261">
        <v>0</v>
      </c>
      <c r="N416" s="261">
        <v>0</v>
      </c>
      <c r="O416" s="261">
        <v>0</v>
      </c>
      <c r="P416" s="270">
        <v>0</v>
      </c>
      <c r="Q416" s="260">
        <v>0</v>
      </c>
      <c r="R416" s="260">
        <v>0</v>
      </c>
      <c r="S416" s="260">
        <v>0</v>
      </c>
      <c r="T416" s="260">
        <v>0</v>
      </c>
      <c r="U416" s="260">
        <v>0</v>
      </c>
      <c r="V416" s="260">
        <v>0</v>
      </c>
      <c r="W416" s="274">
        <v>0</v>
      </c>
    </row>
    <row r="417" spans="1:23">
      <c r="A417" t="s">
        <v>1275</v>
      </c>
      <c r="B417" s="258">
        <v>500166</v>
      </c>
      <c r="C417" s="7"/>
      <c r="D417" s="7">
        <v>3033</v>
      </c>
      <c r="E417" s="7"/>
      <c r="F417" s="225" t="s">
        <v>83</v>
      </c>
      <c r="G417" s="225" t="s">
        <v>22</v>
      </c>
      <c r="H417" s="259">
        <v>163295</v>
      </c>
      <c r="I417" s="261">
        <v>0</v>
      </c>
      <c r="J417" s="261">
        <v>0</v>
      </c>
      <c r="K417" s="261">
        <v>0</v>
      </c>
      <c r="L417" s="261">
        <v>0</v>
      </c>
      <c r="M417" s="261">
        <v>0</v>
      </c>
      <c r="N417" s="261">
        <v>0</v>
      </c>
      <c r="O417" s="261">
        <v>0</v>
      </c>
      <c r="P417" s="270">
        <v>0</v>
      </c>
      <c r="Q417" s="260">
        <v>0</v>
      </c>
      <c r="R417" s="260">
        <v>0</v>
      </c>
      <c r="S417" s="260">
        <v>0</v>
      </c>
      <c r="T417" s="260">
        <v>0</v>
      </c>
      <c r="U417" s="260">
        <v>0</v>
      </c>
      <c r="V417" s="260">
        <v>0</v>
      </c>
      <c r="W417" s="274">
        <v>0</v>
      </c>
    </row>
    <row r="418" spans="1:23">
      <c r="A418" t="s">
        <v>1276</v>
      </c>
      <c r="B418" s="258">
        <v>500167</v>
      </c>
      <c r="C418" s="7"/>
      <c r="D418" s="7">
        <v>3034</v>
      </c>
      <c r="E418" s="7"/>
      <c r="F418" s="225" t="s">
        <v>83</v>
      </c>
      <c r="G418" s="225" t="s">
        <v>22</v>
      </c>
      <c r="H418" s="259">
        <v>0</v>
      </c>
      <c r="I418" s="261">
        <v>0</v>
      </c>
      <c r="J418" s="261">
        <v>0</v>
      </c>
      <c r="K418" s="261">
        <v>0</v>
      </c>
      <c r="L418" s="261">
        <v>0</v>
      </c>
      <c r="M418" s="261">
        <v>0</v>
      </c>
      <c r="N418" s="261">
        <v>0</v>
      </c>
      <c r="O418" s="261">
        <v>0</v>
      </c>
      <c r="P418" s="270">
        <v>0</v>
      </c>
      <c r="Q418" s="260">
        <v>0</v>
      </c>
      <c r="R418" s="260">
        <v>0</v>
      </c>
      <c r="S418" s="260">
        <v>0</v>
      </c>
      <c r="T418" s="260">
        <v>0</v>
      </c>
      <c r="U418" s="260">
        <v>0</v>
      </c>
      <c r="V418" s="260">
        <v>0</v>
      </c>
      <c r="W418" s="274">
        <v>0</v>
      </c>
    </row>
    <row r="419" spans="1:23">
      <c r="A419" t="s">
        <v>1277</v>
      </c>
      <c r="B419" s="258">
        <v>500168</v>
      </c>
      <c r="C419" s="7"/>
      <c r="D419" s="7">
        <v>3035</v>
      </c>
      <c r="E419" s="7"/>
      <c r="F419" s="225" t="s">
        <v>83</v>
      </c>
      <c r="G419" s="225" t="s">
        <v>22</v>
      </c>
      <c r="H419" s="259">
        <v>0</v>
      </c>
      <c r="I419" s="261">
        <v>0</v>
      </c>
      <c r="J419" s="261">
        <v>0</v>
      </c>
      <c r="K419" s="261">
        <v>0</v>
      </c>
      <c r="L419" s="261">
        <v>0</v>
      </c>
      <c r="M419" s="261">
        <v>0</v>
      </c>
      <c r="N419" s="261">
        <v>0</v>
      </c>
      <c r="O419" s="261">
        <v>0</v>
      </c>
      <c r="P419" s="270">
        <v>0</v>
      </c>
      <c r="Q419" s="260">
        <v>0</v>
      </c>
      <c r="R419" s="260">
        <v>0</v>
      </c>
      <c r="S419" s="260">
        <v>0</v>
      </c>
      <c r="T419" s="260">
        <v>0</v>
      </c>
      <c r="U419" s="260">
        <v>0</v>
      </c>
      <c r="V419" s="260">
        <v>0</v>
      </c>
      <c r="W419" s="274">
        <v>0</v>
      </c>
    </row>
    <row r="420" spans="1:23">
      <c r="A420" t="s">
        <v>1278</v>
      </c>
      <c r="B420" s="258">
        <v>11651000</v>
      </c>
      <c r="C420" s="7"/>
      <c r="D420" s="7">
        <v>59493</v>
      </c>
      <c r="E420" s="7"/>
      <c r="F420" s="225" t="s">
        <v>95</v>
      </c>
      <c r="G420" s="225" t="s">
        <v>22</v>
      </c>
      <c r="H420" s="259">
        <v>25188</v>
      </c>
      <c r="I420" s="261">
        <v>0</v>
      </c>
      <c r="J420" s="261">
        <v>0</v>
      </c>
      <c r="K420" s="261">
        <v>0</v>
      </c>
      <c r="L420" s="261">
        <v>0</v>
      </c>
      <c r="M420" s="261">
        <v>0</v>
      </c>
      <c r="N420" s="261">
        <v>0</v>
      </c>
      <c r="O420" s="261">
        <v>0</v>
      </c>
      <c r="P420" s="270">
        <v>0</v>
      </c>
      <c r="Q420" s="260">
        <v>0</v>
      </c>
      <c r="R420" s="260">
        <v>0</v>
      </c>
      <c r="S420" s="260">
        <v>0</v>
      </c>
      <c r="T420" s="260">
        <v>0</v>
      </c>
      <c r="U420" s="260">
        <v>0</v>
      </c>
      <c r="V420" s="260">
        <v>0</v>
      </c>
      <c r="W420" s="274">
        <v>0</v>
      </c>
    </row>
    <row r="421" spans="1:23">
      <c r="A421" t="s">
        <v>1607</v>
      </c>
      <c r="B421" s="258">
        <v>910499</v>
      </c>
      <c r="C421" s="7"/>
      <c r="D421" s="7">
        <v>59757</v>
      </c>
      <c r="E421" s="7"/>
      <c r="F421" s="225" t="s">
        <v>95</v>
      </c>
      <c r="G421" s="225" t="s">
        <v>17</v>
      </c>
      <c r="H421" s="259">
        <v>723768</v>
      </c>
      <c r="I421" s="261">
        <v>0</v>
      </c>
      <c r="J421" s="261">
        <v>0</v>
      </c>
      <c r="K421" s="261">
        <v>0</v>
      </c>
      <c r="L421" s="261">
        <v>0</v>
      </c>
      <c r="M421" s="261">
        <v>0</v>
      </c>
      <c r="N421" s="261">
        <v>0</v>
      </c>
      <c r="O421" s="261">
        <v>0</v>
      </c>
      <c r="P421" s="270">
        <v>0</v>
      </c>
      <c r="Q421" s="260">
        <v>0</v>
      </c>
      <c r="R421" s="260">
        <v>0</v>
      </c>
      <c r="S421" s="260">
        <v>0</v>
      </c>
      <c r="T421" s="260">
        <v>0</v>
      </c>
      <c r="U421" s="260">
        <v>0</v>
      </c>
      <c r="V421" s="260">
        <v>0</v>
      </c>
      <c r="W421" s="274">
        <v>0</v>
      </c>
    </row>
    <row r="422" spans="1:23">
      <c r="A422" t="s">
        <v>989</v>
      </c>
      <c r="B422" s="258">
        <v>800014</v>
      </c>
      <c r="C422" s="7"/>
      <c r="D422" s="7"/>
      <c r="E422" s="7">
        <v>62247</v>
      </c>
      <c r="F422" s="225" t="s">
        <v>95</v>
      </c>
      <c r="G422" s="225" t="s">
        <v>101</v>
      </c>
      <c r="H422" s="259">
        <v>1</v>
      </c>
      <c r="I422" s="261">
        <v>0</v>
      </c>
      <c r="J422" s="261">
        <v>0</v>
      </c>
      <c r="K422" s="261">
        <v>0</v>
      </c>
      <c r="L422" s="261">
        <v>0</v>
      </c>
      <c r="M422" s="261">
        <v>0</v>
      </c>
      <c r="N422" s="261">
        <v>0</v>
      </c>
      <c r="O422" s="261">
        <v>0</v>
      </c>
      <c r="P422" s="270">
        <v>0</v>
      </c>
      <c r="Q422" s="260">
        <v>0</v>
      </c>
      <c r="R422" s="260">
        <v>0</v>
      </c>
      <c r="S422" s="260">
        <v>0</v>
      </c>
      <c r="T422" s="260">
        <v>0</v>
      </c>
      <c r="U422" s="260">
        <v>0</v>
      </c>
      <c r="V422" s="260">
        <v>0</v>
      </c>
      <c r="W422" s="274">
        <v>0</v>
      </c>
    </row>
    <row r="423" spans="1:23">
      <c r="A423" t="s">
        <v>1279</v>
      </c>
      <c r="B423" s="258">
        <v>500013</v>
      </c>
      <c r="C423" s="7"/>
      <c r="D423" s="7">
        <v>917</v>
      </c>
      <c r="E423" s="7"/>
      <c r="F423" s="225" t="s">
        <v>83</v>
      </c>
      <c r="G423" s="225" t="s">
        <v>21</v>
      </c>
      <c r="H423" s="259">
        <v>29284</v>
      </c>
      <c r="I423" s="261">
        <v>0</v>
      </c>
      <c r="J423" s="261">
        <v>0</v>
      </c>
      <c r="K423" s="261">
        <v>0</v>
      </c>
      <c r="L423" s="261">
        <v>0</v>
      </c>
      <c r="M423" s="261">
        <v>0</v>
      </c>
      <c r="N423" s="261">
        <v>0</v>
      </c>
      <c r="O423" s="261">
        <v>0</v>
      </c>
      <c r="P423" s="270">
        <v>0</v>
      </c>
      <c r="Q423" s="260">
        <v>0</v>
      </c>
      <c r="R423" s="260">
        <v>0</v>
      </c>
      <c r="S423" s="260">
        <v>0</v>
      </c>
      <c r="T423" s="260">
        <v>0</v>
      </c>
      <c r="U423" s="260">
        <v>0</v>
      </c>
      <c r="V423" s="260">
        <v>0</v>
      </c>
      <c r="W423" s="274">
        <v>0</v>
      </c>
    </row>
    <row r="424" spans="1:23">
      <c r="A424" t="s">
        <v>990</v>
      </c>
      <c r="B424" s="258">
        <v>900044</v>
      </c>
      <c r="C424" s="7"/>
      <c r="D424" s="7">
        <v>56317</v>
      </c>
      <c r="E424" s="7">
        <v>64433</v>
      </c>
      <c r="F424" s="225" t="s">
        <v>98</v>
      </c>
      <c r="G424" s="225" t="s">
        <v>90</v>
      </c>
      <c r="H424" s="259">
        <v>88590</v>
      </c>
      <c r="I424" s="261">
        <v>0</v>
      </c>
      <c r="J424" s="261">
        <v>0</v>
      </c>
      <c r="K424" s="261">
        <v>0</v>
      </c>
      <c r="L424" s="261">
        <v>0</v>
      </c>
      <c r="M424" s="261">
        <v>0</v>
      </c>
      <c r="N424" s="261">
        <v>0</v>
      </c>
      <c r="O424" s="261">
        <v>0</v>
      </c>
      <c r="P424" s="270">
        <v>0</v>
      </c>
      <c r="Q424" s="260">
        <v>0</v>
      </c>
      <c r="R424" s="260">
        <v>0</v>
      </c>
      <c r="S424" s="260">
        <v>0</v>
      </c>
      <c r="T424" s="260">
        <v>0</v>
      </c>
      <c r="U424" s="260">
        <v>0</v>
      </c>
      <c r="V424" s="260">
        <v>0</v>
      </c>
      <c r="W424" s="274">
        <v>0</v>
      </c>
    </row>
    <row r="425" spans="1:23">
      <c r="A425" t="s">
        <v>1280</v>
      </c>
      <c r="B425" s="258">
        <v>910560</v>
      </c>
      <c r="C425" s="7">
        <v>1001124</v>
      </c>
      <c r="D425" s="7">
        <v>7456</v>
      </c>
      <c r="E425" s="7"/>
      <c r="F425" s="225" t="s">
        <v>86</v>
      </c>
      <c r="G425" s="225" t="s">
        <v>90</v>
      </c>
      <c r="H425" s="259">
        <v>779307</v>
      </c>
      <c r="I425" s="261">
        <v>436176.58399999997</v>
      </c>
      <c r="J425" s="261">
        <v>435733.8</v>
      </c>
      <c r="K425" s="261">
        <v>0</v>
      </c>
      <c r="L425" s="261">
        <v>0</v>
      </c>
      <c r="M425" s="261">
        <v>0</v>
      </c>
      <c r="N425" s="261">
        <v>202</v>
      </c>
      <c r="O425" s="261">
        <v>240.78399999999999</v>
      </c>
      <c r="P425" s="270">
        <v>0.55969801888087745</v>
      </c>
      <c r="Q425" s="260">
        <v>0.55912984228295137</v>
      </c>
      <c r="R425" s="260">
        <v>0</v>
      </c>
      <c r="S425" s="260">
        <v>0</v>
      </c>
      <c r="T425" s="260">
        <v>0</v>
      </c>
      <c r="U425" s="260">
        <v>2.5920465233855207E-4</v>
      </c>
      <c r="V425" s="260">
        <v>3.0897194558755407E-4</v>
      </c>
      <c r="W425" s="274">
        <v>0.55969801888087745</v>
      </c>
    </row>
    <row r="426" spans="1:23">
      <c r="A426" t="s">
        <v>1281</v>
      </c>
      <c r="B426" s="258">
        <v>910559</v>
      </c>
      <c r="C426" s="7">
        <v>1001352</v>
      </c>
      <c r="D426" s="7">
        <v>55179</v>
      </c>
      <c r="E426" s="7"/>
      <c r="F426" s="225" t="s">
        <v>86</v>
      </c>
      <c r="G426" s="225" t="s">
        <v>90</v>
      </c>
      <c r="H426" s="259">
        <v>1809544</v>
      </c>
      <c r="I426" s="261">
        <v>695632.17200000002</v>
      </c>
      <c r="J426" s="261">
        <v>694925.8</v>
      </c>
      <c r="K426" s="261">
        <v>0</v>
      </c>
      <c r="L426" s="261">
        <v>0</v>
      </c>
      <c r="M426" s="261">
        <v>0</v>
      </c>
      <c r="N426" s="261">
        <v>322.25</v>
      </c>
      <c r="O426" s="261">
        <v>384.12200000000001</v>
      </c>
      <c r="P426" s="270">
        <v>0.38442401621624012</v>
      </c>
      <c r="Q426" s="260">
        <v>0.38403365709814186</v>
      </c>
      <c r="R426" s="260">
        <v>0</v>
      </c>
      <c r="S426" s="260">
        <v>0</v>
      </c>
      <c r="T426" s="260">
        <v>0</v>
      </c>
      <c r="U426" s="260">
        <v>1.7808353927840383E-4</v>
      </c>
      <c r="V426" s="260">
        <v>2.1227557881985738E-4</v>
      </c>
      <c r="W426" s="274">
        <v>0.38442401621624012</v>
      </c>
    </row>
    <row r="427" spans="1:23">
      <c r="A427" t="s">
        <v>1282</v>
      </c>
      <c r="B427" s="258">
        <v>910524</v>
      </c>
      <c r="C427" s="7"/>
      <c r="D427" s="7">
        <v>62936</v>
      </c>
      <c r="E427" s="7">
        <v>64737</v>
      </c>
      <c r="F427" s="225" t="s">
        <v>95</v>
      </c>
      <c r="G427" s="225" t="s">
        <v>21</v>
      </c>
      <c r="H427" s="259">
        <v>345599</v>
      </c>
      <c r="I427" s="261">
        <v>0</v>
      </c>
      <c r="J427" s="261">
        <v>0</v>
      </c>
      <c r="K427" s="261">
        <v>0</v>
      </c>
      <c r="L427" s="261">
        <v>0</v>
      </c>
      <c r="M427" s="261">
        <v>0</v>
      </c>
      <c r="N427" s="261">
        <v>0</v>
      </c>
      <c r="O427" s="261">
        <v>0</v>
      </c>
      <c r="P427" s="270">
        <v>0</v>
      </c>
      <c r="Q427" s="260">
        <v>0</v>
      </c>
      <c r="R427" s="260">
        <v>0</v>
      </c>
      <c r="S427" s="260">
        <v>0</v>
      </c>
      <c r="T427" s="260">
        <v>0</v>
      </c>
      <c r="U427" s="260">
        <v>0</v>
      </c>
      <c r="V427" s="260">
        <v>0</v>
      </c>
      <c r="W427" s="274">
        <v>0</v>
      </c>
    </row>
    <row r="428" spans="1:23">
      <c r="A428" t="s">
        <v>991</v>
      </c>
      <c r="B428" s="258">
        <v>910500</v>
      </c>
      <c r="C428" s="7"/>
      <c r="D428" s="7">
        <v>57795</v>
      </c>
      <c r="E428" s="7">
        <v>62239</v>
      </c>
      <c r="F428" s="225" t="s">
        <v>84</v>
      </c>
      <c r="G428" s="225" t="s">
        <v>13</v>
      </c>
      <c r="H428" s="259">
        <v>9102</v>
      </c>
      <c r="I428" s="261">
        <v>0</v>
      </c>
      <c r="J428" s="261">
        <v>0</v>
      </c>
      <c r="K428" s="261">
        <v>0</v>
      </c>
      <c r="L428" s="261">
        <v>0</v>
      </c>
      <c r="M428" s="261">
        <v>0</v>
      </c>
      <c r="N428" s="261">
        <v>0</v>
      </c>
      <c r="O428" s="261">
        <v>0</v>
      </c>
      <c r="P428" s="270">
        <v>0</v>
      </c>
      <c r="Q428" s="260">
        <v>0</v>
      </c>
      <c r="R428" s="260">
        <v>0</v>
      </c>
      <c r="S428" s="260">
        <v>0</v>
      </c>
      <c r="T428" s="260">
        <v>0</v>
      </c>
      <c r="U428" s="260">
        <v>0</v>
      </c>
      <c r="V428" s="260">
        <v>0</v>
      </c>
      <c r="W428" s="274">
        <v>0</v>
      </c>
    </row>
    <row r="429" spans="1:23">
      <c r="A429" t="s">
        <v>992</v>
      </c>
      <c r="B429" s="258">
        <v>910501</v>
      </c>
      <c r="C429" s="7"/>
      <c r="D429" s="7">
        <v>57790</v>
      </c>
      <c r="E429" s="7"/>
      <c r="F429" s="225" t="s">
        <v>84</v>
      </c>
      <c r="G429" s="225" t="s">
        <v>13</v>
      </c>
      <c r="H429" s="259">
        <v>31740</v>
      </c>
      <c r="I429" s="261">
        <v>0</v>
      </c>
      <c r="J429" s="261">
        <v>0</v>
      </c>
      <c r="K429" s="261">
        <v>0</v>
      </c>
      <c r="L429" s="261">
        <v>0</v>
      </c>
      <c r="M429" s="261">
        <v>0</v>
      </c>
      <c r="N429" s="261">
        <v>0</v>
      </c>
      <c r="O429" s="261">
        <v>0</v>
      </c>
      <c r="P429" s="270">
        <v>0</v>
      </c>
      <c r="Q429" s="260">
        <v>0</v>
      </c>
      <c r="R429" s="260">
        <v>0</v>
      </c>
      <c r="S429" s="260">
        <v>0</v>
      </c>
      <c r="T429" s="260">
        <v>0</v>
      </c>
      <c r="U429" s="260">
        <v>0</v>
      </c>
      <c r="V429" s="260">
        <v>0</v>
      </c>
      <c r="W429" s="274">
        <v>0</v>
      </c>
    </row>
    <row r="430" spans="1:23">
      <c r="A430" t="s">
        <v>993</v>
      </c>
      <c r="B430" s="258">
        <v>910502</v>
      </c>
      <c r="C430" s="7"/>
      <c r="D430" s="7">
        <v>58501</v>
      </c>
      <c r="E430" s="7">
        <v>63126</v>
      </c>
      <c r="F430" s="225" t="s">
        <v>84</v>
      </c>
      <c r="G430" s="225" t="s">
        <v>13</v>
      </c>
      <c r="H430" s="259">
        <v>38509</v>
      </c>
      <c r="I430" s="261">
        <v>0</v>
      </c>
      <c r="J430" s="261">
        <v>0</v>
      </c>
      <c r="K430" s="261">
        <v>0</v>
      </c>
      <c r="L430" s="261">
        <v>0</v>
      </c>
      <c r="M430" s="261">
        <v>0</v>
      </c>
      <c r="N430" s="261">
        <v>0</v>
      </c>
      <c r="O430" s="261">
        <v>0</v>
      </c>
      <c r="P430" s="270">
        <v>0</v>
      </c>
      <c r="Q430" s="260">
        <v>0</v>
      </c>
      <c r="R430" s="260">
        <v>0</v>
      </c>
      <c r="S430" s="260">
        <v>0</v>
      </c>
      <c r="T430" s="260">
        <v>0</v>
      </c>
      <c r="U430" s="260">
        <v>0</v>
      </c>
      <c r="V430" s="260">
        <v>0</v>
      </c>
      <c r="W430" s="274">
        <v>0</v>
      </c>
    </row>
    <row r="431" spans="1:23">
      <c r="A431" t="s">
        <v>1054</v>
      </c>
      <c r="B431" s="258">
        <v>910525</v>
      </c>
      <c r="C431" s="7"/>
      <c r="D431" s="7">
        <v>63981</v>
      </c>
      <c r="E431" s="7">
        <v>64715</v>
      </c>
      <c r="F431" s="225" t="s">
        <v>95</v>
      </c>
      <c r="G431" s="225" t="s">
        <v>19</v>
      </c>
      <c r="H431" s="259">
        <v>1163277</v>
      </c>
      <c r="I431" s="261">
        <v>0</v>
      </c>
      <c r="J431" s="261">
        <v>0</v>
      </c>
      <c r="K431" s="261">
        <v>0</v>
      </c>
      <c r="L431" s="261">
        <v>0</v>
      </c>
      <c r="M431" s="261">
        <v>0</v>
      </c>
      <c r="N431" s="261">
        <v>0</v>
      </c>
      <c r="O431" s="261">
        <v>0</v>
      </c>
      <c r="P431" s="270">
        <v>0</v>
      </c>
      <c r="Q431" s="260">
        <v>0</v>
      </c>
      <c r="R431" s="260">
        <v>0</v>
      </c>
      <c r="S431" s="260">
        <v>0</v>
      </c>
      <c r="T431" s="260">
        <v>0</v>
      </c>
      <c r="U431" s="260">
        <v>0</v>
      </c>
      <c r="V431" s="260">
        <v>0</v>
      </c>
      <c r="W431" s="274">
        <v>0</v>
      </c>
    </row>
    <row r="432" spans="1:23">
      <c r="A432" t="s">
        <v>182</v>
      </c>
      <c r="B432" s="258">
        <v>900018</v>
      </c>
      <c r="C432" s="7">
        <v>1000822</v>
      </c>
      <c r="D432" s="7">
        <v>55455</v>
      </c>
      <c r="E432" s="7"/>
      <c r="F432" s="225" t="s">
        <v>86</v>
      </c>
      <c r="G432" s="225" t="s">
        <v>13</v>
      </c>
      <c r="H432" s="259">
        <v>4430509</v>
      </c>
      <c r="I432" s="261">
        <v>1670568.808</v>
      </c>
      <c r="J432" s="261">
        <v>1668872.2</v>
      </c>
      <c r="K432" s="261">
        <v>0</v>
      </c>
      <c r="L432" s="261">
        <v>0</v>
      </c>
      <c r="M432" s="261">
        <v>0</v>
      </c>
      <c r="N432" s="261">
        <v>774</v>
      </c>
      <c r="O432" s="261">
        <v>922.60799999999995</v>
      </c>
      <c r="P432" s="270">
        <v>0.37706024477097327</v>
      </c>
      <c r="Q432" s="260">
        <v>0.37667730728004389</v>
      </c>
      <c r="R432" s="260">
        <v>0</v>
      </c>
      <c r="S432" s="260">
        <v>0</v>
      </c>
      <c r="T432" s="260">
        <v>0</v>
      </c>
      <c r="U432" s="260">
        <v>1.7469776046047982E-4</v>
      </c>
      <c r="V432" s="260">
        <v>2.0823973046889193E-4</v>
      </c>
      <c r="W432" s="274">
        <v>0.37706024477097327</v>
      </c>
    </row>
    <row r="433" spans="1:23">
      <c r="A433" t="s">
        <v>1055</v>
      </c>
      <c r="B433" s="258">
        <v>800048</v>
      </c>
      <c r="C433" s="7"/>
      <c r="D433" s="7">
        <v>57357</v>
      </c>
      <c r="E433" s="7">
        <v>61096</v>
      </c>
      <c r="F433" s="225" t="s">
        <v>95</v>
      </c>
      <c r="G433" s="225" t="s">
        <v>19</v>
      </c>
      <c r="H433" s="259">
        <v>201053</v>
      </c>
      <c r="I433" s="261">
        <v>0</v>
      </c>
      <c r="J433" s="261">
        <v>0</v>
      </c>
      <c r="K433" s="261">
        <v>0</v>
      </c>
      <c r="L433" s="261">
        <v>0</v>
      </c>
      <c r="M433" s="261">
        <v>0</v>
      </c>
      <c r="N433" s="261">
        <v>0</v>
      </c>
      <c r="O433" s="261">
        <v>0</v>
      </c>
      <c r="P433" s="270">
        <v>0</v>
      </c>
      <c r="Q433" s="260">
        <v>0</v>
      </c>
      <c r="R433" s="260">
        <v>0</v>
      </c>
      <c r="S433" s="260">
        <v>0</v>
      </c>
      <c r="T433" s="260">
        <v>0</v>
      </c>
      <c r="U433" s="260">
        <v>0</v>
      </c>
      <c r="V433" s="260">
        <v>0</v>
      </c>
      <c r="W433" s="274">
        <v>0</v>
      </c>
    </row>
    <row r="434" spans="1:23">
      <c r="A434" t="s">
        <v>1056</v>
      </c>
      <c r="B434" s="258">
        <v>910526</v>
      </c>
      <c r="C434" s="7"/>
      <c r="D434" s="7">
        <v>60467</v>
      </c>
      <c r="E434" s="7"/>
      <c r="F434" s="225" t="s">
        <v>84</v>
      </c>
      <c r="G434" s="225" t="s">
        <v>13</v>
      </c>
      <c r="H434" s="259">
        <v>25977</v>
      </c>
      <c r="I434" s="261">
        <v>0</v>
      </c>
      <c r="J434" s="261">
        <v>0</v>
      </c>
      <c r="K434" s="261">
        <v>0</v>
      </c>
      <c r="L434" s="261">
        <v>0</v>
      </c>
      <c r="M434" s="261">
        <v>0</v>
      </c>
      <c r="N434" s="261">
        <v>0</v>
      </c>
      <c r="O434" s="261">
        <v>0</v>
      </c>
      <c r="P434" s="270">
        <v>0</v>
      </c>
      <c r="Q434" s="260">
        <v>0</v>
      </c>
      <c r="R434" s="260">
        <v>0</v>
      </c>
      <c r="S434" s="260">
        <v>0</v>
      </c>
      <c r="T434" s="260">
        <v>0</v>
      </c>
      <c r="U434" s="260">
        <v>0</v>
      </c>
      <c r="V434" s="260">
        <v>0</v>
      </c>
      <c r="W434" s="274">
        <v>0</v>
      </c>
    </row>
    <row r="435" spans="1:23">
      <c r="A435" t="s">
        <v>1057</v>
      </c>
      <c r="B435" s="258">
        <v>910527</v>
      </c>
      <c r="C435" s="7">
        <v>1000754</v>
      </c>
      <c r="D435" s="7">
        <v>2450</v>
      </c>
      <c r="E435" s="7"/>
      <c r="F435" s="225" t="s">
        <v>86</v>
      </c>
      <c r="G435" s="225" t="s">
        <v>19</v>
      </c>
      <c r="H435" s="259">
        <v>420601</v>
      </c>
      <c r="I435" s="261">
        <v>289423.52799999999</v>
      </c>
      <c r="J435" s="261">
        <v>289129.8</v>
      </c>
      <c r="K435" s="261">
        <v>0</v>
      </c>
      <c r="L435" s="261">
        <v>0</v>
      </c>
      <c r="M435" s="261">
        <v>0</v>
      </c>
      <c r="N435" s="261">
        <v>134</v>
      </c>
      <c r="O435" s="261">
        <v>159.72800000000001</v>
      </c>
      <c r="P435" s="270">
        <v>0.68811897261299904</v>
      </c>
      <c r="Q435" s="260">
        <v>0.68742061954203626</v>
      </c>
      <c r="R435" s="260">
        <v>0</v>
      </c>
      <c r="S435" s="260">
        <v>0</v>
      </c>
      <c r="T435" s="260">
        <v>0</v>
      </c>
      <c r="U435" s="260">
        <v>3.1859172945380537E-4</v>
      </c>
      <c r="V435" s="260">
        <v>3.7976134150893604E-4</v>
      </c>
      <c r="W435" s="274">
        <v>0.68811897261299904</v>
      </c>
    </row>
    <row r="436" spans="1:23">
      <c r="A436" t="s">
        <v>183</v>
      </c>
      <c r="B436" s="258">
        <v>501038</v>
      </c>
      <c r="C436" s="7"/>
      <c r="D436" s="7"/>
      <c r="E436" s="7"/>
      <c r="F436" s="225" t="s">
        <v>83</v>
      </c>
      <c r="G436" s="225" t="s">
        <v>101</v>
      </c>
      <c r="H436" s="259">
        <v>1</v>
      </c>
      <c r="I436" s="261">
        <v>0</v>
      </c>
      <c r="J436" s="261">
        <v>0</v>
      </c>
      <c r="K436" s="261">
        <v>0</v>
      </c>
      <c r="L436" s="261">
        <v>0</v>
      </c>
      <c r="M436" s="261">
        <v>0</v>
      </c>
      <c r="N436" s="261">
        <v>0</v>
      </c>
      <c r="O436" s="261">
        <v>0</v>
      </c>
      <c r="P436" s="270">
        <v>0</v>
      </c>
      <c r="Q436" s="260">
        <v>0</v>
      </c>
      <c r="R436" s="260">
        <v>0</v>
      </c>
      <c r="S436" s="260">
        <v>0</v>
      </c>
      <c r="T436" s="260">
        <v>0</v>
      </c>
      <c r="U436" s="260">
        <v>0</v>
      </c>
      <c r="V436" s="260">
        <v>0</v>
      </c>
      <c r="W436" s="274">
        <v>0</v>
      </c>
    </row>
    <row r="437" spans="1:23">
      <c r="A437" t="s">
        <v>994</v>
      </c>
      <c r="B437" s="258">
        <v>900045</v>
      </c>
      <c r="C437" s="7"/>
      <c r="D437" s="7">
        <v>56321</v>
      </c>
      <c r="E437" s="7">
        <v>60664</v>
      </c>
      <c r="F437" s="225" t="s">
        <v>98</v>
      </c>
      <c r="G437" s="225" t="s">
        <v>18</v>
      </c>
      <c r="H437" s="259">
        <v>110131</v>
      </c>
      <c r="I437" s="261">
        <v>0</v>
      </c>
      <c r="J437" s="261">
        <v>0</v>
      </c>
      <c r="K437" s="261">
        <v>0</v>
      </c>
      <c r="L437" s="261">
        <v>0</v>
      </c>
      <c r="M437" s="261">
        <v>0</v>
      </c>
      <c r="N437" s="261">
        <v>0</v>
      </c>
      <c r="O437" s="261">
        <v>0</v>
      </c>
      <c r="P437" s="270">
        <v>0</v>
      </c>
      <c r="Q437" s="260">
        <v>0</v>
      </c>
      <c r="R437" s="260">
        <v>0</v>
      </c>
      <c r="S437" s="260">
        <v>0</v>
      </c>
      <c r="T437" s="260">
        <v>0</v>
      </c>
      <c r="U437" s="260">
        <v>0</v>
      </c>
      <c r="V437" s="260">
        <v>0</v>
      </c>
      <c r="W437" s="274">
        <v>0</v>
      </c>
    </row>
    <row r="438" spans="1:23">
      <c r="A438" t="s">
        <v>995</v>
      </c>
      <c r="B438" s="258">
        <v>800055</v>
      </c>
      <c r="C438" s="7"/>
      <c r="D438" s="7">
        <v>57995</v>
      </c>
      <c r="E438" s="7">
        <v>60874</v>
      </c>
      <c r="F438" s="225" t="s">
        <v>95</v>
      </c>
      <c r="G438" s="225" t="s">
        <v>17</v>
      </c>
      <c r="H438" s="259">
        <v>563641</v>
      </c>
      <c r="I438" s="261">
        <v>0</v>
      </c>
      <c r="J438" s="261">
        <v>0</v>
      </c>
      <c r="K438" s="261">
        <v>0</v>
      </c>
      <c r="L438" s="261">
        <v>0</v>
      </c>
      <c r="M438" s="261">
        <v>0</v>
      </c>
      <c r="N438" s="261">
        <v>0</v>
      </c>
      <c r="O438" s="261">
        <v>0</v>
      </c>
      <c r="P438" s="270">
        <v>0</v>
      </c>
      <c r="Q438" s="260">
        <v>0</v>
      </c>
      <c r="R438" s="260">
        <v>0</v>
      </c>
      <c r="S438" s="260">
        <v>0</v>
      </c>
      <c r="T438" s="260">
        <v>0</v>
      </c>
      <c r="U438" s="260">
        <v>0</v>
      </c>
      <c r="V438" s="260">
        <v>0</v>
      </c>
      <c r="W438" s="274">
        <v>0</v>
      </c>
    </row>
    <row r="439" spans="1:23">
      <c r="A439" t="s">
        <v>1058</v>
      </c>
      <c r="B439" s="258">
        <v>910528</v>
      </c>
      <c r="C439" s="7">
        <v>1007161</v>
      </c>
      <c r="D439" s="7">
        <v>55039</v>
      </c>
      <c r="E439" s="7"/>
      <c r="F439" s="225" t="s">
        <v>86</v>
      </c>
      <c r="G439" s="225" t="s">
        <v>19</v>
      </c>
      <c r="H439" s="259">
        <v>552279.005</v>
      </c>
      <c r="I439" s="261">
        <v>345917.41399999999</v>
      </c>
      <c r="J439" s="261">
        <v>345565.3</v>
      </c>
      <c r="K439" s="261">
        <v>0</v>
      </c>
      <c r="L439" s="261">
        <v>0</v>
      </c>
      <c r="M439" s="261">
        <v>0</v>
      </c>
      <c r="N439" s="261">
        <v>160.5</v>
      </c>
      <c r="O439" s="261">
        <v>191.614</v>
      </c>
      <c r="P439" s="270">
        <v>0.62634539945982548</v>
      </c>
      <c r="Q439" s="260">
        <v>0.62570783403218444</v>
      </c>
      <c r="R439" s="260">
        <v>0</v>
      </c>
      <c r="S439" s="260">
        <v>0</v>
      </c>
      <c r="T439" s="260">
        <v>0</v>
      </c>
      <c r="U439" s="260">
        <v>2.9061398051877783E-4</v>
      </c>
      <c r="V439" s="260">
        <v>3.4695144712227472E-4</v>
      </c>
      <c r="W439" s="274">
        <v>0.62634539945982548</v>
      </c>
    </row>
    <row r="440" spans="1:23">
      <c r="A440" t="s">
        <v>1283</v>
      </c>
      <c r="B440" s="258">
        <v>900360</v>
      </c>
      <c r="C440" s="7">
        <v>1001133</v>
      </c>
      <c r="D440" s="7">
        <v>7605</v>
      </c>
      <c r="E440" s="7"/>
      <c r="F440" s="225" t="s">
        <v>86</v>
      </c>
      <c r="G440" s="225" t="s">
        <v>21</v>
      </c>
      <c r="H440" s="259">
        <v>1828599</v>
      </c>
      <c r="I440" s="261">
        <v>700249.804</v>
      </c>
      <c r="J440" s="261">
        <v>699538.5</v>
      </c>
      <c r="K440" s="261">
        <v>0</v>
      </c>
      <c r="L440" s="261">
        <v>0</v>
      </c>
      <c r="M440" s="261">
        <v>0</v>
      </c>
      <c r="N440" s="261">
        <v>324.5</v>
      </c>
      <c r="O440" s="261">
        <v>386.80399999999997</v>
      </c>
      <c r="P440" s="270">
        <v>0.38294333749498927</v>
      </c>
      <c r="Q440" s="260">
        <v>0.38255434898520668</v>
      </c>
      <c r="R440" s="260">
        <v>0</v>
      </c>
      <c r="S440" s="260">
        <v>0</v>
      </c>
      <c r="T440" s="260">
        <v>0</v>
      </c>
      <c r="U440" s="260">
        <v>1.7745826176214686E-4</v>
      </c>
      <c r="V440" s="260">
        <v>2.1153024802047905E-4</v>
      </c>
      <c r="W440" s="274">
        <v>0.38294333749498927</v>
      </c>
    </row>
    <row r="441" spans="1:23">
      <c r="A441" t="s">
        <v>996</v>
      </c>
      <c r="B441" s="258">
        <v>910503</v>
      </c>
      <c r="C441" s="7"/>
      <c r="D441" s="7">
        <v>58142</v>
      </c>
      <c r="E441" s="7">
        <v>64700</v>
      </c>
      <c r="F441" s="225" t="s">
        <v>123</v>
      </c>
      <c r="G441" s="225" t="s">
        <v>90</v>
      </c>
      <c r="H441" s="259">
        <v>1</v>
      </c>
      <c r="I441" s="261">
        <v>0.67979607564012279</v>
      </c>
      <c r="J441" s="261">
        <v>0</v>
      </c>
      <c r="K441" s="261">
        <v>0.67631849710326031</v>
      </c>
      <c r="L441" s="261">
        <v>0</v>
      </c>
      <c r="M441" s="261">
        <v>0</v>
      </c>
      <c r="N441" s="261">
        <v>1.0390912189026469E-3</v>
      </c>
      <c r="O441" s="261">
        <v>2.4384873179597866E-3</v>
      </c>
      <c r="P441" s="270">
        <v>0.67979607564012279</v>
      </c>
      <c r="Q441" s="260">
        <v>0</v>
      </c>
      <c r="R441" s="260">
        <v>0.67631849710326031</v>
      </c>
      <c r="S441" s="260">
        <v>0</v>
      </c>
      <c r="T441" s="260">
        <v>0</v>
      </c>
      <c r="U441" s="260">
        <v>1.0390912189026469E-3</v>
      </c>
      <c r="V441" s="260">
        <v>2.4384873179597866E-3</v>
      </c>
      <c r="W441" s="274">
        <v>3.4775785368624332E-3</v>
      </c>
    </row>
    <row r="442" spans="1:23">
      <c r="A442" t="s">
        <v>1881</v>
      </c>
      <c r="B442" s="258">
        <v>800045</v>
      </c>
      <c r="C442" s="7"/>
      <c r="D442" s="7">
        <v>55740</v>
      </c>
      <c r="E442" s="7">
        <v>60563</v>
      </c>
      <c r="F442" s="225" t="s">
        <v>95</v>
      </c>
      <c r="G442" s="225" t="s">
        <v>106</v>
      </c>
      <c r="H442" s="259">
        <v>0</v>
      </c>
      <c r="I442" s="261">
        <v>0</v>
      </c>
      <c r="J442" s="261">
        <v>0</v>
      </c>
      <c r="K442" s="261">
        <v>0</v>
      </c>
      <c r="L442" s="261">
        <v>0</v>
      </c>
      <c r="M442" s="261">
        <v>0</v>
      </c>
      <c r="N442" s="261">
        <v>0</v>
      </c>
      <c r="O442" s="261">
        <v>0</v>
      </c>
      <c r="P442" s="270">
        <v>0</v>
      </c>
      <c r="Q442" s="260">
        <v>0</v>
      </c>
      <c r="R442" s="260">
        <v>0</v>
      </c>
      <c r="S442" s="260">
        <v>0</v>
      </c>
      <c r="T442" s="260">
        <v>0</v>
      </c>
      <c r="U442" s="260">
        <v>0</v>
      </c>
      <c r="V442" s="260">
        <v>0</v>
      </c>
      <c r="W442" s="274">
        <v>0</v>
      </c>
    </row>
    <row r="443" spans="1:23">
      <c r="A443" t="s">
        <v>1284</v>
      </c>
      <c r="B443" s="258">
        <v>18949700</v>
      </c>
      <c r="C443" s="7"/>
      <c r="D443" s="7">
        <v>57766</v>
      </c>
      <c r="E443" s="7"/>
      <c r="F443" s="225" t="s">
        <v>95</v>
      </c>
      <c r="G443" s="225" t="s">
        <v>90</v>
      </c>
      <c r="H443" s="259">
        <v>219435</v>
      </c>
      <c r="I443" s="261">
        <v>0</v>
      </c>
      <c r="J443" s="261">
        <v>0</v>
      </c>
      <c r="K443" s="261">
        <v>0</v>
      </c>
      <c r="L443" s="261">
        <v>0</v>
      </c>
      <c r="M443" s="261">
        <v>0</v>
      </c>
      <c r="N443" s="261">
        <v>0</v>
      </c>
      <c r="O443" s="261">
        <v>0</v>
      </c>
      <c r="P443" s="270">
        <v>0</v>
      </c>
      <c r="Q443" s="260">
        <v>0</v>
      </c>
      <c r="R443" s="260">
        <v>0</v>
      </c>
      <c r="S443" s="260">
        <v>0</v>
      </c>
      <c r="T443" s="260">
        <v>0</v>
      </c>
      <c r="U443" s="260">
        <v>0</v>
      </c>
      <c r="V443" s="260">
        <v>0</v>
      </c>
      <c r="W443" s="274">
        <v>0</v>
      </c>
    </row>
    <row r="444" spans="1:23">
      <c r="A444" t="s">
        <v>1608</v>
      </c>
      <c r="B444" s="258">
        <v>900388</v>
      </c>
      <c r="C444" s="7"/>
      <c r="D444" s="7">
        <v>50228</v>
      </c>
      <c r="E444" s="7"/>
      <c r="F444" s="225" t="s">
        <v>83</v>
      </c>
      <c r="G444" s="225" t="s">
        <v>21</v>
      </c>
      <c r="H444" s="259">
        <v>219</v>
      </c>
      <c r="I444" s="261">
        <v>0</v>
      </c>
      <c r="J444" s="261">
        <v>0</v>
      </c>
      <c r="K444" s="261">
        <v>0</v>
      </c>
      <c r="L444" s="261">
        <v>0</v>
      </c>
      <c r="M444" s="261">
        <v>0</v>
      </c>
      <c r="N444" s="261">
        <v>0</v>
      </c>
      <c r="O444" s="261">
        <v>0</v>
      </c>
      <c r="P444" s="270">
        <v>0</v>
      </c>
      <c r="Q444" s="260">
        <v>0</v>
      </c>
      <c r="R444" s="260">
        <v>0</v>
      </c>
      <c r="S444" s="260">
        <v>0</v>
      </c>
      <c r="T444" s="260">
        <v>0</v>
      </c>
      <c r="U444" s="260">
        <v>0</v>
      </c>
      <c r="V444" s="260">
        <v>0</v>
      </c>
      <c r="W444" s="274">
        <v>0</v>
      </c>
    </row>
    <row r="445" spans="1:23">
      <c r="A445" t="s">
        <v>997</v>
      </c>
      <c r="B445" s="258">
        <v>800038</v>
      </c>
      <c r="C445" s="7"/>
      <c r="D445" s="7">
        <v>56842</v>
      </c>
      <c r="E445" s="7">
        <v>60806</v>
      </c>
      <c r="F445" s="225" t="s">
        <v>95</v>
      </c>
      <c r="G445" s="225" t="s">
        <v>106</v>
      </c>
      <c r="H445" s="259">
        <v>187786</v>
      </c>
      <c r="I445" s="261">
        <v>0</v>
      </c>
      <c r="J445" s="261">
        <v>0</v>
      </c>
      <c r="K445" s="261">
        <v>0</v>
      </c>
      <c r="L445" s="261">
        <v>0</v>
      </c>
      <c r="M445" s="261">
        <v>0</v>
      </c>
      <c r="N445" s="261">
        <v>0</v>
      </c>
      <c r="O445" s="261">
        <v>0</v>
      </c>
      <c r="P445" s="270">
        <v>0</v>
      </c>
      <c r="Q445" s="260">
        <v>0</v>
      </c>
      <c r="R445" s="260">
        <v>0</v>
      </c>
      <c r="S445" s="260">
        <v>0</v>
      </c>
      <c r="T445" s="260">
        <v>0</v>
      </c>
      <c r="U445" s="260">
        <v>0</v>
      </c>
      <c r="V445" s="260">
        <v>0</v>
      </c>
      <c r="W445" s="274">
        <v>0</v>
      </c>
    </row>
    <row r="446" spans="1:23">
      <c r="A446" t="s">
        <v>998</v>
      </c>
      <c r="B446" s="258">
        <v>910504</v>
      </c>
      <c r="C446" s="7"/>
      <c r="D446" s="7">
        <v>149</v>
      </c>
      <c r="E446" s="7"/>
      <c r="F446" s="225" t="s">
        <v>83</v>
      </c>
      <c r="G446" s="225" t="s">
        <v>13</v>
      </c>
      <c r="H446" s="259">
        <v>98825</v>
      </c>
      <c r="I446" s="261">
        <v>0</v>
      </c>
      <c r="J446" s="261">
        <v>0</v>
      </c>
      <c r="K446" s="261">
        <v>0</v>
      </c>
      <c r="L446" s="261">
        <v>0</v>
      </c>
      <c r="M446" s="261">
        <v>0</v>
      </c>
      <c r="N446" s="261">
        <v>0</v>
      </c>
      <c r="O446" s="261">
        <v>0</v>
      </c>
      <c r="P446" s="270">
        <v>0</v>
      </c>
      <c r="Q446" s="260">
        <v>0</v>
      </c>
      <c r="R446" s="260">
        <v>0</v>
      </c>
      <c r="S446" s="260">
        <v>0</v>
      </c>
      <c r="T446" s="260">
        <v>0</v>
      </c>
      <c r="U446" s="260">
        <v>0</v>
      </c>
      <c r="V446" s="260">
        <v>0</v>
      </c>
      <c r="W446" s="274">
        <v>0</v>
      </c>
    </row>
    <row r="447" spans="1:23">
      <c r="A447" t="s">
        <v>1286</v>
      </c>
      <c r="B447" s="258">
        <v>500037</v>
      </c>
      <c r="C447" s="7"/>
      <c r="D447" s="7">
        <v>6202</v>
      </c>
      <c r="E447" s="7"/>
      <c r="F447" s="225" t="s">
        <v>83</v>
      </c>
      <c r="G447" s="225" t="s">
        <v>21</v>
      </c>
      <c r="H447" s="259">
        <v>411551</v>
      </c>
      <c r="I447" s="261">
        <v>0</v>
      </c>
      <c r="J447" s="261">
        <v>0</v>
      </c>
      <c r="K447" s="261">
        <v>0</v>
      </c>
      <c r="L447" s="261">
        <v>0</v>
      </c>
      <c r="M447" s="261">
        <v>0</v>
      </c>
      <c r="N447" s="261">
        <v>0</v>
      </c>
      <c r="O447" s="261">
        <v>0</v>
      </c>
      <c r="P447" s="270">
        <v>0</v>
      </c>
      <c r="Q447" s="260">
        <v>0</v>
      </c>
      <c r="R447" s="260">
        <v>0</v>
      </c>
      <c r="S447" s="260">
        <v>0</v>
      </c>
      <c r="T447" s="260">
        <v>0</v>
      </c>
      <c r="U447" s="260">
        <v>0</v>
      </c>
      <c r="V447" s="260">
        <v>0</v>
      </c>
      <c r="W447" s="274">
        <v>0</v>
      </c>
    </row>
    <row r="448" spans="1:23">
      <c r="A448" t="s">
        <v>1609</v>
      </c>
      <c r="B448" s="258">
        <v>500326</v>
      </c>
      <c r="C448" s="7"/>
      <c r="D448" s="7">
        <v>6407</v>
      </c>
      <c r="E448" s="7">
        <v>62686</v>
      </c>
      <c r="F448" s="225" t="s">
        <v>83</v>
      </c>
      <c r="G448" s="225" t="s">
        <v>21</v>
      </c>
      <c r="H448" s="259">
        <v>54456</v>
      </c>
      <c r="I448" s="261">
        <v>0</v>
      </c>
      <c r="J448" s="261">
        <v>0</v>
      </c>
      <c r="K448" s="261">
        <v>0</v>
      </c>
      <c r="L448" s="261">
        <v>0</v>
      </c>
      <c r="M448" s="261">
        <v>0</v>
      </c>
      <c r="N448" s="261">
        <v>0</v>
      </c>
      <c r="O448" s="261">
        <v>0</v>
      </c>
      <c r="P448" s="270">
        <v>0</v>
      </c>
      <c r="Q448" s="260">
        <v>0</v>
      </c>
      <c r="R448" s="260">
        <v>0</v>
      </c>
      <c r="S448" s="260">
        <v>0</v>
      </c>
      <c r="T448" s="260">
        <v>0</v>
      </c>
      <c r="U448" s="260">
        <v>0</v>
      </c>
      <c r="V448" s="260">
        <v>0</v>
      </c>
      <c r="W448" s="274">
        <v>0</v>
      </c>
    </row>
    <row r="449" spans="1:23">
      <c r="A449" t="s">
        <v>1287</v>
      </c>
      <c r="B449" s="258">
        <v>22056200</v>
      </c>
      <c r="C449" s="7"/>
      <c r="D449" s="7">
        <v>56694</v>
      </c>
      <c r="E449" s="7"/>
      <c r="F449" s="225" t="s">
        <v>83</v>
      </c>
      <c r="G449" s="225" t="s">
        <v>21</v>
      </c>
      <c r="H449" s="259">
        <v>15357</v>
      </c>
      <c r="I449" s="261">
        <v>0</v>
      </c>
      <c r="J449" s="261">
        <v>0</v>
      </c>
      <c r="K449" s="261">
        <v>0</v>
      </c>
      <c r="L449" s="261">
        <v>0</v>
      </c>
      <c r="M449" s="261">
        <v>0</v>
      </c>
      <c r="N449" s="261">
        <v>0</v>
      </c>
      <c r="O449" s="261">
        <v>0</v>
      </c>
      <c r="P449" s="270">
        <v>0</v>
      </c>
      <c r="Q449" s="260">
        <v>0</v>
      </c>
      <c r="R449" s="260">
        <v>0</v>
      </c>
      <c r="S449" s="260">
        <v>0</v>
      </c>
      <c r="T449" s="260">
        <v>0</v>
      </c>
      <c r="U449" s="260">
        <v>0</v>
      </c>
      <c r="V449" s="260">
        <v>0</v>
      </c>
      <c r="W449" s="274">
        <v>0</v>
      </c>
    </row>
    <row r="450" spans="1:23">
      <c r="A450" t="s">
        <v>1288</v>
      </c>
      <c r="B450" s="258">
        <v>72566800</v>
      </c>
      <c r="C450" s="7"/>
      <c r="D450" s="7">
        <v>57427</v>
      </c>
      <c r="E450" s="7"/>
      <c r="F450" s="225" t="s">
        <v>95</v>
      </c>
      <c r="G450" s="225" t="s">
        <v>90</v>
      </c>
      <c r="H450" s="259">
        <v>52364</v>
      </c>
      <c r="I450" s="261">
        <v>0</v>
      </c>
      <c r="J450" s="261">
        <v>0</v>
      </c>
      <c r="K450" s="261">
        <v>0</v>
      </c>
      <c r="L450" s="261">
        <v>0</v>
      </c>
      <c r="M450" s="261">
        <v>0</v>
      </c>
      <c r="N450" s="261">
        <v>0</v>
      </c>
      <c r="O450" s="261">
        <v>0</v>
      </c>
      <c r="P450" s="270">
        <v>0</v>
      </c>
      <c r="Q450" s="260">
        <v>0</v>
      </c>
      <c r="R450" s="260">
        <v>0</v>
      </c>
      <c r="S450" s="260">
        <v>0</v>
      </c>
      <c r="T450" s="260">
        <v>0</v>
      </c>
      <c r="U450" s="260">
        <v>0</v>
      </c>
      <c r="V450" s="260">
        <v>0</v>
      </c>
      <c r="W450" s="274">
        <v>0</v>
      </c>
    </row>
    <row r="451" spans="1:23">
      <c r="A451" t="s">
        <v>999</v>
      </c>
      <c r="B451" s="258">
        <v>910505</v>
      </c>
      <c r="C451" s="7"/>
      <c r="D451" s="7">
        <v>58213</v>
      </c>
      <c r="E451" s="7"/>
      <c r="F451" s="225" t="s">
        <v>84</v>
      </c>
      <c r="G451" s="225" t="s">
        <v>13</v>
      </c>
      <c r="H451" s="259">
        <v>30904</v>
      </c>
      <c r="I451" s="261">
        <v>0</v>
      </c>
      <c r="J451" s="261">
        <v>0</v>
      </c>
      <c r="K451" s="261">
        <v>0</v>
      </c>
      <c r="L451" s="261">
        <v>0</v>
      </c>
      <c r="M451" s="261">
        <v>0</v>
      </c>
      <c r="N451" s="261">
        <v>0</v>
      </c>
      <c r="O451" s="261">
        <v>0</v>
      </c>
      <c r="P451" s="270">
        <v>0</v>
      </c>
      <c r="Q451" s="260">
        <v>0</v>
      </c>
      <c r="R451" s="260">
        <v>0</v>
      </c>
      <c r="S451" s="260">
        <v>0</v>
      </c>
      <c r="T451" s="260">
        <v>0</v>
      </c>
      <c r="U451" s="260">
        <v>0</v>
      </c>
      <c r="V451" s="260">
        <v>0</v>
      </c>
      <c r="W451" s="274">
        <v>0</v>
      </c>
    </row>
    <row r="452" spans="1:23">
      <c r="A452" t="s">
        <v>184</v>
      </c>
      <c r="B452" s="258">
        <v>910119</v>
      </c>
      <c r="C452" s="7">
        <v>1001423</v>
      </c>
      <c r="D452" s="7">
        <v>118</v>
      </c>
      <c r="E452" s="7"/>
      <c r="F452" s="225" t="s">
        <v>86</v>
      </c>
      <c r="G452" s="225" t="s">
        <v>13</v>
      </c>
      <c r="H452" s="259">
        <v>175612</v>
      </c>
      <c r="I452" s="261">
        <v>127427.224</v>
      </c>
      <c r="J452" s="261">
        <v>127296.8</v>
      </c>
      <c r="K452" s="261">
        <v>0</v>
      </c>
      <c r="L452" s="261">
        <v>0</v>
      </c>
      <c r="M452" s="261">
        <v>0</v>
      </c>
      <c r="N452" s="261">
        <v>59.5</v>
      </c>
      <c r="O452" s="261">
        <v>70.924000000000007</v>
      </c>
      <c r="P452" s="270">
        <v>0.72561797599252897</v>
      </c>
      <c r="Q452" s="260">
        <v>0.72487529326014166</v>
      </c>
      <c r="R452" s="260">
        <v>0</v>
      </c>
      <c r="S452" s="260">
        <v>0</v>
      </c>
      <c r="T452" s="260">
        <v>0</v>
      </c>
      <c r="U452" s="260">
        <v>3.3881511514019541E-4</v>
      </c>
      <c r="V452" s="260">
        <v>4.0386761724711299E-4</v>
      </c>
      <c r="W452" s="274">
        <v>0.72561797599252897</v>
      </c>
    </row>
    <row r="453" spans="1:23">
      <c r="A453" t="s">
        <v>185</v>
      </c>
      <c r="B453" s="258">
        <v>900352</v>
      </c>
      <c r="C453" s="7">
        <v>1006727</v>
      </c>
      <c r="D453" s="7">
        <v>2451</v>
      </c>
      <c r="E453" s="7"/>
      <c r="F453" s="225" t="s">
        <v>93</v>
      </c>
      <c r="G453" s="225" t="s">
        <v>19</v>
      </c>
      <c r="H453" s="259">
        <v>1</v>
      </c>
      <c r="I453" s="261">
        <v>1.2008796282692933</v>
      </c>
      <c r="J453" s="261">
        <v>1.1914878704024301</v>
      </c>
      <c r="K453" s="261">
        <v>0</v>
      </c>
      <c r="L453" s="261">
        <v>0</v>
      </c>
      <c r="M453" s="261">
        <v>0</v>
      </c>
      <c r="N453" s="261">
        <v>3.4346027132889298E-3</v>
      </c>
      <c r="O453" s="261">
        <v>5.9571551535741998E-3</v>
      </c>
      <c r="P453" s="270">
        <v>1.2008796282692933</v>
      </c>
      <c r="Q453" s="260">
        <v>1.1914878704024301</v>
      </c>
      <c r="R453" s="260">
        <v>0</v>
      </c>
      <c r="S453" s="260">
        <v>0</v>
      </c>
      <c r="T453" s="260">
        <v>0</v>
      </c>
      <c r="U453" s="260">
        <v>3.4346027132889298E-3</v>
      </c>
      <c r="V453" s="260">
        <v>5.9571551535741998E-3</v>
      </c>
      <c r="W453" s="274">
        <v>1.2008796282692933</v>
      </c>
    </row>
    <row r="454" spans="1:23">
      <c r="A454" t="s">
        <v>1610</v>
      </c>
      <c r="B454" s="258">
        <v>35765100</v>
      </c>
      <c r="C454" s="7"/>
      <c r="D454" s="7">
        <v>3636</v>
      </c>
      <c r="E454" s="7"/>
      <c r="F454" s="225" t="s">
        <v>83</v>
      </c>
      <c r="G454" s="225" t="s">
        <v>24</v>
      </c>
      <c r="H454" s="259">
        <v>0</v>
      </c>
      <c r="I454" s="261">
        <v>0</v>
      </c>
      <c r="J454" s="261">
        <v>0</v>
      </c>
      <c r="K454" s="261">
        <v>0</v>
      </c>
      <c r="L454" s="261">
        <v>0</v>
      </c>
      <c r="M454" s="261">
        <v>0</v>
      </c>
      <c r="N454" s="261">
        <v>0</v>
      </c>
      <c r="O454" s="261">
        <v>0</v>
      </c>
      <c r="P454" s="270">
        <v>0</v>
      </c>
      <c r="Q454" s="260">
        <v>0</v>
      </c>
      <c r="R454" s="260">
        <v>0</v>
      </c>
      <c r="S454" s="260">
        <v>0</v>
      </c>
      <c r="T454" s="260">
        <v>0</v>
      </c>
      <c r="U454" s="260">
        <v>0</v>
      </c>
      <c r="V454" s="260">
        <v>0</v>
      </c>
      <c r="W454" s="274">
        <v>0</v>
      </c>
    </row>
    <row r="455" spans="1:23">
      <c r="A455" t="s">
        <v>186</v>
      </c>
      <c r="B455" s="258">
        <v>910130</v>
      </c>
      <c r="C455" s="7">
        <v>1000250</v>
      </c>
      <c r="D455" s="7">
        <v>8068</v>
      </c>
      <c r="E455" s="7"/>
      <c r="F455" s="225" t="s">
        <v>86</v>
      </c>
      <c r="G455" s="225" t="s">
        <v>13</v>
      </c>
      <c r="H455" s="259">
        <v>5697255</v>
      </c>
      <c r="I455" s="261">
        <v>2329386.7399999998</v>
      </c>
      <c r="J455" s="261">
        <v>2327013.9</v>
      </c>
      <c r="K455" s="261">
        <v>0</v>
      </c>
      <c r="L455" s="261">
        <v>0</v>
      </c>
      <c r="M455" s="261">
        <v>0</v>
      </c>
      <c r="N455" s="261">
        <v>1082.5</v>
      </c>
      <c r="O455" s="261">
        <v>1290.3399999999999</v>
      </c>
      <c r="P455" s="270">
        <v>0.40886123931612678</v>
      </c>
      <c r="Q455" s="260">
        <v>0.40844475102483563</v>
      </c>
      <c r="R455" s="260">
        <v>0</v>
      </c>
      <c r="S455" s="260">
        <v>0</v>
      </c>
      <c r="T455" s="260">
        <v>0</v>
      </c>
      <c r="U455" s="260">
        <v>1.9000378252333799E-4</v>
      </c>
      <c r="V455" s="260">
        <v>2.2648450876781889E-4</v>
      </c>
      <c r="W455" s="274">
        <v>0.40886123931612678</v>
      </c>
    </row>
    <row r="456" spans="1:23">
      <c r="A456" t="s">
        <v>1030</v>
      </c>
      <c r="B456" s="258">
        <v>900023</v>
      </c>
      <c r="C456" s="7"/>
      <c r="D456" s="7">
        <v>57457</v>
      </c>
      <c r="E456" s="7">
        <v>61090</v>
      </c>
      <c r="F456" s="225" t="s">
        <v>100</v>
      </c>
      <c r="G456" s="225" t="s">
        <v>22</v>
      </c>
      <c r="H456" s="259">
        <v>130265</v>
      </c>
      <c r="I456" s="261">
        <v>134164.36572159998</v>
      </c>
      <c r="J456" s="261">
        <v>0</v>
      </c>
      <c r="K456" s="261">
        <v>132396.0736</v>
      </c>
      <c r="L456" s="261">
        <v>0</v>
      </c>
      <c r="M456" s="261">
        <v>0</v>
      </c>
      <c r="N456" s="261">
        <v>254.06495999999996</v>
      </c>
      <c r="O456" s="261">
        <v>1514.2271615999998</v>
      </c>
      <c r="P456" s="270">
        <v>1.0299341014209495</v>
      </c>
      <c r="Q456" s="260">
        <v>0</v>
      </c>
      <c r="R456" s="260">
        <v>1.0163595255824664</v>
      </c>
      <c r="S456" s="260">
        <v>0</v>
      </c>
      <c r="T456" s="260">
        <v>0</v>
      </c>
      <c r="U456" s="260">
        <v>1.9503700917360761E-3</v>
      </c>
      <c r="V456" s="260">
        <v>1.1624205746747013E-2</v>
      </c>
      <c r="W456" s="274">
        <v>1.357457583848309E-2</v>
      </c>
    </row>
    <row r="457" spans="1:23">
      <c r="A457" t="s">
        <v>1000</v>
      </c>
      <c r="B457" s="258">
        <v>800039</v>
      </c>
      <c r="C457" s="7"/>
      <c r="D457" s="7">
        <v>56843</v>
      </c>
      <c r="E457" s="7">
        <v>60807</v>
      </c>
      <c r="F457" s="225" t="s">
        <v>95</v>
      </c>
      <c r="G457" s="225" t="s">
        <v>106</v>
      </c>
      <c r="H457" s="259">
        <v>463160</v>
      </c>
      <c r="I457" s="261">
        <v>0</v>
      </c>
      <c r="J457" s="261">
        <v>0</v>
      </c>
      <c r="K457" s="261">
        <v>0</v>
      </c>
      <c r="L457" s="261">
        <v>0</v>
      </c>
      <c r="M457" s="261">
        <v>0</v>
      </c>
      <c r="N457" s="261">
        <v>0</v>
      </c>
      <c r="O457" s="261">
        <v>0</v>
      </c>
      <c r="P457" s="270">
        <v>0</v>
      </c>
      <c r="Q457" s="260">
        <v>0</v>
      </c>
      <c r="R457" s="260">
        <v>0</v>
      </c>
      <c r="S457" s="260">
        <v>0</v>
      </c>
      <c r="T457" s="260">
        <v>0</v>
      </c>
      <c r="U457" s="260">
        <v>0</v>
      </c>
      <c r="V457" s="260">
        <v>0</v>
      </c>
      <c r="W457" s="274">
        <v>0</v>
      </c>
    </row>
    <row r="458" spans="1:23">
      <c r="A458" t="s">
        <v>1001</v>
      </c>
      <c r="B458" s="258">
        <v>800161</v>
      </c>
      <c r="C458" s="7"/>
      <c r="D458" s="7">
        <v>56843</v>
      </c>
      <c r="E458" s="7">
        <v>60808</v>
      </c>
      <c r="F458" s="225" t="s">
        <v>95</v>
      </c>
      <c r="G458" s="225" t="s">
        <v>106</v>
      </c>
      <c r="H458" s="259">
        <v>463160</v>
      </c>
      <c r="I458" s="261">
        <v>0</v>
      </c>
      <c r="J458" s="261">
        <v>0</v>
      </c>
      <c r="K458" s="261">
        <v>0</v>
      </c>
      <c r="L458" s="261">
        <v>0</v>
      </c>
      <c r="M458" s="261">
        <v>0</v>
      </c>
      <c r="N458" s="261">
        <v>0</v>
      </c>
      <c r="O458" s="261">
        <v>0</v>
      </c>
      <c r="P458" s="270">
        <v>0</v>
      </c>
      <c r="Q458" s="260">
        <v>0</v>
      </c>
      <c r="R458" s="260">
        <v>0</v>
      </c>
      <c r="S458" s="260">
        <v>0</v>
      </c>
      <c r="T458" s="260">
        <v>0</v>
      </c>
      <c r="U458" s="260">
        <v>0</v>
      </c>
      <c r="V458" s="260">
        <v>0</v>
      </c>
      <c r="W458" s="274">
        <v>0</v>
      </c>
    </row>
    <row r="459" spans="1:23">
      <c r="A459" t="s">
        <v>187</v>
      </c>
      <c r="B459" s="258">
        <v>501041</v>
      </c>
      <c r="C459" s="7"/>
      <c r="D459" s="7"/>
      <c r="E459" s="7"/>
      <c r="F459" s="225" t="s">
        <v>83</v>
      </c>
      <c r="G459" s="225" t="s">
        <v>101</v>
      </c>
      <c r="H459" s="259">
        <v>1</v>
      </c>
      <c r="I459" s="261">
        <v>0</v>
      </c>
      <c r="J459" s="261">
        <v>0</v>
      </c>
      <c r="K459" s="261">
        <v>0</v>
      </c>
      <c r="L459" s="261">
        <v>0</v>
      </c>
      <c r="M459" s="261">
        <v>0</v>
      </c>
      <c r="N459" s="261">
        <v>0</v>
      </c>
      <c r="O459" s="261">
        <v>0</v>
      </c>
      <c r="P459" s="270">
        <v>0</v>
      </c>
      <c r="Q459" s="260">
        <v>0</v>
      </c>
      <c r="R459" s="260">
        <v>0</v>
      </c>
      <c r="S459" s="260">
        <v>0</v>
      </c>
      <c r="T459" s="260">
        <v>0</v>
      </c>
      <c r="U459" s="260">
        <v>0</v>
      </c>
      <c r="V459" s="260">
        <v>0</v>
      </c>
      <c r="W459" s="274">
        <v>0</v>
      </c>
    </row>
    <row r="460" spans="1:23">
      <c r="A460" t="s">
        <v>1289</v>
      </c>
      <c r="B460" s="258">
        <v>99183100</v>
      </c>
      <c r="C460" s="7"/>
      <c r="D460" s="7">
        <v>50091</v>
      </c>
      <c r="E460" s="7"/>
      <c r="F460" s="225" t="s">
        <v>83</v>
      </c>
      <c r="G460" s="225" t="s">
        <v>21</v>
      </c>
      <c r="H460" s="259">
        <v>5558</v>
      </c>
      <c r="I460" s="261">
        <v>0</v>
      </c>
      <c r="J460" s="261">
        <v>0</v>
      </c>
      <c r="K460" s="261">
        <v>0</v>
      </c>
      <c r="L460" s="261">
        <v>0</v>
      </c>
      <c r="M460" s="261">
        <v>0</v>
      </c>
      <c r="N460" s="261">
        <v>0</v>
      </c>
      <c r="O460" s="261">
        <v>0</v>
      </c>
      <c r="P460" s="270">
        <v>0</v>
      </c>
      <c r="Q460" s="260">
        <v>0</v>
      </c>
      <c r="R460" s="260">
        <v>0</v>
      </c>
      <c r="S460" s="260">
        <v>0</v>
      </c>
      <c r="T460" s="260">
        <v>0</v>
      </c>
      <c r="U460" s="260">
        <v>0</v>
      </c>
      <c r="V460" s="260">
        <v>0</v>
      </c>
      <c r="W460" s="274">
        <v>0</v>
      </c>
    </row>
    <row r="461" spans="1:23">
      <c r="A461" t="s">
        <v>1290</v>
      </c>
      <c r="B461" s="258">
        <v>15090600</v>
      </c>
      <c r="C461" s="7"/>
      <c r="D461" s="7">
        <v>61830</v>
      </c>
      <c r="E461" s="7"/>
      <c r="F461" s="225" t="s">
        <v>84</v>
      </c>
      <c r="G461" s="225" t="s">
        <v>22</v>
      </c>
      <c r="H461" s="259">
        <v>3452</v>
      </c>
      <c r="I461" s="261">
        <v>0</v>
      </c>
      <c r="J461" s="261">
        <v>0</v>
      </c>
      <c r="K461" s="261">
        <v>0</v>
      </c>
      <c r="L461" s="261">
        <v>0</v>
      </c>
      <c r="M461" s="261">
        <v>0</v>
      </c>
      <c r="N461" s="261">
        <v>0</v>
      </c>
      <c r="O461" s="261">
        <v>0</v>
      </c>
      <c r="P461" s="270">
        <v>0</v>
      </c>
      <c r="Q461" s="260">
        <v>0</v>
      </c>
      <c r="R461" s="260">
        <v>0</v>
      </c>
      <c r="S461" s="260">
        <v>0</v>
      </c>
      <c r="T461" s="260">
        <v>0</v>
      </c>
      <c r="U461" s="260">
        <v>0</v>
      </c>
      <c r="V461" s="260">
        <v>0</v>
      </c>
      <c r="W461" s="274">
        <v>0</v>
      </c>
    </row>
    <row r="462" spans="1:23">
      <c r="A462" t="s">
        <v>1002</v>
      </c>
      <c r="B462" s="258">
        <v>810106</v>
      </c>
      <c r="C462" s="7"/>
      <c r="D462" s="7"/>
      <c r="E462" s="7">
        <v>64041</v>
      </c>
      <c r="F462" s="225" t="s">
        <v>95</v>
      </c>
      <c r="G462" s="225" t="s">
        <v>101</v>
      </c>
      <c r="H462" s="259">
        <v>1</v>
      </c>
      <c r="I462" s="261">
        <v>0</v>
      </c>
      <c r="J462" s="261">
        <v>0</v>
      </c>
      <c r="K462" s="261">
        <v>0</v>
      </c>
      <c r="L462" s="261">
        <v>0</v>
      </c>
      <c r="M462" s="261">
        <v>0</v>
      </c>
      <c r="N462" s="261">
        <v>0</v>
      </c>
      <c r="O462" s="261">
        <v>0</v>
      </c>
      <c r="P462" s="270">
        <v>0</v>
      </c>
      <c r="Q462" s="260">
        <v>0</v>
      </c>
      <c r="R462" s="260">
        <v>0</v>
      </c>
      <c r="S462" s="260">
        <v>0</v>
      </c>
      <c r="T462" s="260">
        <v>0</v>
      </c>
      <c r="U462" s="260">
        <v>0</v>
      </c>
      <c r="V462" s="260">
        <v>0</v>
      </c>
      <c r="W462" s="274">
        <v>0</v>
      </c>
    </row>
    <row r="463" spans="1:23">
      <c r="A463" t="s">
        <v>1291</v>
      </c>
      <c r="B463" s="258">
        <v>79031700</v>
      </c>
      <c r="C463" s="7"/>
      <c r="D463" s="7">
        <v>55882</v>
      </c>
      <c r="E463" s="7"/>
      <c r="F463" s="225" t="s">
        <v>100</v>
      </c>
      <c r="G463" s="225" t="s">
        <v>21</v>
      </c>
      <c r="H463" s="259">
        <v>105157</v>
      </c>
      <c r="I463" s="261">
        <v>45386.761471999998</v>
      </c>
      <c r="J463" s="261">
        <v>0</v>
      </c>
      <c r="K463" s="261">
        <v>44788.561999999998</v>
      </c>
      <c r="L463" s="261">
        <v>0</v>
      </c>
      <c r="M463" s="261">
        <v>0</v>
      </c>
      <c r="N463" s="261">
        <v>85.9482</v>
      </c>
      <c r="O463" s="261">
        <v>512.25127199999997</v>
      </c>
      <c r="P463" s="270">
        <v>0.43160951217703047</v>
      </c>
      <c r="Q463" s="260">
        <v>0</v>
      </c>
      <c r="R463" s="260">
        <v>0.42592088020768942</v>
      </c>
      <c r="S463" s="260">
        <v>0</v>
      </c>
      <c r="T463" s="260">
        <v>0</v>
      </c>
      <c r="U463" s="260">
        <v>8.173321795030288E-4</v>
      </c>
      <c r="V463" s="260">
        <v>4.8712997898380517E-3</v>
      </c>
      <c r="W463" s="274">
        <v>5.6886319693410809E-3</v>
      </c>
    </row>
    <row r="464" spans="1:23">
      <c r="A464" t="s">
        <v>1611</v>
      </c>
      <c r="B464" s="258">
        <v>910539</v>
      </c>
      <c r="C464" s="7"/>
      <c r="D464" s="7">
        <v>62666</v>
      </c>
      <c r="E464" s="7"/>
      <c r="F464" s="225" t="s">
        <v>84</v>
      </c>
      <c r="G464" s="225" t="s">
        <v>24</v>
      </c>
      <c r="H464" s="259">
        <v>199194</v>
      </c>
      <c r="I464" s="261">
        <v>0</v>
      </c>
      <c r="J464" s="261">
        <v>0</v>
      </c>
      <c r="K464" s="261">
        <v>0</v>
      </c>
      <c r="L464" s="261">
        <v>0</v>
      </c>
      <c r="M464" s="261">
        <v>0</v>
      </c>
      <c r="N464" s="261">
        <v>0</v>
      </c>
      <c r="O464" s="261">
        <v>0</v>
      </c>
      <c r="P464" s="270">
        <v>0</v>
      </c>
      <c r="Q464" s="260">
        <v>0</v>
      </c>
      <c r="R464" s="260">
        <v>0</v>
      </c>
      <c r="S464" s="260">
        <v>0</v>
      </c>
      <c r="T464" s="260">
        <v>0</v>
      </c>
      <c r="U464" s="260">
        <v>0</v>
      </c>
      <c r="V464" s="260">
        <v>0</v>
      </c>
      <c r="W464" s="274">
        <v>0</v>
      </c>
    </row>
    <row r="465" spans="1:23">
      <c r="A465" t="s">
        <v>1003</v>
      </c>
      <c r="B465" s="258">
        <v>910506</v>
      </c>
      <c r="C465" s="7"/>
      <c r="D465" s="7">
        <v>58644</v>
      </c>
      <c r="E465" s="7">
        <v>61050</v>
      </c>
      <c r="F465" s="225" t="s">
        <v>84</v>
      </c>
      <c r="G465" s="225" t="s">
        <v>18</v>
      </c>
      <c r="H465" s="259">
        <v>643606</v>
      </c>
      <c r="I465" s="261">
        <v>0</v>
      </c>
      <c r="J465" s="261">
        <v>0</v>
      </c>
      <c r="K465" s="261">
        <v>0</v>
      </c>
      <c r="L465" s="261">
        <v>0</v>
      </c>
      <c r="M465" s="261">
        <v>0</v>
      </c>
      <c r="N465" s="261">
        <v>0</v>
      </c>
      <c r="O465" s="261">
        <v>0</v>
      </c>
      <c r="P465" s="270">
        <v>0</v>
      </c>
      <c r="Q465" s="260">
        <v>0</v>
      </c>
      <c r="R465" s="260">
        <v>0</v>
      </c>
      <c r="S465" s="260">
        <v>0</v>
      </c>
      <c r="T465" s="260">
        <v>0</v>
      </c>
      <c r="U465" s="260">
        <v>0</v>
      </c>
      <c r="V465" s="260">
        <v>0</v>
      </c>
      <c r="W465" s="274">
        <v>0</v>
      </c>
    </row>
    <row r="466" spans="1:23">
      <c r="A466" t="s">
        <v>188</v>
      </c>
      <c r="B466" s="258">
        <v>900066</v>
      </c>
      <c r="C466" s="7">
        <v>1000404</v>
      </c>
      <c r="D466" s="7">
        <v>55841</v>
      </c>
      <c r="E466" s="7"/>
      <c r="F466" s="225" t="s">
        <v>86</v>
      </c>
      <c r="G466" s="225" t="s">
        <v>18</v>
      </c>
      <c r="H466" s="259">
        <v>2570246</v>
      </c>
      <c r="I466" s="261">
        <v>1013339.044</v>
      </c>
      <c r="J466" s="261">
        <v>1012309.9</v>
      </c>
      <c r="K466" s="261">
        <v>0</v>
      </c>
      <c r="L466" s="261">
        <v>0</v>
      </c>
      <c r="M466" s="261">
        <v>0</v>
      </c>
      <c r="N466" s="261">
        <v>469.5</v>
      </c>
      <c r="O466" s="261">
        <v>559.64400000000001</v>
      </c>
      <c r="P466" s="270">
        <v>0.39425760958289596</v>
      </c>
      <c r="Q466" s="260">
        <v>0.39385720277358666</v>
      </c>
      <c r="R466" s="260">
        <v>0</v>
      </c>
      <c r="S466" s="260">
        <v>0</v>
      </c>
      <c r="T466" s="260">
        <v>0</v>
      </c>
      <c r="U466" s="260">
        <v>1.8266734001336836E-4</v>
      </c>
      <c r="V466" s="260">
        <v>2.1773946929593509E-4</v>
      </c>
      <c r="W466" s="274">
        <v>0.39425760958289596</v>
      </c>
    </row>
    <row r="467" spans="1:23">
      <c r="A467" t="s">
        <v>1292</v>
      </c>
      <c r="B467" s="258">
        <v>89237100</v>
      </c>
      <c r="C467" s="7"/>
      <c r="D467" s="7">
        <v>61829</v>
      </c>
      <c r="E467" s="7"/>
      <c r="F467" s="225" t="s">
        <v>84</v>
      </c>
      <c r="G467" s="225" t="s">
        <v>22</v>
      </c>
      <c r="H467" s="259">
        <v>3744</v>
      </c>
      <c r="I467" s="261">
        <v>0</v>
      </c>
      <c r="J467" s="261">
        <v>0</v>
      </c>
      <c r="K467" s="261">
        <v>0</v>
      </c>
      <c r="L467" s="261">
        <v>0</v>
      </c>
      <c r="M467" s="261">
        <v>0</v>
      </c>
      <c r="N467" s="261">
        <v>0</v>
      </c>
      <c r="O467" s="261">
        <v>0</v>
      </c>
      <c r="P467" s="270">
        <v>0</v>
      </c>
      <c r="Q467" s="260">
        <v>0</v>
      </c>
      <c r="R467" s="260">
        <v>0</v>
      </c>
      <c r="S467" s="260">
        <v>0</v>
      </c>
      <c r="T467" s="260">
        <v>0</v>
      </c>
      <c r="U467" s="260">
        <v>0</v>
      </c>
      <c r="V467" s="260">
        <v>0</v>
      </c>
      <c r="W467" s="274">
        <v>0</v>
      </c>
    </row>
    <row r="468" spans="1:23">
      <c r="A468" t="s">
        <v>189</v>
      </c>
      <c r="B468" s="258">
        <v>710136</v>
      </c>
      <c r="C468" s="7"/>
      <c r="D468" s="7">
        <v>60748</v>
      </c>
      <c r="E468" s="7">
        <v>63447</v>
      </c>
      <c r="F468" s="225" t="s">
        <v>84</v>
      </c>
      <c r="G468" s="225" t="s">
        <v>90</v>
      </c>
      <c r="H468" s="259">
        <v>46535</v>
      </c>
      <c r="I468" s="261">
        <v>0</v>
      </c>
      <c r="J468" s="261">
        <v>0</v>
      </c>
      <c r="K468" s="261">
        <v>0</v>
      </c>
      <c r="L468" s="261">
        <v>0</v>
      </c>
      <c r="M468" s="261">
        <v>0</v>
      </c>
      <c r="N468" s="261">
        <v>0</v>
      </c>
      <c r="O468" s="261">
        <v>0</v>
      </c>
      <c r="P468" s="270">
        <v>0</v>
      </c>
      <c r="Q468" s="260">
        <v>0</v>
      </c>
      <c r="R468" s="260">
        <v>0</v>
      </c>
      <c r="S468" s="260">
        <v>0</v>
      </c>
      <c r="T468" s="260">
        <v>0</v>
      </c>
      <c r="U468" s="260">
        <v>0</v>
      </c>
      <c r="V468" s="260">
        <v>0</v>
      </c>
      <c r="W468" s="274">
        <v>0</v>
      </c>
    </row>
    <row r="469" spans="1:23">
      <c r="A469" t="s">
        <v>1293</v>
      </c>
      <c r="B469" s="258">
        <v>11770600</v>
      </c>
      <c r="C469" s="7"/>
      <c r="D469" s="7">
        <v>7259</v>
      </c>
      <c r="E469" s="7"/>
      <c r="F469" s="225" t="s">
        <v>83</v>
      </c>
      <c r="G469" s="225" t="s">
        <v>21</v>
      </c>
      <c r="H469" s="259">
        <v>3244</v>
      </c>
      <c r="I469" s="261">
        <v>0</v>
      </c>
      <c r="J469" s="261">
        <v>0</v>
      </c>
      <c r="K469" s="261">
        <v>0</v>
      </c>
      <c r="L469" s="261">
        <v>0</v>
      </c>
      <c r="M469" s="261">
        <v>0</v>
      </c>
      <c r="N469" s="261">
        <v>0</v>
      </c>
      <c r="O469" s="261">
        <v>0</v>
      </c>
      <c r="P469" s="270">
        <v>0</v>
      </c>
      <c r="Q469" s="260">
        <v>0</v>
      </c>
      <c r="R469" s="260">
        <v>0</v>
      </c>
      <c r="S469" s="260">
        <v>0</v>
      </c>
      <c r="T469" s="260">
        <v>0</v>
      </c>
      <c r="U469" s="260">
        <v>0</v>
      </c>
      <c r="V469" s="260">
        <v>0</v>
      </c>
      <c r="W469" s="274">
        <v>0</v>
      </c>
    </row>
    <row r="470" spans="1:23">
      <c r="A470" t="s">
        <v>1294</v>
      </c>
      <c r="B470" s="258">
        <v>910507</v>
      </c>
      <c r="C470" s="7"/>
      <c r="D470" s="7">
        <v>63205</v>
      </c>
      <c r="E470" s="7"/>
      <c r="F470" s="225" t="s">
        <v>95</v>
      </c>
      <c r="G470" s="225" t="s">
        <v>21</v>
      </c>
      <c r="H470" s="259">
        <v>414972</v>
      </c>
      <c r="I470" s="261">
        <v>0</v>
      </c>
      <c r="J470" s="261">
        <v>0</v>
      </c>
      <c r="K470" s="261">
        <v>0</v>
      </c>
      <c r="L470" s="261">
        <v>0</v>
      </c>
      <c r="M470" s="261">
        <v>0</v>
      </c>
      <c r="N470" s="261">
        <v>0</v>
      </c>
      <c r="O470" s="261">
        <v>0</v>
      </c>
      <c r="P470" s="270">
        <v>0</v>
      </c>
      <c r="Q470" s="260">
        <v>0</v>
      </c>
      <c r="R470" s="260">
        <v>0</v>
      </c>
      <c r="S470" s="260">
        <v>0</v>
      </c>
      <c r="T470" s="260">
        <v>0</v>
      </c>
      <c r="U470" s="260">
        <v>0</v>
      </c>
      <c r="V470" s="260">
        <v>0</v>
      </c>
      <c r="W470" s="274">
        <v>0</v>
      </c>
    </row>
    <row r="471" spans="1:23">
      <c r="A471" t="s">
        <v>1295</v>
      </c>
      <c r="B471" s="258">
        <v>500174</v>
      </c>
      <c r="C471" s="7"/>
      <c r="D471" s="7">
        <v>3036</v>
      </c>
      <c r="E471" s="7"/>
      <c r="F471" s="225" t="s">
        <v>83</v>
      </c>
      <c r="G471" s="225" t="s">
        <v>22</v>
      </c>
      <c r="H471" s="259">
        <v>48057</v>
      </c>
      <c r="I471" s="261">
        <v>0</v>
      </c>
      <c r="J471" s="261">
        <v>0</v>
      </c>
      <c r="K471" s="261">
        <v>0</v>
      </c>
      <c r="L471" s="261">
        <v>0</v>
      </c>
      <c r="M471" s="261">
        <v>0</v>
      </c>
      <c r="N471" s="261">
        <v>0</v>
      </c>
      <c r="O471" s="261">
        <v>0</v>
      </c>
      <c r="P471" s="270">
        <v>0</v>
      </c>
      <c r="Q471" s="260">
        <v>0</v>
      </c>
      <c r="R471" s="260">
        <v>0</v>
      </c>
      <c r="S471" s="260">
        <v>0</v>
      </c>
      <c r="T471" s="260">
        <v>0</v>
      </c>
      <c r="U471" s="260">
        <v>0</v>
      </c>
      <c r="V471" s="260">
        <v>0</v>
      </c>
      <c r="W471" s="274">
        <v>0</v>
      </c>
    </row>
    <row r="472" spans="1:23">
      <c r="A472" t="s">
        <v>1004</v>
      </c>
      <c r="B472" s="258">
        <v>910327</v>
      </c>
      <c r="C472" s="7"/>
      <c r="D472" s="7">
        <v>54249</v>
      </c>
      <c r="E472" s="7"/>
      <c r="F472" s="225" t="s">
        <v>83</v>
      </c>
      <c r="G472" s="225" t="s">
        <v>90</v>
      </c>
      <c r="H472" s="259">
        <v>50885</v>
      </c>
      <c r="I472" s="261">
        <v>0</v>
      </c>
      <c r="J472" s="261">
        <v>0</v>
      </c>
      <c r="K472" s="261">
        <v>0</v>
      </c>
      <c r="L472" s="261">
        <v>0</v>
      </c>
      <c r="M472" s="261">
        <v>0</v>
      </c>
      <c r="N472" s="261">
        <v>0</v>
      </c>
      <c r="O472" s="261">
        <v>0</v>
      </c>
      <c r="P472" s="270">
        <v>0</v>
      </c>
      <c r="Q472" s="260">
        <v>0</v>
      </c>
      <c r="R472" s="260">
        <v>0</v>
      </c>
      <c r="S472" s="260">
        <v>0</v>
      </c>
      <c r="T472" s="260">
        <v>0</v>
      </c>
      <c r="U472" s="260">
        <v>0</v>
      </c>
      <c r="V472" s="260">
        <v>0</v>
      </c>
      <c r="W472" s="274">
        <v>0</v>
      </c>
    </row>
    <row r="473" spans="1:23">
      <c r="A473" t="s">
        <v>1296</v>
      </c>
      <c r="B473" s="258">
        <v>510107</v>
      </c>
      <c r="C473" s="7"/>
      <c r="D473" s="7">
        <v>3860</v>
      </c>
      <c r="E473" s="7"/>
      <c r="F473" s="225" t="s">
        <v>83</v>
      </c>
      <c r="G473" s="225" t="s">
        <v>21</v>
      </c>
      <c r="H473" s="259">
        <v>61874</v>
      </c>
      <c r="I473" s="261">
        <v>0</v>
      </c>
      <c r="J473" s="261">
        <v>0</v>
      </c>
      <c r="K473" s="261">
        <v>0</v>
      </c>
      <c r="L473" s="261">
        <v>0</v>
      </c>
      <c r="M473" s="261">
        <v>0</v>
      </c>
      <c r="N473" s="261">
        <v>0</v>
      </c>
      <c r="O473" s="261">
        <v>0</v>
      </c>
      <c r="P473" s="270">
        <v>0</v>
      </c>
      <c r="Q473" s="260">
        <v>0</v>
      </c>
      <c r="R473" s="260">
        <v>0</v>
      </c>
      <c r="S473" s="260">
        <v>0</v>
      </c>
      <c r="T473" s="260">
        <v>0</v>
      </c>
      <c r="U473" s="260">
        <v>0</v>
      </c>
      <c r="V473" s="260">
        <v>0</v>
      </c>
      <c r="W473" s="274">
        <v>0</v>
      </c>
    </row>
    <row r="474" spans="1:23">
      <c r="A474" t="s">
        <v>1297</v>
      </c>
      <c r="B474" s="258">
        <v>41194000</v>
      </c>
      <c r="C474" s="7"/>
      <c r="D474" s="7">
        <v>7867</v>
      </c>
      <c r="E474" s="7"/>
      <c r="F474" s="225" t="s">
        <v>83</v>
      </c>
      <c r="G474" s="225" t="s">
        <v>21</v>
      </c>
      <c r="H474" s="259">
        <v>104364</v>
      </c>
      <c r="I474" s="261">
        <v>0</v>
      </c>
      <c r="J474" s="261">
        <v>0</v>
      </c>
      <c r="K474" s="261">
        <v>0</v>
      </c>
      <c r="L474" s="261">
        <v>0</v>
      </c>
      <c r="M474" s="261">
        <v>0</v>
      </c>
      <c r="N474" s="261">
        <v>0</v>
      </c>
      <c r="O474" s="261">
        <v>0</v>
      </c>
      <c r="P474" s="270">
        <v>0</v>
      </c>
      <c r="Q474" s="260">
        <v>0</v>
      </c>
      <c r="R474" s="260">
        <v>0</v>
      </c>
      <c r="S474" s="260">
        <v>0</v>
      </c>
      <c r="T474" s="260">
        <v>0</v>
      </c>
      <c r="U474" s="260">
        <v>0</v>
      </c>
      <c r="V474" s="260">
        <v>0</v>
      </c>
      <c r="W474" s="274">
        <v>0</v>
      </c>
    </row>
    <row r="475" spans="1:23">
      <c r="A475" t="s">
        <v>1612</v>
      </c>
      <c r="B475" s="258">
        <v>500157</v>
      </c>
      <c r="C475" s="7"/>
      <c r="D475" s="7">
        <v>831</v>
      </c>
      <c r="E475" s="7"/>
      <c r="F475" s="225" t="s">
        <v>83</v>
      </c>
      <c r="G475" s="225" t="s">
        <v>90</v>
      </c>
      <c r="H475" s="259">
        <v>16486</v>
      </c>
      <c r="I475" s="261">
        <v>0</v>
      </c>
      <c r="J475" s="261">
        <v>0</v>
      </c>
      <c r="K475" s="261">
        <v>0</v>
      </c>
      <c r="L475" s="261">
        <v>0</v>
      </c>
      <c r="M475" s="261">
        <v>0</v>
      </c>
      <c r="N475" s="261">
        <v>0</v>
      </c>
      <c r="O475" s="261">
        <v>0</v>
      </c>
      <c r="P475" s="270">
        <v>0</v>
      </c>
      <c r="Q475" s="260">
        <v>0</v>
      </c>
      <c r="R475" s="260">
        <v>0</v>
      </c>
      <c r="S475" s="260">
        <v>0</v>
      </c>
      <c r="T475" s="260">
        <v>0</v>
      </c>
      <c r="U475" s="260">
        <v>0</v>
      </c>
      <c r="V475" s="260">
        <v>0</v>
      </c>
      <c r="W475" s="274">
        <v>0</v>
      </c>
    </row>
    <row r="476" spans="1:23">
      <c r="A476" t="s">
        <v>1298</v>
      </c>
      <c r="B476" s="258">
        <v>500169</v>
      </c>
      <c r="C476" s="7"/>
      <c r="D476" s="7">
        <v>3037</v>
      </c>
      <c r="E476" s="7"/>
      <c r="F476" s="225" t="s">
        <v>83</v>
      </c>
      <c r="G476" s="225" t="s">
        <v>22</v>
      </c>
      <c r="H476" s="259">
        <v>39506</v>
      </c>
      <c r="I476" s="261">
        <v>0</v>
      </c>
      <c r="J476" s="261">
        <v>0</v>
      </c>
      <c r="K476" s="261">
        <v>0</v>
      </c>
      <c r="L476" s="261">
        <v>0</v>
      </c>
      <c r="M476" s="261">
        <v>0</v>
      </c>
      <c r="N476" s="261">
        <v>0</v>
      </c>
      <c r="O476" s="261">
        <v>0</v>
      </c>
      <c r="P476" s="270">
        <v>0</v>
      </c>
      <c r="Q476" s="260">
        <v>0</v>
      </c>
      <c r="R476" s="260">
        <v>0</v>
      </c>
      <c r="S476" s="260">
        <v>0</v>
      </c>
      <c r="T476" s="260">
        <v>0</v>
      </c>
      <c r="U476" s="260">
        <v>0</v>
      </c>
      <c r="V476" s="260">
        <v>0</v>
      </c>
      <c r="W476" s="274">
        <v>0</v>
      </c>
    </row>
    <row r="477" spans="1:23">
      <c r="A477" t="s">
        <v>1005</v>
      </c>
      <c r="B477" s="258">
        <v>910508</v>
      </c>
      <c r="C477" s="7"/>
      <c r="D477" s="7">
        <v>56812</v>
      </c>
      <c r="E477" s="7">
        <v>62874</v>
      </c>
      <c r="F477" s="225" t="s">
        <v>84</v>
      </c>
      <c r="G477" s="225" t="s">
        <v>13</v>
      </c>
      <c r="H477" s="259">
        <v>774723</v>
      </c>
      <c r="I477" s="261">
        <v>0</v>
      </c>
      <c r="J477" s="261">
        <v>0</v>
      </c>
      <c r="K477" s="261">
        <v>0</v>
      </c>
      <c r="L477" s="261">
        <v>0</v>
      </c>
      <c r="M477" s="261">
        <v>0</v>
      </c>
      <c r="N477" s="261">
        <v>0</v>
      </c>
      <c r="O477" s="261">
        <v>0</v>
      </c>
      <c r="P477" s="270">
        <v>0</v>
      </c>
      <c r="Q477" s="260">
        <v>0</v>
      </c>
      <c r="R477" s="260">
        <v>0</v>
      </c>
      <c r="S477" s="260">
        <v>0</v>
      </c>
      <c r="T477" s="260">
        <v>0</v>
      </c>
      <c r="U477" s="260">
        <v>0</v>
      </c>
      <c r="V477" s="260">
        <v>0</v>
      </c>
      <c r="W477" s="274">
        <v>0</v>
      </c>
    </row>
    <row r="478" spans="1:23">
      <c r="A478" t="s">
        <v>1299</v>
      </c>
      <c r="B478" s="258">
        <v>80108000</v>
      </c>
      <c r="C478" s="7"/>
      <c r="D478" s="7">
        <v>622</v>
      </c>
      <c r="E478" s="7"/>
      <c r="F478" s="225" t="s">
        <v>83</v>
      </c>
      <c r="G478" s="225" t="s">
        <v>21</v>
      </c>
      <c r="H478" s="259">
        <v>30125</v>
      </c>
      <c r="I478" s="261">
        <v>0</v>
      </c>
      <c r="J478" s="261">
        <v>0</v>
      </c>
      <c r="K478" s="261">
        <v>0</v>
      </c>
      <c r="L478" s="261">
        <v>0</v>
      </c>
      <c r="M478" s="261">
        <v>0</v>
      </c>
      <c r="N478" s="261">
        <v>0</v>
      </c>
      <c r="O478" s="261">
        <v>0</v>
      </c>
      <c r="P478" s="270">
        <v>0</v>
      </c>
      <c r="Q478" s="260">
        <v>0</v>
      </c>
      <c r="R478" s="260">
        <v>0</v>
      </c>
      <c r="S478" s="260">
        <v>0</v>
      </c>
      <c r="T478" s="260">
        <v>0</v>
      </c>
      <c r="U478" s="260">
        <v>0</v>
      </c>
      <c r="V478" s="260">
        <v>0</v>
      </c>
      <c r="W478" s="274">
        <v>0</v>
      </c>
    </row>
    <row r="479" spans="1:23">
      <c r="A479" t="s">
        <v>1300</v>
      </c>
      <c r="B479" s="258">
        <v>61156800</v>
      </c>
      <c r="C479" s="7"/>
      <c r="D479" s="7">
        <v>62939</v>
      </c>
      <c r="E479" s="7"/>
      <c r="F479" s="225" t="s">
        <v>95</v>
      </c>
      <c r="G479" s="225" t="s">
        <v>17</v>
      </c>
      <c r="H479" s="259">
        <v>248245</v>
      </c>
      <c r="I479" s="261">
        <v>0</v>
      </c>
      <c r="J479" s="261">
        <v>0</v>
      </c>
      <c r="K479" s="261">
        <v>0</v>
      </c>
      <c r="L479" s="261">
        <v>0</v>
      </c>
      <c r="M479" s="261">
        <v>0</v>
      </c>
      <c r="N479" s="261">
        <v>0</v>
      </c>
      <c r="O479" s="261">
        <v>0</v>
      </c>
      <c r="P479" s="270">
        <v>0</v>
      </c>
      <c r="Q479" s="260">
        <v>0</v>
      </c>
      <c r="R479" s="260">
        <v>0</v>
      </c>
      <c r="S479" s="260">
        <v>0</v>
      </c>
      <c r="T479" s="260">
        <v>0</v>
      </c>
      <c r="U479" s="260">
        <v>0</v>
      </c>
      <c r="V479" s="260">
        <v>0</v>
      </c>
      <c r="W479" s="274">
        <v>0</v>
      </c>
    </row>
    <row r="480" spans="1:23">
      <c r="A480" t="s">
        <v>1006</v>
      </c>
      <c r="B480" s="258">
        <v>900061</v>
      </c>
      <c r="C480" s="7">
        <v>1001350</v>
      </c>
      <c r="D480" s="7">
        <v>55177</v>
      </c>
      <c r="E480" s="7"/>
      <c r="F480" s="225" t="s">
        <v>86</v>
      </c>
      <c r="G480" s="225" t="s">
        <v>13</v>
      </c>
      <c r="H480" s="259">
        <v>2671767</v>
      </c>
      <c r="I480" s="261">
        <v>1108067.2439999999</v>
      </c>
      <c r="J480" s="261">
        <v>1106942.2</v>
      </c>
      <c r="K480" s="261">
        <v>0</v>
      </c>
      <c r="L480" s="261">
        <v>0</v>
      </c>
      <c r="M480" s="261">
        <v>0</v>
      </c>
      <c r="N480" s="261">
        <v>513.25</v>
      </c>
      <c r="O480" s="261">
        <v>611.79399999999998</v>
      </c>
      <c r="P480" s="270">
        <v>0.41473198972814618</v>
      </c>
      <c r="Q480" s="260">
        <v>0.41431090360798678</v>
      </c>
      <c r="R480" s="260">
        <v>0</v>
      </c>
      <c r="S480" s="260">
        <v>0</v>
      </c>
      <c r="T480" s="260">
        <v>0</v>
      </c>
      <c r="U480" s="260">
        <v>1.9210133218952103E-4</v>
      </c>
      <c r="V480" s="260">
        <v>2.2898478796990905E-4</v>
      </c>
      <c r="W480" s="274">
        <v>0.41473198972814618</v>
      </c>
    </row>
    <row r="481" spans="1:26">
      <c r="A481" t="s">
        <v>1301</v>
      </c>
      <c r="B481" s="258">
        <v>800020</v>
      </c>
      <c r="C481" s="7"/>
      <c r="D481" s="7">
        <v>56751</v>
      </c>
      <c r="E481" s="7"/>
      <c r="F481" s="225" t="s">
        <v>95</v>
      </c>
      <c r="G481" s="225" t="s">
        <v>24</v>
      </c>
      <c r="H481" s="259">
        <v>45040</v>
      </c>
      <c r="I481" s="261">
        <v>0</v>
      </c>
      <c r="J481" s="261">
        <v>0</v>
      </c>
      <c r="K481" s="261">
        <v>0</v>
      </c>
      <c r="L481" s="261">
        <v>0</v>
      </c>
      <c r="M481" s="261">
        <v>0</v>
      </c>
      <c r="N481" s="261">
        <v>0</v>
      </c>
      <c r="O481" s="261">
        <v>0</v>
      </c>
      <c r="P481" s="270">
        <v>0</v>
      </c>
      <c r="Q481" s="260">
        <v>0</v>
      </c>
      <c r="R481" s="260">
        <v>0</v>
      </c>
      <c r="S481" s="260">
        <v>0</v>
      </c>
      <c r="T481" s="260">
        <v>0</v>
      </c>
      <c r="U481" s="260">
        <v>0</v>
      </c>
      <c r="V481" s="260">
        <v>0</v>
      </c>
      <c r="W481" s="274">
        <v>0</v>
      </c>
    </row>
    <row r="482" spans="1:26">
      <c r="A482" t="s">
        <v>1853</v>
      </c>
      <c r="B482" s="258">
        <v>86816821</v>
      </c>
      <c r="C482" s="7"/>
      <c r="D482" s="7"/>
      <c r="E482" s="7"/>
      <c r="F482" s="225" t="s">
        <v>123</v>
      </c>
      <c r="G482" s="225" t="s">
        <v>21</v>
      </c>
      <c r="H482" s="259">
        <v>1</v>
      </c>
      <c r="I482" s="261">
        <v>0.66604289169397035</v>
      </c>
      <c r="J482" s="261">
        <v>0</v>
      </c>
      <c r="K482" s="261">
        <v>0.66263566922272599</v>
      </c>
      <c r="L482" s="261">
        <v>0</v>
      </c>
      <c r="M482" s="261">
        <v>0</v>
      </c>
      <c r="N482" s="261">
        <v>1.0180690135935899E-3</v>
      </c>
      <c r="O482" s="261">
        <v>2.38915345765075E-3</v>
      </c>
      <c r="P482" s="270">
        <v>0.66604289169397035</v>
      </c>
      <c r="Q482" s="260">
        <v>0</v>
      </c>
      <c r="R482" s="260">
        <v>0.66263566922272599</v>
      </c>
      <c r="S482" s="260">
        <v>0</v>
      </c>
      <c r="T482" s="260">
        <v>0</v>
      </c>
      <c r="U482" s="260">
        <v>1.0180690135935899E-3</v>
      </c>
      <c r="V482" s="260">
        <v>2.38915345765075E-3</v>
      </c>
      <c r="W482" s="274">
        <v>3.4072224712443401E-3</v>
      </c>
    </row>
    <row r="483" spans="1:26">
      <c r="A483" t="s">
        <v>1888</v>
      </c>
      <c r="B483" s="258">
        <v>92936200</v>
      </c>
      <c r="C483" s="7"/>
      <c r="D483" s="7"/>
      <c r="E483" s="7"/>
      <c r="F483" s="225" t="s">
        <v>84</v>
      </c>
      <c r="G483" s="225" t="s">
        <v>21</v>
      </c>
      <c r="H483" s="259">
        <v>1</v>
      </c>
      <c r="I483" s="261">
        <v>0</v>
      </c>
      <c r="J483" s="261">
        <v>0</v>
      </c>
      <c r="K483" s="261">
        <v>0</v>
      </c>
      <c r="L483" s="261">
        <v>0</v>
      </c>
      <c r="M483" s="261">
        <v>0</v>
      </c>
      <c r="N483" s="261">
        <v>0</v>
      </c>
      <c r="O483" s="261">
        <v>0</v>
      </c>
      <c r="P483" s="270">
        <v>0</v>
      </c>
      <c r="Q483" s="260">
        <v>0</v>
      </c>
      <c r="R483" s="260">
        <v>0</v>
      </c>
      <c r="S483" s="260">
        <v>0</v>
      </c>
      <c r="T483" s="260">
        <v>0</v>
      </c>
      <c r="U483" s="260">
        <v>0</v>
      </c>
      <c r="V483" s="260">
        <v>0</v>
      </c>
      <c r="W483" s="274">
        <v>0</v>
      </c>
    </row>
    <row r="484" spans="1:26">
      <c r="A484" t="s">
        <v>1302</v>
      </c>
      <c r="B484" s="258">
        <v>18115600</v>
      </c>
      <c r="C484" s="7">
        <v>1004053</v>
      </c>
      <c r="D484" s="7">
        <v>50886</v>
      </c>
      <c r="E484" s="7"/>
      <c r="F484" s="225" t="s">
        <v>1303</v>
      </c>
      <c r="G484" s="225" t="s">
        <v>21</v>
      </c>
      <c r="H484" s="259">
        <v>124693</v>
      </c>
      <c r="I484" s="261">
        <v>232128.834</v>
      </c>
      <c r="J484" s="261">
        <v>95489.9</v>
      </c>
      <c r="K484" s="261">
        <v>131530.20000000001</v>
      </c>
      <c r="L484" s="261">
        <v>0</v>
      </c>
      <c r="M484" s="261">
        <v>0</v>
      </c>
      <c r="N484" s="261">
        <v>1992.25</v>
      </c>
      <c r="O484" s="261">
        <v>3116.4839999999999</v>
      </c>
      <c r="P484" s="270">
        <v>1.8616027683991885</v>
      </c>
      <c r="Q484" s="260">
        <v>0.76580000481181776</v>
      </c>
      <c r="R484" s="260">
        <v>1.0548322680503317</v>
      </c>
      <c r="S484" s="260">
        <v>0</v>
      </c>
      <c r="T484" s="260">
        <v>0</v>
      </c>
      <c r="U484" s="260">
        <v>1.5977240101689751E-2</v>
      </c>
      <c r="V484" s="260">
        <v>2.4993255435349217E-2</v>
      </c>
      <c r="W484" s="274">
        <v>0.80677050034885678</v>
      </c>
    </row>
    <row r="485" spans="1:26">
      <c r="A485" t="s">
        <v>1007</v>
      </c>
      <c r="B485" s="258">
        <v>800005</v>
      </c>
      <c r="C485" s="7"/>
      <c r="D485" s="7">
        <v>56320</v>
      </c>
      <c r="E485" s="7">
        <v>60775</v>
      </c>
      <c r="F485" s="225" t="s">
        <v>95</v>
      </c>
      <c r="G485" s="225" t="s">
        <v>16</v>
      </c>
      <c r="H485" s="259">
        <v>139422</v>
      </c>
      <c r="I485" s="261">
        <v>0</v>
      </c>
      <c r="J485" s="261">
        <v>0</v>
      </c>
      <c r="K485" s="261">
        <v>0</v>
      </c>
      <c r="L485" s="261">
        <v>0</v>
      </c>
      <c r="M485" s="261">
        <v>0</v>
      </c>
      <c r="N485" s="261">
        <v>0</v>
      </c>
      <c r="O485" s="261">
        <v>0</v>
      </c>
      <c r="P485" s="270">
        <v>0</v>
      </c>
      <c r="Q485" s="260">
        <v>0</v>
      </c>
      <c r="R485" s="260">
        <v>0</v>
      </c>
      <c r="S485" s="260">
        <v>0</v>
      </c>
      <c r="T485" s="260">
        <v>0</v>
      </c>
      <c r="U485" s="260">
        <v>0</v>
      </c>
      <c r="V485" s="260">
        <v>0</v>
      </c>
      <c r="W485" s="274">
        <v>0</v>
      </c>
    </row>
    <row r="486" spans="1:26">
      <c r="A486" t="s">
        <v>1008</v>
      </c>
      <c r="B486" s="258">
        <v>800054</v>
      </c>
      <c r="C486" s="7"/>
      <c r="D486" s="7">
        <v>57192</v>
      </c>
      <c r="E486" s="7"/>
      <c r="F486" s="225" t="s">
        <v>95</v>
      </c>
      <c r="G486" s="225" t="s">
        <v>18</v>
      </c>
      <c r="H486" s="259">
        <v>291247</v>
      </c>
      <c r="I486" s="261">
        <v>0</v>
      </c>
      <c r="J486" s="261">
        <v>0</v>
      </c>
      <c r="K486" s="261">
        <v>0</v>
      </c>
      <c r="L486" s="261">
        <v>0</v>
      </c>
      <c r="M486" s="261">
        <v>0</v>
      </c>
      <c r="N486" s="261">
        <v>0</v>
      </c>
      <c r="O486" s="261">
        <v>0</v>
      </c>
      <c r="P486" s="270">
        <v>0</v>
      </c>
      <c r="Q486" s="260">
        <v>0</v>
      </c>
      <c r="R486" s="260">
        <v>0</v>
      </c>
      <c r="S486" s="260">
        <v>0</v>
      </c>
      <c r="T486" s="260">
        <v>0</v>
      </c>
      <c r="U486" s="260">
        <v>0</v>
      </c>
      <c r="V486" s="260">
        <v>0</v>
      </c>
      <c r="W486" s="274">
        <v>0</v>
      </c>
    </row>
    <row r="487" spans="1:26">
      <c r="A487" t="s">
        <v>190</v>
      </c>
      <c r="B487" s="258">
        <v>900073</v>
      </c>
      <c r="C487" s="7">
        <v>1001196</v>
      </c>
      <c r="D487" s="7">
        <v>8223</v>
      </c>
      <c r="E487" s="7"/>
      <c r="F487" s="225" t="s">
        <v>93</v>
      </c>
      <c r="G487" s="225" t="s">
        <v>13</v>
      </c>
      <c r="H487" s="259">
        <v>6733669.9840000002</v>
      </c>
      <c r="I487" s="261">
        <v>7022189.5420000004</v>
      </c>
      <c r="J487" s="261">
        <v>6967243</v>
      </c>
      <c r="K487" s="261">
        <v>0</v>
      </c>
      <c r="L487" s="261">
        <v>0</v>
      </c>
      <c r="M487" s="261">
        <v>0</v>
      </c>
      <c r="N487" s="261">
        <v>20094.25</v>
      </c>
      <c r="O487" s="261">
        <v>34852.292000000001</v>
      </c>
      <c r="P487" s="270">
        <v>1.0428472970438938</v>
      </c>
      <c r="Q487" s="260">
        <v>1.0346873274982287</v>
      </c>
      <c r="R487" s="260">
        <v>0</v>
      </c>
      <c r="S487" s="260">
        <v>0</v>
      </c>
      <c r="T487" s="260">
        <v>0</v>
      </c>
      <c r="U487" s="260">
        <v>2.9841453542787701E-3</v>
      </c>
      <c r="V487" s="260">
        <v>5.1758241913864482E-3</v>
      </c>
      <c r="W487" s="274">
        <v>1.0428472970438938</v>
      </c>
    </row>
    <row r="488" spans="1:26">
      <c r="A488" t="s">
        <v>1613</v>
      </c>
      <c r="B488" s="258">
        <v>500184</v>
      </c>
      <c r="C488" s="7"/>
      <c r="D488" s="7">
        <v>3659</v>
      </c>
      <c r="E488" s="7"/>
      <c r="F488" s="225" t="s">
        <v>83</v>
      </c>
      <c r="G488" s="225" t="s">
        <v>24</v>
      </c>
      <c r="H488" s="259">
        <v>4188</v>
      </c>
      <c r="I488" s="261">
        <v>0</v>
      </c>
      <c r="J488" s="261">
        <v>0</v>
      </c>
      <c r="K488" s="261">
        <v>0</v>
      </c>
      <c r="L488" s="261">
        <v>0</v>
      </c>
      <c r="M488" s="261">
        <v>0</v>
      </c>
      <c r="N488" s="261">
        <v>0</v>
      </c>
      <c r="O488" s="261">
        <v>0</v>
      </c>
      <c r="P488" s="270">
        <v>0</v>
      </c>
      <c r="Q488" s="260">
        <v>0</v>
      </c>
      <c r="R488" s="260">
        <v>0</v>
      </c>
      <c r="S488" s="260">
        <v>0</v>
      </c>
      <c r="T488" s="260">
        <v>0</v>
      </c>
      <c r="U488" s="260">
        <v>0</v>
      </c>
      <c r="V488" s="260">
        <v>0</v>
      </c>
      <c r="W488" s="274">
        <v>0</v>
      </c>
    </row>
    <row r="489" spans="1:26">
      <c r="A489" t="s">
        <v>1009</v>
      </c>
      <c r="B489" s="258">
        <v>910509</v>
      </c>
      <c r="C489" s="7"/>
      <c r="D489" s="7">
        <v>7066</v>
      </c>
      <c r="E489" s="7">
        <v>61046</v>
      </c>
      <c r="F489" s="225" t="s">
        <v>83</v>
      </c>
      <c r="G489" s="225" t="s">
        <v>15</v>
      </c>
      <c r="H489" s="259">
        <v>6498</v>
      </c>
      <c r="I489" s="261">
        <v>0</v>
      </c>
      <c r="J489" s="261">
        <v>0</v>
      </c>
      <c r="K489" s="261">
        <v>0</v>
      </c>
      <c r="L489" s="261">
        <v>0</v>
      </c>
      <c r="M489" s="261">
        <v>0</v>
      </c>
      <c r="N489" s="261">
        <v>0</v>
      </c>
      <c r="O489" s="261">
        <v>0</v>
      </c>
      <c r="P489" s="270">
        <v>0</v>
      </c>
      <c r="Q489" s="260">
        <v>0</v>
      </c>
      <c r="R489" s="260">
        <v>0</v>
      </c>
      <c r="S489" s="260">
        <v>0</v>
      </c>
      <c r="T489" s="260">
        <v>0</v>
      </c>
      <c r="U489" s="260">
        <v>0</v>
      </c>
      <c r="V489" s="260">
        <v>0</v>
      </c>
      <c r="W489" s="274">
        <v>0</v>
      </c>
    </row>
    <row r="490" spans="1:26">
      <c r="A490" t="s">
        <v>1614</v>
      </c>
      <c r="B490" s="258">
        <v>910546</v>
      </c>
      <c r="C490" s="7"/>
      <c r="D490" s="7">
        <v>65773</v>
      </c>
      <c r="E490" s="7">
        <v>64292</v>
      </c>
      <c r="F490" s="225" t="s">
        <v>98</v>
      </c>
      <c r="G490" s="225" t="s">
        <v>18</v>
      </c>
      <c r="H490" s="259">
        <v>51828</v>
      </c>
      <c r="I490" s="261">
        <v>0</v>
      </c>
      <c r="J490" s="261">
        <v>0</v>
      </c>
      <c r="K490" s="261">
        <v>0</v>
      </c>
      <c r="L490" s="261">
        <v>0</v>
      </c>
      <c r="M490" s="261">
        <v>0</v>
      </c>
      <c r="N490" s="261">
        <v>0</v>
      </c>
      <c r="O490" s="261">
        <v>0</v>
      </c>
      <c r="P490" s="270">
        <v>0</v>
      </c>
      <c r="Q490" s="260">
        <v>0</v>
      </c>
      <c r="R490" s="260">
        <v>0</v>
      </c>
      <c r="S490" s="260">
        <v>0</v>
      </c>
      <c r="T490" s="260">
        <v>0</v>
      </c>
      <c r="U490" s="260">
        <v>0</v>
      </c>
      <c r="V490" s="260">
        <v>0</v>
      </c>
      <c r="W490" s="274">
        <v>0</v>
      </c>
    </row>
    <row r="491" spans="1:26">
      <c r="A491" t="s">
        <v>1010</v>
      </c>
      <c r="B491" s="258">
        <v>800179</v>
      </c>
      <c r="C491" s="7"/>
      <c r="D491" s="7">
        <v>57096</v>
      </c>
      <c r="E491" s="7">
        <v>60890</v>
      </c>
      <c r="F491" s="225" t="s">
        <v>95</v>
      </c>
      <c r="G491" s="225" t="s">
        <v>22</v>
      </c>
      <c r="H491" s="259">
        <v>194026</v>
      </c>
      <c r="I491" s="261">
        <v>0</v>
      </c>
      <c r="J491" s="261">
        <v>0</v>
      </c>
      <c r="K491" s="261">
        <v>0</v>
      </c>
      <c r="L491" s="261">
        <v>0</v>
      </c>
      <c r="M491" s="261">
        <v>0</v>
      </c>
      <c r="N491" s="261">
        <v>0</v>
      </c>
      <c r="O491" s="261">
        <v>0</v>
      </c>
      <c r="P491" s="270">
        <v>0</v>
      </c>
      <c r="Q491" s="260">
        <v>0</v>
      </c>
      <c r="R491" s="260">
        <v>0</v>
      </c>
      <c r="S491" s="260">
        <v>0</v>
      </c>
      <c r="T491" s="260">
        <v>0</v>
      </c>
      <c r="U491" s="260">
        <v>0</v>
      </c>
      <c r="V491" s="260">
        <v>0</v>
      </c>
      <c r="W491" s="274">
        <v>0</v>
      </c>
    </row>
    <row r="492" spans="1:26">
      <c r="A492" t="s">
        <v>191</v>
      </c>
      <c r="B492" s="258">
        <v>900034</v>
      </c>
      <c r="C492" s="7"/>
      <c r="D492" s="7">
        <v>50654</v>
      </c>
      <c r="E492" s="7">
        <v>60667</v>
      </c>
      <c r="F492" s="225" t="s">
        <v>98</v>
      </c>
      <c r="G492" s="225" t="s">
        <v>18</v>
      </c>
      <c r="H492" s="259">
        <v>235608</v>
      </c>
      <c r="I492" s="261">
        <v>0</v>
      </c>
      <c r="J492" s="261">
        <v>0</v>
      </c>
      <c r="K492" s="261">
        <v>0</v>
      </c>
      <c r="L492" s="261">
        <v>0</v>
      </c>
      <c r="M492" s="261">
        <v>0</v>
      </c>
      <c r="N492" s="261">
        <v>0</v>
      </c>
      <c r="O492" s="261">
        <v>0</v>
      </c>
      <c r="P492" s="270">
        <v>0</v>
      </c>
      <c r="Q492" s="260">
        <v>0</v>
      </c>
      <c r="R492" s="260">
        <v>0</v>
      </c>
      <c r="S492" s="260">
        <v>0</v>
      </c>
      <c r="T492" s="260">
        <v>0</v>
      </c>
      <c r="U492" s="260">
        <v>0</v>
      </c>
      <c r="V492" s="260">
        <v>0</v>
      </c>
      <c r="W492" s="274">
        <v>0</v>
      </c>
    </row>
    <row r="493" spans="1:26">
      <c r="A493" t="s">
        <v>1615</v>
      </c>
      <c r="B493" s="258">
        <v>910555</v>
      </c>
      <c r="C493" s="7"/>
      <c r="D493" s="7"/>
      <c r="E493" s="7"/>
      <c r="F493" s="225" t="s">
        <v>98</v>
      </c>
      <c r="G493" s="225" t="s">
        <v>18</v>
      </c>
      <c r="H493" s="259">
        <v>1</v>
      </c>
      <c r="I493" s="261">
        <v>0</v>
      </c>
      <c r="J493" s="261">
        <v>0</v>
      </c>
      <c r="K493" s="261">
        <v>0</v>
      </c>
      <c r="L493" s="261">
        <v>0</v>
      </c>
      <c r="M493" s="261">
        <v>0</v>
      </c>
      <c r="N493" s="261">
        <v>0</v>
      </c>
      <c r="O493" s="261">
        <v>0</v>
      </c>
      <c r="P493" s="270">
        <v>0</v>
      </c>
      <c r="Q493" s="260">
        <v>0</v>
      </c>
      <c r="R493" s="260">
        <v>0</v>
      </c>
      <c r="S493" s="260">
        <v>0</v>
      </c>
      <c r="T493" s="260">
        <v>0</v>
      </c>
      <c r="U493" s="260">
        <v>0</v>
      </c>
      <c r="V493" s="260">
        <v>0</v>
      </c>
      <c r="W493" s="274">
        <v>0</v>
      </c>
    </row>
    <row r="494" spans="1:26">
      <c r="A494" t="s">
        <v>1011</v>
      </c>
      <c r="B494" s="258">
        <v>900040</v>
      </c>
      <c r="C494" s="7"/>
      <c r="D494" s="7">
        <v>54665</v>
      </c>
      <c r="E494" s="7">
        <v>60676</v>
      </c>
      <c r="F494" s="225" t="s">
        <v>98</v>
      </c>
      <c r="G494" s="225" t="s">
        <v>18</v>
      </c>
      <c r="H494" s="259">
        <v>42097</v>
      </c>
      <c r="I494" s="261">
        <v>0</v>
      </c>
      <c r="J494" s="261">
        <v>0</v>
      </c>
      <c r="K494" s="261">
        <v>0</v>
      </c>
      <c r="L494" s="261">
        <v>0</v>
      </c>
      <c r="M494" s="261">
        <v>0</v>
      </c>
      <c r="N494" s="261">
        <v>0</v>
      </c>
      <c r="O494" s="261">
        <v>0</v>
      </c>
      <c r="P494" s="270">
        <v>0</v>
      </c>
      <c r="Q494" s="260">
        <v>0</v>
      </c>
      <c r="R494" s="260">
        <v>0</v>
      </c>
      <c r="S494" s="260">
        <v>0</v>
      </c>
      <c r="T494" s="260">
        <v>0</v>
      </c>
      <c r="U494" s="260">
        <v>0</v>
      </c>
      <c r="V494" s="260">
        <v>0</v>
      </c>
      <c r="W494" s="274">
        <v>0</v>
      </c>
    </row>
    <row r="495" spans="1:26" s="137" customFormat="1">
      <c r="A495" t="s">
        <v>1012</v>
      </c>
      <c r="B495" s="258">
        <v>900041</v>
      </c>
      <c r="C495" s="7"/>
      <c r="D495" s="7">
        <v>54666</v>
      </c>
      <c r="E495" s="7">
        <v>60675</v>
      </c>
      <c r="F495" s="225" t="s">
        <v>98</v>
      </c>
      <c r="G495" s="225" t="s">
        <v>18</v>
      </c>
      <c r="H495" s="259">
        <v>45603</v>
      </c>
      <c r="I495" s="261">
        <v>0</v>
      </c>
      <c r="J495" s="261">
        <v>0</v>
      </c>
      <c r="K495" s="261">
        <v>0</v>
      </c>
      <c r="L495" s="261">
        <v>0</v>
      </c>
      <c r="M495" s="261">
        <v>0</v>
      </c>
      <c r="N495" s="261">
        <v>0</v>
      </c>
      <c r="O495" s="261">
        <v>0</v>
      </c>
      <c r="P495" s="270">
        <v>0</v>
      </c>
      <c r="Q495" s="260">
        <v>0</v>
      </c>
      <c r="R495" s="260">
        <v>0</v>
      </c>
      <c r="S495" s="260">
        <v>0</v>
      </c>
      <c r="T495" s="260">
        <v>0</v>
      </c>
      <c r="U495" s="260">
        <v>0</v>
      </c>
      <c r="V495" s="260">
        <v>0</v>
      </c>
      <c r="W495" s="274">
        <v>0</v>
      </c>
      <c r="X495"/>
      <c r="Y495"/>
      <c r="Z495"/>
    </row>
    <row r="496" spans="1:26">
      <c r="A496" t="s">
        <v>1013</v>
      </c>
      <c r="B496" s="258">
        <v>910510</v>
      </c>
      <c r="C496" s="7"/>
      <c r="D496" s="7">
        <v>150</v>
      </c>
      <c r="E496" s="7"/>
      <c r="F496" s="225" t="s">
        <v>83</v>
      </c>
      <c r="G496" s="225" t="s">
        <v>13</v>
      </c>
      <c r="H496" s="259">
        <v>34978</v>
      </c>
      <c r="I496" s="261">
        <v>0</v>
      </c>
      <c r="J496" s="261">
        <v>0</v>
      </c>
      <c r="K496" s="261">
        <v>0</v>
      </c>
      <c r="L496" s="261">
        <v>0</v>
      </c>
      <c r="M496" s="261">
        <v>0</v>
      </c>
      <c r="N496" s="261">
        <v>0</v>
      </c>
      <c r="O496" s="261">
        <v>0</v>
      </c>
      <c r="P496" s="270">
        <v>0</v>
      </c>
      <c r="Q496" s="260">
        <v>0</v>
      </c>
      <c r="R496" s="260">
        <v>0</v>
      </c>
      <c r="S496" s="260">
        <v>0</v>
      </c>
      <c r="T496" s="260">
        <v>0</v>
      </c>
      <c r="U496" s="260">
        <v>0</v>
      </c>
      <c r="V496" s="260">
        <v>0</v>
      </c>
      <c r="W496" s="274">
        <v>0</v>
      </c>
    </row>
    <row r="497" spans="1:23">
      <c r="A497" t="s">
        <v>192</v>
      </c>
      <c r="B497" s="258">
        <v>910328</v>
      </c>
      <c r="C497" s="7"/>
      <c r="D497" s="7">
        <v>61858</v>
      </c>
      <c r="E497" s="7"/>
      <c r="F497" s="225" t="s">
        <v>95</v>
      </c>
      <c r="G497" s="225" t="s">
        <v>17</v>
      </c>
      <c r="H497" s="259">
        <v>256730</v>
      </c>
      <c r="I497" s="261">
        <v>0</v>
      </c>
      <c r="J497" s="261">
        <v>0</v>
      </c>
      <c r="K497" s="261">
        <v>0</v>
      </c>
      <c r="L497" s="261">
        <v>0</v>
      </c>
      <c r="M497" s="261">
        <v>0</v>
      </c>
      <c r="N497" s="261">
        <v>0</v>
      </c>
      <c r="O497" s="261">
        <v>0</v>
      </c>
      <c r="P497" s="270">
        <v>0</v>
      </c>
      <c r="Q497" s="260">
        <v>0</v>
      </c>
      <c r="R497" s="260">
        <v>0</v>
      </c>
      <c r="S497" s="260">
        <v>0</v>
      </c>
      <c r="T497" s="260">
        <v>0</v>
      </c>
      <c r="U497" s="260">
        <v>0</v>
      </c>
      <c r="V497" s="260">
        <v>0</v>
      </c>
      <c r="W497" s="274">
        <v>0</v>
      </c>
    </row>
    <row r="498" spans="1:23">
      <c r="A498" t="s">
        <v>1014</v>
      </c>
      <c r="B498" s="258">
        <v>910041</v>
      </c>
      <c r="C498" s="7"/>
      <c r="D498" s="7"/>
      <c r="E498" s="7">
        <v>62894</v>
      </c>
      <c r="F498" s="225" t="s">
        <v>123</v>
      </c>
      <c r="G498" s="225" t="s">
        <v>13</v>
      </c>
      <c r="H498" s="259">
        <v>1</v>
      </c>
      <c r="I498" s="261">
        <v>0.59029772193548358</v>
      </c>
      <c r="J498" s="261">
        <v>0</v>
      </c>
      <c r="K498" s="261">
        <v>0.58727798298475697</v>
      </c>
      <c r="L498" s="261">
        <v>0</v>
      </c>
      <c r="M498" s="261">
        <v>0</v>
      </c>
      <c r="N498" s="261">
        <v>9.0228996809642E-4</v>
      </c>
      <c r="O498" s="261">
        <v>2.1174489826302702E-3</v>
      </c>
      <c r="P498" s="270">
        <v>0.59029772193548358</v>
      </c>
      <c r="Q498" s="260">
        <v>0</v>
      </c>
      <c r="R498" s="260">
        <v>0.58727798298475697</v>
      </c>
      <c r="S498" s="260">
        <v>0</v>
      </c>
      <c r="T498" s="260">
        <v>0</v>
      </c>
      <c r="U498" s="260">
        <v>9.0228996809642E-4</v>
      </c>
      <c r="V498" s="260">
        <v>2.1174489826302702E-3</v>
      </c>
      <c r="W498" s="274">
        <v>3.0197389507266902E-3</v>
      </c>
    </row>
    <row r="499" spans="1:23">
      <c r="A499" t="s">
        <v>1304</v>
      </c>
      <c r="B499" s="258">
        <v>34705000</v>
      </c>
      <c r="C499" s="7"/>
      <c r="D499" s="7">
        <v>63908</v>
      </c>
      <c r="E499" s="7"/>
      <c r="F499" s="225" t="s">
        <v>84</v>
      </c>
      <c r="G499" s="225" t="s">
        <v>22</v>
      </c>
      <c r="H499" s="259">
        <v>4191</v>
      </c>
      <c r="I499" s="261">
        <v>0</v>
      </c>
      <c r="J499" s="261">
        <v>0</v>
      </c>
      <c r="K499" s="261">
        <v>0</v>
      </c>
      <c r="L499" s="261">
        <v>0</v>
      </c>
      <c r="M499" s="261">
        <v>0</v>
      </c>
      <c r="N499" s="261">
        <v>0</v>
      </c>
      <c r="O499" s="261">
        <v>0</v>
      </c>
      <c r="P499" s="270">
        <v>0</v>
      </c>
      <c r="Q499" s="260">
        <v>0</v>
      </c>
      <c r="R499" s="260">
        <v>0</v>
      </c>
      <c r="S499" s="260">
        <v>0</v>
      </c>
      <c r="T499" s="260">
        <v>0</v>
      </c>
      <c r="U499" s="260">
        <v>0</v>
      </c>
      <c r="V499" s="260">
        <v>0</v>
      </c>
      <c r="W499" s="274">
        <v>0</v>
      </c>
    </row>
    <row r="500" spans="1:23">
      <c r="A500" t="s">
        <v>1305</v>
      </c>
      <c r="B500" s="258">
        <v>910053</v>
      </c>
      <c r="C500" s="7">
        <v>1004367</v>
      </c>
      <c r="D500" s="7">
        <v>54476</v>
      </c>
      <c r="E500" s="7"/>
      <c r="F500" s="225" t="s">
        <v>86</v>
      </c>
      <c r="G500" s="225" t="s">
        <v>21</v>
      </c>
      <c r="H500" s="259">
        <v>834873</v>
      </c>
      <c r="I500" s="261">
        <v>389614.15600000002</v>
      </c>
      <c r="J500" s="261">
        <v>389218.5</v>
      </c>
      <c r="K500" s="261">
        <v>0</v>
      </c>
      <c r="L500" s="261">
        <v>0</v>
      </c>
      <c r="M500" s="261">
        <v>0</v>
      </c>
      <c r="N500" s="261">
        <v>180.5</v>
      </c>
      <c r="O500" s="261">
        <v>215.15600000000001</v>
      </c>
      <c r="P500" s="270">
        <v>0.46667475891542787</v>
      </c>
      <c r="Q500" s="260">
        <v>0.46620084731450173</v>
      </c>
      <c r="R500" s="260">
        <v>0</v>
      </c>
      <c r="S500" s="260">
        <v>0</v>
      </c>
      <c r="T500" s="260">
        <v>0</v>
      </c>
      <c r="U500" s="260">
        <v>2.1620054786775954E-4</v>
      </c>
      <c r="V500" s="260">
        <v>2.5771105305836937E-4</v>
      </c>
      <c r="W500" s="274">
        <v>0.46667475891542787</v>
      </c>
    </row>
    <row r="501" spans="1:23">
      <c r="A501" t="s">
        <v>1306</v>
      </c>
      <c r="B501" s="258">
        <v>501119</v>
      </c>
      <c r="C501" s="7"/>
      <c r="D501" s="7">
        <v>56695</v>
      </c>
      <c r="E501" s="7"/>
      <c r="F501" s="225" t="s">
        <v>83</v>
      </c>
      <c r="G501" s="225" t="s">
        <v>21</v>
      </c>
      <c r="H501" s="259">
        <v>390209</v>
      </c>
      <c r="I501" s="261">
        <v>0</v>
      </c>
      <c r="J501" s="261">
        <v>0</v>
      </c>
      <c r="K501" s="261">
        <v>0</v>
      </c>
      <c r="L501" s="261">
        <v>0</v>
      </c>
      <c r="M501" s="261">
        <v>0</v>
      </c>
      <c r="N501" s="261">
        <v>0</v>
      </c>
      <c r="O501" s="261">
        <v>0</v>
      </c>
      <c r="P501" s="270">
        <v>0</v>
      </c>
      <c r="Q501" s="260">
        <v>0</v>
      </c>
      <c r="R501" s="260">
        <v>0</v>
      </c>
      <c r="S501" s="260">
        <v>0</v>
      </c>
      <c r="T501" s="260">
        <v>0</v>
      </c>
      <c r="U501" s="260">
        <v>0</v>
      </c>
      <c r="V501" s="260">
        <v>0</v>
      </c>
      <c r="W501" s="274">
        <v>0</v>
      </c>
    </row>
    <row r="502" spans="1:23">
      <c r="A502" t="s">
        <v>193</v>
      </c>
      <c r="B502" s="258">
        <v>910042</v>
      </c>
      <c r="C502" s="7">
        <v>1011465</v>
      </c>
      <c r="D502" s="7">
        <v>54854</v>
      </c>
      <c r="E502" s="7"/>
      <c r="F502" s="225" t="s">
        <v>86</v>
      </c>
      <c r="G502" s="225" t="s">
        <v>18</v>
      </c>
      <c r="H502" s="259">
        <v>31629.996999999999</v>
      </c>
      <c r="I502" s="261">
        <v>22953.863999999998</v>
      </c>
      <c r="J502" s="261">
        <v>22930.3</v>
      </c>
      <c r="K502" s="261">
        <v>0</v>
      </c>
      <c r="L502" s="261">
        <v>0</v>
      </c>
      <c r="M502" s="261">
        <v>0</v>
      </c>
      <c r="N502" s="261">
        <v>10.75</v>
      </c>
      <c r="O502" s="261">
        <v>12.814</v>
      </c>
      <c r="P502" s="270">
        <v>0.725699215210169</v>
      </c>
      <c r="Q502" s="260">
        <v>0.72495422620495342</v>
      </c>
      <c r="R502" s="260">
        <v>0</v>
      </c>
      <c r="S502" s="260">
        <v>0</v>
      </c>
      <c r="T502" s="260">
        <v>0</v>
      </c>
      <c r="U502" s="260">
        <v>3.3986724690489225E-4</v>
      </c>
      <c r="V502" s="260">
        <v>4.051217583106315E-4</v>
      </c>
      <c r="W502" s="274">
        <v>0.725699215210169</v>
      </c>
    </row>
    <row r="503" spans="1:23">
      <c r="A503" t="s">
        <v>1015</v>
      </c>
      <c r="B503" s="258">
        <v>910471</v>
      </c>
      <c r="C503" s="7"/>
      <c r="D503" s="7">
        <v>60827</v>
      </c>
      <c r="E503" s="7">
        <v>64564</v>
      </c>
      <c r="F503" s="225" t="s">
        <v>84</v>
      </c>
      <c r="G503" s="225" t="s">
        <v>13</v>
      </c>
      <c r="H503" s="259">
        <v>380637</v>
      </c>
      <c r="I503" s="261">
        <v>0</v>
      </c>
      <c r="J503" s="261">
        <v>0</v>
      </c>
      <c r="K503" s="261">
        <v>0</v>
      </c>
      <c r="L503" s="261">
        <v>0</v>
      </c>
      <c r="M503" s="261">
        <v>0</v>
      </c>
      <c r="N503" s="261">
        <v>0</v>
      </c>
      <c r="O503" s="261">
        <v>0</v>
      </c>
      <c r="P503" s="270">
        <v>0</v>
      </c>
      <c r="Q503" s="260">
        <v>0</v>
      </c>
      <c r="R503" s="260">
        <v>0</v>
      </c>
      <c r="S503" s="260">
        <v>0</v>
      </c>
      <c r="T503" s="260">
        <v>0</v>
      </c>
      <c r="U503" s="260">
        <v>0</v>
      </c>
      <c r="V503" s="260">
        <v>0</v>
      </c>
      <c r="W503" s="274">
        <v>0</v>
      </c>
    </row>
    <row r="504" spans="1:23">
      <c r="A504" t="s">
        <v>194</v>
      </c>
      <c r="B504" s="258">
        <v>910120</v>
      </c>
      <c r="C504" s="7">
        <v>1000237</v>
      </c>
      <c r="D504" s="7">
        <v>55522</v>
      </c>
      <c r="E504" s="7"/>
      <c r="F504" s="225" t="s">
        <v>86</v>
      </c>
      <c r="G504" s="225" t="s">
        <v>13</v>
      </c>
      <c r="H504" s="259">
        <v>522679</v>
      </c>
      <c r="I504" s="261">
        <v>287951.43199999997</v>
      </c>
      <c r="J504" s="261">
        <v>287658.8</v>
      </c>
      <c r="K504" s="261">
        <v>0</v>
      </c>
      <c r="L504" s="261">
        <v>0</v>
      </c>
      <c r="M504" s="261">
        <v>0</v>
      </c>
      <c r="N504" s="261">
        <v>133.5</v>
      </c>
      <c r="O504" s="261">
        <v>159.13200000000001</v>
      </c>
      <c r="P504" s="270">
        <v>0.55091448479850913</v>
      </c>
      <c r="Q504" s="260">
        <v>0.55035461535665287</v>
      </c>
      <c r="R504" s="260">
        <v>0</v>
      </c>
      <c r="S504" s="260">
        <v>0</v>
      </c>
      <c r="T504" s="260">
        <v>0</v>
      </c>
      <c r="U504" s="260">
        <v>2.5541489135779322E-4</v>
      </c>
      <c r="V504" s="260">
        <v>3.0445455049848952E-4</v>
      </c>
      <c r="W504" s="274">
        <v>0.55091448479850913</v>
      </c>
    </row>
    <row r="505" spans="1:23">
      <c r="A505" t="s">
        <v>1016</v>
      </c>
      <c r="B505" s="258">
        <v>910511</v>
      </c>
      <c r="C505" s="7"/>
      <c r="D505" s="7">
        <v>59826</v>
      </c>
      <c r="E505" s="7">
        <v>62772</v>
      </c>
      <c r="F505" s="225" t="s">
        <v>84</v>
      </c>
      <c r="G505" s="225" t="s">
        <v>18</v>
      </c>
      <c r="H505" s="259">
        <v>216495</v>
      </c>
      <c r="I505" s="261">
        <v>0</v>
      </c>
      <c r="J505" s="261">
        <v>0</v>
      </c>
      <c r="K505" s="261">
        <v>0</v>
      </c>
      <c r="L505" s="261">
        <v>0</v>
      </c>
      <c r="M505" s="261">
        <v>0</v>
      </c>
      <c r="N505" s="261">
        <v>0</v>
      </c>
      <c r="O505" s="261">
        <v>0</v>
      </c>
      <c r="P505" s="270">
        <v>0</v>
      </c>
      <c r="Q505" s="260">
        <v>0</v>
      </c>
      <c r="R505" s="260">
        <v>0</v>
      </c>
      <c r="S505" s="260">
        <v>0</v>
      </c>
      <c r="T505" s="260">
        <v>0</v>
      </c>
      <c r="U505" s="260">
        <v>0</v>
      </c>
      <c r="V505" s="260">
        <v>0</v>
      </c>
      <c r="W505" s="274">
        <v>0</v>
      </c>
    </row>
    <row r="506" spans="1:23">
      <c r="A506" t="s">
        <v>1307</v>
      </c>
      <c r="B506" s="258">
        <v>23362700</v>
      </c>
      <c r="C506" s="7"/>
      <c r="D506" s="7">
        <v>58441</v>
      </c>
      <c r="E506" s="7"/>
      <c r="F506" s="225" t="s">
        <v>95</v>
      </c>
      <c r="G506" s="225" t="s">
        <v>21</v>
      </c>
      <c r="H506" s="259">
        <v>5965</v>
      </c>
      <c r="I506" s="261">
        <v>0</v>
      </c>
      <c r="J506" s="261">
        <v>0</v>
      </c>
      <c r="K506" s="261">
        <v>0</v>
      </c>
      <c r="L506" s="261">
        <v>0</v>
      </c>
      <c r="M506" s="261">
        <v>0</v>
      </c>
      <c r="N506" s="261">
        <v>0</v>
      </c>
      <c r="O506" s="261">
        <v>0</v>
      </c>
      <c r="P506" s="270">
        <v>0</v>
      </c>
      <c r="Q506" s="260">
        <v>0</v>
      </c>
      <c r="R506" s="260">
        <v>0</v>
      </c>
      <c r="S506" s="260">
        <v>0</v>
      </c>
      <c r="T506" s="260">
        <v>0</v>
      </c>
      <c r="U506" s="260">
        <v>0</v>
      </c>
      <c r="V506" s="260">
        <v>0</v>
      </c>
      <c r="W506" s="274">
        <v>0</v>
      </c>
    </row>
    <row r="507" spans="1:23">
      <c r="A507" t="s">
        <v>1308</v>
      </c>
      <c r="B507" s="258">
        <v>500045</v>
      </c>
      <c r="C507" s="7"/>
      <c r="D507" s="7">
        <v>6265</v>
      </c>
      <c r="E507" s="7"/>
      <c r="F507" s="225" t="s">
        <v>83</v>
      </c>
      <c r="G507" s="225" t="s">
        <v>21</v>
      </c>
      <c r="H507" s="259">
        <v>0</v>
      </c>
      <c r="I507" s="261">
        <v>0</v>
      </c>
      <c r="J507" s="261">
        <v>0</v>
      </c>
      <c r="K507" s="261">
        <v>0</v>
      </c>
      <c r="L507" s="261">
        <v>0</v>
      </c>
      <c r="M507" s="261">
        <v>0</v>
      </c>
      <c r="N507" s="261">
        <v>0</v>
      </c>
      <c r="O507" s="261">
        <v>0</v>
      </c>
      <c r="P507" s="270">
        <v>0</v>
      </c>
      <c r="Q507" s="260">
        <v>0</v>
      </c>
      <c r="R507" s="260">
        <v>0</v>
      </c>
      <c r="S507" s="260">
        <v>0</v>
      </c>
      <c r="T507" s="260">
        <v>0</v>
      </c>
      <c r="U507" s="260">
        <v>0</v>
      </c>
      <c r="V507" s="260">
        <v>0</v>
      </c>
      <c r="W507" s="274">
        <v>0</v>
      </c>
    </row>
    <row r="508" spans="1:23">
      <c r="A508" t="s">
        <v>1309</v>
      </c>
      <c r="B508" s="258">
        <v>500187</v>
      </c>
      <c r="C508" s="7"/>
      <c r="D508" s="7">
        <v>3850</v>
      </c>
      <c r="E508" s="7"/>
      <c r="F508" s="225" t="s">
        <v>83</v>
      </c>
      <c r="G508" s="225" t="s">
        <v>21</v>
      </c>
      <c r="H508" s="259">
        <v>580317</v>
      </c>
      <c r="I508" s="261">
        <v>0</v>
      </c>
      <c r="J508" s="261">
        <v>0</v>
      </c>
      <c r="K508" s="261">
        <v>0</v>
      </c>
      <c r="L508" s="261">
        <v>0</v>
      </c>
      <c r="M508" s="261">
        <v>0</v>
      </c>
      <c r="N508" s="261">
        <v>0</v>
      </c>
      <c r="O508" s="261">
        <v>0</v>
      </c>
      <c r="P508" s="270">
        <v>0</v>
      </c>
      <c r="Q508" s="260">
        <v>0</v>
      </c>
      <c r="R508" s="260">
        <v>0</v>
      </c>
      <c r="S508" s="260">
        <v>0</v>
      </c>
      <c r="T508" s="260">
        <v>0</v>
      </c>
      <c r="U508" s="260">
        <v>0</v>
      </c>
      <c r="V508" s="260">
        <v>0</v>
      </c>
      <c r="W508" s="274">
        <v>0</v>
      </c>
    </row>
    <row r="509" spans="1:23">
      <c r="A509" t="s">
        <v>1616</v>
      </c>
      <c r="B509" s="258">
        <v>910512</v>
      </c>
      <c r="C509" s="7"/>
      <c r="D509" s="7">
        <v>62516</v>
      </c>
      <c r="E509" s="7"/>
      <c r="F509" s="225" t="s">
        <v>95</v>
      </c>
      <c r="G509" s="225" t="s">
        <v>106</v>
      </c>
      <c r="H509" s="259">
        <v>1316768</v>
      </c>
      <c r="I509" s="261">
        <v>0</v>
      </c>
      <c r="J509" s="261">
        <v>0</v>
      </c>
      <c r="K509" s="261">
        <v>0</v>
      </c>
      <c r="L509" s="261">
        <v>0</v>
      </c>
      <c r="M509" s="261">
        <v>0</v>
      </c>
      <c r="N509" s="261">
        <v>0</v>
      </c>
      <c r="O509" s="261">
        <v>0</v>
      </c>
      <c r="P509" s="270">
        <v>0</v>
      </c>
      <c r="Q509" s="260">
        <v>0</v>
      </c>
      <c r="R509" s="260">
        <v>0</v>
      </c>
      <c r="S509" s="260">
        <v>0</v>
      </c>
      <c r="T509" s="260">
        <v>0</v>
      </c>
      <c r="U509" s="260">
        <v>0</v>
      </c>
      <c r="V509" s="260">
        <v>0</v>
      </c>
      <c r="W509" s="274">
        <v>0</v>
      </c>
    </row>
    <row r="510" spans="1:23">
      <c r="A510" t="s">
        <v>1617</v>
      </c>
      <c r="B510" s="258">
        <v>910529</v>
      </c>
      <c r="C510" s="7"/>
      <c r="D510" s="7">
        <v>62516</v>
      </c>
      <c r="E510" s="7"/>
      <c r="F510" s="225" t="s">
        <v>95</v>
      </c>
      <c r="G510" s="225" t="s">
        <v>106</v>
      </c>
      <c r="H510" s="259">
        <v>1316768</v>
      </c>
      <c r="I510" s="261">
        <v>0</v>
      </c>
      <c r="J510" s="261">
        <v>0</v>
      </c>
      <c r="K510" s="261">
        <v>0</v>
      </c>
      <c r="L510" s="261">
        <v>0</v>
      </c>
      <c r="M510" s="261">
        <v>0</v>
      </c>
      <c r="N510" s="261">
        <v>0</v>
      </c>
      <c r="O510" s="261">
        <v>0</v>
      </c>
      <c r="P510" s="270">
        <v>0</v>
      </c>
      <c r="Q510" s="260">
        <v>0</v>
      </c>
      <c r="R510" s="260">
        <v>0</v>
      </c>
      <c r="S510" s="260">
        <v>0</v>
      </c>
      <c r="T510" s="260">
        <v>0</v>
      </c>
      <c r="U510" s="260">
        <v>0</v>
      </c>
      <c r="V510" s="260">
        <v>0</v>
      </c>
      <c r="W510" s="274">
        <v>0</v>
      </c>
    </row>
    <row r="511" spans="1:23">
      <c r="A511" t="s">
        <v>1081</v>
      </c>
      <c r="B511" s="258">
        <v>910542</v>
      </c>
      <c r="C511" s="7"/>
      <c r="D511" s="7">
        <v>64066</v>
      </c>
      <c r="E511" s="7">
        <v>64729</v>
      </c>
      <c r="F511" s="225" t="s">
        <v>95</v>
      </c>
      <c r="G511" s="225" t="s">
        <v>19</v>
      </c>
      <c r="H511" s="259">
        <v>837187</v>
      </c>
      <c r="I511" s="261">
        <v>0</v>
      </c>
      <c r="J511" s="261">
        <v>0</v>
      </c>
      <c r="K511" s="261">
        <v>0</v>
      </c>
      <c r="L511" s="261">
        <v>0</v>
      </c>
      <c r="M511" s="261">
        <v>0</v>
      </c>
      <c r="N511" s="261">
        <v>0</v>
      </c>
      <c r="O511" s="261">
        <v>0</v>
      </c>
      <c r="P511" s="270">
        <v>0</v>
      </c>
      <c r="Q511" s="260">
        <v>0</v>
      </c>
      <c r="R511" s="260">
        <v>0</v>
      </c>
      <c r="S511" s="260">
        <v>0</v>
      </c>
      <c r="T511" s="260">
        <v>0</v>
      </c>
      <c r="U511" s="260">
        <v>0</v>
      </c>
      <c r="V511" s="260">
        <v>0</v>
      </c>
      <c r="W511" s="274">
        <v>0</v>
      </c>
    </row>
    <row r="512" spans="1:23">
      <c r="A512" t="s">
        <v>1017</v>
      </c>
      <c r="B512" s="258">
        <v>900571</v>
      </c>
      <c r="C512" s="7"/>
      <c r="D512" s="7">
        <v>52015</v>
      </c>
      <c r="E512" s="7">
        <v>60313</v>
      </c>
      <c r="F512" s="225" t="s">
        <v>168</v>
      </c>
      <c r="G512" s="225" t="s">
        <v>18</v>
      </c>
      <c r="H512" s="259">
        <v>471624</v>
      </c>
      <c r="I512" s="261">
        <v>17722.054606666719</v>
      </c>
      <c r="J512" s="261">
        <v>0</v>
      </c>
      <c r="K512" s="261">
        <v>0</v>
      </c>
      <c r="L512" s="261">
        <v>17722.054606666719</v>
      </c>
      <c r="M512" s="261">
        <v>0</v>
      </c>
      <c r="N512" s="261">
        <v>0</v>
      </c>
      <c r="O512" s="261">
        <v>0</v>
      </c>
      <c r="P512" s="270">
        <v>3.7576659810922938E-2</v>
      </c>
      <c r="Q512" s="260">
        <v>0</v>
      </c>
      <c r="R512" s="260">
        <v>0</v>
      </c>
      <c r="S512" s="260">
        <v>3.7576659810922938E-2</v>
      </c>
      <c r="T512" s="260">
        <v>0</v>
      </c>
      <c r="U512" s="260">
        <v>0</v>
      </c>
      <c r="V512" s="260">
        <v>0</v>
      </c>
      <c r="W512" s="274">
        <v>0</v>
      </c>
    </row>
    <row r="513" spans="1:23">
      <c r="A513" t="s">
        <v>1618</v>
      </c>
      <c r="B513" s="258">
        <v>500027</v>
      </c>
      <c r="C513" s="7"/>
      <c r="D513" s="7">
        <v>3895</v>
      </c>
      <c r="E513" s="7"/>
      <c r="F513" s="225" t="s">
        <v>83</v>
      </c>
      <c r="G513" s="225" t="s">
        <v>22</v>
      </c>
      <c r="H513" s="259">
        <v>5406985</v>
      </c>
      <c r="I513" s="261">
        <v>0</v>
      </c>
      <c r="J513" s="261">
        <v>0</v>
      </c>
      <c r="K513" s="261">
        <v>0</v>
      </c>
      <c r="L513" s="261">
        <v>0</v>
      </c>
      <c r="M513" s="261">
        <v>0</v>
      </c>
      <c r="N513" s="261">
        <v>0</v>
      </c>
      <c r="O513" s="261">
        <v>0</v>
      </c>
      <c r="P513" s="270">
        <v>0</v>
      </c>
      <c r="Q513" s="260">
        <v>0</v>
      </c>
      <c r="R513" s="260">
        <v>0</v>
      </c>
      <c r="S513" s="260">
        <v>0</v>
      </c>
      <c r="T513" s="260">
        <v>0</v>
      </c>
      <c r="U513" s="260">
        <v>0</v>
      </c>
      <c r="V513" s="260">
        <v>0</v>
      </c>
      <c r="W513" s="274">
        <v>0</v>
      </c>
    </row>
    <row r="514" spans="1:23">
      <c r="A514" t="s">
        <v>195</v>
      </c>
      <c r="B514" s="258">
        <v>900577</v>
      </c>
      <c r="C514" s="7"/>
      <c r="D514" s="7">
        <v>57353</v>
      </c>
      <c r="E514" s="7">
        <v>60651</v>
      </c>
      <c r="F514" s="225" t="s">
        <v>98</v>
      </c>
      <c r="G514" s="225" t="s">
        <v>24</v>
      </c>
      <c r="H514" s="259">
        <v>54791</v>
      </c>
      <c r="I514" s="261">
        <v>0</v>
      </c>
      <c r="J514" s="261">
        <v>0</v>
      </c>
      <c r="K514" s="261">
        <v>0</v>
      </c>
      <c r="L514" s="261">
        <v>0</v>
      </c>
      <c r="M514" s="261">
        <v>0</v>
      </c>
      <c r="N514" s="261">
        <v>0</v>
      </c>
      <c r="O514" s="261">
        <v>0</v>
      </c>
      <c r="P514" s="270">
        <v>0</v>
      </c>
      <c r="Q514" s="260">
        <v>0</v>
      </c>
      <c r="R514" s="260">
        <v>0</v>
      </c>
      <c r="S514" s="260">
        <v>0</v>
      </c>
      <c r="T514" s="260">
        <v>0</v>
      </c>
      <c r="U514" s="260">
        <v>0</v>
      </c>
      <c r="V514" s="260">
        <v>0</v>
      </c>
      <c r="W514" s="274">
        <v>0</v>
      </c>
    </row>
    <row r="515" spans="1:23">
      <c r="A515" t="s">
        <v>1619</v>
      </c>
      <c r="B515" s="258">
        <v>500015</v>
      </c>
      <c r="C515" s="7"/>
      <c r="D515" s="7">
        <v>2195</v>
      </c>
      <c r="E515" s="7"/>
      <c r="F515" s="225" t="s">
        <v>83</v>
      </c>
      <c r="G515" s="225" t="s">
        <v>17</v>
      </c>
      <c r="H515" s="259">
        <v>396281</v>
      </c>
      <c r="I515" s="261">
        <v>0</v>
      </c>
      <c r="J515" s="261">
        <v>0</v>
      </c>
      <c r="K515" s="261">
        <v>0</v>
      </c>
      <c r="L515" s="261">
        <v>0</v>
      </c>
      <c r="M515" s="261">
        <v>0</v>
      </c>
      <c r="N515" s="261">
        <v>0</v>
      </c>
      <c r="O515" s="261">
        <v>0</v>
      </c>
      <c r="P515" s="270">
        <v>0</v>
      </c>
      <c r="Q515" s="260">
        <v>0</v>
      </c>
      <c r="R515" s="260">
        <v>0</v>
      </c>
      <c r="S515" s="260">
        <v>0</v>
      </c>
      <c r="T515" s="260">
        <v>0</v>
      </c>
      <c r="U515" s="260">
        <v>0</v>
      </c>
      <c r="V515" s="260">
        <v>0</v>
      </c>
      <c r="W515" s="274">
        <v>0</v>
      </c>
    </row>
    <row r="516" spans="1:23">
      <c r="A516" t="s">
        <v>1310</v>
      </c>
      <c r="B516" s="258">
        <v>700140</v>
      </c>
      <c r="C516" s="7"/>
      <c r="D516" s="7">
        <v>60432</v>
      </c>
      <c r="E516" s="7"/>
      <c r="F516" s="225" t="s">
        <v>84</v>
      </c>
      <c r="G516" s="225" t="s">
        <v>24</v>
      </c>
      <c r="H516" s="259">
        <v>130025</v>
      </c>
      <c r="I516" s="261">
        <v>0</v>
      </c>
      <c r="J516" s="261">
        <v>0</v>
      </c>
      <c r="K516" s="261">
        <v>0</v>
      </c>
      <c r="L516" s="261">
        <v>0</v>
      </c>
      <c r="M516" s="261">
        <v>0</v>
      </c>
      <c r="N516" s="261">
        <v>0</v>
      </c>
      <c r="O516" s="261">
        <v>0</v>
      </c>
      <c r="P516" s="270">
        <v>0</v>
      </c>
      <c r="Q516" s="260">
        <v>0</v>
      </c>
      <c r="R516" s="260">
        <v>0</v>
      </c>
      <c r="S516" s="260">
        <v>0</v>
      </c>
      <c r="T516" s="260">
        <v>0</v>
      </c>
      <c r="U516" s="260">
        <v>0</v>
      </c>
      <c r="V516" s="260">
        <v>0</v>
      </c>
      <c r="W516" s="274">
        <v>0</v>
      </c>
    </row>
    <row r="517" spans="1:23">
      <c r="A517" t="s">
        <v>1311</v>
      </c>
      <c r="B517" s="258">
        <v>500239</v>
      </c>
      <c r="C517" s="7"/>
      <c r="D517" s="7">
        <v>57496</v>
      </c>
      <c r="E517" s="7">
        <v>60735</v>
      </c>
      <c r="F517" s="225" t="s">
        <v>83</v>
      </c>
      <c r="G517" s="225" t="s">
        <v>21</v>
      </c>
      <c r="H517" s="259">
        <v>37317</v>
      </c>
      <c r="I517" s="261">
        <v>0</v>
      </c>
      <c r="J517" s="261">
        <v>0</v>
      </c>
      <c r="K517" s="261">
        <v>0</v>
      </c>
      <c r="L517" s="261">
        <v>0</v>
      </c>
      <c r="M517" s="261">
        <v>0</v>
      </c>
      <c r="N517" s="261">
        <v>0</v>
      </c>
      <c r="O517" s="261">
        <v>0</v>
      </c>
      <c r="P517" s="270">
        <v>0</v>
      </c>
      <c r="Q517" s="260">
        <v>0</v>
      </c>
      <c r="R517" s="260">
        <v>0</v>
      </c>
      <c r="S517" s="260">
        <v>0</v>
      </c>
      <c r="T517" s="260">
        <v>0</v>
      </c>
      <c r="U517" s="260">
        <v>0</v>
      </c>
      <c r="V517" s="260">
        <v>0</v>
      </c>
      <c r="W517" s="274">
        <v>0</v>
      </c>
    </row>
    <row r="518" spans="1:23">
      <c r="A518" t="s">
        <v>1312</v>
      </c>
      <c r="B518" s="258">
        <v>500170</v>
      </c>
      <c r="C518" s="7"/>
      <c r="D518" s="7">
        <v>3040</v>
      </c>
      <c r="E518" s="7"/>
      <c r="F518" s="225" t="s">
        <v>83</v>
      </c>
      <c r="G518" s="225" t="s">
        <v>22</v>
      </c>
      <c r="H518" s="259">
        <v>166485</v>
      </c>
      <c r="I518" s="261">
        <v>0</v>
      </c>
      <c r="J518" s="261">
        <v>0</v>
      </c>
      <c r="K518" s="261">
        <v>0</v>
      </c>
      <c r="L518" s="261">
        <v>0</v>
      </c>
      <c r="M518" s="261">
        <v>0</v>
      </c>
      <c r="N518" s="261">
        <v>0</v>
      </c>
      <c r="O518" s="261">
        <v>0</v>
      </c>
      <c r="P518" s="270">
        <v>0</v>
      </c>
      <c r="Q518" s="260">
        <v>0</v>
      </c>
      <c r="R518" s="260">
        <v>0</v>
      </c>
      <c r="S518" s="260">
        <v>0</v>
      </c>
      <c r="T518" s="260">
        <v>0</v>
      </c>
      <c r="U518" s="260">
        <v>0</v>
      </c>
      <c r="V518" s="260">
        <v>0</v>
      </c>
      <c r="W518" s="274">
        <v>0</v>
      </c>
    </row>
    <row r="519" spans="1:23">
      <c r="A519" t="s">
        <v>1018</v>
      </c>
      <c r="B519" s="258">
        <v>800176</v>
      </c>
      <c r="C519" s="7"/>
      <c r="D519" s="7">
        <v>57327</v>
      </c>
      <c r="E519" s="7">
        <v>61199</v>
      </c>
      <c r="F519" s="225" t="s">
        <v>95</v>
      </c>
      <c r="G519" s="225" t="s">
        <v>106</v>
      </c>
      <c r="H519" s="259">
        <v>254753</v>
      </c>
      <c r="I519" s="261">
        <v>0</v>
      </c>
      <c r="J519" s="261">
        <v>0</v>
      </c>
      <c r="K519" s="261">
        <v>0</v>
      </c>
      <c r="L519" s="261">
        <v>0</v>
      </c>
      <c r="M519" s="261">
        <v>0</v>
      </c>
      <c r="N519" s="261">
        <v>0</v>
      </c>
      <c r="O519" s="261">
        <v>0</v>
      </c>
      <c r="P519" s="270">
        <v>0</v>
      </c>
      <c r="Q519" s="260">
        <v>0</v>
      </c>
      <c r="R519" s="260">
        <v>0</v>
      </c>
      <c r="S519" s="260">
        <v>0</v>
      </c>
      <c r="T519" s="260">
        <v>0</v>
      </c>
      <c r="U519" s="260">
        <v>0</v>
      </c>
      <c r="V519" s="260">
        <v>0</v>
      </c>
      <c r="W519" s="274">
        <v>0</v>
      </c>
    </row>
    <row r="520" spans="1:23">
      <c r="A520" t="s">
        <v>1059</v>
      </c>
      <c r="B520" s="258">
        <v>910530</v>
      </c>
      <c r="C520" s="7"/>
      <c r="D520" s="7">
        <v>60654</v>
      </c>
      <c r="E520" s="7">
        <v>63108</v>
      </c>
      <c r="F520" s="225" t="s">
        <v>84</v>
      </c>
      <c r="G520" s="225" t="s">
        <v>18</v>
      </c>
      <c r="H520" s="259">
        <v>429263</v>
      </c>
      <c r="I520" s="261">
        <v>0</v>
      </c>
      <c r="J520" s="261">
        <v>0</v>
      </c>
      <c r="K520" s="261">
        <v>0</v>
      </c>
      <c r="L520" s="261">
        <v>0</v>
      </c>
      <c r="M520" s="261">
        <v>0</v>
      </c>
      <c r="N520" s="261">
        <v>0</v>
      </c>
      <c r="O520" s="261">
        <v>0</v>
      </c>
      <c r="P520" s="270">
        <v>0</v>
      </c>
      <c r="Q520" s="260">
        <v>0</v>
      </c>
      <c r="R520" s="260">
        <v>0</v>
      </c>
      <c r="S520" s="260">
        <v>0</v>
      </c>
      <c r="T520" s="260">
        <v>0</v>
      </c>
      <c r="U520" s="260">
        <v>0</v>
      </c>
      <c r="V520" s="260">
        <v>0</v>
      </c>
      <c r="W520" s="274">
        <v>0</v>
      </c>
    </row>
    <row r="521" spans="1:23">
      <c r="A521" t="s">
        <v>1313</v>
      </c>
      <c r="B521" s="258">
        <v>900456</v>
      </c>
      <c r="C521" s="7">
        <v>1007310</v>
      </c>
      <c r="D521" s="7">
        <v>3845</v>
      </c>
      <c r="E521" s="7"/>
      <c r="F521" s="225" t="s">
        <v>93</v>
      </c>
      <c r="G521" s="225" t="s">
        <v>21</v>
      </c>
      <c r="H521" s="259">
        <v>4143371.9780000001</v>
      </c>
      <c r="I521" s="261">
        <v>4536949.43</v>
      </c>
      <c r="J521" s="261">
        <v>4501387.3</v>
      </c>
      <c r="K521" s="261">
        <v>0</v>
      </c>
      <c r="L521" s="261">
        <v>0</v>
      </c>
      <c r="M521" s="261">
        <v>0</v>
      </c>
      <c r="N521" s="261">
        <v>13008</v>
      </c>
      <c r="O521" s="261">
        <v>22554.13</v>
      </c>
      <c r="P521" s="270">
        <v>1.0949896495148812</v>
      </c>
      <c r="Q521" s="260">
        <v>1.0864067537022861</v>
      </c>
      <c r="R521" s="260">
        <v>0</v>
      </c>
      <c r="S521" s="260">
        <v>0</v>
      </c>
      <c r="T521" s="260">
        <v>0</v>
      </c>
      <c r="U521" s="260">
        <v>3.1394719250572678E-3</v>
      </c>
      <c r="V521" s="260">
        <v>5.4434238875378134E-3</v>
      </c>
      <c r="W521" s="274">
        <v>1.0949896495148812</v>
      </c>
    </row>
    <row r="522" spans="1:23">
      <c r="A522" t="s">
        <v>196</v>
      </c>
      <c r="B522" s="258">
        <v>900053</v>
      </c>
      <c r="C522" s="7"/>
      <c r="D522" s="7">
        <v>56853</v>
      </c>
      <c r="E522" s="7">
        <v>61356</v>
      </c>
      <c r="F522" s="225" t="s">
        <v>197</v>
      </c>
      <c r="G522" s="225" t="s">
        <v>24</v>
      </c>
      <c r="H522" s="259">
        <v>38168</v>
      </c>
      <c r="I522" s="261">
        <v>24033.542545739998</v>
      </c>
      <c r="J522" s="261">
        <v>0</v>
      </c>
      <c r="K522" s="261">
        <v>23910.59607</v>
      </c>
      <c r="L522" s="261">
        <v>0</v>
      </c>
      <c r="M522" s="261">
        <v>0</v>
      </c>
      <c r="N522" s="261">
        <v>36.736080000000001</v>
      </c>
      <c r="O522" s="261">
        <v>86.210395739999996</v>
      </c>
      <c r="P522" s="270">
        <v>0.62967780721389655</v>
      </c>
      <c r="Q522" s="260">
        <v>0</v>
      </c>
      <c r="R522" s="260">
        <v>0.62645661470341651</v>
      </c>
      <c r="S522" s="260">
        <v>0</v>
      </c>
      <c r="T522" s="260">
        <v>0</v>
      </c>
      <c r="U522" s="260">
        <v>9.6248375602599038E-4</v>
      </c>
      <c r="V522" s="260">
        <v>2.2587087544539927E-3</v>
      </c>
      <c r="W522" s="274">
        <v>3.2211925104799833E-3</v>
      </c>
    </row>
    <row r="523" spans="1:23">
      <c r="A523" t="s">
        <v>1060</v>
      </c>
      <c r="B523" s="258">
        <v>910019</v>
      </c>
      <c r="C523" s="7"/>
      <c r="D523" s="7"/>
      <c r="E523" s="7">
        <v>62893</v>
      </c>
      <c r="F523" s="225" t="s">
        <v>123</v>
      </c>
      <c r="G523" s="225" t="s">
        <v>13</v>
      </c>
      <c r="H523" s="259">
        <v>1</v>
      </c>
      <c r="I523" s="261">
        <v>0.59029772193548358</v>
      </c>
      <c r="J523" s="261">
        <v>0</v>
      </c>
      <c r="K523" s="261">
        <v>0.58727798298475697</v>
      </c>
      <c r="L523" s="261">
        <v>0</v>
      </c>
      <c r="M523" s="261">
        <v>0</v>
      </c>
      <c r="N523" s="261">
        <v>9.0228996809642E-4</v>
      </c>
      <c r="O523" s="261">
        <v>2.1174489826302702E-3</v>
      </c>
      <c r="P523" s="270">
        <v>0.59029772193548358</v>
      </c>
      <c r="Q523" s="260">
        <v>0</v>
      </c>
      <c r="R523" s="260">
        <v>0.58727798298475697</v>
      </c>
      <c r="S523" s="260">
        <v>0</v>
      </c>
      <c r="T523" s="260">
        <v>0</v>
      </c>
      <c r="U523" s="260">
        <v>9.0228996809642E-4</v>
      </c>
      <c r="V523" s="260">
        <v>2.1174489826302702E-3</v>
      </c>
      <c r="W523" s="274">
        <v>3.0197389507266902E-3</v>
      </c>
    </row>
    <row r="524" spans="1:23">
      <c r="A524" t="s">
        <v>198</v>
      </c>
      <c r="B524" s="258">
        <v>910329</v>
      </c>
      <c r="C524" s="7">
        <v>1000446</v>
      </c>
      <c r="D524" s="7">
        <v>56224</v>
      </c>
      <c r="E524" s="7"/>
      <c r="F524" s="225" t="s">
        <v>93</v>
      </c>
      <c r="G524" s="225" t="s">
        <v>18</v>
      </c>
      <c r="H524" s="259">
        <v>1085753.047</v>
      </c>
      <c r="I524" s="261">
        <v>1088648.2339999999</v>
      </c>
      <c r="J524" s="261">
        <v>1080316.3</v>
      </c>
      <c r="K524" s="261">
        <v>0</v>
      </c>
      <c r="L524" s="261">
        <v>0</v>
      </c>
      <c r="M524" s="261">
        <v>0</v>
      </c>
      <c r="N524" s="261">
        <v>3047.5</v>
      </c>
      <c r="O524" s="261">
        <v>5284.4340000000002</v>
      </c>
      <c r="P524" s="270">
        <v>1.0026665244071842</v>
      </c>
      <c r="Q524" s="260">
        <v>0.99499264863679449</v>
      </c>
      <c r="R524" s="260">
        <v>0</v>
      </c>
      <c r="S524" s="260">
        <v>0</v>
      </c>
      <c r="T524" s="260">
        <v>0</v>
      </c>
      <c r="U524" s="260">
        <v>2.8068076883785158E-3</v>
      </c>
      <c r="V524" s="260">
        <v>4.8670680820111023E-3</v>
      </c>
      <c r="W524" s="274">
        <v>1.0026665244071842</v>
      </c>
    </row>
    <row r="525" spans="1:23">
      <c r="A525" t="s">
        <v>1314</v>
      </c>
      <c r="B525" s="258">
        <v>810016</v>
      </c>
      <c r="C525" s="7"/>
      <c r="D525" s="7">
        <v>58571</v>
      </c>
      <c r="E525" s="7">
        <v>63027</v>
      </c>
      <c r="F525" s="225" t="s">
        <v>95</v>
      </c>
      <c r="G525" s="225" t="s">
        <v>21</v>
      </c>
      <c r="H525" s="259">
        <v>678459</v>
      </c>
      <c r="I525" s="261">
        <v>0</v>
      </c>
      <c r="J525" s="261">
        <v>0</v>
      </c>
      <c r="K525" s="261">
        <v>0</v>
      </c>
      <c r="L525" s="261">
        <v>0</v>
      </c>
      <c r="M525" s="261">
        <v>0</v>
      </c>
      <c r="N525" s="261">
        <v>0</v>
      </c>
      <c r="O525" s="261">
        <v>0</v>
      </c>
      <c r="P525" s="270">
        <v>0</v>
      </c>
      <c r="Q525" s="260">
        <v>0</v>
      </c>
      <c r="R525" s="260">
        <v>0</v>
      </c>
      <c r="S525" s="260">
        <v>0</v>
      </c>
      <c r="T525" s="260">
        <v>0</v>
      </c>
      <c r="U525" s="260">
        <v>0</v>
      </c>
      <c r="V525" s="260">
        <v>0</v>
      </c>
      <c r="W525" s="274">
        <v>0</v>
      </c>
    </row>
    <row r="526" spans="1:23">
      <c r="A526" t="s">
        <v>1019</v>
      </c>
      <c r="B526" s="258">
        <v>910112</v>
      </c>
      <c r="C526" s="7"/>
      <c r="D526" s="7">
        <v>60785</v>
      </c>
      <c r="E526" s="7">
        <v>63319</v>
      </c>
      <c r="F526" s="225" t="s">
        <v>98</v>
      </c>
      <c r="G526" s="225" t="s">
        <v>18</v>
      </c>
      <c r="H526" s="259">
        <v>367757</v>
      </c>
      <c r="I526" s="261">
        <v>0</v>
      </c>
      <c r="J526" s="261">
        <v>0</v>
      </c>
      <c r="K526" s="261">
        <v>0</v>
      </c>
      <c r="L526" s="261">
        <v>0</v>
      </c>
      <c r="M526" s="261">
        <v>0</v>
      </c>
      <c r="N526" s="261">
        <v>0</v>
      </c>
      <c r="O526" s="261">
        <v>0</v>
      </c>
      <c r="P526" s="270">
        <v>0</v>
      </c>
      <c r="Q526" s="260">
        <v>0</v>
      </c>
      <c r="R526" s="260">
        <v>0</v>
      </c>
      <c r="S526" s="260">
        <v>0</v>
      </c>
      <c r="T526" s="260">
        <v>0</v>
      </c>
      <c r="U526" s="260">
        <v>0</v>
      </c>
      <c r="V526" s="260">
        <v>0</v>
      </c>
      <c r="W526" s="274">
        <v>0</v>
      </c>
    </row>
    <row r="527" spans="1:23">
      <c r="A527" t="s">
        <v>1084</v>
      </c>
      <c r="B527" s="258">
        <v>910330</v>
      </c>
      <c r="C527" s="7"/>
      <c r="D527" s="7">
        <v>62980</v>
      </c>
      <c r="E527" s="7">
        <v>63915</v>
      </c>
      <c r="F527" s="225" t="s">
        <v>84</v>
      </c>
      <c r="G527" s="225" t="s">
        <v>18</v>
      </c>
      <c r="H527" s="259">
        <v>14783</v>
      </c>
      <c r="I527" s="261">
        <v>0</v>
      </c>
      <c r="J527" s="261">
        <v>0</v>
      </c>
      <c r="K527" s="261">
        <v>0</v>
      </c>
      <c r="L527" s="261">
        <v>0</v>
      </c>
      <c r="M527" s="261">
        <v>0</v>
      </c>
      <c r="N527" s="261">
        <v>0</v>
      </c>
      <c r="O527" s="261">
        <v>0</v>
      </c>
      <c r="P527" s="270">
        <v>0</v>
      </c>
      <c r="Q527" s="260">
        <v>0</v>
      </c>
      <c r="R527" s="260">
        <v>0</v>
      </c>
      <c r="S527" s="260">
        <v>0</v>
      </c>
      <c r="T527" s="260">
        <v>0</v>
      </c>
      <c r="U527" s="260">
        <v>0</v>
      </c>
      <c r="V527" s="260">
        <v>0</v>
      </c>
      <c r="W527" s="274">
        <v>0</v>
      </c>
    </row>
    <row r="528" spans="1:23">
      <c r="A528" t="s">
        <v>1020</v>
      </c>
      <c r="B528" s="258">
        <v>800006</v>
      </c>
      <c r="C528" s="7"/>
      <c r="D528" s="7">
        <v>56460</v>
      </c>
      <c r="E528" s="7">
        <v>60818</v>
      </c>
      <c r="F528" s="225" t="s">
        <v>95</v>
      </c>
      <c r="G528" s="225" t="s">
        <v>16</v>
      </c>
      <c r="H528" s="259">
        <v>218989</v>
      </c>
      <c r="I528" s="261">
        <v>0</v>
      </c>
      <c r="J528" s="261">
        <v>0</v>
      </c>
      <c r="K528" s="261">
        <v>0</v>
      </c>
      <c r="L528" s="261">
        <v>0</v>
      </c>
      <c r="M528" s="261">
        <v>0</v>
      </c>
      <c r="N528" s="261">
        <v>0</v>
      </c>
      <c r="O528" s="261">
        <v>0</v>
      </c>
      <c r="P528" s="270">
        <v>0</v>
      </c>
      <c r="Q528" s="260">
        <v>0</v>
      </c>
      <c r="R528" s="260">
        <v>0</v>
      </c>
      <c r="S528" s="260">
        <v>0</v>
      </c>
      <c r="T528" s="260">
        <v>0</v>
      </c>
      <c r="U528" s="260">
        <v>0</v>
      </c>
      <c r="V528" s="260">
        <v>0</v>
      </c>
      <c r="W528" s="274">
        <v>0</v>
      </c>
    </row>
    <row r="529" spans="1:23">
      <c r="A529" t="s">
        <v>1315</v>
      </c>
      <c r="B529" s="258">
        <v>94556600</v>
      </c>
      <c r="C529" s="7"/>
      <c r="D529" s="7">
        <v>50827</v>
      </c>
      <c r="E529" s="7"/>
      <c r="F529" s="225" t="s">
        <v>83</v>
      </c>
      <c r="G529" s="225" t="s">
        <v>21</v>
      </c>
      <c r="H529" s="259">
        <v>49979</v>
      </c>
      <c r="I529" s="261">
        <v>0</v>
      </c>
      <c r="J529" s="261">
        <v>0</v>
      </c>
      <c r="K529" s="261">
        <v>0</v>
      </c>
      <c r="L529" s="261">
        <v>0</v>
      </c>
      <c r="M529" s="261">
        <v>0</v>
      </c>
      <c r="N529" s="261">
        <v>0</v>
      </c>
      <c r="O529" s="261">
        <v>0</v>
      </c>
      <c r="P529" s="270">
        <v>0</v>
      </c>
      <c r="Q529" s="260">
        <v>0</v>
      </c>
      <c r="R529" s="260">
        <v>0</v>
      </c>
      <c r="S529" s="260">
        <v>0</v>
      </c>
      <c r="T529" s="260">
        <v>0</v>
      </c>
      <c r="U529" s="260">
        <v>0</v>
      </c>
      <c r="V529" s="260">
        <v>0</v>
      </c>
      <c r="W529" s="274">
        <v>0</v>
      </c>
    </row>
    <row r="530" spans="1:23">
      <c r="A530" t="s">
        <v>1316</v>
      </c>
      <c r="B530" s="258">
        <v>24056500</v>
      </c>
      <c r="C530" s="7"/>
      <c r="D530" s="7">
        <v>57444</v>
      </c>
      <c r="E530" s="7"/>
      <c r="F530" s="225" t="s">
        <v>95</v>
      </c>
      <c r="G530" s="225" t="s">
        <v>90</v>
      </c>
      <c r="H530" s="259">
        <v>56178</v>
      </c>
      <c r="I530" s="261">
        <v>0</v>
      </c>
      <c r="J530" s="261">
        <v>0</v>
      </c>
      <c r="K530" s="261">
        <v>0</v>
      </c>
      <c r="L530" s="261">
        <v>0</v>
      </c>
      <c r="M530" s="261">
        <v>0</v>
      </c>
      <c r="N530" s="261">
        <v>0</v>
      </c>
      <c r="O530" s="261">
        <v>0</v>
      </c>
      <c r="P530" s="270">
        <v>0</v>
      </c>
      <c r="Q530" s="260">
        <v>0</v>
      </c>
      <c r="R530" s="260">
        <v>0</v>
      </c>
      <c r="S530" s="260">
        <v>0</v>
      </c>
      <c r="T530" s="260">
        <v>0</v>
      </c>
      <c r="U530" s="260">
        <v>0</v>
      </c>
      <c r="V530" s="260">
        <v>0</v>
      </c>
      <c r="W530" s="274">
        <v>0</v>
      </c>
    </row>
    <row r="531" spans="1:23">
      <c r="A531" t="s">
        <v>1317</v>
      </c>
      <c r="B531" s="258">
        <v>500026</v>
      </c>
      <c r="C531" s="7"/>
      <c r="D531" s="7">
        <v>3861</v>
      </c>
      <c r="E531" s="7"/>
      <c r="F531" s="225" t="s">
        <v>83</v>
      </c>
      <c r="G531" s="225" t="s">
        <v>21</v>
      </c>
      <c r="H531" s="259">
        <v>270840</v>
      </c>
      <c r="I531" s="261">
        <v>0</v>
      </c>
      <c r="J531" s="261">
        <v>0</v>
      </c>
      <c r="K531" s="261">
        <v>0</v>
      </c>
      <c r="L531" s="261">
        <v>0</v>
      </c>
      <c r="M531" s="261">
        <v>0</v>
      </c>
      <c r="N531" s="261">
        <v>0</v>
      </c>
      <c r="O531" s="261">
        <v>0</v>
      </c>
      <c r="P531" s="270">
        <v>0</v>
      </c>
      <c r="Q531" s="260">
        <v>0</v>
      </c>
      <c r="R531" s="260">
        <v>0</v>
      </c>
      <c r="S531" s="260">
        <v>0</v>
      </c>
      <c r="T531" s="260">
        <v>0</v>
      </c>
      <c r="U531" s="260">
        <v>0</v>
      </c>
      <c r="V531" s="260">
        <v>0</v>
      </c>
      <c r="W531" s="274">
        <v>0</v>
      </c>
    </row>
    <row r="532" spans="1:23">
      <c r="A532" t="s">
        <v>1318</v>
      </c>
      <c r="B532" s="258">
        <v>500062</v>
      </c>
      <c r="C532" s="7"/>
      <c r="D532" s="7">
        <v>9096</v>
      </c>
      <c r="E532" s="7">
        <v>60499</v>
      </c>
      <c r="F532" s="225" t="s">
        <v>83</v>
      </c>
      <c r="G532" s="225" t="s">
        <v>21</v>
      </c>
      <c r="H532" s="259">
        <v>59914</v>
      </c>
      <c r="I532" s="261">
        <v>0</v>
      </c>
      <c r="J532" s="261">
        <v>0</v>
      </c>
      <c r="K532" s="261">
        <v>0</v>
      </c>
      <c r="L532" s="261">
        <v>0</v>
      </c>
      <c r="M532" s="261">
        <v>0</v>
      </c>
      <c r="N532" s="261">
        <v>0</v>
      </c>
      <c r="O532" s="261">
        <v>0</v>
      </c>
      <c r="P532" s="270">
        <v>0</v>
      </c>
      <c r="Q532" s="260">
        <v>0</v>
      </c>
      <c r="R532" s="260">
        <v>0</v>
      </c>
      <c r="S532" s="260">
        <v>0</v>
      </c>
      <c r="T532" s="260">
        <v>0</v>
      </c>
      <c r="U532" s="260">
        <v>0</v>
      </c>
      <c r="V532" s="260">
        <v>0</v>
      </c>
      <c r="W532" s="274">
        <v>0</v>
      </c>
    </row>
    <row r="533" spans="1:23">
      <c r="A533" t="s">
        <v>1319</v>
      </c>
      <c r="B533" s="258">
        <v>42851400</v>
      </c>
      <c r="C533" s="7"/>
      <c r="D533" s="7">
        <v>50380</v>
      </c>
      <c r="E533" s="7"/>
      <c r="F533" s="225" t="s">
        <v>83</v>
      </c>
      <c r="G533" s="225" t="s">
        <v>21</v>
      </c>
      <c r="H533" s="259">
        <v>36770</v>
      </c>
      <c r="I533" s="261">
        <v>0</v>
      </c>
      <c r="J533" s="261">
        <v>0</v>
      </c>
      <c r="K533" s="261">
        <v>0</v>
      </c>
      <c r="L533" s="261">
        <v>0</v>
      </c>
      <c r="M533" s="261">
        <v>0</v>
      </c>
      <c r="N533" s="261">
        <v>0</v>
      </c>
      <c r="O533" s="261">
        <v>0</v>
      </c>
      <c r="P533" s="270">
        <v>0</v>
      </c>
      <c r="Q533" s="260">
        <v>0</v>
      </c>
      <c r="R533" s="260">
        <v>0</v>
      </c>
      <c r="S533" s="260">
        <v>0</v>
      </c>
      <c r="T533" s="260">
        <v>0</v>
      </c>
      <c r="U533" s="260">
        <v>0</v>
      </c>
      <c r="V533" s="260">
        <v>0</v>
      </c>
      <c r="W533" s="274">
        <v>0</v>
      </c>
    </row>
    <row r="534" spans="1:23">
      <c r="A534" t="s">
        <v>1320</v>
      </c>
      <c r="B534" s="258">
        <v>700121</v>
      </c>
      <c r="C534" s="7"/>
      <c r="D534" s="7">
        <v>58660</v>
      </c>
      <c r="E534" s="7"/>
      <c r="F534" s="225" t="s">
        <v>84</v>
      </c>
      <c r="G534" s="225" t="s">
        <v>24</v>
      </c>
      <c r="H534" s="259">
        <v>189793</v>
      </c>
      <c r="I534" s="261">
        <v>0</v>
      </c>
      <c r="J534" s="261">
        <v>0</v>
      </c>
      <c r="K534" s="261">
        <v>0</v>
      </c>
      <c r="L534" s="261">
        <v>0</v>
      </c>
      <c r="M534" s="261">
        <v>0</v>
      </c>
      <c r="N534" s="261">
        <v>0</v>
      </c>
      <c r="O534" s="261">
        <v>0</v>
      </c>
      <c r="P534" s="270">
        <v>0</v>
      </c>
      <c r="Q534" s="260">
        <v>0</v>
      </c>
      <c r="R534" s="260">
        <v>0</v>
      </c>
      <c r="S534" s="260">
        <v>0</v>
      </c>
      <c r="T534" s="260">
        <v>0</v>
      </c>
      <c r="U534" s="260">
        <v>0</v>
      </c>
      <c r="V534" s="260">
        <v>0</v>
      </c>
      <c r="W534" s="274">
        <v>0</v>
      </c>
    </row>
    <row r="535" spans="1:23">
      <c r="A535" t="s">
        <v>1321</v>
      </c>
      <c r="B535" s="258">
        <v>10976600</v>
      </c>
      <c r="C535" s="7"/>
      <c r="D535" s="7">
        <v>61856</v>
      </c>
      <c r="E535" s="7"/>
      <c r="F535" s="225" t="s">
        <v>84</v>
      </c>
      <c r="G535" s="225" t="s">
        <v>22</v>
      </c>
      <c r="H535" s="259">
        <v>5705</v>
      </c>
      <c r="I535" s="261">
        <v>0</v>
      </c>
      <c r="J535" s="261">
        <v>0</v>
      </c>
      <c r="K535" s="261">
        <v>0</v>
      </c>
      <c r="L535" s="261">
        <v>0</v>
      </c>
      <c r="M535" s="261">
        <v>0</v>
      </c>
      <c r="N535" s="261">
        <v>0</v>
      </c>
      <c r="O535" s="261">
        <v>0</v>
      </c>
      <c r="P535" s="270">
        <v>0</v>
      </c>
      <c r="Q535" s="260">
        <v>0</v>
      </c>
      <c r="R535" s="260">
        <v>0</v>
      </c>
      <c r="S535" s="260">
        <v>0</v>
      </c>
      <c r="T535" s="260">
        <v>0</v>
      </c>
      <c r="U535" s="260">
        <v>0</v>
      </c>
      <c r="V535" s="260">
        <v>0</v>
      </c>
      <c r="W535" s="274">
        <v>0</v>
      </c>
    </row>
    <row r="536" spans="1:23">
      <c r="A536" t="s">
        <v>1061</v>
      </c>
      <c r="B536" s="258">
        <v>910531</v>
      </c>
      <c r="C536" s="7">
        <v>1000270</v>
      </c>
      <c r="D536" s="7">
        <v>55802</v>
      </c>
      <c r="E536" s="7"/>
      <c r="F536" s="225" t="s">
        <v>86</v>
      </c>
      <c r="G536" s="225" t="s">
        <v>19</v>
      </c>
      <c r="H536" s="259">
        <v>242681</v>
      </c>
      <c r="I536" s="261">
        <v>146573.356</v>
      </c>
      <c r="J536" s="261">
        <v>146424.29999999999</v>
      </c>
      <c r="K536" s="261">
        <v>0</v>
      </c>
      <c r="L536" s="261">
        <v>0</v>
      </c>
      <c r="M536" s="261">
        <v>0</v>
      </c>
      <c r="N536" s="261">
        <v>68</v>
      </c>
      <c r="O536" s="261">
        <v>81.055999999999997</v>
      </c>
      <c r="P536" s="270">
        <v>0.60397540804595329</v>
      </c>
      <c r="Q536" s="260">
        <v>0.60336120256633186</v>
      </c>
      <c r="R536" s="260">
        <v>0</v>
      </c>
      <c r="S536" s="260">
        <v>0</v>
      </c>
      <c r="T536" s="260">
        <v>0</v>
      </c>
      <c r="U536" s="260">
        <v>2.8020322975428648E-4</v>
      </c>
      <c r="V536" s="260">
        <v>3.340022498671095E-4</v>
      </c>
      <c r="W536" s="274">
        <v>0.60397540804595329</v>
      </c>
    </row>
    <row r="537" spans="1:23">
      <c r="A537" t="s">
        <v>1620</v>
      </c>
      <c r="B537" s="258">
        <v>910545</v>
      </c>
      <c r="C537" s="7"/>
      <c r="D537" s="7">
        <v>6515</v>
      </c>
      <c r="E537" s="7"/>
      <c r="F537" s="225" t="s">
        <v>86</v>
      </c>
      <c r="G537" s="225" t="s">
        <v>13</v>
      </c>
      <c r="H537" s="259">
        <v>5650</v>
      </c>
      <c r="I537" s="261">
        <v>4491.9972258000007</v>
      </c>
      <c r="J537" s="261">
        <v>4486.5348600000007</v>
      </c>
      <c r="K537" s="261">
        <v>0</v>
      </c>
      <c r="L537" s="261">
        <v>0</v>
      </c>
      <c r="M537" s="261">
        <v>0</v>
      </c>
      <c r="N537" s="261">
        <v>2.30145</v>
      </c>
      <c r="O537" s="261">
        <v>3.1609157999999997</v>
      </c>
      <c r="P537" s="270">
        <v>0.79504375677876116</v>
      </c>
      <c r="Q537" s="260">
        <v>0.79407696637168157</v>
      </c>
      <c r="R537" s="260">
        <v>0</v>
      </c>
      <c r="S537" s="260">
        <v>0</v>
      </c>
      <c r="T537" s="260">
        <v>0</v>
      </c>
      <c r="U537" s="260">
        <v>4.0733628318584072E-4</v>
      </c>
      <c r="V537" s="260">
        <v>5.5945412389380529E-4</v>
      </c>
      <c r="W537" s="274">
        <v>0.79504375677876116</v>
      </c>
    </row>
    <row r="538" spans="1:23">
      <c r="A538" t="s">
        <v>1322</v>
      </c>
      <c r="B538" s="258">
        <v>800003</v>
      </c>
      <c r="C538" s="7"/>
      <c r="D538" s="7">
        <v>57188</v>
      </c>
      <c r="E538" s="7">
        <v>60712</v>
      </c>
      <c r="F538" s="225" t="s">
        <v>95</v>
      </c>
      <c r="G538" s="225" t="s">
        <v>21</v>
      </c>
      <c r="H538" s="259">
        <v>231601</v>
      </c>
      <c r="I538" s="261">
        <v>0</v>
      </c>
      <c r="J538" s="261">
        <v>0</v>
      </c>
      <c r="K538" s="261">
        <v>0</v>
      </c>
      <c r="L538" s="261">
        <v>0</v>
      </c>
      <c r="M538" s="261">
        <v>0</v>
      </c>
      <c r="N538" s="261">
        <v>0</v>
      </c>
      <c r="O538" s="261">
        <v>0</v>
      </c>
      <c r="P538" s="270">
        <v>0</v>
      </c>
      <c r="Q538" s="260">
        <v>0</v>
      </c>
      <c r="R538" s="260">
        <v>0</v>
      </c>
      <c r="S538" s="260">
        <v>0</v>
      </c>
      <c r="T538" s="260">
        <v>0</v>
      </c>
      <c r="U538" s="260">
        <v>0</v>
      </c>
      <c r="V538" s="260">
        <v>0</v>
      </c>
      <c r="W538" s="274">
        <v>0</v>
      </c>
    </row>
    <row r="539" spans="1:23">
      <c r="A539" t="s">
        <v>1621</v>
      </c>
      <c r="B539" s="258">
        <v>500176</v>
      </c>
      <c r="C539" s="7"/>
      <c r="D539" s="7"/>
      <c r="E539" s="7"/>
      <c r="F539" s="225" t="s">
        <v>83</v>
      </c>
      <c r="G539" s="225" t="s">
        <v>24</v>
      </c>
      <c r="H539" s="259">
        <v>1</v>
      </c>
      <c r="I539" s="261">
        <v>0</v>
      </c>
      <c r="J539" s="261">
        <v>0</v>
      </c>
      <c r="K539" s="261">
        <v>0</v>
      </c>
      <c r="L539" s="261">
        <v>0</v>
      </c>
      <c r="M539" s="261">
        <v>0</v>
      </c>
      <c r="N539" s="261">
        <v>0</v>
      </c>
      <c r="O539" s="261">
        <v>0</v>
      </c>
      <c r="P539" s="270">
        <v>0</v>
      </c>
      <c r="Q539" s="260">
        <v>0</v>
      </c>
      <c r="R539" s="260">
        <v>0</v>
      </c>
      <c r="S539" s="260">
        <v>0</v>
      </c>
      <c r="T539" s="260">
        <v>0</v>
      </c>
      <c r="U539" s="260">
        <v>0</v>
      </c>
      <c r="V539" s="260">
        <v>0</v>
      </c>
      <c r="W539" s="274">
        <v>0</v>
      </c>
    </row>
    <row r="540" spans="1:23">
      <c r="A540" t="s">
        <v>1021</v>
      </c>
      <c r="B540" s="258">
        <v>910113</v>
      </c>
      <c r="C540" s="7"/>
      <c r="D540" s="7">
        <v>60421</v>
      </c>
      <c r="E540" s="7"/>
      <c r="F540" s="225" t="s">
        <v>199</v>
      </c>
      <c r="G540" s="225" t="s">
        <v>24</v>
      </c>
      <c r="H540" s="259">
        <v>45761</v>
      </c>
      <c r="I540" s="261">
        <v>0</v>
      </c>
      <c r="J540" s="261">
        <v>0</v>
      </c>
      <c r="K540" s="261">
        <v>0</v>
      </c>
      <c r="L540" s="261">
        <v>0</v>
      </c>
      <c r="M540" s="261">
        <v>0</v>
      </c>
      <c r="N540" s="261">
        <v>0</v>
      </c>
      <c r="O540" s="261">
        <v>0</v>
      </c>
      <c r="P540" s="270">
        <v>0</v>
      </c>
      <c r="Q540" s="260">
        <v>0</v>
      </c>
      <c r="R540" s="260">
        <v>0</v>
      </c>
      <c r="S540" s="260">
        <v>0</v>
      </c>
      <c r="T540" s="260">
        <v>0</v>
      </c>
      <c r="U540" s="260">
        <v>0</v>
      </c>
      <c r="V540" s="260">
        <v>0</v>
      </c>
      <c r="W540" s="274">
        <v>0</v>
      </c>
    </row>
    <row r="541" spans="1:23">
      <c r="A541" t="s">
        <v>1622</v>
      </c>
      <c r="B541" s="258">
        <v>501009</v>
      </c>
      <c r="C541" s="7"/>
      <c r="D541" s="7">
        <v>7050</v>
      </c>
      <c r="E541" s="7"/>
      <c r="F541" s="225" t="s">
        <v>83</v>
      </c>
      <c r="G541" s="225" t="s">
        <v>106</v>
      </c>
      <c r="H541" s="259">
        <v>0</v>
      </c>
      <c r="I541" s="261">
        <v>0</v>
      </c>
      <c r="J541" s="261">
        <v>0</v>
      </c>
      <c r="K541" s="261">
        <v>0</v>
      </c>
      <c r="L541" s="261">
        <v>0</v>
      </c>
      <c r="M541" s="261">
        <v>0</v>
      </c>
      <c r="N541" s="261">
        <v>0</v>
      </c>
      <c r="O541" s="261">
        <v>0</v>
      </c>
      <c r="P541" s="270">
        <v>0</v>
      </c>
      <c r="Q541" s="260">
        <v>0</v>
      </c>
      <c r="R541" s="260">
        <v>0</v>
      </c>
      <c r="S541" s="260">
        <v>0</v>
      </c>
      <c r="T541" s="260">
        <v>0</v>
      </c>
      <c r="U541" s="260">
        <v>0</v>
      </c>
      <c r="V541" s="260">
        <v>0</v>
      </c>
      <c r="W541" s="274">
        <v>0</v>
      </c>
    </row>
    <row r="542" spans="1:23">
      <c r="A542" t="s">
        <v>1323</v>
      </c>
      <c r="B542" s="258">
        <v>500171</v>
      </c>
      <c r="C542" s="7"/>
      <c r="D542" s="7">
        <v>3041</v>
      </c>
      <c r="E542" s="7"/>
      <c r="F542" s="225" t="s">
        <v>83</v>
      </c>
      <c r="G542" s="225" t="s">
        <v>22</v>
      </c>
      <c r="H542" s="259">
        <v>1432</v>
      </c>
      <c r="I542" s="261">
        <v>0</v>
      </c>
      <c r="J542" s="261">
        <v>0</v>
      </c>
      <c r="K542" s="261">
        <v>0</v>
      </c>
      <c r="L542" s="261">
        <v>0</v>
      </c>
      <c r="M542" s="261">
        <v>0</v>
      </c>
      <c r="N542" s="261">
        <v>0</v>
      </c>
      <c r="O542" s="261">
        <v>0</v>
      </c>
      <c r="P542" s="270">
        <v>0</v>
      </c>
      <c r="Q542" s="260">
        <v>0</v>
      </c>
      <c r="R542" s="260">
        <v>0</v>
      </c>
      <c r="S542" s="260">
        <v>0</v>
      </c>
      <c r="T542" s="260">
        <v>0</v>
      </c>
      <c r="U542" s="260">
        <v>0</v>
      </c>
      <c r="V542" s="260">
        <v>0</v>
      </c>
      <c r="W542" s="274">
        <v>0</v>
      </c>
    </row>
    <row r="543" spans="1:23">
      <c r="A543" t="s">
        <v>1324</v>
      </c>
      <c r="B543" s="258">
        <v>98136500</v>
      </c>
      <c r="C543" s="7">
        <v>1007989</v>
      </c>
      <c r="D543" s="7">
        <v>57015</v>
      </c>
      <c r="E543" s="7"/>
      <c r="F543" s="225" t="s">
        <v>197</v>
      </c>
      <c r="G543" s="225" t="s">
        <v>22</v>
      </c>
      <c r="H543" s="259">
        <v>78679</v>
      </c>
      <c r="I543" s="261">
        <v>53822.443999999996</v>
      </c>
      <c r="J543" s="261">
        <v>3921.6</v>
      </c>
      <c r="K543" s="261">
        <v>49634.2</v>
      </c>
      <c r="L543" s="261">
        <v>0</v>
      </c>
      <c r="M543" s="261">
        <v>0</v>
      </c>
      <c r="N543" s="261">
        <v>79.5</v>
      </c>
      <c r="O543" s="261">
        <v>187.14400000000001</v>
      </c>
      <c r="P543" s="270">
        <v>0.6840763609095184</v>
      </c>
      <c r="Q543" s="260">
        <v>4.984303308379618E-2</v>
      </c>
      <c r="R543" s="260">
        <v>0.63084431678084363</v>
      </c>
      <c r="S543" s="260">
        <v>0</v>
      </c>
      <c r="T543" s="260">
        <v>0</v>
      </c>
      <c r="U543" s="260">
        <v>1.0104348047128204E-3</v>
      </c>
      <c r="V543" s="260">
        <v>2.378576240165737E-3</v>
      </c>
      <c r="W543" s="274">
        <v>5.3232044128674737E-2</v>
      </c>
    </row>
    <row r="544" spans="1:23">
      <c r="A544" t="s">
        <v>1623</v>
      </c>
      <c r="B544" s="258">
        <v>500185</v>
      </c>
      <c r="C544" s="7"/>
      <c r="D544" s="7">
        <v>3661</v>
      </c>
      <c r="E544" s="7"/>
      <c r="F544" s="225" t="s">
        <v>83</v>
      </c>
      <c r="G544" s="225" t="s">
        <v>24</v>
      </c>
      <c r="H544" s="259">
        <v>9500</v>
      </c>
      <c r="I544" s="261">
        <v>0</v>
      </c>
      <c r="J544" s="261">
        <v>0</v>
      </c>
      <c r="K544" s="261">
        <v>0</v>
      </c>
      <c r="L544" s="261">
        <v>0</v>
      </c>
      <c r="M544" s="261">
        <v>0</v>
      </c>
      <c r="N544" s="261">
        <v>0</v>
      </c>
      <c r="O544" s="261">
        <v>0</v>
      </c>
      <c r="P544" s="270">
        <v>0</v>
      </c>
      <c r="Q544" s="260">
        <v>0</v>
      </c>
      <c r="R544" s="260">
        <v>0</v>
      </c>
      <c r="S544" s="260">
        <v>0</v>
      </c>
      <c r="T544" s="260">
        <v>0</v>
      </c>
      <c r="U544" s="260">
        <v>0</v>
      </c>
      <c r="V544" s="260">
        <v>0</v>
      </c>
      <c r="W544" s="274">
        <v>0</v>
      </c>
    </row>
    <row r="545" spans="1:23">
      <c r="A545" t="s">
        <v>1325</v>
      </c>
      <c r="B545" s="258">
        <v>99504100</v>
      </c>
      <c r="C545" s="7"/>
      <c r="D545" s="7">
        <v>54387</v>
      </c>
      <c r="E545" s="7"/>
      <c r="F545" s="225" t="s">
        <v>83</v>
      </c>
      <c r="G545" s="225" t="s">
        <v>21</v>
      </c>
      <c r="H545" s="259">
        <v>8798</v>
      </c>
      <c r="I545" s="261">
        <v>0</v>
      </c>
      <c r="J545" s="261">
        <v>0</v>
      </c>
      <c r="K545" s="261">
        <v>0</v>
      </c>
      <c r="L545" s="261">
        <v>0</v>
      </c>
      <c r="M545" s="261">
        <v>0</v>
      </c>
      <c r="N545" s="261">
        <v>0</v>
      </c>
      <c r="O545" s="261">
        <v>0</v>
      </c>
      <c r="P545" s="270">
        <v>0</v>
      </c>
      <c r="Q545" s="260">
        <v>0</v>
      </c>
      <c r="R545" s="260">
        <v>0</v>
      </c>
      <c r="S545" s="260">
        <v>0</v>
      </c>
      <c r="T545" s="260">
        <v>0</v>
      </c>
      <c r="U545" s="260">
        <v>0</v>
      </c>
      <c r="V545" s="260">
        <v>0</v>
      </c>
      <c r="W545" s="274">
        <v>0</v>
      </c>
    </row>
    <row r="546" spans="1:23">
      <c r="A546" t="s">
        <v>200</v>
      </c>
      <c r="B546" s="258">
        <v>910121</v>
      </c>
      <c r="C546" s="7">
        <v>1001422</v>
      </c>
      <c r="D546" s="7">
        <v>117</v>
      </c>
      <c r="E546" s="7"/>
      <c r="F546" s="225" t="s">
        <v>86</v>
      </c>
      <c r="G546" s="225" t="s">
        <v>13</v>
      </c>
      <c r="H546" s="259">
        <v>3053387</v>
      </c>
      <c r="I546" s="261">
        <v>1413916.9879999999</v>
      </c>
      <c r="J546" s="261">
        <v>1412475.2</v>
      </c>
      <c r="K546" s="261">
        <v>0</v>
      </c>
      <c r="L546" s="261">
        <v>0</v>
      </c>
      <c r="M546" s="261">
        <v>0</v>
      </c>
      <c r="N546" s="261">
        <v>657.75</v>
      </c>
      <c r="O546" s="261">
        <v>784.03800000000001</v>
      </c>
      <c r="P546" s="270">
        <v>0.46306511031847586</v>
      </c>
      <c r="Q546" s="260">
        <v>0.46259291730789448</v>
      </c>
      <c r="R546" s="260">
        <v>0</v>
      </c>
      <c r="S546" s="260">
        <v>0</v>
      </c>
      <c r="T546" s="260">
        <v>0</v>
      </c>
      <c r="U546" s="260">
        <v>2.1541651942580484E-4</v>
      </c>
      <c r="V546" s="260">
        <v>2.5677649115555938E-4</v>
      </c>
      <c r="W546" s="274">
        <v>0.46306511031847586</v>
      </c>
    </row>
    <row r="547" spans="1:23">
      <c r="A547" t="s">
        <v>1326</v>
      </c>
      <c r="B547" s="258">
        <v>39288100</v>
      </c>
      <c r="C547" s="7"/>
      <c r="D547" s="7">
        <v>50329</v>
      </c>
      <c r="E547" s="7"/>
      <c r="F547" s="225" t="s">
        <v>123</v>
      </c>
      <c r="G547" s="225" t="s">
        <v>21</v>
      </c>
      <c r="H547" s="259">
        <v>7214</v>
      </c>
      <c r="I547" s="261">
        <v>2295.3762631800005</v>
      </c>
      <c r="J547" s="261">
        <v>0</v>
      </c>
      <c r="K547" s="261">
        <v>2283.6339900000003</v>
      </c>
      <c r="L547" s="261">
        <v>0</v>
      </c>
      <c r="M547" s="261">
        <v>0</v>
      </c>
      <c r="N547" s="261">
        <v>3.5085600000000001</v>
      </c>
      <c r="O547" s="261">
        <v>8.2337131800000005</v>
      </c>
      <c r="P547" s="270">
        <v>0.31818356850291102</v>
      </c>
      <c r="Q547" s="260">
        <v>0</v>
      </c>
      <c r="R547" s="260">
        <v>0.31655586221236487</v>
      </c>
      <c r="S547" s="260">
        <v>0</v>
      </c>
      <c r="T547" s="260">
        <v>0</v>
      </c>
      <c r="U547" s="260">
        <v>4.8635431106182423E-4</v>
      </c>
      <c r="V547" s="260">
        <v>1.1413519794843362E-3</v>
      </c>
      <c r="W547" s="274">
        <v>1.6277062905461605E-3</v>
      </c>
    </row>
    <row r="548" spans="1:23">
      <c r="A548" t="s">
        <v>201</v>
      </c>
      <c r="B548" s="258">
        <v>900065</v>
      </c>
      <c r="C548" s="7">
        <v>1000117</v>
      </c>
      <c r="D548" s="7">
        <v>55622</v>
      </c>
      <c r="E548" s="7"/>
      <c r="F548" s="225" t="s">
        <v>86</v>
      </c>
      <c r="G548" s="225" t="s">
        <v>24</v>
      </c>
      <c r="H548" s="259">
        <v>846428</v>
      </c>
      <c r="I548" s="261">
        <v>464388.08</v>
      </c>
      <c r="J548" s="261">
        <v>463916.79999999999</v>
      </c>
      <c r="K548" s="261">
        <v>0</v>
      </c>
      <c r="L548" s="261">
        <v>0</v>
      </c>
      <c r="M548" s="261">
        <v>0</v>
      </c>
      <c r="N548" s="261">
        <v>215</v>
      </c>
      <c r="O548" s="261">
        <v>256.27999999999997</v>
      </c>
      <c r="P548" s="270">
        <v>0.54864451554060123</v>
      </c>
      <c r="Q548" s="260">
        <v>0.54808772866682098</v>
      </c>
      <c r="R548" s="260">
        <v>0</v>
      </c>
      <c r="S548" s="260">
        <v>0</v>
      </c>
      <c r="T548" s="260">
        <v>0</v>
      </c>
      <c r="U548" s="260">
        <v>2.5400861030117154E-4</v>
      </c>
      <c r="V548" s="260">
        <v>3.027782634789964E-4</v>
      </c>
      <c r="W548" s="274">
        <v>0.54864451554060123</v>
      </c>
    </row>
    <row r="549" spans="1:23">
      <c r="A549" t="s">
        <v>1327</v>
      </c>
      <c r="B549" s="258">
        <v>900586</v>
      </c>
      <c r="C549" s="7">
        <v>1000624</v>
      </c>
      <c r="D549" s="7">
        <v>57099</v>
      </c>
      <c r="E549" s="7">
        <v>60697</v>
      </c>
      <c r="F549" s="225" t="s">
        <v>100</v>
      </c>
      <c r="G549" s="225" t="s">
        <v>21</v>
      </c>
      <c r="H549" s="259">
        <v>179307.217</v>
      </c>
      <c r="I549" s="261">
        <v>198049.26255784</v>
      </c>
      <c r="J549" s="261">
        <v>4682.6993599999987</v>
      </c>
      <c r="K549" s="261">
        <v>191979.33240000001</v>
      </c>
      <c r="L549" s="261">
        <v>0</v>
      </c>
      <c r="M549" s="261">
        <v>0</v>
      </c>
      <c r="N549" s="261">
        <v>225.67206999999999</v>
      </c>
      <c r="O549" s="261">
        <v>1161.5587278400001</v>
      </c>
      <c r="P549" s="270">
        <v>1.104524769674162</v>
      </c>
      <c r="Q549" s="260">
        <v>2.6115509672987668E-2</v>
      </c>
      <c r="R549" s="260">
        <v>1.0706726455968585</v>
      </c>
      <c r="S549" s="260">
        <v>0</v>
      </c>
      <c r="T549" s="260">
        <v>0</v>
      </c>
      <c r="U549" s="260">
        <v>1.2585777291942465E-3</v>
      </c>
      <c r="V549" s="260">
        <v>6.4780366751216716E-3</v>
      </c>
      <c r="W549" s="274">
        <v>3.3852124077303584E-2</v>
      </c>
    </row>
    <row r="550" spans="1:23">
      <c r="A550" t="s">
        <v>1328</v>
      </c>
      <c r="B550" s="258">
        <v>800166</v>
      </c>
      <c r="C550" s="7"/>
      <c r="D550" s="7">
        <v>56854</v>
      </c>
      <c r="E550" s="7"/>
      <c r="F550" s="225" t="s">
        <v>95</v>
      </c>
      <c r="G550" s="225" t="s">
        <v>22</v>
      </c>
      <c r="H550" s="259">
        <v>190777</v>
      </c>
      <c r="I550" s="261">
        <v>0</v>
      </c>
      <c r="J550" s="261">
        <v>0</v>
      </c>
      <c r="K550" s="261">
        <v>0</v>
      </c>
      <c r="L550" s="261">
        <v>0</v>
      </c>
      <c r="M550" s="261">
        <v>0</v>
      </c>
      <c r="N550" s="261">
        <v>0</v>
      </c>
      <c r="O550" s="261">
        <v>0</v>
      </c>
      <c r="P550" s="270">
        <v>0</v>
      </c>
      <c r="Q550" s="260">
        <v>0</v>
      </c>
      <c r="R550" s="260">
        <v>0</v>
      </c>
      <c r="S550" s="260">
        <v>0</v>
      </c>
      <c r="T550" s="260">
        <v>0</v>
      </c>
      <c r="U550" s="260">
        <v>0</v>
      </c>
      <c r="V550" s="260">
        <v>0</v>
      </c>
      <c r="W550" s="274">
        <v>0</v>
      </c>
    </row>
    <row r="551" spans="1:23">
      <c r="A551" t="s">
        <v>1329</v>
      </c>
      <c r="B551" s="258">
        <v>800043</v>
      </c>
      <c r="C551" s="7"/>
      <c r="D551" s="7">
        <v>56487</v>
      </c>
      <c r="E551" s="7">
        <v>60721</v>
      </c>
      <c r="F551" s="225" t="s">
        <v>95</v>
      </c>
      <c r="G551" s="225" t="s">
        <v>21</v>
      </c>
      <c r="H551" s="259">
        <v>446776</v>
      </c>
      <c r="I551" s="261">
        <v>0</v>
      </c>
      <c r="J551" s="261">
        <v>0</v>
      </c>
      <c r="K551" s="261">
        <v>0</v>
      </c>
      <c r="L551" s="261">
        <v>0</v>
      </c>
      <c r="M551" s="261">
        <v>0</v>
      </c>
      <c r="N551" s="261">
        <v>0</v>
      </c>
      <c r="O551" s="261">
        <v>0</v>
      </c>
      <c r="P551" s="270">
        <v>0</v>
      </c>
      <c r="Q551" s="260">
        <v>0</v>
      </c>
      <c r="R551" s="260">
        <v>0</v>
      </c>
      <c r="S551" s="260">
        <v>0</v>
      </c>
      <c r="T551" s="260">
        <v>0</v>
      </c>
      <c r="U551" s="260">
        <v>0</v>
      </c>
      <c r="V551" s="260">
        <v>0</v>
      </c>
      <c r="W551" s="274">
        <v>0</v>
      </c>
    </row>
    <row r="552" spans="1:23">
      <c r="A552" t="s">
        <v>1022</v>
      </c>
      <c r="B552" s="258">
        <v>910513</v>
      </c>
      <c r="C552" s="7"/>
      <c r="D552" s="7">
        <v>63001</v>
      </c>
      <c r="E552" s="7">
        <v>63799</v>
      </c>
      <c r="F552" s="225" t="s">
        <v>98</v>
      </c>
      <c r="G552" s="225" t="s">
        <v>18</v>
      </c>
      <c r="H552" s="259">
        <v>17710</v>
      </c>
      <c r="I552" s="261">
        <v>0</v>
      </c>
      <c r="J552" s="261">
        <v>0</v>
      </c>
      <c r="K552" s="261">
        <v>0</v>
      </c>
      <c r="L552" s="261">
        <v>0</v>
      </c>
      <c r="M552" s="261">
        <v>0</v>
      </c>
      <c r="N552" s="261">
        <v>0</v>
      </c>
      <c r="O552" s="261">
        <v>0</v>
      </c>
      <c r="P552" s="270">
        <v>0</v>
      </c>
      <c r="Q552" s="260">
        <v>0</v>
      </c>
      <c r="R552" s="260">
        <v>0</v>
      </c>
      <c r="S552" s="260">
        <v>0</v>
      </c>
      <c r="T552" s="260">
        <v>0</v>
      </c>
      <c r="U552" s="260">
        <v>0</v>
      </c>
      <c r="V552" s="260">
        <v>0</v>
      </c>
      <c r="W552" s="274">
        <v>0</v>
      </c>
    </row>
    <row r="553" spans="1:23">
      <c r="A553" t="s">
        <v>1330</v>
      </c>
      <c r="B553" s="258">
        <v>910054</v>
      </c>
      <c r="C553" s="7">
        <v>1004176</v>
      </c>
      <c r="D553" s="7">
        <v>6120</v>
      </c>
      <c r="E553" s="7"/>
      <c r="F553" s="225" t="s">
        <v>86</v>
      </c>
      <c r="G553" s="225" t="s">
        <v>21</v>
      </c>
      <c r="H553" s="259">
        <v>448957.99900000001</v>
      </c>
      <c r="I553" s="261">
        <v>308591.28599999996</v>
      </c>
      <c r="J553" s="261">
        <v>308272.59999999998</v>
      </c>
      <c r="K553" s="261">
        <v>0</v>
      </c>
      <c r="L553" s="261">
        <v>0</v>
      </c>
      <c r="M553" s="261">
        <v>0</v>
      </c>
      <c r="N553" s="261">
        <v>145.25</v>
      </c>
      <c r="O553" s="261">
        <v>173.43600000000001</v>
      </c>
      <c r="P553" s="270">
        <v>0.68735001199967471</v>
      </c>
      <c r="Q553" s="260">
        <v>0.68664017722513049</v>
      </c>
      <c r="R553" s="260">
        <v>0</v>
      </c>
      <c r="S553" s="260">
        <v>0</v>
      </c>
      <c r="T553" s="260">
        <v>0</v>
      </c>
      <c r="U553" s="260">
        <v>3.2352692306079168E-4</v>
      </c>
      <c r="V553" s="260">
        <v>3.8630785148345244E-4</v>
      </c>
      <c r="W553" s="274">
        <v>0.68735001199967471</v>
      </c>
    </row>
    <row r="554" spans="1:23">
      <c r="A554" t="s">
        <v>1331</v>
      </c>
      <c r="B554" s="258">
        <v>800002</v>
      </c>
      <c r="C554" s="7"/>
      <c r="D554" s="7">
        <v>56322</v>
      </c>
      <c r="E554" s="7">
        <v>60746</v>
      </c>
      <c r="F554" s="225" t="s">
        <v>95</v>
      </c>
      <c r="G554" s="225" t="s">
        <v>21</v>
      </c>
      <c r="H554" s="259">
        <v>525947</v>
      </c>
      <c r="I554" s="261">
        <v>0</v>
      </c>
      <c r="J554" s="261">
        <v>0</v>
      </c>
      <c r="K554" s="261">
        <v>0</v>
      </c>
      <c r="L554" s="261">
        <v>0</v>
      </c>
      <c r="M554" s="261">
        <v>0</v>
      </c>
      <c r="N554" s="261">
        <v>0</v>
      </c>
      <c r="O554" s="261">
        <v>0</v>
      </c>
      <c r="P554" s="270">
        <v>0</v>
      </c>
      <c r="Q554" s="260">
        <v>0</v>
      </c>
      <c r="R554" s="260">
        <v>0</v>
      </c>
      <c r="S554" s="260">
        <v>0</v>
      </c>
      <c r="T554" s="260">
        <v>0</v>
      </c>
      <c r="U554" s="260">
        <v>0</v>
      </c>
      <c r="V554" s="260">
        <v>0</v>
      </c>
      <c r="W554" s="274">
        <v>0</v>
      </c>
    </row>
    <row r="555" spans="1:23">
      <c r="A555" t="s">
        <v>202</v>
      </c>
      <c r="B555" s="258">
        <v>800062</v>
      </c>
      <c r="C555" s="7"/>
      <c r="D555" s="7">
        <v>56952</v>
      </c>
      <c r="E555" s="7">
        <v>60723</v>
      </c>
      <c r="F555" s="225" t="s">
        <v>95</v>
      </c>
      <c r="G555" s="225" t="s">
        <v>22</v>
      </c>
      <c r="H555" s="259">
        <v>139988</v>
      </c>
      <c r="I555" s="261">
        <v>0</v>
      </c>
      <c r="J555" s="261">
        <v>0</v>
      </c>
      <c r="K555" s="261">
        <v>0</v>
      </c>
      <c r="L555" s="261">
        <v>0</v>
      </c>
      <c r="M555" s="261">
        <v>0</v>
      </c>
      <c r="N555" s="261">
        <v>0</v>
      </c>
      <c r="O555" s="261">
        <v>0</v>
      </c>
      <c r="P555" s="270">
        <v>0</v>
      </c>
      <c r="Q555" s="260">
        <v>0</v>
      </c>
      <c r="R555" s="260">
        <v>0</v>
      </c>
      <c r="S555" s="260">
        <v>0</v>
      </c>
      <c r="T555" s="260">
        <v>0</v>
      </c>
      <c r="U555" s="260">
        <v>0</v>
      </c>
      <c r="V555" s="260">
        <v>0</v>
      </c>
      <c r="W555" s="274">
        <v>0</v>
      </c>
    </row>
    <row r="556" spans="1:23">
      <c r="A556" t="s">
        <v>1332</v>
      </c>
      <c r="B556" s="258">
        <v>800164</v>
      </c>
      <c r="C556" s="7"/>
      <c r="D556" s="7">
        <v>57159</v>
      </c>
      <c r="E556" s="7">
        <v>60599</v>
      </c>
      <c r="F556" s="225" t="s">
        <v>95</v>
      </c>
      <c r="G556" s="225" t="s">
        <v>21</v>
      </c>
      <c r="H556" s="259">
        <v>567847</v>
      </c>
      <c r="I556" s="261">
        <v>0</v>
      </c>
      <c r="J556" s="261">
        <v>0</v>
      </c>
      <c r="K556" s="261">
        <v>0</v>
      </c>
      <c r="L556" s="261">
        <v>0</v>
      </c>
      <c r="M556" s="261">
        <v>0</v>
      </c>
      <c r="N556" s="261">
        <v>0</v>
      </c>
      <c r="O556" s="261">
        <v>0</v>
      </c>
      <c r="P556" s="270">
        <v>0</v>
      </c>
      <c r="Q556" s="260">
        <v>0</v>
      </c>
      <c r="R556" s="260">
        <v>0</v>
      </c>
      <c r="S556" s="260">
        <v>0</v>
      </c>
      <c r="T556" s="260">
        <v>0</v>
      </c>
      <c r="U556" s="260">
        <v>0</v>
      </c>
      <c r="V556" s="260">
        <v>0</v>
      </c>
      <c r="W556" s="274">
        <v>0</v>
      </c>
    </row>
    <row r="557" spans="1:23">
      <c r="A557" t="s">
        <v>1333</v>
      </c>
      <c r="B557" s="258">
        <v>800141</v>
      </c>
      <c r="C557" s="7"/>
      <c r="D557" s="7">
        <v>56702</v>
      </c>
      <c r="E557" s="7">
        <v>60991</v>
      </c>
      <c r="F557" s="225" t="s">
        <v>95</v>
      </c>
      <c r="G557" s="225" t="s">
        <v>21</v>
      </c>
      <c r="H557" s="259">
        <v>329753</v>
      </c>
      <c r="I557" s="261">
        <v>0</v>
      </c>
      <c r="J557" s="261">
        <v>0</v>
      </c>
      <c r="K557" s="261">
        <v>0</v>
      </c>
      <c r="L557" s="261">
        <v>0</v>
      </c>
      <c r="M557" s="261">
        <v>0</v>
      </c>
      <c r="N557" s="261">
        <v>0</v>
      </c>
      <c r="O557" s="261">
        <v>0</v>
      </c>
      <c r="P557" s="270">
        <v>0</v>
      </c>
      <c r="Q557" s="260">
        <v>0</v>
      </c>
      <c r="R557" s="260">
        <v>0</v>
      </c>
      <c r="S557" s="260">
        <v>0</v>
      </c>
      <c r="T557" s="260">
        <v>0</v>
      </c>
      <c r="U557" s="260">
        <v>0</v>
      </c>
      <c r="V557" s="260">
        <v>0</v>
      </c>
      <c r="W557" s="274">
        <v>0</v>
      </c>
    </row>
    <row r="558" spans="1:23">
      <c r="A558" t="s">
        <v>1023</v>
      </c>
      <c r="B558" s="258">
        <v>800028</v>
      </c>
      <c r="C558" s="7"/>
      <c r="D558" s="7">
        <v>56301</v>
      </c>
      <c r="E558" s="7">
        <v>60564</v>
      </c>
      <c r="F558" s="225" t="s">
        <v>95</v>
      </c>
      <c r="G558" s="225" t="s">
        <v>90</v>
      </c>
      <c r="H558" s="259">
        <v>134704</v>
      </c>
      <c r="I558" s="261">
        <v>0</v>
      </c>
      <c r="J558" s="261">
        <v>0</v>
      </c>
      <c r="K558" s="261">
        <v>0</v>
      </c>
      <c r="L558" s="261">
        <v>0</v>
      </c>
      <c r="M558" s="261">
        <v>0</v>
      </c>
      <c r="N558" s="261">
        <v>0</v>
      </c>
      <c r="O558" s="261">
        <v>0</v>
      </c>
      <c r="P558" s="270">
        <v>0</v>
      </c>
      <c r="Q558" s="260">
        <v>0</v>
      </c>
      <c r="R558" s="260">
        <v>0</v>
      </c>
      <c r="S558" s="260">
        <v>0</v>
      </c>
      <c r="T558" s="260">
        <v>0</v>
      </c>
      <c r="U558" s="260">
        <v>0</v>
      </c>
      <c r="V558" s="260">
        <v>0</v>
      </c>
      <c r="W558" s="274">
        <v>0</v>
      </c>
    </row>
    <row r="559" spans="1:23">
      <c r="A559" t="s">
        <v>203</v>
      </c>
      <c r="B559" s="258">
        <v>710138</v>
      </c>
      <c r="C559" s="7"/>
      <c r="D559" s="7">
        <v>61345</v>
      </c>
      <c r="E559" s="7"/>
      <c r="F559" s="225" t="s">
        <v>84</v>
      </c>
      <c r="G559" s="225" t="s">
        <v>22</v>
      </c>
      <c r="H559" s="259">
        <v>19550</v>
      </c>
      <c r="I559" s="261">
        <v>0</v>
      </c>
      <c r="J559" s="261">
        <v>0</v>
      </c>
      <c r="K559" s="261">
        <v>0</v>
      </c>
      <c r="L559" s="261">
        <v>0</v>
      </c>
      <c r="M559" s="261">
        <v>0</v>
      </c>
      <c r="N559" s="261">
        <v>0</v>
      </c>
      <c r="O559" s="261">
        <v>0</v>
      </c>
      <c r="P559" s="270">
        <v>0</v>
      </c>
      <c r="Q559" s="260">
        <v>0</v>
      </c>
      <c r="R559" s="260">
        <v>0</v>
      </c>
      <c r="S559" s="260">
        <v>0</v>
      </c>
      <c r="T559" s="260">
        <v>0</v>
      </c>
      <c r="U559" s="260">
        <v>0</v>
      </c>
      <c r="V559" s="260">
        <v>0</v>
      </c>
      <c r="W559" s="274">
        <v>0</v>
      </c>
    </row>
    <row r="560" spans="1:23">
      <c r="A560" t="s">
        <v>1334</v>
      </c>
      <c r="B560" s="258">
        <v>501012</v>
      </c>
      <c r="C560" s="7"/>
      <c r="D560" s="7">
        <v>7127</v>
      </c>
      <c r="E560" s="7"/>
      <c r="F560" s="225" t="s">
        <v>83</v>
      </c>
      <c r="G560" s="225" t="s">
        <v>21</v>
      </c>
      <c r="H560" s="259">
        <v>26389</v>
      </c>
      <c r="I560" s="261">
        <v>0</v>
      </c>
      <c r="J560" s="261">
        <v>0</v>
      </c>
      <c r="K560" s="261">
        <v>0</v>
      </c>
      <c r="L560" s="261">
        <v>0</v>
      </c>
      <c r="M560" s="261">
        <v>0</v>
      </c>
      <c r="N560" s="261">
        <v>0</v>
      </c>
      <c r="O560" s="261">
        <v>0</v>
      </c>
      <c r="P560" s="270">
        <v>0</v>
      </c>
      <c r="Q560" s="260">
        <v>0</v>
      </c>
      <c r="R560" s="260">
        <v>0</v>
      </c>
      <c r="S560" s="260">
        <v>0</v>
      </c>
      <c r="T560" s="260">
        <v>0</v>
      </c>
      <c r="U560" s="260">
        <v>0</v>
      </c>
      <c r="V560" s="260">
        <v>0</v>
      </c>
      <c r="W560" s="274">
        <v>0</v>
      </c>
    </row>
    <row r="561" spans="1:23">
      <c r="A561" t="s">
        <v>1024</v>
      </c>
      <c r="B561" s="258">
        <v>900007</v>
      </c>
      <c r="C561" s="7">
        <v>1001028</v>
      </c>
      <c r="D561" s="7">
        <v>6101</v>
      </c>
      <c r="E561" s="7"/>
      <c r="F561" s="225" t="s">
        <v>93</v>
      </c>
      <c r="G561" s="225" t="s">
        <v>106</v>
      </c>
      <c r="H561" s="259">
        <v>1776489.9939999999</v>
      </c>
      <c r="I561" s="261">
        <v>2233043.0480000004</v>
      </c>
      <c r="J561" s="261">
        <v>2215552.2000000002</v>
      </c>
      <c r="K561" s="261">
        <v>0</v>
      </c>
      <c r="L561" s="261">
        <v>0</v>
      </c>
      <c r="M561" s="261">
        <v>0</v>
      </c>
      <c r="N561" s="261">
        <v>6397.5</v>
      </c>
      <c r="O561" s="261">
        <v>11093.348</v>
      </c>
      <c r="P561" s="270">
        <v>1.2569972561297749</v>
      </c>
      <c r="Q561" s="260">
        <v>1.2471515220929525</v>
      </c>
      <c r="R561" s="260">
        <v>0</v>
      </c>
      <c r="S561" s="260">
        <v>0</v>
      </c>
      <c r="T561" s="260">
        <v>0</v>
      </c>
      <c r="U561" s="260">
        <v>3.6012023831303382E-3</v>
      </c>
      <c r="V561" s="260">
        <v>6.2445316536919376E-3</v>
      </c>
      <c r="W561" s="274">
        <v>1.2569972561297749</v>
      </c>
    </row>
    <row r="562" spans="1:23">
      <c r="A562" t="s">
        <v>1335</v>
      </c>
      <c r="B562" s="258">
        <v>43155500</v>
      </c>
      <c r="C562" s="7"/>
      <c r="D562" s="7">
        <v>57126</v>
      </c>
      <c r="E562" s="7"/>
      <c r="F562" s="225" t="s">
        <v>95</v>
      </c>
      <c r="G562" s="225" t="s">
        <v>90</v>
      </c>
      <c r="H562" s="259">
        <v>60920</v>
      </c>
      <c r="I562" s="261">
        <v>0</v>
      </c>
      <c r="J562" s="261">
        <v>0</v>
      </c>
      <c r="K562" s="261">
        <v>0</v>
      </c>
      <c r="L562" s="261">
        <v>0</v>
      </c>
      <c r="M562" s="261">
        <v>0</v>
      </c>
      <c r="N562" s="261">
        <v>0</v>
      </c>
      <c r="O562" s="261">
        <v>0</v>
      </c>
      <c r="P562" s="270">
        <v>0</v>
      </c>
      <c r="Q562" s="260">
        <v>0</v>
      </c>
      <c r="R562" s="260">
        <v>0</v>
      </c>
      <c r="S562" s="260">
        <v>0</v>
      </c>
      <c r="T562" s="260">
        <v>0</v>
      </c>
      <c r="U562" s="260">
        <v>0</v>
      </c>
      <c r="V562" s="260">
        <v>0</v>
      </c>
      <c r="W562" s="274">
        <v>0</v>
      </c>
    </row>
    <row r="563" spans="1:23">
      <c r="A563" t="s">
        <v>1336</v>
      </c>
      <c r="B563" s="258">
        <v>500188</v>
      </c>
      <c r="C563" s="7"/>
      <c r="D563" s="7">
        <v>3852</v>
      </c>
      <c r="E563" s="7"/>
      <c r="F563" s="225" t="s">
        <v>83</v>
      </c>
      <c r="G563" s="225" t="s">
        <v>21</v>
      </c>
      <c r="H563" s="259">
        <v>516895</v>
      </c>
      <c r="I563" s="261">
        <v>0</v>
      </c>
      <c r="J563" s="261">
        <v>0</v>
      </c>
      <c r="K563" s="261">
        <v>0</v>
      </c>
      <c r="L563" s="261">
        <v>0</v>
      </c>
      <c r="M563" s="261">
        <v>0</v>
      </c>
      <c r="N563" s="261">
        <v>0</v>
      </c>
      <c r="O563" s="261">
        <v>0</v>
      </c>
      <c r="P563" s="270">
        <v>0</v>
      </c>
      <c r="Q563" s="260">
        <v>0</v>
      </c>
      <c r="R563" s="260">
        <v>0</v>
      </c>
      <c r="S563" s="260">
        <v>0</v>
      </c>
      <c r="T563" s="260">
        <v>0</v>
      </c>
      <c r="U563" s="260">
        <v>0</v>
      </c>
      <c r="V563" s="260">
        <v>0</v>
      </c>
      <c r="W563" s="274">
        <v>0</v>
      </c>
    </row>
    <row r="564" spans="1:23">
      <c r="A564" t="s">
        <v>1337</v>
      </c>
      <c r="B564" s="258">
        <v>11565100</v>
      </c>
      <c r="C564" s="7"/>
      <c r="D564" s="7">
        <v>3878</v>
      </c>
      <c r="E564" s="7"/>
      <c r="F564" s="225" t="s">
        <v>83</v>
      </c>
      <c r="G564" s="225" t="s">
        <v>21</v>
      </c>
      <c r="H564" s="259">
        <v>26220</v>
      </c>
      <c r="I564" s="261">
        <v>0</v>
      </c>
      <c r="J564" s="261">
        <v>0</v>
      </c>
      <c r="K564" s="261">
        <v>0</v>
      </c>
      <c r="L564" s="261">
        <v>0</v>
      </c>
      <c r="M564" s="261">
        <v>0</v>
      </c>
      <c r="N564" s="261">
        <v>0</v>
      </c>
      <c r="O564" s="261">
        <v>0</v>
      </c>
      <c r="P564" s="270">
        <v>0</v>
      </c>
      <c r="Q564" s="260">
        <v>0</v>
      </c>
      <c r="R564" s="260">
        <v>0</v>
      </c>
      <c r="S564" s="260">
        <v>0</v>
      </c>
      <c r="T564" s="260">
        <v>0</v>
      </c>
      <c r="U564" s="260">
        <v>0</v>
      </c>
      <c r="V564" s="260">
        <v>0</v>
      </c>
      <c r="W564" s="274">
        <v>0</v>
      </c>
    </row>
    <row r="565" spans="1:23">
      <c r="A565" t="s">
        <v>204</v>
      </c>
      <c r="B565" s="258">
        <v>900015</v>
      </c>
      <c r="C565" s="7">
        <v>1001424</v>
      </c>
      <c r="D565" s="7">
        <v>120</v>
      </c>
      <c r="E565" s="7"/>
      <c r="F565" s="225" t="s">
        <v>86</v>
      </c>
      <c r="G565" s="225" t="s">
        <v>13</v>
      </c>
      <c r="H565" s="259">
        <v>236544</v>
      </c>
      <c r="I565" s="261">
        <v>149196.08599999998</v>
      </c>
      <c r="J565" s="261">
        <v>149042.29999999999</v>
      </c>
      <c r="K565" s="261">
        <v>0</v>
      </c>
      <c r="L565" s="261">
        <v>0</v>
      </c>
      <c r="M565" s="261">
        <v>0</v>
      </c>
      <c r="N565" s="261">
        <v>69.75</v>
      </c>
      <c r="O565" s="261">
        <v>84.036000000000001</v>
      </c>
      <c r="P565" s="270">
        <v>0.63073291227002171</v>
      </c>
      <c r="Q565" s="260">
        <v>0.63008277529761902</v>
      </c>
      <c r="R565" s="260">
        <v>0</v>
      </c>
      <c r="S565" s="260">
        <v>0</v>
      </c>
      <c r="T565" s="260">
        <v>0</v>
      </c>
      <c r="U565" s="260">
        <v>2.948711444805195E-4</v>
      </c>
      <c r="V565" s="260">
        <v>3.5526582792207791E-4</v>
      </c>
      <c r="W565" s="274">
        <v>0.63073291227002171</v>
      </c>
    </row>
    <row r="566" spans="1:23">
      <c r="A566" t="s">
        <v>1025</v>
      </c>
      <c r="B566" s="258">
        <v>900160</v>
      </c>
      <c r="C566" s="7">
        <v>1009168</v>
      </c>
      <c r="D566" s="7">
        <v>54694</v>
      </c>
      <c r="E566" s="7"/>
      <c r="F566" s="225" t="s">
        <v>86</v>
      </c>
      <c r="G566" s="225" t="s">
        <v>13</v>
      </c>
      <c r="H566" s="259">
        <v>149275</v>
      </c>
      <c r="I566" s="261">
        <v>81102.8</v>
      </c>
      <c r="J566" s="261">
        <v>81020.600000000006</v>
      </c>
      <c r="K566" s="261">
        <v>0</v>
      </c>
      <c r="L566" s="261">
        <v>0</v>
      </c>
      <c r="M566" s="261">
        <v>0</v>
      </c>
      <c r="N566" s="261">
        <v>37.5</v>
      </c>
      <c r="O566" s="261">
        <v>44.7</v>
      </c>
      <c r="P566" s="270">
        <v>0.54331133813431598</v>
      </c>
      <c r="Q566" s="260">
        <v>0.54276067660358407</v>
      </c>
      <c r="R566" s="260">
        <v>0</v>
      </c>
      <c r="S566" s="260">
        <v>0</v>
      </c>
      <c r="T566" s="260">
        <v>0</v>
      </c>
      <c r="U566" s="260">
        <v>2.5121420197621839E-4</v>
      </c>
      <c r="V566" s="260">
        <v>2.9944732875565236E-4</v>
      </c>
      <c r="W566" s="274">
        <v>0.54331133813431598</v>
      </c>
    </row>
  </sheetData>
  <sheetProtection algorithmName="SHA-512" hashValue="asDzQ7xzBemfHdpfKKuCMzBdwX+HbEO1GpCSpG9zNo8NC8IkpBk8/1O7Rxey3mq+Jt2hBB05EuTTpNrCctlU5w==" saltValue="bPFasGpoKZtPsNI5Ru8H1Q==" spinCount="100000" sheet="1" formatColumns="0" formatRows="0" sort="0" autoFilter="0"/>
  <phoneticPr fontId="47" type="noConversion"/>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tabColor theme="7" tint="0.79998168889431442"/>
  </sheetPr>
  <dimension ref="A1:R1930"/>
  <sheetViews>
    <sheetView topLeftCell="G1" zoomScale="70" zoomScaleNormal="70" workbookViewId="0">
      <selection activeCell="G1" sqref="G1"/>
    </sheetView>
  </sheetViews>
  <sheetFormatPr defaultColWidth="5.6640625" defaultRowHeight="14.4"/>
  <cols>
    <col min="1" max="1" width="22.5546875" hidden="1" customWidth="1"/>
    <col min="2" max="2" width="52.5546875" hidden="1" customWidth="1"/>
    <col min="3" max="3" width="33.44140625" hidden="1" customWidth="1"/>
    <col min="4" max="4" width="30.44140625" hidden="1" customWidth="1"/>
    <col min="5" max="5" width="26.6640625" hidden="1" customWidth="1"/>
    <col min="6" max="6" width="7.6640625" hidden="1" customWidth="1"/>
    <col min="7" max="7" width="27.5546875" bestFit="1" customWidth="1"/>
    <col min="8" max="8" width="25.44140625" bestFit="1" customWidth="1"/>
    <col min="9" max="9" width="23.88671875" customWidth="1"/>
    <col min="10" max="10" width="7" hidden="1" customWidth="1"/>
    <col min="11" max="11" width="27" hidden="1" customWidth="1"/>
    <col min="12" max="12" width="7" hidden="1" customWidth="1"/>
    <col min="13" max="13" width="123" hidden="1" customWidth="1"/>
    <col min="14" max="14" width="8.5546875" hidden="1" customWidth="1"/>
    <col min="15" max="15" width="57" hidden="1" customWidth="1"/>
    <col min="16" max="17" width="18.88671875" hidden="1" customWidth="1"/>
    <col min="18" max="18" width="24.33203125" hidden="1" customWidth="1"/>
    <col min="19" max="19" width="0" hidden="1" customWidth="1"/>
  </cols>
  <sheetData>
    <row r="1" spans="1:18" ht="15" thickBot="1">
      <c r="A1" s="11" t="str">
        <f ca="1" xml:space="preserve"> CELL("contents")</f>
        <v>Washington Department of Ecology Reporting Tool for Electric Power Entities to Report Greenhouse Gas Emissions</v>
      </c>
    </row>
    <row r="3" spans="1:18">
      <c r="A3" t="s">
        <v>1876</v>
      </c>
    </row>
    <row r="4" spans="1:18" s="7" customFormat="1">
      <c r="A4" s="9" t="s">
        <v>1085</v>
      </c>
      <c r="B4" s="9" t="s">
        <v>211</v>
      </c>
      <c r="C4" s="34" t="s">
        <v>1526</v>
      </c>
      <c r="D4" s="10" t="s">
        <v>212</v>
      </c>
      <c r="E4" s="18" t="s">
        <v>829</v>
      </c>
      <c r="G4" s="7" t="s">
        <v>220</v>
      </c>
      <c r="H4" s="7" t="s">
        <v>782</v>
      </c>
      <c r="I4" s="7" t="s">
        <v>219</v>
      </c>
      <c r="K4" s="7" t="s">
        <v>828</v>
      </c>
      <c r="M4"/>
      <c r="O4" s="7" t="s">
        <v>856</v>
      </c>
      <c r="P4" s="7" t="s">
        <v>862</v>
      </c>
      <c r="Q4" s="7" t="s">
        <v>883</v>
      </c>
      <c r="R4" s="7" t="s">
        <v>884</v>
      </c>
    </row>
    <row r="5" spans="1:18">
      <c r="A5" s="113">
        <v>947395</v>
      </c>
      <c r="B5" s="114" t="s">
        <v>1086</v>
      </c>
      <c r="C5" s="115" t="s">
        <v>1140</v>
      </c>
      <c r="D5" s="115"/>
      <c r="E5" s="115"/>
      <c r="G5" s="130" t="s">
        <v>1905</v>
      </c>
      <c r="H5" t="str">
        <f ca="1">IFERROR(INDEX(Points_tbl[Point Name],MATCH(ROWS(H$4:$H4),Points_tbl[Index Count],0)),"")</f>
        <v/>
      </c>
      <c r="I5">
        <f ca="1">IF(ISNUMBER(SEARCH($A$1,Points_tbl[[#This Row],[Point Name]])),MAX($I$4:I4)+1,0)</f>
        <v>0</v>
      </c>
      <c r="K5" s="79" t="s">
        <v>813</v>
      </c>
      <c r="O5" t="s">
        <v>831</v>
      </c>
      <c r="P5" t="s">
        <v>831</v>
      </c>
      <c r="Q5" t="s">
        <v>831</v>
      </c>
      <c r="R5" t="s">
        <v>23</v>
      </c>
    </row>
    <row r="6" spans="1:18">
      <c r="A6" s="113">
        <v>916653</v>
      </c>
      <c r="B6" s="118" t="s">
        <v>3041</v>
      </c>
      <c r="C6" s="115" t="s">
        <v>214</v>
      </c>
      <c r="D6" s="118" t="s">
        <v>1132</v>
      </c>
      <c r="E6" s="115"/>
      <c r="G6" s="130" t="s">
        <v>1906</v>
      </c>
      <c r="H6" t="str">
        <f ca="1">IFERROR(INDEX(Points_tbl[Point Name],MATCH(ROWS(H$4:$H5),Points_tbl[Index Count],0)),"")</f>
        <v/>
      </c>
      <c r="I6">
        <f ca="1">IF(ISNUMBER(SEARCH($A$1,Points_tbl[[#This Row],[Point Name]])),MAX($I$4:I5)+1,0)</f>
        <v>0</v>
      </c>
      <c r="K6" s="72" t="s">
        <v>796</v>
      </c>
      <c r="O6" t="s">
        <v>13</v>
      </c>
      <c r="P6" t="s">
        <v>13</v>
      </c>
      <c r="Q6" t="s">
        <v>832</v>
      </c>
      <c r="R6" t="s">
        <v>13</v>
      </c>
    </row>
    <row r="7" spans="1:18">
      <c r="A7" s="116">
        <v>974602</v>
      </c>
      <c r="B7" s="117" t="s">
        <v>1478</v>
      </c>
      <c r="C7" s="117" t="s">
        <v>1479</v>
      </c>
      <c r="D7" s="118" t="s">
        <v>1132</v>
      </c>
      <c r="E7" s="115"/>
      <c r="G7" s="130" t="s">
        <v>1907</v>
      </c>
      <c r="H7" t="str">
        <f ca="1">IFERROR(INDEX(Points_tbl[Point Name],MATCH(ROWS(H$4:$H6),Points_tbl[Index Count],0)),"")</f>
        <v/>
      </c>
      <c r="I7">
        <f ca="1">IF(ISNUMBER(SEARCH($A$1,Points_tbl[[#This Row],[Point Name]])),MAX($I$4:I6)+1,0)</f>
        <v>0</v>
      </c>
      <c r="K7" s="72" t="s">
        <v>797</v>
      </c>
      <c r="O7" t="s">
        <v>833</v>
      </c>
      <c r="P7" t="s">
        <v>833</v>
      </c>
      <c r="Q7" t="s">
        <v>833</v>
      </c>
      <c r="R7" t="s">
        <v>833</v>
      </c>
    </row>
    <row r="8" spans="1:18">
      <c r="A8" s="116">
        <v>922568</v>
      </c>
      <c r="B8" s="117" t="s">
        <v>1480</v>
      </c>
      <c r="C8" s="117" t="s">
        <v>215</v>
      </c>
      <c r="D8" s="118" t="s">
        <v>1133</v>
      </c>
      <c r="E8" s="115"/>
      <c r="G8" s="130" t="s">
        <v>1908</v>
      </c>
      <c r="H8" t="str">
        <f ca="1">IFERROR(INDEX(Points_tbl[Point Name],MATCH(ROWS(H$4:$H7),Points_tbl[Index Count],0)),"")</f>
        <v/>
      </c>
      <c r="I8">
        <f ca="1">IF(ISNUMBER(SEARCH($A$1,Points_tbl[[#This Row],[Point Name]])),MAX($I$4:I7)+1,0)</f>
        <v>0</v>
      </c>
      <c r="K8" s="72" t="s">
        <v>795</v>
      </c>
      <c r="O8" t="s">
        <v>834</v>
      </c>
      <c r="P8" t="s">
        <v>834</v>
      </c>
      <c r="Q8" t="s">
        <v>834</v>
      </c>
      <c r="R8" t="s">
        <v>14</v>
      </c>
    </row>
    <row r="9" spans="1:18">
      <c r="A9" s="116">
        <v>937084</v>
      </c>
      <c r="B9" s="117" t="s">
        <v>1481</v>
      </c>
      <c r="C9" s="117" t="s">
        <v>213</v>
      </c>
      <c r="D9" s="118" t="s">
        <v>1134</v>
      </c>
      <c r="E9" s="115"/>
      <c r="G9" s="130" t="s">
        <v>221</v>
      </c>
      <c r="H9" t="str">
        <f ca="1">IFERROR(INDEX(Points_tbl[Point Name],MATCH(ROWS(H$4:$H8),Points_tbl[Index Count],0)),"")</f>
        <v/>
      </c>
      <c r="I9">
        <f ca="1">IF(ISNUMBER(SEARCH($A$1,Points_tbl[[#This Row],[Point Name]])),MAX($I$4:I8)+1,0)</f>
        <v>0</v>
      </c>
      <c r="K9" s="72" t="s">
        <v>798</v>
      </c>
      <c r="O9" t="s">
        <v>15</v>
      </c>
      <c r="P9" t="s">
        <v>16</v>
      </c>
      <c r="Q9" t="s">
        <v>835</v>
      </c>
      <c r="R9" t="s">
        <v>15</v>
      </c>
    </row>
    <row r="10" spans="1:18">
      <c r="A10" s="116">
        <v>938151</v>
      </c>
      <c r="B10" s="117" t="s">
        <v>1482</v>
      </c>
      <c r="C10" s="117" t="s">
        <v>1140</v>
      </c>
      <c r="D10" s="118" t="s">
        <v>1134</v>
      </c>
      <c r="E10" s="115"/>
      <c r="G10" s="130" t="s">
        <v>1033</v>
      </c>
      <c r="H10" t="str">
        <f ca="1">IFERROR(INDEX(Points_tbl[Point Name],MATCH(ROWS(H$4:$H9),Points_tbl[Index Count],0)),"")</f>
        <v/>
      </c>
      <c r="I10">
        <f ca="1">IF(ISNUMBER(SEARCH($A$1,Points_tbl[[#This Row],[Point Name]])),MAX($I$4:I9)+1,0)</f>
        <v>0</v>
      </c>
      <c r="K10" s="72" t="s">
        <v>799</v>
      </c>
      <c r="O10" t="s">
        <v>16</v>
      </c>
      <c r="P10" t="s">
        <v>90</v>
      </c>
      <c r="Q10" t="s">
        <v>836</v>
      </c>
      <c r="R10" t="s">
        <v>16</v>
      </c>
    </row>
    <row r="11" spans="1:18">
      <c r="A11" s="116">
        <v>978227</v>
      </c>
      <c r="B11" s="117" t="s">
        <v>1483</v>
      </c>
      <c r="C11" s="117" t="s">
        <v>1484</v>
      </c>
      <c r="D11" s="118" t="s">
        <v>1135</v>
      </c>
      <c r="E11" s="115"/>
      <c r="G11" s="130" t="s">
        <v>1624</v>
      </c>
      <c r="H11" t="str">
        <f ca="1">IFERROR(INDEX(Points_tbl[Point Name],MATCH(ROWS(H$4:$H10),Points_tbl[Index Count],0)),"")</f>
        <v/>
      </c>
      <c r="I11">
        <f ca="1">IF(ISNUMBER(SEARCH($A$1,Points_tbl[[#This Row],[Point Name]])),MAX($I$4:I10)+1,0)</f>
        <v>0</v>
      </c>
      <c r="K11" s="72" t="s">
        <v>800</v>
      </c>
      <c r="M11" s="8" t="s">
        <v>864</v>
      </c>
      <c r="O11" t="s">
        <v>90</v>
      </c>
      <c r="P11" t="s">
        <v>885</v>
      </c>
      <c r="Q11" t="s">
        <v>837</v>
      </c>
      <c r="R11" t="s">
        <v>90</v>
      </c>
    </row>
    <row r="12" spans="1:18">
      <c r="A12" s="113">
        <v>976581</v>
      </c>
      <c r="B12" s="118" t="s">
        <v>1087</v>
      </c>
      <c r="C12" s="115" t="s">
        <v>214</v>
      </c>
      <c r="D12" s="118" t="s">
        <v>1132</v>
      </c>
      <c r="E12" s="115"/>
      <c r="G12" s="130" t="s">
        <v>222</v>
      </c>
      <c r="H12" t="str">
        <f ca="1">IFERROR(INDEX(Points_tbl[Point Name],MATCH(ROWS(H$4:$H11),Points_tbl[Index Count],0)),"")</f>
        <v/>
      </c>
      <c r="I12">
        <f ca="1">IF(ISNUMBER(SEARCH($A$1,Points_tbl[[#This Row],[Point Name]])),MAX($I$4:I11)+1,0)</f>
        <v>0</v>
      </c>
      <c r="K12" s="72" t="s">
        <v>801</v>
      </c>
      <c r="M12" t="s">
        <v>1522</v>
      </c>
      <c r="O12" t="s">
        <v>885</v>
      </c>
      <c r="P12" t="s">
        <v>891</v>
      </c>
      <c r="Q12" t="s">
        <v>838</v>
      </c>
      <c r="R12" t="s">
        <v>885</v>
      </c>
    </row>
    <row r="13" spans="1:18">
      <c r="A13" s="116">
        <v>913337</v>
      </c>
      <c r="B13" s="117" t="s">
        <v>1468</v>
      </c>
      <c r="C13" s="117" t="s">
        <v>215</v>
      </c>
      <c r="D13" s="119"/>
      <c r="E13" s="115"/>
      <c r="G13" s="130" t="s">
        <v>223</v>
      </c>
      <c r="H13" t="str">
        <f ca="1">IFERROR(INDEX(Points_tbl[Point Name],MATCH(ROWS(H$4:$H12),Points_tbl[Index Count],0)),"")</f>
        <v/>
      </c>
      <c r="I13">
        <f ca="1">IF(ISNUMBER(SEARCH($A$1,Points_tbl[[#This Row],[Point Name]])),MAX($I$4:I12)+1,0)</f>
        <v>0</v>
      </c>
      <c r="K13" s="72" t="s">
        <v>802</v>
      </c>
      <c r="M13" t="s">
        <v>1523</v>
      </c>
      <c r="O13" t="s">
        <v>891</v>
      </c>
      <c r="P13" t="s">
        <v>892</v>
      </c>
      <c r="Q13" t="s">
        <v>839</v>
      </c>
      <c r="R13" t="s">
        <v>891</v>
      </c>
    </row>
    <row r="14" spans="1:18">
      <c r="A14" s="116">
        <v>971314</v>
      </c>
      <c r="B14" s="117" t="s">
        <v>1485</v>
      </c>
      <c r="C14" s="117" t="s">
        <v>214</v>
      </c>
      <c r="D14" s="118" t="s">
        <v>1132</v>
      </c>
      <c r="E14" s="115"/>
      <c r="G14" s="130" t="s">
        <v>224</v>
      </c>
      <c r="H14" t="str">
        <f ca="1">IFERROR(INDEX(Points_tbl[Point Name],MATCH(ROWS(H$4:$H13),Points_tbl[Index Count],0)),"")</f>
        <v/>
      </c>
      <c r="I14">
        <f ca="1">IF(ISNUMBER(SEARCH($A$1,Points_tbl[[#This Row],[Point Name]])),MAX($I$4:I13)+1,0)</f>
        <v>0</v>
      </c>
      <c r="K14" s="72" t="s">
        <v>803</v>
      </c>
      <c r="M14" t="s">
        <v>1524</v>
      </c>
      <c r="O14" t="s">
        <v>892</v>
      </c>
      <c r="P14" t="s">
        <v>893</v>
      </c>
      <c r="Q14" t="s">
        <v>840</v>
      </c>
      <c r="R14" t="s">
        <v>892</v>
      </c>
    </row>
    <row r="15" spans="1:18">
      <c r="A15" s="116">
        <v>960504</v>
      </c>
      <c r="B15" s="117" t="s">
        <v>1088</v>
      </c>
      <c r="C15" s="117" t="s">
        <v>1140</v>
      </c>
      <c r="D15" s="118" t="s">
        <v>1136</v>
      </c>
      <c r="E15" s="115"/>
      <c r="G15" s="130" t="s">
        <v>1909</v>
      </c>
      <c r="H15" t="str">
        <f ca="1">IFERROR(INDEX(Points_tbl[Point Name],MATCH(ROWS(H$4:$H14),Points_tbl[Index Count],0)),"")</f>
        <v/>
      </c>
      <c r="I15">
        <f ca="1">IF(ISNUMBER(SEARCH($A$1,Points_tbl[[#This Row],[Point Name]])),MAX($I$4:I14)+1,0)</f>
        <v>0</v>
      </c>
      <c r="K15" s="72" t="s">
        <v>804</v>
      </c>
      <c r="M15" t="s">
        <v>1525</v>
      </c>
      <c r="O15" t="s">
        <v>893</v>
      </c>
      <c r="P15" t="s">
        <v>17</v>
      </c>
      <c r="Q15" t="s">
        <v>841</v>
      </c>
      <c r="R15" t="s">
        <v>893</v>
      </c>
    </row>
    <row r="16" spans="1:18">
      <c r="A16" s="113">
        <v>937948</v>
      </c>
      <c r="B16" s="120" t="s">
        <v>1089</v>
      </c>
      <c r="C16" s="115" t="s">
        <v>1140</v>
      </c>
      <c r="D16" s="115"/>
      <c r="E16" s="115"/>
      <c r="G16" s="130" t="s">
        <v>225</v>
      </c>
      <c r="H16" t="str">
        <f ca="1">IFERROR(INDEX(Points_tbl[Point Name],MATCH(ROWS(H$4:$H15),Points_tbl[Index Count],0)),"")</f>
        <v/>
      </c>
      <c r="I16">
        <f ca="1">IF(ISNUMBER(SEARCH($A$1,Points_tbl[[#This Row],[Point Name]])),MAX($I$4:I15)+1,0)</f>
        <v>0</v>
      </c>
      <c r="K16" s="72" t="s">
        <v>320</v>
      </c>
      <c r="M16" s="31" t="s">
        <v>1746</v>
      </c>
      <c r="O16" t="s">
        <v>17</v>
      </c>
      <c r="P16" t="s">
        <v>886</v>
      </c>
      <c r="Q16" t="s">
        <v>842</v>
      </c>
      <c r="R16" t="s">
        <v>17</v>
      </c>
    </row>
    <row r="17" spans="1:18">
      <c r="A17" s="113">
        <v>945848</v>
      </c>
      <c r="B17" s="115" t="s">
        <v>1090</v>
      </c>
      <c r="C17" s="115" t="s">
        <v>1140</v>
      </c>
      <c r="D17" s="118" t="s">
        <v>1136</v>
      </c>
      <c r="E17" s="115"/>
      <c r="G17" s="130" t="s">
        <v>226</v>
      </c>
      <c r="H17" t="str">
        <f ca="1">IFERROR(INDEX(Points_tbl[Point Name],MATCH(ROWS(H$4:$H16),Points_tbl[Index Count],0)),"")</f>
        <v/>
      </c>
      <c r="I17">
        <f ca="1">IF(ISNUMBER(SEARCH($A$1,Points_tbl[[#This Row],[Point Name]])),MAX($I$4:I16)+1,0)</f>
        <v>0</v>
      </c>
      <c r="K17" s="72" t="s">
        <v>345</v>
      </c>
      <c r="M17" s="31" t="s">
        <v>1758</v>
      </c>
      <c r="O17" t="s">
        <v>886</v>
      </c>
      <c r="P17" t="s">
        <v>18</v>
      </c>
      <c r="Q17" t="s">
        <v>843</v>
      </c>
      <c r="R17" t="s">
        <v>886</v>
      </c>
    </row>
    <row r="18" spans="1:18">
      <c r="A18" s="116">
        <v>937219</v>
      </c>
      <c r="B18" s="117" t="s">
        <v>1091</v>
      </c>
      <c r="C18" s="117" t="s">
        <v>1140</v>
      </c>
      <c r="D18" s="118" t="s">
        <v>1136</v>
      </c>
      <c r="E18" s="115"/>
      <c r="G18" s="130" t="s">
        <v>227</v>
      </c>
      <c r="H18" t="str">
        <f ca="1">IFERROR(INDEX(Points_tbl[Point Name],MATCH(ROWS(H$4:$H17),Points_tbl[Index Count],0)),"")</f>
        <v/>
      </c>
      <c r="I18">
        <f ca="1">IF(ISNUMBER(SEARCH($A$1,Points_tbl[[#This Row],[Point Name]])),MAX($I$4:I17)+1,0)</f>
        <v>0</v>
      </c>
      <c r="K18" s="72" t="s">
        <v>805</v>
      </c>
      <c r="M18" s="31"/>
      <c r="O18" t="s">
        <v>18</v>
      </c>
      <c r="P18" t="s">
        <v>19</v>
      </c>
      <c r="Q18" t="s">
        <v>844</v>
      </c>
      <c r="R18" t="s">
        <v>18</v>
      </c>
    </row>
    <row r="19" spans="1:18">
      <c r="A19" s="116">
        <v>935225</v>
      </c>
      <c r="B19" s="117" t="s">
        <v>1092</v>
      </c>
      <c r="C19" s="117" t="s">
        <v>1140</v>
      </c>
      <c r="D19" s="118" t="s">
        <v>1136</v>
      </c>
      <c r="E19" s="115"/>
      <c r="G19" s="130" t="s">
        <v>228</v>
      </c>
      <c r="H19" t="str">
        <f ca="1">IFERROR(INDEX(Points_tbl[Point Name],MATCH(ROWS(H$4:$H18),Points_tbl[Index Count],0)),"")</f>
        <v/>
      </c>
      <c r="I19">
        <f ca="1">IF(ISNUMBER(SEARCH($A$1,Points_tbl[[#This Row],[Point Name]])),MAX($I$4:I18)+1,0)</f>
        <v>0</v>
      </c>
      <c r="K19" s="72" t="s">
        <v>806</v>
      </c>
      <c r="M19" s="31"/>
      <c r="O19" t="s">
        <v>19</v>
      </c>
      <c r="P19" t="s">
        <v>887</v>
      </c>
      <c r="Q19" t="s">
        <v>845</v>
      </c>
      <c r="R19" t="s">
        <v>19</v>
      </c>
    </row>
    <row r="20" spans="1:18">
      <c r="A20" s="113">
        <v>931896</v>
      </c>
      <c r="B20" s="120" t="s">
        <v>1093</v>
      </c>
      <c r="C20" s="115" t="s">
        <v>1140</v>
      </c>
      <c r="D20" s="118" t="s">
        <v>1136</v>
      </c>
      <c r="E20" s="115"/>
      <c r="G20" s="130" t="s">
        <v>1910</v>
      </c>
      <c r="H20" t="str">
        <f ca="1">IFERROR(INDEX(Points_tbl[Point Name],MATCH(ROWS(H$4:$H19),Points_tbl[Index Count],0)),"")</f>
        <v/>
      </c>
      <c r="I20">
        <f ca="1">IF(ISNUMBER(SEARCH($A$1,Points_tbl[[#This Row],[Point Name]])),MAX($I$4:I19)+1,0)</f>
        <v>0</v>
      </c>
      <c r="K20" s="72" t="s">
        <v>397</v>
      </c>
      <c r="O20" t="s">
        <v>887</v>
      </c>
      <c r="P20" t="s">
        <v>888</v>
      </c>
      <c r="Q20" t="s">
        <v>846</v>
      </c>
      <c r="R20" t="s">
        <v>887</v>
      </c>
    </row>
    <row r="21" spans="1:18">
      <c r="A21" s="113">
        <v>937556</v>
      </c>
      <c r="B21" s="120" t="s">
        <v>1094</v>
      </c>
      <c r="C21" s="115" t="s">
        <v>1140</v>
      </c>
      <c r="D21" s="118" t="s">
        <v>1136</v>
      </c>
      <c r="E21" s="115"/>
      <c r="G21" s="130" t="s">
        <v>1911</v>
      </c>
      <c r="H21" t="str">
        <f ca="1">IFERROR(INDEX(Points_tbl[Point Name],MATCH(ROWS(H$4:$H20),Points_tbl[Index Count],0)),"")</f>
        <v/>
      </c>
      <c r="I21">
        <f ca="1">IF(ISNUMBER(SEARCH($A$1,Points_tbl[[#This Row],[Point Name]])),MAX($I$4:I20)+1,0)</f>
        <v>0</v>
      </c>
      <c r="K21" s="72" t="s">
        <v>807</v>
      </c>
      <c r="O21" t="s">
        <v>888</v>
      </c>
      <c r="P21" t="s">
        <v>889</v>
      </c>
      <c r="Q21" t="s">
        <v>847</v>
      </c>
      <c r="R21" t="s">
        <v>888</v>
      </c>
    </row>
    <row r="22" spans="1:18">
      <c r="A22" s="113">
        <v>972846</v>
      </c>
      <c r="B22" s="118" t="s">
        <v>1095</v>
      </c>
      <c r="C22" s="115" t="s">
        <v>1140</v>
      </c>
      <c r="D22" s="118" t="s">
        <v>1136</v>
      </c>
      <c r="E22" s="115"/>
      <c r="G22" s="130" t="s">
        <v>1912</v>
      </c>
      <c r="H22" t="str">
        <f ca="1">IFERROR(INDEX(Points_tbl[Point Name],MATCH(ROWS(H$4:$H21),Points_tbl[Index Count],0)),"")</f>
        <v/>
      </c>
      <c r="I22">
        <f ca="1">IF(ISNUMBER(SEARCH($A$1,Points_tbl[[#This Row],[Point Name]])),MAX($I$4:I21)+1,0)</f>
        <v>0</v>
      </c>
      <c r="K22" s="72" t="s">
        <v>808</v>
      </c>
      <c r="O22" t="s">
        <v>889</v>
      </c>
      <c r="P22" t="s">
        <v>22</v>
      </c>
      <c r="Q22" t="s">
        <v>848</v>
      </c>
      <c r="R22" t="s">
        <v>889</v>
      </c>
    </row>
    <row r="23" spans="1:18">
      <c r="A23" s="116">
        <v>935041</v>
      </c>
      <c r="B23" s="117" t="s">
        <v>1486</v>
      </c>
      <c r="C23" s="117" t="s">
        <v>1140</v>
      </c>
      <c r="D23" s="118" t="s">
        <v>1136</v>
      </c>
      <c r="E23" s="115"/>
      <c r="G23" s="130" t="s">
        <v>1913</v>
      </c>
      <c r="H23" t="str">
        <f ca="1">IFERROR(INDEX(Points_tbl[Point Name],MATCH(ROWS(H$4:$H22),Points_tbl[Index Count],0)),"")</f>
        <v/>
      </c>
      <c r="I23">
        <f ca="1">IF(ISNUMBER(SEARCH($A$1,Points_tbl[[#This Row],[Point Name]])),MAX($I$4:I22)+1,0)</f>
        <v>0</v>
      </c>
      <c r="K23" s="72" t="s">
        <v>809</v>
      </c>
      <c r="O23" t="s">
        <v>22</v>
      </c>
      <c r="P23" t="s">
        <v>894</v>
      </c>
      <c r="Q23" t="s">
        <v>849</v>
      </c>
      <c r="R23" t="s">
        <v>22</v>
      </c>
    </row>
    <row r="24" spans="1:18">
      <c r="A24" s="113">
        <v>936273</v>
      </c>
      <c r="B24" s="120" t="s">
        <v>1096</v>
      </c>
      <c r="C24" s="115" t="s">
        <v>1140</v>
      </c>
      <c r="D24" s="118" t="s">
        <v>1136</v>
      </c>
      <c r="E24" s="115"/>
      <c r="G24" s="130" t="s">
        <v>1914</v>
      </c>
      <c r="H24" t="str">
        <f ca="1">IFERROR(INDEX(Points_tbl[Point Name],MATCH(ROWS(H$4:$H23),Points_tbl[Index Count],0)),"")</f>
        <v/>
      </c>
      <c r="I24">
        <f ca="1">IF(ISNUMBER(SEARCH($A$1,Points_tbl[[#This Row],[Point Name]])),MAX($I$4:I23)+1,0)</f>
        <v>0</v>
      </c>
      <c r="K24" s="72" t="s">
        <v>810</v>
      </c>
      <c r="O24" t="s">
        <v>894</v>
      </c>
      <c r="P24" t="s">
        <v>890</v>
      </c>
      <c r="Q24" t="s">
        <v>850</v>
      </c>
      <c r="R24" t="s">
        <v>894</v>
      </c>
    </row>
    <row r="25" spans="1:18">
      <c r="A25" s="116">
        <v>931525</v>
      </c>
      <c r="B25" s="117" t="s">
        <v>1097</v>
      </c>
      <c r="C25" s="117" t="s">
        <v>1140</v>
      </c>
      <c r="D25" s="118" t="s">
        <v>1136</v>
      </c>
      <c r="E25" s="115"/>
      <c r="G25" s="130" t="s">
        <v>1915</v>
      </c>
      <c r="H25" t="str">
        <f ca="1">IFERROR(INDEX(Points_tbl[Point Name],MATCH(ROWS(H$4:$H24),Points_tbl[Index Count],0)),"")</f>
        <v/>
      </c>
      <c r="I25">
        <f ca="1">IF(ISNUMBER(SEARCH($A$1,Points_tbl[[#This Row],[Point Name]])),MAX($I$4:I24)+1,0)</f>
        <v>0</v>
      </c>
      <c r="K25" s="72" t="s">
        <v>441</v>
      </c>
      <c r="O25" t="s">
        <v>890</v>
      </c>
      <c r="P25" t="s">
        <v>20</v>
      </c>
      <c r="Q25" t="s">
        <v>851</v>
      </c>
      <c r="R25" t="s">
        <v>890</v>
      </c>
    </row>
    <row r="26" spans="1:18">
      <c r="A26" s="116">
        <v>989415</v>
      </c>
      <c r="B26" s="117" t="s">
        <v>1467</v>
      </c>
      <c r="C26" s="117" t="s">
        <v>1140</v>
      </c>
      <c r="D26" s="121"/>
      <c r="E26" s="115"/>
      <c r="G26" s="130" t="s">
        <v>1625</v>
      </c>
      <c r="H26" t="str">
        <f ca="1">IFERROR(INDEX(Points_tbl[Point Name],MATCH(ROWS(H$4:$H25),Points_tbl[Index Count],0)),"")</f>
        <v/>
      </c>
      <c r="I26">
        <f ca="1">IF(ISNUMBER(SEARCH($A$1,Points_tbl[[#This Row],[Point Name]])),MAX($I$4:I25)+1,0)</f>
        <v>0</v>
      </c>
      <c r="K26" s="72" t="s">
        <v>811</v>
      </c>
      <c r="O26" t="s">
        <v>20</v>
      </c>
      <c r="P26" t="s">
        <v>24</v>
      </c>
      <c r="Q26" t="s">
        <v>852</v>
      </c>
      <c r="R26" t="s">
        <v>20</v>
      </c>
    </row>
    <row r="27" spans="1:18">
      <c r="A27" s="113">
        <v>944616</v>
      </c>
      <c r="B27" s="115" t="s">
        <v>1098</v>
      </c>
      <c r="C27" s="115"/>
      <c r="D27" s="115"/>
      <c r="E27" s="115"/>
      <c r="G27" s="130" t="s">
        <v>1916</v>
      </c>
      <c r="H27" t="str">
        <f ca="1">IFERROR(INDEX(Points_tbl[Point Name],MATCH(ROWS(H$4:$H26),Points_tbl[Index Count],0)),"")</f>
        <v/>
      </c>
      <c r="I27">
        <f ca="1">IF(ISNUMBER(SEARCH($A$1,Points_tbl[[#This Row],[Point Name]])),MAX($I$4:I26)+1,0)</f>
        <v>0</v>
      </c>
      <c r="K27" s="72" t="s">
        <v>461</v>
      </c>
      <c r="O27" t="s">
        <v>24</v>
      </c>
      <c r="P27" t="s">
        <v>21</v>
      </c>
      <c r="Q27" t="s">
        <v>853</v>
      </c>
      <c r="R27" t="s">
        <v>24</v>
      </c>
    </row>
    <row r="28" spans="1:18">
      <c r="A28" s="116">
        <v>931559</v>
      </c>
      <c r="B28" s="117" t="s">
        <v>1099</v>
      </c>
      <c r="C28" s="117" t="s">
        <v>1140</v>
      </c>
      <c r="D28" s="118" t="s">
        <v>1134</v>
      </c>
      <c r="E28" s="115"/>
      <c r="G28" s="130" t="s">
        <v>1917</v>
      </c>
      <c r="H28" t="str">
        <f ca="1">IFERROR(INDEX(Points_tbl[Point Name],MATCH(ROWS(H$4:$H27),Points_tbl[Index Count],0)),"")</f>
        <v/>
      </c>
      <c r="I28">
        <f ca="1">IF(ISNUMBER(SEARCH($A$1,Points_tbl[[#This Row],[Point Name]])),MAX($I$4:I27)+1,0)</f>
        <v>0</v>
      </c>
      <c r="K28" s="72" t="s">
        <v>812</v>
      </c>
      <c r="O28" t="s">
        <v>21</v>
      </c>
      <c r="P28" t="s">
        <v>106</v>
      </c>
      <c r="Q28" t="s">
        <v>854</v>
      </c>
      <c r="R28" t="s">
        <v>21</v>
      </c>
    </row>
    <row r="29" spans="1:18">
      <c r="A29" s="116">
        <v>949890</v>
      </c>
      <c r="B29" s="117" t="s">
        <v>1487</v>
      </c>
      <c r="C29" s="117" t="s">
        <v>214</v>
      </c>
      <c r="D29" s="115"/>
      <c r="E29" s="115"/>
      <c r="G29" s="130" t="s">
        <v>229</v>
      </c>
      <c r="H29" t="str">
        <f ca="1">IFERROR(INDEX(Points_tbl[Point Name],MATCH(ROWS(H$4:$H28),Points_tbl[Index Count],0)),"")</f>
        <v/>
      </c>
      <c r="I29">
        <f ca="1">IF(ISNUMBER(SEARCH($A$1,Points_tbl[[#This Row],[Point Name]])),MAX($I$4:I28)+1,0)</f>
        <v>0</v>
      </c>
      <c r="K29" s="72" t="s">
        <v>1338</v>
      </c>
      <c r="O29" t="s">
        <v>106</v>
      </c>
      <c r="Q29" t="s">
        <v>855</v>
      </c>
      <c r="R29" t="s">
        <v>106</v>
      </c>
    </row>
    <row r="30" spans="1:18">
      <c r="A30" s="116">
        <v>921821</v>
      </c>
      <c r="B30" s="117" t="s">
        <v>1469</v>
      </c>
      <c r="C30" s="117" t="s">
        <v>1466</v>
      </c>
      <c r="D30" s="115"/>
      <c r="E30" s="115"/>
      <c r="G30" s="130" t="s">
        <v>1918</v>
      </c>
      <c r="H30" t="str">
        <f ca="1">IFERROR(INDEX(Points_tbl[Point Name],MATCH(ROWS(H$4:$H29),Points_tbl[Index Count],0)),"")</f>
        <v/>
      </c>
      <c r="I30">
        <f ca="1">IF(ISNUMBER(SEARCH($A$1,Points_tbl[[#This Row],[Point Name]])),MAX($I$4:I29)+1,0)</f>
        <v>0</v>
      </c>
      <c r="K30" s="72" t="s">
        <v>813</v>
      </c>
    </row>
    <row r="31" spans="1:18">
      <c r="A31" s="113">
        <v>973456</v>
      </c>
      <c r="B31" s="118" t="s">
        <v>1100</v>
      </c>
      <c r="C31" s="115" t="s">
        <v>214</v>
      </c>
      <c r="D31" s="118" t="s">
        <v>1132</v>
      </c>
      <c r="E31" s="115"/>
      <c r="G31" s="130" t="s">
        <v>1919</v>
      </c>
      <c r="H31" t="str">
        <f ca="1">IFERROR(INDEX(Points_tbl[Point Name],MATCH(ROWS(H$4:$H30),Points_tbl[Index Count],0)),"")</f>
        <v/>
      </c>
      <c r="I31">
        <f ca="1">IF(ISNUMBER(SEARCH($A$1,Points_tbl[[#This Row],[Point Name]])),MAX($I$4:I30)+1,0)</f>
        <v>0</v>
      </c>
      <c r="K31" s="72" t="s">
        <v>814</v>
      </c>
      <c r="O31" s="35" t="s">
        <v>1360</v>
      </c>
      <c r="P31" t="s">
        <v>1904</v>
      </c>
    </row>
    <row r="32" spans="1:18">
      <c r="A32" s="113">
        <v>939532</v>
      </c>
      <c r="B32" s="118" t="s">
        <v>1101</v>
      </c>
      <c r="C32" s="119" t="s">
        <v>213</v>
      </c>
      <c r="D32" s="122" t="s">
        <v>1134</v>
      </c>
      <c r="E32" s="115"/>
      <c r="G32" s="130" t="s">
        <v>1626</v>
      </c>
      <c r="H32" t="str">
        <f ca="1">IFERROR(INDEX(Points_tbl[Point Name],MATCH(ROWS(H$4:$H31),Points_tbl[Index Count],0)),"")</f>
        <v/>
      </c>
      <c r="I32">
        <f ca="1">IF(ISNUMBER(SEARCH($A$1,Points_tbl[[#This Row],[Point Name]])),MAX($I$4:I31)+1,0)</f>
        <v>0</v>
      </c>
      <c r="K32" s="72" t="s">
        <v>815</v>
      </c>
      <c r="O32" s="111" t="s">
        <v>79</v>
      </c>
      <c r="P32" s="108" t="s">
        <v>1528</v>
      </c>
      <c r="Q32" s="108" t="s">
        <v>80</v>
      </c>
    </row>
    <row r="33" spans="1:17">
      <c r="A33" s="116">
        <v>960277</v>
      </c>
      <c r="B33" s="117" t="s">
        <v>1488</v>
      </c>
      <c r="C33" s="117" t="s">
        <v>1137</v>
      </c>
      <c r="D33" s="115"/>
      <c r="E33" s="115"/>
      <c r="G33" s="130" t="s">
        <v>230</v>
      </c>
      <c r="H33" t="str">
        <f ca="1">IFERROR(INDEX(Points_tbl[Point Name],MATCH(ROWS(H$4:$H32),Points_tbl[Index Count],0)),"")</f>
        <v/>
      </c>
      <c r="I33">
        <f ca="1">IF(ISNUMBER(SEARCH($A$1,Points_tbl[[#This Row],[Point Name]])),MAX($I$4:I32)+1,0)</f>
        <v>0</v>
      </c>
      <c r="K33" s="72" t="s">
        <v>597</v>
      </c>
      <c r="O33" s="112" t="s">
        <v>1844</v>
      </c>
      <c r="P33" s="109">
        <v>69541638</v>
      </c>
      <c r="Q33" s="110">
        <v>61933</v>
      </c>
    </row>
    <row r="34" spans="1:17">
      <c r="A34" s="113">
        <v>971153</v>
      </c>
      <c r="B34" s="118" t="s">
        <v>1102</v>
      </c>
      <c r="C34" s="115"/>
      <c r="D34" s="118" t="s">
        <v>217</v>
      </c>
      <c r="E34" s="115"/>
      <c r="G34" s="130" t="s">
        <v>1627</v>
      </c>
      <c r="H34" t="str">
        <f ca="1">IFERROR(INDEX(Points_tbl[Point Name],MATCH(ROWS(H$4:$H33),Points_tbl[Index Count],0)),"")</f>
        <v/>
      </c>
      <c r="I34">
        <f ca="1">IF(ISNUMBER(SEARCH($A$1,Points_tbl[[#This Row],[Point Name]])),MAX($I$4:I33)+1,0)</f>
        <v>0</v>
      </c>
      <c r="K34" s="72" t="s">
        <v>599</v>
      </c>
      <c r="O34" s="112" t="s">
        <v>1845</v>
      </c>
      <c r="P34" s="109">
        <v>19101510</v>
      </c>
      <c r="Q34" s="110"/>
    </row>
    <row r="35" spans="1:17">
      <c r="A35" s="116">
        <v>935560</v>
      </c>
      <c r="B35" s="117" t="s">
        <v>1489</v>
      </c>
      <c r="C35" s="117" t="s">
        <v>1140</v>
      </c>
      <c r="D35" s="115"/>
      <c r="E35" s="115"/>
      <c r="G35" s="130" t="s">
        <v>231</v>
      </c>
      <c r="H35" t="str">
        <f ca="1">IFERROR(INDEX(Points_tbl[Point Name],MATCH(ROWS(H$4:$H34),Points_tbl[Index Count],0)),"")</f>
        <v/>
      </c>
      <c r="I35">
        <f ca="1">IF(ISNUMBER(SEARCH($A$1,Points_tbl[[#This Row],[Point Name]])),MAX($I$4:I34)+1,0)</f>
        <v>0</v>
      </c>
      <c r="K35" s="72" t="s">
        <v>614</v>
      </c>
      <c r="O35" s="112" t="s">
        <v>1167</v>
      </c>
      <c r="P35" s="109">
        <v>800180</v>
      </c>
      <c r="Q35" s="110">
        <v>57319</v>
      </c>
    </row>
    <row r="36" spans="1:17">
      <c r="A36" s="116">
        <v>938693</v>
      </c>
      <c r="B36" s="117" t="s">
        <v>1490</v>
      </c>
      <c r="C36" s="117" t="s">
        <v>1140</v>
      </c>
      <c r="D36" s="118" t="s">
        <v>1138</v>
      </c>
      <c r="E36" s="115"/>
      <c r="G36" s="130" t="s">
        <v>1920</v>
      </c>
      <c r="H36" t="str">
        <f ca="1">IFERROR(INDEX(Points_tbl[Point Name],MATCH(ROWS(H$4:$H35),Points_tbl[Index Count],0)),"")</f>
        <v/>
      </c>
      <c r="I36">
        <f ca="1">IF(ISNUMBER(SEARCH($A$1,Points_tbl[[#This Row],[Point Name]])),MAX($I$4:I35)+1,0)</f>
        <v>0</v>
      </c>
      <c r="K36" s="72" t="s">
        <v>816</v>
      </c>
      <c r="O36" s="112" t="s">
        <v>1168</v>
      </c>
      <c r="P36" s="109">
        <v>800177</v>
      </c>
      <c r="Q36" s="110">
        <v>56361</v>
      </c>
    </row>
    <row r="37" spans="1:17">
      <c r="A37" s="113">
        <v>944107</v>
      </c>
      <c r="B37" s="118" t="s">
        <v>1875</v>
      </c>
      <c r="C37" s="115" t="s">
        <v>214</v>
      </c>
      <c r="D37" s="118"/>
      <c r="E37" s="115"/>
      <c r="G37" s="130" t="s">
        <v>232</v>
      </c>
      <c r="H37" t="str">
        <f ca="1">IFERROR(INDEX(Points_tbl[Point Name],MATCH(ROWS(H$4:$H36),Points_tbl[Index Count],0)),"")</f>
        <v/>
      </c>
      <c r="I37">
        <f ca="1">IF(ISNUMBER(SEARCH($A$1,Points_tbl[[#This Row],[Point Name]])),MAX($I$4:I36)+1,0)</f>
        <v>0</v>
      </c>
      <c r="K37" s="72" t="s">
        <v>817</v>
      </c>
      <c r="O37" s="112" t="s">
        <v>1169</v>
      </c>
      <c r="P37" s="109">
        <v>78332300</v>
      </c>
      <c r="Q37" s="110">
        <v>54860</v>
      </c>
    </row>
    <row r="38" spans="1:17">
      <c r="A38" s="123">
        <v>952331</v>
      </c>
      <c r="B38" s="113" t="s">
        <v>1103</v>
      </c>
      <c r="C38" s="115"/>
      <c r="D38" s="115"/>
      <c r="E38" s="115"/>
      <c r="G38" s="130" t="s">
        <v>233</v>
      </c>
      <c r="H38" t="str">
        <f ca="1">IFERROR(INDEX(Points_tbl[Point Name],MATCH(ROWS(H$4:$H37),Points_tbl[Index Count],0)),"")</f>
        <v/>
      </c>
      <c r="I38">
        <f ca="1">IF(ISNUMBER(SEARCH($A$1,Points_tbl[[#This Row],[Point Name]])),MAX($I$4:I37)+1,0)</f>
        <v>0</v>
      </c>
      <c r="K38" s="72" t="s">
        <v>637</v>
      </c>
      <c r="O38" s="112" t="s">
        <v>1892</v>
      </c>
      <c r="P38" s="109">
        <v>910556</v>
      </c>
      <c r="Q38" s="110">
        <v>8022</v>
      </c>
    </row>
    <row r="39" spans="1:17">
      <c r="A39" s="116">
        <v>927916</v>
      </c>
      <c r="B39" s="117" t="s">
        <v>1491</v>
      </c>
      <c r="C39" s="117" t="s">
        <v>215</v>
      </c>
      <c r="D39" s="115"/>
      <c r="E39" s="115"/>
      <c r="G39" s="130" t="s">
        <v>1921</v>
      </c>
      <c r="H39" t="str">
        <f ca="1">IFERROR(INDEX(Points_tbl[Point Name],MATCH(ROWS(H$4:$H38),Points_tbl[Index Count],0)),"")</f>
        <v/>
      </c>
      <c r="I39">
        <f ca="1">IF(ISNUMBER(SEARCH($A$1,Points_tbl[[#This Row],[Point Name]])),MAX($I$4:I38)+1,0)</f>
        <v>0</v>
      </c>
      <c r="K39" s="72" t="s">
        <v>818</v>
      </c>
      <c r="O39" s="112" t="s">
        <v>1170</v>
      </c>
      <c r="P39" s="109">
        <v>910556</v>
      </c>
      <c r="Q39" s="110">
        <v>8022</v>
      </c>
    </row>
    <row r="40" spans="1:17">
      <c r="A40" s="116">
        <v>931807</v>
      </c>
      <c r="B40" s="117" t="s">
        <v>1492</v>
      </c>
      <c r="C40" s="117" t="s">
        <v>1140</v>
      </c>
      <c r="D40" s="118" t="s">
        <v>1134</v>
      </c>
      <c r="E40" s="115"/>
      <c r="G40" s="130" t="s">
        <v>1922</v>
      </c>
      <c r="H40" t="str">
        <f ca="1">IFERROR(INDEX(Points_tbl[Point Name],MATCH(ROWS(H$4:$H39),Points_tbl[Index Count],0)),"")</f>
        <v/>
      </c>
      <c r="I40">
        <f ca="1">IF(ISNUMBER(SEARCH($A$1,Points_tbl[[#This Row],[Point Name]])),MAX($I$4:I39)+1,0)</f>
        <v>0</v>
      </c>
      <c r="K40" s="72" t="s">
        <v>819</v>
      </c>
      <c r="O40" s="112" t="s">
        <v>1171</v>
      </c>
      <c r="P40" s="109">
        <v>500043</v>
      </c>
      <c r="Q40" s="110">
        <v>6433</v>
      </c>
    </row>
    <row r="41" spans="1:17">
      <c r="A41" s="123">
        <v>955238</v>
      </c>
      <c r="B41" s="114" t="s">
        <v>1104</v>
      </c>
      <c r="C41" s="115" t="s">
        <v>1137</v>
      </c>
      <c r="D41" s="115" t="s">
        <v>1137</v>
      </c>
      <c r="E41" s="115"/>
      <c r="G41" s="130" t="s">
        <v>1370</v>
      </c>
      <c r="H41" t="str">
        <f ca="1">IFERROR(INDEX(Points_tbl[Point Name],MATCH(ROWS(H$4:$H40),Points_tbl[Index Count],0)),"")</f>
        <v/>
      </c>
      <c r="I41">
        <f ca="1">IF(ISNUMBER(SEARCH($A$1,Points_tbl[[#This Row],[Point Name]])),MAX($I$4:I40)+1,0)</f>
        <v>0</v>
      </c>
      <c r="K41" s="72" t="s">
        <v>820</v>
      </c>
      <c r="O41" s="112" t="s">
        <v>1172</v>
      </c>
      <c r="P41" s="109">
        <v>910311</v>
      </c>
      <c r="Q41" s="110">
        <v>3891</v>
      </c>
    </row>
    <row r="42" spans="1:17">
      <c r="A42" s="113">
        <v>941092</v>
      </c>
      <c r="B42" s="118" t="s">
        <v>1105</v>
      </c>
      <c r="C42" s="115" t="s">
        <v>213</v>
      </c>
      <c r="D42" s="118" t="s">
        <v>1134</v>
      </c>
      <c r="E42" s="115"/>
      <c r="G42" s="130" t="s">
        <v>1386</v>
      </c>
      <c r="H42" t="str">
        <f ca="1">IFERROR(INDEX(Points_tbl[Point Name],MATCH(ROWS(H$4:$H41),Points_tbl[Index Count],0)),"")</f>
        <v/>
      </c>
      <c r="I42">
        <f ca="1">IF(ISNUMBER(SEARCH($A$1,Points_tbl[[#This Row],[Point Name]])),MAX($I$4:I41)+1,0)</f>
        <v>0</v>
      </c>
      <c r="K42" s="72" t="s">
        <v>696</v>
      </c>
      <c r="O42" s="112" t="s">
        <v>1543</v>
      </c>
      <c r="P42" s="109">
        <v>64714100</v>
      </c>
      <c r="Q42" s="110"/>
    </row>
    <row r="43" spans="1:17">
      <c r="A43" s="113">
        <v>936107</v>
      </c>
      <c r="B43" s="118" t="s">
        <v>1106</v>
      </c>
      <c r="C43" s="115" t="s">
        <v>213</v>
      </c>
      <c r="D43" s="118" t="s">
        <v>1134</v>
      </c>
      <c r="E43" s="115"/>
      <c r="G43" s="130" t="s">
        <v>1923</v>
      </c>
      <c r="H43" t="str">
        <f ca="1">IFERROR(INDEX(Points_tbl[Point Name],MATCH(ROWS(H$4:$H42),Points_tbl[Index Count],0)),"")</f>
        <v/>
      </c>
      <c r="I43">
        <f ca="1">IF(ISNUMBER(SEARCH($A$1,Points_tbl[[#This Row],[Point Name]])),MAX($I$4:I42)+1,0)</f>
        <v>0</v>
      </c>
      <c r="K43" s="72" t="s">
        <v>821</v>
      </c>
      <c r="O43" s="112" t="s">
        <v>1177</v>
      </c>
      <c r="P43" s="109">
        <v>39409700</v>
      </c>
      <c r="Q43" s="110">
        <v>6430</v>
      </c>
    </row>
    <row r="44" spans="1:17">
      <c r="A44" s="116">
        <v>936354</v>
      </c>
      <c r="B44" s="117" t="s">
        <v>1493</v>
      </c>
      <c r="C44" s="117" t="s">
        <v>214</v>
      </c>
      <c r="D44" s="119"/>
      <c r="E44" s="115"/>
      <c r="G44" s="130" t="s">
        <v>1924</v>
      </c>
      <c r="H44" t="str">
        <f ca="1">IFERROR(INDEX(Points_tbl[Point Name],MATCH(ROWS(H$4:$H43),Points_tbl[Index Count],0)),"")</f>
        <v/>
      </c>
      <c r="I44">
        <f ca="1">IF(ISNUMBER(SEARCH($A$1,Points_tbl[[#This Row],[Point Name]])),MAX($I$4:I43)+1,0)</f>
        <v>0</v>
      </c>
      <c r="K44" s="72" t="s">
        <v>822</v>
      </c>
      <c r="O44" s="112" t="s">
        <v>1549</v>
      </c>
      <c r="P44" s="109">
        <v>500303</v>
      </c>
      <c r="Q44" s="110">
        <v>6406</v>
      </c>
    </row>
    <row r="45" spans="1:17">
      <c r="A45" s="116">
        <v>932585</v>
      </c>
      <c r="B45" s="117" t="s">
        <v>1494</v>
      </c>
      <c r="C45" s="117" t="s">
        <v>1140</v>
      </c>
      <c r="D45" s="118" t="s">
        <v>1138</v>
      </c>
      <c r="E45" s="115"/>
      <c r="G45" s="130" t="s">
        <v>1925</v>
      </c>
      <c r="H45" t="str">
        <f ca="1">IFERROR(INDEX(Points_tbl[Point Name],MATCH(ROWS(H$4:$H44),Points_tbl[Index Count],0)),"")</f>
        <v/>
      </c>
      <c r="I45">
        <f ca="1">IF(ISNUMBER(SEARCH($A$1,Points_tbl[[#This Row],[Point Name]])),MAX($I$4:I44)+1,0)</f>
        <v>0</v>
      </c>
      <c r="K45" s="72" t="s">
        <v>823</v>
      </c>
      <c r="O45" s="112" t="s">
        <v>1178</v>
      </c>
      <c r="P45" s="109">
        <v>900017</v>
      </c>
      <c r="Q45" s="110">
        <v>55662</v>
      </c>
    </row>
    <row r="46" spans="1:17">
      <c r="A46" s="116">
        <v>932051</v>
      </c>
      <c r="B46" s="117" t="s">
        <v>1495</v>
      </c>
      <c r="C46" s="117" t="s">
        <v>1140</v>
      </c>
      <c r="D46" s="118" t="s">
        <v>1138</v>
      </c>
      <c r="E46" s="115"/>
      <c r="G46" s="130" t="s">
        <v>234</v>
      </c>
      <c r="H46" t="str">
        <f ca="1">IFERROR(INDEX(Points_tbl[Point Name],MATCH(ROWS(H$4:$H45),Points_tbl[Index Count],0)),"")</f>
        <v/>
      </c>
      <c r="I46">
        <f ca="1">IF(ISNUMBER(SEARCH($A$1,Points_tbl[[#This Row],[Point Name]])),MAX($I$4:I45)+1,0)</f>
        <v>0</v>
      </c>
      <c r="K46" s="72" t="s">
        <v>824</v>
      </c>
      <c r="O46" s="112" t="s">
        <v>1179</v>
      </c>
      <c r="P46" s="109">
        <v>500304</v>
      </c>
      <c r="Q46" s="110">
        <v>3921</v>
      </c>
    </row>
    <row r="47" spans="1:17">
      <c r="A47" s="113">
        <v>976384</v>
      </c>
      <c r="B47" s="114" t="s">
        <v>1107</v>
      </c>
      <c r="C47" s="115"/>
      <c r="D47" s="115"/>
      <c r="E47" s="115"/>
      <c r="G47" s="130" t="s">
        <v>1926</v>
      </c>
      <c r="H47" t="str">
        <f ca="1">IFERROR(INDEX(Points_tbl[Point Name],MATCH(ROWS(H$4:$H46),Points_tbl[Index Count],0)),"")</f>
        <v/>
      </c>
      <c r="I47">
        <f ca="1">IF(ISNUMBER(SEARCH($A$1,Points_tbl[[#This Row],[Point Name]])),MAX($I$4:I46)+1,0)</f>
        <v>0</v>
      </c>
      <c r="K47" s="72" t="s">
        <v>825</v>
      </c>
      <c r="O47" s="112" t="s">
        <v>1893</v>
      </c>
      <c r="P47" s="109">
        <v>500304</v>
      </c>
      <c r="Q47" s="110">
        <v>3921</v>
      </c>
    </row>
    <row r="48" spans="1:17">
      <c r="A48" s="113">
        <v>978931</v>
      </c>
      <c r="B48" s="114" t="s">
        <v>1108</v>
      </c>
      <c r="C48" s="115"/>
      <c r="D48" s="115"/>
      <c r="E48" s="115"/>
      <c r="G48" s="130" t="s">
        <v>1927</v>
      </c>
      <c r="H48" t="str">
        <f ca="1">IFERROR(INDEX(Points_tbl[Point Name],MATCH(ROWS(H$4:$H47),Points_tbl[Index Count],0)),"")</f>
        <v/>
      </c>
      <c r="I48">
        <f ca="1">IF(ISNUMBER(SEARCH($A$1,Points_tbl[[#This Row],[Point Name]])),MAX($I$4:I47)+1,0)</f>
        <v>0</v>
      </c>
      <c r="K48" s="72" t="s">
        <v>826</v>
      </c>
      <c r="O48" s="112" t="s">
        <v>1551</v>
      </c>
      <c r="P48" s="109">
        <v>94794700</v>
      </c>
      <c r="Q48" s="110">
        <v>57756</v>
      </c>
    </row>
    <row r="49" spans="1:17">
      <c r="A49" s="113">
        <v>937813</v>
      </c>
      <c r="B49" s="118" t="s">
        <v>1109</v>
      </c>
      <c r="C49" s="115" t="s">
        <v>213</v>
      </c>
      <c r="D49" s="118" t="s">
        <v>1134</v>
      </c>
      <c r="E49" s="115"/>
      <c r="G49" s="130" t="s">
        <v>1371</v>
      </c>
      <c r="H49" t="str">
        <f ca="1">IFERROR(INDEX(Points_tbl[Point Name],MATCH(ROWS(H$4:$H48),Points_tbl[Index Count],0)),"")</f>
        <v/>
      </c>
      <c r="I49">
        <f ca="1">IF(ISNUMBER(SEARCH($A$1,Points_tbl[[#This Row],[Point Name]])),MAX($I$4:I48)+1,0)</f>
        <v>0</v>
      </c>
      <c r="K49" s="80" t="s">
        <v>827</v>
      </c>
      <c r="O49" s="112" t="s">
        <v>1552</v>
      </c>
      <c r="P49" s="109">
        <v>600001</v>
      </c>
      <c r="Q49" s="110">
        <v>371</v>
      </c>
    </row>
    <row r="50" spans="1:17">
      <c r="A50" s="116">
        <v>976717</v>
      </c>
      <c r="B50" s="117" t="s">
        <v>1496</v>
      </c>
      <c r="C50" s="117" t="s">
        <v>214</v>
      </c>
      <c r="D50" s="119"/>
      <c r="E50" s="115"/>
      <c r="G50" s="130" t="s">
        <v>1928</v>
      </c>
      <c r="H50" t="str">
        <f ca="1">IFERROR(INDEX(Points_tbl[Point Name],MATCH(ROWS(H$4:$H49),Points_tbl[Index Count],0)),"")</f>
        <v/>
      </c>
      <c r="I50">
        <f ca="1">IF(ISNUMBER(SEARCH($A$1,Points_tbl[[#This Row],[Point Name]])),MAX($I$4:I49)+1,0)</f>
        <v>0</v>
      </c>
      <c r="K50" s="72" t="s">
        <v>1035</v>
      </c>
      <c r="O50" s="112" t="s">
        <v>1554</v>
      </c>
      <c r="P50" s="109">
        <v>74412700</v>
      </c>
      <c r="Q50" s="110">
        <v>50185</v>
      </c>
    </row>
    <row r="51" spans="1:17">
      <c r="A51" s="113">
        <v>942967</v>
      </c>
      <c r="B51" s="115" t="s">
        <v>1110</v>
      </c>
      <c r="C51" s="115" t="s">
        <v>213</v>
      </c>
      <c r="D51" s="118" t="s">
        <v>1134</v>
      </c>
      <c r="E51" s="115"/>
      <c r="G51" s="130" t="s">
        <v>1929</v>
      </c>
      <c r="H51" t="str">
        <f ca="1">IFERROR(INDEX(Points_tbl[Point Name],MATCH(ROWS(H$4:$H50),Points_tbl[Index Count],0)),"")</f>
        <v/>
      </c>
      <c r="I51">
        <f ca="1">IF(ISNUMBER(SEARCH($A$1,Points_tbl[[#This Row],[Point Name]])),MAX($I$4:I50)+1,0)</f>
        <v>0</v>
      </c>
      <c r="K51" s="68"/>
      <c r="O51" s="112" t="s">
        <v>1556</v>
      </c>
      <c r="P51" s="109">
        <v>900556</v>
      </c>
      <c r="Q51" s="110">
        <v>50423</v>
      </c>
    </row>
    <row r="52" spans="1:17">
      <c r="A52" s="113">
        <v>946452</v>
      </c>
      <c r="B52" s="118" t="s">
        <v>1111</v>
      </c>
      <c r="C52" s="115" t="s">
        <v>213</v>
      </c>
      <c r="D52" s="118" t="s">
        <v>1134</v>
      </c>
      <c r="E52" s="115"/>
      <c r="G52" s="130" t="s">
        <v>235</v>
      </c>
      <c r="H52" t="str">
        <f ca="1">IFERROR(INDEX(Points_tbl[Point Name],MATCH(ROWS(H$4:$H51),Points_tbl[Index Count],0)),"")</f>
        <v/>
      </c>
      <c r="I52">
        <f ca="1">IF(ISNUMBER(SEARCH($A$1,Points_tbl[[#This Row],[Point Name]])),MAX($I$4:I51)+1,0)</f>
        <v>0</v>
      </c>
      <c r="O52" s="112" t="s">
        <v>1187</v>
      </c>
      <c r="P52" s="109">
        <v>501000</v>
      </c>
      <c r="Q52" s="110">
        <v>3917</v>
      </c>
    </row>
    <row r="53" spans="1:17">
      <c r="A53" s="113">
        <v>938594</v>
      </c>
      <c r="B53" s="120" t="s">
        <v>1112</v>
      </c>
      <c r="C53" s="115"/>
      <c r="D53" s="115"/>
      <c r="E53" s="115"/>
      <c r="G53" s="130" t="s">
        <v>1930</v>
      </c>
      <c r="H53" t="str">
        <f ca="1">IFERROR(INDEX(Points_tbl[Point Name],MATCH(ROWS(H$4:$H52),Points_tbl[Index Count],0)),"")</f>
        <v/>
      </c>
      <c r="I53">
        <f ca="1">IF(ISNUMBER(SEARCH($A$1,Points_tbl[[#This Row],[Point Name]])),MAX($I$4:I52)+1,0)</f>
        <v>0</v>
      </c>
      <c r="O53" s="112" t="s">
        <v>1557</v>
      </c>
      <c r="P53" s="109">
        <v>500367</v>
      </c>
      <c r="Q53" s="110">
        <v>7427</v>
      </c>
    </row>
    <row r="54" spans="1:17">
      <c r="A54" s="113">
        <v>932401</v>
      </c>
      <c r="B54" s="114" t="s">
        <v>1113</v>
      </c>
      <c r="C54" s="115" t="s">
        <v>213</v>
      </c>
      <c r="D54" s="118" t="s">
        <v>1134</v>
      </c>
      <c r="E54" s="115"/>
      <c r="G54" s="130" t="s">
        <v>1931</v>
      </c>
      <c r="H54" t="str">
        <f ca="1">IFERROR(INDEX(Points_tbl[Point Name],MATCH(ROWS(H$4:$H53),Points_tbl[Index Count],0)),"")</f>
        <v/>
      </c>
      <c r="I54">
        <f ca="1">IF(ISNUMBER(SEARCH($A$1,Points_tbl[[#This Row],[Point Name]])),MAX($I$4:I53)+1,0)</f>
        <v>0</v>
      </c>
      <c r="O54" s="112" t="s">
        <v>1189</v>
      </c>
      <c r="P54" s="109">
        <v>57894100</v>
      </c>
      <c r="Q54" s="110">
        <v>3853</v>
      </c>
    </row>
    <row r="55" spans="1:17">
      <c r="A55" s="113">
        <v>938307</v>
      </c>
      <c r="B55" s="118" t="s">
        <v>1114</v>
      </c>
      <c r="C55" s="115" t="s">
        <v>213</v>
      </c>
      <c r="D55" s="118" t="s">
        <v>1134</v>
      </c>
      <c r="E55" s="115"/>
      <c r="G55" s="130" t="s">
        <v>1932</v>
      </c>
      <c r="H55" t="str">
        <f ca="1">IFERROR(INDEX(Points_tbl[Point Name],MATCH(ROWS(H$4:$H54),Points_tbl[Index Count],0)),"")</f>
        <v/>
      </c>
      <c r="I55">
        <f ca="1">IF(ISNUMBER(SEARCH($A$1,Points_tbl[[#This Row],[Point Name]])),MAX($I$4:I54)+1,0)</f>
        <v>0</v>
      </c>
      <c r="O55" s="112" t="s">
        <v>1190</v>
      </c>
      <c r="P55" s="109">
        <v>501001</v>
      </c>
      <c r="Q55" s="110">
        <v>3914</v>
      </c>
    </row>
    <row r="56" spans="1:17">
      <c r="A56" s="116">
        <v>923658</v>
      </c>
      <c r="B56" s="117" t="s">
        <v>1115</v>
      </c>
      <c r="C56" s="117" t="s">
        <v>215</v>
      </c>
      <c r="D56" s="118" t="s">
        <v>1133</v>
      </c>
      <c r="E56" s="115"/>
      <c r="G56" s="130" t="s">
        <v>236</v>
      </c>
      <c r="H56" t="str">
        <f ca="1">IFERROR(INDEX(Points_tbl[Point Name],MATCH(ROWS(H$4:$H55),Points_tbl[Index Count],0)),"")</f>
        <v/>
      </c>
      <c r="I56">
        <f ca="1">IF(ISNUMBER(SEARCH($A$1,Points_tbl[[#This Row],[Point Name]])),MAX($I$4:I55)+1,0)</f>
        <v>0</v>
      </c>
      <c r="O56" s="112" t="s">
        <v>1848</v>
      </c>
      <c r="P56" s="109">
        <v>88490944</v>
      </c>
      <c r="Q56" s="110"/>
    </row>
    <row r="57" spans="1:17">
      <c r="A57" s="113">
        <v>931243</v>
      </c>
      <c r="B57" s="120" t="s">
        <v>1116</v>
      </c>
      <c r="C57" s="115"/>
      <c r="D57" s="115"/>
      <c r="E57" s="115"/>
      <c r="G57" s="130" t="s">
        <v>237</v>
      </c>
      <c r="H57" t="str">
        <f ca="1">IFERROR(INDEX(Points_tbl[Point Name],MATCH(ROWS(H$4:$H56),Points_tbl[Index Count],0)),"")</f>
        <v/>
      </c>
      <c r="I57">
        <f ca="1">IF(ISNUMBER(SEARCH($A$1,Points_tbl[[#This Row],[Point Name]])),MAX($I$4:I56)+1,0)</f>
        <v>0</v>
      </c>
      <c r="O57" s="112" t="s">
        <v>1192</v>
      </c>
      <c r="P57" s="109">
        <v>500042</v>
      </c>
      <c r="Q57" s="110">
        <v>6432</v>
      </c>
    </row>
    <row r="58" spans="1:17">
      <c r="A58" s="116">
        <v>936741</v>
      </c>
      <c r="B58" s="117" t="s">
        <v>1117</v>
      </c>
      <c r="C58" s="117" t="s">
        <v>1140</v>
      </c>
      <c r="D58" s="118" t="s">
        <v>1134</v>
      </c>
      <c r="E58" s="115"/>
      <c r="G58" s="130" t="s">
        <v>1933</v>
      </c>
      <c r="H58" t="str">
        <f ca="1">IFERROR(INDEX(Points_tbl[Point Name],MATCH(ROWS(H$4:$H57),Points_tbl[Index Count],0)),"")</f>
        <v/>
      </c>
      <c r="I58">
        <f ca="1">IF(ISNUMBER(SEARCH($A$1,Points_tbl[[#This Row],[Point Name]])),MAX($I$4:I57)+1,0)</f>
        <v>0</v>
      </c>
      <c r="O58" s="112" t="s">
        <v>1894</v>
      </c>
      <c r="P58" s="109">
        <v>501074</v>
      </c>
      <c r="Q58" s="110">
        <v>56696</v>
      </c>
    </row>
    <row r="59" spans="1:17">
      <c r="A59" s="113">
        <v>971246</v>
      </c>
      <c r="B59" s="114" t="s">
        <v>1118</v>
      </c>
      <c r="C59" s="115"/>
      <c r="D59" s="115"/>
      <c r="E59" s="115"/>
      <c r="G59" s="130" t="s">
        <v>1934</v>
      </c>
      <c r="H59" t="str">
        <f ca="1">IFERROR(INDEX(Points_tbl[Point Name],MATCH(ROWS(H$4:$H58),Points_tbl[Index Count],0)),"")</f>
        <v/>
      </c>
      <c r="I59">
        <f ca="1">IF(ISNUMBER(SEARCH($A$1,Points_tbl[[#This Row],[Point Name]])),MAX($I$4:I58)+1,0)</f>
        <v>0</v>
      </c>
      <c r="O59" s="112" t="s">
        <v>1195</v>
      </c>
      <c r="P59" s="109">
        <v>501074</v>
      </c>
      <c r="Q59" s="110">
        <v>56696</v>
      </c>
    </row>
    <row r="60" spans="1:17">
      <c r="A60" s="116">
        <v>970760</v>
      </c>
      <c r="B60" s="117" t="s">
        <v>1470</v>
      </c>
      <c r="C60" s="117" t="s">
        <v>215</v>
      </c>
      <c r="D60" s="115"/>
      <c r="E60" s="115"/>
      <c r="G60" s="130" t="s">
        <v>1935</v>
      </c>
      <c r="H60" t="str">
        <f ca="1">IFERROR(INDEX(Points_tbl[Point Name],MATCH(ROWS(H$4:$H59),Points_tbl[Index Count],0)),"")</f>
        <v/>
      </c>
      <c r="I60">
        <f ca="1">IF(ISNUMBER(SEARCH($A$1,Points_tbl[[#This Row],[Point Name]])),MAX($I$4:I59)+1,0)</f>
        <v>0</v>
      </c>
      <c r="O60" s="112" t="s">
        <v>1196</v>
      </c>
      <c r="P60" s="109">
        <v>910046</v>
      </c>
      <c r="Q60" s="110">
        <v>7870</v>
      </c>
    </row>
    <row r="61" spans="1:17">
      <c r="A61" s="116">
        <v>902652</v>
      </c>
      <c r="B61" s="117" t="s">
        <v>1497</v>
      </c>
      <c r="C61" s="117" t="s">
        <v>214</v>
      </c>
      <c r="D61" s="115"/>
      <c r="E61" s="115"/>
      <c r="G61" s="130" t="s">
        <v>238</v>
      </c>
      <c r="H61" t="str">
        <f ca="1">IFERROR(INDEX(Points_tbl[Point Name],MATCH(ROWS(H$4:$H60),Points_tbl[Index Count],0)),"")</f>
        <v/>
      </c>
      <c r="I61">
        <f ca="1">IF(ISNUMBER(SEARCH($A$1,Points_tbl[[#This Row],[Point Name]])),MAX($I$4:I60)+1,0)</f>
        <v>0</v>
      </c>
      <c r="O61" s="112" t="s">
        <v>1858</v>
      </c>
      <c r="P61" s="109">
        <v>88077400</v>
      </c>
      <c r="Q61" s="110"/>
    </row>
    <row r="62" spans="1:17">
      <c r="A62" s="116">
        <v>939474</v>
      </c>
      <c r="B62" s="117" t="s">
        <v>1498</v>
      </c>
      <c r="C62" s="117" t="s">
        <v>1140</v>
      </c>
      <c r="D62" s="118" t="s">
        <v>1138</v>
      </c>
      <c r="E62" s="115"/>
      <c r="G62" s="130" t="s">
        <v>1936</v>
      </c>
      <c r="H62" t="str">
        <f ca="1">IFERROR(INDEX(Points_tbl[Point Name],MATCH(ROWS(H$4:$H61),Points_tbl[Index Count],0)),"")</f>
        <v/>
      </c>
      <c r="I62">
        <f ca="1">IF(ISNUMBER(SEARCH($A$1,Points_tbl[[#This Row],[Point Name]])),MAX($I$4:I61)+1,0)</f>
        <v>0</v>
      </c>
      <c r="O62" s="112" t="s">
        <v>1201</v>
      </c>
      <c r="P62" s="109">
        <v>910047</v>
      </c>
      <c r="Q62" s="110">
        <v>54537</v>
      </c>
    </row>
    <row r="63" spans="1:17">
      <c r="A63" s="116">
        <v>935637</v>
      </c>
      <c r="B63" s="117" t="s">
        <v>1499</v>
      </c>
      <c r="C63" s="117" t="s">
        <v>1140</v>
      </c>
      <c r="D63" s="118" t="s">
        <v>1138</v>
      </c>
      <c r="E63" s="115"/>
      <c r="G63" s="130" t="s">
        <v>239</v>
      </c>
      <c r="H63" t="str">
        <f ca="1">IFERROR(INDEX(Points_tbl[Point Name],MATCH(ROWS(H$4:$H62),Points_tbl[Index Count],0)),"")</f>
        <v/>
      </c>
      <c r="I63">
        <f ca="1">IF(ISNUMBER(SEARCH($A$1,Points_tbl[[#This Row],[Point Name]])),MAX($I$4:I62)+1,0)</f>
        <v>0</v>
      </c>
      <c r="O63" s="112" t="s">
        <v>1043</v>
      </c>
      <c r="P63" s="109">
        <v>810102</v>
      </c>
      <c r="Q63" s="110">
        <v>55989</v>
      </c>
    </row>
    <row r="64" spans="1:17">
      <c r="A64" s="116">
        <v>936266</v>
      </c>
      <c r="B64" s="117" t="s">
        <v>1500</v>
      </c>
      <c r="C64" s="117" t="s">
        <v>1140</v>
      </c>
      <c r="D64" s="118" t="s">
        <v>1138</v>
      </c>
      <c r="E64" s="115"/>
      <c r="G64" s="130" t="s">
        <v>240</v>
      </c>
      <c r="H64" t="str">
        <f ca="1">IFERROR(INDEX(Points_tbl[Point Name],MATCH(ROWS(H$4:$H63),Points_tbl[Index Count],0)),"")</f>
        <v/>
      </c>
      <c r="I64">
        <f ca="1">IF(ISNUMBER(SEARCH($A$1,Points_tbl[[#This Row],[Point Name]])),MAX($I$4:I63)+1,0)</f>
        <v>0</v>
      </c>
      <c r="O64" s="112" t="s">
        <v>1205</v>
      </c>
      <c r="P64" s="109">
        <v>74042300</v>
      </c>
      <c r="Q64" s="110">
        <v>55560</v>
      </c>
    </row>
    <row r="65" spans="1:17">
      <c r="A65" s="116">
        <v>939872</v>
      </c>
      <c r="B65" s="117" t="s">
        <v>1501</v>
      </c>
      <c r="C65" s="117" t="s">
        <v>1140</v>
      </c>
      <c r="D65" s="118" t="s">
        <v>1138</v>
      </c>
      <c r="E65" s="115"/>
      <c r="G65" s="130" t="s">
        <v>1937</v>
      </c>
      <c r="H65" t="str">
        <f ca="1">IFERROR(INDEX(Points_tbl[Point Name],MATCH(ROWS(H$4:$H64),Points_tbl[Index Count],0)),"")</f>
        <v/>
      </c>
      <c r="I65">
        <f ca="1">IF(ISNUMBER(SEARCH($A$1,Points_tbl[[#This Row],[Point Name]])),MAX($I$4:I64)+1,0)</f>
        <v>0</v>
      </c>
      <c r="O65" s="112" t="s">
        <v>1206</v>
      </c>
      <c r="P65" s="109">
        <v>900080</v>
      </c>
      <c r="Q65" s="110">
        <v>55818</v>
      </c>
    </row>
    <row r="66" spans="1:17">
      <c r="A66" s="116">
        <v>933415</v>
      </c>
      <c r="B66" s="117" t="s">
        <v>1502</v>
      </c>
      <c r="C66" s="117" t="s">
        <v>1140</v>
      </c>
      <c r="D66" s="118" t="s">
        <v>1138</v>
      </c>
      <c r="E66" s="115"/>
      <c r="G66" s="130" t="s">
        <v>1938</v>
      </c>
      <c r="H66" t="str">
        <f ca="1">IFERROR(INDEX(Points_tbl[Point Name],MATCH(ROWS(H$4:$H65),Points_tbl[Index Count],0)),"")</f>
        <v/>
      </c>
      <c r="I66">
        <f ca="1">IF(ISNUMBER(SEARCH($A$1,Points_tbl[[#This Row],[Point Name]])),MAX($I$4:I65)+1,0)</f>
        <v>0</v>
      </c>
      <c r="O66" s="112" t="s">
        <v>1207</v>
      </c>
      <c r="P66" s="109">
        <v>910048</v>
      </c>
      <c r="Q66" s="110">
        <v>99</v>
      </c>
    </row>
    <row r="67" spans="1:17">
      <c r="A67" s="116">
        <v>939268</v>
      </c>
      <c r="B67" s="117" t="s">
        <v>1503</v>
      </c>
      <c r="C67" s="117" t="s">
        <v>1140</v>
      </c>
      <c r="D67" s="118" t="s">
        <v>1138</v>
      </c>
      <c r="E67" s="115"/>
      <c r="G67" s="130" t="s">
        <v>1939</v>
      </c>
      <c r="H67" t="str">
        <f ca="1">IFERROR(INDEX(Points_tbl[Point Name],MATCH(ROWS(H$4:$H66),Points_tbl[Index Count],0)),"")</f>
        <v/>
      </c>
      <c r="I67">
        <f ca="1">IF(ISNUMBER(SEARCH($A$1,Points_tbl[[#This Row],[Point Name]])),MAX($I$4:I66)+1,0)</f>
        <v>0</v>
      </c>
      <c r="O67" s="112" t="s">
        <v>1208</v>
      </c>
      <c r="P67" s="109">
        <v>910049</v>
      </c>
      <c r="Q67" s="110">
        <v>607</v>
      </c>
    </row>
    <row r="68" spans="1:17">
      <c r="A68" s="116">
        <v>931712</v>
      </c>
      <c r="B68" s="117" t="s">
        <v>1504</v>
      </c>
      <c r="C68" s="117" t="s">
        <v>1140</v>
      </c>
      <c r="D68" s="118" t="s">
        <v>1138</v>
      </c>
      <c r="E68" s="115"/>
      <c r="G68" s="130" t="s">
        <v>241</v>
      </c>
      <c r="H68" t="str">
        <f ca="1">IFERROR(INDEX(Points_tbl[Point Name],MATCH(ROWS(H$4:$H67),Points_tbl[Index Count],0)),"")</f>
        <v/>
      </c>
      <c r="I68">
        <f ca="1">IF(ISNUMBER(SEARCH($A$1,Points_tbl[[#This Row],[Point Name]])),MAX($I$4:I67)+1,0)</f>
        <v>0</v>
      </c>
      <c r="O68" s="112" t="s">
        <v>1209</v>
      </c>
      <c r="P68" s="109">
        <v>910050</v>
      </c>
      <c r="Q68" s="110">
        <v>55482</v>
      </c>
    </row>
    <row r="69" spans="1:17">
      <c r="A69" s="116">
        <v>936139</v>
      </c>
      <c r="B69" s="117" t="s">
        <v>1505</v>
      </c>
      <c r="C69" s="117" t="s">
        <v>1140</v>
      </c>
      <c r="D69" s="118" t="s">
        <v>1138</v>
      </c>
      <c r="E69" s="115"/>
      <c r="G69" s="130" t="s">
        <v>242</v>
      </c>
      <c r="H69" t="str">
        <f ca="1">IFERROR(INDEX(Points_tbl[Point Name],MATCH(ROWS(H$4:$H68),Points_tbl[Index Count],0)),"")</f>
        <v/>
      </c>
      <c r="I69">
        <f ca="1">IF(ISNUMBER(SEARCH($A$1,Points_tbl[[#This Row],[Point Name]])),MAX($I$4:I68)+1,0)</f>
        <v>0</v>
      </c>
      <c r="O69" s="112" t="s">
        <v>1210</v>
      </c>
      <c r="P69" s="109">
        <v>800036</v>
      </c>
      <c r="Q69" s="110">
        <v>56666</v>
      </c>
    </row>
    <row r="70" spans="1:17">
      <c r="A70" s="116">
        <v>932135</v>
      </c>
      <c r="B70" s="117" t="s">
        <v>1506</v>
      </c>
      <c r="C70" s="117" t="s">
        <v>1140</v>
      </c>
      <c r="D70" s="118" t="s">
        <v>1138</v>
      </c>
      <c r="E70" s="115"/>
      <c r="G70" s="130" t="s">
        <v>1940</v>
      </c>
      <c r="H70" t="str">
        <f ca="1">IFERROR(INDEX(Points_tbl[Point Name],MATCH(ROWS(H$4:$H69),Points_tbl[Index Count],0)),"")</f>
        <v/>
      </c>
      <c r="I70">
        <f ca="1">IF(ISNUMBER(SEARCH($A$1,Points_tbl[[#This Row],[Point Name]])),MAX($I$4:I69)+1,0)</f>
        <v>0</v>
      </c>
      <c r="O70" s="112" t="s">
        <v>1211</v>
      </c>
      <c r="P70" s="109">
        <v>500041</v>
      </c>
      <c r="Q70" s="110">
        <v>6431</v>
      </c>
    </row>
    <row r="71" spans="1:17">
      <c r="A71" s="116">
        <v>936291</v>
      </c>
      <c r="B71" s="117" t="s">
        <v>1507</v>
      </c>
      <c r="C71" s="117" t="s">
        <v>1140</v>
      </c>
      <c r="D71" s="118" t="s">
        <v>1138</v>
      </c>
      <c r="E71" s="115"/>
      <c r="G71" s="130" t="s">
        <v>1941</v>
      </c>
      <c r="H71" t="str">
        <f ca="1">IFERROR(INDEX(Points_tbl[Point Name],MATCH(ROWS(H$4:$H70),Points_tbl[Index Count],0)),"")</f>
        <v/>
      </c>
      <c r="I71">
        <f ca="1">IF(ISNUMBER(SEARCH($A$1,Points_tbl[[#This Row],[Point Name]])),MAX($I$4:I70)+1,0)</f>
        <v>0</v>
      </c>
      <c r="O71" s="112" t="s">
        <v>1212</v>
      </c>
      <c r="P71" s="109">
        <v>500310</v>
      </c>
      <c r="Q71" s="110">
        <v>6163</v>
      </c>
    </row>
    <row r="72" spans="1:17">
      <c r="A72" s="116">
        <v>931035</v>
      </c>
      <c r="B72" s="117" t="s">
        <v>1508</v>
      </c>
      <c r="C72" s="117" t="s">
        <v>1140</v>
      </c>
      <c r="D72" s="118" t="s">
        <v>1138</v>
      </c>
      <c r="E72" s="115"/>
      <c r="G72" s="130" t="s">
        <v>1942</v>
      </c>
      <c r="H72" t="str">
        <f ca="1">IFERROR(INDEX(Points_tbl[Point Name],MATCH(ROWS(H$4:$H71),Points_tbl[Index Count],0)),"")</f>
        <v/>
      </c>
      <c r="I72">
        <f ca="1">IF(ISNUMBER(SEARCH($A$1,Points_tbl[[#This Row],[Point Name]])),MAX($I$4:I71)+1,0)</f>
        <v>0</v>
      </c>
      <c r="O72" s="112" t="s">
        <v>1213</v>
      </c>
      <c r="P72" s="109">
        <v>900060</v>
      </c>
      <c r="Q72" s="110">
        <v>7999</v>
      </c>
    </row>
    <row r="73" spans="1:17">
      <c r="A73" s="116">
        <v>932080</v>
      </c>
      <c r="B73" s="117" t="s">
        <v>1509</v>
      </c>
      <c r="C73" s="117" t="s">
        <v>1140</v>
      </c>
      <c r="D73" s="118" t="s">
        <v>1138</v>
      </c>
      <c r="E73" s="115"/>
      <c r="G73" s="130" t="s">
        <v>243</v>
      </c>
      <c r="H73" t="str">
        <f ca="1">IFERROR(INDEX(Points_tbl[Point Name],MATCH(ROWS(H$4:$H72),Points_tbl[Index Count],0)),"")</f>
        <v/>
      </c>
      <c r="I73">
        <f ca="1">IF(ISNUMBER(SEARCH($A$1,Points_tbl[[#This Row],[Point Name]])),MAX($I$4:I72)+1,0)</f>
        <v>0</v>
      </c>
      <c r="O73" s="112" t="s">
        <v>1849</v>
      </c>
      <c r="P73" s="109">
        <v>42016547</v>
      </c>
      <c r="Q73" s="110"/>
    </row>
    <row r="74" spans="1:17">
      <c r="A74" s="116">
        <v>935330</v>
      </c>
      <c r="B74" s="117" t="s">
        <v>1510</v>
      </c>
      <c r="C74" s="117" t="s">
        <v>1140</v>
      </c>
      <c r="D74" s="118" t="s">
        <v>1138</v>
      </c>
      <c r="E74" s="115"/>
      <c r="G74" s="130" t="s">
        <v>1943</v>
      </c>
      <c r="H74" t="str">
        <f ca="1">IFERROR(INDEX(Points_tbl[Point Name],MATCH(ROWS(H$4:$H73),Points_tbl[Index Count],0)),"")</f>
        <v/>
      </c>
      <c r="I74">
        <f ca="1">IF(ISNUMBER(SEARCH($A$1,Points_tbl[[#This Row],[Point Name]])),MAX($I$4:I73)+1,0)</f>
        <v>0</v>
      </c>
      <c r="O74" s="112" t="s">
        <v>1215</v>
      </c>
      <c r="P74" s="109">
        <v>800188</v>
      </c>
      <c r="Q74" s="110">
        <v>57152</v>
      </c>
    </row>
    <row r="75" spans="1:17">
      <c r="A75" s="116">
        <v>933195</v>
      </c>
      <c r="B75" s="117" t="s">
        <v>1511</v>
      </c>
      <c r="C75" s="117" t="s">
        <v>1140</v>
      </c>
      <c r="D75" s="118" t="s">
        <v>1138</v>
      </c>
      <c r="E75" s="115"/>
      <c r="G75" s="130" t="s">
        <v>1944</v>
      </c>
      <c r="H75" t="str">
        <f ca="1">IFERROR(INDEX(Points_tbl[Point Name],MATCH(ROWS(H$4:$H74),Points_tbl[Index Count],0)),"")</f>
        <v/>
      </c>
      <c r="I75">
        <f ca="1">IF(ISNUMBER(SEARCH($A$1,Points_tbl[[#This Row],[Point Name]])),MAX($I$4:I74)+1,0)</f>
        <v>0</v>
      </c>
      <c r="O75" s="112" t="s">
        <v>1218</v>
      </c>
      <c r="P75" s="109">
        <v>501010</v>
      </c>
      <c r="Q75" s="110"/>
    </row>
    <row r="76" spans="1:17">
      <c r="A76" s="113">
        <v>949539</v>
      </c>
      <c r="B76" s="115" t="s">
        <v>1119</v>
      </c>
      <c r="C76" s="115" t="s">
        <v>1140</v>
      </c>
      <c r="D76" s="118" t="s">
        <v>1138</v>
      </c>
      <c r="E76" s="115"/>
      <c r="G76" s="130" t="s">
        <v>1945</v>
      </c>
      <c r="H76" t="str">
        <f ca="1">IFERROR(INDEX(Points_tbl[Point Name],MATCH(ROWS(H$4:$H75),Points_tbl[Index Count],0)),"")</f>
        <v/>
      </c>
      <c r="I76">
        <f ca="1">IF(ISNUMBER(SEARCH($A$1,Points_tbl[[#This Row],[Point Name]])),MAX($I$4:I75)+1,0)</f>
        <v>0</v>
      </c>
      <c r="O76" s="112" t="s">
        <v>1219</v>
      </c>
      <c r="P76" s="109">
        <v>800001</v>
      </c>
      <c r="Q76" s="110">
        <v>56255</v>
      </c>
    </row>
    <row r="77" spans="1:17">
      <c r="A77" s="116">
        <v>935935</v>
      </c>
      <c r="B77" s="117" t="s">
        <v>1120</v>
      </c>
      <c r="C77" s="117" t="s">
        <v>1140</v>
      </c>
      <c r="D77" s="118" t="s">
        <v>1138</v>
      </c>
      <c r="E77" s="115"/>
      <c r="G77" s="130" t="s">
        <v>244</v>
      </c>
      <c r="H77" t="str">
        <f ca="1">IFERROR(INDEX(Points_tbl[Point Name],MATCH(ROWS(H$4:$H76),Points_tbl[Index Count],0)),"")</f>
        <v/>
      </c>
      <c r="I77">
        <f ca="1">IF(ISNUMBER(SEARCH($A$1,Points_tbl[[#This Row],[Point Name]])),MAX($I$4:I76)+1,0)</f>
        <v>0</v>
      </c>
      <c r="O77" s="112" t="s">
        <v>1576</v>
      </c>
      <c r="P77" s="109">
        <v>71899600</v>
      </c>
      <c r="Q77" s="110">
        <v>64198</v>
      </c>
    </row>
    <row r="78" spans="1:17">
      <c r="A78" s="113">
        <v>936554</v>
      </c>
      <c r="B78" s="120" t="s">
        <v>1121</v>
      </c>
      <c r="C78" s="115" t="s">
        <v>1140</v>
      </c>
      <c r="D78" s="118" t="s">
        <v>1138</v>
      </c>
      <c r="E78" s="115"/>
      <c r="G78" s="130" t="s">
        <v>1946</v>
      </c>
      <c r="H78" t="str">
        <f ca="1">IFERROR(INDEX(Points_tbl[Point Name],MATCH(ROWS(H$4:$H77),Points_tbl[Index Count],0)),"")</f>
        <v/>
      </c>
      <c r="I78">
        <f ca="1">IF(ISNUMBER(SEARCH($A$1,Points_tbl[[#This Row],[Point Name]])),MAX($I$4:I77)+1,0)</f>
        <v>0</v>
      </c>
      <c r="O78" s="112" t="s">
        <v>1579</v>
      </c>
      <c r="P78" s="109">
        <v>500030</v>
      </c>
      <c r="Q78" s="110">
        <v>3925</v>
      </c>
    </row>
    <row r="79" spans="1:17">
      <c r="A79" s="113">
        <v>936632</v>
      </c>
      <c r="B79" s="118" t="s">
        <v>1122</v>
      </c>
      <c r="C79" s="115" t="s">
        <v>1140</v>
      </c>
      <c r="D79" s="118" t="s">
        <v>1138</v>
      </c>
      <c r="E79" s="115"/>
      <c r="G79" s="130" t="s">
        <v>1947</v>
      </c>
      <c r="H79" t="str">
        <f ca="1">IFERROR(INDEX(Points_tbl[Point Name],MATCH(ROWS(H$4:$H78),Points_tbl[Index Count],0)),"")</f>
        <v/>
      </c>
      <c r="I79">
        <f ca="1">IF(ISNUMBER(SEARCH($A$1,Points_tbl[[#This Row],[Point Name]])),MAX($I$4:I78)+1,0)</f>
        <v>0</v>
      </c>
      <c r="O79" s="112" t="s">
        <v>1225</v>
      </c>
      <c r="P79" s="109">
        <v>800011</v>
      </c>
      <c r="Q79" s="110">
        <v>57320</v>
      </c>
    </row>
    <row r="80" spans="1:17">
      <c r="A80" s="113">
        <v>943825</v>
      </c>
      <c r="B80" s="118" t="s">
        <v>1123</v>
      </c>
      <c r="C80" s="115" t="s">
        <v>1140</v>
      </c>
      <c r="D80" s="118" t="s">
        <v>1138</v>
      </c>
      <c r="E80" s="115"/>
      <c r="G80" s="130" t="s">
        <v>1948</v>
      </c>
      <c r="H80" t="str">
        <f ca="1">IFERROR(INDEX(Points_tbl[Point Name],MATCH(ROWS(H$4:$H79),Points_tbl[Index Count],0)),"")</f>
        <v/>
      </c>
      <c r="I80">
        <f ca="1">IF(ISNUMBER(SEARCH($A$1,Points_tbl[[#This Row],[Point Name]])),MAX($I$4:I79)+1,0)</f>
        <v>0</v>
      </c>
      <c r="O80" s="112" t="s">
        <v>1226</v>
      </c>
      <c r="P80" s="109">
        <v>900021</v>
      </c>
      <c r="Q80" s="110">
        <v>550</v>
      </c>
    </row>
    <row r="81" spans="1:17">
      <c r="A81" s="116">
        <v>932712</v>
      </c>
      <c r="B81" s="117" t="s">
        <v>1512</v>
      </c>
      <c r="C81" s="117" t="s">
        <v>1140</v>
      </c>
      <c r="D81" s="118" t="s">
        <v>1138</v>
      </c>
      <c r="E81" s="115"/>
      <c r="G81" s="130" t="s">
        <v>1387</v>
      </c>
      <c r="H81" t="str">
        <f ca="1">IFERROR(INDEX(Points_tbl[Point Name],MATCH(ROWS(H$4:$H80),Points_tbl[Index Count],0)),"")</f>
        <v/>
      </c>
      <c r="I81">
        <f ca="1">IF(ISNUMBER(SEARCH($A$1,Points_tbl[[#This Row],[Point Name]])),MAX($I$4:I80)+1,0)</f>
        <v>0</v>
      </c>
      <c r="O81" s="112" t="s">
        <v>1227</v>
      </c>
      <c r="P81" s="109">
        <v>800033</v>
      </c>
      <c r="Q81" s="110">
        <v>56858</v>
      </c>
    </row>
    <row r="82" spans="1:17">
      <c r="A82" s="116">
        <v>934820</v>
      </c>
      <c r="B82" s="117" t="s">
        <v>1513</v>
      </c>
      <c r="C82" s="117" t="s">
        <v>1140</v>
      </c>
      <c r="D82" s="118" t="s">
        <v>1138</v>
      </c>
      <c r="E82" s="115"/>
      <c r="G82" s="130" t="s">
        <v>245</v>
      </c>
      <c r="H82" t="str">
        <f ca="1">IFERROR(INDEX(Points_tbl[Point Name],MATCH(ROWS(H$4:$H81),Points_tbl[Index Count],0)),"")</f>
        <v/>
      </c>
      <c r="I82">
        <f ca="1">IF(ISNUMBER(SEARCH($A$1,Points_tbl[[#This Row],[Point Name]])),MAX($I$4:I81)+1,0)</f>
        <v>0</v>
      </c>
      <c r="O82" s="112" t="s">
        <v>1228</v>
      </c>
      <c r="P82" s="109">
        <v>33981800</v>
      </c>
      <c r="Q82" s="110">
        <v>54267</v>
      </c>
    </row>
    <row r="83" spans="1:17">
      <c r="A83" s="116">
        <v>924853</v>
      </c>
      <c r="B83" s="117" t="s">
        <v>1514</v>
      </c>
      <c r="C83" s="117" t="s">
        <v>215</v>
      </c>
      <c r="D83" s="118" t="s">
        <v>1133</v>
      </c>
      <c r="E83" s="115"/>
      <c r="G83" s="130" t="s">
        <v>1949</v>
      </c>
      <c r="H83" t="str">
        <f ca="1">IFERROR(INDEX(Points_tbl[Point Name],MATCH(ROWS(H$4:$H82),Points_tbl[Index Count],0)),"")</f>
        <v/>
      </c>
      <c r="I83">
        <f ca="1">IF(ISNUMBER(SEARCH($A$1,Points_tbl[[#This Row],[Point Name]])),MAX($I$4:I82)+1,0)</f>
        <v>0</v>
      </c>
      <c r="O83" s="112" t="s">
        <v>494</v>
      </c>
      <c r="P83" s="109">
        <v>87910500</v>
      </c>
      <c r="Q83" s="110">
        <v>3916</v>
      </c>
    </row>
    <row r="84" spans="1:17">
      <c r="A84" s="116">
        <v>926282</v>
      </c>
      <c r="B84" s="117" t="s">
        <v>1515</v>
      </c>
      <c r="C84" s="117" t="s">
        <v>214</v>
      </c>
      <c r="D84" s="115"/>
      <c r="E84" s="115"/>
      <c r="G84" s="130" t="s">
        <v>1950</v>
      </c>
      <c r="H84" t="str">
        <f ca="1">IFERROR(INDEX(Points_tbl[Point Name],MATCH(ROWS(H$4:$H83),Points_tbl[Index Count],0)),"")</f>
        <v/>
      </c>
      <c r="I84">
        <f ca="1">IF(ISNUMBER(SEARCH($A$1,Points_tbl[[#This Row],[Point Name]])),MAX($I$4:I83)+1,0)</f>
        <v>0</v>
      </c>
      <c r="O84" s="112" t="s">
        <v>1229</v>
      </c>
      <c r="P84" s="109">
        <v>500040</v>
      </c>
      <c r="Q84" s="110">
        <v>6424</v>
      </c>
    </row>
    <row r="85" spans="1:17">
      <c r="A85" s="113">
        <v>933223</v>
      </c>
      <c r="B85" s="114" t="s">
        <v>1124</v>
      </c>
      <c r="C85" s="115" t="s">
        <v>1140</v>
      </c>
      <c r="D85" s="115" t="s">
        <v>1136</v>
      </c>
      <c r="E85" s="115"/>
      <c r="G85" s="130" t="s">
        <v>1951</v>
      </c>
      <c r="H85" t="str">
        <f ca="1">IFERROR(INDEX(Points_tbl[Point Name],MATCH(ROWS(H$4:$H84),Points_tbl[Index Count],0)),"")</f>
        <v/>
      </c>
      <c r="I85">
        <f ca="1">IF(ISNUMBER(SEARCH($A$1,Points_tbl[[#This Row],[Point Name]])),MAX($I$4:I84)+1,0)</f>
        <v>0</v>
      </c>
      <c r="O85" s="112" t="s">
        <v>1232</v>
      </c>
      <c r="P85" s="109">
        <v>23304600</v>
      </c>
      <c r="Q85" s="110">
        <v>50700</v>
      </c>
    </row>
    <row r="86" spans="1:17">
      <c r="A86" s="116">
        <v>977361</v>
      </c>
      <c r="B86" s="117" t="s">
        <v>1516</v>
      </c>
      <c r="C86" s="117" t="s">
        <v>1517</v>
      </c>
      <c r="D86" s="118" t="s">
        <v>1132</v>
      </c>
      <c r="E86" s="115"/>
      <c r="G86" s="130" t="s">
        <v>1952</v>
      </c>
      <c r="H86" t="str">
        <f ca="1">IFERROR(INDEX(Points_tbl[Point Name],MATCH(ROWS(H$4:$H85),Points_tbl[Index Count],0)),"")</f>
        <v/>
      </c>
      <c r="I86">
        <f ca="1">IF(ISNUMBER(SEARCH($A$1,Points_tbl[[#This Row],[Point Name]])),MAX($I$4:I85)+1,0)</f>
        <v>0</v>
      </c>
      <c r="O86" s="112" t="s">
        <v>1233</v>
      </c>
      <c r="P86" s="109">
        <v>800194</v>
      </c>
      <c r="Q86" s="110">
        <v>57635</v>
      </c>
    </row>
    <row r="87" spans="1:17">
      <c r="A87" s="116">
        <v>971423</v>
      </c>
      <c r="B87" s="117" t="s">
        <v>1125</v>
      </c>
      <c r="C87" s="117"/>
      <c r="D87" s="118"/>
      <c r="E87" s="115"/>
      <c r="G87" s="130" t="s">
        <v>1953</v>
      </c>
      <c r="H87" t="str">
        <f ca="1">IFERROR(INDEX(Points_tbl[Point Name],MATCH(ROWS(H$4:$H86),Points_tbl[Index Count],0)),"")</f>
        <v/>
      </c>
      <c r="I87">
        <f ca="1">IF(ISNUMBER(SEARCH($A$1,Points_tbl[[#This Row],[Point Name]])),MAX($I$4:I86)+1,0)</f>
        <v>0</v>
      </c>
      <c r="O87" s="112" t="s">
        <v>1234</v>
      </c>
      <c r="P87" s="109">
        <v>510104</v>
      </c>
      <c r="Q87" s="110">
        <v>3866</v>
      </c>
    </row>
    <row r="88" spans="1:17">
      <c r="A88" s="113">
        <v>934625</v>
      </c>
      <c r="B88" s="118" t="s">
        <v>1126</v>
      </c>
      <c r="C88" s="115" t="s">
        <v>1140</v>
      </c>
      <c r="D88" s="118" t="s">
        <v>1136</v>
      </c>
      <c r="E88" s="115"/>
      <c r="G88" s="130" t="s">
        <v>1954</v>
      </c>
      <c r="H88" t="str">
        <f ca="1">IFERROR(INDEX(Points_tbl[Point Name],MATCH(ROWS(H$4:$H87),Points_tbl[Index Count],0)),"")</f>
        <v/>
      </c>
      <c r="I88">
        <f ca="1">IF(ISNUMBER(SEARCH($A$1,Points_tbl[[#This Row],[Point Name]])),MAX($I$4:I87)+1,0)</f>
        <v>0</v>
      </c>
      <c r="O88" s="112" t="s">
        <v>1587</v>
      </c>
      <c r="P88" s="109">
        <v>500031</v>
      </c>
      <c r="Q88" s="110">
        <v>3926</v>
      </c>
    </row>
    <row r="89" spans="1:17">
      <c r="A89" s="116">
        <v>934331</v>
      </c>
      <c r="B89" s="117" t="s">
        <v>1127</v>
      </c>
      <c r="C89" s="117" t="s">
        <v>1140</v>
      </c>
      <c r="D89" s="118" t="s">
        <v>1134</v>
      </c>
      <c r="E89" s="115"/>
      <c r="G89" s="130" t="s">
        <v>1955</v>
      </c>
      <c r="H89" t="str">
        <f ca="1">IFERROR(INDEX(Points_tbl[Point Name],MATCH(ROWS(H$4:$H88),Points_tbl[Index Count],0)),"")</f>
        <v/>
      </c>
      <c r="I89">
        <f ca="1">IF(ISNUMBER(SEARCH($A$1,Points_tbl[[#This Row],[Point Name]])),MAX($I$4:I88)+1,0)</f>
        <v>0</v>
      </c>
      <c r="O89" s="112" t="s">
        <v>1235</v>
      </c>
      <c r="P89" s="109">
        <v>510105</v>
      </c>
      <c r="Q89" s="110">
        <v>3867</v>
      </c>
    </row>
    <row r="90" spans="1:17">
      <c r="A90" s="116">
        <v>908015</v>
      </c>
      <c r="B90" s="117" t="s">
        <v>1870</v>
      </c>
      <c r="C90" s="117" t="s">
        <v>214</v>
      </c>
      <c r="D90" s="118"/>
      <c r="E90" s="115"/>
      <c r="G90" s="130" t="s">
        <v>1628</v>
      </c>
      <c r="H90" t="str">
        <f ca="1">IFERROR(INDEX(Points_tbl[Point Name],MATCH(ROWS(H$4:$H89),Points_tbl[Index Count],0)),"")</f>
        <v/>
      </c>
      <c r="I90">
        <f ca="1">IF(ISNUMBER(SEARCH($A$1,Points_tbl[[#This Row],[Point Name]])),MAX($I$4:I89)+1,0)</f>
        <v>0</v>
      </c>
      <c r="O90" s="112" t="s">
        <v>1236</v>
      </c>
      <c r="P90" s="109">
        <v>900019</v>
      </c>
      <c r="Q90" s="110">
        <v>54562</v>
      </c>
    </row>
    <row r="91" spans="1:17">
      <c r="A91" s="116">
        <v>953814</v>
      </c>
      <c r="B91" s="117" t="s">
        <v>1364</v>
      </c>
      <c r="C91" s="117" t="s">
        <v>214</v>
      </c>
      <c r="D91" s="115"/>
      <c r="E91" s="115"/>
      <c r="G91" s="130" t="s">
        <v>1629</v>
      </c>
      <c r="H91" t="str">
        <f ca="1">IFERROR(INDEX(Points_tbl[Point Name],MATCH(ROWS(H$4:$H90),Points_tbl[Index Count],0)),"")</f>
        <v/>
      </c>
      <c r="I91">
        <f ca="1">IF(ISNUMBER(SEARCH($A$1,Points_tbl[[#This Row],[Point Name]])),MAX($I$4:I90)+1,0)</f>
        <v>0</v>
      </c>
      <c r="O91" s="112" t="s">
        <v>1238</v>
      </c>
      <c r="P91" s="109">
        <v>500025</v>
      </c>
      <c r="Q91" s="110">
        <v>3855</v>
      </c>
    </row>
    <row r="92" spans="1:17">
      <c r="A92" s="116">
        <v>933997</v>
      </c>
      <c r="B92" s="117" t="s">
        <v>1518</v>
      </c>
      <c r="C92" s="117" t="s">
        <v>1140</v>
      </c>
      <c r="D92" s="118" t="s">
        <v>1136</v>
      </c>
      <c r="E92" s="115"/>
      <c r="G92" s="130" t="s">
        <v>1956</v>
      </c>
      <c r="H92" t="str">
        <f ca="1">IFERROR(INDEX(Points_tbl[Point Name],MATCH(ROWS(H$4:$H91),Points_tbl[Index Count],0)),"")</f>
        <v/>
      </c>
      <c r="I92">
        <f ca="1">IF(ISNUMBER(SEARCH($A$1,Points_tbl[[#This Row],[Point Name]])),MAX($I$4:I91)+1,0)</f>
        <v>0</v>
      </c>
      <c r="O92" s="112" t="s">
        <v>1589</v>
      </c>
      <c r="P92" s="109">
        <v>500035</v>
      </c>
      <c r="Q92" s="110">
        <v>6175</v>
      </c>
    </row>
    <row r="93" spans="1:17">
      <c r="A93" s="113">
        <v>946758</v>
      </c>
      <c r="B93" s="113" t="s">
        <v>1128</v>
      </c>
      <c r="C93" s="115" t="s">
        <v>1140</v>
      </c>
      <c r="D93" s="115" t="s">
        <v>1136</v>
      </c>
      <c r="E93" s="115"/>
      <c r="G93" s="130" t="s">
        <v>246</v>
      </c>
      <c r="H93" t="str">
        <f ca="1">IFERROR(INDEX(Points_tbl[Point Name],MATCH(ROWS(H$4:$H92),Points_tbl[Index Count],0)),"")</f>
        <v/>
      </c>
      <c r="I93">
        <f ca="1">IF(ISNUMBER(SEARCH($A$1,Points_tbl[[#This Row],[Point Name]])),MAX($I$4:I92)+1,0)</f>
        <v>0</v>
      </c>
      <c r="O93" s="112" t="s">
        <v>1590</v>
      </c>
      <c r="P93" s="109">
        <v>500032</v>
      </c>
      <c r="Q93" s="110">
        <v>3927</v>
      </c>
    </row>
    <row r="94" spans="1:17">
      <c r="A94" s="116">
        <v>939391</v>
      </c>
      <c r="B94" s="117" t="s">
        <v>1129</v>
      </c>
      <c r="C94" s="117" t="s">
        <v>1140</v>
      </c>
      <c r="D94" s="115" t="s">
        <v>1136</v>
      </c>
      <c r="E94" s="115"/>
      <c r="G94" s="130" t="s">
        <v>1957</v>
      </c>
      <c r="H94" t="str">
        <f ca="1">IFERROR(INDEX(Points_tbl[Point Name],MATCH(ROWS(H$4:$H93),Points_tbl[Index Count],0)),"")</f>
        <v/>
      </c>
      <c r="I94">
        <f ca="1">IF(ISNUMBER(SEARCH($A$1,Points_tbl[[#This Row],[Point Name]])),MAX($I$4:I93)+1,0)</f>
        <v>0</v>
      </c>
      <c r="O94" s="112" t="s">
        <v>1239</v>
      </c>
      <c r="P94" s="109">
        <v>810008</v>
      </c>
      <c r="Q94" s="110">
        <v>57195</v>
      </c>
    </row>
    <row r="95" spans="1:17">
      <c r="A95" s="116">
        <v>912813</v>
      </c>
      <c r="B95" s="117" t="s">
        <v>1519</v>
      </c>
      <c r="C95" s="117" t="s">
        <v>215</v>
      </c>
      <c r="D95" s="115"/>
      <c r="E95" s="115"/>
      <c r="G95" s="130" t="s">
        <v>247</v>
      </c>
      <c r="H95" t="str">
        <f ca="1">IFERROR(INDEX(Points_tbl[Point Name],MATCH(ROWS(H$4:$H94),Points_tbl[Index Count],0)),"")</f>
        <v/>
      </c>
      <c r="I95">
        <f ca="1">IF(ISNUMBER(SEARCH($A$1,Points_tbl[[#This Row],[Point Name]])),MAX($I$4:I94)+1,0)</f>
        <v>0</v>
      </c>
      <c r="O95" s="112" t="s">
        <v>1240</v>
      </c>
      <c r="P95" s="109">
        <v>43266500</v>
      </c>
      <c r="Q95" s="110">
        <v>58688</v>
      </c>
    </row>
    <row r="96" spans="1:17">
      <c r="A96" s="116">
        <v>965048</v>
      </c>
      <c r="B96" s="117" t="s">
        <v>1520</v>
      </c>
      <c r="C96" s="117" t="s">
        <v>215</v>
      </c>
      <c r="D96" s="119"/>
      <c r="G96" s="130" t="s">
        <v>248</v>
      </c>
      <c r="H96" t="str">
        <f ca="1">IFERROR(INDEX(Points_tbl[Point Name],MATCH(ROWS(H$4:$H95),Points_tbl[Index Count],0)),"")</f>
        <v/>
      </c>
      <c r="I96">
        <f ca="1">IF(ISNUMBER(SEARCH($A$1,Points_tbl[[#This Row],[Point Name]])),MAX($I$4:I95)+1,0)</f>
        <v>0</v>
      </c>
      <c r="O96" s="112" t="s">
        <v>1591</v>
      </c>
      <c r="P96" s="109">
        <v>14529200</v>
      </c>
      <c r="Q96" s="110">
        <v>63509</v>
      </c>
    </row>
    <row r="97" spans="1:17">
      <c r="A97" s="116">
        <v>938809</v>
      </c>
      <c r="B97" s="117" t="s">
        <v>1130</v>
      </c>
      <c r="C97" s="117" t="s">
        <v>1140</v>
      </c>
      <c r="D97" s="118" t="s">
        <v>1138</v>
      </c>
      <c r="G97" s="130" t="s">
        <v>1958</v>
      </c>
      <c r="H97" t="str">
        <f ca="1">IFERROR(INDEX(Points_tbl[Point Name],MATCH(ROWS(H$4:$H96),Points_tbl[Index Count],0)),"")</f>
        <v/>
      </c>
      <c r="I97">
        <f ca="1">IF(ISNUMBER(SEARCH($A$1,Points_tbl[[#This Row],[Point Name]])),MAX($I$4:I96)+1,0)</f>
        <v>0</v>
      </c>
      <c r="O97" s="112" t="s">
        <v>1241</v>
      </c>
      <c r="P97" s="109">
        <v>501093</v>
      </c>
      <c r="Q97" s="110">
        <v>56698</v>
      </c>
    </row>
    <row r="98" spans="1:17">
      <c r="A98" s="148">
        <v>925925</v>
      </c>
      <c r="B98" s="149" t="s">
        <v>1762</v>
      </c>
      <c r="C98" s="150" t="s">
        <v>214</v>
      </c>
      <c r="D98" s="149"/>
      <c r="G98" s="130" t="s">
        <v>249</v>
      </c>
      <c r="H98" t="str">
        <f ca="1">IFERROR(INDEX(Points_tbl[Point Name],MATCH(ROWS(H$4:$H97),Points_tbl[Index Count],0)),"")</f>
        <v/>
      </c>
      <c r="I98">
        <f ca="1">IF(ISNUMBER(SEARCH($A$1,Points_tbl[[#This Row],[Point Name]])),MAX($I$4:I97)+1,0)</f>
        <v>0</v>
      </c>
      <c r="O98" s="112" t="s">
        <v>1243</v>
      </c>
      <c r="P98" s="109">
        <v>800035</v>
      </c>
      <c r="Q98" s="110">
        <v>56466</v>
      </c>
    </row>
    <row r="99" spans="1:17">
      <c r="A99" s="272">
        <v>956874</v>
      </c>
      <c r="B99" s="273" t="s">
        <v>1131</v>
      </c>
      <c r="C99" s="150" t="s">
        <v>1137</v>
      </c>
      <c r="D99" s="149" t="s">
        <v>1137</v>
      </c>
      <c r="G99" s="130" t="s">
        <v>1630</v>
      </c>
      <c r="H99" t="str">
        <f ca="1">IFERROR(INDEX(Points_tbl[Point Name],MATCH(ROWS(H$4:$H98),Points_tbl[Index Count],0)),"")</f>
        <v/>
      </c>
      <c r="I99">
        <f ca="1">IF(ISNUMBER(SEARCH($A$1,Points_tbl[[#This Row],[Point Name]])),MAX($I$4:I98)+1,0)</f>
        <v>0</v>
      </c>
      <c r="O99" s="112" t="s">
        <v>1244</v>
      </c>
      <c r="P99" s="109">
        <v>810002</v>
      </c>
      <c r="Q99" s="110">
        <v>56466</v>
      </c>
    </row>
    <row r="100" spans="1:17">
      <c r="G100" s="130" t="s">
        <v>250</v>
      </c>
      <c r="H100" t="str">
        <f ca="1">IFERROR(INDEX(Points_tbl[Point Name],MATCH(ROWS(H$4:$H99),Points_tbl[Index Count],0)),"")</f>
        <v/>
      </c>
      <c r="I100">
        <f ca="1">IF(ISNUMBER(SEARCH($A$1,Points_tbl[[#This Row],[Point Name]])),MAX($I$4:I99)+1,0)</f>
        <v>0</v>
      </c>
      <c r="O100" s="112" t="s">
        <v>1592</v>
      </c>
      <c r="P100" s="109">
        <v>46438400</v>
      </c>
      <c r="Q100" s="110"/>
    </row>
    <row r="101" spans="1:17">
      <c r="G101" s="130" t="s">
        <v>1959</v>
      </c>
      <c r="H101" t="str">
        <f ca="1">IFERROR(INDEX(Points_tbl[Point Name],MATCH(ROWS(H$4:$H100),Points_tbl[Index Count],0)),"")</f>
        <v/>
      </c>
      <c r="I101">
        <f ca="1">IF(ISNUMBER(SEARCH($A$1,Points_tbl[[#This Row],[Point Name]])),MAX($I$4:I100)+1,0)</f>
        <v>0</v>
      </c>
      <c r="O101" s="112" t="s">
        <v>1594</v>
      </c>
      <c r="P101" s="109">
        <v>910550</v>
      </c>
      <c r="Q101" s="110">
        <v>58352</v>
      </c>
    </row>
    <row r="102" spans="1:17">
      <c r="G102" s="130" t="s">
        <v>1631</v>
      </c>
      <c r="H102" t="str">
        <f ca="1">IFERROR(INDEX(Points_tbl[Point Name],MATCH(ROWS(H$4:$H101),Points_tbl[Index Count],0)),"")</f>
        <v/>
      </c>
      <c r="I102">
        <f ca="1">IF(ISNUMBER(SEARCH($A$1,Points_tbl[[#This Row],[Point Name]])),MAX($I$4:I101)+1,0)</f>
        <v>0</v>
      </c>
      <c r="O102" s="112" t="s">
        <v>1245</v>
      </c>
      <c r="P102" s="109">
        <v>500057</v>
      </c>
      <c r="Q102" s="110">
        <v>7511</v>
      </c>
    </row>
    <row r="103" spans="1:17">
      <c r="G103" s="130" t="s">
        <v>1960</v>
      </c>
      <c r="H103" t="str">
        <f ca="1">IFERROR(INDEX(Points_tbl[Point Name],MATCH(ROWS(H$4:$H102),Points_tbl[Index Count],0)),"")</f>
        <v/>
      </c>
      <c r="I103">
        <f ca="1">IF(ISNUMBER(SEARCH($A$1,Points_tbl[[#This Row],[Point Name]])),MAX($I$4:I102)+1,0)</f>
        <v>0</v>
      </c>
      <c r="O103" s="112" t="s">
        <v>1247</v>
      </c>
      <c r="P103" s="109">
        <v>500186</v>
      </c>
      <c r="Q103" s="110">
        <v>3847</v>
      </c>
    </row>
    <row r="104" spans="1:17">
      <c r="G104" s="130" t="s">
        <v>251</v>
      </c>
      <c r="H104" t="str">
        <f ca="1">IFERROR(INDEX(Points_tbl[Point Name],MATCH(ROWS(H$4:$H103),Points_tbl[Index Count],0)),"")</f>
        <v/>
      </c>
      <c r="I104">
        <f ca="1">IF(ISNUMBER(SEARCH($A$1,Points_tbl[[#This Row],[Point Name]])),MAX($I$4:I103)+1,0)</f>
        <v>0</v>
      </c>
      <c r="O104" s="112" t="s">
        <v>1862</v>
      </c>
      <c r="P104" s="109">
        <v>50890200</v>
      </c>
      <c r="Q104" s="110">
        <v>3868</v>
      </c>
    </row>
    <row r="105" spans="1:17">
      <c r="G105" s="130" t="s">
        <v>252</v>
      </c>
      <c r="H105" t="str">
        <f ca="1">IFERROR(INDEX(Points_tbl[Point Name],MATCH(ROWS(H$4:$H104),Points_tbl[Index Count],0)),"")</f>
        <v/>
      </c>
      <c r="I105">
        <f ca="1">IF(ISNUMBER(SEARCH($A$1,Points_tbl[[#This Row],[Point Name]])),MAX($I$4:I104)+1,0)</f>
        <v>0</v>
      </c>
      <c r="O105" s="112" t="s">
        <v>1895</v>
      </c>
      <c r="P105" s="109">
        <v>500054</v>
      </c>
      <c r="Q105" s="110">
        <v>3887</v>
      </c>
    </row>
    <row r="106" spans="1:17">
      <c r="G106" s="130" t="s">
        <v>253</v>
      </c>
      <c r="H106" t="str">
        <f ca="1">IFERROR(INDEX(Points_tbl[Point Name],MATCH(ROWS(H$4:$H105),Points_tbl[Index Count],0)),"")</f>
        <v/>
      </c>
      <c r="I106">
        <f ca="1">IF(ISNUMBER(SEARCH($A$1,Points_tbl[[#This Row],[Point Name]])),MAX($I$4:I105)+1,0)</f>
        <v>0</v>
      </c>
      <c r="O106" s="112" t="s">
        <v>1863</v>
      </c>
      <c r="P106" s="109">
        <v>500054</v>
      </c>
      <c r="Q106" s="110">
        <v>3887</v>
      </c>
    </row>
    <row r="107" spans="1:17">
      <c r="G107" s="130" t="s">
        <v>1961</v>
      </c>
      <c r="H107" t="str">
        <f ca="1">IFERROR(INDEX(Points_tbl[Point Name],MATCH(ROWS(H$4:$H106),Points_tbl[Index Count],0)),"")</f>
        <v/>
      </c>
      <c r="I107">
        <f ca="1">IF(ISNUMBER(SEARCH($A$1,Points_tbl[[#This Row],[Point Name]])),MAX($I$4:I106)+1,0)</f>
        <v>0</v>
      </c>
      <c r="O107" s="112" t="s">
        <v>1248</v>
      </c>
      <c r="P107" s="109">
        <v>500003</v>
      </c>
      <c r="Q107" s="110">
        <v>6200</v>
      </c>
    </row>
    <row r="108" spans="1:17">
      <c r="G108" s="130" t="s">
        <v>1962</v>
      </c>
      <c r="H108" t="str">
        <f ca="1">IFERROR(INDEX(Points_tbl[Point Name],MATCH(ROWS(H$4:$H107),Points_tbl[Index Count],0)),"")</f>
        <v/>
      </c>
      <c r="I108">
        <f ca="1">IF(ISNUMBER(SEARCH($A$1,Points_tbl[[#This Row],[Point Name]])),MAX($I$4:I107)+1,0)</f>
        <v>0</v>
      </c>
      <c r="O108" s="112" t="s">
        <v>1249</v>
      </c>
      <c r="P108" s="109">
        <v>500055</v>
      </c>
      <c r="Q108" s="110">
        <v>3883</v>
      </c>
    </row>
    <row r="109" spans="1:17">
      <c r="G109" s="130" t="s">
        <v>1963</v>
      </c>
      <c r="H109" t="str">
        <f ca="1">IFERROR(INDEX(Points_tbl[Point Name],MATCH(ROWS(H$4:$H108),Points_tbl[Index Count],0)),"")</f>
        <v/>
      </c>
      <c r="I109">
        <f ca="1">IF(ISNUMBER(SEARCH($A$1,Points_tbl[[#This Row],[Point Name]])),MAX($I$4:I108)+1,0)</f>
        <v>0</v>
      </c>
      <c r="O109" s="112" t="s">
        <v>1864</v>
      </c>
      <c r="P109" s="109">
        <v>15333500</v>
      </c>
      <c r="Q109" s="110">
        <v>3888</v>
      </c>
    </row>
    <row r="110" spans="1:17">
      <c r="G110" s="130" t="s">
        <v>1964</v>
      </c>
      <c r="H110" t="str">
        <f ca="1">IFERROR(INDEX(Points_tbl[Point Name],MATCH(ROWS(H$4:$H109),Points_tbl[Index Count],0)),"")</f>
        <v/>
      </c>
      <c r="I110">
        <f ca="1">IF(ISNUMBER(SEARCH($A$1,Points_tbl[[#This Row],[Point Name]])),MAX($I$4:I109)+1,0)</f>
        <v>0</v>
      </c>
      <c r="O110" s="112" t="s">
        <v>1250</v>
      </c>
      <c r="P110" s="109">
        <v>500237</v>
      </c>
      <c r="Q110" s="110">
        <v>3886</v>
      </c>
    </row>
    <row r="111" spans="1:17">
      <c r="G111" s="130" t="s">
        <v>1632</v>
      </c>
      <c r="H111" t="str">
        <f ca="1">IFERROR(INDEX(Points_tbl[Point Name],MATCH(ROWS(H$4:$H110),Points_tbl[Index Count],0)),"")</f>
        <v/>
      </c>
      <c r="I111">
        <f ca="1">IF(ISNUMBER(SEARCH($A$1,Points_tbl[[#This Row],[Point Name]])),MAX($I$4:I110)+1,0)</f>
        <v>0</v>
      </c>
      <c r="O111" s="112" t="s">
        <v>1597</v>
      </c>
      <c r="P111" s="109">
        <v>24188800</v>
      </c>
      <c r="Q111" s="110"/>
    </row>
    <row r="112" spans="1:17">
      <c r="G112" s="130" t="s">
        <v>1965</v>
      </c>
      <c r="H112" t="str">
        <f ca="1">IFERROR(INDEX(Points_tbl[Point Name],MATCH(ROWS(H$4:$H111),Points_tbl[Index Count],0)),"")</f>
        <v/>
      </c>
      <c r="I112">
        <f ca="1">IF(ISNUMBER(SEARCH($A$1,Points_tbl[[#This Row],[Point Name]])),MAX($I$4:I111)+1,0)</f>
        <v>0</v>
      </c>
      <c r="O112" s="112" t="s">
        <v>1252</v>
      </c>
      <c r="P112" s="109">
        <v>910051</v>
      </c>
      <c r="Q112" s="110">
        <v>55700</v>
      </c>
    </row>
    <row r="113" spans="7:17">
      <c r="G113" s="130" t="s">
        <v>1966</v>
      </c>
      <c r="H113" t="str">
        <f ca="1">IFERROR(INDEX(Points_tbl[Point Name],MATCH(ROWS(H$4:$H112),Points_tbl[Index Count],0)),"")</f>
        <v/>
      </c>
      <c r="I113">
        <f ca="1">IF(ISNUMBER(SEARCH($A$1,Points_tbl[[#This Row],[Point Name]])),MAX($I$4:I112)+1,0)</f>
        <v>0</v>
      </c>
      <c r="O113" s="112" t="s">
        <v>1253</v>
      </c>
      <c r="P113" s="109">
        <v>500002</v>
      </c>
      <c r="Q113" s="110">
        <v>9095</v>
      </c>
    </row>
    <row r="114" spans="7:17">
      <c r="G114" s="130" t="s">
        <v>1967</v>
      </c>
      <c r="H114" t="str">
        <f ca="1">IFERROR(INDEX(Points_tbl[Point Name],MATCH(ROWS(H$4:$H113),Points_tbl[Index Count],0)),"")</f>
        <v/>
      </c>
      <c r="I114">
        <f ca="1">IF(ISNUMBER(SEARCH($A$1,Points_tbl[[#This Row],[Point Name]])),MAX($I$4:I113)+1,0)</f>
        <v>0</v>
      </c>
      <c r="O114" s="112" t="s">
        <v>1255</v>
      </c>
      <c r="P114" s="109">
        <v>500028</v>
      </c>
      <c r="Q114" s="110">
        <v>3918</v>
      </c>
    </row>
    <row r="115" spans="7:17">
      <c r="G115" s="130" t="s">
        <v>1633</v>
      </c>
      <c r="H115" t="str">
        <f ca="1">IFERROR(INDEX(Points_tbl[Point Name],MATCH(ROWS(H$4:$H114),Points_tbl[Index Count],0)),"")</f>
        <v/>
      </c>
      <c r="I115">
        <f ca="1">IF(ISNUMBER(SEARCH($A$1,Points_tbl[[#This Row],[Point Name]])),MAX($I$4:I114)+1,0)</f>
        <v>0</v>
      </c>
      <c r="O115" s="112" t="s">
        <v>1257</v>
      </c>
      <c r="P115" s="109">
        <v>99588800</v>
      </c>
      <c r="Q115" s="110">
        <v>9842</v>
      </c>
    </row>
    <row r="116" spans="7:17">
      <c r="G116" s="130" t="s">
        <v>1968</v>
      </c>
      <c r="H116" t="str">
        <f ca="1">IFERROR(INDEX(Points_tbl[Point Name],MATCH(ROWS(H$4:$H115),Points_tbl[Index Count],0)),"")</f>
        <v/>
      </c>
      <c r="I116">
        <f ca="1">IF(ISNUMBER(SEARCH($A$1,Points_tbl[[#This Row],[Point Name]])),MAX($I$4:I115)+1,0)</f>
        <v>0</v>
      </c>
      <c r="O116" s="112" t="s">
        <v>1258</v>
      </c>
      <c r="P116" s="109">
        <v>800004</v>
      </c>
      <c r="Q116" s="110">
        <v>7936</v>
      </c>
    </row>
    <row r="117" spans="7:17">
      <c r="G117" s="130" t="s">
        <v>1969</v>
      </c>
      <c r="H117" t="str">
        <f ca="1">IFERROR(INDEX(Points_tbl[Point Name],MATCH(ROWS(H$4:$H116),Points_tbl[Index Count],0)),"")</f>
        <v/>
      </c>
      <c r="I117">
        <f ca="1">IF(ISNUMBER(SEARCH($A$1,Points_tbl[[#This Row],[Point Name]])),MAX($I$4:I116)+1,0)</f>
        <v>0</v>
      </c>
      <c r="O117" s="112" t="s">
        <v>1896</v>
      </c>
      <c r="P117" s="109">
        <v>800004</v>
      </c>
      <c r="Q117" s="110">
        <v>7936</v>
      </c>
    </row>
    <row r="118" spans="7:17">
      <c r="G118" s="130" t="s">
        <v>1970</v>
      </c>
      <c r="H118" t="str">
        <f ca="1">IFERROR(INDEX(Points_tbl[Point Name],MATCH(ROWS(H$4:$H117),Points_tbl[Index Count],0)),"")</f>
        <v/>
      </c>
      <c r="I118">
        <f ca="1">IF(ISNUMBER(SEARCH($A$1,Points_tbl[[#This Row],[Point Name]])),MAX($I$4:I117)+1,0)</f>
        <v>0</v>
      </c>
      <c r="O118" s="112" t="s">
        <v>1259</v>
      </c>
      <c r="P118" s="109">
        <v>500001</v>
      </c>
      <c r="Q118" s="110">
        <v>3869</v>
      </c>
    </row>
    <row r="119" spans="7:17">
      <c r="G119" s="130" t="s">
        <v>1971</v>
      </c>
      <c r="H119" t="str">
        <f ca="1">IFERROR(INDEX(Points_tbl[Point Name],MATCH(ROWS(H$4:$H118),Points_tbl[Index Count],0)),"")</f>
        <v/>
      </c>
      <c r="I119">
        <f ca="1">IF(ISNUMBER(SEARCH($A$1,Points_tbl[[#This Row],[Point Name]])),MAX($I$4:I118)+1,0)</f>
        <v>0</v>
      </c>
      <c r="O119" s="112" t="s">
        <v>1260</v>
      </c>
      <c r="P119" s="109">
        <v>900547</v>
      </c>
      <c r="Q119" s="110">
        <v>50187</v>
      </c>
    </row>
    <row r="120" spans="7:17">
      <c r="G120" s="130" t="s">
        <v>1972</v>
      </c>
      <c r="H120" t="str">
        <f ca="1">IFERROR(INDEX(Points_tbl[Point Name],MATCH(ROWS(H$4:$H119),Points_tbl[Index Count],0)),"")</f>
        <v/>
      </c>
      <c r="I120">
        <f ca="1">IF(ISNUMBER(SEARCH($A$1,Points_tbl[[#This Row],[Point Name]])),MAX($I$4:I119)+1,0)</f>
        <v>0</v>
      </c>
      <c r="O120" s="112" t="s">
        <v>1261</v>
      </c>
      <c r="P120" s="109">
        <v>501002</v>
      </c>
      <c r="Q120" s="110">
        <v>3913</v>
      </c>
    </row>
    <row r="121" spans="7:17">
      <c r="G121" s="130" t="s">
        <v>1973</v>
      </c>
      <c r="H121" t="str">
        <f ca="1">IFERROR(INDEX(Points_tbl[Point Name],MATCH(ROWS(H$4:$H120),Points_tbl[Index Count],0)),"")</f>
        <v/>
      </c>
      <c r="I121">
        <f ca="1">IF(ISNUMBER(SEARCH($A$1,Points_tbl[[#This Row],[Point Name]])),MAX($I$4:I120)+1,0)</f>
        <v>0</v>
      </c>
      <c r="O121" s="112" t="s">
        <v>1262</v>
      </c>
      <c r="P121" s="109">
        <v>50973900</v>
      </c>
      <c r="Q121" s="110">
        <v>58696</v>
      </c>
    </row>
    <row r="122" spans="7:17">
      <c r="G122" s="130" t="s">
        <v>1388</v>
      </c>
      <c r="H122" t="str">
        <f ca="1">IFERROR(INDEX(Points_tbl[Point Name],MATCH(ROWS(H$4:$H121),Points_tbl[Index Count],0)),"")</f>
        <v/>
      </c>
      <c r="I122">
        <f ca="1">IF(ISNUMBER(SEARCH($A$1,Points_tbl[[#This Row],[Point Name]])),MAX($I$4:I121)+1,0)</f>
        <v>0</v>
      </c>
      <c r="O122" s="112" t="s">
        <v>1263</v>
      </c>
      <c r="P122" s="109">
        <v>22964100</v>
      </c>
      <c r="Q122" s="110">
        <v>6210</v>
      </c>
    </row>
    <row r="123" spans="7:17">
      <c r="G123" s="130" t="s">
        <v>1974</v>
      </c>
      <c r="H123" t="str">
        <f ca="1">IFERROR(INDEX(Points_tbl[Point Name],MATCH(ROWS(H$4:$H122),Points_tbl[Index Count],0)),"")</f>
        <v/>
      </c>
      <c r="I123">
        <f ca="1">IF(ISNUMBER(SEARCH($A$1,Points_tbl[[#This Row],[Point Name]])),MAX($I$4:I122)+1,0)</f>
        <v>0</v>
      </c>
      <c r="O123" s="112" t="s">
        <v>1866</v>
      </c>
      <c r="P123" s="109">
        <v>500047</v>
      </c>
      <c r="Q123" s="110">
        <v>50421</v>
      </c>
    </row>
    <row r="124" spans="7:17">
      <c r="G124" s="130" t="s">
        <v>254</v>
      </c>
      <c r="H124" t="str">
        <f ca="1">IFERROR(INDEX(Points_tbl[Point Name],MATCH(ROWS(H$4:$H123),Points_tbl[Index Count],0)),"")</f>
        <v/>
      </c>
      <c r="I124">
        <f ca="1">IF(ISNUMBER(SEARCH($A$1,Points_tbl[[#This Row],[Point Name]])),MAX($I$4:I123)+1,0)</f>
        <v>0</v>
      </c>
      <c r="O124" s="112" t="s">
        <v>598</v>
      </c>
      <c r="P124" s="109">
        <v>500060</v>
      </c>
      <c r="Q124" s="110">
        <v>3929</v>
      </c>
    </row>
    <row r="125" spans="7:17">
      <c r="G125" s="130" t="s">
        <v>1975</v>
      </c>
      <c r="H125" t="str">
        <f ca="1">IFERROR(INDEX(Points_tbl[Point Name],MATCH(ROWS(H$4:$H124),Points_tbl[Index Count],0)),"")</f>
        <v/>
      </c>
      <c r="I125">
        <f ca="1">IF(ISNUMBER(SEARCH($A$1,Points_tbl[[#This Row],[Point Name]])),MAX($I$4:I124)+1,0)</f>
        <v>0</v>
      </c>
      <c r="O125" s="112" t="s">
        <v>1266</v>
      </c>
      <c r="P125" s="109">
        <v>800052</v>
      </c>
      <c r="Q125" s="110">
        <v>57530</v>
      </c>
    </row>
    <row r="126" spans="7:17">
      <c r="G126" s="130" t="s">
        <v>1634</v>
      </c>
      <c r="H126" t="str">
        <f ca="1">IFERROR(INDEX(Points_tbl[Point Name],MATCH(ROWS(H$4:$H125),Points_tbl[Index Count],0)),"")</f>
        <v/>
      </c>
      <c r="I126">
        <f ca="1">IF(ISNUMBER(SEARCH($A$1,Points_tbl[[#This Row],[Point Name]])),MAX($I$4:I125)+1,0)</f>
        <v>0</v>
      </c>
      <c r="O126" s="112" t="s">
        <v>1270</v>
      </c>
      <c r="P126" s="109">
        <v>501107</v>
      </c>
      <c r="Q126" s="110">
        <v>56697</v>
      </c>
    </row>
    <row r="127" spans="7:17">
      <c r="G127" s="130" t="s">
        <v>1031</v>
      </c>
      <c r="H127" t="str">
        <f ca="1">IFERROR(INDEX(Points_tbl[Point Name],MATCH(ROWS(H$4:$H126),Points_tbl[Index Count],0)),"")</f>
        <v/>
      </c>
      <c r="I127">
        <f ca="1">IF(ISNUMBER(SEARCH($A$1,Points_tbl[[#This Row],[Point Name]])),MAX($I$4:I126)+1,0)</f>
        <v>0</v>
      </c>
      <c r="O127" s="112" t="s">
        <v>1271</v>
      </c>
      <c r="P127" s="109">
        <v>500044</v>
      </c>
      <c r="Q127" s="110">
        <v>7113</v>
      </c>
    </row>
    <row r="128" spans="7:17">
      <c r="G128" s="130" t="s">
        <v>1976</v>
      </c>
      <c r="H128" t="str">
        <f ca="1">IFERROR(INDEX(Points_tbl[Point Name],MATCH(ROWS(H$4:$H127),Points_tbl[Index Count],0)),"")</f>
        <v/>
      </c>
      <c r="I128">
        <f ca="1">IF(ISNUMBER(SEARCH($A$1,Points_tbl[[#This Row],[Point Name]])),MAX($I$4:I127)+1,0)</f>
        <v>0</v>
      </c>
      <c r="O128" s="112" t="s">
        <v>1279</v>
      </c>
      <c r="P128" s="109">
        <v>500013</v>
      </c>
      <c r="Q128" s="110">
        <v>917</v>
      </c>
    </row>
    <row r="129" spans="7:17">
      <c r="G129" s="130" t="s">
        <v>1977</v>
      </c>
      <c r="H129" t="str">
        <f ca="1">IFERROR(INDEX(Points_tbl[Point Name],MATCH(ROWS(H$4:$H128),Points_tbl[Index Count],0)),"")</f>
        <v/>
      </c>
      <c r="I129">
        <f ca="1">IF(ISNUMBER(SEARCH($A$1,Points_tbl[[#This Row],[Point Name]])),MAX($I$4:I128)+1,0)</f>
        <v>0</v>
      </c>
      <c r="O129" s="112" t="s">
        <v>1282</v>
      </c>
      <c r="P129" s="109">
        <v>910524</v>
      </c>
      <c r="Q129" s="110">
        <v>62936</v>
      </c>
    </row>
    <row r="130" spans="7:17">
      <c r="G130" s="130" t="s">
        <v>1978</v>
      </c>
      <c r="H130" t="str">
        <f ca="1">IFERROR(INDEX(Points_tbl[Point Name],MATCH(ROWS(H$4:$H129),Points_tbl[Index Count],0)),"")</f>
        <v/>
      </c>
      <c r="I130">
        <f ca="1">IF(ISNUMBER(SEARCH($A$1,Points_tbl[[#This Row],[Point Name]])),MAX($I$4:I129)+1,0)</f>
        <v>0</v>
      </c>
      <c r="O130" s="112" t="s">
        <v>1897</v>
      </c>
      <c r="P130" s="109">
        <v>910636</v>
      </c>
      <c r="Q130" s="110">
        <v>56694</v>
      </c>
    </row>
    <row r="131" spans="7:17">
      <c r="G131" s="130" t="s">
        <v>1073</v>
      </c>
      <c r="H131" t="str">
        <f ca="1">IFERROR(INDEX(Points_tbl[Point Name],MATCH(ROWS(H$4:$H130),Points_tbl[Index Count],0)),"")</f>
        <v/>
      </c>
      <c r="I131">
        <f ca="1">IF(ISNUMBER(SEARCH($A$1,Points_tbl[[#This Row],[Point Name]])),MAX($I$4:I130)+1,0)</f>
        <v>0</v>
      </c>
      <c r="O131" s="112" t="s">
        <v>1283</v>
      </c>
      <c r="P131" s="109">
        <v>900360</v>
      </c>
      <c r="Q131" s="110">
        <v>7605</v>
      </c>
    </row>
    <row r="132" spans="7:17">
      <c r="G132" s="130" t="s">
        <v>14</v>
      </c>
      <c r="H132" t="str">
        <f ca="1">IFERROR(INDEX(Points_tbl[Point Name],MATCH(ROWS(H$4:$H131),Points_tbl[Index Count],0)),"")</f>
        <v/>
      </c>
      <c r="I132">
        <f ca="1">IF(ISNUMBER(SEARCH($A$1,Points_tbl[[#This Row],[Point Name]])),MAX($I$4:I131)+1,0)</f>
        <v>0</v>
      </c>
      <c r="O132" s="112" t="s">
        <v>1608</v>
      </c>
      <c r="P132" s="109">
        <v>900388</v>
      </c>
      <c r="Q132" s="110"/>
    </row>
    <row r="133" spans="7:17">
      <c r="G133" s="130" t="s">
        <v>255</v>
      </c>
      <c r="H133" t="str">
        <f ca="1">IFERROR(INDEX(Points_tbl[Point Name],MATCH(ROWS(H$4:$H132),Points_tbl[Index Count],0)),"")</f>
        <v/>
      </c>
      <c r="I133">
        <f ca="1">IF(ISNUMBER(SEARCH($A$1,Points_tbl[[#This Row],[Point Name]])),MAX($I$4:I132)+1,0)</f>
        <v>0</v>
      </c>
      <c r="O133" s="112" t="s">
        <v>1285</v>
      </c>
      <c r="P133" s="109">
        <v>900388</v>
      </c>
      <c r="Q133" s="110">
        <v>50228</v>
      </c>
    </row>
    <row r="134" spans="7:17">
      <c r="G134" s="130" t="s">
        <v>1979</v>
      </c>
      <c r="H134" t="str">
        <f ca="1">IFERROR(INDEX(Points_tbl[Point Name],MATCH(ROWS(H$4:$H133),Points_tbl[Index Count],0)),"")</f>
        <v/>
      </c>
      <c r="I134">
        <f ca="1">IF(ISNUMBER(SEARCH($A$1,Points_tbl[[#This Row],[Point Name]])),MAX($I$4:I133)+1,0)</f>
        <v>0</v>
      </c>
      <c r="O134" s="112" t="s">
        <v>1286</v>
      </c>
      <c r="P134" s="109">
        <v>500037</v>
      </c>
      <c r="Q134" s="110">
        <v>6202</v>
      </c>
    </row>
    <row r="135" spans="7:17">
      <c r="G135" s="130" t="s">
        <v>799</v>
      </c>
      <c r="H135" t="str">
        <f ca="1">IFERROR(INDEX(Points_tbl[Point Name],MATCH(ROWS(H$4:$H134),Points_tbl[Index Count],0)),"")</f>
        <v/>
      </c>
      <c r="I135">
        <f ca="1">IF(ISNUMBER(SEARCH($A$1,Points_tbl[[#This Row],[Point Name]])),MAX($I$4:I134)+1,0)</f>
        <v>0</v>
      </c>
      <c r="O135" s="112" t="s">
        <v>1609</v>
      </c>
      <c r="P135" s="109">
        <v>500326</v>
      </c>
      <c r="Q135" s="110">
        <v>6407</v>
      </c>
    </row>
    <row r="136" spans="7:17">
      <c r="G136" s="130" t="s">
        <v>256</v>
      </c>
      <c r="H136" t="str">
        <f ca="1">IFERROR(INDEX(Points_tbl[Point Name],MATCH(ROWS(H$4:$H135),Points_tbl[Index Count],0)),"")</f>
        <v/>
      </c>
      <c r="I136">
        <f ca="1">IF(ISNUMBER(SEARCH($A$1,Points_tbl[[#This Row],[Point Name]])),MAX($I$4:I135)+1,0)</f>
        <v>0</v>
      </c>
      <c r="O136" s="112" t="s">
        <v>1287</v>
      </c>
      <c r="P136" s="109">
        <v>22056200</v>
      </c>
      <c r="Q136" s="110">
        <v>56694</v>
      </c>
    </row>
    <row r="137" spans="7:17">
      <c r="G137" s="130" t="s">
        <v>257</v>
      </c>
      <c r="H137" t="str">
        <f ca="1">IFERROR(INDEX(Points_tbl[Point Name],MATCH(ROWS(H$4:$H136),Points_tbl[Index Count],0)),"")</f>
        <v/>
      </c>
      <c r="I137">
        <f ca="1">IF(ISNUMBER(SEARCH($A$1,Points_tbl[[#This Row],[Point Name]])),MAX($I$4:I136)+1,0)</f>
        <v>0</v>
      </c>
      <c r="O137" s="112" t="s">
        <v>1289</v>
      </c>
      <c r="P137" s="109">
        <v>99183100</v>
      </c>
      <c r="Q137" s="110">
        <v>50091</v>
      </c>
    </row>
    <row r="138" spans="7:17">
      <c r="G138" s="130" t="s">
        <v>258</v>
      </c>
      <c r="H138" t="str">
        <f ca="1">IFERROR(INDEX(Points_tbl[Point Name],MATCH(ROWS(H$4:$H137),Points_tbl[Index Count],0)),"")</f>
        <v/>
      </c>
      <c r="I138">
        <f ca="1">IF(ISNUMBER(SEARCH($A$1,Points_tbl[[#This Row],[Point Name]])),MAX($I$4:I137)+1,0)</f>
        <v>0</v>
      </c>
      <c r="O138" s="112" t="s">
        <v>1291</v>
      </c>
      <c r="P138" s="109">
        <v>79031700</v>
      </c>
      <c r="Q138" s="110">
        <v>55882</v>
      </c>
    </row>
    <row r="139" spans="7:17">
      <c r="G139" s="130" t="s">
        <v>259</v>
      </c>
      <c r="H139" t="str">
        <f ca="1">IFERROR(INDEX(Points_tbl[Point Name],MATCH(ROWS(H$4:$H138),Points_tbl[Index Count],0)),"")</f>
        <v/>
      </c>
      <c r="I139">
        <f ca="1">IF(ISNUMBER(SEARCH($A$1,Points_tbl[[#This Row],[Point Name]])),MAX($I$4:I138)+1,0)</f>
        <v>0</v>
      </c>
      <c r="O139" s="112" t="s">
        <v>1293</v>
      </c>
      <c r="P139" s="109">
        <v>11770600</v>
      </c>
      <c r="Q139" s="110">
        <v>7259</v>
      </c>
    </row>
    <row r="140" spans="7:17">
      <c r="G140" s="130" t="s">
        <v>1980</v>
      </c>
      <c r="H140" t="str">
        <f ca="1">IFERROR(INDEX(Points_tbl[Point Name],MATCH(ROWS(H$4:$H139),Points_tbl[Index Count],0)),"")</f>
        <v/>
      </c>
      <c r="I140">
        <f ca="1">IF(ISNUMBER(SEARCH($A$1,Points_tbl[[#This Row],[Point Name]])),MAX($I$4:I139)+1,0)</f>
        <v>0</v>
      </c>
      <c r="O140" s="112" t="s">
        <v>1294</v>
      </c>
      <c r="P140" s="109">
        <v>910507</v>
      </c>
      <c r="Q140" s="110">
        <v>63205</v>
      </c>
    </row>
    <row r="141" spans="7:17">
      <c r="G141" s="130" t="s">
        <v>260</v>
      </c>
      <c r="H141" t="str">
        <f ca="1">IFERROR(INDEX(Points_tbl[Point Name],MATCH(ROWS(H$4:$H140),Points_tbl[Index Count],0)),"")</f>
        <v/>
      </c>
      <c r="I141">
        <f ca="1">IF(ISNUMBER(SEARCH($A$1,Points_tbl[[#This Row],[Point Name]])),MAX($I$4:I140)+1,0)</f>
        <v>0</v>
      </c>
      <c r="O141" s="112" t="s">
        <v>1296</v>
      </c>
      <c r="P141" s="109">
        <v>510107</v>
      </c>
      <c r="Q141" s="110">
        <v>3860</v>
      </c>
    </row>
    <row r="142" spans="7:17">
      <c r="G142" s="130" t="s">
        <v>261</v>
      </c>
      <c r="H142" t="str">
        <f ca="1">IFERROR(INDEX(Points_tbl[Point Name],MATCH(ROWS(H$4:$H141),Points_tbl[Index Count],0)),"")</f>
        <v/>
      </c>
      <c r="I142">
        <f ca="1">IF(ISNUMBER(SEARCH($A$1,Points_tbl[[#This Row],[Point Name]])),MAX($I$4:I141)+1,0)</f>
        <v>0</v>
      </c>
      <c r="O142" s="112" t="s">
        <v>1297</v>
      </c>
      <c r="P142" s="109">
        <v>41194000</v>
      </c>
      <c r="Q142" s="110">
        <v>7867</v>
      </c>
    </row>
    <row r="143" spans="7:17">
      <c r="G143" s="130" t="s">
        <v>1635</v>
      </c>
      <c r="H143" t="str">
        <f ca="1">IFERROR(INDEX(Points_tbl[Point Name],MATCH(ROWS(H$4:$H142),Points_tbl[Index Count],0)),"")</f>
        <v/>
      </c>
      <c r="I143">
        <f ca="1">IF(ISNUMBER(SEARCH($A$1,Points_tbl[[#This Row],[Point Name]])),MAX($I$4:I142)+1,0)</f>
        <v>0</v>
      </c>
      <c r="O143" s="112" t="s">
        <v>1299</v>
      </c>
      <c r="P143" s="109">
        <v>80108000</v>
      </c>
      <c r="Q143" s="110">
        <v>622</v>
      </c>
    </row>
    <row r="144" spans="7:17">
      <c r="G144" s="130" t="s">
        <v>1636</v>
      </c>
      <c r="H144" t="str">
        <f ca="1">IFERROR(INDEX(Points_tbl[Point Name],MATCH(ROWS(H$4:$H143),Points_tbl[Index Count],0)),"")</f>
        <v/>
      </c>
      <c r="I144">
        <f ca="1">IF(ISNUMBER(SEARCH($A$1,Points_tbl[[#This Row],[Point Name]])),MAX($I$4:I143)+1,0)</f>
        <v>0</v>
      </c>
      <c r="O144" s="112" t="s">
        <v>1853</v>
      </c>
      <c r="P144" s="109">
        <v>86816821</v>
      </c>
      <c r="Q144" s="110"/>
    </row>
    <row r="145" spans="7:17">
      <c r="G145" s="130" t="s">
        <v>1981</v>
      </c>
      <c r="H145" t="str">
        <f ca="1">IFERROR(INDEX(Points_tbl[Point Name],MATCH(ROWS(H$4:$H144),Points_tbl[Index Count],0)),"")</f>
        <v/>
      </c>
      <c r="I145">
        <f ca="1">IF(ISNUMBER(SEARCH($A$1,Points_tbl[[#This Row],[Point Name]])),MAX($I$4:I144)+1,0)</f>
        <v>0</v>
      </c>
      <c r="O145" s="112" t="s">
        <v>1302</v>
      </c>
      <c r="P145" s="109">
        <v>18115600</v>
      </c>
      <c r="Q145" s="110">
        <v>50886</v>
      </c>
    </row>
    <row r="146" spans="7:17">
      <c r="G146" s="130" t="s">
        <v>1982</v>
      </c>
      <c r="H146" t="str">
        <f ca="1">IFERROR(INDEX(Points_tbl[Point Name],MATCH(ROWS(H$4:$H145),Points_tbl[Index Count],0)),"")</f>
        <v/>
      </c>
      <c r="I146">
        <f ca="1">IF(ISNUMBER(SEARCH($A$1,Points_tbl[[#This Row],[Point Name]])),MAX($I$4:I145)+1,0)</f>
        <v>0</v>
      </c>
      <c r="O146" s="112" t="s">
        <v>1305</v>
      </c>
      <c r="P146" s="109">
        <v>910053</v>
      </c>
      <c r="Q146" s="110">
        <v>54476</v>
      </c>
    </row>
    <row r="147" spans="7:17">
      <c r="G147" s="130" t="s">
        <v>1983</v>
      </c>
      <c r="H147" t="str">
        <f ca="1">IFERROR(INDEX(Points_tbl[Point Name],MATCH(ROWS(H$4:$H146),Points_tbl[Index Count],0)),"")</f>
        <v/>
      </c>
      <c r="I147">
        <f ca="1">IF(ISNUMBER(SEARCH($A$1,Points_tbl[[#This Row],[Point Name]])),MAX($I$4:I146)+1,0)</f>
        <v>0</v>
      </c>
      <c r="O147" s="112" t="s">
        <v>1306</v>
      </c>
      <c r="P147" s="109">
        <v>501119</v>
      </c>
      <c r="Q147" s="110">
        <v>56695</v>
      </c>
    </row>
    <row r="148" spans="7:17">
      <c r="G148" s="130" t="s">
        <v>1984</v>
      </c>
      <c r="H148" t="str">
        <f ca="1">IFERROR(INDEX(Points_tbl[Point Name],MATCH(ROWS(H$4:$H147),Points_tbl[Index Count],0)),"")</f>
        <v/>
      </c>
      <c r="I148">
        <f ca="1">IF(ISNUMBER(SEARCH($A$1,Points_tbl[[#This Row],[Point Name]])),MAX($I$4:I147)+1,0)</f>
        <v>0</v>
      </c>
      <c r="O148" s="112" t="s">
        <v>1307</v>
      </c>
      <c r="P148" s="109">
        <v>23362700</v>
      </c>
      <c r="Q148" s="110">
        <v>58441</v>
      </c>
    </row>
    <row r="149" spans="7:17">
      <c r="G149" s="130" t="s">
        <v>262</v>
      </c>
      <c r="H149" t="str">
        <f ca="1">IFERROR(INDEX(Points_tbl[Point Name],MATCH(ROWS(H$4:$H148),Points_tbl[Index Count],0)),"")</f>
        <v/>
      </c>
      <c r="I149">
        <f ca="1">IF(ISNUMBER(SEARCH($A$1,Points_tbl[[#This Row],[Point Name]])),MAX($I$4:I148)+1,0)</f>
        <v>0</v>
      </c>
      <c r="O149" s="112" t="s">
        <v>1308</v>
      </c>
      <c r="P149" s="109">
        <v>500045</v>
      </c>
      <c r="Q149" s="110">
        <v>6265</v>
      </c>
    </row>
    <row r="150" spans="7:17">
      <c r="G150" s="130" t="s">
        <v>1985</v>
      </c>
      <c r="H150" t="str">
        <f ca="1">IFERROR(INDEX(Points_tbl[Point Name],MATCH(ROWS(H$4:$H149),Points_tbl[Index Count],0)),"")</f>
        <v/>
      </c>
      <c r="I150">
        <f ca="1">IF(ISNUMBER(SEARCH($A$1,Points_tbl[[#This Row],[Point Name]])),MAX($I$4:I149)+1,0)</f>
        <v>0</v>
      </c>
      <c r="O150" s="112" t="s">
        <v>1309</v>
      </c>
      <c r="P150" s="109">
        <v>500187</v>
      </c>
      <c r="Q150" s="110">
        <v>3850</v>
      </c>
    </row>
    <row r="151" spans="7:17">
      <c r="G151" s="130" t="s">
        <v>1986</v>
      </c>
      <c r="H151" t="str">
        <f ca="1">IFERROR(INDEX(Points_tbl[Point Name],MATCH(ROWS(H$4:$H150),Points_tbl[Index Count],0)),"")</f>
        <v/>
      </c>
      <c r="I151">
        <f ca="1">IF(ISNUMBER(SEARCH($A$1,Points_tbl[[#This Row],[Point Name]])),MAX($I$4:I150)+1,0)</f>
        <v>0</v>
      </c>
      <c r="O151" s="112" t="s">
        <v>1898</v>
      </c>
      <c r="P151" s="109">
        <v>910575</v>
      </c>
      <c r="Q151" s="110">
        <v>7431</v>
      </c>
    </row>
    <row r="152" spans="7:17">
      <c r="G152" s="130" t="s">
        <v>1389</v>
      </c>
      <c r="H152" t="str">
        <f ca="1">IFERROR(INDEX(Points_tbl[Point Name],MATCH(ROWS(H$4:$H151),Points_tbl[Index Count],0)),"")</f>
        <v/>
      </c>
      <c r="I152">
        <f ca="1">IF(ISNUMBER(SEARCH($A$1,Points_tbl[[#This Row],[Point Name]])),MAX($I$4:I151)+1,0)</f>
        <v>0</v>
      </c>
      <c r="O152" s="112" t="s">
        <v>1311</v>
      </c>
      <c r="P152" s="109">
        <v>500239</v>
      </c>
      <c r="Q152" s="110">
        <v>57496</v>
      </c>
    </row>
    <row r="153" spans="7:17">
      <c r="G153" s="130" t="s">
        <v>1987</v>
      </c>
      <c r="H153" t="str">
        <f ca="1">IFERROR(INDEX(Points_tbl[Point Name],MATCH(ROWS(H$4:$H152),Points_tbl[Index Count],0)),"")</f>
        <v/>
      </c>
      <c r="I153">
        <f ca="1">IF(ISNUMBER(SEARCH($A$1,Points_tbl[[#This Row],[Point Name]])),MAX($I$4:I152)+1,0)</f>
        <v>0</v>
      </c>
      <c r="O153" s="112" t="s">
        <v>1899</v>
      </c>
      <c r="P153" s="109">
        <v>910579</v>
      </c>
      <c r="Q153" s="110">
        <v>3913</v>
      </c>
    </row>
    <row r="154" spans="7:17">
      <c r="G154" s="130" t="s">
        <v>1988</v>
      </c>
      <c r="H154" t="str">
        <f ca="1">IFERROR(INDEX(Points_tbl[Point Name],MATCH(ROWS(H$4:$H153),Points_tbl[Index Count],0)),"")</f>
        <v/>
      </c>
      <c r="I154">
        <f ca="1">IF(ISNUMBER(SEARCH($A$1,Points_tbl[[#This Row],[Point Name]])),MAX($I$4:I153)+1,0)</f>
        <v>0</v>
      </c>
      <c r="O154" s="112" t="s">
        <v>1900</v>
      </c>
      <c r="P154" s="109">
        <v>910580</v>
      </c>
      <c r="Q154" s="110">
        <v>3913</v>
      </c>
    </row>
    <row r="155" spans="7:17">
      <c r="G155" s="130" t="s">
        <v>1637</v>
      </c>
      <c r="H155" t="str">
        <f ca="1">IFERROR(INDEX(Points_tbl[Point Name],MATCH(ROWS(H$4:$H154),Points_tbl[Index Count],0)),"")</f>
        <v/>
      </c>
      <c r="I155">
        <f ca="1">IF(ISNUMBER(SEARCH($A$1,Points_tbl[[#This Row],[Point Name]])),MAX($I$4:I154)+1,0)</f>
        <v>0</v>
      </c>
      <c r="O155" s="112" t="s">
        <v>1901</v>
      </c>
      <c r="P155" s="109">
        <v>910578</v>
      </c>
      <c r="Q155" s="110">
        <v>3914</v>
      </c>
    </row>
    <row r="156" spans="7:17">
      <c r="G156" s="130" t="s">
        <v>1390</v>
      </c>
      <c r="H156" t="str">
        <f ca="1">IFERROR(INDEX(Points_tbl[Point Name],MATCH(ROWS(H$4:$H155),Points_tbl[Index Count],0)),"")</f>
        <v/>
      </c>
      <c r="I156">
        <f ca="1">IF(ISNUMBER(SEARCH($A$1,Points_tbl[[#This Row],[Point Name]])),MAX($I$4:I155)+1,0)</f>
        <v>0</v>
      </c>
      <c r="O156" s="112" t="s">
        <v>1902</v>
      </c>
      <c r="P156" s="109">
        <v>910576</v>
      </c>
      <c r="Q156" s="110">
        <v>3918</v>
      </c>
    </row>
    <row r="157" spans="7:17">
      <c r="G157" s="130" t="s">
        <v>1989</v>
      </c>
      <c r="H157" t="str">
        <f ca="1">IFERROR(INDEX(Points_tbl[Point Name],MATCH(ROWS(H$4:$H156),Points_tbl[Index Count],0)),"")</f>
        <v/>
      </c>
      <c r="I157">
        <f ca="1">IF(ISNUMBER(SEARCH($A$1,Points_tbl[[#This Row],[Point Name]])),MAX($I$4:I156)+1,0)</f>
        <v>0</v>
      </c>
      <c r="O157" s="112" t="s">
        <v>1903</v>
      </c>
      <c r="P157" s="109">
        <v>910577</v>
      </c>
      <c r="Q157" s="110">
        <v>3918</v>
      </c>
    </row>
    <row r="158" spans="7:17">
      <c r="G158" s="130" t="s">
        <v>1990</v>
      </c>
      <c r="H158" t="str">
        <f ca="1">IFERROR(INDEX(Points_tbl[Point Name],MATCH(ROWS(H$4:$H157),Points_tbl[Index Count],0)),"")</f>
        <v/>
      </c>
      <c r="I158">
        <f ca="1">IF(ISNUMBER(SEARCH($A$1,Points_tbl[[#This Row],[Point Name]])),MAX($I$4:I157)+1,0)</f>
        <v>0</v>
      </c>
      <c r="O158" s="112" t="s">
        <v>1313</v>
      </c>
      <c r="P158" s="109">
        <v>900456</v>
      </c>
      <c r="Q158" s="110">
        <v>3845</v>
      </c>
    </row>
    <row r="159" spans="7:17">
      <c r="G159" s="130" t="s">
        <v>263</v>
      </c>
      <c r="H159" t="str">
        <f ca="1">IFERROR(INDEX(Points_tbl[Point Name],MATCH(ROWS(H$4:$H158),Points_tbl[Index Count],0)),"")</f>
        <v/>
      </c>
      <c r="I159">
        <f ca="1">IF(ISNUMBER(SEARCH($A$1,Points_tbl[[#This Row],[Point Name]])),MAX($I$4:I158)+1,0)</f>
        <v>0</v>
      </c>
      <c r="O159" s="112" t="s">
        <v>1314</v>
      </c>
      <c r="P159" s="109">
        <v>810016</v>
      </c>
      <c r="Q159" s="110">
        <v>58571</v>
      </c>
    </row>
    <row r="160" spans="7:17">
      <c r="G160" s="130" t="s">
        <v>1991</v>
      </c>
      <c r="H160" t="str">
        <f ca="1">IFERROR(INDEX(Points_tbl[Point Name],MATCH(ROWS(H$4:$H159),Points_tbl[Index Count],0)),"")</f>
        <v/>
      </c>
      <c r="I160">
        <f ca="1">IF(ISNUMBER(SEARCH($A$1,Points_tbl[[#This Row],[Point Name]])),MAX($I$4:I159)+1,0)</f>
        <v>0</v>
      </c>
      <c r="O160" s="112" t="s">
        <v>1315</v>
      </c>
      <c r="P160" s="109">
        <v>94556600</v>
      </c>
      <c r="Q160" s="110">
        <v>50827</v>
      </c>
    </row>
    <row r="161" spans="7:17">
      <c r="G161" s="130" t="s">
        <v>1992</v>
      </c>
      <c r="H161" t="str">
        <f ca="1">IFERROR(INDEX(Points_tbl[Point Name],MATCH(ROWS(H$4:$H160),Points_tbl[Index Count],0)),"")</f>
        <v/>
      </c>
      <c r="I161">
        <f ca="1">IF(ISNUMBER(SEARCH($A$1,Points_tbl[[#This Row],[Point Name]])),MAX($I$4:I160)+1,0)</f>
        <v>0</v>
      </c>
      <c r="O161" s="112" t="s">
        <v>1317</v>
      </c>
      <c r="P161" s="109">
        <v>500026</v>
      </c>
      <c r="Q161" s="110">
        <v>3861</v>
      </c>
    </row>
    <row r="162" spans="7:17">
      <c r="G162" s="130" t="s">
        <v>1993</v>
      </c>
      <c r="H162" t="str">
        <f ca="1">IFERROR(INDEX(Points_tbl[Point Name],MATCH(ROWS(H$4:$H161),Points_tbl[Index Count],0)),"")</f>
        <v/>
      </c>
      <c r="I162">
        <f ca="1">IF(ISNUMBER(SEARCH($A$1,Points_tbl[[#This Row],[Point Name]])),MAX($I$4:I161)+1,0)</f>
        <v>0</v>
      </c>
      <c r="O162" s="112" t="s">
        <v>1318</v>
      </c>
      <c r="P162" s="109">
        <v>500062</v>
      </c>
      <c r="Q162" s="110">
        <v>9096</v>
      </c>
    </row>
    <row r="163" spans="7:17">
      <c r="G163" s="130" t="s">
        <v>1994</v>
      </c>
      <c r="H163" t="str">
        <f ca="1">IFERROR(INDEX(Points_tbl[Point Name],MATCH(ROWS(H$4:$H162),Points_tbl[Index Count],0)),"")</f>
        <v/>
      </c>
      <c r="I163">
        <f ca="1">IF(ISNUMBER(SEARCH($A$1,Points_tbl[[#This Row],[Point Name]])),MAX($I$4:I162)+1,0)</f>
        <v>0</v>
      </c>
      <c r="O163" s="112" t="s">
        <v>1319</v>
      </c>
      <c r="P163" s="109">
        <v>42851400</v>
      </c>
      <c r="Q163" s="110">
        <v>50380</v>
      </c>
    </row>
    <row r="164" spans="7:17">
      <c r="G164" s="130" t="s">
        <v>1995</v>
      </c>
      <c r="H164" t="str">
        <f ca="1">IFERROR(INDEX(Points_tbl[Point Name],MATCH(ROWS(H$4:$H163),Points_tbl[Index Count],0)),"")</f>
        <v/>
      </c>
      <c r="I164">
        <f ca="1">IF(ISNUMBER(SEARCH($A$1,Points_tbl[[#This Row],[Point Name]])),MAX($I$4:I163)+1,0)</f>
        <v>0</v>
      </c>
      <c r="O164" s="112" t="s">
        <v>1322</v>
      </c>
      <c r="P164" s="109">
        <v>800003</v>
      </c>
      <c r="Q164" s="110">
        <v>57188</v>
      </c>
    </row>
    <row r="165" spans="7:17">
      <c r="G165" s="130" t="s">
        <v>1996</v>
      </c>
      <c r="H165" t="str">
        <f ca="1">IFERROR(INDEX(Points_tbl[Point Name],MATCH(ROWS(H$4:$H164),Points_tbl[Index Count],0)),"")</f>
        <v/>
      </c>
      <c r="I165">
        <f ca="1">IF(ISNUMBER(SEARCH($A$1,Points_tbl[[#This Row],[Point Name]])),MAX($I$4:I164)+1,0)</f>
        <v>0</v>
      </c>
      <c r="O165" s="112" t="s">
        <v>1325</v>
      </c>
      <c r="P165" s="109">
        <v>99504100</v>
      </c>
      <c r="Q165" s="110">
        <v>54387</v>
      </c>
    </row>
    <row r="166" spans="7:17">
      <c r="G166" s="130" t="s">
        <v>1997</v>
      </c>
      <c r="H166" t="str">
        <f ca="1">IFERROR(INDEX(Points_tbl[Point Name],MATCH(ROWS(H$4:$H165),Points_tbl[Index Count],0)),"")</f>
        <v/>
      </c>
      <c r="I166">
        <f ca="1">IF(ISNUMBER(SEARCH($A$1,Points_tbl[[#This Row],[Point Name]])),MAX($I$4:I165)+1,0)</f>
        <v>0</v>
      </c>
      <c r="O166" s="112" t="s">
        <v>1326</v>
      </c>
      <c r="P166" s="109">
        <v>39288100</v>
      </c>
      <c r="Q166" s="110">
        <v>50329</v>
      </c>
    </row>
    <row r="167" spans="7:17">
      <c r="G167" s="130" t="s">
        <v>1998</v>
      </c>
      <c r="H167" t="str">
        <f ca="1">IFERROR(INDEX(Points_tbl[Point Name],MATCH(ROWS(H$4:$H166),Points_tbl[Index Count],0)),"")</f>
        <v/>
      </c>
      <c r="I167">
        <f ca="1">IF(ISNUMBER(SEARCH($A$1,Points_tbl[[#This Row],[Point Name]])),MAX($I$4:I166)+1,0)</f>
        <v>0</v>
      </c>
      <c r="O167" s="112" t="s">
        <v>1327</v>
      </c>
      <c r="P167" s="109">
        <v>900586</v>
      </c>
      <c r="Q167" s="110">
        <v>57099</v>
      </c>
    </row>
    <row r="168" spans="7:17">
      <c r="G168" s="130" t="s">
        <v>1999</v>
      </c>
      <c r="H168" t="str">
        <f ca="1">IFERROR(INDEX(Points_tbl[Point Name],MATCH(ROWS(H$4:$H167),Points_tbl[Index Count],0)),"")</f>
        <v/>
      </c>
      <c r="I168">
        <f ca="1">IF(ISNUMBER(SEARCH($A$1,Points_tbl[[#This Row],[Point Name]])),MAX($I$4:I167)+1,0)</f>
        <v>0</v>
      </c>
      <c r="O168" s="112" t="s">
        <v>1329</v>
      </c>
      <c r="P168" s="109">
        <v>800043</v>
      </c>
      <c r="Q168" s="110">
        <v>56487</v>
      </c>
    </row>
    <row r="169" spans="7:17">
      <c r="G169" s="130" t="s">
        <v>264</v>
      </c>
      <c r="H169" t="str">
        <f ca="1">IFERROR(INDEX(Points_tbl[Point Name],MATCH(ROWS(H$4:$H168),Points_tbl[Index Count],0)),"")</f>
        <v/>
      </c>
      <c r="I169">
        <f ca="1">IF(ISNUMBER(SEARCH($A$1,Points_tbl[[#This Row],[Point Name]])),MAX($I$4:I168)+1,0)</f>
        <v>0</v>
      </c>
      <c r="O169" s="112" t="s">
        <v>1330</v>
      </c>
      <c r="P169" s="109">
        <v>910054</v>
      </c>
      <c r="Q169" s="110">
        <v>6120</v>
      </c>
    </row>
    <row r="170" spans="7:17">
      <c r="G170" s="130" t="s">
        <v>2000</v>
      </c>
      <c r="H170" t="str">
        <f ca="1">IFERROR(INDEX(Points_tbl[Point Name],MATCH(ROWS(H$4:$H169),Points_tbl[Index Count],0)),"")</f>
        <v/>
      </c>
      <c r="I170">
        <f ca="1">IF(ISNUMBER(SEARCH($A$1,Points_tbl[[#This Row],[Point Name]])),MAX($I$4:I169)+1,0)</f>
        <v>0</v>
      </c>
      <c r="O170" s="112" t="s">
        <v>1331</v>
      </c>
      <c r="P170" s="109">
        <v>800002</v>
      </c>
      <c r="Q170" s="110">
        <v>56322</v>
      </c>
    </row>
    <row r="171" spans="7:17">
      <c r="G171" s="130" t="s">
        <v>2001</v>
      </c>
      <c r="H171" t="str">
        <f ca="1">IFERROR(INDEX(Points_tbl[Point Name],MATCH(ROWS(H$4:$H170),Points_tbl[Index Count],0)),"")</f>
        <v/>
      </c>
      <c r="I171">
        <f ca="1">IF(ISNUMBER(SEARCH($A$1,Points_tbl[[#This Row],[Point Name]])),MAX($I$4:I170)+1,0)</f>
        <v>0</v>
      </c>
      <c r="O171" s="112" t="s">
        <v>1332</v>
      </c>
      <c r="P171" s="109">
        <v>800164</v>
      </c>
      <c r="Q171" s="110">
        <v>57159</v>
      </c>
    </row>
    <row r="172" spans="7:17">
      <c r="G172" s="130" t="s">
        <v>2002</v>
      </c>
      <c r="H172" t="str">
        <f ca="1">IFERROR(INDEX(Points_tbl[Point Name],MATCH(ROWS(H$4:$H171),Points_tbl[Index Count],0)),"")</f>
        <v/>
      </c>
      <c r="I172">
        <f ca="1">IF(ISNUMBER(SEARCH($A$1,Points_tbl[[#This Row],[Point Name]])),MAX($I$4:I171)+1,0)</f>
        <v>0</v>
      </c>
      <c r="O172" s="112" t="s">
        <v>1333</v>
      </c>
      <c r="P172" s="109">
        <v>800141</v>
      </c>
      <c r="Q172" s="110">
        <v>56702</v>
      </c>
    </row>
    <row r="173" spans="7:17">
      <c r="G173" s="130" t="s">
        <v>265</v>
      </c>
      <c r="H173" t="str">
        <f ca="1">IFERROR(INDEX(Points_tbl[Point Name],MATCH(ROWS(H$4:$H172),Points_tbl[Index Count],0)),"")</f>
        <v/>
      </c>
      <c r="I173">
        <f ca="1">IF(ISNUMBER(SEARCH($A$1,Points_tbl[[#This Row],[Point Name]])),MAX($I$4:I172)+1,0)</f>
        <v>0</v>
      </c>
      <c r="O173" s="112" t="s">
        <v>1334</v>
      </c>
      <c r="P173" s="109">
        <v>501012</v>
      </c>
      <c r="Q173" s="110">
        <v>7127</v>
      </c>
    </row>
    <row r="174" spans="7:17">
      <c r="G174" s="130" t="s">
        <v>1391</v>
      </c>
      <c r="H174" t="str">
        <f ca="1">IFERROR(INDEX(Points_tbl[Point Name],MATCH(ROWS(H$4:$H173),Points_tbl[Index Count],0)),"")</f>
        <v/>
      </c>
      <c r="I174">
        <f ca="1">IF(ISNUMBER(SEARCH($A$1,Points_tbl[[#This Row],[Point Name]])),MAX($I$4:I173)+1,0)</f>
        <v>0</v>
      </c>
      <c r="O174" s="112" t="s">
        <v>1336</v>
      </c>
      <c r="P174" s="109">
        <v>500188</v>
      </c>
      <c r="Q174" s="110">
        <v>3852</v>
      </c>
    </row>
    <row r="175" spans="7:17">
      <c r="G175" s="130" t="s">
        <v>2003</v>
      </c>
      <c r="H175" t="str">
        <f ca="1">IFERROR(INDEX(Points_tbl[Point Name],MATCH(ROWS(H$4:$H174),Points_tbl[Index Count],0)),"")</f>
        <v/>
      </c>
      <c r="I175">
        <f ca="1">IF(ISNUMBER(SEARCH($A$1,Points_tbl[[#This Row],[Point Name]])),MAX($I$4:I174)+1,0)</f>
        <v>0</v>
      </c>
      <c r="O175" s="112" t="s">
        <v>1337</v>
      </c>
      <c r="P175" s="109">
        <v>11565100</v>
      </c>
      <c r="Q175" s="110">
        <v>3878</v>
      </c>
    </row>
    <row r="176" spans="7:17">
      <c r="G176" s="130" t="s">
        <v>1037</v>
      </c>
      <c r="H176" t="str">
        <f ca="1">IFERROR(INDEX(Points_tbl[Point Name],MATCH(ROWS(H$4:$H175),Points_tbl[Index Count],0)),"")</f>
        <v/>
      </c>
      <c r="I176">
        <f ca="1">IF(ISNUMBER(SEARCH($A$1,Points_tbl[[#This Row],[Point Name]])),MAX($I$4:I175)+1,0)</f>
        <v>0</v>
      </c>
    </row>
    <row r="177" spans="7:9">
      <c r="G177" s="130" t="s">
        <v>266</v>
      </c>
      <c r="H177" t="str">
        <f ca="1">IFERROR(INDEX(Points_tbl[Point Name],MATCH(ROWS(H$4:$H176),Points_tbl[Index Count],0)),"")</f>
        <v/>
      </c>
      <c r="I177">
        <f ca="1">IF(ISNUMBER(SEARCH($A$1,Points_tbl[[#This Row],[Point Name]])),MAX($I$4:I176)+1,0)</f>
        <v>0</v>
      </c>
    </row>
    <row r="178" spans="7:9">
      <c r="G178" s="130" t="s">
        <v>1392</v>
      </c>
      <c r="H178" t="str">
        <f ca="1">IFERROR(INDEX(Points_tbl[Point Name],MATCH(ROWS(H$4:$H177),Points_tbl[Index Count],0)),"")</f>
        <v/>
      </c>
      <c r="I178">
        <f ca="1">IF(ISNUMBER(SEARCH($A$1,Points_tbl[[#This Row],[Point Name]])),MAX($I$4:I177)+1,0)</f>
        <v>0</v>
      </c>
    </row>
    <row r="179" spans="7:9">
      <c r="G179" s="130" t="s">
        <v>2004</v>
      </c>
      <c r="H179" t="str">
        <f ca="1">IFERROR(INDEX(Points_tbl[Point Name],MATCH(ROWS(H$4:$H178),Points_tbl[Index Count],0)),"")</f>
        <v/>
      </c>
      <c r="I179">
        <f ca="1">IF(ISNUMBER(SEARCH($A$1,Points_tbl[[#This Row],[Point Name]])),MAX($I$4:I178)+1,0)</f>
        <v>0</v>
      </c>
    </row>
    <row r="180" spans="7:9">
      <c r="G180" s="130" t="s">
        <v>2005</v>
      </c>
      <c r="H180" t="str">
        <f ca="1">IFERROR(INDEX(Points_tbl[Point Name],MATCH(ROWS(H$4:$H179),Points_tbl[Index Count],0)),"")</f>
        <v/>
      </c>
      <c r="I180">
        <f ca="1">IF(ISNUMBER(SEARCH($A$1,Points_tbl[[#This Row],[Point Name]])),MAX($I$4:I179)+1,0)</f>
        <v>0</v>
      </c>
    </row>
    <row r="181" spans="7:9">
      <c r="G181" s="130" t="s">
        <v>2006</v>
      </c>
      <c r="H181" t="str">
        <f ca="1">IFERROR(INDEX(Points_tbl[Point Name],MATCH(ROWS(H$4:$H180),Points_tbl[Index Count],0)),"")</f>
        <v/>
      </c>
      <c r="I181">
        <f ca="1">IF(ISNUMBER(SEARCH($A$1,Points_tbl[[#This Row],[Point Name]])),MAX($I$4:I180)+1,0)</f>
        <v>0</v>
      </c>
    </row>
    <row r="182" spans="7:9">
      <c r="G182" s="130" t="s">
        <v>2007</v>
      </c>
      <c r="H182" t="str">
        <f ca="1">IFERROR(INDEX(Points_tbl[Point Name],MATCH(ROWS(H$4:$H181),Points_tbl[Index Count],0)),"")</f>
        <v/>
      </c>
      <c r="I182">
        <f ca="1">IF(ISNUMBER(SEARCH($A$1,Points_tbl[[#This Row],[Point Name]])),MAX($I$4:I181)+1,0)</f>
        <v>0</v>
      </c>
    </row>
    <row r="183" spans="7:9">
      <c r="G183" s="130" t="s">
        <v>267</v>
      </c>
      <c r="H183" t="str">
        <f ca="1">IFERROR(INDEX(Points_tbl[Point Name],MATCH(ROWS(H$4:$H182),Points_tbl[Index Count],0)),"")</f>
        <v/>
      </c>
      <c r="I183">
        <f ca="1">IF(ISNUMBER(SEARCH($A$1,Points_tbl[[#This Row],[Point Name]])),MAX($I$4:I182)+1,0)</f>
        <v>0</v>
      </c>
    </row>
    <row r="184" spans="7:9">
      <c r="G184" s="130" t="s">
        <v>2008</v>
      </c>
      <c r="H184" t="str">
        <f ca="1">IFERROR(INDEX(Points_tbl[Point Name],MATCH(ROWS(H$4:$H183),Points_tbl[Index Count],0)),"")</f>
        <v/>
      </c>
      <c r="I184">
        <f ca="1">IF(ISNUMBER(SEARCH($A$1,Points_tbl[[#This Row],[Point Name]])),MAX($I$4:I183)+1,0)</f>
        <v>0</v>
      </c>
    </row>
    <row r="185" spans="7:9">
      <c r="G185" s="130" t="s">
        <v>2009</v>
      </c>
      <c r="H185" t="str">
        <f ca="1">IFERROR(INDEX(Points_tbl[Point Name],MATCH(ROWS(H$4:$H184),Points_tbl[Index Count],0)),"")</f>
        <v/>
      </c>
      <c r="I185">
        <f ca="1">IF(ISNUMBER(SEARCH($A$1,Points_tbl[[#This Row],[Point Name]])),MAX($I$4:I184)+1,0)</f>
        <v>0</v>
      </c>
    </row>
    <row r="186" spans="7:9">
      <c r="G186" s="130" t="s">
        <v>268</v>
      </c>
      <c r="H186" t="str">
        <f ca="1">IFERROR(INDEX(Points_tbl[Point Name],MATCH(ROWS(H$4:$H185),Points_tbl[Index Count],0)),"")</f>
        <v/>
      </c>
      <c r="I186">
        <f ca="1">IF(ISNUMBER(SEARCH($A$1,Points_tbl[[#This Row],[Point Name]])),MAX($I$4:I185)+1,0)</f>
        <v>0</v>
      </c>
    </row>
    <row r="187" spans="7:9">
      <c r="G187" s="130" t="s">
        <v>2010</v>
      </c>
      <c r="H187" t="str">
        <f ca="1">IFERROR(INDEX(Points_tbl[Point Name],MATCH(ROWS(H$4:$H186),Points_tbl[Index Count],0)),"")</f>
        <v/>
      </c>
      <c r="I187">
        <f ca="1">IF(ISNUMBER(SEARCH($A$1,Points_tbl[[#This Row],[Point Name]])),MAX($I$4:I186)+1,0)</f>
        <v>0</v>
      </c>
    </row>
    <row r="188" spans="7:9">
      <c r="G188" s="130" t="s">
        <v>269</v>
      </c>
      <c r="H188" t="str">
        <f ca="1">IFERROR(INDEX(Points_tbl[Point Name],MATCH(ROWS(H$4:$H187),Points_tbl[Index Count],0)),"")</f>
        <v/>
      </c>
      <c r="I188">
        <f ca="1">IF(ISNUMBER(SEARCH($A$1,Points_tbl[[#This Row],[Point Name]])),MAX($I$4:I187)+1,0)</f>
        <v>0</v>
      </c>
    </row>
    <row r="189" spans="7:9">
      <c r="G189" s="130" t="s">
        <v>2011</v>
      </c>
      <c r="H189" t="str">
        <f ca="1">IFERROR(INDEX(Points_tbl[Point Name],MATCH(ROWS(H$4:$H188),Points_tbl[Index Count],0)),"")</f>
        <v/>
      </c>
      <c r="I189">
        <f ca="1">IF(ISNUMBER(SEARCH($A$1,Points_tbl[[#This Row],[Point Name]])),MAX($I$4:I188)+1,0)</f>
        <v>0</v>
      </c>
    </row>
    <row r="190" spans="7:9">
      <c r="G190" s="130" t="s">
        <v>2012</v>
      </c>
      <c r="H190" t="str">
        <f ca="1">IFERROR(INDEX(Points_tbl[Point Name],MATCH(ROWS(H$4:$H189),Points_tbl[Index Count],0)),"")</f>
        <v/>
      </c>
      <c r="I190">
        <f ca="1">IF(ISNUMBER(SEARCH($A$1,Points_tbl[[#This Row],[Point Name]])),MAX($I$4:I189)+1,0)</f>
        <v>0</v>
      </c>
    </row>
    <row r="191" spans="7:9">
      <c r="G191" s="130" t="s">
        <v>270</v>
      </c>
      <c r="H191" t="str">
        <f ca="1">IFERROR(INDEX(Points_tbl[Point Name],MATCH(ROWS(H$4:$H190),Points_tbl[Index Count],0)),"")</f>
        <v/>
      </c>
      <c r="I191">
        <f ca="1">IF(ISNUMBER(SEARCH($A$1,Points_tbl[[#This Row],[Point Name]])),MAX($I$4:I190)+1,0)</f>
        <v>0</v>
      </c>
    </row>
    <row r="192" spans="7:9">
      <c r="G192" s="130" t="s">
        <v>271</v>
      </c>
      <c r="H192" t="str">
        <f ca="1">IFERROR(INDEX(Points_tbl[Point Name],MATCH(ROWS(H$4:$H191),Points_tbl[Index Count],0)),"")</f>
        <v/>
      </c>
      <c r="I192">
        <f ca="1">IF(ISNUMBER(SEARCH($A$1,Points_tbl[[#This Row],[Point Name]])),MAX($I$4:I191)+1,0)</f>
        <v>0</v>
      </c>
    </row>
    <row r="193" spans="7:9">
      <c r="G193" s="130" t="s">
        <v>272</v>
      </c>
      <c r="H193" t="str">
        <f ca="1">IFERROR(INDEX(Points_tbl[Point Name],MATCH(ROWS(H$4:$H192),Points_tbl[Index Count],0)),"")</f>
        <v/>
      </c>
      <c r="I193">
        <f ca="1">IF(ISNUMBER(SEARCH($A$1,Points_tbl[[#This Row],[Point Name]])),MAX($I$4:I192)+1,0)</f>
        <v>0</v>
      </c>
    </row>
    <row r="194" spans="7:9">
      <c r="G194" s="130" t="s">
        <v>1638</v>
      </c>
      <c r="H194" t="str">
        <f ca="1">IFERROR(INDEX(Points_tbl[Point Name],MATCH(ROWS(H$4:$H193),Points_tbl[Index Count],0)),"")</f>
        <v/>
      </c>
      <c r="I194">
        <f ca="1">IF(ISNUMBER(SEARCH($A$1,Points_tbl[[#This Row],[Point Name]])),MAX($I$4:I193)+1,0)</f>
        <v>0</v>
      </c>
    </row>
    <row r="195" spans="7:9">
      <c r="G195" s="130" t="s">
        <v>2013</v>
      </c>
      <c r="H195" t="str">
        <f ca="1">IFERROR(INDEX(Points_tbl[Point Name],MATCH(ROWS(H$4:$H194),Points_tbl[Index Count],0)),"")</f>
        <v/>
      </c>
      <c r="I195">
        <f ca="1">IF(ISNUMBER(SEARCH($A$1,Points_tbl[[#This Row],[Point Name]])),MAX($I$4:I194)+1,0)</f>
        <v>0</v>
      </c>
    </row>
    <row r="196" spans="7:9">
      <c r="G196" s="130" t="s">
        <v>2014</v>
      </c>
      <c r="H196" t="str">
        <f ca="1">IFERROR(INDEX(Points_tbl[Point Name],MATCH(ROWS(H$4:$H195),Points_tbl[Index Count],0)),"")</f>
        <v/>
      </c>
      <c r="I196">
        <f ca="1">IF(ISNUMBER(SEARCH($A$1,Points_tbl[[#This Row],[Point Name]])),MAX($I$4:I195)+1,0)</f>
        <v>0</v>
      </c>
    </row>
    <row r="197" spans="7:9">
      <c r="G197" s="130" t="s">
        <v>1393</v>
      </c>
      <c r="H197" t="str">
        <f ca="1">IFERROR(INDEX(Points_tbl[Point Name],MATCH(ROWS(H$4:$H196),Points_tbl[Index Count],0)),"")</f>
        <v/>
      </c>
      <c r="I197">
        <f ca="1">IF(ISNUMBER(SEARCH($A$1,Points_tbl[[#This Row],[Point Name]])),MAX($I$4:I196)+1,0)</f>
        <v>0</v>
      </c>
    </row>
    <row r="198" spans="7:9">
      <c r="G198" s="130" t="s">
        <v>273</v>
      </c>
      <c r="H198" t="str">
        <f ca="1">IFERROR(INDEX(Points_tbl[Point Name],MATCH(ROWS(H$4:$H197),Points_tbl[Index Count],0)),"")</f>
        <v/>
      </c>
      <c r="I198">
        <f ca="1">IF(ISNUMBER(SEARCH($A$1,Points_tbl[[#This Row],[Point Name]])),MAX($I$4:I197)+1,0)</f>
        <v>0</v>
      </c>
    </row>
    <row r="199" spans="7:9">
      <c r="G199" s="130" t="s">
        <v>2015</v>
      </c>
      <c r="H199" t="str">
        <f ca="1">IFERROR(INDEX(Points_tbl[Point Name],MATCH(ROWS(H$4:$H198),Points_tbl[Index Count],0)),"")</f>
        <v/>
      </c>
      <c r="I199">
        <f ca="1">IF(ISNUMBER(SEARCH($A$1,Points_tbl[[#This Row],[Point Name]])),MAX($I$4:I198)+1,0)</f>
        <v>0</v>
      </c>
    </row>
    <row r="200" spans="7:9">
      <c r="G200" s="130" t="s">
        <v>274</v>
      </c>
      <c r="H200" t="str">
        <f ca="1">IFERROR(INDEX(Points_tbl[Point Name],MATCH(ROWS(H$4:$H199),Points_tbl[Index Count],0)),"")</f>
        <v/>
      </c>
      <c r="I200">
        <f ca="1">IF(ISNUMBER(SEARCH($A$1,Points_tbl[[#This Row],[Point Name]])),MAX($I$4:I199)+1,0)</f>
        <v>0</v>
      </c>
    </row>
    <row r="201" spans="7:9">
      <c r="G201" s="130" t="s">
        <v>2016</v>
      </c>
      <c r="H201" t="str">
        <f ca="1">IFERROR(INDEX(Points_tbl[Point Name],MATCH(ROWS(H$4:$H200),Points_tbl[Index Count],0)),"")</f>
        <v/>
      </c>
      <c r="I201">
        <f ca="1">IF(ISNUMBER(SEARCH($A$1,Points_tbl[[#This Row],[Point Name]])),MAX($I$4:I200)+1,0)</f>
        <v>0</v>
      </c>
    </row>
    <row r="202" spans="7:9">
      <c r="G202" s="130" t="s">
        <v>2017</v>
      </c>
      <c r="H202" t="str">
        <f ca="1">IFERROR(INDEX(Points_tbl[Point Name],MATCH(ROWS(H$4:$H201),Points_tbl[Index Count],0)),"")</f>
        <v/>
      </c>
      <c r="I202">
        <f ca="1">IF(ISNUMBER(SEARCH($A$1,Points_tbl[[#This Row],[Point Name]])),MAX($I$4:I201)+1,0)</f>
        <v>0</v>
      </c>
    </row>
    <row r="203" spans="7:9">
      <c r="G203" s="130" t="s">
        <v>275</v>
      </c>
      <c r="H203" t="str">
        <f ca="1">IFERROR(INDEX(Points_tbl[Point Name],MATCH(ROWS(H$4:$H202),Points_tbl[Index Count],0)),"")</f>
        <v/>
      </c>
      <c r="I203">
        <f ca="1">IF(ISNUMBER(SEARCH($A$1,Points_tbl[[#This Row],[Point Name]])),MAX($I$4:I202)+1,0)</f>
        <v>0</v>
      </c>
    </row>
    <row r="204" spans="7:9">
      <c r="G204" s="130" t="s">
        <v>2018</v>
      </c>
      <c r="H204" t="str">
        <f ca="1">IFERROR(INDEX(Points_tbl[Point Name],MATCH(ROWS(H$4:$H203),Points_tbl[Index Count],0)),"")</f>
        <v/>
      </c>
      <c r="I204">
        <f ca="1">IF(ISNUMBER(SEARCH($A$1,Points_tbl[[#This Row],[Point Name]])),MAX($I$4:I203)+1,0)</f>
        <v>0</v>
      </c>
    </row>
    <row r="205" spans="7:9">
      <c r="G205" s="130" t="s">
        <v>2019</v>
      </c>
      <c r="H205" t="str">
        <f ca="1">IFERROR(INDEX(Points_tbl[Point Name],MATCH(ROWS(H$4:$H204),Points_tbl[Index Count],0)),"")</f>
        <v/>
      </c>
      <c r="I205">
        <f ca="1">IF(ISNUMBER(SEARCH($A$1,Points_tbl[[#This Row],[Point Name]])),MAX($I$4:I204)+1,0)</f>
        <v>0</v>
      </c>
    </row>
    <row r="206" spans="7:9">
      <c r="G206" s="130" t="s">
        <v>1394</v>
      </c>
      <c r="H206" t="str">
        <f ca="1">IFERROR(INDEX(Points_tbl[Point Name],MATCH(ROWS(H$4:$H205),Points_tbl[Index Count],0)),"")</f>
        <v/>
      </c>
      <c r="I206">
        <f ca="1">IF(ISNUMBER(SEARCH($A$1,Points_tbl[[#This Row],[Point Name]])),MAX($I$4:I205)+1,0)</f>
        <v>0</v>
      </c>
    </row>
    <row r="207" spans="7:9">
      <c r="G207" s="130" t="s">
        <v>2020</v>
      </c>
      <c r="H207" t="str">
        <f ca="1">IFERROR(INDEX(Points_tbl[Point Name],MATCH(ROWS(H$4:$H206),Points_tbl[Index Count],0)),"")</f>
        <v/>
      </c>
      <c r="I207">
        <f ca="1">IF(ISNUMBER(SEARCH($A$1,Points_tbl[[#This Row],[Point Name]])),MAX($I$4:I206)+1,0)</f>
        <v>0</v>
      </c>
    </row>
    <row r="208" spans="7:9">
      <c r="G208" s="130" t="s">
        <v>276</v>
      </c>
      <c r="H208" t="str">
        <f ca="1">IFERROR(INDEX(Points_tbl[Point Name],MATCH(ROWS(H$4:$H207),Points_tbl[Index Count],0)),"")</f>
        <v/>
      </c>
      <c r="I208">
        <f ca="1">IF(ISNUMBER(SEARCH($A$1,Points_tbl[[#This Row],[Point Name]])),MAX($I$4:I207)+1,0)</f>
        <v>0</v>
      </c>
    </row>
    <row r="209" spans="7:9">
      <c r="G209" s="130" t="s">
        <v>2021</v>
      </c>
      <c r="H209" t="str">
        <f ca="1">IFERROR(INDEX(Points_tbl[Point Name],MATCH(ROWS(H$4:$H208),Points_tbl[Index Count],0)),"")</f>
        <v/>
      </c>
      <c r="I209">
        <f ca="1">IF(ISNUMBER(SEARCH($A$1,Points_tbl[[#This Row],[Point Name]])),MAX($I$4:I208)+1,0)</f>
        <v>0</v>
      </c>
    </row>
    <row r="210" spans="7:9">
      <c r="G210" s="130" t="s">
        <v>2022</v>
      </c>
      <c r="H210" t="str">
        <f ca="1">IFERROR(INDEX(Points_tbl[Point Name],MATCH(ROWS(H$4:$H209),Points_tbl[Index Count],0)),"")</f>
        <v/>
      </c>
      <c r="I210">
        <f ca="1">IF(ISNUMBER(SEARCH($A$1,Points_tbl[[#This Row],[Point Name]])),MAX($I$4:I209)+1,0)</f>
        <v>0</v>
      </c>
    </row>
    <row r="211" spans="7:9">
      <c r="G211" s="130" t="s">
        <v>2023</v>
      </c>
      <c r="H211" t="str">
        <f ca="1">IFERROR(INDEX(Points_tbl[Point Name],MATCH(ROWS(H$4:$H210),Points_tbl[Index Count],0)),"")</f>
        <v/>
      </c>
      <c r="I211">
        <f ca="1">IF(ISNUMBER(SEARCH($A$1,Points_tbl[[#This Row],[Point Name]])),MAX($I$4:I210)+1,0)</f>
        <v>0</v>
      </c>
    </row>
    <row r="212" spans="7:9">
      <c r="G212" s="130" t="s">
        <v>2024</v>
      </c>
      <c r="H212" t="str">
        <f ca="1">IFERROR(INDEX(Points_tbl[Point Name],MATCH(ROWS(H$4:$H211),Points_tbl[Index Count],0)),"")</f>
        <v/>
      </c>
      <c r="I212">
        <f ca="1">IF(ISNUMBER(SEARCH($A$1,Points_tbl[[#This Row],[Point Name]])),MAX($I$4:I211)+1,0)</f>
        <v>0</v>
      </c>
    </row>
    <row r="213" spans="7:9">
      <c r="G213" s="130" t="s">
        <v>2025</v>
      </c>
      <c r="H213" t="str">
        <f ca="1">IFERROR(INDEX(Points_tbl[Point Name],MATCH(ROWS(H$4:$H212),Points_tbl[Index Count],0)),"")</f>
        <v/>
      </c>
      <c r="I213">
        <f ca="1">IF(ISNUMBER(SEARCH($A$1,Points_tbl[[#This Row],[Point Name]])),MAX($I$4:I212)+1,0)</f>
        <v>0</v>
      </c>
    </row>
    <row r="214" spans="7:9">
      <c r="G214" s="130" t="s">
        <v>2026</v>
      </c>
      <c r="H214" t="str">
        <f ca="1">IFERROR(INDEX(Points_tbl[Point Name],MATCH(ROWS(H$4:$H213),Points_tbl[Index Count],0)),"")</f>
        <v/>
      </c>
      <c r="I214">
        <f ca="1">IF(ISNUMBER(SEARCH($A$1,Points_tbl[[#This Row],[Point Name]])),MAX($I$4:I213)+1,0)</f>
        <v>0</v>
      </c>
    </row>
    <row r="215" spans="7:9">
      <c r="G215" s="130" t="s">
        <v>2027</v>
      </c>
      <c r="H215" t="str">
        <f ca="1">IFERROR(INDEX(Points_tbl[Point Name],MATCH(ROWS(H$4:$H214),Points_tbl[Index Count],0)),"")</f>
        <v/>
      </c>
      <c r="I215">
        <f ca="1">IF(ISNUMBER(SEARCH($A$1,Points_tbl[[#This Row],[Point Name]])),MAX($I$4:I214)+1,0)</f>
        <v>0</v>
      </c>
    </row>
    <row r="216" spans="7:9">
      <c r="G216" s="130" t="s">
        <v>2028</v>
      </c>
      <c r="H216" t="str">
        <f ca="1">IFERROR(INDEX(Points_tbl[Point Name],MATCH(ROWS(H$4:$H215),Points_tbl[Index Count],0)),"")</f>
        <v/>
      </c>
      <c r="I216">
        <f ca="1">IF(ISNUMBER(SEARCH($A$1,Points_tbl[[#This Row],[Point Name]])),MAX($I$4:I215)+1,0)</f>
        <v>0</v>
      </c>
    </row>
    <row r="217" spans="7:9">
      <c r="G217" s="130" t="s">
        <v>2029</v>
      </c>
      <c r="H217" t="str">
        <f ca="1">IFERROR(INDEX(Points_tbl[Point Name],MATCH(ROWS(H$4:$H216),Points_tbl[Index Count],0)),"")</f>
        <v/>
      </c>
      <c r="I217">
        <f ca="1">IF(ISNUMBER(SEARCH($A$1,Points_tbl[[#This Row],[Point Name]])),MAX($I$4:I216)+1,0)</f>
        <v>0</v>
      </c>
    </row>
    <row r="218" spans="7:9">
      <c r="G218" s="130" t="s">
        <v>2030</v>
      </c>
      <c r="H218" t="str">
        <f ca="1">IFERROR(INDEX(Points_tbl[Point Name],MATCH(ROWS(H$4:$H217),Points_tbl[Index Count],0)),"")</f>
        <v/>
      </c>
      <c r="I218">
        <f ca="1">IF(ISNUMBER(SEARCH($A$1,Points_tbl[[#This Row],[Point Name]])),MAX($I$4:I217)+1,0)</f>
        <v>0</v>
      </c>
    </row>
    <row r="219" spans="7:9">
      <c r="G219" s="130" t="s">
        <v>1639</v>
      </c>
      <c r="H219" t="str">
        <f ca="1">IFERROR(INDEX(Points_tbl[Point Name],MATCH(ROWS(H$4:$H218),Points_tbl[Index Count],0)),"")</f>
        <v/>
      </c>
      <c r="I219">
        <f ca="1">IF(ISNUMBER(SEARCH($A$1,Points_tbl[[#This Row],[Point Name]])),MAX($I$4:I218)+1,0)</f>
        <v>0</v>
      </c>
    </row>
    <row r="220" spans="7:9">
      <c r="G220" s="130" t="s">
        <v>2031</v>
      </c>
      <c r="H220" t="str">
        <f ca="1">IFERROR(INDEX(Points_tbl[Point Name],MATCH(ROWS(H$4:$H219),Points_tbl[Index Count],0)),"")</f>
        <v/>
      </c>
      <c r="I220">
        <f ca="1">IF(ISNUMBER(SEARCH($A$1,Points_tbl[[#This Row],[Point Name]])),MAX($I$4:I219)+1,0)</f>
        <v>0</v>
      </c>
    </row>
    <row r="221" spans="7:9">
      <c r="G221" s="130" t="s">
        <v>2032</v>
      </c>
      <c r="H221" t="str">
        <f ca="1">IFERROR(INDEX(Points_tbl[Point Name],MATCH(ROWS(H$4:$H220),Points_tbl[Index Count],0)),"")</f>
        <v/>
      </c>
      <c r="I221">
        <f ca="1">IF(ISNUMBER(SEARCH($A$1,Points_tbl[[#This Row],[Point Name]])),MAX($I$4:I220)+1,0)</f>
        <v>0</v>
      </c>
    </row>
    <row r="222" spans="7:9">
      <c r="G222" s="130" t="s">
        <v>1640</v>
      </c>
      <c r="H222" t="str">
        <f ca="1">IFERROR(INDEX(Points_tbl[Point Name],MATCH(ROWS(H$4:$H221),Points_tbl[Index Count],0)),"")</f>
        <v/>
      </c>
      <c r="I222">
        <f ca="1">IF(ISNUMBER(SEARCH($A$1,Points_tbl[[#This Row],[Point Name]])),MAX($I$4:I221)+1,0)</f>
        <v>0</v>
      </c>
    </row>
    <row r="223" spans="7:9">
      <c r="G223" s="130" t="s">
        <v>277</v>
      </c>
      <c r="H223" t="str">
        <f ca="1">IFERROR(INDEX(Points_tbl[Point Name],MATCH(ROWS(H$4:$H222),Points_tbl[Index Count],0)),"")</f>
        <v/>
      </c>
      <c r="I223">
        <f ca="1">IF(ISNUMBER(SEARCH($A$1,Points_tbl[[#This Row],[Point Name]])),MAX($I$4:I222)+1,0)</f>
        <v>0</v>
      </c>
    </row>
    <row r="224" spans="7:9">
      <c r="G224" s="130" t="s">
        <v>1641</v>
      </c>
      <c r="H224" t="str">
        <f ca="1">IFERROR(INDEX(Points_tbl[Point Name],MATCH(ROWS(H$4:$H223),Points_tbl[Index Count],0)),"")</f>
        <v/>
      </c>
      <c r="I224">
        <f ca="1">IF(ISNUMBER(SEARCH($A$1,Points_tbl[[#This Row],[Point Name]])),MAX($I$4:I223)+1,0)</f>
        <v>0</v>
      </c>
    </row>
    <row r="225" spans="7:9">
      <c r="G225" s="130" t="s">
        <v>2033</v>
      </c>
      <c r="H225" t="str">
        <f ca="1">IFERROR(INDEX(Points_tbl[Point Name],MATCH(ROWS(H$4:$H224),Points_tbl[Index Count],0)),"")</f>
        <v/>
      </c>
      <c r="I225">
        <f ca="1">IF(ISNUMBER(SEARCH($A$1,Points_tbl[[#This Row],[Point Name]])),MAX($I$4:I224)+1,0)</f>
        <v>0</v>
      </c>
    </row>
    <row r="226" spans="7:9">
      <c r="G226" s="130" t="s">
        <v>2034</v>
      </c>
      <c r="H226" t="str">
        <f ca="1">IFERROR(INDEX(Points_tbl[Point Name],MATCH(ROWS(H$4:$H225),Points_tbl[Index Count],0)),"")</f>
        <v/>
      </c>
      <c r="I226">
        <f ca="1">IF(ISNUMBER(SEARCH($A$1,Points_tbl[[#This Row],[Point Name]])),MAX($I$4:I225)+1,0)</f>
        <v>0</v>
      </c>
    </row>
    <row r="227" spans="7:9">
      <c r="G227" s="130" t="s">
        <v>1642</v>
      </c>
      <c r="H227" t="str">
        <f ca="1">IFERROR(INDEX(Points_tbl[Point Name],MATCH(ROWS(H$4:$H226),Points_tbl[Index Count],0)),"")</f>
        <v/>
      </c>
      <c r="I227">
        <f ca="1">IF(ISNUMBER(SEARCH($A$1,Points_tbl[[#This Row],[Point Name]])),MAX($I$4:I226)+1,0)</f>
        <v>0</v>
      </c>
    </row>
    <row r="228" spans="7:9">
      <c r="G228" s="130" t="s">
        <v>2035</v>
      </c>
      <c r="H228" t="str">
        <f ca="1">IFERROR(INDEX(Points_tbl[Point Name],MATCH(ROWS(H$4:$H227),Points_tbl[Index Count],0)),"")</f>
        <v/>
      </c>
      <c r="I228">
        <f ca="1">IF(ISNUMBER(SEARCH($A$1,Points_tbl[[#This Row],[Point Name]])),MAX($I$4:I227)+1,0)</f>
        <v>0</v>
      </c>
    </row>
    <row r="229" spans="7:9">
      <c r="G229" s="130" t="s">
        <v>2036</v>
      </c>
      <c r="H229" t="str">
        <f ca="1">IFERROR(INDEX(Points_tbl[Point Name],MATCH(ROWS(H$4:$H228),Points_tbl[Index Count],0)),"")</f>
        <v/>
      </c>
      <c r="I229">
        <f ca="1">IF(ISNUMBER(SEARCH($A$1,Points_tbl[[#This Row],[Point Name]])),MAX($I$4:I228)+1,0)</f>
        <v>0</v>
      </c>
    </row>
    <row r="230" spans="7:9">
      <c r="G230" s="130" t="s">
        <v>2037</v>
      </c>
      <c r="H230" t="str">
        <f ca="1">IFERROR(INDEX(Points_tbl[Point Name],MATCH(ROWS(H$4:$H229),Points_tbl[Index Count],0)),"")</f>
        <v/>
      </c>
      <c r="I230">
        <f ca="1">IF(ISNUMBER(SEARCH($A$1,Points_tbl[[#This Row],[Point Name]])),MAX($I$4:I229)+1,0)</f>
        <v>0</v>
      </c>
    </row>
    <row r="231" spans="7:9">
      <c r="G231" s="130" t="s">
        <v>2038</v>
      </c>
      <c r="H231" t="str">
        <f ca="1">IFERROR(INDEX(Points_tbl[Point Name],MATCH(ROWS(H$4:$H230),Points_tbl[Index Count],0)),"")</f>
        <v/>
      </c>
      <c r="I231">
        <f ca="1">IF(ISNUMBER(SEARCH($A$1,Points_tbl[[#This Row],[Point Name]])),MAX($I$4:I230)+1,0)</f>
        <v>0</v>
      </c>
    </row>
    <row r="232" spans="7:9">
      <c r="G232" s="130" t="s">
        <v>2039</v>
      </c>
      <c r="H232" t="str">
        <f ca="1">IFERROR(INDEX(Points_tbl[Point Name],MATCH(ROWS(H$4:$H231),Points_tbl[Index Count],0)),"")</f>
        <v/>
      </c>
      <c r="I232">
        <f ca="1">IF(ISNUMBER(SEARCH($A$1,Points_tbl[[#This Row],[Point Name]])),MAX($I$4:I231)+1,0)</f>
        <v>0</v>
      </c>
    </row>
    <row r="233" spans="7:9">
      <c r="G233" s="130" t="s">
        <v>1643</v>
      </c>
      <c r="H233" t="str">
        <f ca="1">IFERROR(INDEX(Points_tbl[Point Name],MATCH(ROWS(H$4:$H232),Points_tbl[Index Count],0)),"")</f>
        <v/>
      </c>
      <c r="I233">
        <f ca="1">IF(ISNUMBER(SEARCH($A$1,Points_tbl[[#This Row],[Point Name]])),MAX($I$4:I232)+1,0)</f>
        <v>0</v>
      </c>
    </row>
    <row r="234" spans="7:9">
      <c r="G234" s="130" t="s">
        <v>2040</v>
      </c>
      <c r="H234" t="str">
        <f ca="1">IFERROR(INDEX(Points_tbl[Point Name],MATCH(ROWS(H$4:$H233),Points_tbl[Index Count],0)),"")</f>
        <v/>
      </c>
      <c r="I234">
        <f ca="1">IF(ISNUMBER(SEARCH($A$1,Points_tbl[[#This Row],[Point Name]])),MAX($I$4:I233)+1,0)</f>
        <v>0</v>
      </c>
    </row>
    <row r="235" spans="7:9">
      <c r="G235" s="130" t="s">
        <v>2041</v>
      </c>
      <c r="H235" t="str">
        <f ca="1">IFERROR(INDEX(Points_tbl[Point Name],MATCH(ROWS(H$4:$H234),Points_tbl[Index Count],0)),"")</f>
        <v/>
      </c>
      <c r="I235">
        <f ca="1">IF(ISNUMBER(SEARCH($A$1,Points_tbl[[#This Row],[Point Name]])),MAX($I$4:I234)+1,0)</f>
        <v>0</v>
      </c>
    </row>
    <row r="236" spans="7:9">
      <c r="G236" s="130" t="s">
        <v>2042</v>
      </c>
      <c r="H236" t="str">
        <f ca="1">IFERROR(INDEX(Points_tbl[Point Name],MATCH(ROWS(H$4:$H235),Points_tbl[Index Count],0)),"")</f>
        <v/>
      </c>
      <c r="I236">
        <f ca="1">IF(ISNUMBER(SEARCH($A$1,Points_tbl[[#This Row],[Point Name]])),MAX($I$4:I235)+1,0)</f>
        <v>0</v>
      </c>
    </row>
    <row r="237" spans="7:9">
      <c r="G237" s="130" t="s">
        <v>2043</v>
      </c>
      <c r="H237" t="str">
        <f ca="1">IFERROR(INDEX(Points_tbl[Point Name],MATCH(ROWS(H$4:$H236),Points_tbl[Index Count],0)),"")</f>
        <v/>
      </c>
      <c r="I237">
        <f ca="1">IF(ISNUMBER(SEARCH($A$1,Points_tbl[[#This Row],[Point Name]])),MAX($I$4:I236)+1,0)</f>
        <v>0</v>
      </c>
    </row>
    <row r="238" spans="7:9">
      <c r="G238" s="130" t="s">
        <v>2044</v>
      </c>
      <c r="H238" t="str">
        <f ca="1">IFERROR(INDEX(Points_tbl[Point Name],MATCH(ROWS(H$4:$H237),Points_tbl[Index Count],0)),"")</f>
        <v/>
      </c>
      <c r="I238">
        <f ca="1">IF(ISNUMBER(SEARCH($A$1,Points_tbl[[#This Row],[Point Name]])),MAX($I$4:I237)+1,0)</f>
        <v>0</v>
      </c>
    </row>
    <row r="239" spans="7:9">
      <c r="G239" s="130" t="s">
        <v>278</v>
      </c>
      <c r="H239" t="str">
        <f ca="1">IFERROR(INDEX(Points_tbl[Point Name],MATCH(ROWS(H$4:$H238),Points_tbl[Index Count],0)),"")</f>
        <v/>
      </c>
      <c r="I239">
        <f ca="1">IF(ISNUMBER(SEARCH($A$1,Points_tbl[[#This Row],[Point Name]])),MAX($I$4:I238)+1,0)</f>
        <v>0</v>
      </c>
    </row>
    <row r="240" spans="7:9">
      <c r="G240" s="130" t="s">
        <v>2045</v>
      </c>
      <c r="H240" t="str">
        <f ca="1">IFERROR(INDEX(Points_tbl[Point Name],MATCH(ROWS(H$4:$H239),Points_tbl[Index Count],0)),"")</f>
        <v/>
      </c>
      <c r="I240">
        <f ca="1">IF(ISNUMBER(SEARCH($A$1,Points_tbl[[#This Row],[Point Name]])),MAX($I$4:I239)+1,0)</f>
        <v>0</v>
      </c>
    </row>
    <row r="241" spans="7:9">
      <c r="G241" s="130" t="s">
        <v>2046</v>
      </c>
      <c r="H241" t="str">
        <f ca="1">IFERROR(INDEX(Points_tbl[Point Name],MATCH(ROWS(H$4:$H240),Points_tbl[Index Count],0)),"")</f>
        <v/>
      </c>
      <c r="I241">
        <f ca="1">IF(ISNUMBER(SEARCH($A$1,Points_tbl[[#This Row],[Point Name]])),MAX($I$4:I240)+1,0)</f>
        <v>0</v>
      </c>
    </row>
    <row r="242" spans="7:9">
      <c r="G242" s="130" t="s">
        <v>279</v>
      </c>
      <c r="H242" t="str">
        <f ca="1">IFERROR(INDEX(Points_tbl[Point Name],MATCH(ROWS(H$4:$H241),Points_tbl[Index Count],0)),"")</f>
        <v/>
      </c>
      <c r="I242">
        <f ca="1">IF(ISNUMBER(SEARCH($A$1,Points_tbl[[#This Row],[Point Name]])),MAX($I$4:I241)+1,0)</f>
        <v>0</v>
      </c>
    </row>
    <row r="243" spans="7:9">
      <c r="G243" s="130" t="s">
        <v>2047</v>
      </c>
      <c r="H243" t="str">
        <f ca="1">IFERROR(INDEX(Points_tbl[Point Name],MATCH(ROWS(H$4:$H242),Points_tbl[Index Count],0)),"")</f>
        <v/>
      </c>
      <c r="I243">
        <f ca="1">IF(ISNUMBER(SEARCH($A$1,Points_tbl[[#This Row],[Point Name]])),MAX($I$4:I242)+1,0)</f>
        <v>0</v>
      </c>
    </row>
    <row r="244" spans="7:9">
      <c r="G244" s="130" t="s">
        <v>2048</v>
      </c>
      <c r="H244" t="str">
        <f ca="1">IFERROR(INDEX(Points_tbl[Point Name],MATCH(ROWS(H$4:$H243),Points_tbl[Index Count],0)),"")</f>
        <v/>
      </c>
      <c r="I244">
        <f ca="1">IF(ISNUMBER(SEARCH($A$1,Points_tbl[[#This Row],[Point Name]])),MAX($I$4:I243)+1,0)</f>
        <v>0</v>
      </c>
    </row>
    <row r="245" spans="7:9">
      <c r="G245" s="130" t="s">
        <v>1074</v>
      </c>
      <c r="H245" t="str">
        <f ca="1">IFERROR(INDEX(Points_tbl[Point Name],MATCH(ROWS(H$4:$H244),Points_tbl[Index Count],0)),"")</f>
        <v/>
      </c>
      <c r="I245">
        <f ca="1">IF(ISNUMBER(SEARCH($A$1,Points_tbl[[#This Row],[Point Name]])),MAX($I$4:I244)+1,0)</f>
        <v>0</v>
      </c>
    </row>
    <row r="246" spans="7:9">
      <c r="G246" s="130" t="s">
        <v>280</v>
      </c>
      <c r="H246" t="str">
        <f ca="1">IFERROR(INDEX(Points_tbl[Point Name],MATCH(ROWS(H$4:$H245),Points_tbl[Index Count],0)),"")</f>
        <v/>
      </c>
      <c r="I246">
        <f ca="1">IF(ISNUMBER(SEARCH($A$1,Points_tbl[[#This Row],[Point Name]])),MAX($I$4:I245)+1,0)</f>
        <v>0</v>
      </c>
    </row>
    <row r="247" spans="7:9">
      <c r="G247" s="130" t="s">
        <v>281</v>
      </c>
      <c r="H247" t="str">
        <f ca="1">IFERROR(INDEX(Points_tbl[Point Name],MATCH(ROWS(H$4:$H246),Points_tbl[Index Count],0)),"")</f>
        <v/>
      </c>
      <c r="I247">
        <f ca="1">IF(ISNUMBER(SEARCH($A$1,Points_tbl[[#This Row],[Point Name]])),MAX($I$4:I246)+1,0)</f>
        <v>0</v>
      </c>
    </row>
    <row r="248" spans="7:9">
      <c r="G248" s="130" t="s">
        <v>1372</v>
      </c>
      <c r="H248" t="str">
        <f ca="1">IFERROR(INDEX(Points_tbl[Point Name],MATCH(ROWS(H$4:$H247),Points_tbl[Index Count],0)),"")</f>
        <v/>
      </c>
      <c r="I248">
        <f ca="1">IF(ISNUMBER(SEARCH($A$1,Points_tbl[[#This Row],[Point Name]])),MAX($I$4:I247)+1,0)</f>
        <v>0</v>
      </c>
    </row>
    <row r="249" spans="7:9">
      <c r="G249" s="130" t="s">
        <v>282</v>
      </c>
      <c r="H249" t="str">
        <f ca="1">IFERROR(INDEX(Points_tbl[Point Name],MATCH(ROWS(H$4:$H248),Points_tbl[Index Count],0)),"")</f>
        <v/>
      </c>
      <c r="I249">
        <f ca="1">IF(ISNUMBER(SEARCH($A$1,Points_tbl[[#This Row],[Point Name]])),MAX($I$4:I248)+1,0)</f>
        <v>0</v>
      </c>
    </row>
    <row r="250" spans="7:9">
      <c r="G250" s="130" t="s">
        <v>283</v>
      </c>
      <c r="H250" t="str">
        <f ca="1">IFERROR(INDEX(Points_tbl[Point Name],MATCH(ROWS(H$4:$H249),Points_tbl[Index Count],0)),"")</f>
        <v/>
      </c>
      <c r="I250">
        <f ca="1">IF(ISNUMBER(SEARCH($A$1,Points_tbl[[#This Row],[Point Name]])),MAX($I$4:I249)+1,0)</f>
        <v>0</v>
      </c>
    </row>
    <row r="251" spans="7:9">
      <c r="G251" s="130" t="s">
        <v>284</v>
      </c>
      <c r="H251" t="str">
        <f ca="1">IFERROR(INDEX(Points_tbl[Point Name],MATCH(ROWS(H$4:$H250),Points_tbl[Index Count],0)),"")</f>
        <v/>
      </c>
      <c r="I251">
        <f ca="1">IF(ISNUMBER(SEARCH($A$1,Points_tbl[[#This Row],[Point Name]])),MAX($I$4:I250)+1,0)</f>
        <v>0</v>
      </c>
    </row>
    <row r="252" spans="7:9">
      <c r="G252" s="130" t="s">
        <v>285</v>
      </c>
      <c r="H252" t="str">
        <f ca="1">IFERROR(INDEX(Points_tbl[Point Name],MATCH(ROWS(H$4:$H251),Points_tbl[Index Count],0)),"")</f>
        <v/>
      </c>
      <c r="I252">
        <f ca="1">IF(ISNUMBER(SEARCH($A$1,Points_tbl[[#This Row],[Point Name]])),MAX($I$4:I251)+1,0)</f>
        <v>0</v>
      </c>
    </row>
    <row r="253" spans="7:9">
      <c r="G253" s="130" t="s">
        <v>286</v>
      </c>
      <c r="H253" t="str">
        <f ca="1">IFERROR(INDEX(Points_tbl[Point Name],MATCH(ROWS(H$4:$H252),Points_tbl[Index Count],0)),"")</f>
        <v/>
      </c>
      <c r="I253">
        <f ca="1">IF(ISNUMBER(SEARCH($A$1,Points_tbl[[#This Row],[Point Name]])),MAX($I$4:I252)+1,0)</f>
        <v>0</v>
      </c>
    </row>
    <row r="254" spans="7:9">
      <c r="G254" s="130" t="s">
        <v>2049</v>
      </c>
      <c r="H254" t="str">
        <f ca="1">IFERROR(INDEX(Points_tbl[Point Name],MATCH(ROWS(H$4:$H253),Points_tbl[Index Count],0)),"")</f>
        <v/>
      </c>
      <c r="I254">
        <f ca="1">IF(ISNUMBER(SEARCH($A$1,Points_tbl[[#This Row],[Point Name]])),MAX($I$4:I253)+1,0)</f>
        <v>0</v>
      </c>
    </row>
    <row r="255" spans="7:9">
      <c r="G255" s="130" t="s">
        <v>2050</v>
      </c>
      <c r="H255" t="str">
        <f ca="1">IFERROR(INDEX(Points_tbl[Point Name],MATCH(ROWS(H$4:$H254),Points_tbl[Index Count],0)),"")</f>
        <v/>
      </c>
      <c r="I255">
        <f ca="1">IF(ISNUMBER(SEARCH($A$1,Points_tbl[[#This Row],[Point Name]])),MAX($I$4:I254)+1,0)</f>
        <v>0</v>
      </c>
    </row>
    <row r="256" spans="7:9">
      <c r="G256" s="130" t="s">
        <v>287</v>
      </c>
      <c r="H256" t="str">
        <f ca="1">IFERROR(INDEX(Points_tbl[Point Name],MATCH(ROWS(H$4:$H255),Points_tbl[Index Count],0)),"")</f>
        <v/>
      </c>
      <c r="I256">
        <f ca="1">IF(ISNUMBER(SEARCH($A$1,Points_tbl[[#This Row],[Point Name]])),MAX($I$4:I255)+1,0)</f>
        <v>0</v>
      </c>
    </row>
    <row r="257" spans="7:9">
      <c r="G257" s="130" t="s">
        <v>2051</v>
      </c>
      <c r="H257" t="str">
        <f ca="1">IFERROR(INDEX(Points_tbl[Point Name],MATCH(ROWS(H$4:$H256),Points_tbl[Index Count],0)),"")</f>
        <v/>
      </c>
      <c r="I257">
        <f ca="1">IF(ISNUMBER(SEARCH($A$1,Points_tbl[[#This Row],[Point Name]])),MAX($I$4:I256)+1,0)</f>
        <v>0</v>
      </c>
    </row>
    <row r="258" spans="7:9">
      <c r="G258" s="130" t="s">
        <v>288</v>
      </c>
      <c r="H258" t="str">
        <f ca="1">IFERROR(INDEX(Points_tbl[Point Name],MATCH(ROWS(H$4:$H257),Points_tbl[Index Count],0)),"")</f>
        <v/>
      </c>
      <c r="I258">
        <f ca="1">IF(ISNUMBER(SEARCH($A$1,Points_tbl[[#This Row],[Point Name]])),MAX($I$4:I257)+1,0)</f>
        <v>0</v>
      </c>
    </row>
    <row r="259" spans="7:9">
      <c r="G259" s="130" t="s">
        <v>2052</v>
      </c>
      <c r="H259" t="str">
        <f ca="1">IFERROR(INDEX(Points_tbl[Point Name],MATCH(ROWS(H$4:$H258),Points_tbl[Index Count],0)),"")</f>
        <v/>
      </c>
      <c r="I259">
        <f ca="1">IF(ISNUMBER(SEARCH($A$1,Points_tbl[[#This Row],[Point Name]])),MAX($I$4:I258)+1,0)</f>
        <v>0</v>
      </c>
    </row>
    <row r="260" spans="7:9">
      <c r="G260" s="130" t="s">
        <v>289</v>
      </c>
      <c r="H260" t="str">
        <f ca="1">IFERROR(INDEX(Points_tbl[Point Name],MATCH(ROWS(H$4:$H259),Points_tbl[Index Count],0)),"")</f>
        <v/>
      </c>
      <c r="I260">
        <f ca="1">IF(ISNUMBER(SEARCH($A$1,Points_tbl[[#This Row],[Point Name]])),MAX($I$4:I259)+1,0)</f>
        <v>0</v>
      </c>
    </row>
    <row r="261" spans="7:9">
      <c r="G261" s="130" t="s">
        <v>290</v>
      </c>
      <c r="H261" t="str">
        <f ca="1">IFERROR(INDEX(Points_tbl[Point Name],MATCH(ROWS(H$4:$H260),Points_tbl[Index Count],0)),"")</f>
        <v/>
      </c>
      <c r="I261">
        <f ca="1">IF(ISNUMBER(SEARCH($A$1,Points_tbl[[#This Row],[Point Name]])),MAX($I$4:I260)+1,0)</f>
        <v>0</v>
      </c>
    </row>
    <row r="262" spans="7:9">
      <c r="G262" s="130" t="s">
        <v>2053</v>
      </c>
      <c r="H262" t="str">
        <f ca="1">IFERROR(INDEX(Points_tbl[Point Name],MATCH(ROWS(H$4:$H261),Points_tbl[Index Count],0)),"")</f>
        <v/>
      </c>
      <c r="I262">
        <f ca="1">IF(ISNUMBER(SEARCH($A$1,Points_tbl[[#This Row],[Point Name]])),MAX($I$4:I261)+1,0)</f>
        <v>0</v>
      </c>
    </row>
    <row r="263" spans="7:9">
      <c r="G263" s="130" t="s">
        <v>1395</v>
      </c>
      <c r="H263" t="str">
        <f ca="1">IFERROR(INDEX(Points_tbl[Point Name],MATCH(ROWS(H$4:$H262),Points_tbl[Index Count],0)),"")</f>
        <v/>
      </c>
      <c r="I263">
        <f ca="1">IF(ISNUMBER(SEARCH($A$1,Points_tbl[[#This Row],[Point Name]])),MAX($I$4:I262)+1,0)</f>
        <v>0</v>
      </c>
    </row>
    <row r="264" spans="7:9">
      <c r="G264" s="130" t="s">
        <v>2054</v>
      </c>
      <c r="H264" t="str">
        <f ca="1">IFERROR(INDEX(Points_tbl[Point Name],MATCH(ROWS(H$4:$H263),Points_tbl[Index Count],0)),"")</f>
        <v/>
      </c>
      <c r="I264">
        <f ca="1">IF(ISNUMBER(SEARCH($A$1,Points_tbl[[#This Row],[Point Name]])),MAX($I$4:I263)+1,0)</f>
        <v>0</v>
      </c>
    </row>
    <row r="265" spans="7:9">
      <c r="G265" s="130" t="s">
        <v>2055</v>
      </c>
      <c r="H265" t="str">
        <f ca="1">IFERROR(INDEX(Points_tbl[Point Name],MATCH(ROWS(H$4:$H264),Points_tbl[Index Count],0)),"")</f>
        <v/>
      </c>
      <c r="I265">
        <f ca="1">IF(ISNUMBER(SEARCH($A$1,Points_tbl[[#This Row],[Point Name]])),MAX($I$4:I264)+1,0)</f>
        <v>0</v>
      </c>
    </row>
    <row r="266" spans="7:9">
      <c r="G266" s="130" t="s">
        <v>291</v>
      </c>
      <c r="H266" t="str">
        <f ca="1">IFERROR(INDEX(Points_tbl[Point Name],MATCH(ROWS(H$4:$H265),Points_tbl[Index Count],0)),"")</f>
        <v/>
      </c>
      <c r="I266">
        <f ca="1">IF(ISNUMBER(SEARCH($A$1,Points_tbl[[#This Row],[Point Name]])),MAX($I$4:I265)+1,0)</f>
        <v>0</v>
      </c>
    </row>
    <row r="267" spans="7:9">
      <c r="G267" s="130" t="s">
        <v>2056</v>
      </c>
      <c r="H267" t="str">
        <f ca="1">IFERROR(INDEX(Points_tbl[Point Name],MATCH(ROWS(H$4:$H266),Points_tbl[Index Count],0)),"")</f>
        <v/>
      </c>
      <c r="I267">
        <f ca="1">IF(ISNUMBER(SEARCH($A$1,Points_tbl[[#This Row],[Point Name]])),MAX($I$4:I266)+1,0)</f>
        <v>0</v>
      </c>
    </row>
    <row r="268" spans="7:9">
      <c r="G268" s="130" t="s">
        <v>292</v>
      </c>
      <c r="H268" t="str">
        <f ca="1">IFERROR(INDEX(Points_tbl[Point Name],MATCH(ROWS(H$4:$H267),Points_tbl[Index Count],0)),"")</f>
        <v/>
      </c>
      <c r="I268">
        <f ca="1">IF(ISNUMBER(SEARCH($A$1,Points_tbl[[#This Row],[Point Name]])),MAX($I$4:I267)+1,0)</f>
        <v>0</v>
      </c>
    </row>
    <row r="269" spans="7:9">
      <c r="G269" s="130" t="s">
        <v>2057</v>
      </c>
      <c r="H269" t="str">
        <f ca="1">IFERROR(INDEX(Points_tbl[Point Name],MATCH(ROWS(H$4:$H268),Points_tbl[Index Count],0)),"")</f>
        <v/>
      </c>
      <c r="I269">
        <f ca="1">IF(ISNUMBER(SEARCH($A$1,Points_tbl[[#This Row],[Point Name]])),MAX($I$4:I268)+1,0)</f>
        <v>0</v>
      </c>
    </row>
    <row r="270" spans="7:9">
      <c r="G270" s="130" t="s">
        <v>2058</v>
      </c>
      <c r="H270" t="str">
        <f ca="1">IFERROR(INDEX(Points_tbl[Point Name],MATCH(ROWS(H$4:$H269),Points_tbl[Index Count],0)),"")</f>
        <v/>
      </c>
      <c r="I270">
        <f ca="1">IF(ISNUMBER(SEARCH($A$1,Points_tbl[[#This Row],[Point Name]])),MAX($I$4:I269)+1,0)</f>
        <v>0</v>
      </c>
    </row>
    <row r="271" spans="7:9">
      <c r="G271" s="130" t="s">
        <v>2059</v>
      </c>
      <c r="H271" t="str">
        <f ca="1">IFERROR(INDEX(Points_tbl[Point Name],MATCH(ROWS(H$4:$H270),Points_tbl[Index Count],0)),"")</f>
        <v/>
      </c>
      <c r="I271">
        <f ca="1">IF(ISNUMBER(SEARCH($A$1,Points_tbl[[#This Row],[Point Name]])),MAX($I$4:I270)+1,0)</f>
        <v>0</v>
      </c>
    </row>
    <row r="272" spans="7:9">
      <c r="G272" s="130" t="s">
        <v>293</v>
      </c>
      <c r="H272" t="str">
        <f ca="1">IFERROR(INDEX(Points_tbl[Point Name],MATCH(ROWS(H$4:$H271),Points_tbl[Index Count],0)),"")</f>
        <v/>
      </c>
      <c r="I272">
        <f ca="1">IF(ISNUMBER(SEARCH($A$1,Points_tbl[[#This Row],[Point Name]])),MAX($I$4:I271)+1,0)</f>
        <v>0</v>
      </c>
    </row>
    <row r="273" spans="7:9">
      <c r="G273" s="130" t="s">
        <v>2060</v>
      </c>
      <c r="H273" t="str">
        <f ca="1">IFERROR(INDEX(Points_tbl[Point Name],MATCH(ROWS(H$4:$H272),Points_tbl[Index Count],0)),"")</f>
        <v/>
      </c>
      <c r="I273">
        <f ca="1">IF(ISNUMBER(SEARCH($A$1,Points_tbl[[#This Row],[Point Name]])),MAX($I$4:I272)+1,0)</f>
        <v>0</v>
      </c>
    </row>
    <row r="274" spans="7:9">
      <c r="G274" s="130" t="s">
        <v>2061</v>
      </c>
      <c r="H274" t="str">
        <f ca="1">IFERROR(INDEX(Points_tbl[Point Name],MATCH(ROWS(H$4:$H273),Points_tbl[Index Count],0)),"")</f>
        <v/>
      </c>
      <c r="I274">
        <f ca="1">IF(ISNUMBER(SEARCH($A$1,Points_tbl[[#This Row],[Point Name]])),MAX($I$4:I273)+1,0)</f>
        <v>0</v>
      </c>
    </row>
    <row r="275" spans="7:9">
      <c r="G275" s="130" t="s">
        <v>2062</v>
      </c>
      <c r="H275" t="str">
        <f ca="1">IFERROR(INDEX(Points_tbl[Point Name],MATCH(ROWS(H$4:$H274),Points_tbl[Index Count],0)),"")</f>
        <v/>
      </c>
      <c r="I275">
        <f ca="1">IF(ISNUMBER(SEARCH($A$1,Points_tbl[[#This Row],[Point Name]])),MAX($I$4:I274)+1,0)</f>
        <v>0</v>
      </c>
    </row>
    <row r="276" spans="7:9">
      <c r="G276" s="130" t="s">
        <v>2063</v>
      </c>
      <c r="H276" t="str">
        <f ca="1">IFERROR(INDEX(Points_tbl[Point Name],MATCH(ROWS(H$4:$H275),Points_tbl[Index Count],0)),"")</f>
        <v/>
      </c>
      <c r="I276">
        <f ca="1">IF(ISNUMBER(SEARCH($A$1,Points_tbl[[#This Row],[Point Name]])),MAX($I$4:I275)+1,0)</f>
        <v>0</v>
      </c>
    </row>
    <row r="277" spans="7:9">
      <c r="G277" s="130" t="s">
        <v>294</v>
      </c>
      <c r="H277" t="str">
        <f ca="1">IFERROR(INDEX(Points_tbl[Point Name],MATCH(ROWS(H$4:$H276),Points_tbl[Index Count],0)),"")</f>
        <v/>
      </c>
      <c r="I277">
        <f ca="1">IF(ISNUMBER(SEARCH($A$1,Points_tbl[[#This Row],[Point Name]])),MAX($I$4:I276)+1,0)</f>
        <v>0</v>
      </c>
    </row>
    <row r="278" spans="7:9">
      <c r="G278" s="130" t="s">
        <v>2064</v>
      </c>
      <c r="H278" t="str">
        <f ca="1">IFERROR(INDEX(Points_tbl[Point Name],MATCH(ROWS(H$4:$H277),Points_tbl[Index Count],0)),"")</f>
        <v/>
      </c>
      <c r="I278">
        <f ca="1">IF(ISNUMBER(SEARCH($A$1,Points_tbl[[#This Row],[Point Name]])),MAX($I$4:I277)+1,0)</f>
        <v>0</v>
      </c>
    </row>
    <row r="279" spans="7:9">
      <c r="G279" s="130" t="s">
        <v>2065</v>
      </c>
      <c r="H279" t="str">
        <f ca="1">IFERROR(INDEX(Points_tbl[Point Name],MATCH(ROWS(H$4:$H278),Points_tbl[Index Count],0)),"")</f>
        <v/>
      </c>
      <c r="I279">
        <f ca="1">IF(ISNUMBER(SEARCH($A$1,Points_tbl[[#This Row],[Point Name]])),MAX($I$4:I278)+1,0)</f>
        <v>0</v>
      </c>
    </row>
    <row r="280" spans="7:9">
      <c r="G280" s="130" t="s">
        <v>295</v>
      </c>
      <c r="H280" t="str">
        <f ca="1">IFERROR(INDEX(Points_tbl[Point Name],MATCH(ROWS(H$4:$H279),Points_tbl[Index Count],0)),"")</f>
        <v/>
      </c>
      <c r="I280">
        <f ca="1">IF(ISNUMBER(SEARCH($A$1,Points_tbl[[#This Row],[Point Name]])),MAX($I$4:I279)+1,0)</f>
        <v>0</v>
      </c>
    </row>
    <row r="281" spans="7:9">
      <c r="G281" s="130" t="s">
        <v>2066</v>
      </c>
      <c r="H281" t="str">
        <f ca="1">IFERROR(INDEX(Points_tbl[Point Name],MATCH(ROWS(H$4:$H280),Points_tbl[Index Count],0)),"")</f>
        <v/>
      </c>
      <c r="I281">
        <f ca="1">IF(ISNUMBER(SEARCH($A$1,Points_tbl[[#This Row],[Point Name]])),MAX($I$4:I280)+1,0)</f>
        <v>0</v>
      </c>
    </row>
    <row r="282" spans="7:9">
      <c r="G282" s="130" t="s">
        <v>2067</v>
      </c>
      <c r="H282" t="str">
        <f ca="1">IFERROR(INDEX(Points_tbl[Point Name],MATCH(ROWS(H$4:$H281),Points_tbl[Index Count],0)),"")</f>
        <v/>
      </c>
      <c r="I282">
        <f ca="1">IF(ISNUMBER(SEARCH($A$1,Points_tbl[[#This Row],[Point Name]])),MAX($I$4:I281)+1,0)</f>
        <v>0</v>
      </c>
    </row>
    <row r="283" spans="7:9">
      <c r="G283" s="130" t="s">
        <v>296</v>
      </c>
      <c r="H283" t="str">
        <f ca="1">IFERROR(INDEX(Points_tbl[Point Name],MATCH(ROWS(H$4:$H282),Points_tbl[Index Count],0)),"")</f>
        <v/>
      </c>
      <c r="I283">
        <f ca="1">IF(ISNUMBER(SEARCH($A$1,Points_tbl[[#This Row],[Point Name]])),MAX($I$4:I282)+1,0)</f>
        <v>0</v>
      </c>
    </row>
    <row r="284" spans="7:9">
      <c r="G284" s="130" t="s">
        <v>1373</v>
      </c>
      <c r="H284" t="str">
        <f ca="1">IFERROR(INDEX(Points_tbl[Point Name],MATCH(ROWS(H$4:$H283),Points_tbl[Index Count],0)),"")</f>
        <v/>
      </c>
      <c r="I284">
        <f ca="1">IF(ISNUMBER(SEARCH($A$1,Points_tbl[[#This Row],[Point Name]])),MAX($I$4:I283)+1,0)</f>
        <v>0</v>
      </c>
    </row>
    <row r="285" spans="7:9">
      <c r="G285" s="130" t="s">
        <v>2068</v>
      </c>
      <c r="H285" t="str">
        <f ca="1">IFERROR(INDEX(Points_tbl[Point Name],MATCH(ROWS(H$4:$H284),Points_tbl[Index Count],0)),"")</f>
        <v/>
      </c>
      <c r="I285">
        <f ca="1">IF(ISNUMBER(SEARCH($A$1,Points_tbl[[#This Row],[Point Name]])),MAX($I$4:I284)+1,0)</f>
        <v>0</v>
      </c>
    </row>
    <row r="286" spans="7:9">
      <c r="G286" s="130" t="s">
        <v>2069</v>
      </c>
      <c r="H286" t="str">
        <f ca="1">IFERROR(INDEX(Points_tbl[Point Name],MATCH(ROWS(H$4:$H285),Points_tbl[Index Count],0)),"")</f>
        <v/>
      </c>
      <c r="I286">
        <f ca="1">IF(ISNUMBER(SEARCH($A$1,Points_tbl[[#This Row],[Point Name]])),MAX($I$4:I285)+1,0)</f>
        <v>0</v>
      </c>
    </row>
    <row r="287" spans="7:9">
      <c r="G287" s="130" t="s">
        <v>2070</v>
      </c>
      <c r="H287" t="str">
        <f ca="1">IFERROR(INDEX(Points_tbl[Point Name],MATCH(ROWS(H$4:$H286),Points_tbl[Index Count],0)),"")</f>
        <v/>
      </c>
      <c r="I287">
        <f ca="1">IF(ISNUMBER(SEARCH($A$1,Points_tbl[[#This Row],[Point Name]])),MAX($I$4:I286)+1,0)</f>
        <v>0</v>
      </c>
    </row>
    <row r="288" spans="7:9">
      <c r="G288" s="130" t="s">
        <v>2071</v>
      </c>
      <c r="H288" t="str">
        <f ca="1">IFERROR(INDEX(Points_tbl[Point Name],MATCH(ROWS(H$4:$H287),Points_tbl[Index Count],0)),"")</f>
        <v/>
      </c>
      <c r="I288">
        <f ca="1">IF(ISNUMBER(SEARCH($A$1,Points_tbl[[#This Row],[Point Name]])),MAX($I$4:I287)+1,0)</f>
        <v>0</v>
      </c>
    </row>
    <row r="289" spans="7:9">
      <c r="G289" s="130" t="s">
        <v>297</v>
      </c>
      <c r="H289" t="str">
        <f ca="1">IFERROR(INDEX(Points_tbl[Point Name],MATCH(ROWS(H$4:$H288),Points_tbl[Index Count],0)),"")</f>
        <v/>
      </c>
      <c r="I289">
        <f ca="1">IF(ISNUMBER(SEARCH($A$1,Points_tbl[[#This Row],[Point Name]])),MAX($I$4:I288)+1,0)</f>
        <v>0</v>
      </c>
    </row>
    <row r="290" spans="7:9">
      <c r="G290" s="130" t="s">
        <v>298</v>
      </c>
      <c r="H290" t="str">
        <f ca="1">IFERROR(INDEX(Points_tbl[Point Name],MATCH(ROWS(H$4:$H289),Points_tbl[Index Count],0)),"")</f>
        <v/>
      </c>
      <c r="I290">
        <f ca="1">IF(ISNUMBER(SEARCH($A$1,Points_tbl[[#This Row],[Point Name]])),MAX($I$4:I289)+1,0)</f>
        <v>0</v>
      </c>
    </row>
    <row r="291" spans="7:9">
      <c r="G291" s="130" t="s">
        <v>299</v>
      </c>
      <c r="H291" t="str">
        <f ca="1">IFERROR(INDEX(Points_tbl[Point Name],MATCH(ROWS(H$4:$H290),Points_tbl[Index Count],0)),"")</f>
        <v/>
      </c>
      <c r="I291">
        <f ca="1">IF(ISNUMBER(SEARCH($A$1,Points_tbl[[#This Row],[Point Name]])),MAX($I$4:I290)+1,0)</f>
        <v>0</v>
      </c>
    </row>
    <row r="292" spans="7:9">
      <c r="G292" s="130" t="s">
        <v>2072</v>
      </c>
      <c r="H292" t="str">
        <f ca="1">IFERROR(INDEX(Points_tbl[Point Name],MATCH(ROWS(H$4:$H291),Points_tbl[Index Count],0)),"")</f>
        <v/>
      </c>
      <c r="I292">
        <f ca="1">IF(ISNUMBER(SEARCH($A$1,Points_tbl[[#This Row],[Point Name]])),MAX($I$4:I291)+1,0)</f>
        <v>0</v>
      </c>
    </row>
    <row r="293" spans="7:9">
      <c r="G293" s="130" t="s">
        <v>300</v>
      </c>
      <c r="H293" t="str">
        <f ca="1">IFERROR(INDEX(Points_tbl[Point Name],MATCH(ROWS(H$4:$H292),Points_tbl[Index Count],0)),"")</f>
        <v/>
      </c>
      <c r="I293">
        <f ca="1">IF(ISNUMBER(SEARCH($A$1,Points_tbl[[#This Row],[Point Name]])),MAX($I$4:I292)+1,0)</f>
        <v>0</v>
      </c>
    </row>
    <row r="294" spans="7:9">
      <c r="G294" s="130" t="s">
        <v>2073</v>
      </c>
      <c r="H294" t="str">
        <f ca="1">IFERROR(INDEX(Points_tbl[Point Name],MATCH(ROWS(H$4:$H293),Points_tbl[Index Count],0)),"")</f>
        <v/>
      </c>
      <c r="I294">
        <f ca="1">IF(ISNUMBER(SEARCH($A$1,Points_tbl[[#This Row],[Point Name]])),MAX($I$4:I293)+1,0)</f>
        <v>0</v>
      </c>
    </row>
    <row r="295" spans="7:9">
      <c r="G295" s="130" t="s">
        <v>2074</v>
      </c>
      <c r="H295" t="str">
        <f ca="1">IFERROR(INDEX(Points_tbl[Point Name],MATCH(ROWS(H$4:$H294),Points_tbl[Index Count],0)),"")</f>
        <v/>
      </c>
      <c r="I295">
        <f ca="1">IF(ISNUMBER(SEARCH($A$1,Points_tbl[[#This Row],[Point Name]])),MAX($I$4:I294)+1,0)</f>
        <v>0</v>
      </c>
    </row>
    <row r="296" spans="7:9">
      <c r="G296" s="130" t="s">
        <v>2075</v>
      </c>
      <c r="H296" t="str">
        <f ca="1">IFERROR(INDEX(Points_tbl[Point Name],MATCH(ROWS(H$4:$H295),Points_tbl[Index Count],0)),"")</f>
        <v/>
      </c>
      <c r="I296">
        <f ca="1">IF(ISNUMBER(SEARCH($A$1,Points_tbl[[#This Row],[Point Name]])),MAX($I$4:I295)+1,0)</f>
        <v>0</v>
      </c>
    </row>
    <row r="297" spans="7:9">
      <c r="G297" s="130" t="s">
        <v>2076</v>
      </c>
      <c r="H297" t="str">
        <f ca="1">IFERROR(INDEX(Points_tbl[Point Name],MATCH(ROWS(H$4:$H296),Points_tbl[Index Count],0)),"")</f>
        <v/>
      </c>
      <c r="I297">
        <f ca="1">IF(ISNUMBER(SEARCH($A$1,Points_tbl[[#This Row],[Point Name]])),MAX($I$4:I296)+1,0)</f>
        <v>0</v>
      </c>
    </row>
    <row r="298" spans="7:9">
      <c r="G298" s="130" t="s">
        <v>2077</v>
      </c>
      <c r="H298" t="str">
        <f ca="1">IFERROR(INDEX(Points_tbl[Point Name],MATCH(ROWS(H$4:$H297),Points_tbl[Index Count],0)),"")</f>
        <v/>
      </c>
      <c r="I298">
        <f ca="1">IF(ISNUMBER(SEARCH($A$1,Points_tbl[[#This Row],[Point Name]])),MAX($I$4:I297)+1,0)</f>
        <v>0</v>
      </c>
    </row>
    <row r="299" spans="7:9">
      <c r="G299" s="130" t="s">
        <v>2078</v>
      </c>
      <c r="H299" t="str">
        <f ca="1">IFERROR(INDEX(Points_tbl[Point Name],MATCH(ROWS(H$4:$H298),Points_tbl[Index Count],0)),"")</f>
        <v/>
      </c>
      <c r="I299">
        <f ca="1">IF(ISNUMBER(SEARCH($A$1,Points_tbl[[#This Row],[Point Name]])),MAX($I$4:I298)+1,0)</f>
        <v>0</v>
      </c>
    </row>
    <row r="300" spans="7:9">
      <c r="G300" s="130" t="s">
        <v>2079</v>
      </c>
      <c r="H300" t="str">
        <f ca="1">IFERROR(INDEX(Points_tbl[Point Name],MATCH(ROWS(H$4:$H299),Points_tbl[Index Count],0)),"")</f>
        <v/>
      </c>
      <c r="I300">
        <f ca="1">IF(ISNUMBER(SEARCH($A$1,Points_tbl[[#This Row],[Point Name]])),MAX($I$4:I299)+1,0)</f>
        <v>0</v>
      </c>
    </row>
    <row r="301" spans="7:9">
      <c r="G301" s="130" t="s">
        <v>2080</v>
      </c>
      <c r="H301" t="str">
        <f ca="1">IFERROR(INDEX(Points_tbl[Point Name],MATCH(ROWS(H$4:$H300),Points_tbl[Index Count],0)),"")</f>
        <v/>
      </c>
      <c r="I301">
        <f ca="1">IF(ISNUMBER(SEARCH($A$1,Points_tbl[[#This Row],[Point Name]])),MAX($I$4:I300)+1,0)</f>
        <v>0</v>
      </c>
    </row>
    <row r="302" spans="7:9">
      <c r="G302" s="130" t="s">
        <v>301</v>
      </c>
      <c r="H302" t="str">
        <f ca="1">IFERROR(INDEX(Points_tbl[Point Name],MATCH(ROWS(H$4:$H301),Points_tbl[Index Count],0)),"")</f>
        <v/>
      </c>
      <c r="I302">
        <f ca="1">IF(ISNUMBER(SEARCH($A$1,Points_tbl[[#This Row],[Point Name]])),MAX($I$4:I301)+1,0)</f>
        <v>0</v>
      </c>
    </row>
    <row r="303" spans="7:9">
      <c r="G303" s="130" t="s">
        <v>2081</v>
      </c>
      <c r="H303" t="str">
        <f ca="1">IFERROR(INDEX(Points_tbl[Point Name],MATCH(ROWS(H$4:$H302),Points_tbl[Index Count],0)),"")</f>
        <v/>
      </c>
      <c r="I303">
        <f ca="1">IF(ISNUMBER(SEARCH($A$1,Points_tbl[[#This Row],[Point Name]])),MAX($I$4:I302)+1,0)</f>
        <v>0</v>
      </c>
    </row>
    <row r="304" spans="7:9">
      <c r="G304" s="130" t="s">
        <v>1644</v>
      </c>
      <c r="H304" t="str">
        <f ca="1">IFERROR(INDEX(Points_tbl[Point Name],MATCH(ROWS(H$4:$H303),Points_tbl[Index Count],0)),"")</f>
        <v/>
      </c>
      <c r="I304">
        <f ca="1">IF(ISNUMBER(SEARCH($A$1,Points_tbl[[#This Row],[Point Name]])),MAX($I$4:I303)+1,0)</f>
        <v>0</v>
      </c>
    </row>
    <row r="305" spans="7:9">
      <c r="G305" s="130" t="s">
        <v>2082</v>
      </c>
      <c r="H305" t="str">
        <f ca="1">IFERROR(INDEX(Points_tbl[Point Name],MATCH(ROWS(H$4:$H304),Points_tbl[Index Count],0)),"")</f>
        <v/>
      </c>
      <c r="I305">
        <f ca="1">IF(ISNUMBER(SEARCH($A$1,Points_tbl[[#This Row],[Point Name]])),MAX($I$4:I304)+1,0)</f>
        <v>0</v>
      </c>
    </row>
    <row r="306" spans="7:9">
      <c r="G306" s="130" t="s">
        <v>2083</v>
      </c>
      <c r="H306" t="str">
        <f ca="1">IFERROR(INDEX(Points_tbl[Point Name],MATCH(ROWS(H$4:$H305),Points_tbl[Index Count],0)),"")</f>
        <v/>
      </c>
      <c r="I306">
        <f ca="1">IF(ISNUMBER(SEARCH($A$1,Points_tbl[[#This Row],[Point Name]])),MAX($I$4:I305)+1,0)</f>
        <v>0</v>
      </c>
    </row>
    <row r="307" spans="7:9">
      <c r="G307" s="130" t="s">
        <v>302</v>
      </c>
      <c r="H307" t="str">
        <f ca="1">IFERROR(INDEX(Points_tbl[Point Name],MATCH(ROWS(H$4:$H306),Points_tbl[Index Count],0)),"")</f>
        <v/>
      </c>
      <c r="I307">
        <f ca="1">IF(ISNUMBER(SEARCH($A$1,Points_tbl[[#This Row],[Point Name]])),MAX($I$4:I306)+1,0)</f>
        <v>0</v>
      </c>
    </row>
    <row r="308" spans="7:9">
      <c r="G308" s="130" t="s">
        <v>2084</v>
      </c>
      <c r="H308" t="str">
        <f ca="1">IFERROR(INDEX(Points_tbl[Point Name],MATCH(ROWS(H$4:$H307),Points_tbl[Index Count],0)),"")</f>
        <v/>
      </c>
      <c r="I308">
        <f ca="1">IF(ISNUMBER(SEARCH($A$1,Points_tbl[[#This Row],[Point Name]])),MAX($I$4:I307)+1,0)</f>
        <v>0</v>
      </c>
    </row>
    <row r="309" spans="7:9">
      <c r="G309" s="130" t="s">
        <v>2085</v>
      </c>
      <c r="H309" t="str">
        <f ca="1">IFERROR(INDEX(Points_tbl[Point Name],MATCH(ROWS(H$4:$H308),Points_tbl[Index Count],0)),"")</f>
        <v/>
      </c>
      <c r="I309">
        <f ca="1">IF(ISNUMBER(SEARCH($A$1,Points_tbl[[#This Row],[Point Name]])),MAX($I$4:I308)+1,0)</f>
        <v>0</v>
      </c>
    </row>
    <row r="310" spans="7:9">
      <c r="G310" s="130" t="s">
        <v>303</v>
      </c>
      <c r="H310" t="str">
        <f ca="1">IFERROR(INDEX(Points_tbl[Point Name],MATCH(ROWS(H$4:$H309),Points_tbl[Index Count],0)),"")</f>
        <v/>
      </c>
      <c r="I310">
        <f ca="1">IF(ISNUMBER(SEARCH($A$1,Points_tbl[[#This Row],[Point Name]])),MAX($I$4:I309)+1,0)</f>
        <v>0</v>
      </c>
    </row>
    <row r="311" spans="7:9">
      <c r="G311" s="130" t="s">
        <v>1374</v>
      </c>
      <c r="H311" t="str">
        <f ca="1">IFERROR(INDEX(Points_tbl[Point Name],MATCH(ROWS(H$4:$H310),Points_tbl[Index Count],0)),"")</f>
        <v/>
      </c>
      <c r="I311">
        <f ca="1">IF(ISNUMBER(SEARCH($A$1,Points_tbl[[#This Row],[Point Name]])),MAX($I$4:I310)+1,0)</f>
        <v>0</v>
      </c>
    </row>
    <row r="312" spans="7:9">
      <c r="G312" s="130" t="s">
        <v>2086</v>
      </c>
      <c r="H312" t="str">
        <f ca="1">IFERROR(INDEX(Points_tbl[Point Name],MATCH(ROWS(H$4:$H311),Points_tbl[Index Count],0)),"")</f>
        <v/>
      </c>
      <c r="I312">
        <f ca="1">IF(ISNUMBER(SEARCH($A$1,Points_tbl[[#This Row],[Point Name]])),MAX($I$4:I311)+1,0)</f>
        <v>0</v>
      </c>
    </row>
    <row r="313" spans="7:9">
      <c r="G313" s="130" t="s">
        <v>2087</v>
      </c>
      <c r="H313" t="str">
        <f ca="1">IFERROR(INDEX(Points_tbl[Point Name],MATCH(ROWS(H$4:$H312),Points_tbl[Index Count],0)),"")</f>
        <v/>
      </c>
      <c r="I313">
        <f ca="1">IF(ISNUMBER(SEARCH($A$1,Points_tbl[[#This Row],[Point Name]])),MAX($I$4:I312)+1,0)</f>
        <v>0</v>
      </c>
    </row>
    <row r="314" spans="7:9">
      <c r="G314" s="130" t="s">
        <v>2088</v>
      </c>
      <c r="H314" t="str">
        <f ca="1">IFERROR(INDEX(Points_tbl[Point Name],MATCH(ROWS(H$4:$H313),Points_tbl[Index Count],0)),"")</f>
        <v/>
      </c>
      <c r="I314">
        <f ca="1">IF(ISNUMBER(SEARCH($A$1,Points_tbl[[#This Row],[Point Name]])),MAX($I$4:I313)+1,0)</f>
        <v>0</v>
      </c>
    </row>
    <row r="315" spans="7:9">
      <c r="G315" s="130" t="s">
        <v>304</v>
      </c>
      <c r="H315" t="str">
        <f ca="1">IFERROR(INDEX(Points_tbl[Point Name],MATCH(ROWS(H$4:$H314),Points_tbl[Index Count],0)),"")</f>
        <v/>
      </c>
      <c r="I315">
        <f ca="1">IF(ISNUMBER(SEARCH($A$1,Points_tbl[[#This Row],[Point Name]])),MAX($I$4:I314)+1,0)</f>
        <v>0</v>
      </c>
    </row>
    <row r="316" spans="7:9">
      <c r="G316" s="130" t="s">
        <v>2089</v>
      </c>
      <c r="H316" t="str">
        <f ca="1">IFERROR(INDEX(Points_tbl[Point Name],MATCH(ROWS(H$4:$H315),Points_tbl[Index Count],0)),"")</f>
        <v/>
      </c>
      <c r="I316">
        <f ca="1">IF(ISNUMBER(SEARCH($A$1,Points_tbl[[#This Row],[Point Name]])),MAX($I$4:I315)+1,0)</f>
        <v>0</v>
      </c>
    </row>
    <row r="317" spans="7:9">
      <c r="G317" s="130" t="s">
        <v>2090</v>
      </c>
      <c r="H317" t="str">
        <f ca="1">IFERROR(INDEX(Points_tbl[Point Name],MATCH(ROWS(H$4:$H316),Points_tbl[Index Count],0)),"")</f>
        <v/>
      </c>
      <c r="I317">
        <f ca="1">IF(ISNUMBER(SEARCH($A$1,Points_tbl[[#This Row],[Point Name]])),MAX($I$4:I316)+1,0)</f>
        <v>0</v>
      </c>
    </row>
    <row r="318" spans="7:9">
      <c r="G318" s="130" t="s">
        <v>2091</v>
      </c>
      <c r="H318" t="str">
        <f ca="1">IFERROR(INDEX(Points_tbl[Point Name],MATCH(ROWS(H$4:$H317),Points_tbl[Index Count],0)),"")</f>
        <v/>
      </c>
      <c r="I318">
        <f ca="1">IF(ISNUMBER(SEARCH($A$1,Points_tbl[[#This Row],[Point Name]])),MAX($I$4:I317)+1,0)</f>
        <v>0</v>
      </c>
    </row>
    <row r="319" spans="7:9">
      <c r="G319" s="130" t="s">
        <v>2092</v>
      </c>
      <c r="H319" t="str">
        <f ca="1">IFERROR(INDEX(Points_tbl[Point Name],MATCH(ROWS(H$4:$H318),Points_tbl[Index Count],0)),"")</f>
        <v/>
      </c>
      <c r="I319">
        <f ca="1">IF(ISNUMBER(SEARCH($A$1,Points_tbl[[#This Row],[Point Name]])),MAX($I$4:I318)+1,0)</f>
        <v>0</v>
      </c>
    </row>
    <row r="320" spans="7:9">
      <c r="G320" s="130" t="s">
        <v>305</v>
      </c>
      <c r="H320" t="str">
        <f ca="1">IFERROR(INDEX(Points_tbl[Point Name],MATCH(ROWS(H$4:$H319),Points_tbl[Index Count],0)),"")</f>
        <v/>
      </c>
      <c r="I320">
        <f ca="1">IF(ISNUMBER(SEARCH($A$1,Points_tbl[[#This Row],[Point Name]])),MAX($I$4:I319)+1,0)</f>
        <v>0</v>
      </c>
    </row>
    <row r="321" spans="7:9">
      <c r="G321" s="130" t="s">
        <v>2093</v>
      </c>
      <c r="H321" t="str">
        <f ca="1">IFERROR(INDEX(Points_tbl[Point Name],MATCH(ROWS(H$4:$H320),Points_tbl[Index Count],0)),"")</f>
        <v/>
      </c>
      <c r="I321">
        <f ca="1">IF(ISNUMBER(SEARCH($A$1,Points_tbl[[#This Row],[Point Name]])),MAX($I$4:I320)+1,0)</f>
        <v>0</v>
      </c>
    </row>
    <row r="322" spans="7:9">
      <c r="G322" s="130" t="s">
        <v>2094</v>
      </c>
      <c r="H322" t="str">
        <f ca="1">IFERROR(INDEX(Points_tbl[Point Name],MATCH(ROWS(H$4:$H321),Points_tbl[Index Count],0)),"")</f>
        <v/>
      </c>
      <c r="I322">
        <f ca="1">IF(ISNUMBER(SEARCH($A$1,Points_tbl[[#This Row],[Point Name]])),MAX($I$4:I321)+1,0)</f>
        <v>0</v>
      </c>
    </row>
    <row r="323" spans="7:9">
      <c r="G323" s="130" t="s">
        <v>2095</v>
      </c>
      <c r="H323" t="str">
        <f ca="1">IFERROR(INDEX(Points_tbl[Point Name],MATCH(ROWS(H$4:$H322),Points_tbl[Index Count],0)),"")</f>
        <v/>
      </c>
      <c r="I323">
        <f ca="1">IF(ISNUMBER(SEARCH($A$1,Points_tbl[[#This Row],[Point Name]])),MAX($I$4:I322)+1,0)</f>
        <v>0</v>
      </c>
    </row>
    <row r="324" spans="7:9">
      <c r="G324" s="130" t="s">
        <v>306</v>
      </c>
      <c r="H324" t="str">
        <f ca="1">IFERROR(INDEX(Points_tbl[Point Name],MATCH(ROWS(H$4:$H323),Points_tbl[Index Count],0)),"")</f>
        <v/>
      </c>
      <c r="I324">
        <f ca="1">IF(ISNUMBER(SEARCH($A$1,Points_tbl[[#This Row],[Point Name]])),MAX($I$4:I323)+1,0)</f>
        <v>0</v>
      </c>
    </row>
    <row r="325" spans="7:9">
      <c r="G325" s="130" t="s">
        <v>307</v>
      </c>
      <c r="H325" t="str">
        <f ca="1">IFERROR(INDEX(Points_tbl[Point Name],MATCH(ROWS(H$4:$H324),Points_tbl[Index Count],0)),"")</f>
        <v/>
      </c>
      <c r="I325">
        <f ca="1">IF(ISNUMBER(SEARCH($A$1,Points_tbl[[#This Row],[Point Name]])),MAX($I$4:I324)+1,0)</f>
        <v>0</v>
      </c>
    </row>
    <row r="326" spans="7:9">
      <c r="G326" s="130" t="s">
        <v>2096</v>
      </c>
      <c r="H326" t="str">
        <f ca="1">IFERROR(INDEX(Points_tbl[Point Name],MATCH(ROWS(H$4:$H325),Points_tbl[Index Count],0)),"")</f>
        <v/>
      </c>
      <c r="I326">
        <f ca="1">IF(ISNUMBER(SEARCH($A$1,Points_tbl[[#This Row],[Point Name]])),MAX($I$4:I325)+1,0)</f>
        <v>0</v>
      </c>
    </row>
    <row r="327" spans="7:9">
      <c r="G327" s="130" t="s">
        <v>1645</v>
      </c>
      <c r="H327" t="str">
        <f ca="1">IFERROR(INDEX(Points_tbl[Point Name],MATCH(ROWS(H$4:$H326),Points_tbl[Index Count],0)),"")</f>
        <v/>
      </c>
      <c r="I327">
        <f ca="1">IF(ISNUMBER(SEARCH($A$1,Points_tbl[[#This Row],[Point Name]])),MAX($I$4:I326)+1,0)</f>
        <v>0</v>
      </c>
    </row>
    <row r="328" spans="7:9">
      <c r="G328" s="130" t="s">
        <v>1396</v>
      </c>
      <c r="H328" t="str">
        <f ca="1">IFERROR(INDEX(Points_tbl[Point Name],MATCH(ROWS(H$4:$H327),Points_tbl[Index Count],0)),"")</f>
        <v/>
      </c>
      <c r="I328">
        <f ca="1">IF(ISNUMBER(SEARCH($A$1,Points_tbl[[#This Row],[Point Name]])),MAX($I$4:I327)+1,0)</f>
        <v>0</v>
      </c>
    </row>
    <row r="329" spans="7:9">
      <c r="G329" s="130" t="s">
        <v>308</v>
      </c>
      <c r="H329" t="str">
        <f ca="1">IFERROR(INDEX(Points_tbl[Point Name],MATCH(ROWS(H$4:$H328),Points_tbl[Index Count],0)),"")</f>
        <v/>
      </c>
      <c r="I329">
        <f ca="1">IF(ISNUMBER(SEARCH($A$1,Points_tbl[[#This Row],[Point Name]])),MAX($I$4:I328)+1,0)</f>
        <v>0</v>
      </c>
    </row>
    <row r="330" spans="7:9">
      <c r="G330" s="130" t="s">
        <v>309</v>
      </c>
      <c r="H330" t="str">
        <f ca="1">IFERROR(INDEX(Points_tbl[Point Name],MATCH(ROWS(H$4:$H329),Points_tbl[Index Count],0)),"")</f>
        <v/>
      </c>
      <c r="I330">
        <f ca="1">IF(ISNUMBER(SEARCH($A$1,Points_tbl[[#This Row],[Point Name]])),MAX($I$4:I329)+1,0)</f>
        <v>0</v>
      </c>
    </row>
    <row r="331" spans="7:9">
      <c r="G331" s="130" t="s">
        <v>310</v>
      </c>
      <c r="H331" t="str">
        <f ca="1">IFERROR(INDEX(Points_tbl[Point Name],MATCH(ROWS(H$4:$H330),Points_tbl[Index Count],0)),"")</f>
        <v/>
      </c>
      <c r="I331">
        <f ca="1">IF(ISNUMBER(SEARCH($A$1,Points_tbl[[#This Row],[Point Name]])),MAX($I$4:I330)+1,0)</f>
        <v>0</v>
      </c>
    </row>
    <row r="332" spans="7:9">
      <c r="G332" s="130" t="s">
        <v>311</v>
      </c>
      <c r="H332" t="str">
        <f ca="1">IFERROR(INDEX(Points_tbl[Point Name],MATCH(ROWS(H$4:$H331),Points_tbl[Index Count],0)),"")</f>
        <v/>
      </c>
      <c r="I332">
        <f ca="1">IF(ISNUMBER(SEARCH($A$1,Points_tbl[[#This Row],[Point Name]])),MAX($I$4:I331)+1,0)</f>
        <v>0</v>
      </c>
    </row>
    <row r="333" spans="7:9">
      <c r="G333" s="130" t="s">
        <v>2097</v>
      </c>
      <c r="H333" t="str">
        <f ca="1">IFERROR(INDEX(Points_tbl[Point Name],MATCH(ROWS(H$4:$H332),Points_tbl[Index Count],0)),"")</f>
        <v/>
      </c>
      <c r="I333">
        <f ca="1">IF(ISNUMBER(SEARCH($A$1,Points_tbl[[#This Row],[Point Name]])),MAX($I$4:I332)+1,0)</f>
        <v>0</v>
      </c>
    </row>
    <row r="334" spans="7:9">
      <c r="G334" s="130" t="s">
        <v>2098</v>
      </c>
      <c r="H334" t="str">
        <f ca="1">IFERROR(INDEX(Points_tbl[Point Name],MATCH(ROWS(H$4:$H333),Points_tbl[Index Count],0)),"")</f>
        <v/>
      </c>
      <c r="I334">
        <f ca="1">IF(ISNUMBER(SEARCH($A$1,Points_tbl[[#This Row],[Point Name]])),MAX($I$4:I333)+1,0)</f>
        <v>0</v>
      </c>
    </row>
    <row r="335" spans="7:9">
      <c r="G335" s="130" t="s">
        <v>2099</v>
      </c>
      <c r="H335" t="str">
        <f ca="1">IFERROR(INDEX(Points_tbl[Point Name],MATCH(ROWS(H$4:$H334),Points_tbl[Index Count],0)),"")</f>
        <v/>
      </c>
      <c r="I335">
        <f ca="1">IF(ISNUMBER(SEARCH($A$1,Points_tbl[[#This Row],[Point Name]])),MAX($I$4:I334)+1,0)</f>
        <v>0</v>
      </c>
    </row>
    <row r="336" spans="7:9">
      <c r="G336" s="130" t="s">
        <v>312</v>
      </c>
      <c r="H336" t="str">
        <f ca="1">IFERROR(INDEX(Points_tbl[Point Name],MATCH(ROWS(H$4:$H335),Points_tbl[Index Count],0)),"")</f>
        <v/>
      </c>
      <c r="I336">
        <f ca="1">IF(ISNUMBER(SEARCH($A$1,Points_tbl[[#This Row],[Point Name]])),MAX($I$4:I335)+1,0)</f>
        <v>0</v>
      </c>
    </row>
    <row r="337" spans="7:9">
      <c r="G337" s="130" t="s">
        <v>313</v>
      </c>
      <c r="H337" t="str">
        <f ca="1">IFERROR(INDEX(Points_tbl[Point Name],MATCH(ROWS(H$4:$H336),Points_tbl[Index Count],0)),"")</f>
        <v/>
      </c>
      <c r="I337">
        <f ca="1">IF(ISNUMBER(SEARCH($A$1,Points_tbl[[#This Row],[Point Name]])),MAX($I$4:I336)+1,0)</f>
        <v>0</v>
      </c>
    </row>
    <row r="338" spans="7:9">
      <c r="G338" s="130" t="s">
        <v>314</v>
      </c>
      <c r="H338" t="str">
        <f ca="1">IFERROR(INDEX(Points_tbl[Point Name],MATCH(ROWS(H$4:$H337),Points_tbl[Index Count],0)),"")</f>
        <v/>
      </c>
      <c r="I338">
        <f ca="1">IF(ISNUMBER(SEARCH($A$1,Points_tbl[[#This Row],[Point Name]])),MAX($I$4:I337)+1,0)</f>
        <v>0</v>
      </c>
    </row>
    <row r="339" spans="7:9">
      <c r="G339" s="130" t="s">
        <v>2100</v>
      </c>
      <c r="H339" t="str">
        <f ca="1">IFERROR(INDEX(Points_tbl[Point Name],MATCH(ROWS(H$4:$H338),Points_tbl[Index Count],0)),"")</f>
        <v/>
      </c>
      <c r="I339">
        <f ca="1">IF(ISNUMBER(SEARCH($A$1,Points_tbl[[#This Row],[Point Name]])),MAX($I$4:I338)+1,0)</f>
        <v>0</v>
      </c>
    </row>
    <row r="340" spans="7:9">
      <c r="G340" s="130" t="s">
        <v>2101</v>
      </c>
      <c r="H340" t="str">
        <f ca="1">IFERROR(INDEX(Points_tbl[Point Name],MATCH(ROWS(H$4:$H339),Points_tbl[Index Count],0)),"")</f>
        <v/>
      </c>
      <c r="I340">
        <f ca="1">IF(ISNUMBER(SEARCH($A$1,Points_tbl[[#This Row],[Point Name]])),MAX($I$4:I339)+1,0)</f>
        <v>0</v>
      </c>
    </row>
    <row r="341" spans="7:9">
      <c r="G341" s="130" t="s">
        <v>315</v>
      </c>
      <c r="H341" t="str">
        <f ca="1">IFERROR(INDEX(Points_tbl[Point Name],MATCH(ROWS(H$4:$H340),Points_tbl[Index Count],0)),"")</f>
        <v/>
      </c>
      <c r="I341">
        <f ca="1">IF(ISNUMBER(SEARCH($A$1,Points_tbl[[#This Row],[Point Name]])),MAX($I$4:I340)+1,0)</f>
        <v>0</v>
      </c>
    </row>
    <row r="342" spans="7:9">
      <c r="G342" s="130" t="s">
        <v>1397</v>
      </c>
      <c r="H342" t="str">
        <f ca="1">IFERROR(INDEX(Points_tbl[Point Name],MATCH(ROWS(H$4:$H341),Points_tbl[Index Count],0)),"")</f>
        <v/>
      </c>
      <c r="I342">
        <f ca="1">IF(ISNUMBER(SEARCH($A$1,Points_tbl[[#This Row],[Point Name]])),MAX($I$4:I341)+1,0)</f>
        <v>0</v>
      </c>
    </row>
    <row r="343" spans="7:9">
      <c r="G343" s="130" t="s">
        <v>316</v>
      </c>
      <c r="H343" t="str">
        <f ca="1">IFERROR(INDEX(Points_tbl[Point Name],MATCH(ROWS(H$4:$H342),Points_tbl[Index Count],0)),"")</f>
        <v/>
      </c>
      <c r="I343">
        <f ca="1">IF(ISNUMBER(SEARCH($A$1,Points_tbl[[#This Row],[Point Name]])),MAX($I$4:I342)+1,0)</f>
        <v>0</v>
      </c>
    </row>
    <row r="344" spans="7:9">
      <c r="G344" s="130" t="s">
        <v>1646</v>
      </c>
      <c r="H344" t="str">
        <f ca="1">IFERROR(INDEX(Points_tbl[Point Name],MATCH(ROWS(H$4:$H343),Points_tbl[Index Count],0)),"")</f>
        <v/>
      </c>
      <c r="I344">
        <f ca="1">IF(ISNUMBER(SEARCH($A$1,Points_tbl[[#This Row],[Point Name]])),MAX($I$4:I343)+1,0)</f>
        <v>0</v>
      </c>
    </row>
    <row r="345" spans="7:9">
      <c r="G345" s="130" t="s">
        <v>2102</v>
      </c>
      <c r="H345" t="str">
        <f ca="1">IFERROR(INDEX(Points_tbl[Point Name],MATCH(ROWS(H$4:$H344),Points_tbl[Index Count],0)),"")</f>
        <v/>
      </c>
      <c r="I345">
        <f ca="1">IF(ISNUMBER(SEARCH($A$1,Points_tbl[[#This Row],[Point Name]])),MAX($I$4:I344)+1,0)</f>
        <v>0</v>
      </c>
    </row>
    <row r="346" spans="7:9">
      <c r="G346" s="130" t="s">
        <v>2103</v>
      </c>
      <c r="H346" t="str">
        <f ca="1">IFERROR(INDEX(Points_tbl[Point Name],MATCH(ROWS(H$4:$H345),Points_tbl[Index Count],0)),"")</f>
        <v/>
      </c>
      <c r="I346">
        <f ca="1">IF(ISNUMBER(SEARCH($A$1,Points_tbl[[#This Row],[Point Name]])),MAX($I$4:I345)+1,0)</f>
        <v>0</v>
      </c>
    </row>
    <row r="347" spans="7:9">
      <c r="G347" s="130" t="s">
        <v>317</v>
      </c>
      <c r="H347" t="str">
        <f ca="1">IFERROR(INDEX(Points_tbl[Point Name],MATCH(ROWS(H$4:$H346),Points_tbl[Index Count],0)),"")</f>
        <v/>
      </c>
      <c r="I347">
        <f ca="1">IF(ISNUMBER(SEARCH($A$1,Points_tbl[[#This Row],[Point Name]])),MAX($I$4:I346)+1,0)</f>
        <v>0</v>
      </c>
    </row>
    <row r="348" spans="7:9">
      <c r="G348" s="130" t="s">
        <v>318</v>
      </c>
      <c r="H348" t="str">
        <f ca="1">IFERROR(INDEX(Points_tbl[Point Name],MATCH(ROWS(H$4:$H347),Points_tbl[Index Count],0)),"")</f>
        <v/>
      </c>
      <c r="I348">
        <f ca="1">IF(ISNUMBER(SEARCH($A$1,Points_tbl[[#This Row],[Point Name]])),MAX($I$4:I347)+1,0)</f>
        <v>0</v>
      </c>
    </row>
    <row r="349" spans="7:9">
      <c r="G349" s="130" t="s">
        <v>319</v>
      </c>
      <c r="H349" t="str">
        <f ca="1">IFERROR(INDEX(Points_tbl[Point Name],MATCH(ROWS(H$4:$H348),Points_tbl[Index Count],0)),"")</f>
        <v/>
      </c>
      <c r="I349">
        <f ca="1">IF(ISNUMBER(SEARCH($A$1,Points_tbl[[#This Row],[Point Name]])),MAX($I$4:I348)+1,0)</f>
        <v>0</v>
      </c>
    </row>
    <row r="350" spans="7:9">
      <c r="G350" s="130" t="s">
        <v>320</v>
      </c>
      <c r="H350" t="str">
        <f ca="1">IFERROR(INDEX(Points_tbl[Point Name],MATCH(ROWS(H$4:$H349),Points_tbl[Index Count],0)),"")</f>
        <v/>
      </c>
      <c r="I350">
        <f ca="1">IF(ISNUMBER(SEARCH($A$1,Points_tbl[[#This Row],[Point Name]])),MAX($I$4:I349)+1,0)</f>
        <v>0</v>
      </c>
    </row>
    <row r="351" spans="7:9">
      <c r="G351" s="130" t="s">
        <v>2104</v>
      </c>
      <c r="H351" t="str">
        <f ca="1">IFERROR(INDEX(Points_tbl[Point Name],MATCH(ROWS(H$4:$H350),Points_tbl[Index Count],0)),"")</f>
        <v/>
      </c>
      <c r="I351">
        <f ca="1">IF(ISNUMBER(SEARCH($A$1,Points_tbl[[#This Row],[Point Name]])),MAX($I$4:I350)+1,0)</f>
        <v>0</v>
      </c>
    </row>
    <row r="352" spans="7:9">
      <c r="G352" s="130" t="s">
        <v>2105</v>
      </c>
      <c r="H352" t="str">
        <f ca="1">IFERROR(INDEX(Points_tbl[Point Name],MATCH(ROWS(H$4:$H351),Points_tbl[Index Count],0)),"")</f>
        <v/>
      </c>
      <c r="I352">
        <f ca="1">IF(ISNUMBER(SEARCH($A$1,Points_tbl[[#This Row],[Point Name]])),MAX($I$4:I351)+1,0)</f>
        <v>0</v>
      </c>
    </row>
    <row r="353" spans="7:9">
      <c r="G353" s="130" t="s">
        <v>2106</v>
      </c>
      <c r="H353" t="str">
        <f ca="1">IFERROR(INDEX(Points_tbl[Point Name],MATCH(ROWS(H$4:$H352),Points_tbl[Index Count],0)),"")</f>
        <v/>
      </c>
      <c r="I353">
        <f ca="1">IF(ISNUMBER(SEARCH($A$1,Points_tbl[[#This Row],[Point Name]])),MAX($I$4:I352)+1,0)</f>
        <v>0</v>
      </c>
    </row>
    <row r="354" spans="7:9">
      <c r="G354" s="130" t="s">
        <v>2107</v>
      </c>
      <c r="H354" t="str">
        <f ca="1">IFERROR(INDEX(Points_tbl[Point Name],MATCH(ROWS(H$4:$H353),Points_tbl[Index Count],0)),"")</f>
        <v/>
      </c>
      <c r="I354">
        <f ca="1">IF(ISNUMBER(SEARCH($A$1,Points_tbl[[#This Row],[Point Name]])),MAX($I$4:I353)+1,0)</f>
        <v>0</v>
      </c>
    </row>
    <row r="355" spans="7:9">
      <c r="G355" s="130" t="s">
        <v>2108</v>
      </c>
      <c r="H355" t="str">
        <f ca="1">IFERROR(INDEX(Points_tbl[Point Name],MATCH(ROWS(H$4:$H354),Points_tbl[Index Count],0)),"")</f>
        <v/>
      </c>
      <c r="I355">
        <f ca="1">IF(ISNUMBER(SEARCH($A$1,Points_tbl[[#This Row],[Point Name]])),MAX($I$4:I354)+1,0)</f>
        <v>0</v>
      </c>
    </row>
    <row r="356" spans="7:9">
      <c r="G356" s="130" t="s">
        <v>2109</v>
      </c>
      <c r="H356" t="str">
        <f ca="1">IFERROR(INDEX(Points_tbl[Point Name],MATCH(ROWS(H$4:$H355),Points_tbl[Index Count],0)),"")</f>
        <v/>
      </c>
      <c r="I356">
        <f ca="1">IF(ISNUMBER(SEARCH($A$1,Points_tbl[[#This Row],[Point Name]])),MAX($I$4:I355)+1,0)</f>
        <v>0</v>
      </c>
    </row>
    <row r="357" spans="7:9">
      <c r="G357" s="130" t="s">
        <v>2110</v>
      </c>
      <c r="H357" t="str">
        <f ca="1">IFERROR(INDEX(Points_tbl[Point Name],MATCH(ROWS(H$4:$H356),Points_tbl[Index Count],0)),"")</f>
        <v/>
      </c>
      <c r="I357">
        <f ca="1">IF(ISNUMBER(SEARCH($A$1,Points_tbl[[#This Row],[Point Name]])),MAX($I$4:I356)+1,0)</f>
        <v>0</v>
      </c>
    </row>
    <row r="358" spans="7:9">
      <c r="G358" s="130" t="s">
        <v>2111</v>
      </c>
      <c r="H358" t="str">
        <f ca="1">IFERROR(INDEX(Points_tbl[Point Name],MATCH(ROWS(H$4:$H357),Points_tbl[Index Count],0)),"")</f>
        <v/>
      </c>
      <c r="I358">
        <f ca="1">IF(ISNUMBER(SEARCH($A$1,Points_tbl[[#This Row],[Point Name]])),MAX($I$4:I357)+1,0)</f>
        <v>0</v>
      </c>
    </row>
    <row r="359" spans="7:9">
      <c r="G359" s="130" t="s">
        <v>1647</v>
      </c>
      <c r="H359" t="str">
        <f ca="1">IFERROR(INDEX(Points_tbl[Point Name],MATCH(ROWS(H$4:$H358),Points_tbl[Index Count],0)),"")</f>
        <v/>
      </c>
      <c r="I359">
        <f ca="1">IF(ISNUMBER(SEARCH($A$1,Points_tbl[[#This Row],[Point Name]])),MAX($I$4:I358)+1,0)</f>
        <v>0</v>
      </c>
    </row>
    <row r="360" spans="7:9">
      <c r="G360" s="130" t="s">
        <v>2112</v>
      </c>
      <c r="H360" t="str">
        <f ca="1">IFERROR(INDEX(Points_tbl[Point Name],MATCH(ROWS(H$4:$H359),Points_tbl[Index Count],0)),"")</f>
        <v/>
      </c>
      <c r="I360">
        <f ca="1">IF(ISNUMBER(SEARCH($A$1,Points_tbl[[#This Row],[Point Name]])),MAX($I$4:I359)+1,0)</f>
        <v>0</v>
      </c>
    </row>
    <row r="361" spans="7:9">
      <c r="G361" s="130" t="s">
        <v>2113</v>
      </c>
      <c r="H361" t="str">
        <f ca="1">IFERROR(INDEX(Points_tbl[Point Name],MATCH(ROWS(H$4:$H360),Points_tbl[Index Count],0)),"")</f>
        <v/>
      </c>
      <c r="I361">
        <f ca="1">IF(ISNUMBER(SEARCH($A$1,Points_tbl[[#This Row],[Point Name]])),MAX($I$4:I360)+1,0)</f>
        <v>0</v>
      </c>
    </row>
    <row r="362" spans="7:9">
      <c r="G362" s="130" t="s">
        <v>1648</v>
      </c>
      <c r="H362" t="str">
        <f ca="1">IFERROR(INDEX(Points_tbl[Point Name],MATCH(ROWS(H$4:$H361),Points_tbl[Index Count],0)),"")</f>
        <v/>
      </c>
      <c r="I362">
        <f ca="1">IF(ISNUMBER(SEARCH($A$1,Points_tbl[[#This Row],[Point Name]])),MAX($I$4:I361)+1,0)</f>
        <v>0</v>
      </c>
    </row>
    <row r="363" spans="7:9">
      <c r="G363" s="130" t="s">
        <v>1649</v>
      </c>
      <c r="H363" t="str">
        <f ca="1">IFERROR(INDEX(Points_tbl[Point Name],MATCH(ROWS(H$4:$H362),Points_tbl[Index Count],0)),"")</f>
        <v/>
      </c>
      <c r="I363">
        <f ca="1">IF(ISNUMBER(SEARCH($A$1,Points_tbl[[#This Row],[Point Name]])),MAX($I$4:I362)+1,0)</f>
        <v>0</v>
      </c>
    </row>
    <row r="364" spans="7:9">
      <c r="G364" s="130" t="s">
        <v>2114</v>
      </c>
      <c r="H364" t="str">
        <f ca="1">IFERROR(INDEX(Points_tbl[Point Name],MATCH(ROWS(H$4:$H363),Points_tbl[Index Count],0)),"")</f>
        <v/>
      </c>
      <c r="I364">
        <f ca="1">IF(ISNUMBER(SEARCH($A$1,Points_tbl[[#This Row],[Point Name]])),MAX($I$4:I363)+1,0)</f>
        <v>0</v>
      </c>
    </row>
    <row r="365" spans="7:9">
      <c r="G365" s="130" t="s">
        <v>1398</v>
      </c>
      <c r="H365" t="str">
        <f ca="1">IFERROR(INDEX(Points_tbl[Point Name],MATCH(ROWS(H$4:$H364),Points_tbl[Index Count],0)),"")</f>
        <v/>
      </c>
      <c r="I365">
        <f ca="1">IF(ISNUMBER(SEARCH($A$1,Points_tbl[[#This Row],[Point Name]])),MAX($I$4:I364)+1,0)</f>
        <v>0</v>
      </c>
    </row>
    <row r="366" spans="7:9">
      <c r="G366" s="130" t="s">
        <v>1399</v>
      </c>
      <c r="H366" t="str">
        <f ca="1">IFERROR(INDEX(Points_tbl[Point Name],MATCH(ROWS(H$4:$H365),Points_tbl[Index Count],0)),"")</f>
        <v/>
      </c>
      <c r="I366">
        <f ca="1">IF(ISNUMBER(SEARCH($A$1,Points_tbl[[#This Row],[Point Name]])),MAX($I$4:I365)+1,0)</f>
        <v>0</v>
      </c>
    </row>
    <row r="367" spans="7:9">
      <c r="G367" s="130" t="s">
        <v>1400</v>
      </c>
      <c r="H367" t="str">
        <f ca="1">IFERROR(INDEX(Points_tbl[Point Name],MATCH(ROWS(H$4:$H366),Points_tbl[Index Count],0)),"")</f>
        <v/>
      </c>
      <c r="I367">
        <f ca="1">IF(ISNUMBER(SEARCH($A$1,Points_tbl[[#This Row],[Point Name]])),MAX($I$4:I366)+1,0)</f>
        <v>0</v>
      </c>
    </row>
    <row r="368" spans="7:9">
      <c r="G368" s="130" t="s">
        <v>1375</v>
      </c>
      <c r="H368" t="str">
        <f ca="1">IFERROR(INDEX(Points_tbl[Point Name],MATCH(ROWS(H$4:$H367),Points_tbl[Index Count],0)),"")</f>
        <v/>
      </c>
      <c r="I368">
        <f ca="1">IF(ISNUMBER(SEARCH($A$1,Points_tbl[[#This Row],[Point Name]])),MAX($I$4:I367)+1,0)</f>
        <v>0</v>
      </c>
    </row>
    <row r="369" spans="7:9">
      <c r="G369" s="130" t="s">
        <v>2115</v>
      </c>
      <c r="H369" t="str">
        <f ca="1">IFERROR(INDEX(Points_tbl[Point Name],MATCH(ROWS(H$4:$H368),Points_tbl[Index Count],0)),"")</f>
        <v/>
      </c>
      <c r="I369">
        <f ca="1">IF(ISNUMBER(SEARCH($A$1,Points_tbl[[#This Row],[Point Name]])),MAX($I$4:I368)+1,0)</f>
        <v>0</v>
      </c>
    </row>
    <row r="370" spans="7:9">
      <c r="G370" s="130" t="s">
        <v>1650</v>
      </c>
      <c r="H370" t="str">
        <f ca="1">IFERROR(INDEX(Points_tbl[Point Name],MATCH(ROWS(H$4:$H369),Points_tbl[Index Count],0)),"")</f>
        <v/>
      </c>
      <c r="I370">
        <f ca="1">IF(ISNUMBER(SEARCH($A$1,Points_tbl[[#This Row],[Point Name]])),MAX($I$4:I369)+1,0)</f>
        <v>0</v>
      </c>
    </row>
    <row r="371" spans="7:9">
      <c r="G371" s="130" t="s">
        <v>2116</v>
      </c>
      <c r="H371" t="str">
        <f ca="1">IFERROR(INDEX(Points_tbl[Point Name],MATCH(ROWS(H$4:$H370),Points_tbl[Index Count],0)),"")</f>
        <v/>
      </c>
      <c r="I371">
        <f ca="1">IF(ISNUMBER(SEARCH($A$1,Points_tbl[[#This Row],[Point Name]])),MAX($I$4:I370)+1,0)</f>
        <v>0</v>
      </c>
    </row>
    <row r="372" spans="7:9">
      <c r="G372" s="130" t="s">
        <v>2117</v>
      </c>
      <c r="H372" t="str">
        <f ca="1">IFERROR(INDEX(Points_tbl[Point Name],MATCH(ROWS(H$4:$H371),Points_tbl[Index Count],0)),"")</f>
        <v/>
      </c>
      <c r="I372">
        <f ca="1">IF(ISNUMBER(SEARCH($A$1,Points_tbl[[#This Row],[Point Name]])),MAX($I$4:I371)+1,0)</f>
        <v>0</v>
      </c>
    </row>
    <row r="373" spans="7:9">
      <c r="G373" s="130" t="s">
        <v>2118</v>
      </c>
      <c r="H373" t="str">
        <f ca="1">IFERROR(INDEX(Points_tbl[Point Name],MATCH(ROWS(H$4:$H372),Points_tbl[Index Count],0)),"")</f>
        <v/>
      </c>
      <c r="I373">
        <f ca="1">IF(ISNUMBER(SEARCH($A$1,Points_tbl[[#This Row],[Point Name]])),MAX($I$4:I372)+1,0)</f>
        <v>0</v>
      </c>
    </row>
    <row r="374" spans="7:9">
      <c r="G374" s="130" t="s">
        <v>321</v>
      </c>
      <c r="H374" t="str">
        <f ca="1">IFERROR(INDEX(Points_tbl[Point Name],MATCH(ROWS(H$4:$H373),Points_tbl[Index Count],0)),"")</f>
        <v/>
      </c>
      <c r="I374">
        <f ca="1">IF(ISNUMBER(SEARCH($A$1,Points_tbl[[#This Row],[Point Name]])),MAX($I$4:I373)+1,0)</f>
        <v>0</v>
      </c>
    </row>
    <row r="375" spans="7:9">
      <c r="G375" s="130" t="s">
        <v>2119</v>
      </c>
      <c r="H375" t="str">
        <f ca="1">IFERROR(INDEX(Points_tbl[Point Name],MATCH(ROWS(H$4:$H374),Points_tbl[Index Count],0)),"")</f>
        <v/>
      </c>
      <c r="I375">
        <f ca="1">IF(ISNUMBER(SEARCH($A$1,Points_tbl[[#This Row],[Point Name]])),MAX($I$4:I374)+1,0)</f>
        <v>0</v>
      </c>
    </row>
    <row r="376" spans="7:9">
      <c r="G376" s="130" t="s">
        <v>2120</v>
      </c>
      <c r="H376" t="str">
        <f ca="1">IFERROR(INDEX(Points_tbl[Point Name],MATCH(ROWS(H$4:$H375),Points_tbl[Index Count],0)),"")</f>
        <v/>
      </c>
      <c r="I376">
        <f ca="1">IF(ISNUMBER(SEARCH($A$1,Points_tbl[[#This Row],[Point Name]])),MAX($I$4:I375)+1,0)</f>
        <v>0</v>
      </c>
    </row>
    <row r="377" spans="7:9">
      <c r="G377" s="130" t="s">
        <v>2121</v>
      </c>
      <c r="H377" t="str">
        <f ca="1">IFERROR(INDEX(Points_tbl[Point Name],MATCH(ROWS(H$4:$H376),Points_tbl[Index Count],0)),"")</f>
        <v/>
      </c>
      <c r="I377">
        <f ca="1">IF(ISNUMBER(SEARCH($A$1,Points_tbl[[#This Row],[Point Name]])),MAX($I$4:I376)+1,0)</f>
        <v>0</v>
      </c>
    </row>
    <row r="378" spans="7:9">
      <c r="G378" s="130" t="s">
        <v>2122</v>
      </c>
      <c r="H378" t="str">
        <f ca="1">IFERROR(INDEX(Points_tbl[Point Name],MATCH(ROWS(H$4:$H377),Points_tbl[Index Count],0)),"")</f>
        <v/>
      </c>
      <c r="I378">
        <f ca="1">IF(ISNUMBER(SEARCH($A$1,Points_tbl[[#This Row],[Point Name]])),MAX($I$4:I377)+1,0)</f>
        <v>0</v>
      </c>
    </row>
    <row r="379" spans="7:9">
      <c r="G379" s="130" t="s">
        <v>322</v>
      </c>
      <c r="H379" t="str">
        <f ca="1">IFERROR(INDEX(Points_tbl[Point Name],MATCH(ROWS(H$4:$H378),Points_tbl[Index Count],0)),"")</f>
        <v/>
      </c>
      <c r="I379">
        <f ca="1">IF(ISNUMBER(SEARCH($A$1,Points_tbl[[#This Row],[Point Name]])),MAX($I$4:I378)+1,0)</f>
        <v>0</v>
      </c>
    </row>
    <row r="380" spans="7:9">
      <c r="G380" s="130" t="s">
        <v>323</v>
      </c>
      <c r="H380" t="str">
        <f ca="1">IFERROR(INDEX(Points_tbl[Point Name],MATCH(ROWS(H$4:$H379),Points_tbl[Index Count],0)),"")</f>
        <v/>
      </c>
      <c r="I380">
        <f ca="1">IF(ISNUMBER(SEARCH($A$1,Points_tbl[[#This Row],[Point Name]])),MAX($I$4:I379)+1,0)</f>
        <v>0</v>
      </c>
    </row>
    <row r="381" spans="7:9">
      <c r="G381" s="130" t="s">
        <v>2123</v>
      </c>
      <c r="H381" t="str">
        <f ca="1">IFERROR(INDEX(Points_tbl[Point Name],MATCH(ROWS(H$4:$H380),Points_tbl[Index Count],0)),"")</f>
        <v/>
      </c>
      <c r="I381">
        <f ca="1">IF(ISNUMBER(SEARCH($A$1,Points_tbl[[#This Row],[Point Name]])),MAX($I$4:I380)+1,0)</f>
        <v>0</v>
      </c>
    </row>
    <row r="382" spans="7:9">
      <c r="G382" s="130" t="s">
        <v>324</v>
      </c>
      <c r="H382" t="str">
        <f ca="1">IFERROR(INDEX(Points_tbl[Point Name],MATCH(ROWS(H$4:$H381),Points_tbl[Index Count],0)),"")</f>
        <v/>
      </c>
      <c r="I382">
        <f ca="1">IF(ISNUMBER(SEARCH($A$1,Points_tbl[[#This Row],[Point Name]])),MAX($I$4:I381)+1,0)</f>
        <v>0</v>
      </c>
    </row>
    <row r="383" spans="7:9">
      <c r="G383" s="130" t="s">
        <v>2124</v>
      </c>
      <c r="H383" t="str">
        <f ca="1">IFERROR(INDEX(Points_tbl[Point Name],MATCH(ROWS(H$4:$H382),Points_tbl[Index Count],0)),"")</f>
        <v/>
      </c>
      <c r="I383">
        <f ca="1">IF(ISNUMBER(SEARCH($A$1,Points_tbl[[#This Row],[Point Name]])),MAX($I$4:I382)+1,0)</f>
        <v>0</v>
      </c>
    </row>
    <row r="384" spans="7:9">
      <c r="G384" s="130" t="s">
        <v>1401</v>
      </c>
      <c r="H384" t="str">
        <f ca="1">IFERROR(INDEX(Points_tbl[Point Name],MATCH(ROWS(H$4:$H383),Points_tbl[Index Count],0)),"")</f>
        <v/>
      </c>
      <c r="I384">
        <f ca="1">IF(ISNUMBER(SEARCH($A$1,Points_tbl[[#This Row],[Point Name]])),MAX($I$4:I383)+1,0)</f>
        <v>0</v>
      </c>
    </row>
    <row r="385" spans="7:9">
      <c r="G385" s="130" t="s">
        <v>2125</v>
      </c>
      <c r="H385" t="str">
        <f ca="1">IFERROR(INDEX(Points_tbl[Point Name],MATCH(ROWS(H$4:$H384),Points_tbl[Index Count],0)),"")</f>
        <v/>
      </c>
      <c r="I385">
        <f ca="1">IF(ISNUMBER(SEARCH($A$1,Points_tbl[[#This Row],[Point Name]])),MAX($I$4:I384)+1,0)</f>
        <v>0</v>
      </c>
    </row>
    <row r="386" spans="7:9">
      <c r="G386" s="130" t="s">
        <v>2126</v>
      </c>
      <c r="H386" t="str">
        <f ca="1">IFERROR(INDEX(Points_tbl[Point Name],MATCH(ROWS(H$4:$H385),Points_tbl[Index Count],0)),"")</f>
        <v/>
      </c>
      <c r="I386">
        <f ca="1">IF(ISNUMBER(SEARCH($A$1,Points_tbl[[#This Row],[Point Name]])),MAX($I$4:I385)+1,0)</f>
        <v>0</v>
      </c>
    </row>
    <row r="387" spans="7:9">
      <c r="G387" s="130" t="s">
        <v>2127</v>
      </c>
      <c r="H387" t="str">
        <f ca="1">IFERROR(INDEX(Points_tbl[Point Name],MATCH(ROWS(H$4:$H386),Points_tbl[Index Count],0)),"")</f>
        <v/>
      </c>
      <c r="I387">
        <f ca="1">IF(ISNUMBER(SEARCH($A$1,Points_tbl[[#This Row],[Point Name]])),MAX($I$4:I386)+1,0)</f>
        <v>0</v>
      </c>
    </row>
    <row r="388" spans="7:9">
      <c r="G388" s="130" t="s">
        <v>325</v>
      </c>
      <c r="H388" t="str">
        <f ca="1">IFERROR(INDEX(Points_tbl[Point Name],MATCH(ROWS(H$4:$H387),Points_tbl[Index Count],0)),"")</f>
        <v/>
      </c>
      <c r="I388">
        <f ca="1">IF(ISNUMBER(SEARCH($A$1,Points_tbl[[#This Row],[Point Name]])),MAX($I$4:I387)+1,0)</f>
        <v>0</v>
      </c>
    </row>
    <row r="389" spans="7:9">
      <c r="G389" s="130" t="s">
        <v>2128</v>
      </c>
      <c r="H389" t="str">
        <f ca="1">IFERROR(INDEX(Points_tbl[Point Name],MATCH(ROWS(H$4:$H388),Points_tbl[Index Count],0)),"")</f>
        <v/>
      </c>
      <c r="I389">
        <f ca="1">IF(ISNUMBER(SEARCH($A$1,Points_tbl[[#This Row],[Point Name]])),MAX($I$4:I388)+1,0)</f>
        <v>0</v>
      </c>
    </row>
    <row r="390" spans="7:9">
      <c r="G390" s="130" t="s">
        <v>326</v>
      </c>
      <c r="H390" t="str">
        <f ca="1">IFERROR(INDEX(Points_tbl[Point Name],MATCH(ROWS(H$4:$H389),Points_tbl[Index Count],0)),"")</f>
        <v/>
      </c>
      <c r="I390">
        <f ca="1">IF(ISNUMBER(SEARCH($A$1,Points_tbl[[#This Row],[Point Name]])),MAX($I$4:I389)+1,0)</f>
        <v>0</v>
      </c>
    </row>
    <row r="391" spans="7:9">
      <c r="G391" s="130" t="s">
        <v>2129</v>
      </c>
      <c r="H391" t="str">
        <f ca="1">IFERROR(INDEX(Points_tbl[Point Name],MATCH(ROWS(H$4:$H390),Points_tbl[Index Count],0)),"")</f>
        <v/>
      </c>
      <c r="I391">
        <f ca="1">IF(ISNUMBER(SEARCH($A$1,Points_tbl[[#This Row],[Point Name]])),MAX($I$4:I390)+1,0)</f>
        <v>0</v>
      </c>
    </row>
    <row r="392" spans="7:9">
      <c r="G392" s="130" t="s">
        <v>327</v>
      </c>
      <c r="H392" t="str">
        <f ca="1">IFERROR(INDEX(Points_tbl[Point Name],MATCH(ROWS(H$4:$H391),Points_tbl[Index Count],0)),"")</f>
        <v/>
      </c>
      <c r="I392">
        <f ca="1">IF(ISNUMBER(SEARCH($A$1,Points_tbl[[#This Row],[Point Name]])),MAX($I$4:I391)+1,0)</f>
        <v>0</v>
      </c>
    </row>
    <row r="393" spans="7:9">
      <c r="G393" s="130" t="s">
        <v>2130</v>
      </c>
      <c r="H393" t="str">
        <f ca="1">IFERROR(INDEX(Points_tbl[Point Name],MATCH(ROWS(H$4:$H392),Points_tbl[Index Count],0)),"")</f>
        <v/>
      </c>
      <c r="I393">
        <f ca="1">IF(ISNUMBER(SEARCH($A$1,Points_tbl[[#This Row],[Point Name]])),MAX($I$4:I392)+1,0)</f>
        <v>0</v>
      </c>
    </row>
    <row r="394" spans="7:9">
      <c r="G394" s="130" t="s">
        <v>2131</v>
      </c>
      <c r="H394" t="str">
        <f ca="1">IFERROR(INDEX(Points_tbl[Point Name],MATCH(ROWS(H$4:$H393),Points_tbl[Index Count],0)),"")</f>
        <v/>
      </c>
      <c r="I394">
        <f ca="1">IF(ISNUMBER(SEARCH($A$1,Points_tbl[[#This Row],[Point Name]])),MAX($I$4:I393)+1,0)</f>
        <v>0</v>
      </c>
    </row>
    <row r="395" spans="7:9">
      <c r="G395" s="130" t="s">
        <v>2132</v>
      </c>
      <c r="H395" t="str">
        <f ca="1">IFERROR(INDEX(Points_tbl[Point Name],MATCH(ROWS(H$4:$H394),Points_tbl[Index Count],0)),"")</f>
        <v/>
      </c>
      <c r="I395">
        <f ca="1">IF(ISNUMBER(SEARCH($A$1,Points_tbl[[#This Row],[Point Name]])),MAX($I$4:I394)+1,0)</f>
        <v>0</v>
      </c>
    </row>
    <row r="396" spans="7:9">
      <c r="G396" s="130" t="s">
        <v>328</v>
      </c>
      <c r="H396" t="str">
        <f ca="1">IFERROR(INDEX(Points_tbl[Point Name],MATCH(ROWS(H$4:$H395),Points_tbl[Index Count],0)),"")</f>
        <v/>
      </c>
      <c r="I396">
        <f ca="1">IF(ISNUMBER(SEARCH($A$1,Points_tbl[[#This Row],[Point Name]])),MAX($I$4:I395)+1,0)</f>
        <v>0</v>
      </c>
    </row>
    <row r="397" spans="7:9">
      <c r="G397" s="130" t="s">
        <v>329</v>
      </c>
      <c r="H397" t="str">
        <f ca="1">IFERROR(INDEX(Points_tbl[Point Name],MATCH(ROWS(H$4:$H396),Points_tbl[Index Count],0)),"")</f>
        <v/>
      </c>
      <c r="I397">
        <f ca="1">IF(ISNUMBER(SEARCH($A$1,Points_tbl[[#This Row],[Point Name]])),MAX($I$4:I396)+1,0)</f>
        <v>0</v>
      </c>
    </row>
    <row r="398" spans="7:9">
      <c r="G398" s="130" t="s">
        <v>330</v>
      </c>
      <c r="H398" t="str">
        <f ca="1">IFERROR(INDEX(Points_tbl[Point Name],MATCH(ROWS(H$4:$H397),Points_tbl[Index Count],0)),"")</f>
        <v/>
      </c>
      <c r="I398">
        <f ca="1">IF(ISNUMBER(SEARCH($A$1,Points_tbl[[#This Row],[Point Name]])),MAX($I$4:I397)+1,0)</f>
        <v>0</v>
      </c>
    </row>
    <row r="399" spans="7:9">
      <c r="G399" s="130" t="s">
        <v>2133</v>
      </c>
      <c r="H399" t="str">
        <f ca="1">IFERROR(INDEX(Points_tbl[Point Name],MATCH(ROWS(H$4:$H398),Points_tbl[Index Count],0)),"")</f>
        <v/>
      </c>
      <c r="I399">
        <f ca="1">IF(ISNUMBER(SEARCH($A$1,Points_tbl[[#This Row],[Point Name]])),MAX($I$4:I398)+1,0)</f>
        <v>0</v>
      </c>
    </row>
    <row r="400" spans="7:9">
      <c r="G400" s="130" t="s">
        <v>2134</v>
      </c>
      <c r="H400" t="str">
        <f ca="1">IFERROR(INDEX(Points_tbl[Point Name],MATCH(ROWS(H$4:$H399),Points_tbl[Index Count],0)),"")</f>
        <v/>
      </c>
      <c r="I400">
        <f ca="1">IF(ISNUMBER(SEARCH($A$1,Points_tbl[[#This Row],[Point Name]])),MAX($I$4:I399)+1,0)</f>
        <v>0</v>
      </c>
    </row>
    <row r="401" spans="7:9">
      <c r="G401" s="130" t="s">
        <v>331</v>
      </c>
      <c r="H401" t="str">
        <f ca="1">IFERROR(INDEX(Points_tbl[Point Name],MATCH(ROWS(H$4:$H400),Points_tbl[Index Count],0)),"")</f>
        <v/>
      </c>
      <c r="I401">
        <f ca="1">IF(ISNUMBER(SEARCH($A$1,Points_tbl[[#This Row],[Point Name]])),MAX($I$4:I400)+1,0)</f>
        <v>0</v>
      </c>
    </row>
    <row r="402" spans="7:9">
      <c r="G402" s="130" t="s">
        <v>2135</v>
      </c>
      <c r="H402" t="str">
        <f ca="1">IFERROR(INDEX(Points_tbl[Point Name],MATCH(ROWS(H$4:$H401),Points_tbl[Index Count],0)),"")</f>
        <v/>
      </c>
      <c r="I402">
        <f ca="1">IF(ISNUMBER(SEARCH($A$1,Points_tbl[[#This Row],[Point Name]])),MAX($I$4:I401)+1,0)</f>
        <v>0</v>
      </c>
    </row>
    <row r="403" spans="7:9">
      <c r="G403" s="130" t="s">
        <v>1402</v>
      </c>
      <c r="H403" t="str">
        <f ca="1">IFERROR(INDEX(Points_tbl[Point Name],MATCH(ROWS(H$4:$H402),Points_tbl[Index Count],0)),"")</f>
        <v/>
      </c>
      <c r="I403">
        <f ca="1">IF(ISNUMBER(SEARCH($A$1,Points_tbl[[#This Row],[Point Name]])),MAX($I$4:I402)+1,0)</f>
        <v>0</v>
      </c>
    </row>
    <row r="404" spans="7:9">
      <c r="G404" s="130" t="s">
        <v>2136</v>
      </c>
      <c r="H404" t="str">
        <f ca="1">IFERROR(INDEX(Points_tbl[Point Name],MATCH(ROWS(H$4:$H403),Points_tbl[Index Count],0)),"")</f>
        <v/>
      </c>
      <c r="I404">
        <f ca="1">IF(ISNUMBER(SEARCH($A$1,Points_tbl[[#This Row],[Point Name]])),MAX($I$4:I403)+1,0)</f>
        <v>0</v>
      </c>
    </row>
    <row r="405" spans="7:9">
      <c r="G405" s="130" t="s">
        <v>2137</v>
      </c>
      <c r="H405" t="str">
        <f ca="1">IFERROR(INDEX(Points_tbl[Point Name],MATCH(ROWS(H$4:$H404),Points_tbl[Index Count],0)),"")</f>
        <v/>
      </c>
      <c r="I405">
        <f ca="1">IF(ISNUMBER(SEARCH($A$1,Points_tbl[[#This Row],[Point Name]])),MAX($I$4:I404)+1,0)</f>
        <v>0</v>
      </c>
    </row>
    <row r="406" spans="7:9">
      <c r="G406" s="130" t="s">
        <v>2138</v>
      </c>
      <c r="H406" t="str">
        <f ca="1">IFERROR(INDEX(Points_tbl[Point Name],MATCH(ROWS(H$4:$H405),Points_tbl[Index Count],0)),"")</f>
        <v/>
      </c>
      <c r="I406">
        <f ca="1">IF(ISNUMBER(SEARCH($A$1,Points_tbl[[#This Row],[Point Name]])),MAX($I$4:I405)+1,0)</f>
        <v>0</v>
      </c>
    </row>
    <row r="407" spans="7:9">
      <c r="G407" s="130" t="s">
        <v>332</v>
      </c>
      <c r="H407" t="str">
        <f ca="1">IFERROR(INDEX(Points_tbl[Point Name],MATCH(ROWS(H$4:$H406),Points_tbl[Index Count],0)),"")</f>
        <v/>
      </c>
      <c r="I407">
        <f ca="1">IF(ISNUMBER(SEARCH($A$1,Points_tbl[[#This Row],[Point Name]])),MAX($I$4:I406)+1,0)</f>
        <v>0</v>
      </c>
    </row>
    <row r="408" spans="7:9">
      <c r="G408" s="130" t="s">
        <v>2139</v>
      </c>
      <c r="H408" t="str">
        <f ca="1">IFERROR(INDEX(Points_tbl[Point Name],MATCH(ROWS(H$4:$H407),Points_tbl[Index Count],0)),"")</f>
        <v/>
      </c>
      <c r="I408">
        <f ca="1">IF(ISNUMBER(SEARCH($A$1,Points_tbl[[#This Row],[Point Name]])),MAX($I$4:I407)+1,0)</f>
        <v>0</v>
      </c>
    </row>
    <row r="409" spans="7:9">
      <c r="G409" s="130" t="s">
        <v>333</v>
      </c>
      <c r="H409" t="str">
        <f ca="1">IFERROR(INDEX(Points_tbl[Point Name],MATCH(ROWS(H$4:$H408),Points_tbl[Index Count],0)),"")</f>
        <v/>
      </c>
      <c r="I409">
        <f ca="1">IF(ISNUMBER(SEARCH($A$1,Points_tbl[[#This Row],[Point Name]])),MAX($I$4:I408)+1,0)</f>
        <v>0</v>
      </c>
    </row>
    <row r="410" spans="7:9">
      <c r="G410" s="130" t="s">
        <v>334</v>
      </c>
      <c r="H410" t="str">
        <f ca="1">IFERROR(INDEX(Points_tbl[Point Name],MATCH(ROWS(H$4:$H409),Points_tbl[Index Count],0)),"")</f>
        <v/>
      </c>
      <c r="I410">
        <f ca="1">IF(ISNUMBER(SEARCH($A$1,Points_tbl[[#This Row],[Point Name]])),MAX($I$4:I409)+1,0)</f>
        <v>0</v>
      </c>
    </row>
    <row r="411" spans="7:9">
      <c r="G411" s="130" t="s">
        <v>2140</v>
      </c>
      <c r="H411" t="str">
        <f ca="1">IFERROR(INDEX(Points_tbl[Point Name],MATCH(ROWS(H$4:$H410),Points_tbl[Index Count],0)),"")</f>
        <v/>
      </c>
      <c r="I411">
        <f ca="1">IF(ISNUMBER(SEARCH($A$1,Points_tbl[[#This Row],[Point Name]])),MAX($I$4:I410)+1,0)</f>
        <v>0</v>
      </c>
    </row>
    <row r="412" spans="7:9">
      <c r="G412" s="130" t="s">
        <v>2141</v>
      </c>
      <c r="H412" t="str">
        <f ca="1">IFERROR(INDEX(Points_tbl[Point Name],MATCH(ROWS(H$4:$H411),Points_tbl[Index Count],0)),"")</f>
        <v/>
      </c>
      <c r="I412">
        <f ca="1">IF(ISNUMBER(SEARCH($A$1,Points_tbl[[#This Row],[Point Name]])),MAX($I$4:I411)+1,0)</f>
        <v>0</v>
      </c>
    </row>
    <row r="413" spans="7:9">
      <c r="G413" s="130" t="s">
        <v>2142</v>
      </c>
      <c r="H413" t="str">
        <f ca="1">IFERROR(INDEX(Points_tbl[Point Name],MATCH(ROWS(H$4:$H412),Points_tbl[Index Count],0)),"")</f>
        <v/>
      </c>
      <c r="I413">
        <f ca="1">IF(ISNUMBER(SEARCH($A$1,Points_tbl[[#This Row],[Point Name]])),MAX($I$4:I412)+1,0)</f>
        <v>0</v>
      </c>
    </row>
    <row r="414" spans="7:9">
      <c r="G414" s="130" t="s">
        <v>1651</v>
      </c>
      <c r="H414" t="str">
        <f ca="1">IFERROR(INDEX(Points_tbl[Point Name],MATCH(ROWS(H$4:$H413),Points_tbl[Index Count],0)),"")</f>
        <v/>
      </c>
      <c r="I414">
        <f ca="1">IF(ISNUMBER(SEARCH($A$1,Points_tbl[[#This Row],[Point Name]])),MAX($I$4:I413)+1,0)</f>
        <v>0</v>
      </c>
    </row>
    <row r="415" spans="7:9">
      <c r="G415" s="130" t="s">
        <v>1652</v>
      </c>
      <c r="H415" t="str">
        <f ca="1">IFERROR(INDEX(Points_tbl[Point Name],MATCH(ROWS(H$4:$H414),Points_tbl[Index Count],0)),"")</f>
        <v/>
      </c>
      <c r="I415">
        <f ca="1">IF(ISNUMBER(SEARCH($A$1,Points_tbl[[#This Row],[Point Name]])),MAX($I$4:I414)+1,0)</f>
        <v>0</v>
      </c>
    </row>
    <row r="416" spans="7:9">
      <c r="G416" s="130" t="s">
        <v>2143</v>
      </c>
      <c r="H416" t="str">
        <f ca="1">IFERROR(INDEX(Points_tbl[Point Name],MATCH(ROWS(H$4:$H415),Points_tbl[Index Count],0)),"")</f>
        <v/>
      </c>
      <c r="I416">
        <f ca="1">IF(ISNUMBER(SEARCH($A$1,Points_tbl[[#This Row],[Point Name]])),MAX($I$4:I415)+1,0)</f>
        <v>0</v>
      </c>
    </row>
    <row r="417" spans="7:9">
      <c r="G417" s="130" t="s">
        <v>2144</v>
      </c>
      <c r="H417" t="str">
        <f ca="1">IFERROR(INDEX(Points_tbl[Point Name],MATCH(ROWS(H$4:$H416),Points_tbl[Index Count],0)),"")</f>
        <v/>
      </c>
      <c r="I417">
        <f ca="1">IF(ISNUMBER(SEARCH($A$1,Points_tbl[[#This Row],[Point Name]])),MAX($I$4:I416)+1,0)</f>
        <v>0</v>
      </c>
    </row>
    <row r="418" spans="7:9">
      <c r="G418" s="130" t="s">
        <v>335</v>
      </c>
      <c r="H418" t="str">
        <f ca="1">IFERROR(INDEX(Points_tbl[Point Name],MATCH(ROWS(H$4:$H417),Points_tbl[Index Count],0)),"")</f>
        <v/>
      </c>
      <c r="I418">
        <f ca="1">IF(ISNUMBER(SEARCH($A$1,Points_tbl[[#This Row],[Point Name]])),MAX($I$4:I417)+1,0)</f>
        <v>0</v>
      </c>
    </row>
    <row r="419" spans="7:9">
      <c r="G419" s="130" t="s">
        <v>336</v>
      </c>
      <c r="H419" t="str">
        <f ca="1">IFERROR(INDEX(Points_tbl[Point Name],MATCH(ROWS(H$4:$H418),Points_tbl[Index Count],0)),"")</f>
        <v/>
      </c>
      <c r="I419">
        <f ca="1">IF(ISNUMBER(SEARCH($A$1,Points_tbl[[#This Row],[Point Name]])),MAX($I$4:I418)+1,0)</f>
        <v>0</v>
      </c>
    </row>
    <row r="420" spans="7:9">
      <c r="G420" s="130" t="s">
        <v>1653</v>
      </c>
      <c r="H420" t="str">
        <f ca="1">IFERROR(INDEX(Points_tbl[Point Name],MATCH(ROWS(H$4:$H419),Points_tbl[Index Count],0)),"")</f>
        <v/>
      </c>
      <c r="I420">
        <f ca="1">IF(ISNUMBER(SEARCH($A$1,Points_tbl[[#This Row],[Point Name]])),MAX($I$4:I419)+1,0)</f>
        <v>0</v>
      </c>
    </row>
    <row r="421" spans="7:9">
      <c r="G421" s="130" t="s">
        <v>2145</v>
      </c>
      <c r="H421" t="str">
        <f ca="1">IFERROR(INDEX(Points_tbl[Point Name],MATCH(ROWS(H$4:$H420),Points_tbl[Index Count],0)),"")</f>
        <v/>
      </c>
      <c r="I421">
        <f ca="1">IF(ISNUMBER(SEARCH($A$1,Points_tbl[[#This Row],[Point Name]])),MAX($I$4:I420)+1,0)</f>
        <v>0</v>
      </c>
    </row>
    <row r="422" spans="7:9">
      <c r="G422" s="130" t="s">
        <v>2146</v>
      </c>
      <c r="H422" t="str">
        <f ca="1">IFERROR(INDEX(Points_tbl[Point Name],MATCH(ROWS(H$4:$H421),Points_tbl[Index Count],0)),"")</f>
        <v/>
      </c>
      <c r="I422">
        <f ca="1">IF(ISNUMBER(SEARCH($A$1,Points_tbl[[#This Row],[Point Name]])),MAX($I$4:I421)+1,0)</f>
        <v>0</v>
      </c>
    </row>
    <row r="423" spans="7:9">
      <c r="G423" s="130" t="s">
        <v>2147</v>
      </c>
      <c r="H423" t="str">
        <f ca="1">IFERROR(INDEX(Points_tbl[Point Name],MATCH(ROWS(H$4:$H422),Points_tbl[Index Count],0)),"")</f>
        <v/>
      </c>
      <c r="I423">
        <f ca="1">IF(ISNUMBER(SEARCH($A$1,Points_tbl[[#This Row],[Point Name]])),MAX($I$4:I422)+1,0)</f>
        <v>0</v>
      </c>
    </row>
    <row r="424" spans="7:9">
      <c r="G424" s="130" t="s">
        <v>2148</v>
      </c>
      <c r="H424" t="str">
        <f ca="1">IFERROR(INDEX(Points_tbl[Point Name],MATCH(ROWS(H$4:$H423),Points_tbl[Index Count],0)),"")</f>
        <v/>
      </c>
      <c r="I424">
        <f ca="1">IF(ISNUMBER(SEARCH($A$1,Points_tbl[[#This Row],[Point Name]])),MAX($I$4:I423)+1,0)</f>
        <v>0</v>
      </c>
    </row>
    <row r="425" spans="7:9">
      <c r="G425" s="130" t="s">
        <v>2149</v>
      </c>
      <c r="H425" t="str">
        <f ca="1">IFERROR(INDEX(Points_tbl[Point Name],MATCH(ROWS(H$4:$H424),Points_tbl[Index Count],0)),"")</f>
        <v/>
      </c>
      <c r="I425">
        <f ca="1">IF(ISNUMBER(SEARCH($A$1,Points_tbl[[#This Row],[Point Name]])),MAX($I$4:I424)+1,0)</f>
        <v>0</v>
      </c>
    </row>
    <row r="426" spans="7:9">
      <c r="G426" s="130" t="s">
        <v>1403</v>
      </c>
      <c r="H426" t="str">
        <f ca="1">IFERROR(INDEX(Points_tbl[Point Name],MATCH(ROWS(H$4:$H425),Points_tbl[Index Count],0)),"")</f>
        <v/>
      </c>
      <c r="I426">
        <f ca="1">IF(ISNUMBER(SEARCH($A$1,Points_tbl[[#This Row],[Point Name]])),MAX($I$4:I425)+1,0)</f>
        <v>0</v>
      </c>
    </row>
    <row r="427" spans="7:9">
      <c r="G427" s="130" t="s">
        <v>2150</v>
      </c>
      <c r="H427" t="str">
        <f ca="1">IFERROR(INDEX(Points_tbl[Point Name],MATCH(ROWS(H$4:$H426),Points_tbl[Index Count],0)),"")</f>
        <v/>
      </c>
      <c r="I427">
        <f ca="1">IF(ISNUMBER(SEARCH($A$1,Points_tbl[[#This Row],[Point Name]])),MAX($I$4:I426)+1,0)</f>
        <v>0</v>
      </c>
    </row>
    <row r="428" spans="7:9">
      <c r="G428" s="130" t="s">
        <v>2151</v>
      </c>
      <c r="H428" t="str">
        <f ca="1">IFERROR(INDEX(Points_tbl[Point Name],MATCH(ROWS(H$4:$H427),Points_tbl[Index Count],0)),"")</f>
        <v/>
      </c>
      <c r="I428">
        <f ca="1">IF(ISNUMBER(SEARCH($A$1,Points_tbl[[#This Row],[Point Name]])),MAX($I$4:I427)+1,0)</f>
        <v>0</v>
      </c>
    </row>
    <row r="429" spans="7:9">
      <c r="G429" s="130" t="s">
        <v>1404</v>
      </c>
      <c r="H429" t="str">
        <f ca="1">IFERROR(INDEX(Points_tbl[Point Name],MATCH(ROWS(H$4:$H428),Points_tbl[Index Count],0)),"")</f>
        <v/>
      </c>
      <c r="I429">
        <f ca="1">IF(ISNUMBER(SEARCH($A$1,Points_tbl[[#This Row],[Point Name]])),MAX($I$4:I428)+1,0)</f>
        <v>0</v>
      </c>
    </row>
    <row r="430" spans="7:9">
      <c r="G430" s="130" t="s">
        <v>1405</v>
      </c>
      <c r="H430" t="str">
        <f ca="1">IFERROR(INDEX(Points_tbl[Point Name],MATCH(ROWS(H$4:$H429),Points_tbl[Index Count],0)),"")</f>
        <v/>
      </c>
      <c r="I430">
        <f ca="1">IF(ISNUMBER(SEARCH($A$1,Points_tbl[[#This Row],[Point Name]])),MAX($I$4:I429)+1,0)</f>
        <v>0</v>
      </c>
    </row>
    <row r="431" spans="7:9">
      <c r="G431" s="130" t="s">
        <v>337</v>
      </c>
      <c r="H431" t="str">
        <f ca="1">IFERROR(INDEX(Points_tbl[Point Name],MATCH(ROWS(H$4:$H430),Points_tbl[Index Count],0)),"")</f>
        <v/>
      </c>
      <c r="I431">
        <f ca="1">IF(ISNUMBER(SEARCH($A$1,Points_tbl[[#This Row],[Point Name]])),MAX($I$4:I430)+1,0)</f>
        <v>0</v>
      </c>
    </row>
    <row r="432" spans="7:9">
      <c r="G432" s="130" t="s">
        <v>2152</v>
      </c>
      <c r="H432" t="str">
        <f ca="1">IFERROR(INDEX(Points_tbl[Point Name],MATCH(ROWS(H$4:$H431),Points_tbl[Index Count],0)),"")</f>
        <v/>
      </c>
      <c r="I432">
        <f ca="1">IF(ISNUMBER(SEARCH($A$1,Points_tbl[[#This Row],[Point Name]])),MAX($I$4:I431)+1,0)</f>
        <v>0</v>
      </c>
    </row>
    <row r="433" spans="7:9">
      <c r="G433" s="130" t="s">
        <v>2153</v>
      </c>
      <c r="H433" t="str">
        <f ca="1">IFERROR(INDEX(Points_tbl[Point Name],MATCH(ROWS(H$4:$H432),Points_tbl[Index Count],0)),"")</f>
        <v/>
      </c>
      <c r="I433">
        <f ca="1">IF(ISNUMBER(SEARCH($A$1,Points_tbl[[#This Row],[Point Name]])),MAX($I$4:I432)+1,0)</f>
        <v>0</v>
      </c>
    </row>
    <row r="434" spans="7:9">
      <c r="G434" s="130" t="s">
        <v>2154</v>
      </c>
      <c r="H434" t="str">
        <f ca="1">IFERROR(INDEX(Points_tbl[Point Name],MATCH(ROWS(H$4:$H433),Points_tbl[Index Count],0)),"")</f>
        <v/>
      </c>
      <c r="I434">
        <f ca="1">IF(ISNUMBER(SEARCH($A$1,Points_tbl[[#This Row],[Point Name]])),MAX($I$4:I433)+1,0)</f>
        <v>0</v>
      </c>
    </row>
    <row r="435" spans="7:9">
      <c r="G435" s="130" t="s">
        <v>2155</v>
      </c>
      <c r="H435" t="str">
        <f ca="1">IFERROR(INDEX(Points_tbl[Point Name],MATCH(ROWS(H$4:$H434),Points_tbl[Index Count],0)),"")</f>
        <v/>
      </c>
      <c r="I435">
        <f ca="1">IF(ISNUMBER(SEARCH($A$1,Points_tbl[[#This Row],[Point Name]])),MAX($I$4:I434)+1,0)</f>
        <v>0</v>
      </c>
    </row>
    <row r="436" spans="7:9">
      <c r="G436" s="130" t="s">
        <v>338</v>
      </c>
      <c r="H436" t="str">
        <f ca="1">IFERROR(INDEX(Points_tbl[Point Name],MATCH(ROWS(H$4:$H435),Points_tbl[Index Count],0)),"")</f>
        <v/>
      </c>
      <c r="I436">
        <f ca="1">IF(ISNUMBER(SEARCH($A$1,Points_tbl[[#This Row],[Point Name]])),MAX($I$4:I435)+1,0)</f>
        <v>0</v>
      </c>
    </row>
    <row r="437" spans="7:9">
      <c r="G437" s="130" t="s">
        <v>2156</v>
      </c>
      <c r="H437" t="str">
        <f ca="1">IFERROR(INDEX(Points_tbl[Point Name],MATCH(ROWS(H$4:$H436),Points_tbl[Index Count],0)),"")</f>
        <v/>
      </c>
      <c r="I437">
        <f ca="1">IF(ISNUMBER(SEARCH($A$1,Points_tbl[[#This Row],[Point Name]])),MAX($I$4:I436)+1,0)</f>
        <v>0</v>
      </c>
    </row>
    <row r="438" spans="7:9">
      <c r="G438" s="130" t="s">
        <v>2157</v>
      </c>
      <c r="H438" t="str">
        <f ca="1">IFERROR(INDEX(Points_tbl[Point Name],MATCH(ROWS(H$4:$H437),Points_tbl[Index Count],0)),"")</f>
        <v/>
      </c>
      <c r="I438">
        <f ca="1">IF(ISNUMBER(SEARCH($A$1,Points_tbl[[#This Row],[Point Name]])),MAX($I$4:I437)+1,0)</f>
        <v>0</v>
      </c>
    </row>
    <row r="439" spans="7:9">
      <c r="G439" s="130" t="s">
        <v>2158</v>
      </c>
      <c r="H439" t="str">
        <f ca="1">IFERROR(INDEX(Points_tbl[Point Name],MATCH(ROWS(H$4:$H438),Points_tbl[Index Count],0)),"")</f>
        <v/>
      </c>
      <c r="I439">
        <f ca="1">IF(ISNUMBER(SEARCH($A$1,Points_tbl[[#This Row],[Point Name]])),MAX($I$4:I438)+1,0)</f>
        <v>0</v>
      </c>
    </row>
    <row r="440" spans="7:9">
      <c r="G440" s="130" t="s">
        <v>339</v>
      </c>
      <c r="H440" t="str">
        <f ca="1">IFERROR(INDEX(Points_tbl[Point Name],MATCH(ROWS(H$4:$H439),Points_tbl[Index Count],0)),"")</f>
        <v/>
      </c>
      <c r="I440">
        <f ca="1">IF(ISNUMBER(SEARCH($A$1,Points_tbl[[#This Row],[Point Name]])),MAX($I$4:I439)+1,0)</f>
        <v>0</v>
      </c>
    </row>
    <row r="441" spans="7:9">
      <c r="G441" s="130" t="s">
        <v>2159</v>
      </c>
      <c r="H441" t="str">
        <f ca="1">IFERROR(INDEX(Points_tbl[Point Name],MATCH(ROWS(H$4:$H440),Points_tbl[Index Count],0)),"")</f>
        <v/>
      </c>
      <c r="I441">
        <f ca="1">IF(ISNUMBER(SEARCH($A$1,Points_tbl[[#This Row],[Point Name]])),MAX($I$4:I440)+1,0)</f>
        <v>0</v>
      </c>
    </row>
    <row r="442" spans="7:9">
      <c r="G442" s="130" t="s">
        <v>2160</v>
      </c>
      <c r="H442" t="str">
        <f ca="1">IFERROR(INDEX(Points_tbl[Point Name],MATCH(ROWS(H$4:$H441),Points_tbl[Index Count],0)),"")</f>
        <v/>
      </c>
      <c r="I442">
        <f ca="1">IF(ISNUMBER(SEARCH($A$1,Points_tbl[[#This Row],[Point Name]])),MAX($I$4:I441)+1,0)</f>
        <v>0</v>
      </c>
    </row>
    <row r="443" spans="7:9">
      <c r="G443" s="130" t="s">
        <v>2161</v>
      </c>
      <c r="H443" t="str">
        <f ca="1">IFERROR(INDEX(Points_tbl[Point Name],MATCH(ROWS(H$4:$H442),Points_tbl[Index Count],0)),"")</f>
        <v/>
      </c>
      <c r="I443">
        <f ca="1">IF(ISNUMBER(SEARCH($A$1,Points_tbl[[#This Row],[Point Name]])),MAX($I$4:I442)+1,0)</f>
        <v>0</v>
      </c>
    </row>
    <row r="444" spans="7:9">
      <c r="G444" s="130" t="s">
        <v>2162</v>
      </c>
      <c r="H444" t="str">
        <f ca="1">IFERROR(INDEX(Points_tbl[Point Name],MATCH(ROWS(H$4:$H443),Points_tbl[Index Count],0)),"")</f>
        <v/>
      </c>
      <c r="I444">
        <f ca="1">IF(ISNUMBER(SEARCH($A$1,Points_tbl[[#This Row],[Point Name]])),MAX($I$4:I443)+1,0)</f>
        <v>0</v>
      </c>
    </row>
    <row r="445" spans="7:9">
      <c r="G445" s="130" t="s">
        <v>2163</v>
      </c>
      <c r="H445" t="str">
        <f ca="1">IFERROR(INDEX(Points_tbl[Point Name],MATCH(ROWS(H$4:$H444),Points_tbl[Index Count],0)),"")</f>
        <v/>
      </c>
      <c r="I445">
        <f ca="1">IF(ISNUMBER(SEARCH($A$1,Points_tbl[[#This Row],[Point Name]])),MAX($I$4:I444)+1,0)</f>
        <v>0</v>
      </c>
    </row>
    <row r="446" spans="7:9">
      <c r="G446" s="130" t="s">
        <v>2164</v>
      </c>
      <c r="H446" t="str">
        <f ca="1">IFERROR(INDEX(Points_tbl[Point Name],MATCH(ROWS(H$4:$H445),Points_tbl[Index Count],0)),"")</f>
        <v/>
      </c>
      <c r="I446">
        <f ca="1">IF(ISNUMBER(SEARCH($A$1,Points_tbl[[#This Row],[Point Name]])),MAX($I$4:I445)+1,0)</f>
        <v>0</v>
      </c>
    </row>
    <row r="447" spans="7:9">
      <c r="G447" s="130" t="s">
        <v>2165</v>
      </c>
      <c r="H447" t="str">
        <f ca="1">IFERROR(INDEX(Points_tbl[Point Name],MATCH(ROWS(H$4:$H446),Points_tbl[Index Count],0)),"")</f>
        <v/>
      </c>
      <c r="I447">
        <f ca="1">IF(ISNUMBER(SEARCH($A$1,Points_tbl[[#This Row],[Point Name]])),MAX($I$4:I446)+1,0)</f>
        <v>0</v>
      </c>
    </row>
    <row r="448" spans="7:9">
      <c r="G448" s="130" t="s">
        <v>2166</v>
      </c>
      <c r="H448" t="str">
        <f ca="1">IFERROR(INDEX(Points_tbl[Point Name],MATCH(ROWS(H$4:$H447),Points_tbl[Index Count],0)),"")</f>
        <v/>
      </c>
      <c r="I448">
        <f ca="1">IF(ISNUMBER(SEARCH($A$1,Points_tbl[[#This Row],[Point Name]])),MAX($I$4:I447)+1,0)</f>
        <v>0</v>
      </c>
    </row>
    <row r="449" spans="7:9">
      <c r="G449" s="130" t="s">
        <v>340</v>
      </c>
      <c r="H449" t="str">
        <f ca="1">IFERROR(INDEX(Points_tbl[Point Name],MATCH(ROWS(H$4:$H448),Points_tbl[Index Count],0)),"")</f>
        <v/>
      </c>
      <c r="I449">
        <f ca="1">IF(ISNUMBER(SEARCH($A$1,Points_tbl[[#This Row],[Point Name]])),MAX($I$4:I448)+1,0)</f>
        <v>0</v>
      </c>
    </row>
    <row r="450" spans="7:9">
      <c r="G450" s="130" t="s">
        <v>2167</v>
      </c>
      <c r="H450" t="str">
        <f ca="1">IFERROR(INDEX(Points_tbl[Point Name],MATCH(ROWS(H$4:$H449),Points_tbl[Index Count],0)),"")</f>
        <v/>
      </c>
      <c r="I450">
        <f ca="1">IF(ISNUMBER(SEARCH($A$1,Points_tbl[[#This Row],[Point Name]])),MAX($I$4:I449)+1,0)</f>
        <v>0</v>
      </c>
    </row>
    <row r="451" spans="7:9">
      <c r="G451" s="130" t="s">
        <v>2168</v>
      </c>
      <c r="H451" t="str">
        <f ca="1">IFERROR(INDEX(Points_tbl[Point Name],MATCH(ROWS(H$4:$H450),Points_tbl[Index Count],0)),"")</f>
        <v/>
      </c>
      <c r="I451">
        <f ca="1">IF(ISNUMBER(SEARCH($A$1,Points_tbl[[#This Row],[Point Name]])),MAX($I$4:I450)+1,0)</f>
        <v>0</v>
      </c>
    </row>
    <row r="452" spans="7:9">
      <c r="G452" s="130" t="s">
        <v>2169</v>
      </c>
      <c r="H452" t="str">
        <f ca="1">IFERROR(INDEX(Points_tbl[Point Name],MATCH(ROWS(H$4:$H451),Points_tbl[Index Count],0)),"")</f>
        <v/>
      </c>
      <c r="I452">
        <f ca="1">IF(ISNUMBER(SEARCH($A$1,Points_tbl[[#This Row],[Point Name]])),MAX($I$4:I451)+1,0)</f>
        <v>0</v>
      </c>
    </row>
    <row r="453" spans="7:9">
      <c r="G453" s="130" t="s">
        <v>2170</v>
      </c>
      <c r="H453" t="str">
        <f ca="1">IFERROR(INDEX(Points_tbl[Point Name],MATCH(ROWS(H$4:$H452),Points_tbl[Index Count],0)),"")</f>
        <v/>
      </c>
      <c r="I453">
        <f ca="1">IF(ISNUMBER(SEARCH($A$1,Points_tbl[[#This Row],[Point Name]])),MAX($I$4:I452)+1,0)</f>
        <v>0</v>
      </c>
    </row>
    <row r="454" spans="7:9">
      <c r="G454" s="130" t="s">
        <v>2171</v>
      </c>
      <c r="H454" t="str">
        <f ca="1">IFERROR(INDEX(Points_tbl[Point Name],MATCH(ROWS(H$4:$H453),Points_tbl[Index Count],0)),"")</f>
        <v/>
      </c>
      <c r="I454">
        <f ca="1">IF(ISNUMBER(SEARCH($A$1,Points_tbl[[#This Row],[Point Name]])),MAX($I$4:I453)+1,0)</f>
        <v>0</v>
      </c>
    </row>
    <row r="455" spans="7:9">
      <c r="G455" s="130" t="s">
        <v>2172</v>
      </c>
      <c r="H455" t="str">
        <f ca="1">IFERROR(INDEX(Points_tbl[Point Name],MATCH(ROWS(H$4:$H454),Points_tbl[Index Count],0)),"")</f>
        <v/>
      </c>
      <c r="I455">
        <f ca="1">IF(ISNUMBER(SEARCH($A$1,Points_tbl[[#This Row],[Point Name]])),MAX($I$4:I454)+1,0)</f>
        <v>0</v>
      </c>
    </row>
    <row r="456" spans="7:9">
      <c r="G456" s="130" t="s">
        <v>2173</v>
      </c>
      <c r="H456" t="str">
        <f ca="1">IFERROR(INDEX(Points_tbl[Point Name],MATCH(ROWS(H$4:$H455),Points_tbl[Index Count],0)),"")</f>
        <v/>
      </c>
      <c r="I456">
        <f ca="1">IF(ISNUMBER(SEARCH($A$1,Points_tbl[[#This Row],[Point Name]])),MAX($I$4:I455)+1,0)</f>
        <v>0</v>
      </c>
    </row>
    <row r="457" spans="7:9">
      <c r="G457" s="130" t="s">
        <v>2174</v>
      </c>
      <c r="H457" t="str">
        <f ca="1">IFERROR(INDEX(Points_tbl[Point Name],MATCH(ROWS(H$4:$H456),Points_tbl[Index Count],0)),"")</f>
        <v/>
      </c>
      <c r="I457">
        <f ca="1">IF(ISNUMBER(SEARCH($A$1,Points_tbl[[#This Row],[Point Name]])),MAX($I$4:I456)+1,0)</f>
        <v>0</v>
      </c>
    </row>
    <row r="458" spans="7:9">
      <c r="G458" s="130" t="s">
        <v>341</v>
      </c>
      <c r="H458" t="str">
        <f ca="1">IFERROR(INDEX(Points_tbl[Point Name],MATCH(ROWS(H$4:$H457),Points_tbl[Index Count],0)),"")</f>
        <v/>
      </c>
      <c r="I458">
        <f ca="1">IF(ISNUMBER(SEARCH($A$1,Points_tbl[[#This Row],[Point Name]])),MAX($I$4:I457)+1,0)</f>
        <v>0</v>
      </c>
    </row>
    <row r="459" spans="7:9">
      <c r="G459" s="130" t="s">
        <v>2175</v>
      </c>
      <c r="H459" t="str">
        <f ca="1">IFERROR(INDEX(Points_tbl[Point Name],MATCH(ROWS(H$4:$H458),Points_tbl[Index Count],0)),"")</f>
        <v/>
      </c>
      <c r="I459">
        <f ca="1">IF(ISNUMBER(SEARCH($A$1,Points_tbl[[#This Row],[Point Name]])),MAX($I$4:I458)+1,0)</f>
        <v>0</v>
      </c>
    </row>
    <row r="460" spans="7:9">
      <c r="G460" s="130" t="s">
        <v>342</v>
      </c>
      <c r="H460" t="str">
        <f ca="1">IFERROR(INDEX(Points_tbl[Point Name],MATCH(ROWS(H$4:$H459),Points_tbl[Index Count],0)),"")</f>
        <v/>
      </c>
      <c r="I460">
        <f ca="1">IF(ISNUMBER(SEARCH($A$1,Points_tbl[[#This Row],[Point Name]])),MAX($I$4:I459)+1,0)</f>
        <v>0</v>
      </c>
    </row>
    <row r="461" spans="7:9">
      <c r="G461" s="130" t="s">
        <v>2176</v>
      </c>
      <c r="H461" t="str">
        <f ca="1">IFERROR(INDEX(Points_tbl[Point Name],MATCH(ROWS(H$4:$H460),Points_tbl[Index Count],0)),"")</f>
        <v/>
      </c>
      <c r="I461">
        <f ca="1">IF(ISNUMBER(SEARCH($A$1,Points_tbl[[#This Row],[Point Name]])),MAX($I$4:I460)+1,0)</f>
        <v>0</v>
      </c>
    </row>
    <row r="462" spans="7:9">
      <c r="G462" s="130" t="s">
        <v>2177</v>
      </c>
      <c r="H462" t="str">
        <f ca="1">IFERROR(INDEX(Points_tbl[Point Name],MATCH(ROWS(H$4:$H461),Points_tbl[Index Count],0)),"")</f>
        <v/>
      </c>
      <c r="I462">
        <f ca="1">IF(ISNUMBER(SEARCH($A$1,Points_tbl[[#This Row],[Point Name]])),MAX($I$4:I461)+1,0)</f>
        <v>0</v>
      </c>
    </row>
    <row r="463" spans="7:9">
      <c r="G463" s="130" t="s">
        <v>2178</v>
      </c>
      <c r="H463" t="str">
        <f ca="1">IFERROR(INDEX(Points_tbl[Point Name],MATCH(ROWS(H$4:$H462),Points_tbl[Index Count],0)),"")</f>
        <v/>
      </c>
      <c r="I463">
        <f ca="1">IF(ISNUMBER(SEARCH($A$1,Points_tbl[[#This Row],[Point Name]])),MAX($I$4:I462)+1,0)</f>
        <v>0</v>
      </c>
    </row>
    <row r="464" spans="7:9">
      <c r="G464" s="130" t="s">
        <v>2179</v>
      </c>
      <c r="H464" t="str">
        <f ca="1">IFERROR(INDEX(Points_tbl[Point Name],MATCH(ROWS(H$4:$H463),Points_tbl[Index Count],0)),"")</f>
        <v/>
      </c>
      <c r="I464">
        <f ca="1">IF(ISNUMBER(SEARCH($A$1,Points_tbl[[#This Row],[Point Name]])),MAX($I$4:I463)+1,0)</f>
        <v>0</v>
      </c>
    </row>
    <row r="465" spans="7:9">
      <c r="G465" s="130" t="s">
        <v>2180</v>
      </c>
      <c r="H465" t="str">
        <f ca="1">IFERROR(INDEX(Points_tbl[Point Name],MATCH(ROWS(H$4:$H464),Points_tbl[Index Count],0)),"")</f>
        <v/>
      </c>
      <c r="I465">
        <f ca="1">IF(ISNUMBER(SEARCH($A$1,Points_tbl[[#This Row],[Point Name]])),MAX($I$4:I464)+1,0)</f>
        <v>0</v>
      </c>
    </row>
    <row r="466" spans="7:9">
      <c r="G466" s="130" t="s">
        <v>1654</v>
      </c>
      <c r="H466" t="str">
        <f ca="1">IFERROR(INDEX(Points_tbl[Point Name],MATCH(ROWS(H$4:$H465),Points_tbl[Index Count],0)),"")</f>
        <v/>
      </c>
      <c r="I466">
        <f ca="1">IF(ISNUMBER(SEARCH($A$1,Points_tbl[[#This Row],[Point Name]])),MAX($I$4:I465)+1,0)</f>
        <v>0</v>
      </c>
    </row>
    <row r="467" spans="7:9">
      <c r="G467" s="130" t="s">
        <v>343</v>
      </c>
      <c r="H467" t="str">
        <f ca="1">IFERROR(INDEX(Points_tbl[Point Name],MATCH(ROWS(H$4:$H466),Points_tbl[Index Count],0)),"")</f>
        <v/>
      </c>
      <c r="I467">
        <f ca="1">IF(ISNUMBER(SEARCH($A$1,Points_tbl[[#This Row],[Point Name]])),MAX($I$4:I466)+1,0)</f>
        <v>0</v>
      </c>
    </row>
    <row r="468" spans="7:9">
      <c r="G468" s="130" t="s">
        <v>2181</v>
      </c>
      <c r="H468" t="str">
        <f ca="1">IFERROR(INDEX(Points_tbl[Point Name],MATCH(ROWS(H$4:$H467),Points_tbl[Index Count],0)),"")</f>
        <v/>
      </c>
      <c r="I468">
        <f ca="1">IF(ISNUMBER(SEARCH($A$1,Points_tbl[[#This Row],[Point Name]])),MAX($I$4:I467)+1,0)</f>
        <v>0</v>
      </c>
    </row>
    <row r="469" spans="7:9">
      <c r="G469" s="130" t="s">
        <v>344</v>
      </c>
      <c r="H469" t="str">
        <f ca="1">IFERROR(INDEX(Points_tbl[Point Name],MATCH(ROWS(H$4:$H468),Points_tbl[Index Count],0)),"")</f>
        <v/>
      </c>
      <c r="I469">
        <f ca="1">IF(ISNUMBER(SEARCH($A$1,Points_tbl[[#This Row],[Point Name]])),MAX($I$4:I468)+1,0)</f>
        <v>0</v>
      </c>
    </row>
    <row r="470" spans="7:9">
      <c r="G470" s="130" t="s">
        <v>2182</v>
      </c>
      <c r="H470" t="str">
        <f ca="1">IFERROR(INDEX(Points_tbl[Point Name],MATCH(ROWS(H$4:$H469),Points_tbl[Index Count],0)),"")</f>
        <v/>
      </c>
      <c r="I470">
        <f ca="1">IF(ISNUMBER(SEARCH($A$1,Points_tbl[[#This Row],[Point Name]])),MAX($I$4:I469)+1,0)</f>
        <v>0</v>
      </c>
    </row>
    <row r="471" spans="7:9">
      <c r="G471" s="130" t="s">
        <v>2183</v>
      </c>
      <c r="H471" t="str">
        <f ca="1">IFERROR(INDEX(Points_tbl[Point Name],MATCH(ROWS(H$4:$H470),Points_tbl[Index Count],0)),"")</f>
        <v/>
      </c>
      <c r="I471">
        <f ca="1">IF(ISNUMBER(SEARCH($A$1,Points_tbl[[#This Row],[Point Name]])),MAX($I$4:I470)+1,0)</f>
        <v>0</v>
      </c>
    </row>
    <row r="472" spans="7:9">
      <c r="G472" s="130" t="s">
        <v>2184</v>
      </c>
      <c r="H472" t="str">
        <f ca="1">IFERROR(INDEX(Points_tbl[Point Name],MATCH(ROWS(H$4:$H471),Points_tbl[Index Count],0)),"")</f>
        <v/>
      </c>
      <c r="I472">
        <f ca="1">IF(ISNUMBER(SEARCH($A$1,Points_tbl[[#This Row],[Point Name]])),MAX($I$4:I471)+1,0)</f>
        <v>0</v>
      </c>
    </row>
    <row r="473" spans="7:9">
      <c r="G473" s="130" t="s">
        <v>2185</v>
      </c>
      <c r="H473" t="str">
        <f ca="1">IFERROR(INDEX(Points_tbl[Point Name],MATCH(ROWS(H$4:$H472),Points_tbl[Index Count],0)),"")</f>
        <v/>
      </c>
      <c r="I473">
        <f ca="1">IF(ISNUMBER(SEARCH($A$1,Points_tbl[[#This Row],[Point Name]])),MAX($I$4:I472)+1,0)</f>
        <v>0</v>
      </c>
    </row>
    <row r="474" spans="7:9">
      <c r="G474" s="130" t="s">
        <v>2186</v>
      </c>
      <c r="H474" t="str">
        <f ca="1">IFERROR(INDEX(Points_tbl[Point Name],MATCH(ROWS(H$4:$H473),Points_tbl[Index Count],0)),"")</f>
        <v/>
      </c>
      <c r="I474">
        <f ca="1">IF(ISNUMBER(SEARCH($A$1,Points_tbl[[#This Row],[Point Name]])),MAX($I$4:I473)+1,0)</f>
        <v>0</v>
      </c>
    </row>
    <row r="475" spans="7:9">
      <c r="G475" s="130" t="s">
        <v>2187</v>
      </c>
      <c r="H475" t="str">
        <f ca="1">IFERROR(INDEX(Points_tbl[Point Name],MATCH(ROWS(H$4:$H474),Points_tbl[Index Count],0)),"")</f>
        <v/>
      </c>
      <c r="I475">
        <f ca="1">IF(ISNUMBER(SEARCH($A$1,Points_tbl[[#This Row],[Point Name]])),MAX($I$4:I474)+1,0)</f>
        <v>0</v>
      </c>
    </row>
    <row r="476" spans="7:9">
      <c r="G476" s="130" t="s">
        <v>2188</v>
      </c>
      <c r="H476" t="str">
        <f ca="1">IFERROR(INDEX(Points_tbl[Point Name],MATCH(ROWS(H$4:$H475),Points_tbl[Index Count],0)),"")</f>
        <v/>
      </c>
      <c r="I476">
        <f ca="1">IF(ISNUMBER(SEARCH($A$1,Points_tbl[[#This Row],[Point Name]])),MAX($I$4:I475)+1,0)</f>
        <v>0</v>
      </c>
    </row>
    <row r="477" spans="7:9">
      <c r="G477" s="130" t="s">
        <v>2189</v>
      </c>
      <c r="H477" t="str">
        <f ca="1">IFERROR(INDEX(Points_tbl[Point Name],MATCH(ROWS(H$4:$H476),Points_tbl[Index Count],0)),"")</f>
        <v/>
      </c>
      <c r="I477">
        <f ca="1">IF(ISNUMBER(SEARCH($A$1,Points_tbl[[#This Row],[Point Name]])),MAX($I$4:I476)+1,0)</f>
        <v>0</v>
      </c>
    </row>
    <row r="478" spans="7:9">
      <c r="G478" s="130" t="s">
        <v>346</v>
      </c>
      <c r="H478" t="str">
        <f ca="1">IFERROR(INDEX(Points_tbl[Point Name],MATCH(ROWS(H$4:$H477),Points_tbl[Index Count],0)),"")</f>
        <v/>
      </c>
      <c r="I478">
        <f ca="1">IF(ISNUMBER(SEARCH($A$1,Points_tbl[[#This Row],[Point Name]])),MAX($I$4:I477)+1,0)</f>
        <v>0</v>
      </c>
    </row>
    <row r="479" spans="7:9">
      <c r="G479" s="130" t="s">
        <v>2190</v>
      </c>
      <c r="H479" t="str">
        <f ca="1">IFERROR(INDEX(Points_tbl[Point Name],MATCH(ROWS(H$4:$H478),Points_tbl[Index Count],0)),"")</f>
        <v/>
      </c>
      <c r="I479">
        <f ca="1">IF(ISNUMBER(SEARCH($A$1,Points_tbl[[#This Row],[Point Name]])),MAX($I$4:I478)+1,0)</f>
        <v>0</v>
      </c>
    </row>
    <row r="480" spans="7:9">
      <c r="G480" s="130" t="s">
        <v>2191</v>
      </c>
      <c r="H480" t="str">
        <f ca="1">IFERROR(INDEX(Points_tbl[Point Name],MATCH(ROWS(H$4:$H479),Points_tbl[Index Count],0)),"")</f>
        <v/>
      </c>
      <c r="I480">
        <f ca="1">IF(ISNUMBER(SEARCH($A$1,Points_tbl[[#This Row],[Point Name]])),MAX($I$4:I479)+1,0)</f>
        <v>0</v>
      </c>
    </row>
    <row r="481" spans="7:9">
      <c r="G481" s="130" t="s">
        <v>347</v>
      </c>
      <c r="H481" t="str">
        <f ca="1">IFERROR(INDEX(Points_tbl[Point Name],MATCH(ROWS(H$4:$H480),Points_tbl[Index Count],0)),"")</f>
        <v/>
      </c>
      <c r="I481">
        <f ca="1">IF(ISNUMBER(SEARCH($A$1,Points_tbl[[#This Row],[Point Name]])),MAX($I$4:I480)+1,0)</f>
        <v>0</v>
      </c>
    </row>
    <row r="482" spans="7:9">
      <c r="G482" s="130" t="s">
        <v>1406</v>
      </c>
      <c r="H482" t="str">
        <f ca="1">IFERROR(INDEX(Points_tbl[Point Name],MATCH(ROWS(H$4:$H481),Points_tbl[Index Count],0)),"")</f>
        <v/>
      </c>
      <c r="I482">
        <f ca="1">IF(ISNUMBER(SEARCH($A$1,Points_tbl[[#This Row],[Point Name]])),MAX($I$4:I481)+1,0)</f>
        <v>0</v>
      </c>
    </row>
    <row r="483" spans="7:9">
      <c r="G483" s="130" t="s">
        <v>2192</v>
      </c>
      <c r="H483" t="str">
        <f ca="1">IFERROR(INDEX(Points_tbl[Point Name],MATCH(ROWS(H$4:$H482),Points_tbl[Index Count],0)),"")</f>
        <v/>
      </c>
      <c r="I483">
        <f ca="1">IF(ISNUMBER(SEARCH($A$1,Points_tbl[[#This Row],[Point Name]])),MAX($I$4:I482)+1,0)</f>
        <v>0</v>
      </c>
    </row>
    <row r="484" spans="7:9">
      <c r="G484" s="130" t="s">
        <v>1407</v>
      </c>
      <c r="H484" t="str">
        <f ca="1">IFERROR(INDEX(Points_tbl[Point Name],MATCH(ROWS(H$4:$H483),Points_tbl[Index Count],0)),"")</f>
        <v/>
      </c>
      <c r="I484">
        <f ca="1">IF(ISNUMBER(SEARCH($A$1,Points_tbl[[#This Row],[Point Name]])),MAX($I$4:I483)+1,0)</f>
        <v>0</v>
      </c>
    </row>
    <row r="485" spans="7:9">
      <c r="G485" s="130" t="s">
        <v>2193</v>
      </c>
      <c r="H485" t="str">
        <f ca="1">IFERROR(INDEX(Points_tbl[Point Name],MATCH(ROWS(H$4:$H484),Points_tbl[Index Count],0)),"")</f>
        <v/>
      </c>
      <c r="I485">
        <f ca="1">IF(ISNUMBER(SEARCH($A$1,Points_tbl[[#This Row],[Point Name]])),MAX($I$4:I484)+1,0)</f>
        <v>0</v>
      </c>
    </row>
    <row r="486" spans="7:9">
      <c r="G486" s="130" t="s">
        <v>2194</v>
      </c>
      <c r="H486" t="str">
        <f ca="1">IFERROR(INDEX(Points_tbl[Point Name],MATCH(ROWS(H$4:$H485),Points_tbl[Index Count],0)),"")</f>
        <v/>
      </c>
      <c r="I486">
        <f ca="1">IF(ISNUMBER(SEARCH($A$1,Points_tbl[[#This Row],[Point Name]])),MAX($I$4:I485)+1,0)</f>
        <v>0</v>
      </c>
    </row>
    <row r="487" spans="7:9">
      <c r="G487" s="130" t="s">
        <v>348</v>
      </c>
      <c r="H487" t="str">
        <f ca="1">IFERROR(INDEX(Points_tbl[Point Name],MATCH(ROWS(H$4:$H486),Points_tbl[Index Count],0)),"")</f>
        <v/>
      </c>
      <c r="I487">
        <f ca="1">IF(ISNUMBER(SEARCH($A$1,Points_tbl[[#This Row],[Point Name]])),MAX($I$4:I486)+1,0)</f>
        <v>0</v>
      </c>
    </row>
    <row r="488" spans="7:9">
      <c r="G488" s="130" t="s">
        <v>2195</v>
      </c>
      <c r="H488" t="str">
        <f ca="1">IFERROR(INDEX(Points_tbl[Point Name],MATCH(ROWS(H$4:$H487),Points_tbl[Index Count],0)),"")</f>
        <v/>
      </c>
      <c r="I488">
        <f ca="1">IF(ISNUMBER(SEARCH($A$1,Points_tbl[[#This Row],[Point Name]])),MAX($I$4:I487)+1,0)</f>
        <v>0</v>
      </c>
    </row>
    <row r="489" spans="7:9">
      <c r="G489" s="130" t="s">
        <v>349</v>
      </c>
      <c r="H489" t="str">
        <f ca="1">IFERROR(INDEX(Points_tbl[Point Name],MATCH(ROWS(H$4:$H488),Points_tbl[Index Count],0)),"")</f>
        <v/>
      </c>
      <c r="I489">
        <f ca="1">IF(ISNUMBER(SEARCH($A$1,Points_tbl[[#This Row],[Point Name]])),MAX($I$4:I488)+1,0)</f>
        <v>0</v>
      </c>
    </row>
    <row r="490" spans="7:9">
      <c r="G490" s="130" t="s">
        <v>350</v>
      </c>
      <c r="H490" t="str">
        <f ca="1">IFERROR(INDEX(Points_tbl[Point Name],MATCH(ROWS(H$4:$H489),Points_tbl[Index Count],0)),"")</f>
        <v/>
      </c>
      <c r="I490">
        <f ca="1">IF(ISNUMBER(SEARCH($A$1,Points_tbl[[#This Row],[Point Name]])),MAX($I$4:I489)+1,0)</f>
        <v>0</v>
      </c>
    </row>
    <row r="491" spans="7:9">
      <c r="G491" s="130" t="s">
        <v>351</v>
      </c>
      <c r="H491" t="str">
        <f ca="1">IFERROR(INDEX(Points_tbl[Point Name],MATCH(ROWS(H$4:$H490),Points_tbl[Index Count],0)),"")</f>
        <v/>
      </c>
      <c r="I491">
        <f ca="1">IF(ISNUMBER(SEARCH($A$1,Points_tbl[[#This Row],[Point Name]])),MAX($I$4:I490)+1,0)</f>
        <v>0</v>
      </c>
    </row>
    <row r="492" spans="7:9">
      <c r="G492" s="130" t="s">
        <v>2196</v>
      </c>
      <c r="H492" t="str">
        <f ca="1">IFERROR(INDEX(Points_tbl[Point Name],MATCH(ROWS(H$4:$H491),Points_tbl[Index Count],0)),"")</f>
        <v/>
      </c>
      <c r="I492">
        <f ca="1">IF(ISNUMBER(SEARCH($A$1,Points_tbl[[#This Row],[Point Name]])),MAX($I$4:I491)+1,0)</f>
        <v>0</v>
      </c>
    </row>
    <row r="493" spans="7:9">
      <c r="G493" s="130" t="s">
        <v>352</v>
      </c>
      <c r="H493" t="str">
        <f ca="1">IFERROR(INDEX(Points_tbl[Point Name],MATCH(ROWS(H$4:$H492),Points_tbl[Index Count],0)),"")</f>
        <v/>
      </c>
      <c r="I493">
        <f ca="1">IF(ISNUMBER(SEARCH($A$1,Points_tbl[[#This Row],[Point Name]])),MAX($I$4:I492)+1,0)</f>
        <v>0</v>
      </c>
    </row>
    <row r="494" spans="7:9">
      <c r="G494" s="130" t="s">
        <v>353</v>
      </c>
      <c r="H494" t="str">
        <f ca="1">IFERROR(INDEX(Points_tbl[Point Name],MATCH(ROWS(H$4:$H493),Points_tbl[Index Count],0)),"")</f>
        <v/>
      </c>
      <c r="I494">
        <f ca="1">IF(ISNUMBER(SEARCH($A$1,Points_tbl[[#This Row],[Point Name]])),MAX($I$4:I493)+1,0)</f>
        <v>0</v>
      </c>
    </row>
    <row r="495" spans="7:9">
      <c r="G495" s="130" t="s">
        <v>2197</v>
      </c>
      <c r="H495" t="str">
        <f ca="1">IFERROR(INDEX(Points_tbl[Point Name],MATCH(ROWS(H$4:$H494),Points_tbl[Index Count],0)),"")</f>
        <v/>
      </c>
      <c r="I495">
        <f ca="1">IF(ISNUMBER(SEARCH($A$1,Points_tbl[[#This Row],[Point Name]])),MAX($I$4:I494)+1,0)</f>
        <v>0</v>
      </c>
    </row>
    <row r="496" spans="7:9">
      <c r="G496" s="130" t="s">
        <v>2198</v>
      </c>
      <c r="H496" t="str">
        <f ca="1">IFERROR(INDEX(Points_tbl[Point Name],MATCH(ROWS(H$4:$H495),Points_tbl[Index Count],0)),"")</f>
        <v/>
      </c>
      <c r="I496">
        <f ca="1">IF(ISNUMBER(SEARCH($A$1,Points_tbl[[#This Row],[Point Name]])),MAX($I$4:I495)+1,0)</f>
        <v>0</v>
      </c>
    </row>
    <row r="497" spans="7:9">
      <c r="G497" s="130" t="s">
        <v>2199</v>
      </c>
      <c r="H497" t="str">
        <f ca="1">IFERROR(INDEX(Points_tbl[Point Name],MATCH(ROWS(H$4:$H496),Points_tbl[Index Count],0)),"")</f>
        <v/>
      </c>
      <c r="I497">
        <f ca="1">IF(ISNUMBER(SEARCH($A$1,Points_tbl[[#This Row],[Point Name]])),MAX($I$4:I496)+1,0)</f>
        <v>0</v>
      </c>
    </row>
    <row r="498" spans="7:9">
      <c r="G498" s="130" t="s">
        <v>2200</v>
      </c>
      <c r="H498" t="str">
        <f ca="1">IFERROR(INDEX(Points_tbl[Point Name],MATCH(ROWS(H$4:$H497),Points_tbl[Index Count],0)),"")</f>
        <v/>
      </c>
      <c r="I498">
        <f ca="1">IF(ISNUMBER(SEARCH($A$1,Points_tbl[[#This Row],[Point Name]])),MAX($I$4:I497)+1,0)</f>
        <v>0</v>
      </c>
    </row>
    <row r="499" spans="7:9">
      <c r="G499" s="130" t="s">
        <v>354</v>
      </c>
      <c r="H499" t="str">
        <f ca="1">IFERROR(INDEX(Points_tbl[Point Name],MATCH(ROWS(H$4:$H498),Points_tbl[Index Count],0)),"")</f>
        <v/>
      </c>
      <c r="I499">
        <f ca="1">IF(ISNUMBER(SEARCH($A$1,Points_tbl[[#This Row],[Point Name]])),MAX($I$4:I498)+1,0)</f>
        <v>0</v>
      </c>
    </row>
    <row r="500" spans="7:9">
      <c r="G500" s="130" t="s">
        <v>1655</v>
      </c>
      <c r="H500" t="str">
        <f ca="1">IFERROR(INDEX(Points_tbl[Point Name],MATCH(ROWS(H$4:$H499),Points_tbl[Index Count],0)),"")</f>
        <v/>
      </c>
      <c r="I500">
        <f ca="1">IF(ISNUMBER(SEARCH($A$1,Points_tbl[[#This Row],[Point Name]])),MAX($I$4:I499)+1,0)</f>
        <v>0</v>
      </c>
    </row>
    <row r="501" spans="7:9">
      <c r="G501" s="130" t="s">
        <v>2201</v>
      </c>
      <c r="H501" t="str">
        <f ca="1">IFERROR(INDEX(Points_tbl[Point Name],MATCH(ROWS(H$4:$H500),Points_tbl[Index Count],0)),"")</f>
        <v/>
      </c>
      <c r="I501">
        <f ca="1">IF(ISNUMBER(SEARCH($A$1,Points_tbl[[#This Row],[Point Name]])),MAX($I$4:I500)+1,0)</f>
        <v>0</v>
      </c>
    </row>
    <row r="502" spans="7:9">
      <c r="G502" s="130" t="s">
        <v>2202</v>
      </c>
      <c r="H502" t="str">
        <f ca="1">IFERROR(INDEX(Points_tbl[Point Name],MATCH(ROWS(H$4:$H501),Points_tbl[Index Count],0)),"")</f>
        <v/>
      </c>
      <c r="I502">
        <f ca="1">IF(ISNUMBER(SEARCH($A$1,Points_tbl[[#This Row],[Point Name]])),MAX($I$4:I501)+1,0)</f>
        <v>0</v>
      </c>
    </row>
    <row r="503" spans="7:9">
      <c r="G503" s="130" t="s">
        <v>355</v>
      </c>
      <c r="H503" t="str">
        <f ca="1">IFERROR(INDEX(Points_tbl[Point Name],MATCH(ROWS(H$4:$H502),Points_tbl[Index Count],0)),"")</f>
        <v/>
      </c>
      <c r="I503">
        <f ca="1">IF(ISNUMBER(SEARCH($A$1,Points_tbl[[#This Row],[Point Name]])),MAX($I$4:I502)+1,0)</f>
        <v>0</v>
      </c>
    </row>
    <row r="504" spans="7:9">
      <c r="G504" s="130" t="s">
        <v>356</v>
      </c>
      <c r="H504" t="str">
        <f ca="1">IFERROR(INDEX(Points_tbl[Point Name],MATCH(ROWS(H$4:$H503),Points_tbl[Index Count],0)),"")</f>
        <v/>
      </c>
      <c r="I504">
        <f ca="1">IF(ISNUMBER(SEARCH($A$1,Points_tbl[[#This Row],[Point Name]])),MAX($I$4:I503)+1,0)</f>
        <v>0</v>
      </c>
    </row>
    <row r="505" spans="7:9">
      <c r="G505" s="130" t="s">
        <v>2203</v>
      </c>
      <c r="H505" t="str">
        <f ca="1">IFERROR(INDEX(Points_tbl[Point Name],MATCH(ROWS(H$4:$H504),Points_tbl[Index Count],0)),"")</f>
        <v/>
      </c>
      <c r="I505">
        <f ca="1">IF(ISNUMBER(SEARCH($A$1,Points_tbl[[#This Row],[Point Name]])),MAX($I$4:I504)+1,0)</f>
        <v>0</v>
      </c>
    </row>
    <row r="506" spans="7:9">
      <c r="G506" s="130" t="s">
        <v>2204</v>
      </c>
      <c r="H506" t="str">
        <f ca="1">IFERROR(INDEX(Points_tbl[Point Name],MATCH(ROWS(H$4:$H505),Points_tbl[Index Count],0)),"")</f>
        <v/>
      </c>
      <c r="I506">
        <f ca="1">IF(ISNUMBER(SEARCH($A$1,Points_tbl[[#This Row],[Point Name]])),MAX($I$4:I505)+1,0)</f>
        <v>0</v>
      </c>
    </row>
    <row r="507" spans="7:9">
      <c r="G507" s="130" t="s">
        <v>357</v>
      </c>
      <c r="H507" t="str">
        <f ca="1">IFERROR(INDEX(Points_tbl[Point Name],MATCH(ROWS(H$4:$H506),Points_tbl[Index Count],0)),"")</f>
        <v/>
      </c>
      <c r="I507">
        <f ca="1">IF(ISNUMBER(SEARCH($A$1,Points_tbl[[#This Row],[Point Name]])),MAX($I$4:I506)+1,0)</f>
        <v>0</v>
      </c>
    </row>
    <row r="508" spans="7:9">
      <c r="G508" s="130" t="s">
        <v>358</v>
      </c>
      <c r="H508" t="str">
        <f ca="1">IFERROR(INDEX(Points_tbl[Point Name],MATCH(ROWS(H$4:$H507),Points_tbl[Index Count],0)),"")</f>
        <v/>
      </c>
      <c r="I508">
        <f ca="1">IF(ISNUMBER(SEARCH($A$1,Points_tbl[[#This Row],[Point Name]])),MAX($I$4:I507)+1,0)</f>
        <v>0</v>
      </c>
    </row>
    <row r="509" spans="7:9">
      <c r="G509" s="130" t="s">
        <v>359</v>
      </c>
      <c r="H509" t="str">
        <f ca="1">IFERROR(INDEX(Points_tbl[Point Name],MATCH(ROWS(H$4:$H508),Points_tbl[Index Count],0)),"")</f>
        <v/>
      </c>
      <c r="I509">
        <f ca="1">IF(ISNUMBER(SEARCH($A$1,Points_tbl[[#This Row],[Point Name]])),MAX($I$4:I508)+1,0)</f>
        <v>0</v>
      </c>
    </row>
    <row r="510" spans="7:9">
      <c r="G510" s="130" t="s">
        <v>360</v>
      </c>
      <c r="H510" t="str">
        <f ca="1">IFERROR(INDEX(Points_tbl[Point Name],MATCH(ROWS(H$4:$H509),Points_tbl[Index Count],0)),"")</f>
        <v/>
      </c>
      <c r="I510">
        <f ca="1">IF(ISNUMBER(SEARCH($A$1,Points_tbl[[#This Row],[Point Name]])),MAX($I$4:I509)+1,0)</f>
        <v>0</v>
      </c>
    </row>
    <row r="511" spans="7:9">
      <c r="G511" s="130" t="s">
        <v>1656</v>
      </c>
      <c r="H511" t="str">
        <f ca="1">IFERROR(INDEX(Points_tbl[Point Name],MATCH(ROWS(H$4:$H510),Points_tbl[Index Count],0)),"")</f>
        <v/>
      </c>
      <c r="I511">
        <f ca="1">IF(ISNUMBER(SEARCH($A$1,Points_tbl[[#This Row],[Point Name]])),MAX($I$4:I510)+1,0)</f>
        <v>0</v>
      </c>
    </row>
    <row r="512" spans="7:9">
      <c r="G512" s="130" t="s">
        <v>2205</v>
      </c>
      <c r="H512" t="str">
        <f ca="1">IFERROR(INDEX(Points_tbl[Point Name],MATCH(ROWS(H$4:$H511),Points_tbl[Index Count],0)),"")</f>
        <v/>
      </c>
      <c r="I512">
        <f ca="1">IF(ISNUMBER(SEARCH($A$1,Points_tbl[[#This Row],[Point Name]])),MAX($I$4:I511)+1,0)</f>
        <v>0</v>
      </c>
    </row>
    <row r="513" spans="7:9">
      <c r="G513" s="130" t="s">
        <v>2206</v>
      </c>
      <c r="H513" t="str">
        <f ca="1">IFERROR(INDEX(Points_tbl[Point Name],MATCH(ROWS(H$4:$H512),Points_tbl[Index Count],0)),"")</f>
        <v/>
      </c>
      <c r="I513">
        <f ca="1">IF(ISNUMBER(SEARCH($A$1,Points_tbl[[#This Row],[Point Name]])),MAX($I$4:I512)+1,0)</f>
        <v>0</v>
      </c>
    </row>
    <row r="514" spans="7:9">
      <c r="G514" s="130" t="s">
        <v>2207</v>
      </c>
      <c r="H514" t="str">
        <f ca="1">IFERROR(INDEX(Points_tbl[Point Name],MATCH(ROWS(H$4:$H513),Points_tbl[Index Count],0)),"")</f>
        <v/>
      </c>
      <c r="I514">
        <f ca="1">IF(ISNUMBER(SEARCH($A$1,Points_tbl[[#This Row],[Point Name]])),MAX($I$4:I513)+1,0)</f>
        <v>0</v>
      </c>
    </row>
    <row r="515" spans="7:9">
      <c r="G515" s="130" t="s">
        <v>2208</v>
      </c>
      <c r="H515" t="str">
        <f ca="1">IFERROR(INDEX(Points_tbl[Point Name],MATCH(ROWS(H$4:$H514),Points_tbl[Index Count],0)),"")</f>
        <v/>
      </c>
      <c r="I515">
        <f ca="1">IF(ISNUMBER(SEARCH($A$1,Points_tbl[[#This Row],[Point Name]])),MAX($I$4:I514)+1,0)</f>
        <v>0</v>
      </c>
    </row>
    <row r="516" spans="7:9">
      <c r="G516" s="130" t="s">
        <v>2209</v>
      </c>
      <c r="H516" t="str">
        <f ca="1">IFERROR(INDEX(Points_tbl[Point Name],MATCH(ROWS(H$4:$H515),Points_tbl[Index Count],0)),"")</f>
        <v/>
      </c>
      <c r="I516">
        <f ca="1">IF(ISNUMBER(SEARCH($A$1,Points_tbl[[#This Row],[Point Name]])),MAX($I$4:I515)+1,0)</f>
        <v>0</v>
      </c>
    </row>
    <row r="517" spans="7:9">
      <c r="G517" s="130" t="s">
        <v>2210</v>
      </c>
      <c r="H517" t="str">
        <f ca="1">IFERROR(INDEX(Points_tbl[Point Name],MATCH(ROWS(H$4:$H516),Points_tbl[Index Count],0)),"")</f>
        <v/>
      </c>
      <c r="I517">
        <f ca="1">IF(ISNUMBER(SEARCH($A$1,Points_tbl[[#This Row],[Point Name]])),MAX($I$4:I516)+1,0)</f>
        <v>0</v>
      </c>
    </row>
    <row r="518" spans="7:9">
      <c r="G518" s="130" t="s">
        <v>2211</v>
      </c>
      <c r="H518" t="str">
        <f ca="1">IFERROR(INDEX(Points_tbl[Point Name],MATCH(ROWS(H$4:$H517),Points_tbl[Index Count],0)),"")</f>
        <v/>
      </c>
      <c r="I518">
        <f ca="1">IF(ISNUMBER(SEARCH($A$1,Points_tbl[[#This Row],[Point Name]])),MAX($I$4:I517)+1,0)</f>
        <v>0</v>
      </c>
    </row>
    <row r="519" spans="7:9">
      <c r="G519" s="130" t="s">
        <v>2212</v>
      </c>
      <c r="H519" t="str">
        <f ca="1">IFERROR(INDEX(Points_tbl[Point Name],MATCH(ROWS(H$4:$H518),Points_tbl[Index Count],0)),"")</f>
        <v/>
      </c>
      <c r="I519">
        <f ca="1">IF(ISNUMBER(SEARCH($A$1,Points_tbl[[#This Row],[Point Name]])),MAX($I$4:I518)+1,0)</f>
        <v>0</v>
      </c>
    </row>
    <row r="520" spans="7:9">
      <c r="G520" s="130" t="s">
        <v>1657</v>
      </c>
      <c r="H520" t="str">
        <f ca="1">IFERROR(INDEX(Points_tbl[Point Name],MATCH(ROWS(H$4:$H519),Points_tbl[Index Count],0)),"")</f>
        <v/>
      </c>
      <c r="I520">
        <f ca="1">IF(ISNUMBER(SEARCH($A$1,Points_tbl[[#This Row],[Point Name]])),MAX($I$4:I519)+1,0)</f>
        <v>0</v>
      </c>
    </row>
    <row r="521" spans="7:9">
      <c r="G521" s="130" t="s">
        <v>2213</v>
      </c>
      <c r="H521" t="str">
        <f ca="1">IFERROR(INDEX(Points_tbl[Point Name],MATCH(ROWS(H$4:$H520),Points_tbl[Index Count],0)),"")</f>
        <v/>
      </c>
      <c r="I521">
        <f ca="1">IF(ISNUMBER(SEARCH($A$1,Points_tbl[[#This Row],[Point Name]])),MAX($I$4:I520)+1,0)</f>
        <v>0</v>
      </c>
    </row>
    <row r="522" spans="7:9">
      <c r="G522" s="130" t="s">
        <v>1658</v>
      </c>
      <c r="H522" t="str">
        <f ca="1">IFERROR(INDEX(Points_tbl[Point Name],MATCH(ROWS(H$4:$H521),Points_tbl[Index Count],0)),"")</f>
        <v/>
      </c>
      <c r="I522">
        <f ca="1">IF(ISNUMBER(SEARCH($A$1,Points_tbl[[#This Row],[Point Name]])),MAX($I$4:I521)+1,0)</f>
        <v>0</v>
      </c>
    </row>
    <row r="523" spans="7:9">
      <c r="G523" s="130" t="s">
        <v>1659</v>
      </c>
      <c r="H523" t="str">
        <f ca="1">IFERROR(INDEX(Points_tbl[Point Name],MATCH(ROWS(H$4:$H522),Points_tbl[Index Count],0)),"")</f>
        <v/>
      </c>
      <c r="I523">
        <f ca="1">IF(ISNUMBER(SEARCH($A$1,Points_tbl[[#This Row],[Point Name]])),MAX($I$4:I522)+1,0)</f>
        <v>0</v>
      </c>
    </row>
    <row r="524" spans="7:9">
      <c r="G524" s="130" t="s">
        <v>361</v>
      </c>
      <c r="H524" t="str">
        <f ca="1">IFERROR(INDEX(Points_tbl[Point Name],MATCH(ROWS(H$4:$H523),Points_tbl[Index Count],0)),"")</f>
        <v/>
      </c>
      <c r="I524">
        <f ca="1">IF(ISNUMBER(SEARCH($A$1,Points_tbl[[#This Row],[Point Name]])),MAX($I$4:I523)+1,0)</f>
        <v>0</v>
      </c>
    </row>
    <row r="525" spans="7:9">
      <c r="G525" s="130" t="s">
        <v>2214</v>
      </c>
      <c r="H525" t="str">
        <f ca="1">IFERROR(INDEX(Points_tbl[Point Name],MATCH(ROWS(H$4:$H524),Points_tbl[Index Count],0)),"")</f>
        <v/>
      </c>
      <c r="I525">
        <f ca="1">IF(ISNUMBER(SEARCH($A$1,Points_tbl[[#This Row],[Point Name]])),MAX($I$4:I524)+1,0)</f>
        <v>0</v>
      </c>
    </row>
    <row r="526" spans="7:9">
      <c r="G526" s="130" t="s">
        <v>2215</v>
      </c>
      <c r="H526" t="str">
        <f ca="1">IFERROR(INDEX(Points_tbl[Point Name],MATCH(ROWS(H$4:$H525),Points_tbl[Index Count],0)),"")</f>
        <v/>
      </c>
      <c r="I526">
        <f ca="1">IF(ISNUMBER(SEARCH($A$1,Points_tbl[[#This Row],[Point Name]])),MAX($I$4:I525)+1,0)</f>
        <v>0</v>
      </c>
    </row>
    <row r="527" spans="7:9">
      <c r="G527" s="130" t="s">
        <v>362</v>
      </c>
      <c r="H527" t="str">
        <f ca="1">IFERROR(INDEX(Points_tbl[Point Name],MATCH(ROWS(H$4:$H526),Points_tbl[Index Count],0)),"")</f>
        <v/>
      </c>
      <c r="I527">
        <f ca="1">IF(ISNUMBER(SEARCH($A$1,Points_tbl[[#This Row],[Point Name]])),MAX($I$4:I526)+1,0)</f>
        <v>0</v>
      </c>
    </row>
    <row r="528" spans="7:9">
      <c r="G528" s="130" t="s">
        <v>363</v>
      </c>
      <c r="H528" t="str">
        <f ca="1">IFERROR(INDEX(Points_tbl[Point Name],MATCH(ROWS(H$4:$H527),Points_tbl[Index Count],0)),"")</f>
        <v/>
      </c>
      <c r="I528">
        <f ca="1">IF(ISNUMBER(SEARCH($A$1,Points_tbl[[#This Row],[Point Name]])),MAX($I$4:I527)+1,0)</f>
        <v>0</v>
      </c>
    </row>
    <row r="529" spans="7:9">
      <c r="G529" s="130" t="s">
        <v>364</v>
      </c>
      <c r="H529" t="str">
        <f ca="1">IFERROR(INDEX(Points_tbl[Point Name],MATCH(ROWS(H$4:$H528),Points_tbl[Index Count],0)),"")</f>
        <v/>
      </c>
      <c r="I529">
        <f ca="1">IF(ISNUMBER(SEARCH($A$1,Points_tbl[[#This Row],[Point Name]])),MAX($I$4:I528)+1,0)</f>
        <v>0</v>
      </c>
    </row>
    <row r="530" spans="7:9">
      <c r="G530" s="130" t="s">
        <v>365</v>
      </c>
      <c r="H530" t="str">
        <f ca="1">IFERROR(INDEX(Points_tbl[Point Name],MATCH(ROWS(H$4:$H529),Points_tbl[Index Count],0)),"")</f>
        <v/>
      </c>
      <c r="I530">
        <f ca="1">IF(ISNUMBER(SEARCH($A$1,Points_tbl[[#This Row],[Point Name]])),MAX($I$4:I529)+1,0)</f>
        <v>0</v>
      </c>
    </row>
    <row r="531" spans="7:9">
      <c r="G531" s="130" t="s">
        <v>2216</v>
      </c>
      <c r="H531" t="str">
        <f ca="1">IFERROR(INDEX(Points_tbl[Point Name],MATCH(ROWS(H$4:$H530),Points_tbl[Index Count],0)),"")</f>
        <v/>
      </c>
      <c r="I531">
        <f ca="1">IF(ISNUMBER(SEARCH($A$1,Points_tbl[[#This Row],[Point Name]])),MAX($I$4:I530)+1,0)</f>
        <v>0</v>
      </c>
    </row>
    <row r="532" spans="7:9">
      <c r="G532" s="130" t="s">
        <v>2217</v>
      </c>
      <c r="H532" t="str">
        <f ca="1">IFERROR(INDEX(Points_tbl[Point Name],MATCH(ROWS(H$4:$H531),Points_tbl[Index Count],0)),"")</f>
        <v/>
      </c>
      <c r="I532">
        <f ca="1">IF(ISNUMBER(SEARCH($A$1,Points_tbl[[#This Row],[Point Name]])),MAX($I$4:I531)+1,0)</f>
        <v>0</v>
      </c>
    </row>
    <row r="533" spans="7:9">
      <c r="G533" s="130" t="s">
        <v>2218</v>
      </c>
      <c r="H533" t="str">
        <f ca="1">IFERROR(INDEX(Points_tbl[Point Name],MATCH(ROWS(H$4:$H532),Points_tbl[Index Count],0)),"")</f>
        <v/>
      </c>
      <c r="I533">
        <f ca="1">IF(ISNUMBER(SEARCH($A$1,Points_tbl[[#This Row],[Point Name]])),MAX($I$4:I532)+1,0)</f>
        <v>0</v>
      </c>
    </row>
    <row r="534" spans="7:9">
      <c r="G534" s="130" t="s">
        <v>2219</v>
      </c>
      <c r="H534" t="str">
        <f ca="1">IFERROR(INDEX(Points_tbl[Point Name],MATCH(ROWS(H$4:$H533),Points_tbl[Index Count],0)),"")</f>
        <v/>
      </c>
      <c r="I534">
        <f ca="1">IF(ISNUMBER(SEARCH($A$1,Points_tbl[[#This Row],[Point Name]])),MAX($I$4:I533)+1,0)</f>
        <v>0</v>
      </c>
    </row>
    <row r="535" spans="7:9">
      <c r="G535" s="130" t="s">
        <v>2220</v>
      </c>
      <c r="H535" t="str">
        <f ca="1">IFERROR(INDEX(Points_tbl[Point Name],MATCH(ROWS(H$4:$H534),Points_tbl[Index Count],0)),"")</f>
        <v/>
      </c>
      <c r="I535">
        <f ca="1">IF(ISNUMBER(SEARCH($A$1,Points_tbl[[#This Row],[Point Name]])),MAX($I$4:I534)+1,0)</f>
        <v>0</v>
      </c>
    </row>
    <row r="536" spans="7:9">
      <c r="G536" s="130" t="s">
        <v>2221</v>
      </c>
      <c r="H536" t="str">
        <f ca="1">IFERROR(INDEX(Points_tbl[Point Name],MATCH(ROWS(H$4:$H535),Points_tbl[Index Count],0)),"")</f>
        <v/>
      </c>
      <c r="I536">
        <f ca="1">IF(ISNUMBER(SEARCH($A$1,Points_tbl[[#This Row],[Point Name]])),MAX($I$4:I535)+1,0)</f>
        <v>0</v>
      </c>
    </row>
    <row r="537" spans="7:9">
      <c r="G537" s="130" t="s">
        <v>2222</v>
      </c>
      <c r="H537" t="str">
        <f ca="1">IFERROR(INDEX(Points_tbl[Point Name],MATCH(ROWS(H$4:$H536),Points_tbl[Index Count],0)),"")</f>
        <v/>
      </c>
      <c r="I537">
        <f ca="1">IF(ISNUMBER(SEARCH($A$1,Points_tbl[[#This Row],[Point Name]])),MAX($I$4:I536)+1,0)</f>
        <v>0</v>
      </c>
    </row>
    <row r="538" spans="7:9">
      <c r="G538" s="130" t="s">
        <v>366</v>
      </c>
      <c r="H538" t="str">
        <f ca="1">IFERROR(INDEX(Points_tbl[Point Name],MATCH(ROWS(H$4:$H537),Points_tbl[Index Count],0)),"")</f>
        <v/>
      </c>
      <c r="I538">
        <f ca="1">IF(ISNUMBER(SEARCH($A$1,Points_tbl[[#This Row],[Point Name]])),MAX($I$4:I537)+1,0)</f>
        <v>0</v>
      </c>
    </row>
    <row r="539" spans="7:9">
      <c r="G539" s="130" t="s">
        <v>2223</v>
      </c>
      <c r="H539" t="str">
        <f ca="1">IFERROR(INDEX(Points_tbl[Point Name],MATCH(ROWS(H$4:$H538),Points_tbl[Index Count],0)),"")</f>
        <v/>
      </c>
      <c r="I539">
        <f ca="1">IF(ISNUMBER(SEARCH($A$1,Points_tbl[[#This Row],[Point Name]])),MAX($I$4:I538)+1,0)</f>
        <v>0</v>
      </c>
    </row>
    <row r="540" spans="7:9">
      <c r="G540" s="130" t="s">
        <v>367</v>
      </c>
      <c r="H540" t="str">
        <f ca="1">IFERROR(INDEX(Points_tbl[Point Name],MATCH(ROWS(H$4:$H539),Points_tbl[Index Count],0)),"")</f>
        <v/>
      </c>
      <c r="I540">
        <f ca="1">IF(ISNUMBER(SEARCH($A$1,Points_tbl[[#This Row],[Point Name]])),MAX($I$4:I539)+1,0)</f>
        <v>0</v>
      </c>
    </row>
    <row r="541" spans="7:9">
      <c r="G541" s="130" t="s">
        <v>368</v>
      </c>
      <c r="H541" t="str">
        <f ca="1">IFERROR(INDEX(Points_tbl[Point Name],MATCH(ROWS(H$4:$H540),Points_tbl[Index Count],0)),"")</f>
        <v/>
      </c>
      <c r="I541">
        <f ca="1">IF(ISNUMBER(SEARCH($A$1,Points_tbl[[#This Row],[Point Name]])),MAX($I$4:I540)+1,0)</f>
        <v>0</v>
      </c>
    </row>
    <row r="542" spans="7:9">
      <c r="G542" s="130" t="s">
        <v>369</v>
      </c>
      <c r="H542" t="str">
        <f ca="1">IFERROR(INDEX(Points_tbl[Point Name],MATCH(ROWS(H$4:$H541),Points_tbl[Index Count],0)),"")</f>
        <v/>
      </c>
      <c r="I542">
        <f ca="1">IF(ISNUMBER(SEARCH($A$1,Points_tbl[[#This Row],[Point Name]])),MAX($I$4:I541)+1,0)</f>
        <v>0</v>
      </c>
    </row>
    <row r="543" spans="7:9">
      <c r="G543" s="130" t="s">
        <v>370</v>
      </c>
      <c r="H543" t="str">
        <f ca="1">IFERROR(INDEX(Points_tbl[Point Name],MATCH(ROWS(H$4:$H542),Points_tbl[Index Count],0)),"")</f>
        <v/>
      </c>
      <c r="I543">
        <f ca="1">IF(ISNUMBER(SEARCH($A$1,Points_tbl[[#This Row],[Point Name]])),MAX($I$4:I542)+1,0)</f>
        <v>0</v>
      </c>
    </row>
    <row r="544" spans="7:9">
      <c r="G544" s="130" t="s">
        <v>2224</v>
      </c>
      <c r="H544" t="str">
        <f ca="1">IFERROR(INDEX(Points_tbl[Point Name],MATCH(ROWS(H$4:$H543),Points_tbl[Index Count],0)),"")</f>
        <v/>
      </c>
      <c r="I544">
        <f ca="1">IF(ISNUMBER(SEARCH($A$1,Points_tbl[[#This Row],[Point Name]])),MAX($I$4:I543)+1,0)</f>
        <v>0</v>
      </c>
    </row>
    <row r="545" spans="7:9">
      <c r="G545" s="130" t="s">
        <v>2225</v>
      </c>
      <c r="H545" t="str">
        <f ca="1">IFERROR(INDEX(Points_tbl[Point Name],MATCH(ROWS(H$4:$H544),Points_tbl[Index Count],0)),"")</f>
        <v/>
      </c>
      <c r="I545">
        <f ca="1">IF(ISNUMBER(SEARCH($A$1,Points_tbl[[#This Row],[Point Name]])),MAX($I$4:I544)+1,0)</f>
        <v>0</v>
      </c>
    </row>
    <row r="546" spans="7:9">
      <c r="G546" s="130" t="s">
        <v>1408</v>
      </c>
      <c r="H546" t="str">
        <f ca="1">IFERROR(INDEX(Points_tbl[Point Name],MATCH(ROWS(H$4:$H545),Points_tbl[Index Count],0)),"")</f>
        <v/>
      </c>
      <c r="I546">
        <f ca="1">IF(ISNUMBER(SEARCH($A$1,Points_tbl[[#This Row],[Point Name]])),MAX($I$4:I545)+1,0)</f>
        <v>0</v>
      </c>
    </row>
    <row r="547" spans="7:9">
      <c r="G547" s="130" t="s">
        <v>371</v>
      </c>
      <c r="H547" t="str">
        <f ca="1">IFERROR(INDEX(Points_tbl[Point Name],MATCH(ROWS(H$4:$H546),Points_tbl[Index Count],0)),"")</f>
        <v/>
      </c>
      <c r="I547">
        <f ca="1">IF(ISNUMBER(SEARCH($A$1,Points_tbl[[#This Row],[Point Name]])),MAX($I$4:I546)+1,0)</f>
        <v>0</v>
      </c>
    </row>
    <row r="548" spans="7:9">
      <c r="G548" s="130" t="s">
        <v>2226</v>
      </c>
      <c r="H548" t="str">
        <f ca="1">IFERROR(INDEX(Points_tbl[Point Name],MATCH(ROWS(H$4:$H547),Points_tbl[Index Count],0)),"")</f>
        <v/>
      </c>
      <c r="I548">
        <f ca="1">IF(ISNUMBER(SEARCH($A$1,Points_tbl[[#This Row],[Point Name]])),MAX($I$4:I547)+1,0)</f>
        <v>0</v>
      </c>
    </row>
    <row r="549" spans="7:9">
      <c r="G549" s="130" t="s">
        <v>372</v>
      </c>
      <c r="H549" t="str">
        <f ca="1">IFERROR(INDEX(Points_tbl[Point Name],MATCH(ROWS(H$4:$H548),Points_tbl[Index Count],0)),"")</f>
        <v/>
      </c>
      <c r="I549">
        <f ca="1">IF(ISNUMBER(SEARCH($A$1,Points_tbl[[#This Row],[Point Name]])),MAX($I$4:I548)+1,0)</f>
        <v>0</v>
      </c>
    </row>
    <row r="550" spans="7:9">
      <c r="G550" s="130" t="s">
        <v>2227</v>
      </c>
      <c r="H550" t="str">
        <f ca="1">IFERROR(INDEX(Points_tbl[Point Name],MATCH(ROWS(H$4:$H549),Points_tbl[Index Count],0)),"")</f>
        <v/>
      </c>
      <c r="I550">
        <f ca="1">IF(ISNUMBER(SEARCH($A$1,Points_tbl[[#This Row],[Point Name]])),MAX($I$4:I549)+1,0)</f>
        <v>0</v>
      </c>
    </row>
    <row r="551" spans="7:9">
      <c r="G551" s="130" t="s">
        <v>1409</v>
      </c>
      <c r="H551" t="str">
        <f ca="1">IFERROR(INDEX(Points_tbl[Point Name],MATCH(ROWS(H$4:$H550),Points_tbl[Index Count],0)),"")</f>
        <v/>
      </c>
      <c r="I551">
        <f ca="1">IF(ISNUMBER(SEARCH($A$1,Points_tbl[[#This Row],[Point Name]])),MAX($I$4:I550)+1,0)</f>
        <v>0</v>
      </c>
    </row>
    <row r="552" spans="7:9">
      <c r="G552" s="130" t="s">
        <v>2228</v>
      </c>
      <c r="H552" t="str">
        <f ca="1">IFERROR(INDEX(Points_tbl[Point Name],MATCH(ROWS(H$4:$H551),Points_tbl[Index Count],0)),"")</f>
        <v/>
      </c>
      <c r="I552">
        <f ca="1">IF(ISNUMBER(SEARCH($A$1,Points_tbl[[#This Row],[Point Name]])),MAX($I$4:I551)+1,0)</f>
        <v>0</v>
      </c>
    </row>
    <row r="553" spans="7:9">
      <c r="G553" s="130" t="s">
        <v>2229</v>
      </c>
      <c r="H553" t="str">
        <f ca="1">IFERROR(INDEX(Points_tbl[Point Name],MATCH(ROWS(H$4:$H552),Points_tbl[Index Count],0)),"")</f>
        <v/>
      </c>
      <c r="I553">
        <f ca="1">IF(ISNUMBER(SEARCH($A$1,Points_tbl[[#This Row],[Point Name]])),MAX($I$4:I552)+1,0)</f>
        <v>0</v>
      </c>
    </row>
    <row r="554" spans="7:9">
      <c r="G554" s="130" t="s">
        <v>2230</v>
      </c>
      <c r="H554" t="str">
        <f ca="1">IFERROR(INDEX(Points_tbl[Point Name],MATCH(ROWS(H$4:$H553),Points_tbl[Index Count],0)),"")</f>
        <v/>
      </c>
      <c r="I554">
        <f ca="1">IF(ISNUMBER(SEARCH($A$1,Points_tbl[[#This Row],[Point Name]])),MAX($I$4:I553)+1,0)</f>
        <v>0</v>
      </c>
    </row>
    <row r="555" spans="7:9">
      <c r="G555" s="130" t="s">
        <v>373</v>
      </c>
      <c r="H555" t="str">
        <f ca="1">IFERROR(INDEX(Points_tbl[Point Name],MATCH(ROWS(H$4:$H554),Points_tbl[Index Count],0)),"")</f>
        <v/>
      </c>
      <c r="I555">
        <f ca="1">IF(ISNUMBER(SEARCH($A$1,Points_tbl[[#This Row],[Point Name]])),MAX($I$4:I554)+1,0)</f>
        <v>0</v>
      </c>
    </row>
    <row r="556" spans="7:9">
      <c r="G556" s="130" t="s">
        <v>374</v>
      </c>
      <c r="H556" t="str">
        <f ca="1">IFERROR(INDEX(Points_tbl[Point Name],MATCH(ROWS(H$4:$H555),Points_tbl[Index Count],0)),"")</f>
        <v/>
      </c>
      <c r="I556">
        <f ca="1">IF(ISNUMBER(SEARCH($A$1,Points_tbl[[#This Row],[Point Name]])),MAX($I$4:I555)+1,0)</f>
        <v>0</v>
      </c>
    </row>
    <row r="557" spans="7:9">
      <c r="G557" s="130" t="s">
        <v>2231</v>
      </c>
      <c r="H557" t="str">
        <f ca="1">IFERROR(INDEX(Points_tbl[Point Name],MATCH(ROWS(H$4:$H556),Points_tbl[Index Count],0)),"")</f>
        <v/>
      </c>
      <c r="I557">
        <f ca="1">IF(ISNUMBER(SEARCH($A$1,Points_tbl[[#This Row],[Point Name]])),MAX($I$4:I556)+1,0)</f>
        <v>0</v>
      </c>
    </row>
    <row r="558" spans="7:9">
      <c r="G558" s="130" t="s">
        <v>2232</v>
      </c>
      <c r="H558" t="str">
        <f ca="1">IFERROR(INDEX(Points_tbl[Point Name],MATCH(ROWS(H$4:$H557),Points_tbl[Index Count],0)),"")</f>
        <v/>
      </c>
      <c r="I558">
        <f ca="1">IF(ISNUMBER(SEARCH($A$1,Points_tbl[[#This Row],[Point Name]])),MAX($I$4:I557)+1,0)</f>
        <v>0</v>
      </c>
    </row>
    <row r="559" spans="7:9">
      <c r="G559" s="130" t="s">
        <v>2233</v>
      </c>
      <c r="H559" t="str">
        <f ca="1">IFERROR(INDEX(Points_tbl[Point Name],MATCH(ROWS(H$4:$H558),Points_tbl[Index Count],0)),"")</f>
        <v/>
      </c>
      <c r="I559">
        <f ca="1">IF(ISNUMBER(SEARCH($A$1,Points_tbl[[#This Row],[Point Name]])),MAX($I$4:I558)+1,0)</f>
        <v>0</v>
      </c>
    </row>
    <row r="560" spans="7:9">
      <c r="G560" s="130" t="s">
        <v>2234</v>
      </c>
      <c r="H560" t="str">
        <f ca="1">IFERROR(INDEX(Points_tbl[Point Name],MATCH(ROWS(H$4:$H559),Points_tbl[Index Count],0)),"")</f>
        <v/>
      </c>
      <c r="I560">
        <f ca="1">IF(ISNUMBER(SEARCH($A$1,Points_tbl[[#This Row],[Point Name]])),MAX($I$4:I559)+1,0)</f>
        <v>0</v>
      </c>
    </row>
    <row r="561" spans="7:9">
      <c r="G561" s="130" t="s">
        <v>2235</v>
      </c>
      <c r="H561" t="str">
        <f ca="1">IFERROR(INDEX(Points_tbl[Point Name],MATCH(ROWS(H$4:$H560),Points_tbl[Index Count],0)),"")</f>
        <v/>
      </c>
      <c r="I561">
        <f ca="1">IF(ISNUMBER(SEARCH($A$1,Points_tbl[[#This Row],[Point Name]])),MAX($I$4:I560)+1,0)</f>
        <v>0</v>
      </c>
    </row>
    <row r="562" spans="7:9">
      <c r="G562" s="130" t="s">
        <v>375</v>
      </c>
      <c r="H562" t="str">
        <f ca="1">IFERROR(INDEX(Points_tbl[Point Name],MATCH(ROWS(H$4:$H561),Points_tbl[Index Count],0)),"")</f>
        <v/>
      </c>
      <c r="I562">
        <f ca="1">IF(ISNUMBER(SEARCH($A$1,Points_tbl[[#This Row],[Point Name]])),MAX($I$4:I561)+1,0)</f>
        <v>0</v>
      </c>
    </row>
    <row r="563" spans="7:9">
      <c r="G563" s="130" t="s">
        <v>376</v>
      </c>
      <c r="H563" t="str">
        <f ca="1">IFERROR(INDEX(Points_tbl[Point Name],MATCH(ROWS(H$4:$H562),Points_tbl[Index Count],0)),"")</f>
        <v/>
      </c>
      <c r="I563">
        <f ca="1">IF(ISNUMBER(SEARCH($A$1,Points_tbl[[#This Row],[Point Name]])),MAX($I$4:I562)+1,0)</f>
        <v>0</v>
      </c>
    </row>
    <row r="564" spans="7:9">
      <c r="G564" s="130" t="s">
        <v>1660</v>
      </c>
      <c r="H564" t="str">
        <f ca="1">IFERROR(INDEX(Points_tbl[Point Name],MATCH(ROWS(H$4:$H563),Points_tbl[Index Count],0)),"")</f>
        <v/>
      </c>
      <c r="I564">
        <f ca="1">IF(ISNUMBER(SEARCH($A$1,Points_tbl[[#This Row],[Point Name]])),MAX($I$4:I563)+1,0)</f>
        <v>0</v>
      </c>
    </row>
    <row r="565" spans="7:9">
      <c r="G565" s="130" t="s">
        <v>377</v>
      </c>
      <c r="H565" t="str">
        <f ca="1">IFERROR(INDEX(Points_tbl[Point Name],MATCH(ROWS(H$4:$H564),Points_tbl[Index Count],0)),"")</f>
        <v/>
      </c>
      <c r="I565">
        <f ca="1">IF(ISNUMBER(SEARCH($A$1,Points_tbl[[#This Row],[Point Name]])),MAX($I$4:I564)+1,0)</f>
        <v>0</v>
      </c>
    </row>
    <row r="566" spans="7:9">
      <c r="G566" s="130" t="s">
        <v>2236</v>
      </c>
      <c r="H566" t="str">
        <f ca="1">IFERROR(INDEX(Points_tbl[Point Name],MATCH(ROWS(H$4:$H565),Points_tbl[Index Count],0)),"")</f>
        <v/>
      </c>
      <c r="I566">
        <f ca="1">IF(ISNUMBER(SEARCH($A$1,Points_tbl[[#This Row],[Point Name]])),MAX($I$4:I565)+1,0)</f>
        <v>0</v>
      </c>
    </row>
    <row r="567" spans="7:9">
      <c r="G567" s="130" t="s">
        <v>2237</v>
      </c>
      <c r="H567" t="str">
        <f ca="1">IFERROR(INDEX(Points_tbl[Point Name],MATCH(ROWS(H$4:$H566),Points_tbl[Index Count],0)),"")</f>
        <v/>
      </c>
      <c r="I567">
        <f ca="1">IF(ISNUMBER(SEARCH($A$1,Points_tbl[[#This Row],[Point Name]])),MAX($I$4:I566)+1,0)</f>
        <v>0</v>
      </c>
    </row>
    <row r="568" spans="7:9">
      <c r="G568" s="130" t="s">
        <v>2238</v>
      </c>
      <c r="H568" t="str">
        <f ca="1">IFERROR(INDEX(Points_tbl[Point Name],MATCH(ROWS(H$4:$H567),Points_tbl[Index Count],0)),"")</f>
        <v/>
      </c>
      <c r="I568">
        <f ca="1">IF(ISNUMBER(SEARCH($A$1,Points_tbl[[#This Row],[Point Name]])),MAX($I$4:I567)+1,0)</f>
        <v>0</v>
      </c>
    </row>
    <row r="569" spans="7:9">
      <c r="G569" s="130" t="s">
        <v>2239</v>
      </c>
      <c r="H569" t="str">
        <f ca="1">IFERROR(INDEX(Points_tbl[Point Name],MATCH(ROWS(H$4:$H568),Points_tbl[Index Count],0)),"")</f>
        <v/>
      </c>
      <c r="I569">
        <f ca="1">IF(ISNUMBER(SEARCH($A$1,Points_tbl[[#This Row],[Point Name]])),MAX($I$4:I568)+1,0)</f>
        <v>0</v>
      </c>
    </row>
    <row r="570" spans="7:9">
      <c r="G570" s="130" t="s">
        <v>2240</v>
      </c>
      <c r="H570" t="str">
        <f ca="1">IFERROR(INDEX(Points_tbl[Point Name],MATCH(ROWS(H$4:$H569),Points_tbl[Index Count],0)),"")</f>
        <v/>
      </c>
      <c r="I570">
        <f ca="1">IF(ISNUMBER(SEARCH($A$1,Points_tbl[[#This Row],[Point Name]])),MAX($I$4:I569)+1,0)</f>
        <v>0</v>
      </c>
    </row>
    <row r="571" spans="7:9">
      <c r="G571" s="130" t="s">
        <v>2241</v>
      </c>
      <c r="H571" t="str">
        <f ca="1">IFERROR(INDEX(Points_tbl[Point Name],MATCH(ROWS(H$4:$H570),Points_tbl[Index Count],0)),"")</f>
        <v/>
      </c>
      <c r="I571">
        <f ca="1">IF(ISNUMBER(SEARCH($A$1,Points_tbl[[#This Row],[Point Name]])),MAX($I$4:I570)+1,0)</f>
        <v>0</v>
      </c>
    </row>
    <row r="572" spans="7:9">
      <c r="G572" s="130" t="s">
        <v>2242</v>
      </c>
      <c r="H572" t="str">
        <f ca="1">IFERROR(INDEX(Points_tbl[Point Name],MATCH(ROWS(H$4:$H571),Points_tbl[Index Count],0)),"")</f>
        <v/>
      </c>
      <c r="I572">
        <f ca="1">IF(ISNUMBER(SEARCH($A$1,Points_tbl[[#This Row],[Point Name]])),MAX($I$4:I571)+1,0)</f>
        <v>0</v>
      </c>
    </row>
    <row r="573" spans="7:9">
      <c r="G573" s="130" t="s">
        <v>2243</v>
      </c>
      <c r="H573" t="str">
        <f ca="1">IFERROR(INDEX(Points_tbl[Point Name],MATCH(ROWS(H$4:$H572),Points_tbl[Index Count],0)),"")</f>
        <v/>
      </c>
      <c r="I573">
        <f ca="1">IF(ISNUMBER(SEARCH($A$1,Points_tbl[[#This Row],[Point Name]])),MAX($I$4:I572)+1,0)</f>
        <v>0</v>
      </c>
    </row>
    <row r="574" spans="7:9">
      <c r="G574" s="130" t="s">
        <v>2244</v>
      </c>
      <c r="H574" t="str">
        <f ca="1">IFERROR(INDEX(Points_tbl[Point Name],MATCH(ROWS(H$4:$H573),Points_tbl[Index Count],0)),"")</f>
        <v/>
      </c>
      <c r="I574">
        <f ca="1">IF(ISNUMBER(SEARCH($A$1,Points_tbl[[#This Row],[Point Name]])),MAX($I$4:I573)+1,0)</f>
        <v>0</v>
      </c>
    </row>
    <row r="575" spans="7:9">
      <c r="G575" s="130" t="s">
        <v>2245</v>
      </c>
      <c r="H575" t="str">
        <f ca="1">IFERROR(INDEX(Points_tbl[Point Name],MATCH(ROWS(H$4:$H574),Points_tbl[Index Count],0)),"")</f>
        <v/>
      </c>
      <c r="I575">
        <f ca="1">IF(ISNUMBER(SEARCH($A$1,Points_tbl[[#This Row],[Point Name]])),MAX($I$4:I574)+1,0)</f>
        <v>0</v>
      </c>
    </row>
    <row r="576" spans="7:9">
      <c r="G576" s="130" t="s">
        <v>2246</v>
      </c>
      <c r="H576" t="str">
        <f ca="1">IFERROR(INDEX(Points_tbl[Point Name],MATCH(ROWS(H$4:$H575),Points_tbl[Index Count],0)),"")</f>
        <v/>
      </c>
      <c r="I576">
        <f ca="1">IF(ISNUMBER(SEARCH($A$1,Points_tbl[[#This Row],[Point Name]])),MAX($I$4:I575)+1,0)</f>
        <v>0</v>
      </c>
    </row>
    <row r="577" spans="7:9">
      <c r="G577" s="130" t="s">
        <v>2247</v>
      </c>
      <c r="H577" t="str">
        <f ca="1">IFERROR(INDEX(Points_tbl[Point Name],MATCH(ROWS(H$4:$H576),Points_tbl[Index Count],0)),"")</f>
        <v/>
      </c>
      <c r="I577">
        <f ca="1">IF(ISNUMBER(SEARCH($A$1,Points_tbl[[#This Row],[Point Name]])),MAX($I$4:I576)+1,0)</f>
        <v>0</v>
      </c>
    </row>
    <row r="578" spans="7:9">
      <c r="G578" s="130" t="s">
        <v>2248</v>
      </c>
      <c r="H578" t="str">
        <f ca="1">IFERROR(INDEX(Points_tbl[Point Name],MATCH(ROWS(H$4:$H577),Points_tbl[Index Count],0)),"")</f>
        <v/>
      </c>
      <c r="I578">
        <f ca="1">IF(ISNUMBER(SEARCH($A$1,Points_tbl[[#This Row],[Point Name]])),MAX($I$4:I577)+1,0)</f>
        <v>0</v>
      </c>
    </row>
    <row r="579" spans="7:9">
      <c r="G579" s="130" t="s">
        <v>2249</v>
      </c>
      <c r="H579" t="str">
        <f ca="1">IFERROR(INDEX(Points_tbl[Point Name],MATCH(ROWS(H$4:$H578),Points_tbl[Index Count],0)),"")</f>
        <v/>
      </c>
      <c r="I579">
        <f ca="1">IF(ISNUMBER(SEARCH($A$1,Points_tbl[[#This Row],[Point Name]])),MAX($I$4:I578)+1,0)</f>
        <v>0</v>
      </c>
    </row>
    <row r="580" spans="7:9">
      <c r="G580" s="130" t="s">
        <v>2250</v>
      </c>
      <c r="H580" t="str">
        <f ca="1">IFERROR(INDEX(Points_tbl[Point Name],MATCH(ROWS(H$4:$H579),Points_tbl[Index Count],0)),"")</f>
        <v/>
      </c>
      <c r="I580">
        <f ca="1">IF(ISNUMBER(SEARCH($A$1,Points_tbl[[#This Row],[Point Name]])),MAX($I$4:I579)+1,0)</f>
        <v>0</v>
      </c>
    </row>
    <row r="581" spans="7:9">
      <c r="G581" s="130" t="s">
        <v>2251</v>
      </c>
      <c r="H581" t="str">
        <f ca="1">IFERROR(INDEX(Points_tbl[Point Name],MATCH(ROWS(H$4:$H580),Points_tbl[Index Count],0)),"")</f>
        <v/>
      </c>
      <c r="I581">
        <f ca="1">IF(ISNUMBER(SEARCH($A$1,Points_tbl[[#This Row],[Point Name]])),MAX($I$4:I580)+1,0)</f>
        <v>0</v>
      </c>
    </row>
    <row r="582" spans="7:9">
      <c r="G582" s="130" t="s">
        <v>2252</v>
      </c>
      <c r="H582" t="str">
        <f ca="1">IFERROR(INDEX(Points_tbl[Point Name],MATCH(ROWS(H$4:$H581),Points_tbl[Index Count],0)),"")</f>
        <v/>
      </c>
      <c r="I582">
        <f ca="1">IF(ISNUMBER(SEARCH($A$1,Points_tbl[[#This Row],[Point Name]])),MAX($I$4:I581)+1,0)</f>
        <v>0</v>
      </c>
    </row>
    <row r="583" spans="7:9">
      <c r="G583" s="130" t="s">
        <v>2253</v>
      </c>
      <c r="H583" t="str">
        <f ca="1">IFERROR(INDEX(Points_tbl[Point Name],MATCH(ROWS(H$4:$H582),Points_tbl[Index Count],0)),"")</f>
        <v/>
      </c>
      <c r="I583">
        <f ca="1">IF(ISNUMBER(SEARCH($A$1,Points_tbl[[#This Row],[Point Name]])),MAX($I$4:I582)+1,0)</f>
        <v>0</v>
      </c>
    </row>
    <row r="584" spans="7:9">
      <c r="G584" s="130" t="s">
        <v>378</v>
      </c>
      <c r="H584" t="str">
        <f ca="1">IFERROR(INDEX(Points_tbl[Point Name],MATCH(ROWS(H$4:$H583),Points_tbl[Index Count],0)),"")</f>
        <v/>
      </c>
      <c r="I584">
        <f ca="1">IF(ISNUMBER(SEARCH($A$1,Points_tbl[[#This Row],[Point Name]])),MAX($I$4:I583)+1,0)</f>
        <v>0</v>
      </c>
    </row>
    <row r="585" spans="7:9">
      <c r="G585" s="130" t="s">
        <v>2254</v>
      </c>
      <c r="H585" t="str">
        <f ca="1">IFERROR(INDEX(Points_tbl[Point Name],MATCH(ROWS(H$4:$H584),Points_tbl[Index Count],0)),"")</f>
        <v/>
      </c>
      <c r="I585">
        <f ca="1">IF(ISNUMBER(SEARCH($A$1,Points_tbl[[#This Row],[Point Name]])),MAX($I$4:I584)+1,0)</f>
        <v>0</v>
      </c>
    </row>
    <row r="586" spans="7:9">
      <c r="G586" s="130" t="s">
        <v>1661</v>
      </c>
      <c r="H586" t="str">
        <f ca="1">IFERROR(INDEX(Points_tbl[Point Name],MATCH(ROWS(H$4:$H585),Points_tbl[Index Count],0)),"")</f>
        <v/>
      </c>
      <c r="I586">
        <f ca="1">IF(ISNUMBER(SEARCH($A$1,Points_tbl[[#This Row],[Point Name]])),MAX($I$4:I585)+1,0)</f>
        <v>0</v>
      </c>
    </row>
    <row r="587" spans="7:9">
      <c r="G587" s="130" t="s">
        <v>2255</v>
      </c>
      <c r="H587" t="str">
        <f ca="1">IFERROR(INDEX(Points_tbl[Point Name],MATCH(ROWS(H$4:$H586),Points_tbl[Index Count],0)),"")</f>
        <v/>
      </c>
      <c r="I587">
        <f ca="1">IF(ISNUMBER(SEARCH($A$1,Points_tbl[[#This Row],[Point Name]])),MAX($I$4:I586)+1,0)</f>
        <v>0</v>
      </c>
    </row>
    <row r="588" spans="7:9">
      <c r="G588" s="130" t="s">
        <v>2256</v>
      </c>
      <c r="H588" t="str">
        <f ca="1">IFERROR(INDEX(Points_tbl[Point Name],MATCH(ROWS(H$4:$H587),Points_tbl[Index Count],0)),"")</f>
        <v/>
      </c>
      <c r="I588">
        <f ca="1">IF(ISNUMBER(SEARCH($A$1,Points_tbl[[#This Row],[Point Name]])),MAX($I$4:I587)+1,0)</f>
        <v>0</v>
      </c>
    </row>
    <row r="589" spans="7:9">
      <c r="G589" s="130" t="s">
        <v>379</v>
      </c>
      <c r="H589" t="str">
        <f ca="1">IFERROR(INDEX(Points_tbl[Point Name],MATCH(ROWS(H$4:$H588),Points_tbl[Index Count],0)),"")</f>
        <v/>
      </c>
      <c r="I589">
        <f ca="1">IF(ISNUMBER(SEARCH($A$1,Points_tbl[[#This Row],[Point Name]])),MAX($I$4:I588)+1,0)</f>
        <v>0</v>
      </c>
    </row>
    <row r="590" spans="7:9">
      <c r="G590" s="130" t="s">
        <v>2257</v>
      </c>
      <c r="H590" t="str">
        <f ca="1">IFERROR(INDEX(Points_tbl[Point Name],MATCH(ROWS(H$4:$H589),Points_tbl[Index Count],0)),"")</f>
        <v/>
      </c>
      <c r="I590">
        <f ca="1">IF(ISNUMBER(SEARCH($A$1,Points_tbl[[#This Row],[Point Name]])),MAX($I$4:I589)+1,0)</f>
        <v>0</v>
      </c>
    </row>
    <row r="591" spans="7:9">
      <c r="G591" s="130" t="s">
        <v>2258</v>
      </c>
      <c r="H591" t="str">
        <f ca="1">IFERROR(INDEX(Points_tbl[Point Name],MATCH(ROWS(H$4:$H590),Points_tbl[Index Count],0)),"")</f>
        <v/>
      </c>
      <c r="I591">
        <f ca="1">IF(ISNUMBER(SEARCH($A$1,Points_tbl[[#This Row],[Point Name]])),MAX($I$4:I590)+1,0)</f>
        <v>0</v>
      </c>
    </row>
    <row r="592" spans="7:9">
      <c r="G592" s="130" t="s">
        <v>380</v>
      </c>
      <c r="H592" t="str">
        <f ca="1">IFERROR(INDEX(Points_tbl[Point Name],MATCH(ROWS(H$4:$H591),Points_tbl[Index Count],0)),"")</f>
        <v/>
      </c>
      <c r="I592">
        <f ca="1">IF(ISNUMBER(SEARCH($A$1,Points_tbl[[#This Row],[Point Name]])),MAX($I$4:I591)+1,0)</f>
        <v>0</v>
      </c>
    </row>
    <row r="593" spans="7:9">
      <c r="G593" s="130" t="s">
        <v>381</v>
      </c>
      <c r="H593" t="str">
        <f ca="1">IFERROR(INDEX(Points_tbl[Point Name],MATCH(ROWS(H$4:$H592),Points_tbl[Index Count],0)),"")</f>
        <v/>
      </c>
      <c r="I593">
        <f ca="1">IF(ISNUMBER(SEARCH($A$1,Points_tbl[[#This Row],[Point Name]])),MAX($I$4:I592)+1,0)</f>
        <v>0</v>
      </c>
    </row>
    <row r="594" spans="7:9">
      <c r="G594" s="130" t="s">
        <v>382</v>
      </c>
      <c r="H594" t="str">
        <f ca="1">IFERROR(INDEX(Points_tbl[Point Name],MATCH(ROWS(H$4:$H593),Points_tbl[Index Count],0)),"")</f>
        <v/>
      </c>
      <c r="I594">
        <f ca="1">IF(ISNUMBER(SEARCH($A$1,Points_tbl[[#This Row],[Point Name]])),MAX($I$4:I593)+1,0)</f>
        <v>0</v>
      </c>
    </row>
    <row r="595" spans="7:9">
      <c r="G595" s="130" t="s">
        <v>1662</v>
      </c>
      <c r="H595" t="str">
        <f ca="1">IFERROR(INDEX(Points_tbl[Point Name],MATCH(ROWS(H$4:$H594),Points_tbl[Index Count],0)),"")</f>
        <v/>
      </c>
      <c r="I595">
        <f ca="1">IF(ISNUMBER(SEARCH($A$1,Points_tbl[[#This Row],[Point Name]])),MAX($I$4:I594)+1,0)</f>
        <v>0</v>
      </c>
    </row>
    <row r="596" spans="7:9">
      <c r="G596" s="130" t="s">
        <v>2259</v>
      </c>
      <c r="H596" t="str">
        <f ca="1">IFERROR(INDEX(Points_tbl[Point Name],MATCH(ROWS(H$4:$H595),Points_tbl[Index Count],0)),"")</f>
        <v/>
      </c>
      <c r="I596">
        <f ca="1">IF(ISNUMBER(SEARCH($A$1,Points_tbl[[#This Row],[Point Name]])),MAX($I$4:I595)+1,0)</f>
        <v>0</v>
      </c>
    </row>
    <row r="597" spans="7:9">
      <c r="G597" s="130" t="s">
        <v>2260</v>
      </c>
      <c r="H597" t="str">
        <f ca="1">IFERROR(INDEX(Points_tbl[Point Name],MATCH(ROWS(H$4:$H596),Points_tbl[Index Count],0)),"")</f>
        <v/>
      </c>
      <c r="I597">
        <f ca="1">IF(ISNUMBER(SEARCH($A$1,Points_tbl[[#This Row],[Point Name]])),MAX($I$4:I596)+1,0)</f>
        <v>0</v>
      </c>
    </row>
    <row r="598" spans="7:9">
      <c r="G598" s="130" t="s">
        <v>2261</v>
      </c>
      <c r="H598" t="str">
        <f ca="1">IFERROR(INDEX(Points_tbl[Point Name],MATCH(ROWS(H$4:$H597),Points_tbl[Index Count],0)),"")</f>
        <v/>
      </c>
      <c r="I598">
        <f ca="1">IF(ISNUMBER(SEARCH($A$1,Points_tbl[[#This Row],[Point Name]])),MAX($I$4:I597)+1,0)</f>
        <v>0</v>
      </c>
    </row>
    <row r="599" spans="7:9">
      <c r="G599" s="130" t="s">
        <v>2262</v>
      </c>
      <c r="H599" t="str">
        <f ca="1">IFERROR(INDEX(Points_tbl[Point Name],MATCH(ROWS(H$4:$H598),Points_tbl[Index Count],0)),"")</f>
        <v/>
      </c>
      <c r="I599">
        <f ca="1">IF(ISNUMBER(SEARCH($A$1,Points_tbl[[#This Row],[Point Name]])),MAX($I$4:I598)+1,0)</f>
        <v>0</v>
      </c>
    </row>
    <row r="600" spans="7:9">
      <c r="G600" s="130" t="s">
        <v>2263</v>
      </c>
      <c r="H600" t="str">
        <f ca="1">IFERROR(INDEX(Points_tbl[Point Name],MATCH(ROWS(H$4:$H599),Points_tbl[Index Count],0)),"")</f>
        <v/>
      </c>
      <c r="I600">
        <f ca="1">IF(ISNUMBER(SEARCH($A$1,Points_tbl[[#This Row],[Point Name]])),MAX($I$4:I599)+1,0)</f>
        <v>0</v>
      </c>
    </row>
    <row r="601" spans="7:9">
      <c r="G601" s="130" t="s">
        <v>383</v>
      </c>
      <c r="H601" t="str">
        <f ca="1">IFERROR(INDEX(Points_tbl[Point Name],MATCH(ROWS(H$4:$H600),Points_tbl[Index Count],0)),"")</f>
        <v/>
      </c>
      <c r="I601">
        <f ca="1">IF(ISNUMBER(SEARCH($A$1,Points_tbl[[#This Row],[Point Name]])),MAX($I$4:I600)+1,0)</f>
        <v>0</v>
      </c>
    </row>
    <row r="602" spans="7:9">
      <c r="G602" s="130" t="s">
        <v>2264</v>
      </c>
      <c r="H602" t="str">
        <f ca="1">IFERROR(INDEX(Points_tbl[Point Name],MATCH(ROWS(H$4:$H601),Points_tbl[Index Count],0)),"")</f>
        <v/>
      </c>
      <c r="I602">
        <f ca="1">IF(ISNUMBER(SEARCH($A$1,Points_tbl[[#This Row],[Point Name]])),MAX($I$4:I601)+1,0)</f>
        <v>0</v>
      </c>
    </row>
    <row r="603" spans="7:9">
      <c r="G603" s="130" t="s">
        <v>2265</v>
      </c>
      <c r="H603" t="str">
        <f ca="1">IFERROR(INDEX(Points_tbl[Point Name],MATCH(ROWS(H$4:$H602),Points_tbl[Index Count],0)),"")</f>
        <v/>
      </c>
      <c r="I603">
        <f ca="1">IF(ISNUMBER(SEARCH($A$1,Points_tbl[[#This Row],[Point Name]])),MAX($I$4:I602)+1,0)</f>
        <v>0</v>
      </c>
    </row>
    <row r="604" spans="7:9">
      <c r="G604" s="130" t="s">
        <v>2266</v>
      </c>
      <c r="H604" t="str">
        <f ca="1">IFERROR(INDEX(Points_tbl[Point Name],MATCH(ROWS(H$4:$H603),Points_tbl[Index Count],0)),"")</f>
        <v/>
      </c>
      <c r="I604">
        <f ca="1">IF(ISNUMBER(SEARCH($A$1,Points_tbl[[#This Row],[Point Name]])),MAX($I$4:I603)+1,0)</f>
        <v>0</v>
      </c>
    </row>
    <row r="605" spans="7:9">
      <c r="G605" s="130" t="s">
        <v>2267</v>
      </c>
      <c r="H605" t="str">
        <f ca="1">IFERROR(INDEX(Points_tbl[Point Name],MATCH(ROWS(H$4:$H604),Points_tbl[Index Count],0)),"")</f>
        <v/>
      </c>
      <c r="I605">
        <f ca="1">IF(ISNUMBER(SEARCH($A$1,Points_tbl[[#This Row],[Point Name]])),MAX($I$4:I604)+1,0)</f>
        <v>0</v>
      </c>
    </row>
    <row r="606" spans="7:9">
      <c r="G606" s="130" t="s">
        <v>384</v>
      </c>
      <c r="H606" t="str">
        <f ca="1">IFERROR(INDEX(Points_tbl[Point Name],MATCH(ROWS(H$4:$H605),Points_tbl[Index Count],0)),"")</f>
        <v/>
      </c>
      <c r="I606">
        <f ca="1">IF(ISNUMBER(SEARCH($A$1,Points_tbl[[#This Row],[Point Name]])),MAX($I$4:I605)+1,0)</f>
        <v>0</v>
      </c>
    </row>
    <row r="607" spans="7:9">
      <c r="G607" s="130" t="s">
        <v>1410</v>
      </c>
      <c r="H607" t="str">
        <f ca="1">IFERROR(INDEX(Points_tbl[Point Name],MATCH(ROWS(H$4:$H606),Points_tbl[Index Count],0)),"")</f>
        <v/>
      </c>
      <c r="I607">
        <f ca="1">IF(ISNUMBER(SEARCH($A$1,Points_tbl[[#This Row],[Point Name]])),MAX($I$4:I606)+1,0)</f>
        <v>0</v>
      </c>
    </row>
    <row r="608" spans="7:9">
      <c r="G608" s="130" t="s">
        <v>2268</v>
      </c>
      <c r="H608" t="str">
        <f ca="1">IFERROR(INDEX(Points_tbl[Point Name],MATCH(ROWS(H$4:$H607),Points_tbl[Index Count],0)),"")</f>
        <v/>
      </c>
      <c r="I608">
        <f ca="1">IF(ISNUMBER(SEARCH($A$1,Points_tbl[[#This Row],[Point Name]])),MAX($I$4:I607)+1,0)</f>
        <v>0</v>
      </c>
    </row>
    <row r="609" spans="7:9">
      <c r="G609" s="130" t="s">
        <v>385</v>
      </c>
      <c r="H609" t="str">
        <f ca="1">IFERROR(INDEX(Points_tbl[Point Name],MATCH(ROWS(H$4:$H608),Points_tbl[Index Count],0)),"")</f>
        <v/>
      </c>
      <c r="I609">
        <f ca="1">IF(ISNUMBER(SEARCH($A$1,Points_tbl[[#This Row],[Point Name]])),MAX($I$4:I608)+1,0)</f>
        <v>0</v>
      </c>
    </row>
    <row r="610" spans="7:9">
      <c r="G610" s="130" t="s">
        <v>386</v>
      </c>
      <c r="H610" t="str">
        <f ca="1">IFERROR(INDEX(Points_tbl[Point Name],MATCH(ROWS(H$4:$H609),Points_tbl[Index Count],0)),"")</f>
        <v/>
      </c>
      <c r="I610">
        <f ca="1">IF(ISNUMBER(SEARCH($A$1,Points_tbl[[#This Row],[Point Name]])),MAX($I$4:I609)+1,0)</f>
        <v>0</v>
      </c>
    </row>
    <row r="611" spans="7:9">
      <c r="G611" s="130" t="s">
        <v>1663</v>
      </c>
      <c r="H611" t="str">
        <f ca="1">IFERROR(INDEX(Points_tbl[Point Name],MATCH(ROWS(H$4:$H610),Points_tbl[Index Count],0)),"")</f>
        <v/>
      </c>
      <c r="I611">
        <f ca="1">IF(ISNUMBER(SEARCH($A$1,Points_tbl[[#This Row],[Point Name]])),MAX($I$4:I610)+1,0)</f>
        <v>0</v>
      </c>
    </row>
    <row r="612" spans="7:9">
      <c r="G612" s="130" t="s">
        <v>2269</v>
      </c>
      <c r="H612" t="str">
        <f ca="1">IFERROR(INDEX(Points_tbl[Point Name],MATCH(ROWS(H$4:$H611),Points_tbl[Index Count],0)),"")</f>
        <v/>
      </c>
      <c r="I612">
        <f ca="1">IF(ISNUMBER(SEARCH($A$1,Points_tbl[[#This Row],[Point Name]])),MAX($I$4:I611)+1,0)</f>
        <v>0</v>
      </c>
    </row>
    <row r="613" spans="7:9">
      <c r="G613" s="130" t="s">
        <v>387</v>
      </c>
      <c r="H613" t="str">
        <f ca="1">IFERROR(INDEX(Points_tbl[Point Name],MATCH(ROWS(H$4:$H612),Points_tbl[Index Count],0)),"")</f>
        <v/>
      </c>
      <c r="I613">
        <f ca="1">IF(ISNUMBER(SEARCH($A$1,Points_tbl[[#This Row],[Point Name]])),MAX($I$4:I612)+1,0)</f>
        <v>0</v>
      </c>
    </row>
    <row r="614" spans="7:9">
      <c r="G614" s="130" t="s">
        <v>1411</v>
      </c>
      <c r="H614" t="str">
        <f ca="1">IFERROR(INDEX(Points_tbl[Point Name],MATCH(ROWS(H$4:$H613),Points_tbl[Index Count],0)),"")</f>
        <v/>
      </c>
      <c r="I614">
        <f ca="1">IF(ISNUMBER(SEARCH($A$1,Points_tbl[[#This Row],[Point Name]])),MAX($I$4:I613)+1,0)</f>
        <v>0</v>
      </c>
    </row>
    <row r="615" spans="7:9">
      <c r="G615" s="130" t="s">
        <v>2270</v>
      </c>
      <c r="H615" t="str">
        <f ca="1">IFERROR(INDEX(Points_tbl[Point Name],MATCH(ROWS(H$4:$H614),Points_tbl[Index Count],0)),"")</f>
        <v/>
      </c>
      <c r="I615">
        <f ca="1">IF(ISNUMBER(SEARCH($A$1,Points_tbl[[#This Row],[Point Name]])),MAX($I$4:I614)+1,0)</f>
        <v>0</v>
      </c>
    </row>
    <row r="616" spans="7:9">
      <c r="G616" s="130" t="s">
        <v>2271</v>
      </c>
      <c r="H616" t="str">
        <f ca="1">IFERROR(INDEX(Points_tbl[Point Name],MATCH(ROWS(H$4:$H615),Points_tbl[Index Count],0)),"")</f>
        <v/>
      </c>
      <c r="I616">
        <f ca="1">IF(ISNUMBER(SEARCH($A$1,Points_tbl[[#This Row],[Point Name]])),MAX($I$4:I615)+1,0)</f>
        <v>0</v>
      </c>
    </row>
    <row r="617" spans="7:9">
      <c r="G617" s="130" t="s">
        <v>2272</v>
      </c>
      <c r="H617" t="str">
        <f ca="1">IFERROR(INDEX(Points_tbl[Point Name],MATCH(ROWS(H$4:$H616),Points_tbl[Index Count],0)),"")</f>
        <v/>
      </c>
      <c r="I617">
        <f ca="1">IF(ISNUMBER(SEARCH($A$1,Points_tbl[[#This Row],[Point Name]])),MAX($I$4:I616)+1,0)</f>
        <v>0</v>
      </c>
    </row>
    <row r="618" spans="7:9">
      <c r="G618" s="130" t="s">
        <v>2273</v>
      </c>
      <c r="H618" t="str">
        <f ca="1">IFERROR(INDEX(Points_tbl[Point Name],MATCH(ROWS(H$4:$H617),Points_tbl[Index Count],0)),"")</f>
        <v/>
      </c>
      <c r="I618">
        <f ca="1">IF(ISNUMBER(SEARCH($A$1,Points_tbl[[#This Row],[Point Name]])),MAX($I$4:I617)+1,0)</f>
        <v>0</v>
      </c>
    </row>
    <row r="619" spans="7:9">
      <c r="G619" s="130" t="s">
        <v>388</v>
      </c>
      <c r="H619" t="str">
        <f ca="1">IFERROR(INDEX(Points_tbl[Point Name],MATCH(ROWS(H$4:$H618),Points_tbl[Index Count],0)),"")</f>
        <v/>
      </c>
      <c r="I619">
        <f ca="1">IF(ISNUMBER(SEARCH($A$1,Points_tbl[[#This Row],[Point Name]])),MAX($I$4:I618)+1,0)</f>
        <v>0</v>
      </c>
    </row>
    <row r="620" spans="7:9">
      <c r="G620" s="130" t="s">
        <v>389</v>
      </c>
      <c r="H620" t="str">
        <f ca="1">IFERROR(INDEX(Points_tbl[Point Name],MATCH(ROWS(H$4:$H619),Points_tbl[Index Count],0)),"")</f>
        <v/>
      </c>
      <c r="I620">
        <f ca="1">IF(ISNUMBER(SEARCH($A$1,Points_tbl[[#This Row],[Point Name]])),MAX($I$4:I619)+1,0)</f>
        <v>0</v>
      </c>
    </row>
    <row r="621" spans="7:9">
      <c r="G621" s="130" t="s">
        <v>390</v>
      </c>
      <c r="H621" t="str">
        <f ca="1">IFERROR(INDEX(Points_tbl[Point Name],MATCH(ROWS(H$4:$H620),Points_tbl[Index Count],0)),"")</f>
        <v/>
      </c>
      <c r="I621">
        <f ca="1">IF(ISNUMBER(SEARCH($A$1,Points_tbl[[#This Row],[Point Name]])),MAX($I$4:I620)+1,0)</f>
        <v>0</v>
      </c>
    </row>
    <row r="622" spans="7:9">
      <c r="G622" s="130" t="s">
        <v>391</v>
      </c>
      <c r="H622" t="str">
        <f ca="1">IFERROR(INDEX(Points_tbl[Point Name],MATCH(ROWS(H$4:$H621),Points_tbl[Index Count],0)),"")</f>
        <v/>
      </c>
      <c r="I622">
        <f ca="1">IF(ISNUMBER(SEARCH($A$1,Points_tbl[[#This Row],[Point Name]])),MAX($I$4:I621)+1,0)</f>
        <v>0</v>
      </c>
    </row>
    <row r="623" spans="7:9">
      <c r="G623" s="130" t="s">
        <v>2274</v>
      </c>
      <c r="H623" t="str">
        <f ca="1">IFERROR(INDEX(Points_tbl[Point Name],MATCH(ROWS(H$4:$H622),Points_tbl[Index Count],0)),"")</f>
        <v/>
      </c>
      <c r="I623">
        <f ca="1">IF(ISNUMBER(SEARCH($A$1,Points_tbl[[#This Row],[Point Name]])),MAX($I$4:I622)+1,0)</f>
        <v>0</v>
      </c>
    </row>
    <row r="624" spans="7:9">
      <c r="G624" s="130" t="s">
        <v>2275</v>
      </c>
      <c r="H624" t="str">
        <f ca="1">IFERROR(INDEX(Points_tbl[Point Name],MATCH(ROWS(H$4:$H623),Points_tbl[Index Count],0)),"")</f>
        <v/>
      </c>
      <c r="I624">
        <f ca="1">IF(ISNUMBER(SEARCH($A$1,Points_tbl[[#This Row],[Point Name]])),MAX($I$4:I623)+1,0)</f>
        <v>0</v>
      </c>
    </row>
    <row r="625" spans="7:9">
      <c r="G625" s="130" t="s">
        <v>1412</v>
      </c>
      <c r="H625" t="str">
        <f ca="1">IFERROR(INDEX(Points_tbl[Point Name],MATCH(ROWS(H$4:$H624),Points_tbl[Index Count],0)),"")</f>
        <v/>
      </c>
      <c r="I625">
        <f ca="1">IF(ISNUMBER(SEARCH($A$1,Points_tbl[[#This Row],[Point Name]])),MAX($I$4:I624)+1,0)</f>
        <v>0</v>
      </c>
    </row>
    <row r="626" spans="7:9">
      <c r="G626" s="130" t="s">
        <v>1376</v>
      </c>
      <c r="H626" t="str">
        <f ca="1">IFERROR(INDEX(Points_tbl[Point Name],MATCH(ROWS(H$4:$H625),Points_tbl[Index Count],0)),"")</f>
        <v/>
      </c>
      <c r="I626">
        <f ca="1">IF(ISNUMBER(SEARCH($A$1,Points_tbl[[#This Row],[Point Name]])),MAX($I$4:I625)+1,0)</f>
        <v>0</v>
      </c>
    </row>
    <row r="627" spans="7:9">
      <c r="G627" s="130" t="s">
        <v>2276</v>
      </c>
      <c r="H627" t="str">
        <f ca="1">IFERROR(INDEX(Points_tbl[Point Name],MATCH(ROWS(H$4:$H626),Points_tbl[Index Count],0)),"")</f>
        <v/>
      </c>
      <c r="I627">
        <f ca="1">IF(ISNUMBER(SEARCH($A$1,Points_tbl[[#This Row],[Point Name]])),MAX($I$4:I626)+1,0)</f>
        <v>0</v>
      </c>
    </row>
    <row r="628" spans="7:9">
      <c r="G628" s="130" t="s">
        <v>2277</v>
      </c>
      <c r="H628" t="str">
        <f ca="1">IFERROR(INDEX(Points_tbl[Point Name],MATCH(ROWS(H$4:$H627),Points_tbl[Index Count],0)),"")</f>
        <v/>
      </c>
      <c r="I628">
        <f ca="1">IF(ISNUMBER(SEARCH($A$1,Points_tbl[[#This Row],[Point Name]])),MAX($I$4:I627)+1,0)</f>
        <v>0</v>
      </c>
    </row>
    <row r="629" spans="7:9">
      <c r="G629" s="130" t="s">
        <v>2278</v>
      </c>
      <c r="H629" t="str">
        <f ca="1">IFERROR(INDEX(Points_tbl[Point Name],MATCH(ROWS(H$4:$H628),Points_tbl[Index Count],0)),"")</f>
        <v/>
      </c>
      <c r="I629">
        <f ca="1">IF(ISNUMBER(SEARCH($A$1,Points_tbl[[#This Row],[Point Name]])),MAX($I$4:I628)+1,0)</f>
        <v>0</v>
      </c>
    </row>
    <row r="630" spans="7:9">
      <c r="G630" s="130" t="s">
        <v>392</v>
      </c>
      <c r="H630" t="str">
        <f ca="1">IFERROR(INDEX(Points_tbl[Point Name],MATCH(ROWS(H$4:$H629),Points_tbl[Index Count],0)),"")</f>
        <v/>
      </c>
      <c r="I630">
        <f ca="1">IF(ISNUMBER(SEARCH($A$1,Points_tbl[[#This Row],[Point Name]])),MAX($I$4:I629)+1,0)</f>
        <v>0</v>
      </c>
    </row>
    <row r="631" spans="7:9">
      <c r="G631" s="130" t="s">
        <v>1413</v>
      </c>
      <c r="H631" t="str">
        <f ca="1">IFERROR(INDEX(Points_tbl[Point Name],MATCH(ROWS(H$4:$H630),Points_tbl[Index Count],0)),"")</f>
        <v/>
      </c>
      <c r="I631">
        <f ca="1">IF(ISNUMBER(SEARCH($A$1,Points_tbl[[#This Row],[Point Name]])),MAX($I$4:I630)+1,0)</f>
        <v>0</v>
      </c>
    </row>
    <row r="632" spans="7:9">
      <c r="G632" s="130" t="s">
        <v>2279</v>
      </c>
      <c r="H632" t="str">
        <f ca="1">IFERROR(INDEX(Points_tbl[Point Name],MATCH(ROWS(H$4:$H631),Points_tbl[Index Count],0)),"")</f>
        <v/>
      </c>
      <c r="I632">
        <f ca="1">IF(ISNUMBER(SEARCH($A$1,Points_tbl[[#This Row],[Point Name]])),MAX($I$4:I631)+1,0)</f>
        <v>0</v>
      </c>
    </row>
    <row r="633" spans="7:9">
      <c r="G633" s="130" t="s">
        <v>393</v>
      </c>
      <c r="H633" t="str">
        <f ca="1">IFERROR(INDEX(Points_tbl[Point Name],MATCH(ROWS(H$4:$H632),Points_tbl[Index Count],0)),"")</f>
        <v/>
      </c>
      <c r="I633">
        <f ca="1">IF(ISNUMBER(SEARCH($A$1,Points_tbl[[#This Row],[Point Name]])),MAX($I$4:I632)+1,0)</f>
        <v>0</v>
      </c>
    </row>
    <row r="634" spans="7:9">
      <c r="G634" s="130" t="s">
        <v>2280</v>
      </c>
      <c r="H634" t="str">
        <f ca="1">IFERROR(INDEX(Points_tbl[Point Name],MATCH(ROWS(H$4:$H633),Points_tbl[Index Count],0)),"")</f>
        <v/>
      </c>
      <c r="I634">
        <f ca="1">IF(ISNUMBER(SEARCH($A$1,Points_tbl[[#This Row],[Point Name]])),MAX($I$4:I633)+1,0)</f>
        <v>0</v>
      </c>
    </row>
    <row r="635" spans="7:9">
      <c r="G635" s="130" t="s">
        <v>2281</v>
      </c>
      <c r="H635" t="str">
        <f ca="1">IFERROR(INDEX(Points_tbl[Point Name],MATCH(ROWS(H$4:$H634),Points_tbl[Index Count],0)),"")</f>
        <v/>
      </c>
      <c r="I635">
        <f ca="1">IF(ISNUMBER(SEARCH($A$1,Points_tbl[[#This Row],[Point Name]])),MAX($I$4:I634)+1,0)</f>
        <v>0</v>
      </c>
    </row>
    <row r="636" spans="7:9">
      <c r="G636" s="130" t="s">
        <v>2282</v>
      </c>
      <c r="H636" t="str">
        <f ca="1">IFERROR(INDEX(Points_tbl[Point Name],MATCH(ROWS(H$4:$H635),Points_tbl[Index Count],0)),"")</f>
        <v/>
      </c>
      <c r="I636">
        <f ca="1">IF(ISNUMBER(SEARCH($A$1,Points_tbl[[#This Row],[Point Name]])),MAX($I$4:I635)+1,0)</f>
        <v>0</v>
      </c>
    </row>
    <row r="637" spans="7:9">
      <c r="G637" s="130" t="s">
        <v>2283</v>
      </c>
      <c r="H637" t="str">
        <f ca="1">IFERROR(INDEX(Points_tbl[Point Name],MATCH(ROWS(H$4:$H636),Points_tbl[Index Count],0)),"")</f>
        <v/>
      </c>
      <c r="I637">
        <f ca="1">IF(ISNUMBER(SEARCH($A$1,Points_tbl[[#This Row],[Point Name]])),MAX($I$4:I636)+1,0)</f>
        <v>0</v>
      </c>
    </row>
    <row r="638" spans="7:9">
      <c r="G638" s="130" t="s">
        <v>394</v>
      </c>
      <c r="H638" t="str">
        <f ca="1">IFERROR(INDEX(Points_tbl[Point Name],MATCH(ROWS(H$4:$H637),Points_tbl[Index Count],0)),"")</f>
        <v/>
      </c>
      <c r="I638">
        <f ca="1">IF(ISNUMBER(SEARCH($A$1,Points_tbl[[#This Row],[Point Name]])),MAX($I$4:I637)+1,0)</f>
        <v>0</v>
      </c>
    </row>
    <row r="639" spans="7:9">
      <c r="G639" s="130" t="s">
        <v>2284</v>
      </c>
      <c r="H639" t="str">
        <f ca="1">IFERROR(INDEX(Points_tbl[Point Name],MATCH(ROWS(H$4:$H638),Points_tbl[Index Count],0)),"")</f>
        <v/>
      </c>
      <c r="I639">
        <f ca="1">IF(ISNUMBER(SEARCH($A$1,Points_tbl[[#This Row],[Point Name]])),MAX($I$4:I638)+1,0)</f>
        <v>0</v>
      </c>
    </row>
    <row r="640" spans="7:9">
      <c r="G640" s="130" t="s">
        <v>2285</v>
      </c>
      <c r="H640" t="str">
        <f ca="1">IFERROR(INDEX(Points_tbl[Point Name],MATCH(ROWS(H$4:$H639),Points_tbl[Index Count],0)),"")</f>
        <v/>
      </c>
      <c r="I640">
        <f ca="1">IF(ISNUMBER(SEARCH($A$1,Points_tbl[[#This Row],[Point Name]])),MAX($I$4:I639)+1,0)</f>
        <v>0</v>
      </c>
    </row>
    <row r="641" spans="7:9">
      <c r="G641" s="130" t="s">
        <v>2286</v>
      </c>
      <c r="H641" t="str">
        <f ca="1">IFERROR(INDEX(Points_tbl[Point Name],MATCH(ROWS(H$4:$H640),Points_tbl[Index Count],0)),"")</f>
        <v/>
      </c>
      <c r="I641">
        <f ca="1">IF(ISNUMBER(SEARCH($A$1,Points_tbl[[#This Row],[Point Name]])),MAX($I$4:I640)+1,0)</f>
        <v>0</v>
      </c>
    </row>
    <row r="642" spans="7:9">
      <c r="G642" s="130" t="s">
        <v>2287</v>
      </c>
      <c r="H642" t="str">
        <f ca="1">IFERROR(INDEX(Points_tbl[Point Name],MATCH(ROWS(H$4:$H641),Points_tbl[Index Count],0)),"")</f>
        <v/>
      </c>
      <c r="I642">
        <f ca="1">IF(ISNUMBER(SEARCH($A$1,Points_tbl[[#This Row],[Point Name]])),MAX($I$4:I641)+1,0)</f>
        <v>0</v>
      </c>
    </row>
    <row r="643" spans="7:9">
      <c r="G643" s="130" t="s">
        <v>395</v>
      </c>
      <c r="H643" t="str">
        <f ca="1">IFERROR(INDEX(Points_tbl[Point Name],MATCH(ROWS(H$4:$H642),Points_tbl[Index Count],0)),"")</f>
        <v/>
      </c>
      <c r="I643">
        <f ca="1">IF(ISNUMBER(SEARCH($A$1,Points_tbl[[#This Row],[Point Name]])),MAX($I$4:I642)+1,0)</f>
        <v>0</v>
      </c>
    </row>
    <row r="644" spans="7:9">
      <c r="G644" s="130" t="s">
        <v>396</v>
      </c>
      <c r="H644" t="str">
        <f ca="1">IFERROR(INDEX(Points_tbl[Point Name],MATCH(ROWS(H$4:$H643),Points_tbl[Index Count],0)),"")</f>
        <v/>
      </c>
      <c r="I644">
        <f ca="1">IF(ISNUMBER(SEARCH($A$1,Points_tbl[[#This Row],[Point Name]])),MAX($I$4:I643)+1,0)</f>
        <v>0</v>
      </c>
    </row>
    <row r="645" spans="7:9">
      <c r="G645" s="130" t="s">
        <v>2288</v>
      </c>
      <c r="H645" t="str">
        <f ca="1">IFERROR(INDEX(Points_tbl[Point Name],MATCH(ROWS(H$4:$H644),Points_tbl[Index Count],0)),"")</f>
        <v/>
      </c>
      <c r="I645">
        <f ca="1">IF(ISNUMBER(SEARCH($A$1,Points_tbl[[#This Row],[Point Name]])),MAX($I$4:I644)+1,0)</f>
        <v>0</v>
      </c>
    </row>
    <row r="646" spans="7:9">
      <c r="G646" s="130" t="s">
        <v>1414</v>
      </c>
      <c r="H646" t="str">
        <f ca="1">IFERROR(INDEX(Points_tbl[Point Name],MATCH(ROWS(H$4:$H645),Points_tbl[Index Count],0)),"")</f>
        <v/>
      </c>
      <c r="I646">
        <f ca="1">IF(ISNUMBER(SEARCH($A$1,Points_tbl[[#This Row],[Point Name]])),MAX($I$4:I645)+1,0)</f>
        <v>0</v>
      </c>
    </row>
    <row r="647" spans="7:9">
      <c r="G647" s="130" t="s">
        <v>397</v>
      </c>
      <c r="H647" t="str">
        <f ca="1">IFERROR(INDEX(Points_tbl[Point Name],MATCH(ROWS(H$4:$H646),Points_tbl[Index Count],0)),"")</f>
        <v/>
      </c>
      <c r="I647">
        <f ca="1">IF(ISNUMBER(SEARCH($A$1,Points_tbl[[#This Row],[Point Name]])),MAX($I$4:I646)+1,0)</f>
        <v>0</v>
      </c>
    </row>
    <row r="648" spans="7:9">
      <c r="G648" s="130" t="s">
        <v>398</v>
      </c>
      <c r="H648" t="str">
        <f ca="1">IFERROR(INDEX(Points_tbl[Point Name],MATCH(ROWS(H$4:$H647),Points_tbl[Index Count],0)),"")</f>
        <v/>
      </c>
      <c r="I648">
        <f ca="1">IF(ISNUMBER(SEARCH($A$1,Points_tbl[[#This Row],[Point Name]])),MAX($I$4:I647)+1,0)</f>
        <v>0</v>
      </c>
    </row>
    <row r="649" spans="7:9">
      <c r="G649" s="130" t="s">
        <v>2289</v>
      </c>
      <c r="H649" t="str">
        <f ca="1">IFERROR(INDEX(Points_tbl[Point Name],MATCH(ROWS(H$4:$H648),Points_tbl[Index Count],0)),"")</f>
        <v/>
      </c>
      <c r="I649">
        <f ca="1">IF(ISNUMBER(SEARCH($A$1,Points_tbl[[#This Row],[Point Name]])),MAX($I$4:I648)+1,0)</f>
        <v>0</v>
      </c>
    </row>
    <row r="650" spans="7:9">
      <c r="G650" s="130" t="s">
        <v>399</v>
      </c>
      <c r="H650" t="str">
        <f ca="1">IFERROR(INDEX(Points_tbl[Point Name],MATCH(ROWS(H$4:$H649),Points_tbl[Index Count],0)),"")</f>
        <v/>
      </c>
      <c r="I650">
        <f ca="1">IF(ISNUMBER(SEARCH($A$1,Points_tbl[[#This Row],[Point Name]])),MAX($I$4:I649)+1,0)</f>
        <v>0</v>
      </c>
    </row>
    <row r="651" spans="7:9">
      <c r="G651" s="130" t="s">
        <v>400</v>
      </c>
      <c r="H651" t="str">
        <f ca="1">IFERROR(INDEX(Points_tbl[Point Name],MATCH(ROWS(H$4:$H650),Points_tbl[Index Count],0)),"")</f>
        <v/>
      </c>
      <c r="I651">
        <f ca="1">IF(ISNUMBER(SEARCH($A$1,Points_tbl[[#This Row],[Point Name]])),MAX($I$4:I650)+1,0)</f>
        <v>0</v>
      </c>
    </row>
    <row r="652" spans="7:9">
      <c r="G652" s="130" t="s">
        <v>2290</v>
      </c>
      <c r="H652" t="str">
        <f ca="1">IFERROR(INDEX(Points_tbl[Point Name],MATCH(ROWS(H$4:$H651),Points_tbl[Index Count],0)),"")</f>
        <v/>
      </c>
      <c r="I652">
        <f ca="1">IF(ISNUMBER(SEARCH($A$1,Points_tbl[[#This Row],[Point Name]])),MAX($I$4:I651)+1,0)</f>
        <v>0</v>
      </c>
    </row>
    <row r="653" spans="7:9">
      <c r="G653" s="130" t="s">
        <v>2291</v>
      </c>
      <c r="H653" t="str">
        <f ca="1">IFERROR(INDEX(Points_tbl[Point Name],MATCH(ROWS(H$4:$H652),Points_tbl[Index Count],0)),"")</f>
        <v/>
      </c>
      <c r="I653">
        <f ca="1">IF(ISNUMBER(SEARCH($A$1,Points_tbl[[#This Row],[Point Name]])),MAX($I$4:I652)+1,0)</f>
        <v>0</v>
      </c>
    </row>
    <row r="654" spans="7:9">
      <c r="G654" s="130" t="s">
        <v>2292</v>
      </c>
      <c r="H654" t="str">
        <f ca="1">IFERROR(INDEX(Points_tbl[Point Name],MATCH(ROWS(H$4:$H653),Points_tbl[Index Count],0)),"")</f>
        <v/>
      </c>
      <c r="I654">
        <f ca="1">IF(ISNUMBER(SEARCH($A$1,Points_tbl[[#This Row],[Point Name]])),MAX($I$4:I653)+1,0)</f>
        <v>0</v>
      </c>
    </row>
    <row r="655" spans="7:9">
      <c r="G655" s="130" t="s">
        <v>2293</v>
      </c>
      <c r="H655" t="str">
        <f ca="1">IFERROR(INDEX(Points_tbl[Point Name],MATCH(ROWS(H$4:$H654),Points_tbl[Index Count],0)),"")</f>
        <v/>
      </c>
      <c r="I655">
        <f ca="1">IF(ISNUMBER(SEARCH($A$1,Points_tbl[[#This Row],[Point Name]])),MAX($I$4:I654)+1,0)</f>
        <v>0</v>
      </c>
    </row>
    <row r="656" spans="7:9">
      <c r="G656" s="130" t="s">
        <v>2294</v>
      </c>
      <c r="H656" t="str">
        <f ca="1">IFERROR(INDEX(Points_tbl[Point Name],MATCH(ROWS(H$4:$H655),Points_tbl[Index Count],0)),"")</f>
        <v/>
      </c>
      <c r="I656">
        <f ca="1">IF(ISNUMBER(SEARCH($A$1,Points_tbl[[#This Row],[Point Name]])),MAX($I$4:I655)+1,0)</f>
        <v>0</v>
      </c>
    </row>
    <row r="657" spans="7:9">
      <c r="G657" s="130" t="s">
        <v>401</v>
      </c>
      <c r="H657" t="str">
        <f ca="1">IFERROR(INDEX(Points_tbl[Point Name],MATCH(ROWS(H$4:$H656),Points_tbl[Index Count],0)),"")</f>
        <v/>
      </c>
      <c r="I657">
        <f ca="1">IF(ISNUMBER(SEARCH($A$1,Points_tbl[[#This Row],[Point Name]])),MAX($I$4:I656)+1,0)</f>
        <v>0</v>
      </c>
    </row>
    <row r="658" spans="7:9">
      <c r="G658" s="130" t="s">
        <v>2295</v>
      </c>
      <c r="H658" t="str">
        <f ca="1">IFERROR(INDEX(Points_tbl[Point Name],MATCH(ROWS(H$4:$H657),Points_tbl[Index Count],0)),"")</f>
        <v/>
      </c>
      <c r="I658">
        <f ca="1">IF(ISNUMBER(SEARCH($A$1,Points_tbl[[#This Row],[Point Name]])),MAX($I$4:I657)+1,0)</f>
        <v>0</v>
      </c>
    </row>
    <row r="659" spans="7:9">
      <c r="G659" s="130" t="s">
        <v>2296</v>
      </c>
      <c r="H659" t="str">
        <f ca="1">IFERROR(INDEX(Points_tbl[Point Name],MATCH(ROWS(H$4:$H658),Points_tbl[Index Count],0)),"")</f>
        <v/>
      </c>
      <c r="I659">
        <f ca="1">IF(ISNUMBER(SEARCH($A$1,Points_tbl[[#This Row],[Point Name]])),MAX($I$4:I658)+1,0)</f>
        <v>0</v>
      </c>
    </row>
    <row r="660" spans="7:9">
      <c r="G660" s="130" t="s">
        <v>402</v>
      </c>
      <c r="H660" t="str">
        <f ca="1">IFERROR(INDEX(Points_tbl[Point Name],MATCH(ROWS(H$4:$H659),Points_tbl[Index Count],0)),"")</f>
        <v/>
      </c>
      <c r="I660">
        <f ca="1">IF(ISNUMBER(SEARCH($A$1,Points_tbl[[#This Row],[Point Name]])),MAX($I$4:I659)+1,0)</f>
        <v>0</v>
      </c>
    </row>
    <row r="661" spans="7:9">
      <c r="G661" s="130" t="s">
        <v>2297</v>
      </c>
      <c r="H661" t="str">
        <f ca="1">IFERROR(INDEX(Points_tbl[Point Name],MATCH(ROWS(H$4:$H660),Points_tbl[Index Count],0)),"")</f>
        <v/>
      </c>
      <c r="I661">
        <f ca="1">IF(ISNUMBER(SEARCH($A$1,Points_tbl[[#This Row],[Point Name]])),MAX($I$4:I660)+1,0)</f>
        <v>0</v>
      </c>
    </row>
    <row r="662" spans="7:9">
      <c r="G662" s="130" t="s">
        <v>2298</v>
      </c>
      <c r="H662" t="str">
        <f ca="1">IFERROR(INDEX(Points_tbl[Point Name],MATCH(ROWS(H$4:$H661),Points_tbl[Index Count],0)),"")</f>
        <v/>
      </c>
      <c r="I662">
        <f ca="1">IF(ISNUMBER(SEARCH($A$1,Points_tbl[[#This Row],[Point Name]])),MAX($I$4:I661)+1,0)</f>
        <v>0</v>
      </c>
    </row>
    <row r="663" spans="7:9">
      <c r="G663" s="130" t="s">
        <v>2299</v>
      </c>
      <c r="H663" t="str">
        <f ca="1">IFERROR(INDEX(Points_tbl[Point Name],MATCH(ROWS(H$4:$H662),Points_tbl[Index Count],0)),"")</f>
        <v/>
      </c>
      <c r="I663">
        <f ca="1">IF(ISNUMBER(SEARCH($A$1,Points_tbl[[#This Row],[Point Name]])),MAX($I$4:I662)+1,0)</f>
        <v>0</v>
      </c>
    </row>
    <row r="664" spans="7:9">
      <c r="G664" s="130" t="s">
        <v>2300</v>
      </c>
      <c r="H664" t="str">
        <f ca="1">IFERROR(INDEX(Points_tbl[Point Name],MATCH(ROWS(H$4:$H663),Points_tbl[Index Count],0)),"")</f>
        <v/>
      </c>
      <c r="I664">
        <f ca="1">IF(ISNUMBER(SEARCH($A$1,Points_tbl[[#This Row],[Point Name]])),MAX($I$4:I663)+1,0)</f>
        <v>0</v>
      </c>
    </row>
    <row r="665" spans="7:9">
      <c r="G665" s="130" t="s">
        <v>2301</v>
      </c>
      <c r="H665" t="str">
        <f ca="1">IFERROR(INDEX(Points_tbl[Point Name],MATCH(ROWS(H$4:$H664),Points_tbl[Index Count],0)),"")</f>
        <v/>
      </c>
      <c r="I665">
        <f ca="1">IF(ISNUMBER(SEARCH($A$1,Points_tbl[[#This Row],[Point Name]])),MAX($I$4:I664)+1,0)</f>
        <v>0</v>
      </c>
    </row>
    <row r="666" spans="7:9">
      <c r="G666" s="130" t="s">
        <v>2302</v>
      </c>
      <c r="H666" t="str">
        <f ca="1">IFERROR(INDEX(Points_tbl[Point Name],MATCH(ROWS(H$4:$H665),Points_tbl[Index Count],0)),"")</f>
        <v/>
      </c>
      <c r="I666">
        <f ca="1">IF(ISNUMBER(SEARCH($A$1,Points_tbl[[#This Row],[Point Name]])),MAX($I$4:I665)+1,0)</f>
        <v>0</v>
      </c>
    </row>
    <row r="667" spans="7:9">
      <c r="G667" s="130" t="s">
        <v>2303</v>
      </c>
      <c r="H667" t="str">
        <f ca="1">IFERROR(INDEX(Points_tbl[Point Name],MATCH(ROWS(H$4:$H666),Points_tbl[Index Count],0)),"")</f>
        <v/>
      </c>
      <c r="I667">
        <f ca="1">IF(ISNUMBER(SEARCH($A$1,Points_tbl[[#This Row],[Point Name]])),MAX($I$4:I666)+1,0)</f>
        <v>0</v>
      </c>
    </row>
    <row r="668" spans="7:9">
      <c r="G668" s="130" t="s">
        <v>403</v>
      </c>
      <c r="H668" t="str">
        <f ca="1">IFERROR(INDEX(Points_tbl[Point Name],MATCH(ROWS(H$4:$H667),Points_tbl[Index Count],0)),"")</f>
        <v/>
      </c>
      <c r="I668">
        <f ca="1">IF(ISNUMBER(SEARCH($A$1,Points_tbl[[#This Row],[Point Name]])),MAX($I$4:I667)+1,0)</f>
        <v>0</v>
      </c>
    </row>
    <row r="669" spans="7:9">
      <c r="G669" s="130" t="s">
        <v>2304</v>
      </c>
      <c r="H669" t="str">
        <f ca="1">IFERROR(INDEX(Points_tbl[Point Name],MATCH(ROWS(H$4:$H668),Points_tbl[Index Count],0)),"")</f>
        <v/>
      </c>
      <c r="I669">
        <f ca="1">IF(ISNUMBER(SEARCH($A$1,Points_tbl[[#This Row],[Point Name]])),MAX($I$4:I668)+1,0)</f>
        <v>0</v>
      </c>
    </row>
    <row r="670" spans="7:9">
      <c r="G670" s="130" t="s">
        <v>404</v>
      </c>
      <c r="H670" t="str">
        <f ca="1">IFERROR(INDEX(Points_tbl[Point Name],MATCH(ROWS(H$4:$H669),Points_tbl[Index Count],0)),"")</f>
        <v/>
      </c>
      <c r="I670">
        <f ca="1">IF(ISNUMBER(SEARCH($A$1,Points_tbl[[#This Row],[Point Name]])),MAX($I$4:I669)+1,0)</f>
        <v>0</v>
      </c>
    </row>
    <row r="671" spans="7:9">
      <c r="G671" s="130" t="s">
        <v>2305</v>
      </c>
      <c r="H671" t="str">
        <f ca="1">IFERROR(INDEX(Points_tbl[Point Name],MATCH(ROWS(H$4:$H670),Points_tbl[Index Count],0)),"")</f>
        <v/>
      </c>
      <c r="I671">
        <f ca="1">IF(ISNUMBER(SEARCH($A$1,Points_tbl[[#This Row],[Point Name]])),MAX($I$4:I670)+1,0)</f>
        <v>0</v>
      </c>
    </row>
    <row r="672" spans="7:9">
      <c r="G672" s="130" t="s">
        <v>2306</v>
      </c>
      <c r="H672" t="str">
        <f ca="1">IFERROR(INDEX(Points_tbl[Point Name],MATCH(ROWS(H$4:$H671),Points_tbl[Index Count],0)),"")</f>
        <v/>
      </c>
      <c r="I672">
        <f ca="1">IF(ISNUMBER(SEARCH($A$1,Points_tbl[[#This Row],[Point Name]])),MAX($I$4:I671)+1,0)</f>
        <v>0</v>
      </c>
    </row>
    <row r="673" spans="7:9">
      <c r="G673" s="130" t="s">
        <v>2307</v>
      </c>
      <c r="H673" t="str">
        <f ca="1">IFERROR(INDEX(Points_tbl[Point Name],MATCH(ROWS(H$4:$H672),Points_tbl[Index Count],0)),"")</f>
        <v/>
      </c>
      <c r="I673">
        <f ca="1">IF(ISNUMBER(SEARCH($A$1,Points_tbl[[#This Row],[Point Name]])),MAX($I$4:I672)+1,0)</f>
        <v>0</v>
      </c>
    </row>
    <row r="674" spans="7:9">
      <c r="G674" s="130" t="s">
        <v>405</v>
      </c>
      <c r="H674" t="str">
        <f ca="1">IFERROR(INDEX(Points_tbl[Point Name],MATCH(ROWS(H$4:$H673),Points_tbl[Index Count],0)),"")</f>
        <v/>
      </c>
      <c r="I674">
        <f ca="1">IF(ISNUMBER(SEARCH($A$1,Points_tbl[[#This Row],[Point Name]])),MAX($I$4:I673)+1,0)</f>
        <v>0</v>
      </c>
    </row>
    <row r="675" spans="7:9">
      <c r="G675" s="130" t="s">
        <v>406</v>
      </c>
      <c r="H675" t="str">
        <f ca="1">IFERROR(INDEX(Points_tbl[Point Name],MATCH(ROWS(H$4:$H674),Points_tbl[Index Count],0)),"")</f>
        <v/>
      </c>
      <c r="I675">
        <f ca="1">IF(ISNUMBER(SEARCH($A$1,Points_tbl[[#This Row],[Point Name]])),MAX($I$4:I674)+1,0)</f>
        <v>0</v>
      </c>
    </row>
    <row r="676" spans="7:9">
      <c r="G676" s="130" t="s">
        <v>407</v>
      </c>
      <c r="H676" t="str">
        <f ca="1">IFERROR(INDEX(Points_tbl[Point Name],MATCH(ROWS(H$4:$H675),Points_tbl[Index Count],0)),"")</f>
        <v/>
      </c>
      <c r="I676">
        <f ca="1">IF(ISNUMBER(SEARCH($A$1,Points_tbl[[#This Row],[Point Name]])),MAX($I$4:I675)+1,0)</f>
        <v>0</v>
      </c>
    </row>
    <row r="677" spans="7:9">
      <c r="G677" s="130" t="s">
        <v>408</v>
      </c>
      <c r="H677" t="str">
        <f ca="1">IFERROR(INDEX(Points_tbl[Point Name],MATCH(ROWS(H$4:$H676),Points_tbl[Index Count],0)),"")</f>
        <v/>
      </c>
      <c r="I677">
        <f ca="1">IF(ISNUMBER(SEARCH($A$1,Points_tbl[[#This Row],[Point Name]])),MAX($I$4:I676)+1,0)</f>
        <v>0</v>
      </c>
    </row>
    <row r="678" spans="7:9">
      <c r="G678" s="130" t="s">
        <v>409</v>
      </c>
      <c r="H678" t="str">
        <f ca="1">IFERROR(INDEX(Points_tbl[Point Name],MATCH(ROWS(H$4:$H677),Points_tbl[Index Count],0)),"")</f>
        <v/>
      </c>
      <c r="I678">
        <f ca="1">IF(ISNUMBER(SEARCH($A$1,Points_tbl[[#This Row],[Point Name]])),MAX($I$4:I677)+1,0)</f>
        <v>0</v>
      </c>
    </row>
    <row r="679" spans="7:9">
      <c r="G679" s="130" t="s">
        <v>410</v>
      </c>
      <c r="H679" t="str">
        <f ca="1">IFERROR(INDEX(Points_tbl[Point Name],MATCH(ROWS(H$4:$H678),Points_tbl[Index Count],0)),"")</f>
        <v/>
      </c>
      <c r="I679">
        <f ca="1">IF(ISNUMBER(SEARCH($A$1,Points_tbl[[#This Row],[Point Name]])),MAX($I$4:I678)+1,0)</f>
        <v>0</v>
      </c>
    </row>
    <row r="680" spans="7:9">
      <c r="G680" s="130" t="s">
        <v>411</v>
      </c>
      <c r="H680" t="str">
        <f ca="1">IFERROR(INDEX(Points_tbl[Point Name],MATCH(ROWS(H$4:$H679),Points_tbl[Index Count],0)),"")</f>
        <v/>
      </c>
      <c r="I680">
        <f ca="1">IF(ISNUMBER(SEARCH($A$1,Points_tbl[[#This Row],[Point Name]])),MAX($I$4:I679)+1,0)</f>
        <v>0</v>
      </c>
    </row>
    <row r="681" spans="7:9">
      <c r="G681" s="130" t="s">
        <v>412</v>
      </c>
      <c r="H681" t="str">
        <f ca="1">IFERROR(INDEX(Points_tbl[Point Name],MATCH(ROWS(H$4:$H680),Points_tbl[Index Count],0)),"")</f>
        <v/>
      </c>
      <c r="I681">
        <f ca="1">IF(ISNUMBER(SEARCH($A$1,Points_tbl[[#This Row],[Point Name]])),MAX($I$4:I680)+1,0)</f>
        <v>0</v>
      </c>
    </row>
    <row r="682" spans="7:9">
      <c r="G682" s="130" t="s">
        <v>413</v>
      </c>
      <c r="H682" t="str">
        <f ca="1">IFERROR(INDEX(Points_tbl[Point Name],MATCH(ROWS(H$4:$H681),Points_tbl[Index Count],0)),"")</f>
        <v/>
      </c>
      <c r="I682">
        <f ca="1">IF(ISNUMBER(SEARCH($A$1,Points_tbl[[#This Row],[Point Name]])),MAX($I$4:I681)+1,0)</f>
        <v>0</v>
      </c>
    </row>
    <row r="683" spans="7:9">
      <c r="G683" s="130" t="s">
        <v>2308</v>
      </c>
      <c r="H683" t="str">
        <f ca="1">IFERROR(INDEX(Points_tbl[Point Name],MATCH(ROWS(H$4:$H682),Points_tbl[Index Count],0)),"")</f>
        <v/>
      </c>
      <c r="I683">
        <f ca="1">IF(ISNUMBER(SEARCH($A$1,Points_tbl[[#This Row],[Point Name]])),MAX($I$4:I682)+1,0)</f>
        <v>0</v>
      </c>
    </row>
    <row r="684" spans="7:9">
      <c r="G684" s="130" t="s">
        <v>1415</v>
      </c>
      <c r="H684" t="str">
        <f ca="1">IFERROR(INDEX(Points_tbl[Point Name],MATCH(ROWS(H$4:$H683),Points_tbl[Index Count],0)),"")</f>
        <v/>
      </c>
      <c r="I684">
        <f ca="1">IF(ISNUMBER(SEARCH($A$1,Points_tbl[[#This Row],[Point Name]])),MAX($I$4:I683)+1,0)</f>
        <v>0</v>
      </c>
    </row>
    <row r="685" spans="7:9">
      <c r="G685" s="130" t="s">
        <v>2309</v>
      </c>
      <c r="H685" t="str">
        <f ca="1">IFERROR(INDEX(Points_tbl[Point Name],MATCH(ROWS(H$4:$H684),Points_tbl[Index Count],0)),"")</f>
        <v/>
      </c>
      <c r="I685">
        <f ca="1">IF(ISNUMBER(SEARCH($A$1,Points_tbl[[#This Row],[Point Name]])),MAX($I$4:I684)+1,0)</f>
        <v>0</v>
      </c>
    </row>
    <row r="686" spans="7:9">
      <c r="G686" s="130" t="s">
        <v>2310</v>
      </c>
      <c r="H686" t="str">
        <f ca="1">IFERROR(INDEX(Points_tbl[Point Name],MATCH(ROWS(H$4:$H685),Points_tbl[Index Count],0)),"")</f>
        <v/>
      </c>
      <c r="I686">
        <f ca="1">IF(ISNUMBER(SEARCH($A$1,Points_tbl[[#This Row],[Point Name]])),MAX($I$4:I685)+1,0)</f>
        <v>0</v>
      </c>
    </row>
    <row r="687" spans="7:9">
      <c r="G687" s="130" t="s">
        <v>414</v>
      </c>
      <c r="H687" t="str">
        <f ca="1">IFERROR(INDEX(Points_tbl[Point Name],MATCH(ROWS(H$4:$H686),Points_tbl[Index Count],0)),"")</f>
        <v/>
      </c>
      <c r="I687">
        <f ca="1">IF(ISNUMBER(SEARCH($A$1,Points_tbl[[#This Row],[Point Name]])),MAX($I$4:I686)+1,0)</f>
        <v>0</v>
      </c>
    </row>
    <row r="688" spans="7:9">
      <c r="G688" s="130" t="s">
        <v>415</v>
      </c>
      <c r="H688" t="str">
        <f ca="1">IFERROR(INDEX(Points_tbl[Point Name],MATCH(ROWS(H$4:$H687),Points_tbl[Index Count],0)),"")</f>
        <v/>
      </c>
      <c r="I688">
        <f ca="1">IF(ISNUMBER(SEARCH($A$1,Points_tbl[[#This Row],[Point Name]])),MAX($I$4:I687)+1,0)</f>
        <v>0</v>
      </c>
    </row>
    <row r="689" spans="7:9">
      <c r="G689" s="130" t="s">
        <v>416</v>
      </c>
      <c r="H689" t="str">
        <f ca="1">IFERROR(INDEX(Points_tbl[Point Name],MATCH(ROWS(H$4:$H688),Points_tbl[Index Count],0)),"")</f>
        <v/>
      </c>
      <c r="I689">
        <f ca="1">IF(ISNUMBER(SEARCH($A$1,Points_tbl[[#This Row],[Point Name]])),MAX($I$4:I688)+1,0)</f>
        <v>0</v>
      </c>
    </row>
    <row r="690" spans="7:9">
      <c r="G690" s="130" t="s">
        <v>2311</v>
      </c>
      <c r="H690" t="str">
        <f ca="1">IFERROR(INDEX(Points_tbl[Point Name],MATCH(ROWS(H$4:$H689),Points_tbl[Index Count],0)),"")</f>
        <v/>
      </c>
      <c r="I690">
        <f ca="1">IF(ISNUMBER(SEARCH($A$1,Points_tbl[[#This Row],[Point Name]])),MAX($I$4:I689)+1,0)</f>
        <v>0</v>
      </c>
    </row>
    <row r="691" spans="7:9">
      <c r="G691" s="130" t="s">
        <v>2312</v>
      </c>
      <c r="H691" t="str">
        <f ca="1">IFERROR(INDEX(Points_tbl[Point Name],MATCH(ROWS(H$4:$H690),Points_tbl[Index Count],0)),"")</f>
        <v/>
      </c>
      <c r="I691">
        <f ca="1">IF(ISNUMBER(SEARCH($A$1,Points_tbl[[#This Row],[Point Name]])),MAX($I$4:I690)+1,0)</f>
        <v>0</v>
      </c>
    </row>
    <row r="692" spans="7:9">
      <c r="G692" s="130" t="s">
        <v>2313</v>
      </c>
      <c r="H692" t="str">
        <f ca="1">IFERROR(INDEX(Points_tbl[Point Name],MATCH(ROWS(H$4:$H691),Points_tbl[Index Count],0)),"")</f>
        <v/>
      </c>
      <c r="I692">
        <f ca="1">IF(ISNUMBER(SEARCH($A$1,Points_tbl[[#This Row],[Point Name]])),MAX($I$4:I691)+1,0)</f>
        <v>0</v>
      </c>
    </row>
    <row r="693" spans="7:9">
      <c r="G693" s="130" t="s">
        <v>2314</v>
      </c>
      <c r="H693" t="str">
        <f ca="1">IFERROR(INDEX(Points_tbl[Point Name],MATCH(ROWS(H$4:$H692),Points_tbl[Index Count],0)),"")</f>
        <v/>
      </c>
      <c r="I693">
        <f ca="1">IF(ISNUMBER(SEARCH($A$1,Points_tbl[[#This Row],[Point Name]])),MAX($I$4:I692)+1,0)</f>
        <v>0</v>
      </c>
    </row>
    <row r="694" spans="7:9">
      <c r="G694" s="130" t="s">
        <v>2315</v>
      </c>
      <c r="H694" t="str">
        <f ca="1">IFERROR(INDEX(Points_tbl[Point Name],MATCH(ROWS(H$4:$H693),Points_tbl[Index Count],0)),"")</f>
        <v/>
      </c>
      <c r="I694">
        <f ca="1">IF(ISNUMBER(SEARCH($A$1,Points_tbl[[#This Row],[Point Name]])),MAX($I$4:I693)+1,0)</f>
        <v>0</v>
      </c>
    </row>
    <row r="695" spans="7:9">
      <c r="G695" s="130" t="s">
        <v>1664</v>
      </c>
      <c r="H695" t="str">
        <f ca="1">IFERROR(INDEX(Points_tbl[Point Name],MATCH(ROWS(H$4:$H694),Points_tbl[Index Count],0)),"")</f>
        <v/>
      </c>
      <c r="I695">
        <f ca="1">IF(ISNUMBER(SEARCH($A$1,Points_tbl[[#This Row],[Point Name]])),MAX($I$4:I694)+1,0)</f>
        <v>0</v>
      </c>
    </row>
    <row r="696" spans="7:9">
      <c r="G696" s="130" t="s">
        <v>2316</v>
      </c>
      <c r="H696" t="str">
        <f ca="1">IFERROR(INDEX(Points_tbl[Point Name],MATCH(ROWS(H$4:$H695),Points_tbl[Index Count],0)),"")</f>
        <v/>
      </c>
      <c r="I696">
        <f ca="1">IF(ISNUMBER(SEARCH($A$1,Points_tbl[[#This Row],[Point Name]])),MAX($I$4:I695)+1,0)</f>
        <v>0</v>
      </c>
    </row>
    <row r="697" spans="7:9">
      <c r="G697" s="130" t="s">
        <v>417</v>
      </c>
      <c r="H697" t="str">
        <f ca="1">IFERROR(INDEX(Points_tbl[Point Name],MATCH(ROWS(H$4:$H696),Points_tbl[Index Count],0)),"")</f>
        <v/>
      </c>
      <c r="I697">
        <f ca="1">IF(ISNUMBER(SEARCH($A$1,Points_tbl[[#This Row],[Point Name]])),MAX($I$4:I696)+1,0)</f>
        <v>0</v>
      </c>
    </row>
    <row r="698" spans="7:9">
      <c r="G698" s="130" t="s">
        <v>418</v>
      </c>
      <c r="H698" t="str">
        <f ca="1">IFERROR(INDEX(Points_tbl[Point Name],MATCH(ROWS(H$4:$H697),Points_tbl[Index Count],0)),"")</f>
        <v/>
      </c>
      <c r="I698">
        <f ca="1">IF(ISNUMBER(SEARCH($A$1,Points_tbl[[#This Row],[Point Name]])),MAX($I$4:I697)+1,0)</f>
        <v>0</v>
      </c>
    </row>
    <row r="699" spans="7:9">
      <c r="G699" s="130" t="s">
        <v>2317</v>
      </c>
      <c r="H699" t="str">
        <f ca="1">IFERROR(INDEX(Points_tbl[Point Name],MATCH(ROWS(H$4:$H698),Points_tbl[Index Count],0)),"")</f>
        <v/>
      </c>
      <c r="I699">
        <f ca="1">IF(ISNUMBER(SEARCH($A$1,Points_tbl[[#This Row],[Point Name]])),MAX($I$4:I698)+1,0)</f>
        <v>0</v>
      </c>
    </row>
    <row r="700" spans="7:9">
      <c r="G700" s="130" t="s">
        <v>2318</v>
      </c>
      <c r="H700" t="str">
        <f ca="1">IFERROR(INDEX(Points_tbl[Point Name],MATCH(ROWS(H$4:$H699),Points_tbl[Index Count],0)),"")</f>
        <v/>
      </c>
      <c r="I700">
        <f ca="1">IF(ISNUMBER(SEARCH($A$1,Points_tbl[[#This Row],[Point Name]])),MAX($I$4:I699)+1,0)</f>
        <v>0</v>
      </c>
    </row>
    <row r="701" spans="7:9">
      <c r="G701" s="130" t="s">
        <v>2319</v>
      </c>
      <c r="H701" t="str">
        <f ca="1">IFERROR(INDEX(Points_tbl[Point Name],MATCH(ROWS(H$4:$H700),Points_tbl[Index Count],0)),"")</f>
        <v/>
      </c>
      <c r="I701">
        <f ca="1">IF(ISNUMBER(SEARCH($A$1,Points_tbl[[#This Row],[Point Name]])),MAX($I$4:I700)+1,0)</f>
        <v>0</v>
      </c>
    </row>
    <row r="702" spans="7:9">
      <c r="G702" s="130" t="s">
        <v>2320</v>
      </c>
      <c r="H702" t="str">
        <f ca="1">IFERROR(INDEX(Points_tbl[Point Name],MATCH(ROWS(H$4:$H701),Points_tbl[Index Count],0)),"")</f>
        <v/>
      </c>
      <c r="I702">
        <f ca="1">IF(ISNUMBER(SEARCH($A$1,Points_tbl[[#This Row],[Point Name]])),MAX($I$4:I701)+1,0)</f>
        <v>0</v>
      </c>
    </row>
    <row r="703" spans="7:9">
      <c r="G703" s="130" t="s">
        <v>2321</v>
      </c>
      <c r="H703" t="str">
        <f ca="1">IFERROR(INDEX(Points_tbl[Point Name],MATCH(ROWS(H$4:$H702),Points_tbl[Index Count],0)),"")</f>
        <v/>
      </c>
      <c r="I703">
        <f ca="1">IF(ISNUMBER(SEARCH($A$1,Points_tbl[[#This Row],[Point Name]])),MAX($I$4:I702)+1,0)</f>
        <v>0</v>
      </c>
    </row>
    <row r="704" spans="7:9">
      <c r="G704" s="130" t="s">
        <v>419</v>
      </c>
      <c r="H704" t="str">
        <f ca="1">IFERROR(INDEX(Points_tbl[Point Name],MATCH(ROWS(H$4:$H703),Points_tbl[Index Count],0)),"")</f>
        <v/>
      </c>
      <c r="I704">
        <f ca="1">IF(ISNUMBER(SEARCH($A$1,Points_tbl[[#This Row],[Point Name]])),MAX($I$4:I703)+1,0)</f>
        <v>0</v>
      </c>
    </row>
    <row r="705" spans="7:9">
      <c r="G705" s="130" t="s">
        <v>2322</v>
      </c>
      <c r="H705" t="str">
        <f ca="1">IFERROR(INDEX(Points_tbl[Point Name],MATCH(ROWS(H$4:$H704),Points_tbl[Index Count],0)),"")</f>
        <v/>
      </c>
      <c r="I705">
        <f ca="1">IF(ISNUMBER(SEARCH($A$1,Points_tbl[[#This Row],[Point Name]])),MAX($I$4:I704)+1,0)</f>
        <v>0</v>
      </c>
    </row>
    <row r="706" spans="7:9">
      <c r="G706" s="130" t="s">
        <v>420</v>
      </c>
      <c r="H706" t="str">
        <f ca="1">IFERROR(INDEX(Points_tbl[Point Name],MATCH(ROWS(H$4:$H705),Points_tbl[Index Count],0)),"")</f>
        <v/>
      </c>
      <c r="I706">
        <f ca="1">IF(ISNUMBER(SEARCH($A$1,Points_tbl[[#This Row],[Point Name]])),MAX($I$4:I705)+1,0)</f>
        <v>0</v>
      </c>
    </row>
    <row r="707" spans="7:9">
      <c r="G707" s="130" t="s">
        <v>2323</v>
      </c>
      <c r="H707" t="str">
        <f ca="1">IFERROR(INDEX(Points_tbl[Point Name],MATCH(ROWS(H$4:$H706),Points_tbl[Index Count],0)),"")</f>
        <v/>
      </c>
      <c r="I707">
        <f ca="1">IF(ISNUMBER(SEARCH($A$1,Points_tbl[[#This Row],[Point Name]])),MAX($I$4:I706)+1,0)</f>
        <v>0</v>
      </c>
    </row>
    <row r="708" spans="7:9">
      <c r="G708" s="130" t="s">
        <v>421</v>
      </c>
      <c r="H708" t="str">
        <f ca="1">IFERROR(INDEX(Points_tbl[Point Name],MATCH(ROWS(H$4:$H707),Points_tbl[Index Count],0)),"")</f>
        <v/>
      </c>
      <c r="I708">
        <f ca="1">IF(ISNUMBER(SEARCH($A$1,Points_tbl[[#This Row],[Point Name]])),MAX($I$4:I707)+1,0)</f>
        <v>0</v>
      </c>
    </row>
    <row r="709" spans="7:9">
      <c r="G709" s="130" t="s">
        <v>2324</v>
      </c>
      <c r="H709" t="str">
        <f ca="1">IFERROR(INDEX(Points_tbl[Point Name],MATCH(ROWS(H$4:$H708),Points_tbl[Index Count],0)),"")</f>
        <v/>
      </c>
      <c r="I709">
        <f ca="1">IF(ISNUMBER(SEARCH($A$1,Points_tbl[[#This Row],[Point Name]])),MAX($I$4:I708)+1,0)</f>
        <v>0</v>
      </c>
    </row>
    <row r="710" spans="7:9">
      <c r="G710" s="130" t="s">
        <v>422</v>
      </c>
      <c r="H710" t="str">
        <f ca="1">IFERROR(INDEX(Points_tbl[Point Name],MATCH(ROWS(H$4:$H709),Points_tbl[Index Count],0)),"")</f>
        <v/>
      </c>
      <c r="I710">
        <f ca="1">IF(ISNUMBER(SEARCH($A$1,Points_tbl[[#This Row],[Point Name]])),MAX($I$4:I709)+1,0)</f>
        <v>0</v>
      </c>
    </row>
    <row r="711" spans="7:9">
      <c r="G711" s="130" t="s">
        <v>423</v>
      </c>
      <c r="H711" t="str">
        <f ca="1">IFERROR(INDEX(Points_tbl[Point Name],MATCH(ROWS(H$4:$H710),Points_tbl[Index Count],0)),"")</f>
        <v/>
      </c>
      <c r="I711">
        <f ca="1">IF(ISNUMBER(SEARCH($A$1,Points_tbl[[#This Row],[Point Name]])),MAX($I$4:I710)+1,0)</f>
        <v>0</v>
      </c>
    </row>
    <row r="712" spans="7:9">
      <c r="G712" s="130" t="s">
        <v>424</v>
      </c>
      <c r="H712" t="str">
        <f ca="1">IFERROR(INDEX(Points_tbl[Point Name],MATCH(ROWS(H$4:$H711),Points_tbl[Index Count],0)),"")</f>
        <v/>
      </c>
      <c r="I712">
        <f ca="1">IF(ISNUMBER(SEARCH($A$1,Points_tbl[[#This Row],[Point Name]])),MAX($I$4:I711)+1,0)</f>
        <v>0</v>
      </c>
    </row>
    <row r="713" spans="7:9">
      <c r="G713" s="130" t="s">
        <v>425</v>
      </c>
      <c r="H713" t="str">
        <f ca="1">IFERROR(INDEX(Points_tbl[Point Name],MATCH(ROWS(H$4:$H712),Points_tbl[Index Count],0)),"")</f>
        <v/>
      </c>
      <c r="I713">
        <f ca="1">IF(ISNUMBER(SEARCH($A$1,Points_tbl[[#This Row],[Point Name]])),MAX($I$4:I712)+1,0)</f>
        <v>0</v>
      </c>
    </row>
    <row r="714" spans="7:9">
      <c r="G714" s="130" t="s">
        <v>426</v>
      </c>
      <c r="H714" t="str">
        <f ca="1">IFERROR(INDEX(Points_tbl[Point Name],MATCH(ROWS(H$4:$H713),Points_tbl[Index Count],0)),"")</f>
        <v/>
      </c>
      <c r="I714">
        <f ca="1">IF(ISNUMBER(SEARCH($A$1,Points_tbl[[#This Row],[Point Name]])),MAX($I$4:I713)+1,0)</f>
        <v>0</v>
      </c>
    </row>
    <row r="715" spans="7:9">
      <c r="G715" s="130" t="s">
        <v>427</v>
      </c>
      <c r="H715" t="str">
        <f ca="1">IFERROR(INDEX(Points_tbl[Point Name],MATCH(ROWS(H$4:$H714),Points_tbl[Index Count],0)),"")</f>
        <v/>
      </c>
      <c r="I715">
        <f ca="1">IF(ISNUMBER(SEARCH($A$1,Points_tbl[[#This Row],[Point Name]])),MAX($I$4:I714)+1,0)</f>
        <v>0</v>
      </c>
    </row>
    <row r="716" spans="7:9">
      <c r="G716" s="130" t="s">
        <v>2325</v>
      </c>
      <c r="H716" t="str">
        <f ca="1">IFERROR(INDEX(Points_tbl[Point Name],MATCH(ROWS(H$4:$H715),Points_tbl[Index Count],0)),"")</f>
        <v/>
      </c>
      <c r="I716">
        <f ca="1">IF(ISNUMBER(SEARCH($A$1,Points_tbl[[#This Row],[Point Name]])),MAX($I$4:I715)+1,0)</f>
        <v>0</v>
      </c>
    </row>
    <row r="717" spans="7:9">
      <c r="G717" s="130" t="s">
        <v>2326</v>
      </c>
      <c r="H717" t="str">
        <f ca="1">IFERROR(INDEX(Points_tbl[Point Name],MATCH(ROWS(H$4:$H716),Points_tbl[Index Count],0)),"")</f>
        <v/>
      </c>
      <c r="I717">
        <f ca="1">IF(ISNUMBER(SEARCH($A$1,Points_tbl[[#This Row],[Point Name]])),MAX($I$4:I716)+1,0)</f>
        <v>0</v>
      </c>
    </row>
    <row r="718" spans="7:9">
      <c r="G718" s="130" t="s">
        <v>2327</v>
      </c>
      <c r="H718" t="str">
        <f ca="1">IFERROR(INDEX(Points_tbl[Point Name],MATCH(ROWS(H$4:$H717),Points_tbl[Index Count],0)),"")</f>
        <v/>
      </c>
      <c r="I718">
        <f ca="1">IF(ISNUMBER(SEARCH($A$1,Points_tbl[[#This Row],[Point Name]])),MAX($I$4:I717)+1,0)</f>
        <v>0</v>
      </c>
    </row>
    <row r="719" spans="7:9">
      <c r="G719" s="130" t="s">
        <v>2328</v>
      </c>
      <c r="H719" t="str">
        <f ca="1">IFERROR(INDEX(Points_tbl[Point Name],MATCH(ROWS(H$4:$H718),Points_tbl[Index Count],0)),"")</f>
        <v/>
      </c>
      <c r="I719">
        <f ca="1">IF(ISNUMBER(SEARCH($A$1,Points_tbl[[#This Row],[Point Name]])),MAX($I$4:I718)+1,0)</f>
        <v>0</v>
      </c>
    </row>
    <row r="720" spans="7:9">
      <c r="G720" s="130" t="s">
        <v>2329</v>
      </c>
      <c r="H720" t="str">
        <f ca="1">IFERROR(INDEX(Points_tbl[Point Name],MATCH(ROWS(H$4:$H719),Points_tbl[Index Count],0)),"")</f>
        <v/>
      </c>
      <c r="I720">
        <f ca="1">IF(ISNUMBER(SEARCH($A$1,Points_tbl[[#This Row],[Point Name]])),MAX($I$4:I719)+1,0)</f>
        <v>0</v>
      </c>
    </row>
    <row r="721" spans="7:9">
      <c r="G721" s="130" t="s">
        <v>428</v>
      </c>
      <c r="H721" t="str">
        <f ca="1">IFERROR(INDEX(Points_tbl[Point Name],MATCH(ROWS(H$4:$H720),Points_tbl[Index Count],0)),"")</f>
        <v/>
      </c>
      <c r="I721">
        <f ca="1">IF(ISNUMBER(SEARCH($A$1,Points_tbl[[#This Row],[Point Name]])),MAX($I$4:I720)+1,0)</f>
        <v>0</v>
      </c>
    </row>
    <row r="722" spans="7:9">
      <c r="G722" s="130" t="s">
        <v>429</v>
      </c>
      <c r="H722" t="str">
        <f ca="1">IFERROR(INDEX(Points_tbl[Point Name],MATCH(ROWS(H$4:$H721),Points_tbl[Index Count],0)),"")</f>
        <v/>
      </c>
      <c r="I722">
        <f ca="1">IF(ISNUMBER(SEARCH($A$1,Points_tbl[[#This Row],[Point Name]])),MAX($I$4:I721)+1,0)</f>
        <v>0</v>
      </c>
    </row>
    <row r="723" spans="7:9">
      <c r="G723" s="130" t="s">
        <v>2330</v>
      </c>
      <c r="H723" t="str">
        <f ca="1">IFERROR(INDEX(Points_tbl[Point Name],MATCH(ROWS(H$4:$H722),Points_tbl[Index Count],0)),"")</f>
        <v/>
      </c>
      <c r="I723">
        <f ca="1">IF(ISNUMBER(SEARCH($A$1,Points_tbl[[#This Row],[Point Name]])),MAX($I$4:I722)+1,0)</f>
        <v>0</v>
      </c>
    </row>
    <row r="724" spans="7:9">
      <c r="G724" s="130" t="s">
        <v>430</v>
      </c>
      <c r="H724" t="str">
        <f ca="1">IFERROR(INDEX(Points_tbl[Point Name],MATCH(ROWS(H$4:$H723),Points_tbl[Index Count],0)),"")</f>
        <v/>
      </c>
      <c r="I724">
        <f ca="1">IF(ISNUMBER(SEARCH($A$1,Points_tbl[[#This Row],[Point Name]])),MAX($I$4:I723)+1,0)</f>
        <v>0</v>
      </c>
    </row>
    <row r="725" spans="7:9">
      <c r="G725" s="130" t="s">
        <v>431</v>
      </c>
      <c r="H725" t="str">
        <f ca="1">IFERROR(INDEX(Points_tbl[Point Name],MATCH(ROWS(H$4:$H724),Points_tbl[Index Count],0)),"")</f>
        <v/>
      </c>
      <c r="I725">
        <f ca="1">IF(ISNUMBER(SEARCH($A$1,Points_tbl[[#This Row],[Point Name]])),MAX($I$4:I724)+1,0)</f>
        <v>0</v>
      </c>
    </row>
    <row r="726" spans="7:9">
      <c r="G726" s="130" t="s">
        <v>1665</v>
      </c>
      <c r="H726" t="str">
        <f ca="1">IFERROR(INDEX(Points_tbl[Point Name],MATCH(ROWS(H$4:$H725),Points_tbl[Index Count],0)),"")</f>
        <v/>
      </c>
      <c r="I726">
        <f ca="1">IF(ISNUMBER(SEARCH($A$1,Points_tbl[[#This Row],[Point Name]])),MAX($I$4:I725)+1,0)</f>
        <v>0</v>
      </c>
    </row>
    <row r="727" spans="7:9">
      <c r="G727" s="130" t="s">
        <v>1666</v>
      </c>
      <c r="H727" t="str">
        <f ca="1">IFERROR(INDEX(Points_tbl[Point Name],MATCH(ROWS(H$4:$H726),Points_tbl[Index Count],0)),"")</f>
        <v/>
      </c>
      <c r="I727">
        <f ca="1">IF(ISNUMBER(SEARCH($A$1,Points_tbl[[#This Row],[Point Name]])),MAX($I$4:I726)+1,0)</f>
        <v>0</v>
      </c>
    </row>
    <row r="728" spans="7:9">
      <c r="G728" s="130" t="s">
        <v>2331</v>
      </c>
      <c r="H728" t="str">
        <f ca="1">IFERROR(INDEX(Points_tbl[Point Name],MATCH(ROWS(H$4:$H727),Points_tbl[Index Count],0)),"")</f>
        <v/>
      </c>
      <c r="I728">
        <f ca="1">IF(ISNUMBER(SEARCH($A$1,Points_tbl[[#This Row],[Point Name]])),MAX($I$4:I727)+1,0)</f>
        <v>0</v>
      </c>
    </row>
    <row r="729" spans="7:9">
      <c r="G729" s="130" t="s">
        <v>432</v>
      </c>
      <c r="H729" t="str">
        <f ca="1">IFERROR(INDEX(Points_tbl[Point Name],MATCH(ROWS(H$4:$H728),Points_tbl[Index Count],0)),"")</f>
        <v/>
      </c>
      <c r="I729">
        <f ca="1">IF(ISNUMBER(SEARCH($A$1,Points_tbl[[#This Row],[Point Name]])),MAX($I$4:I728)+1,0)</f>
        <v>0</v>
      </c>
    </row>
    <row r="730" spans="7:9">
      <c r="G730" s="130" t="s">
        <v>2332</v>
      </c>
      <c r="H730" t="str">
        <f ca="1">IFERROR(INDEX(Points_tbl[Point Name],MATCH(ROWS(H$4:$H729),Points_tbl[Index Count],0)),"")</f>
        <v/>
      </c>
      <c r="I730">
        <f ca="1">IF(ISNUMBER(SEARCH($A$1,Points_tbl[[#This Row],[Point Name]])),MAX($I$4:I729)+1,0)</f>
        <v>0</v>
      </c>
    </row>
    <row r="731" spans="7:9">
      <c r="G731" s="130" t="s">
        <v>2333</v>
      </c>
      <c r="H731" t="str">
        <f ca="1">IFERROR(INDEX(Points_tbl[Point Name],MATCH(ROWS(H$4:$H730),Points_tbl[Index Count],0)),"")</f>
        <v/>
      </c>
      <c r="I731">
        <f ca="1">IF(ISNUMBER(SEARCH($A$1,Points_tbl[[#This Row],[Point Name]])),MAX($I$4:I730)+1,0)</f>
        <v>0</v>
      </c>
    </row>
    <row r="732" spans="7:9">
      <c r="G732" s="130" t="s">
        <v>2334</v>
      </c>
      <c r="H732" t="str">
        <f ca="1">IFERROR(INDEX(Points_tbl[Point Name],MATCH(ROWS(H$4:$H731),Points_tbl[Index Count],0)),"")</f>
        <v/>
      </c>
      <c r="I732">
        <f ca="1">IF(ISNUMBER(SEARCH($A$1,Points_tbl[[#This Row],[Point Name]])),MAX($I$4:I731)+1,0)</f>
        <v>0</v>
      </c>
    </row>
    <row r="733" spans="7:9">
      <c r="G733" s="130" t="s">
        <v>2335</v>
      </c>
      <c r="H733" t="str">
        <f ca="1">IFERROR(INDEX(Points_tbl[Point Name],MATCH(ROWS(H$4:$H732),Points_tbl[Index Count],0)),"")</f>
        <v/>
      </c>
      <c r="I733">
        <f ca="1">IF(ISNUMBER(SEARCH($A$1,Points_tbl[[#This Row],[Point Name]])),MAX($I$4:I732)+1,0)</f>
        <v>0</v>
      </c>
    </row>
    <row r="734" spans="7:9">
      <c r="G734" s="130" t="s">
        <v>433</v>
      </c>
      <c r="H734" t="str">
        <f ca="1">IFERROR(INDEX(Points_tbl[Point Name],MATCH(ROWS(H$4:$H733),Points_tbl[Index Count],0)),"")</f>
        <v/>
      </c>
      <c r="I734">
        <f ca="1">IF(ISNUMBER(SEARCH($A$1,Points_tbl[[#This Row],[Point Name]])),MAX($I$4:I733)+1,0)</f>
        <v>0</v>
      </c>
    </row>
    <row r="735" spans="7:9">
      <c r="G735" s="130" t="s">
        <v>2336</v>
      </c>
      <c r="H735" t="str">
        <f ca="1">IFERROR(INDEX(Points_tbl[Point Name],MATCH(ROWS(H$4:$H734),Points_tbl[Index Count],0)),"")</f>
        <v/>
      </c>
      <c r="I735">
        <f ca="1">IF(ISNUMBER(SEARCH($A$1,Points_tbl[[#This Row],[Point Name]])),MAX($I$4:I734)+1,0)</f>
        <v>0</v>
      </c>
    </row>
    <row r="736" spans="7:9">
      <c r="G736" s="130" t="s">
        <v>2337</v>
      </c>
      <c r="H736" t="str">
        <f ca="1">IFERROR(INDEX(Points_tbl[Point Name],MATCH(ROWS(H$4:$H735),Points_tbl[Index Count],0)),"")</f>
        <v/>
      </c>
      <c r="I736">
        <f ca="1">IF(ISNUMBER(SEARCH($A$1,Points_tbl[[#This Row],[Point Name]])),MAX($I$4:I735)+1,0)</f>
        <v>0</v>
      </c>
    </row>
    <row r="737" spans="7:9">
      <c r="G737" s="130" t="s">
        <v>2338</v>
      </c>
      <c r="H737" t="str">
        <f ca="1">IFERROR(INDEX(Points_tbl[Point Name],MATCH(ROWS(H$4:$H736),Points_tbl[Index Count],0)),"")</f>
        <v/>
      </c>
      <c r="I737">
        <f ca="1">IF(ISNUMBER(SEARCH($A$1,Points_tbl[[#This Row],[Point Name]])),MAX($I$4:I736)+1,0)</f>
        <v>0</v>
      </c>
    </row>
    <row r="738" spans="7:9">
      <c r="G738" s="130" t="s">
        <v>2339</v>
      </c>
      <c r="H738" t="str">
        <f ca="1">IFERROR(INDEX(Points_tbl[Point Name],MATCH(ROWS(H$4:$H737),Points_tbl[Index Count],0)),"")</f>
        <v/>
      </c>
      <c r="I738">
        <f ca="1">IF(ISNUMBER(SEARCH($A$1,Points_tbl[[#This Row],[Point Name]])),MAX($I$4:I737)+1,0)</f>
        <v>0</v>
      </c>
    </row>
    <row r="739" spans="7:9">
      <c r="G739" s="130" t="s">
        <v>434</v>
      </c>
      <c r="H739" t="str">
        <f ca="1">IFERROR(INDEX(Points_tbl[Point Name],MATCH(ROWS(H$4:$H738),Points_tbl[Index Count],0)),"")</f>
        <v/>
      </c>
      <c r="I739">
        <f ca="1">IF(ISNUMBER(SEARCH($A$1,Points_tbl[[#This Row],[Point Name]])),MAX($I$4:I738)+1,0)</f>
        <v>0</v>
      </c>
    </row>
    <row r="740" spans="7:9">
      <c r="G740" s="130" t="s">
        <v>2340</v>
      </c>
      <c r="H740" t="str">
        <f ca="1">IFERROR(INDEX(Points_tbl[Point Name],MATCH(ROWS(H$4:$H739),Points_tbl[Index Count],0)),"")</f>
        <v/>
      </c>
      <c r="I740">
        <f ca="1">IF(ISNUMBER(SEARCH($A$1,Points_tbl[[#This Row],[Point Name]])),MAX($I$4:I739)+1,0)</f>
        <v>0</v>
      </c>
    </row>
    <row r="741" spans="7:9">
      <c r="G741" s="130" t="s">
        <v>2341</v>
      </c>
      <c r="H741" t="str">
        <f ca="1">IFERROR(INDEX(Points_tbl[Point Name],MATCH(ROWS(H$4:$H740),Points_tbl[Index Count],0)),"")</f>
        <v/>
      </c>
      <c r="I741">
        <f ca="1">IF(ISNUMBER(SEARCH($A$1,Points_tbl[[#This Row],[Point Name]])),MAX($I$4:I740)+1,0)</f>
        <v>0</v>
      </c>
    </row>
    <row r="742" spans="7:9">
      <c r="G742" s="130" t="s">
        <v>2342</v>
      </c>
      <c r="H742" t="str">
        <f ca="1">IFERROR(INDEX(Points_tbl[Point Name],MATCH(ROWS(H$4:$H741),Points_tbl[Index Count],0)),"")</f>
        <v/>
      </c>
      <c r="I742">
        <f ca="1">IF(ISNUMBER(SEARCH($A$1,Points_tbl[[#This Row],[Point Name]])),MAX($I$4:I741)+1,0)</f>
        <v>0</v>
      </c>
    </row>
    <row r="743" spans="7:9">
      <c r="G743" s="130" t="s">
        <v>2343</v>
      </c>
      <c r="H743" t="str">
        <f ca="1">IFERROR(INDEX(Points_tbl[Point Name],MATCH(ROWS(H$4:$H742),Points_tbl[Index Count],0)),"")</f>
        <v/>
      </c>
      <c r="I743">
        <f ca="1">IF(ISNUMBER(SEARCH($A$1,Points_tbl[[#This Row],[Point Name]])),MAX($I$4:I742)+1,0)</f>
        <v>0</v>
      </c>
    </row>
    <row r="744" spans="7:9">
      <c r="G744" s="130" t="s">
        <v>2344</v>
      </c>
      <c r="H744" t="str">
        <f ca="1">IFERROR(INDEX(Points_tbl[Point Name],MATCH(ROWS(H$4:$H743),Points_tbl[Index Count],0)),"")</f>
        <v/>
      </c>
      <c r="I744">
        <f ca="1">IF(ISNUMBER(SEARCH($A$1,Points_tbl[[#This Row],[Point Name]])),MAX($I$4:I743)+1,0)</f>
        <v>0</v>
      </c>
    </row>
    <row r="745" spans="7:9">
      <c r="G745" s="130" t="s">
        <v>2345</v>
      </c>
      <c r="H745" t="str">
        <f ca="1">IFERROR(INDEX(Points_tbl[Point Name],MATCH(ROWS(H$4:$H744),Points_tbl[Index Count],0)),"")</f>
        <v/>
      </c>
      <c r="I745">
        <f ca="1">IF(ISNUMBER(SEARCH($A$1,Points_tbl[[#This Row],[Point Name]])),MAX($I$4:I744)+1,0)</f>
        <v>0</v>
      </c>
    </row>
    <row r="746" spans="7:9">
      <c r="G746" s="130" t="s">
        <v>2346</v>
      </c>
      <c r="H746" t="str">
        <f ca="1">IFERROR(INDEX(Points_tbl[Point Name],MATCH(ROWS(H$4:$H745),Points_tbl[Index Count],0)),"")</f>
        <v/>
      </c>
      <c r="I746">
        <f ca="1">IF(ISNUMBER(SEARCH($A$1,Points_tbl[[#This Row],[Point Name]])),MAX($I$4:I745)+1,0)</f>
        <v>0</v>
      </c>
    </row>
    <row r="747" spans="7:9">
      <c r="G747" s="130" t="s">
        <v>1667</v>
      </c>
      <c r="H747" t="str">
        <f ca="1">IFERROR(INDEX(Points_tbl[Point Name],MATCH(ROWS(H$4:$H746),Points_tbl[Index Count],0)),"")</f>
        <v/>
      </c>
      <c r="I747">
        <f ca="1">IF(ISNUMBER(SEARCH($A$1,Points_tbl[[#This Row],[Point Name]])),MAX($I$4:I746)+1,0)</f>
        <v>0</v>
      </c>
    </row>
    <row r="748" spans="7:9">
      <c r="G748" s="130" t="s">
        <v>435</v>
      </c>
      <c r="H748" t="str">
        <f ca="1">IFERROR(INDEX(Points_tbl[Point Name],MATCH(ROWS(H$4:$H747),Points_tbl[Index Count],0)),"")</f>
        <v/>
      </c>
      <c r="I748">
        <f ca="1">IF(ISNUMBER(SEARCH($A$1,Points_tbl[[#This Row],[Point Name]])),MAX($I$4:I747)+1,0)</f>
        <v>0</v>
      </c>
    </row>
    <row r="749" spans="7:9">
      <c r="G749" s="130" t="s">
        <v>436</v>
      </c>
      <c r="H749" t="str">
        <f ca="1">IFERROR(INDEX(Points_tbl[Point Name],MATCH(ROWS(H$4:$H748),Points_tbl[Index Count],0)),"")</f>
        <v/>
      </c>
      <c r="I749">
        <f ca="1">IF(ISNUMBER(SEARCH($A$1,Points_tbl[[#This Row],[Point Name]])),MAX($I$4:I748)+1,0)</f>
        <v>0</v>
      </c>
    </row>
    <row r="750" spans="7:9">
      <c r="G750" s="130" t="s">
        <v>2347</v>
      </c>
      <c r="H750" t="str">
        <f ca="1">IFERROR(INDEX(Points_tbl[Point Name],MATCH(ROWS(H$4:$H749),Points_tbl[Index Count],0)),"")</f>
        <v/>
      </c>
      <c r="I750">
        <f ca="1">IF(ISNUMBER(SEARCH($A$1,Points_tbl[[#This Row],[Point Name]])),MAX($I$4:I749)+1,0)</f>
        <v>0</v>
      </c>
    </row>
    <row r="751" spans="7:9">
      <c r="G751" s="130" t="s">
        <v>2348</v>
      </c>
      <c r="H751" t="str">
        <f ca="1">IFERROR(INDEX(Points_tbl[Point Name],MATCH(ROWS(H$4:$H750),Points_tbl[Index Count],0)),"")</f>
        <v/>
      </c>
      <c r="I751">
        <f ca="1">IF(ISNUMBER(SEARCH($A$1,Points_tbl[[#This Row],[Point Name]])),MAX($I$4:I750)+1,0)</f>
        <v>0</v>
      </c>
    </row>
    <row r="752" spans="7:9">
      <c r="G752" s="130" t="s">
        <v>2349</v>
      </c>
      <c r="H752" t="str">
        <f ca="1">IFERROR(INDEX(Points_tbl[Point Name],MATCH(ROWS(H$4:$H751),Points_tbl[Index Count],0)),"")</f>
        <v/>
      </c>
      <c r="I752">
        <f ca="1">IF(ISNUMBER(SEARCH($A$1,Points_tbl[[#This Row],[Point Name]])),MAX($I$4:I751)+1,0)</f>
        <v>0</v>
      </c>
    </row>
    <row r="753" spans="7:9">
      <c r="G753" s="130" t="s">
        <v>2350</v>
      </c>
      <c r="H753" t="str">
        <f ca="1">IFERROR(INDEX(Points_tbl[Point Name],MATCH(ROWS(H$4:$H752),Points_tbl[Index Count],0)),"")</f>
        <v/>
      </c>
      <c r="I753">
        <f ca="1">IF(ISNUMBER(SEARCH($A$1,Points_tbl[[#This Row],[Point Name]])),MAX($I$4:I752)+1,0)</f>
        <v>0</v>
      </c>
    </row>
    <row r="754" spans="7:9">
      <c r="G754" s="130" t="s">
        <v>2351</v>
      </c>
      <c r="H754" t="str">
        <f ca="1">IFERROR(INDEX(Points_tbl[Point Name],MATCH(ROWS(H$4:$H753),Points_tbl[Index Count],0)),"")</f>
        <v/>
      </c>
      <c r="I754">
        <f ca="1">IF(ISNUMBER(SEARCH($A$1,Points_tbl[[#This Row],[Point Name]])),MAX($I$4:I753)+1,0)</f>
        <v>0</v>
      </c>
    </row>
    <row r="755" spans="7:9">
      <c r="G755" s="130" t="s">
        <v>437</v>
      </c>
      <c r="H755" t="str">
        <f ca="1">IFERROR(INDEX(Points_tbl[Point Name],MATCH(ROWS(H$4:$H754),Points_tbl[Index Count],0)),"")</f>
        <v/>
      </c>
      <c r="I755">
        <f ca="1">IF(ISNUMBER(SEARCH($A$1,Points_tbl[[#This Row],[Point Name]])),MAX($I$4:I754)+1,0)</f>
        <v>0</v>
      </c>
    </row>
    <row r="756" spans="7:9">
      <c r="G756" s="130" t="s">
        <v>2352</v>
      </c>
      <c r="H756" t="str">
        <f ca="1">IFERROR(INDEX(Points_tbl[Point Name],MATCH(ROWS(H$4:$H755),Points_tbl[Index Count],0)),"")</f>
        <v/>
      </c>
      <c r="I756">
        <f ca="1">IF(ISNUMBER(SEARCH($A$1,Points_tbl[[#This Row],[Point Name]])),MAX($I$4:I755)+1,0)</f>
        <v>0</v>
      </c>
    </row>
    <row r="757" spans="7:9">
      <c r="G757" s="130" t="s">
        <v>2353</v>
      </c>
      <c r="H757" t="str">
        <f ca="1">IFERROR(INDEX(Points_tbl[Point Name],MATCH(ROWS(H$4:$H756),Points_tbl[Index Count],0)),"")</f>
        <v/>
      </c>
      <c r="I757">
        <f ca="1">IF(ISNUMBER(SEARCH($A$1,Points_tbl[[#This Row],[Point Name]])),MAX($I$4:I756)+1,0)</f>
        <v>0</v>
      </c>
    </row>
    <row r="758" spans="7:9">
      <c r="G758" s="130" t="s">
        <v>2354</v>
      </c>
      <c r="H758" t="str">
        <f ca="1">IFERROR(INDEX(Points_tbl[Point Name],MATCH(ROWS(H$4:$H757),Points_tbl[Index Count],0)),"")</f>
        <v/>
      </c>
      <c r="I758">
        <f ca="1">IF(ISNUMBER(SEARCH($A$1,Points_tbl[[#This Row],[Point Name]])),MAX($I$4:I757)+1,0)</f>
        <v>0</v>
      </c>
    </row>
    <row r="759" spans="7:9">
      <c r="G759" s="130" t="s">
        <v>2355</v>
      </c>
      <c r="H759" t="str">
        <f ca="1">IFERROR(INDEX(Points_tbl[Point Name],MATCH(ROWS(H$4:$H758),Points_tbl[Index Count],0)),"")</f>
        <v/>
      </c>
      <c r="I759">
        <f ca="1">IF(ISNUMBER(SEARCH($A$1,Points_tbl[[#This Row],[Point Name]])),MAX($I$4:I758)+1,0)</f>
        <v>0</v>
      </c>
    </row>
    <row r="760" spans="7:9">
      <c r="G760" s="130" t="s">
        <v>1416</v>
      </c>
      <c r="H760" t="str">
        <f ca="1">IFERROR(INDEX(Points_tbl[Point Name],MATCH(ROWS(H$4:$H759),Points_tbl[Index Count],0)),"")</f>
        <v/>
      </c>
      <c r="I760">
        <f ca="1">IF(ISNUMBER(SEARCH($A$1,Points_tbl[[#This Row],[Point Name]])),MAX($I$4:I759)+1,0)</f>
        <v>0</v>
      </c>
    </row>
    <row r="761" spans="7:9">
      <c r="G761" s="130" t="s">
        <v>2356</v>
      </c>
      <c r="H761" t="str">
        <f ca="1">IFERROR(INDEX(Points_tbl[Point Name],MATCH(ROWS(H$4:$H760),Points_tbl[Index Count],0)),"")</f>
        <v/>
      </c>
      <c r="I761">
        <f ca="1">IF(ISNUMBER(SEARCH($A$1,Points_tbl[[#This Row],[Point Name]])),MAX($I$4:I760)+1,0)</f>
        <v>0</v>
      </c>
    </row>
    <row r="762" spans="7:9">
      <c r="G762" s="130" t="s">
        <v>2357</v>
      </c>
      <c r="H762" t="str">
        <f ca="1">IFERROR(INDEX(Points_tbl[Point Name],MATCH(ROWS(H$4:$H761),Points_tbl[Index Count],0)),"")</f>
        <v/>
      </c>
      <c r="I762">
        <f ca="1">IF(ISNUMBER(SEARCH($A$1,Points_tbl[[#This Row],[Point Name]])),MAX($I$4:I761)+1,0)</f>
        <v>0</v>
      </c>
    </row>
    <row r="763" spans="7:9">
      <c r="G763" s="130" t="s">
        <v>2358</v>
      </c>
      <c r="H763" t="str">
        <f ca="1">IFERROR(INDEX(Points_tbl[Point Name],MATCH(ROWS(H$4:$H762),Points_tbl[Index Count],0)),"")</f>
        <v/>
      </c>
      <c r="I763">
        <f ca="1">IF(ISNUMBER(SEARCH($A$1,Points_tbl[[#This Row],[Point Name]])),MAX($I$4:I762)+1,0)</f>
        <v>0</v>
      </c>
    </row>
    <row r="764" spans="7:9">
      <c r="G764" s="130" t="s">
        <v>438</v>
      </c>
      <c r="H764" t="str">
        <f ca="1">IFERROR(INDEX(Points_tbl[Point Name],MATCH(ROWS(H$4:$H763),Points_tbl[Index Count],0)),"")</f>
        <v/>
      </c>
      <c r="I764">
        <f ca="1">IF(ISNUMBER(SEARCH($A$1,Points_tbl[[#This Row],[Point Name]])),MAX($I$4:I763)+1,0)</f>
        <v>0</v>
      </c>
    </row>
    <row r="765" spans="7:9">
      <c r="G765" s="130" t="s">
        <v>439</v>
      </c>
      <c r="H765" t="str">
        <f ca="1">IFERROR(INDEX(Points_tbl[Point Name],MATCH(ROWS(H$4:$H764),Points_tbl[Index Count],0)),"")</f>
        <v/>
      </c>
      <c r="I765">
        <f ca="1">IF(ISNUMBER(SEARCH($A$1,Points_tbl[[#This Row],[Point Name]])),MAX($I$4:I764)+1,0)</f>
        <v>0</v>
      </c>
    </row>
    <row r="766" spans="7:9">
      <c r="G766" s="130" t="s">
        <v>2359</v>
      </c>
      <c r="H766" t="str">
        <f ca="1">IFERROR(INDEX(Points_tbl[Point Name],MATCH(ROWS(H$4:$H765),Points_tbl[Index Count],0)),"")</f>
        <v/>
      </c>
      <c r="I766">
        <f ca="1">IF(ISNUMBER(SEARCH($A$1,Points_tbl[[#This Row],[Point Name]])),MAX($I$4:I765)+1,0)</f>
        <v>0</v>
      </c>
    </row>
    <row r="767" spans="7:9">
      <c r="G767" s="130" t="s">
        <v>440</v>
      </c>
      <c r="H767" t="str">
        <f ca="1">IFERROR(INDEX(Points_tbl[Point Name],MATCH(ROWS(H$4:$H766),Points_tbl[Index Count],0)),"")</f>
        <v/>
      </c>
      <c r="I767">
        <f ca="1">IF(ISNUMBER(SEARCH($A$1,Points_tbl[[#This Row],[Point Name]])),MAX($I$4:I766)+1,0)</f>
        <v>0</v>
      </c>
    </row>
    <row r="768" spans="7:9">
      <c r="G768" s="130" t="s">
        <v>2360</v>
      </c>
      <c r="H768" t="str">
        <f ca="1">IFERROR(INDEX(Points_tbl[Point Name],MATCH(ROWS(H$4:$H767),Points_tbl[Index Count],0)),"")</f>
        <v/>
      </c>
      <c r="I768">
        <f ca="1">IF(ISNUMBER(SEARCH($A$1,Points_tbl[[#This Row],[Point Name]])),MAX($I$4:I767)+1,0)</f>
        <v>0</v>
      </c>
    </row>
    <row r="769" spans="7:9">
      <c r="G769" s="130" t="s">
        <v>442</v>
      </c>
      <c r="H769" t="str">
        <f ca="1">IFERROR(INDEX(Points_tbl[Point Name],MATCH(ROWS(H$4:$H768),Points_tbl[Index Count],0)),"")</f>
        <v/>
      </c>
      <c r="I769">
        <f ca="1">IF(ISNUMBER(SEARCH($A$1,Points_tbl[[#This Row],[Point Name]])),MAX($I$4:I768)+1,0)</f>
        <v>0</v>
      </c>
    </row>
    <row r="770" spans="7:9">
      <c r="G770" s="130" t="s">
        <v>443</v>
      </c>
      <c r="H770" t="str">
        <f ca="1">IFERROR(INDEX(Points_tbl[Point Name],MATCH(ROWS(H$4:$H769),Points_tbl[Index Count],0)),"")</f>
        <v/>
      </c>
      <c r="I770">
        <f ca="1">IF(ISNUMBER(SEARCH($A$1,Points_tbl[[#This Row],[Point Name]])),MAX($I$4:I769)+1,0)</f>
        <v>0</v>
      </c>
    </row>
    <row r="771" spans="7:9">
      <c r="G771" s="130" t="s">
        <v>444</v>
      </c>
      <c r="H771" t="str">
        <f ca="1">IFERROR(INDEX(Points_tbl[Point Name],MATCH(ROWS(H$4:$H770),Points_tbl[Index Count],0)),"")</f>
        <v/>
      </c>
      <c r="I771">
        <f ca="1">IF(ISNUMBER(SEARCH($A$1,Points_tbl[[#This Row],[Point Name]])),MAX($I$4:I770)+1,0)</f>
        <v>0</v>
      </c>
    </row>
    <row r="772" spans="7:9">
      <c r="G772" s="130" t="s">
        <v>2361</v>
      </c>
      <c r="H772" t="str">
        <f ca="1">IFERROR(INDEX(Points_tbl[Point Name],MATCH(ROWS(H$4:$H771),Points_tbl[Index Count],0)),"")</f>
        <v/>
      </c>
      <c r="I772">
        <f ca="1">IF(ISNUMBER(SEARCH($A$1,Points_tbl[[#This Row],[Point Name]])),MAX($I$4:I771)+1,0)</f>
        <v>0</v>
      </c>
    </row>
    <row r="773" spans="7:9">
      <c r="G773" s="130" t="s">
        <v>2362</v>
      </c>
      <c r="H773" t="str">
        <f ca="1">IFERROR(INDEX(Points_tbl[Point Name],MATCH(ROWS(H$4:$H772),Points_tbl[Index Count],0)),"")</f>
        <v/>
      </c>
      <c r="I773">
        <f ca="1">IF(ISNUMBER(SEARCH($A$1,Points_tbl[[#This Row],[Point Name]])),MAX($I$4:I772)+1,0)</f>
        <v>0</v>
      </c>
    </row>
    <row r="774" spans="7:9">
      <c r="G774" s="130" t="s">
        <v>445</v>
      </c>
      <c r="H774" t="str">
        <f ca="1">IFERROR(INDEX(Points_tbl[Point Name],MATCH(ROWS(H$4:$H773),Points_tbl[Index Count],0)),"")</f>
        <v/>
      </c>
      <c r="I774">
        <f ca="1">IF(ISNUMBER(SEARCH($A$1,Points_tbl[[#This Row],[Point Name]])),MAX($I$4:I773)+1,0)</f>
        <v>0</v>
      </c>
    </row>
    <row r="775" spans="7:9">
      <c r="G775" s="130" t="s">
        <v>1417</v>
      </c>
      <c r="H775" t="str">
        <f ca="1">IFERROR(INDEX(Points_tbl[Point Name],MATCH(ROWS(H$4:$H774),Points_tbl[Index Count],0)),"")</f>
        <v/>
      </c>
      <c r="I775">
        <f ca="1">IF(ISNUMBER(SEARCH($A$1,Points_tbl[[#This Row],[Point Name]])),MAX($I$4:I774)+1,0)</f>
        <v>0</v>
      </c>
    </row>
    <row r="776" spans="7:9">
      <c r="G776" s="130" t="s">
        <v>2363</v>
      </c>
      <c r="H776" t="str">
        <f ca="1">IFERROR(INDEX(Points_tbl[Point Name],MATCH(ROWS(H$4:$H775),Points_tbl[Index Count],0)),"")</f>
        <v/>
      </c>
      <c r="I776">
        <f ca="1">IF(ISNUMBER(SEARCH($A$1,Points_tbl[[#This Row],[Point Name]])),MAX($I$4:I775)+1,0)</f>
        <v>0</v>
      </c>
    </row>
    <row r="777" spans="7:9">
      <c r="G777" s="130" t="s">
        <v>446</v>
      </c>
      <c r="H777" t="str">
        <f ca="1">IFERROR(INDEX(Points_tbl[Point Name],MATCH(ROWS(H$4:$H776),Points_tbl[Index Count],0)),"")</f>
        <v/>
      </c>
      <c r="I777">
        <f ca="1">IF(ISNUMBER(SEARCH($A$1,Points_tbl[[#This Row],[Point Name]])),MAX($I$4:I776)+1,0)</f>
        <v>0</v>
      </c>
    </row>
    <row r="778" spans="7:9">
      <c r="G778" s="130" t="s">
        <v>447</v>
      </c>
      <c r="H778" t="str">
        <f ca="1">IFERROR(INDEX(Points_tbl[Point Name],MATCH(ROWS(H$4:$H777),Points_tbl[Index Count],0)),"")</f>
        <v/>
      </c>
      <c r="I778">
        <f ca="1">IF(ISNUMBER(SEARCH($A$1,Points_tbl[[#This Row],[Point Name]])),MAX($I$4:I777)+1,0)</f>
        <v>0</v>
      </c>
    </row>
    <row r="779" spans="7:9">
      <c r="G779" s="130" t="s">
        <v>448</v>
      </c>
      <c r="H779" t="str">
        <f ca="1">IFERROR(INDEX(Points_tbl[Point Name],MATCH(ROWS(H$4:$H778),Points_tbl[Index Count],0)),"")</f>
        <v/>
      </c>
      <c r="I779">
        <f ca="1">IF(ISNUMBER(SEARCH($A$1,Points_tbl[[#This Row],[Point Name]])),MAX($I$4:I778)+1,0)</f>
        <v>0</v>
      </c>
    </row>
    <row r="780" spans="7:9">
      <c r="G780" s="130" t="s">
        <v>449</v>
      </c>
      <c r="H780" t="str">
        <f ca="1">IFERROR(INDEX(Points_tbl[Point Name],MATCH(ROWS(H$4:$H779),Points_tbl[Index Count],0)),"")</f>
        <v/>
      </c>
      <c r="I780">
        <f ca="1">IF(ISNUMBER(SEARCH($A$1,Points_tbl[[#This Row],[Point Name]])),MAX($I$4:I779)+1,0)</f>
        <v>0</v>
      </c>
    </row>
    <row r="781" spans="7:9">
      <c r="G781" s="130" t="s">
        <v>2364</v>
      </c>
      <c r="H781" t="str">
        <f ca="1">IFERROR(INDEX(Points_tbl[Point Name],MATCH(ROWS(H$4:$H780),Points_tbl[Index Count],0)),"")</f>
        <v/>
      </c>
      <c r="I781">
        <f ca="1">IF(ISNUMBER(SEARCH($A$1,Points_tbl[[#This Row],[Point Name]])),MAX($I$4:I780)+1,0)</f>
        <v>0</v>
      </c>
    </row>
    <row r="782" spans="7:9">
      <c r="G782" s="130" t="s">
        <v>2365</v>
      </c>
      <c r="H782" t="str">
        <f ca="1">IFERROR(INDEX(Points_tbl[Point Name],MATCH(ROWS(H$4:$H781),Points_tbl[Index Count],0)),"")</f>
        <v/>
      </c>
      <c r="I782">
        <f ca="1">IF(ISNUMBER(SEARCH($A$1,Points_tbl[[#This Row],[Point Name]])),MAX($I$4:I781)+1,0)</f>
        <v>0</v>
      </c>
    </row>
    <row r="783" spans="7:9">
      <c r="G783" s="130" t="s">
        <v>450</v>
      </c>
      <c r="H783" t="str">
        <f ca="1">IFERROR(INDEX(Points_tbl[Point Name],MATCH(ROWS(H$4:$H782),Points_tbl[Index Count],0)),"")</f>
        <v/>
      </c>
      <c r="I783">
        <f ca="1">IF(ISNUMBER(SEARCH($A$1,Points_tbl[[#This Row],[Point Name]])),MAX($I$4:I782)+1,0)</f>
        <v>0</v>
      </c>
    </row>
    <row r="784" spans="7:9">
      <c r="G784" s="130" t="s">
        <v>1067</v>
      </c>
      <c r="H784" t="str">
        <f ca="1">IFERROR(INDEX(Points_tbl[Point Name],MATCH(ROWS(H$4:$H783),Points_tbl[Index Count],0)),"")</f>
        <v/>
      </c>
      <c r="I784">
        <f ca="1">IF(ISNUMBER(SEARCH($A$1,Points_tbl[[#This Row],[Point Name]])),MAX($I$4:I783)+1,0)</f>
        <v>0</v>
      </c>
    </row>
    <row r="785" spans="7:9">
      <c r="G785" s="130" t="s">
        <v>1418</v>
      </c>
      <c r="H785" t="str">
        <f ca="1">IFERROR(INDEX(Points_tbl[Point Name],MATCH(ROWS(H$4:$H784),Points_tbl[Index Count],0)),"")</f>
        <v/>
      </c>
      <c r="I785">
        <f ca="1">IF(ISNUMBER(SEARCH($A$1,Points_tbl[[#This Row],[Point Name]])),MAX($I$4:I784)+1,0)</f>
        <v>0</v>
      </c>
    </row>
    <row r="786" spans="7:9">
      <c r="G786" s="130" t="s">
        <v>1378</v>
      </c>
      <c r="H786" t="str">
        <f ca="1">IFERROR(INDEX(Points_tbl[Point Name],MATCH(ROWS(H$4:$H785),Points_tbl[Index Count],0)),"")</f>
        <v/>
      </c>
      <c r="I786">
        <f ca="1">IF(ISNUMBER(SEARCH($A$1,Points_tbl[[#This Row],[Point Name]])),MAX($I$4:I785)+1,0)</f>
        <v>0</v>
      </c>
    </row>
    <row r="787" spans="7:9">
      <c r="G787" s="130" t="s">
        <v>2366</v>
      </c>
      <c r="H787" t="str">
        <f ca="1">IFERROR(INDEX(Points_tbl[Point Name],MATCH(ROWS(H$4:$H786),Points_tbl[Index Count],0)),"")</f>
        <v/>
      </c>
      <c r="I787">
        <f ca="1">IF(ISNUMBER(SEARCH($A$1,Points_tbl[[#This Row],[Point Name]])),MAX($I$4:I786)+1,0)</f>
        <v>0</v>
      </c>
    </row>
    <row r="788" spans="7:9">
      <c r="G788" s="130" t="s">
        <v>2367</v>
      </c>
      <c r="H788" t="str">
        <f ca="1">IFERROR(INDEX(Points_tbl[Point Name],MATCH(ROWS(H$4:$H787),Points_tbl[Index Count],0)),"")</f>
        <v/>
      </c>
      <c r="I788">
        <f ca="1">IF(ISNUMBER(SEARCH($A$1,Points_tbl[[#This Row],[Point Name]])),MAX($I$4:I787)+1,0)</f>
        <v>0</v>
      </c>
    </row>
    <row r="789" spans="7:9">
      <c r="G789" s="130" t="s">
        <v>2368</v>
      </c>
      <c r="H789" t="str">
        <f ca="1">IFERROR(INDEX(Points_tbl[Point Name],MATCH(ROWS(H$4:$H788),Points_tbl[Index Count],0)),"")</f>
        <v/>
      </c>
      <c r="I789">
        <f ca="1">IF(ISNUMBER(SEARCH($A$1,Points_tbl[[#This Row],[Point Name]])),MAX($I$4:I788)+1,0)</f>
        <v>0</v>
      </c>
    </row>
    <row r="790" spans="7:9">
      <c r="G790" s="130" t="s">
        <v>2369</v>
      </c>
      <c r="H790" t="str">
        <f ca="1">IFERROR(INDEX(Points_tbl[Point Name],MATCH(ROWS(H$4:$H789),Points_tbl[Index Count],0)),"")</f>
        <v/>
      </c>
      <c r="I790">
        <f ca="1">IF(ISNUMBER(SEARCH($A$1,Points_tbl[[#This Row],[Point Name]])),MAX($I$4:I789)+1,0)</f>
        <v>0</v>
      </c>
    </row>
    <row r="791" spans="7:9">
      <c r="G791" s="130" t="s">
        <v>2370</v>
      </c>
      <c r="H791" t="str">
        <f ca="1">IFERROR(INDEX(Points_tbl[Point Name],MATCH(ROWS(H$4:$H790),Points_tbl[Index Count],0)),"")</f>
        <v/>
      </c>
      <c r="I791">
        <f ca="1">IF(ISNUMBER(SEARCH($A$1,Points_tbl[[#This Row],[Point Name]])),MAX($I$4:I790)+1,0)</f>
        <v>0</v>
      </c>
    </row>
    <row r="792" spans="7:9">
      <c r="G792" s="130" t="s">
        <v>2371</v>
      </c>
      <c r="H792" t="str">
        <f ca="1">IFERROR(INDEX(Points_tbl[Point Name],MATCH(ROWS(H$4:$H791),Points_tbl[Index Count],0)),"")</f>
        <v/>
      </c>
      <c r="I792">
        <f ca="1">IF(ISNUMBER(SEARCH($A$1,Points_tbl[[#This Row],[Point Name]])),MAX($I$4:I791)+1,0)</f>
        <v>0</v>
      </c>
    </row>
    <row r="793" spans="7:9">
      <c r="G793" s="130" t="s">
        <v>2372</v>
      </c>
      <c r="H793" t="str">
        <f ca="1">IFERROR(INDEX(Points_tbl[Point Name],MATCH(ROWS(H$4:$H792),Points_tbl[Index Count],0)),"")</f>
        <v/>
      </c>
      <c r="I793">
        <f ca="1">IF(ISNUMBER(SEARCH($A$1,Points_tbl[[#This Row],[Point Name]])),MAX($I$4:I792)+1,0)</f>
        <v>0</v>
      </c>
    </row>
    <row r="794" spans="7:9">
      <c r="G794" s="130" t="s">
        <v>2373</v>
      </c>
      <c r="H794" t="str">
        <f ca="1">IFERROR(INDEX(Points_tbl[Point Name],MATCH(ROWS(H$4:$H793),Points_tbl[Index Count],0)),"")</f>
        <v/>
      </c>
      <c r="I794">
        <f ca="1">IF(ISNUMBER(SEARCH($A$1,Points_tbl[[#This Row],[Point Name]])),MAX($I$4:I793)+1,0)</f>
        <v>0</v>
      </c>
    </row>
    <row r="795" spans="7:9">
      <c r="G795" s="130" t="s">
        <v>451</v>
      </c>
      <c r="H795" t="str">
        <f ca="1">IFERROR(INDEX(Points_tbl[Point Name],MATCH(ROWS(H$4:$H794),Points_tbl[Index Count],0)),"")</f>
        <v/>
      </c>
      <c r="I795">
        <f ca="1">IF(ISNUMBER(SEARCH($A$1,Points_tbl[[#This Row],[Point Name]])),MAX($I$4:I794)+1,0)</f>
        <v>0</v>
      </c>
    </row>
    <row r="796" spans="7:9">
      <c r="G796" s="130" t="s">
        <v>2374</v>
      </c>
      <c r="H796" t="str">
        <f ca="1">IFERROR(INDEX(Points_tbl[Point Name],MATCH(ROWS(H$4:$H795),Points_tbl[Index Count],0)),"")</f>
        <v/>
      </c>
      <c r="I796">
        <f ca="1">IF(ISNUMBER(SEARCH($A$1,Points_tbl[[#This Row],[Point Name]])),MAX($I$4:I795)+1,0)</f>
        <v>0</v>
      </c>
    </row>
    <row r="797" spans="7:9">
      <c r="G797" s="130" t="s">
        <v>1419</v>
      </c>
      <c r="H797" t="str">
        <f ca="1">IFERROR(INDEX(Points_tbl[Point Name],MATCH(ROWS(H$4:$H796),Points_tbl[Index Count],0)),"")</f>
        <v/>
      </c>
      <c r="I797">
        <f ca="1">IF(ISNUMBER(SEARCH($A$1,Points_tbl[[#This Row],[Point Name]])),MAX($I$4:I796)+1,0)</f>
        <v>0</v>
      </c>
    </row>
    <row r="798" spans="7:9">
      <c r="G798" s="130" t="s">
        <v>2375</v>
      </c>
      <c r="H798" t="str">
        <f ca="1">IFERROR(INDEX(Points_tbl[Point Name],MATCH(ROWS(H$4:$H797),Points_tbl[Index Count],0)),"")</f>
        <v/>
      </c>
      <c r="I798">
        <f ca="1">IF(ISNUMBER(SEARCH($A$1,Points_tbl[[#This Row],[Point Name]])),MAX($I$4:I797)+1,0)</f>
        <v>0</v>
      </c>
    </row>
    <row r="799" spans="7:9">
      <c r="G799" s="130" t="s">
        <v>2376</v>
      </c>
      <c r="H799" t="str">
        <f ca="1">IFERROR(INDEX(Points_tbl[Point Name],MATCH(ROWS(H$4:$H798),Points_tbl[Index Count],0)),"")</f>
        <v/>
      </c>
      <c r="I799">
        <f ca="1">IF(ISNUMBER(SEARCH($A$1,Points_tbl[[#This Row],[Point Name]])),MAX($I$4:I798)+1,0)</f>
        <v>0</v>
      </c>
    </row>
    <row r="800" spans="7:9">
      <c r="G800" s="130" t="s">
        <v>2377</v>
      </c>
      <c r="H800" t="str">
        <f ca="1">IFERROR(INDEX(Points_tbl[Point Name],MATCH(ROWS(H$4:$H799),Points_tbl[Index Count],0)),"")</f>
        <v/>
      </c>
      <c r="I800">
        <f ca="1">IF(ISNUMBER(SEARCH($A$1,Points_tbl[[#This Row],[Point Name]])),MAX($I$4:I799)+1,0)</f>
        <v>0</v>
      </c>
    </row>
    <row r="801" spans="7:9">
      <c r="G801" s="130" t="s">
        <v>2378</v>
      </c>
      <c r="H801" t="str">
        <f ca="1">IFERROR(INDEX(Points_tbl[Point Name],MATCH(ROWS(H$4:$H800),Points_tbl[Index Count],0)),"")</f>
        <v/>
      </c>
      <c r="I801">
        <f ca="1">IF(ISNUMBER(SEARCH($A$1,Points_tbl[[#This Row],[Point Name]])),MAX($I$4:I800)+1,0)</f>
        <v>0</v>
      </c>
    </row>
    <row r="802" spans="7:9">
      <c r="G802" s="130" t="s">
        <v>452</v>
      </c>
      <c r="H802" t="str">
        <f ca="1">IFERROR(INDEX(Points_tbl[Point Name],MATCH(ROWS(H$4:$H801),Points_tbl[Index Count],0)),"")</f>
        <v/>
      </c>
      <c r="I802">
        <f ca="1">IF(ISNUMBER(SEARCH($A$1,Points_tbl[[#This Row],[Point Name]])),MAX($I$4:I801)+1,0)</f>
        <v>0</v>
      </c>
    </row>
    <row r="803" spans="7:9">
      <c r="G803" s="130" t="s">
        <v>2379</v>
      </c>
      <c r="H803" t="str">
        <f ca="1">IFERROR(INDEX(Points_tbl[Point Name],MATCH(ROWS(H$4:$H802),Points_tbl[Index Count],0)),"")</f>
        <v/>
      </c>
      <c r="I803">
        <f ca="1">IF(ISNUMBER(SEARCH($A$1,Points_tbl[[#This Row],[Point Name]])),MAX($I$4:I802)+1,0)</f>
        <v>0</v>
      </c>
    </row>
    <row r="804" spans="7:9">
      <c r="G804" s="130" t="s">
        <v>453</v>
      </c>
      <c r="H804" t="str">
        <f ca="1">IFERROR(INDEX(Points_tbl[Point Name],MATCH(ROWS(H$4:$H803),Points_tbl[Index Count],0)),"")</f>
        <v/>
      </c>
      <c r="I804">
        <f ca="1">IF(ISNUMBER(SEARCH($A$1,Points_tbl[[#This Row],[Point Name]])),MAX($I$4:I803)+1,0)</f>
        <v>0</v>
      </c>
    </row>
    <row r="805" spans="7:9">
      <c r="G805" s="130" t="s">
        <v>454</v>
      </c>
      <c r="H805" t="str">
        <f ca="1">IFERROR(INDEX(Points_tbl[Point Name],MATCH(ROWS(H$4:$H804),Points_tbl[Index Count],0)),"")</f>
        <v/>
      </c>
      <c r="I805">
        <f ca="1">IF(ISNUMBER(SEARCH($A$1,Points_tbl[[#This Row],[Point Name]])),MAX($I$4:I804)+1,0)</f>
        <v>0</v>
      </c>
    </row>
    <row r="806" spans="7:9">
      <c r="G806" s="130" t="s">
        <v>455</v>
      </c>
      <c r="H806" t="str">
        <f ca="1">IFERROR(INDEX(Points_tbl[Point Name],MATCH(ROWS(H$4:$H805),Points_tbl[Index Count],0)),"")</f>
        <v/>
      </c>
      <c r="I806">
        <f ca="1">IF(ISNUMBER(SEARCH($A$1,Points_tbl[[#This Row],[Point Name]])),MAX($I$4:I805)+1,0)</f>
        <v>0</v>
      </c>
    </row>
    <row r="807" spans="7:9">
      <c r="G807" s="130" t="s">
        <v>456</v>
      </c>
      <c r="H807" t="str">
        <f ca="1">IFERROR(INDEX(Points_tbl[Point Name],MATCH(ROWS(H$4:$H806),Points_tbl[Index Count],0)),"")</f>
        <v/>
      </c>
      <c r="I807">
        <f ca="1">IF(ISNUMBER(SEARCH($A$1,Points_tbl[[#This Row],[Point Name]])),MAX($I$4:I806)+1,0)</f>
        <v>0</v>
      </c>
    </row>
    <row r="808" spans="7:9">
      <c r="G808" s="130" t="s">
        <v>457</v>
      </c>
      <c r="H808" t="str">
        <f ca="1">IFERROR(INDEX(Points_tbl[Point Name],MATCH(ROWS(H$4:$H807),Points_tbl[Index Count],0)),"")</f>
        <v/>
      </c>
      <c r="I808">
        <f ca="1">IF(ISNUMBER(SEARCH($A$1,Points_tbl[[#This Row],[Point Name]])),MAX($I$4:I807)+1,0)</f>
        <v>0</v>
      </c>
    </row>
    <row r="809" spans="7:9">
      <c r="G809" s="130" t="s">
        <v>2380</v>
      </c>
      <c r="H809" t="str">
        <f ca="1">IFERROR(INDEX(Points_tbl[Point Name],MATCH(ROWS(H$4:$H808),Points_tbl[Index Count],0)),"")</f>
        <v/>
      </c>
      <c r="I809">
        <f ca="1">IF(ISNUMBER(SEARCH($A$1,Points_tbl[[#This Row],[Point Name]])),MAX($I$4:I808)+1,0)</f>
        <v>0</v>
      </c>
    </row>
    <row r="810" spans="7:9">
      <c r="G810" s="130" t="s">
        <v>2381</v>
      </c>
      <c r="H810" t="str">
        <f ca="1">IFERROR(INDEX(Points_tbl[Point Name],MATCH(ROWS(H$4:$H809),Points_tbl[Index Count],0)),"")</f>
        <v/>
      </c>
      <c r="I810">
        <f ca="1">IF(ISNUMBER(SEARCH($A$1,Points_tbl[[#This Row],[Point Name]])),MAX($I$4:I809)+1,0)</f>
        <v>0</v>
      </c>
    </row>
    <row r="811" spans="7:9">
      <c r="G811" s="130" t="s">
        <v>2382</v>
      </c>
      <c r="H811" t="str">
        <f ca="1">IFERROR(INDEX(Points_tbl[Point Name],MATCH(ROWS(H$4:$H810),Points_tbl[Index Count],0)),"")</f>
        <v/>
      </c>
      <c r="I811">
        <f ca="1">IF(ISNUMBER(SEARCH($A$1,Points_tbl[[#This Row],[Point Name]])),MAX($I$4:I810)+1,0)</f>
        <v>0</v>
      </c>
    </row>
    <row r="812" spans="7:9">
      <c r="G812" s="130" t="s">
        <v>1668</v>
      </c>
      <c r="H812" t="str">
        <f ca="1">IFERROR(INDEX(Points_tbl[Point Name],MATCH(ROWS(H$4:$H811),Points_tbl[Index Count],0)),"")</f>
        <v/>
      </c>
      <c r="I812">
        <f ca="1">IF(ISNUMBER(SEARCH($A$1,Points_tbl[[#This Row],[Point Name]])),MAX($I$4:I811)+1,0)</f>
        <v>0</v>
      </c>
    </row>
    <row r="813" spans="7:9">
      <c r="G813" s="130" t="s">
        <v>2383</v>
      </c>
      <c r="H813" t="str">
        <f ca="1">IFERROR(INDEX(Points_tbl[Point Name],MATCH(ROWS(H$4:$H812),Points_tbl[Index Count],0)),"")</f>
        <v/>
      </c>
      <c r="I813">
        <f ca="1">IF(ISNUMBER(SEARCH($A$1,Points_tbl[[#This Row],[Point Name]])),MAX($I$4:I812)+1,0)</f>
        <v>0</v>
      </c>
    </row>
    <row r="814" spans="7:9">
      <c r="G814" s="130" t="s">
        <v>1026</v>
      </c>
      <c r="H814" t="str">
        <f ca="1">IFERROR(INDEX(Points_tbl[Point Name],MATCH(ROWS(H$4:$H813),Points_tbl[Index Count],0)),"")</f>
        <v/>
      </c>
      <c r="I814">
        <f ca="1">IF(ISNUMBER(SEARCH($A$1,Points_tbl[[#This Row],[Point Name]])),MAX($I$4:I813)+1,0)</f>
        <v>0</v>
      </c>
    </row>
    <row r="815" spans="7:9">
      <c r="G815" s="130" t="s">
        <v>458</v>
      </c>
      <c r="H815" t="str">
        <f ca="1">IFERROR(INDEX(Points_tbl[Point Name],MATCH(ROWS(H$4:$H814),Points_tbl[Index Count],0)),"")</f>
        <v/>
      </c>
      <c r="I815">
        <f ca="1">IF(ISNUMBER(SEARCH($A$1,Points_tbl[[#This Row],[Point Name]])),MAX($I$4:I814)+1,0)</f>
        <v>0</v>
      </c>
    </row>
    <row r="816" spans="7:9">
      <c r="G816" s="130" t="s">
        <v>2384</v>
      </c>
      <c r="H816" t="str">
        <f ca="1">IFERROR(INDEX(Points_tbl[Point Name],MATCH(ROWS(H$4:$H815),Points_tbl[Index Count],0)),"")</f>
        <v/>
      </c>
      <c r="I816">
        <f ca="1">IF(ISNUMBER(SEARCH($A$1,Points_tbl[[#This Row],[Point Name]])),MAX($I$4:I815)+1,0)</f>
        <v>0</v>
      </c>
    </row>
    <row r="817" spans="7:9">
      <c r="G817" s="130" t="s">
        <v>1669</v>
      </c>
      <c r="H817" t="str">
        <f ca="1">IFERROR(INDEX(Points_tbl[Point Name],MATCH(ROWS(H$4:$H816),Points_tbl[Index Count],0)),"")</f>
        <v/>
      </c>
      <c r="I817">
        <f ca="1">IF(ISNUMBER(SEARCH($A$1,Points_tbl[[#This Row],[Point Name]])),MAX($I$4:I816)+1,0)</f>
        <v>0</v>
      </c>
    </row>
    <row r="818" spans="7:9">
      <c r="G818" s="130" t="s">
        <v>1379</v>
      </c>
      <c r="H818" t="str">
        <f ca="1">IFERROR(INDEX(Points_tbl[Point Name],MATCH(ROWS(H$4:$H817),Points_tbl[Index Count],0)),"")</f>
        <v/>
      </c>
      <c r="I818">
        <f ca="1">IF(ISNUMBER(SEARCH($A$1,Points_tbl[[#This Row],[Point Name]])),MAX($I$4:I817)+1,0)</f>
        <v>0</v>
      </c>
    </row>
    <row r="819" spans="7:9">
      <c r="G819" s="130" t="s">
        <v>1670</v>
      </c>
      <c r="H819" t="str">
        <f ca="1">IFERROR(INDEX(Points_tbl[Point Name],MATCH(ROWS(H$4:$H818),Points_tbl[Index Count],0)),"")</f>
        <v/>
      </c>
      <c r="I819">
        <f ca="1">IF(ISNUMBER(SEARCH($A$1,Points_tbl[[#This Row],[Point Name]])),MAX($I$4:I818)+1,0)</f>
        <v>0</v>
      </c>
    </row>
    <row r="820" spans="7:9">
      <c r="G820" s="130" t="s">
        <v>459</v>
      </c>
      <c r="H820" t="str">
        <f ca="1">IFERROR(INDEX(Points_tbl[Point Name],MATCH(ROWS(H$4:$H819),Points_tbl[Index Count],0)),"")</f>
        <v/>
      </c>
      <c r="I820">
        <f ca="1">IF(ISNUMBER(SEARCH($A$1,Points_tbl[[#This Row],[Point Name]])),MAX($I$4:I819)+1,0)</f>
        <v>0</v>
      </c>
    </row>
    <row r="821" spans="7:9">
      <c r="G821" s="130" t="s">
        <v>460</v>
      </c>
      <c r="H821" t="str">
        <f ca="1">IFERROR(INDEX(Points_tbl[Point Name],MATCH(ROWS(H$4:$H820),Points_tbl[Index Count],0)),"")</f>
        <v/>
      </c>
      <c r="I821">
        <f ca="1">IF(ISNUMBER(SEARCH($A$1,Points_tbl[[#This Row],[Point Name]])),MAX($I$4:I820)+1,0)</f>
        <v>0</v>
      </c>
    </row>
    <row r="822" spans="7:9">
      <c r="G822" s="130" t="s">
        <v>1671</v>
      </c>
      <c r="H822" t="str">
        <f ca="1">IFERROR(INDEX(Points_tbl[Point Name],MATCH(ROWS(H$4:$H821),Points_tbl[Index Count],0)),"")</f>
        <v/>
      </c>
      <c r="I822">
        <f ca="1">IF(ISNUMBER(SEARCH($A$1,Points_tbl[[#This Row],[Point Name]])),MAX($I$4:I821)+1,0)</f>
        <v>0</v>
      </c>
    </row>
    <row r="823" spans="7:9">
      <c r="G823" s="130" t="s">
        <v>461</v>
      </c>
      <c r="H823" t="str">
        <f ca="1">IFERROR(INDEX(Points_tbl[Point Name],MATCH(ROWS(H$4:$H822),Points_tbl[Index Count],0)),"")</f>
        <v/>
      </c>
      <c r="I823">
        <f ca="1">IF(ISNUMBER(SEARCH($A$1,Points_tbl[[#This Row],[Point Name]])),MAX($I$4:I822)+1,0)</f>
        <v>0</v>
      </c>
    </row>
    <row r="824" spans="7:9">
      <c r="G824" s="130" t="s">
        <v>462</v>
      </c>
      <c r="H824" t="str">
        <f ca="1">IFERROR(INDEX(Points_tbl[Point Name],MATCH(ROWS(H$4:$H823),Points_tbl[Index Count],0)),"")</f>
        <v/>
      </c>
      <c r="I824">
        <f ca="1">IF(ISNUMBER(SEARCH($A$1,Points_tbl[[#This Row],[Point Name]])),MAX($I$4:I823)+1,0)</f>
        <v>0</v>
      </c>
    </row>
    <row r="825" spans="7:9">
      <c r="G825" s="130" t="s">
        <v>2385</v>
      </c>
      <c r="H825" t="str">
        <f ca="1">IFERROR(INDEX(Points_tbl[Point Name],MATCH(ROWS(H$4:$H824),Points_tbl[Index Count],0)),"")</f>
        <v/>
      </c>
      <c r="I825">
        <f ca="1">IF(ISNUMBER(SEARCH($A$1,Points_tbl[[#This Row],[Point Name]])),MAX($I$4:I824)+1,0)</f>
        <v>0</v>
      </c>
    </row>
    <row r="826" spans="7:9">
      <c r="G826" s="130" t="s">
        <v>463</v>
      </c>
      <c r="H826" t="str">
        <f ca="1">IFERROR(INDEX(Points_tbl[Point Name],MATCH(ROWS(H$4:$H825),Points_tbl[Index Count],0)),"")</f>
        <v/>
      </c>
      <c r="I826">
        <f ca="1">IF(ISNUMBER(SEARCH($A$1,Points_tbl[[#This Row],[Point Name]])),MAX($I$4:I825)+1,0)</f>
        <v>0</v>
      </c>
    </row>
    <row r="827" spans="7:9">
      <c r="G827" s="130" t="s">
        <v>2386</v>
      </c>
      <c r="H827" t="str">
        <f ca="1">IFERROR(INDEX(Points_tbl[Point Name],MATCH(ROWS(H$4:$H826),Points_tbl[Index Count],0)),"")</f>
        <v/>
      </c>
      <c r="I827">
        <f ca="1">IF(ISNUMBER(SEARCH($A$1,Points_tbl[[#This Row],[Point Name]])),MAX($I$4:I826)+1,0)</f>
        <v>0</v>
      </c>
    </row>
    <row r="828" spans="7:9">
      <c r="G828" s="130" t="s">
        <v>2387</v>
      </c>
      <c r="H828" t="str">
        <f ca="1">IFERROR(INDEX(Points_tbl[Point Name],MATCH(ROWS(H$4:$H827),Points_tbl[Index Count],0)),"")</f>
        <v/>
      </c>
      <c r="I828">
        <f ca="1">IF(ISNUMBER(SEARCH($A$1,Points_tbl[[#This Row],[Point Name]])),MAX($I$4:I827)+1,0)</f>
        <v>0</v>
      </c>
    </row>
    <row r="829" spans="7:9">
      <c r="G829" s="130" t="s">
        <v>2388</v>
      </c>
      <c r="H829" t="str">
        <f ca="1">IFERROR(INDEX(Points_tbl[Point Name],MATCH(ROWS(H$4:$H828),Points_tbl[Index Count],0)),"")</f>
        <v/>
      </c>
      <c r="I829">
        <f ca="1">IF(ISNUMBER(SEARCH($A$1,Points_tbl[[#This Row],[Point Name]])),MAX($I$4:I828)+1,0)</f>
        <v>0</v>
      </c>
    </row>
    <row r="830" spans="7:9">
      <c r="G830" s="130" t="s">
        <v>2389</v>
      </c>
      <c r="H830" t="str">
        <f ca="1">IFERROR(INDEX(Points_tbl[Point Name],MATCH(ROWS(H$4:$H829),Points_tbl[Index Count],0)),"")</f>
        <v/>
      </c>
      <c r="I830">
        <f ca="1">IF(ISNUMBER(SEARCH($A$1,Points_tbl[[#This Row],[Point Name]])),MAX($I$4:I829)+1,0)</f>
        <v>0</v>
      </c>
    </row>
    <row r="831" spans="7:9">
      <c r="G831" s="130" t="s">
        <v>2390</v>
      </c>
      <c r="H831" t="str">
        <f ca="1">IFERROR(INDEX(Points_tbl[Point Name],MATCH(ROWS(H$4:$H830),Points_tbl[Index Count],0)),"")</f>
        <v/>
      </c>
      <c r="I831">
        <f ca="1">IF(ISNUMBER(SEARCH($A$1,Points_tbl[[#This Row],[Point Name]])),MAX($I$4:I830)+1,0)</f>
        <v>0</v>
      </c>
    </row>
    <row r="832" spans="7:9">
      <c r="G832" s="130" t="s">
        <v>2391</v>
      </c>
      <c r="H832" t="str">
        <f ca="1">IFERROR(INDEX(Points_tbl[Point Name],MATCH(ROWS(H$4:$H831),Points_tbl[Index Count],0)),"")</f>
        <v/>
      </c>
      <c r="I832">
        <f ca="1">IF(ISNUMBER(SEARCH($A$1,Points_tbl[[#This Row],[Point Name]])),MAX($I$4:I831)+1,0)</f>
        <v>0</v>
      </c>
    </row>
    <row r="833" spans="7:9">
      <c r="G833" s="130" t="s">
        <v>2392</v>
      </c>
      <c r="H833" t="str">
        <f ca="1">IFERROR(INDEX(Points_tbl[Point Name],MATCH(ROWS(H$4:$H832),Points_tbl[Index Count],0)),"")</f>
        <v/>
      </c>
      <c r="I833">
        <f ca="1">IF(ISNUMBER(SEARCH($A$1,Points_tbl[[#This Row],[Point Name]])),MAX($I$4:I832)+1,0)</f>
        <v>0</v>
      </c>
    </row>
    <row r="834" spans="7:9">
      <c r="G834" s="130" t="s">
        <v>2393</v>
      </c>
      <c r="H834" t="str">
        <f ca="1">IFERROR(INDEX(Points_tbl[Point Name],MATCH(ROWS(H$4:$H833),Points_tbl[Index Count],0)),"")</f>
        <v/>
      </c>
      <c r="I834">
        <f ca="1">IF(ISNUMBER(SEARCH($A$1,Points_tbl[[#This Row],[Point Name]])),MAX($I$4:I833)+1,0)</f>
        <v>0</v>
      </c>
    </row>
    <row r="835" spans="7:9">
      <c r="G835" s="130" t="s">
        <v>2394</v>
      </c>
      <c r="H835" t="str">
        <f ca="1">IFERROR(INDEX(Points_tbl[Point Name],MATCH(ROWS(H$4:$H834),Points_tbl[Index Count],0)),"")</f>
        <v/>
      </c>
      <c r="I835">
        <f ca="1">IF(ISNUMBER(SEARCH($A$1,Points_tbl[[#This Row],[Point Name]])),MAX($I$4:I834)+1,0)</f>
        <v>0</v>
      </c>
    </row>
    <row r="836" spans="7:9">
      <c r="G836" s="130" t="s">
        <v>2395</v>
      </c>
      <c r="H836" t="str">
        <f ca="1">IFERROR(INDEX(Points_tbl[Point Name],MATCH(ROWS(H$4:$H835),Points_tbl[Index Count],0)),"")</f>
        <v/>
      </c>
      <c r="I836">
        <f ca="1">IF(ISNUMBER(SEARCH($A$1,Points_tbl[[#This Row],[Point Name]])),MAX($I$4:I835)+1,0)</f>
        <v>0</v>
      </c>
    </row>
    <row r="837" spans="7:9">
      <c r="G837" s="130" t="s">
        <v>2396</v>
      </c>
      <c r="H837" t="str">
        <f ca="1">IFERROR(INDEX(Points_tbl[Point Name],MATCH(ROWS(H$4:$H836),Points_tbl[Index Count],0)),"")</f>
        <v/>
      </c>
      <c r="I837">
        <f ca="1">IF(ISNUMBER(SEARCH($A$1,Points_tbl[[#This Row],[Point Name]])),MAX($I$4:I836)+1,0)</f>
        <v>0</v>
      </c>
    </row>
    <row r="838" spans="7:9">
      <c r="G838" s="130" t="s">
        <v>2397</v>
      </c>
      <c r="H838" t="str">
        <f ca="1">IFERROR(INDEX(Points_tbl[Point Name],MATCH(ROWS(H$4:$H837),Points_tbl[Index Count],0)),"")</f>
        <v/>
      </c>
      <c r="I838">
        <f ca="1">IF(ISNUMBER(SEARCH($A$1,Points_tbl[[#This Row],[Point Name]])),MAX($I$4:I837)+1,0)</f>
        <v>0</v>
      </c>
    </row>
    <row r="839" spans="7:9">
      <c r="G839" s="130" t="s">
        <v>2398</v>
      </c>
      <c r="H839" t="str">
        <f ca="1">IFERROR(INDEX(Points_tbl[Point Name],MATCH(ROWS(H$4:$H838),Points_tbl[Index Count],0)),"")</f>
        <v/>
      </c>
      <c r="I839">
        <f ca="1">IF(ISNUMBER(SEARCH($A$1,Points_tbl[[#This Row],[Point Name]])),MAX($I$4:I838)+1,0)</f>
        <v>0</v>
      </c>
    </row>
    <row r="840" spans="7:9">
      <c r="G840" s="130" t="s">
        <v>2399</v>
      </c>
      <c r="H840" t="str">
        <f ca="1">IFERROR(INDEX(Points_tbl[Point Name],MATCH(ROWS(H$4:$H839),Points_tbl[Index Count],0)),"")</f>
        <v/>
      </c>
      <c r="I840">
        <f ca="1">IF(ISNUMBER(SEARCH($A$1,Points_tbl[[#This Row],[Point Name]])),MAX($I$4:I839)+1,0)</f>
        <v>0</v>
      </c>
    </row>
    <row r="841" spans="7:9">
      <c r="G841" s="130" t="s">
        <v>2400</v>
      </c>
      <c r="H841" t="str">
        <f ca="1">IFERROR(INDEX(Points_tbl[Point Name],MATCH(ROWS(H$4:$H840),Points_tbl[Index Count],0)),"")</f>
        <v/>
      </c>
      <c r="I841">
        <f ca="1">IF(ISNUMBER(SEARCH($A$1,Points_tbl[[#This Row],[Point Name]])),MAX($I$4:I840)+1,0)</f>
        <v>0</v>
      </c>
    </row>
    <row r="842" spans="7:9">
      <c r="G842" s="130" t="s">
        <v>2401</v>
      </c>
      <c r="H842" t="str">
        <f ca="1">IFERROR(INDEX(Points_tbl[Point Name],MATCH(ROWS(H$4:$H841),Points_tbl[Index Count],0)),"")</f>
        <v/>
      </c>
      <c r="I842">
        <f ca="1">IF(ISNUMBER(SEARCH($A$1,Points_tbl[[#This Row],[Point Name]])),MAX($I$4:I841)+1,0)</f>
        <v>0</v>
      </c>
    </row>
    <row r="843" spans="7:9">
      <c r="G843" s="130" t="s">
        <v>2402</v>
      </c>
      <c r="H843" t="str">
        <f ca="1">IFERROR(INDEX(Points_tbl[Point Name],MATCH(ROWS(H$4:$H842),Points_tbl[Index Count],0)),"")</f>
        <v/>
      </c>
      <c r="I843">
        <f ca="1">IF(ISNUMBER(SEARCH($A$1,Points_tbl[[#This Row],[Point Name]])),MAX($I$4:I842)+1,0)</f>
        <v>0</v>
      </c>
    </row>
    <row r="844" spans="7:9">
      <c r="G844" s="130" t="s">
        <v>2403</v>
      </c>
      <c r="H844" t="str">
        <f ca="1">IFERROR(INDEX(Points_tbl[Point Name],MATCH(ROWS(H$4:$H843),Points_tbl[Index Count],0)),"")</f>
        <v/>
      </c>
      <c r="I844">
        <f ca="1">IF(ISNUMBER(SEARCH($A$1,Points_tbl[[#This Row],[Point Name]])),MAX($I$4:I843)+1,0)</f>
        <v>0</v>
      </c>
    </row>
    <row r="845" spans="7:9">
      <c r="G845" s="130" t="s">
        <v>2404</v>
      </c>
      <c r="H845" t="str">
        <f ca="1">IFERROR(INDEX(Points_tbl[Point Name],MATCH(ROWS(H$4:$H844),Points_tbl[Index Count],0)),"")</f>
        <v/>
      </c>
      <c r="I845">
        <f ca="1">IF(ISNUMBER(SEARCH($A$1,Points_tbl[[#This Row],[Point Name]])),MAX($I$4:I844)+1,0)</f>
        <v>0</v>
      </c>
    </row>
    <row r="846" spans="7:9">
      <c r="G846" s="130" t="s">
        <v>2405</v>
      </c>
      <c r="H846" t="str">
        <f ca="1">IFERROR(INDEX(Points_tbl[Point Name],MATCH(ROWS(H$4:$H845),Points_tbl[Index Count],0)),"")</f>
        <v/>
      </c>
      <c r="I846">
        <f ca="1">IF(ISNUMBER(SEARCH($A$1,Points_tbl[[#This Row],[Point Name]])),MAX($I$4:I845)+1,0)</f>
        <v>0</v>
      </c>
    </row>
    <row r="847" spans="7:9">
      <c r="G847" s="130" t="s">
        <v>2406</v>
      </c>
      <c r="H847" t="str">
        <f ca="1">IFERROR(INDEX(Points_tbl[Point Name],MATCH(ROWS(H$4:$H846),Points_tbl[Index Count],0)),"")</f>
        <v/>
      </c>
      <c r="I847">
        <f ca="1">IF(ISNUMBER(SEARCH($A$1,Points_tbl[[#This Row],[Point Name]])),MAX($I$4:I846)+1,0)</f>
        <v>0</v>
      </c>
    </row>
    <row r="848" spans="7:9">
      <c r="G848" s="130" t="s">
        <v>2407</v>
      </c>
      <c r="H848" t="str">
        <f ca="1">IFERROR(INDEX(Points_tbl[Point Name],MATCH(ROWS(H$4:$H847),Points_tbl[Index Count],0)),"")</f>
        <v/>
      </c>
      <c r="I848">
        <f ca="1">IF(ISNUMBER(SEARCH($A$1,Points_tbl[[#This Row],[Point Name]])),MAX($I$4:I847)+1,0)</f>
        <v>0</v>
      </c>
    </row>
    <row r="849" spans="7:9">
      <c r="G849" s="130" t="s">
        <v>2408</v>
      </c>
      <c r="H849" t="str">
        <f ca="1">IFERROR(INDEX(Points_tbl[Point Name],MATCH(ROWS(H$4:$H848),Points_tbl[Index Count],0)),"")</f>
        <v/>
      </c>
      <c r="I849">
        <f ca="1">IF(ISNUMBER(SEARCH($A$1,Points_tbl[[#This Row],[Point Name]])),MAX($I$4:I848)+1,0)</f>
        <v>0</v>
      </c>
    </row>
    <row r="850" spans="7:9">
      <c r="G850" s="130" t="s">
        <v>464</v>
      </c>
      <c r="H850" t="str">
        <f ca="1">IFERROR(INDEX(Points_tbl[Point Name],MATCH(ROWS(H$4:$H849),Points_tbl[Index Count],0)),"")</f>
        <v/>
      </c>
      <c r="I850">
        <f ca="1">IF(ISNUMBER(SEARCH($A$1,Points_tbl[[#This Row],[Point Name]])),MAX($I$4:I849)+1,0)</f>
        <v>0</v>
      </c>
    </row>
    <row r="851" spans="7:9">
      <c r="G851" s="130" t="s">
        <v>2409</v>
      </c>
      <c r="H851" t="str">
        <f ca="1">IFERROR(INDEX(Points_tbl[Point Name],MATCH(ROWS(H$4:$H850),Points_tbl[Index Count],0)),"")</f>
        <v/>
      </c>
      <c r="I851">
        <f ca="1">IF(ISNUMBER(SEARCH($A$1,Points_tbl[[#This Row],[Point Name]])),MAX($I$4:I850)+1,0)</f>
        <v>0</v>
      </c>
    </row>
    <row r="852" spans="7:9">
      <c r="G852" s="130" t="s">
        <v>465</v>
      </c>
      <c r="H852" t="str">
        <f ca="1">IFERROR(INDEX(Points_tbl[Point Name],MATCH(ROWS(H$4:$H851),Points_tbl[Index Count],0)),"")</f>
        <v/>
      </c>
      <c r="I852">
        <f ca="1">IF(ISNUMBER(SEARCH($A$1,Points_tbl[[#This Row],[Point Name]])),MAX($I$4:I851)+1,0)</f>
        <v>0</v>
      </c>
    </row>
    <row r="853" spans="7:9">
      <c r="G853" s="130" t="s">
        <v>2410</v>
      </c>
      <c r="H853" t="str">
        <f ca="1">IFERROR(INDEX(Points_tbl[Point Name],MATCH(ROWS(H$4:$H852),Points_tbl[Index Count],0)),"")</f>
        <v/>
      </c>
      <c r="I853">
        <f ca="1">IF(ISNUMBER(SEARCH($A$1,Points_tbl[[#This Row],[Point Name]])),MAX($I$4:I852)+1,0)</f>
        <v>0</v>
      </c>
    </row>
    <row r="854" spans="7:9">
      <c r="G854" s="130" t="s">
        <v>466</v>
      </c>
      <c r="H854" t="str">
        <f ca="1">IFERROR(INDEX(Points_tbl[Point Name],MATCH(ROWS(H$4:$H853),Points_tbl[Index Count],0)),"")</f>
        <v/>
      </c>
      <c r="I854">
        <f ca="1">IF(ISNUMBER(SEARCH($A$1,Points_tbl[[#This Row],[Point Name]])),MAX($I$4:I853)+1,0)</f>
        <v>0</v>
      </c>
    </row>
    <row r="855" spans="7:9">
      <c r="G855" s="130" t="s">
        <v>467</v>
      </c>
      <c r="H855" t="str">
        <f ca="1">IFERROR(INDEX(Points_tbl[Point Name],MATCH(ROWS(H$4:$H854),Points_tbl[Index Count],0)),"")</f>
        <v/>
      </c>
      <c r="I855">
        <f ca="1">IF(ISNUMBER(SEARCH($A$1,Points_tbl[[#This Row],[Point Name]])),MAX($I$4:I854)+1,0)</f>
        <v>0</v>
      </c>
    </row>
    <row r="856" spans="7:9">
      <c r="G856" s="130" t="s">
        <v>468</v>
      </c>
      <c r="H856" t="str">
        <f ca="1">IFERROR(INDEX(Points_tbl[Point Name],MATCH(ROWS(H$4:$H855),Points_tbl[Index Count],0)),"")</f>
        <v/>
      </c>
      <c r="I856">
        <f ca="1">IF(ISNUMBER(SEARCH($A$1,Points_tbl[[#This Row],[Point Name]])),MAX($I$4:I855)+1,0)</f>
        <v>0</v>
      </c>
    </row>
    <row r="857" spans="7:9">
      <c r="G857" s="130" t="s">
        <v>469</v>
      </c>
      <c r="H857" t="str">
        <f ca="1">IFERROR(INDEX(Points_tbl[Point Name],MATCH(ROWS(H$4:$H856),Points_tbl[Index Count],0)),"")</f>
        <v/>
      </c>
      <c r="I857">
        <f ca="1">IF(ISNUMBER(SEARCH($A$1,Points_tbl[[#This Row],[Point Name]])),MAX($I$4:I856)+1,0)</f>
        <v>0</v>
      </c>
    </row>
    <row r="858" spans="7:9">
      <c r="G858" s="130" t="s">
        <v>2411</v>
      </c>
      <c r="H858" t="str">
        <f ca="1">IFERROR(INDEX(Points_tbl[Point Name],MATCH(ROWS(H$4:$H857),Points_tbl[Index Count],0)),"")</f>
        <v/>
      </c>
      <c r="I858">
        <f ca="1">IF(ISNUMBER(SEARCH($A$1,Points_tbl[[#This Row],[Point Name]])),MAX($I$4:I857)+1,0)</f>
        <v>0</v>
      </c>
    </row>
    <row r="859" spans="7:9">
      <c r="G859" s="130" t="s">
        <v>470</v>
      </c>
      <c r="H859" t="str">
        <f ca="1">IFERROR(INDEX(Points_tbl[Point Name],MATCH(ROWS(H$4:$H858),Points_tbl[Index Count],0)),"")</f>
        <v/>
      </c>
      <c r="I859">
        <f ca="1">IF(ISNUMBER(SEARCH($A$1,Points_tbl[[#This Row],[Point Name]])),MAX($I$4:I858)+1,0)</f>
        <v>0</v>
      </c>
    </row>
    <row r="860" spans="7:9">
      <c r="G860" s="130" t="s">
        <v>2412</v>
      </c>
      <c r="H860" t="str">
        <f ca="1">IFERROR(INDEX(Points_tbl[Point Name],MATCH(ROWS(H$4:$H859),Points_tbl[Index Count],0)),"")</f>
        <v/>
      </c>
      <c r="I860">
        <f ca="1">IF(ISNUMBER(SEARCH($A$1,Points_tbl[[#This Row],[Point Name]])),MAX($I$4:I859)+1,0)</f>
        <v>0</v>
      </c>
    </row>
    <row r="861" spans="7:9">
      <c r="G861" s="130" t="s">
        <v>471</v>
      </c>
      <c r="H861" t="str">
        <f ca="1">IFERROR(INDEX(Points_tbl[Point Name],MATCH(ROWS(H$4:$H860),Points_tbl[Index Count],0)),"")</f>
        <v/>
      </c>
      <c r="I861">
        <f ca="1">IF(ISNUMBER(SEARCH($A$1,Points_tbl[[#This Row],[Point Name]])),MAX($I$4:I860)+1,0)</f>
        <v>0</v>
      </c>
    </row>
    <row r="862" spans="7:9">
      <c r="G862" s="130" t="s">
        <v>472</v>
      </c>
      <c r="H862" t="str">
        <f ca="1">IFERROR(INDEX(Points_tbl[Point Name],MATCH(ROWS(H$4:$H861),Points_tbl[Index Count],0)),"")</f>
        <v/>
      </c>
      <c r="I862">
        <f ca="1">IF(ISNUMBER(SEARCH($A$1,Points_tbl[[#This Row],[Point Name]])),MAX($I$4:I861)+1,0)</f>
        <v>0</v>
      </c>
    </row>
    <row r="863" spans="7:9">
      <c r="G863" s="130" t="s">
        <v>1420</v>
      </c>
      <c r="H863" t="str">
        <f ca="1">IFERROR(INDEX(Points_tbl[Point Name],MATCH(ROWS(H$4:$H862),Points_tbl[Index Count],0)),"")</f>
        <v/>
      </c>
      <c r="I863">
        <f ca="1">IF(ISNUMBER(SEARCH($A$1,Points_tbl[[#This Row],[Point Name]])),MAX($I$4:I862)+1,0)</f>
        <v>0</v>
      </c>
    </row>
    <row r="864" spans="7:9">
      <c r="G864" s="130" t="s">
        <v>473</v>
      </c>
      <c r="H864" t="str">
        <f ca="1">IFERROR(INDEX(Points_tbl[Point Name],MATCH(ROWS(H$4:$H863),Points_tbl[Index Count],0)),"")</f>
        <v/>
      </c>
      <c r="I864">
        <f ca="1">IF(ISNUMBER(SEARCH($A$1,Points_tbl[[#This Row],[Point Name]])),MAX($I$4:I863)+1,0)</f>
        <v>0</v>
      </c>
    </row>
    <row r="865" spans="7:9">
      <c r="G865" s="130" t="s">
        <v>2413</v>
      </c>
      <c r="H865" t="str">
        <f ca="1">IFERROR(INDEX(Points_tbl[Point Name],MATCH(ROWS(H$4:$H864),Points_tbl[Index Count],0)),"")</f>
        <v/>
      </c>
      <c r="I865">
        <f ca="1">IF(ISNUMBER(SEARCH($A$1,Points_tbl[[#This Row],[Point Name]])),MAX($I$4:I864)+1,0)</f>
        <v>0</v>
      </c>
    </row>
    <row r="866" spans="7:9">
      <c r="G866" s="130" t="s">
        <v>2414</v>
      </c>
      <c r="H866" t="str">
        <f ca="1">IFERROR(INDEX(Points_tbl[Point Name],MATCH(ROWS(H$4:$H865),Points_tbl[Index Count],0)),"")</f>
        <v/>
      </c>
      <c r="I866">
        <f ca="1">IF(ISNUMBER(SEARCH($A$1,Points_tbl[[#This Row],[Point Name]])),MAX($I$4:I865)+1,0)</f>
        <v>0</v>
      </c>
    </row>
    <row r="867" spans="7:9">
      <c r="G867" s="130" t="s">
        <v>2415</v>
      </c>
      <c r="H867" t="str">
        <f ca="1">IFERROR(INDEX(Points_tbl[Point Name],MATCH(ROWS(H$4:$H866),Points_tbl[Index Count],0)),"")</f>
        <v/>
      </c>
      <c r="I867">
        <f ca="1">IF(ISNUMBER(SEARCH($A$1,Points_tbl[[#This Row],[Point Name]])),MAX($I$4:I866)+1,0)</f>
        <v>0</v>
      </c>
    </row>
    <row r="868" spans="7:9">
      <c r="G868" s="130" t="s">
        <v>474</v>
      </c>
      <c r="H868" t="str">
        <f ca="1">IFERROR(INDEX(Points_tbl[Point Name],MATCH(ROWS(H$4:$H867),Points_tbl[Index Count],0)),"")</f>
        <v/>
      </c>
      <c r="I868">
        <f ca="1">IF(ISNUMBER(SEARCH($A$1,Points_tbl[[#This Row],[Point Name]])),MAX($I$4:I867)+1,0)</f>
        <v>0</v>
      </c>
    </row>
    <row r="869" spans="7:9">
      <c r="G869" s="130" t="s">
        <v>2416</v>
      </c>
      <c r="H869" t="str">
        <f ca="1">IFERROR(INDEX(Points_tbl[Point Name],MATCH(ROWS(H$4:$H868),Points_tbl[Index Count],0)),"")</f>
        <v/>
      </c>
      <c r="I869">
        <f ca="1">IF(ISNUMBER(SEARCH($A$1,Points_tbl[[#This Row],[Point Name]])),MAX($I$4:I868)+1,0)</f>
        <v>0</v>
      </c>
    </row>
    <row r="870" spans="7:9">
      <c r="G870" s="130" t="s">
        <v>1421</v>
      </c>
      <c r="H870" t="str">
        <f ca="1">IFERROR(INDEX(Points_tbl[Point Name],MATCH(ROWS(H$4:$H869),Points_tbl[Index Count],0)),"")</f>
        <v/>
      </c>
      <c r="I870">
        <f ca="1">IF(ISNUMBER(SEARCH($A$1,Points_tbl[[#This Row],[Point Name]])),MAX($I$4:I869)+1,0)</f>
        <v>0</v>
      </c>
    </row>
    <row r="871" spans="7:9">
      <c r="G871" s="130" t="s">
        <v>2417</v>
      </c>
      <c r="H871" t="str">
        <f ca="1">IFERROR(INDEX(Points_tbl[Point Name],MATCH(ROWS(H$4:$H870),Points_tbl[Index Count],0)),"")</f>
        <v/>
      </c>
      <c r="I871">
        <f ca="1">IF(ISNUMBER(SEARCH($A$1,Points_tbl[[#This Row],[Point Name]])),MAX($I$4:I870)+1,0)</f>
        <v>0</v>
      </c>
    </row>
    <row r="872" spans="7:9">
      <c r="G872" s="130" t="s">
        <v>2418</v>
      </c>
      <c r="H872" t="str">
        <f ca="1">IFERROR(INDEX(Points_tbl[Point Name],MATCH(ROWS(H$4:$H871),Points_tbl[Index Count],0)),"")</f>
        <v/>
      </c>
      <c r="I872">
        <f ca="1">IF(ISNUMBER(SEARCH($A$1,Points_tbl[[#This Row],[Point Name]])),MAX($I$4:I871)+1,0)</f>
        <v>0</v>
      </c>
    </row>
    <row r="873" spans="7:9">
      <c r="G873" s="130" t="s">
        <v>475</v>
      </c>
      <c r="H873" t="str">
        <f ca="1">IFERROR(INDEX(Points_tbl[Point Name],MATCH(ROWS(H$4:$H872),Points_tbl[Index Count],0)),"")</f>
        <v/>
      </c>
      <c r="I873">
        <f ca="1">IF(ISNUMBER(SEARCH($A$1,Points_tbl[[#This Row],[Point Name]])),MAX($I$4:I872)+1,0)</f>
        <v>0</v>
      </c>
    </row>
    <row r="874" spans="7:9">
      <c r="G874" s="130" t="s">
        <v>2419</v>
      </c>
      <c r="H874" t="str">
        <f ca="1">IFERROR(INDEX(Points_tbl[Point Name],MATCH(ROWS(H$4:$H873),Points_tbl[Index Count],0)),"")</f>
        <v/>
      </c>
      <c r="I874">
        <f ca="1">IF(ISNUMBER(SEARCH($A$1,Points_tbl[[#This Row],[Point Name]])),MAX($I$4:I873)+1,0)</f>
        <v>0</v>
      </c>
    </row>
    <row r="875" spans="7:9">
      <c r="G875" s="130" t="s">
        <v>476</v>
      </c>
      <c r="H875" t="str">
        <f ca="1">IFERROR(INDEX(Points_tbl[Point Name],MATCH(ROWS(H$4:$H874),Points_tbl[Index Count],0)),"")</f>
        <v/>
      </c>
      <c r="I875">
        <f ca="1">IF(ISNUMBER(SEARCH($A$1,Points_tbl[[#This Row],[Point Name]])),MAX($I$4:I874)+1,0)</f>
        <v>0</v>
      </c>
    </row>
    <row r="876" spans="7:9">
      <c r="G876" s="130" t="s">
        <v>477</v>
      </c>
      <c r="H876" t="str">
        <f ca="1">IFERROR(INDEX(Points_tbl[Point Name],MATCH(ROWS(H$4:$H875),Points_tbl[Index Count],0)),"")</f>
        <v/>
      </c>
      <c r="I876">
        <f ca="1">IF(ISNUMBER(SEARCH($A$1,Points_tbl[[#This Row],[Point Name]])),MAX($I$4:I875)+1,0)</f>
        <v>0</v>
      </c>
    </row>
    <row r="877" spans="7:9">
      <c r="G877" s="130" t="s">
        <v>2420</v>
      </c>
      <c r="H877" t="str">
        <f ca="1">IFERROR(INDEX(Points_tbl[Point Name],MATCH(ROWS(H$4:$H876),Points_tbl[Index Count],0)),"")</f>
        <v/>
      </c>
      <c r="I877">
        <f ca="1">IF(ISNUMBER(SEARCH($A$1,Points_tbl[[#This Row],[Point Name]])),MAX($I$4:I876)+1,0)</f>
        <v>0</v>
      </c>
    </row>
    <row r="878" spans="7:9">
      <c r="G878" s="130" t="s">
        <v>1070</v>
      </c>
      <c r="H878" t="str">
        <f ca="1">IFERROR(INDEX(Points_tbl[Point Name],MATCH(ROWS(H$4:$H877),Points_tbl[Index Count],0)),"")</f>
        <v/>
      </c>
      <c r="I878">
        <f ca="1">IF(ISNUMBER(SEARCH($A$1,Points_tbl[[#This Row],[Point Name]])),MAX($I$4:I877)+1,0)</f>
        <v>0</v>
      </c>
    </row>
    <row r="879" spans="7:9">
      <c r="G879" s="130" t="s">
        <v>478</v>
      </c>
      <c r="H879" t="str">
        <f ca="1">IFERROR(INDEX(Points_tbl[Point Name],MATCH(ROWS(H$4:$H878),Points_tbl[Index Count],0)),"")</f>
        <v/>
      </c>
      <c r="I879">
        <f ca="1">IF(ISNUMBER(SEARCH($A$1,Points_tbl[[#This Row],[Point Name]])),MAX($I$4:I878)+1,0)</f>
        <v>0</v>
      </c>
    </row>
    <row r="880" spans="7:9">
      <c r="G880" s="130" t="s">
        <v>1422</v>
      </c>
      <c r="H880" t="str">
        <f ca="1">IFERROR(INDEX(Points_tbl[Point Name],MATCH(ROWS(H$4:$H879),Points_tbl[Index Count],0)),"")</f>
        <v/>
      </c>
      <c r="I880">
        <f ca="1">IF(ISNUMBER(SEARCH($A$1,Points_tbl[[#This Row],[Point Name]])),MAX($I$4:I879)+1,0)</f>
        <v>0</v>
      </c>
    </row>
    <row r="881" spans="7:9">
      <c r="G881" s="130" t="s">
        <v>479</v>
      </c>
      <c r="H881" t="str">
        <f ca="1">IFERROR(INDEX(Points_tbl[Point Name],MATCH(ROWS(H$4:$H880),Points_tbl[Index Count],0)),"")</f>
        <v/>
      </c>
      <c r="I881">
        <f ca="1">IF(ISNUMBER(SEARCH($A$1,Points_tbl[[#This Row],[Point Name]])),MAX($I$4:I880)+1,0)</f>
        <v>0</v>
      </c>
    </row>
    <row r="882" spans="7:9">
      <c r="G882" s="130" t="s">
        <v>1075</v>
      </c>
      <c r="H882" t="str">
        <f ca="1">IFERROR(INDEX(Points_tbl[Point Name],MATCH(ROWS(H$4:$H881),Points_tbl[Index Count],0)),"")</f>
        <v/>
      </c>
      <c r="I882">
        <f ca="1">IF(ISNUMBER(SEARCH($A$1,Points_tbl[[#This Row],[Point Name]])),MAX($I$4:I881)+1,0)</f>
        <v>0</v>
      </c>
    </row>
    <row r="883" spans="7:9">
      <c r="G883" s="130" t="s">
        <v>1672</v>
      </c>
      <c r="H883" t="str">
        <f ca="1">IFERROR(INDEX(Points_tbl[Point Name],MATCH(ROWS(H$4:$H882),Points_tbl[Index Count],0)),"")</f>
        <v/>
      </c>
      <c r="I883">
        <f ca="1">IF(ISNUMBER(SEARCH($A$1,Points_tbl[[#This Row],[Point Name]])),MAX($I$4:I882)+1,0)</f>
        <v>0</v>
      </c>
    </row>
    <row r="884" spans="7:9">
      <c r="G884" s="130" t="s">
        <v>480</v>
      </c>
      <c r="H884" t="str">
        <f ca="1">IFERROR(INDEX(Points_tbl[Point Name],MATCH(ROWS(H$4:$H883),Points_tbl[Index Count],0)),"")</f>
        <v/>
      </c>
      <c r="I884">
        <f ca="1">IF(ISNUMBER(SEARCH($A$1,Points_tbl[[#This Row],[Point Name]])),MAX($I$4:I883)+1,0)</f>
        <v>0</v>
      </c>
    </row>
    <row r="885" spans="7:9">
      <c r="G885" s="130" t="s">
        <v>481</v>
      </c>
      <c r="H885" t="str">
        <f ca="1">IFERROR(INDEX(Points_tbl[Point Name],MATCH(ROWS(H$4:$H884),Points_tbl[Index Count],0)),"")</f>
        <v/>
      </c>
      <c r="I885">
        <f ca="1">IF(ISNUMBER(SEARCH($A$1,Points_tbl[[#This Row],[Point Name]])),MAX($I$4:I884)+1,0)</f>
        <v>0</v>
      </c>
    </row>
    <row r="886" spans="7:9">
      <c r="G886" s="130" t="s">
        <v>1423</v>
      </c>
      <c r="H886" t="str">
        <f ca="1">IFERROR(INDEX(Points_tbl[Point Name],MATCH(ROWS(H$4:$H885),Points_tbl[Index Count],0)),"")</f>
        <v/>
      </c>
      <c r="I886">
        <f ca="1">IF(ISNUMBER(SEARCH($A$1,Points_tbl[[#This Row],[Point Name]])),MAX($I$4:I885)+1,0)</f>
        <v>0</v>
      </c>
    </row>
    <row r="887" spans="7:9">
      <c r="G887" s="130" t="s">
        <v>1871</v>
      </c>
      <c r="H887" t="str">
        <f ca="1">IFERROR(INDEX(Points_tbl[Point Name],MATCH(ROWS(H$4:$H886),Points_tbl[Index Count],0)),"")</f>
        <v/>
      </c>
      <c r="I887">
        <f ca="1">IF(ISNUMBER(SEARCH($A$1,Points_tbl[[#This Row],[Point Name]])),MAX($I$4:I886)+1,0)</f>
        <v>0</v>
      </c>
    </row>
    <row r="888" spans="7:9">
      <c r="G888" s="130" t="s">
        <v>1872</v>
      </c>
      <c r="H888" t="str">
        <f ca="1">IFERROR(INDEX(Points_tbl[Point Name],MATCH(ROWS(H$4:$H887),Points_tbl[Index Count],0)),"")</f>
        <v/>
      </c>
      <c r="I888">
        <f ca="1">IF(ISNUMBER(SEARCH($A$1,Points_tbl[[#This Row],[Point Name]])),MAX($I$4:I887)+1,0)</f>
        <v>0</v>
      </c>
    </row>
    <row r="889" spans="7:9">
      <c r="G889" s="130" t="s">
        <v>1873</v>
      </c>
      <c r="H889" t="str">
        <f ca="1">IFERROR(INDEX(Points_tbl[Point Name],MATCH(ROWS(H$4:$H888),Points_tbl[Index Count],0)),"")</f>
        <v/>
      </c>
      <c r="I889">
        <f ca="1">IF(ISNUMBER(SEARCH($A$1,Points_tbl[[#This Row],[Point Name]])),MAX($I$4:I888)+1,0)</f>
        <v>0</v>
      </c>
    </row>
    <row r="890" spans="7:9">
      <c r="G890" s="130" t="s">
        <v>482</v>
      </c>
      <c r="H890" t="str">
        <f ca="1">IFERROR(INDEX(Points_tbl[Point Name],MATCH(ROWS(H$4:$H889),Points_tbl[Index Count],0)),"")</f>
        <v/>
      </c>
      <c r="I890">
        <f ca="1">IF(ISNUMBER(SEARCH($A$1,Points_tbl[[#This Row],[Point Name]])),MAX($I$4:I889)+1,0)</f>
        <v>0</v>
      </c>
    </row>
    <row r="891" spans="7:9">
      <c r="G891" s="130" t="s">
        <v>2421</v>
      </c>
      <c r="H891" t="str">
        <f ca="1">IFERROR(INDEX(Points_tbl[Point Name],MATCH(ROWS(H$4:$H890),Points_tbl[Index Count],0)),"")</f>
        <v/>
      </c>
      <c r="I891">
        <f ca="1">IF(ISNUMBER(SEARCH($A$1,Points_tbl[[#This Row],[Point Name]])),MAX($I$4:I890)+1,0)</f>
        <v>0</v>
      </c>
    </row>
    <row r="892" spans="7:9">
      <c r="G892" s="130" t="s">
        <v>2422</v>
      </c>
      <c r="H892" t="str">
        <f ca="1">IFERROR(INDEX(Points_tbl[Point Name],MATCH(ROWS(H$4:$H891),Points_tbl[Index Count],0)),"")</f>
        <v/>
      </c>
      <c r="I892">
        <f ca="1">IF(ISNUMBER(SEARCH($A$1,Points_tbl[[#This Row],[Point Name]])),MAX($I$4:I891)+1,0)</f>
        <v>0</v>
      </c>
    </row>
    <row r="893" spans="7:9">
      <c r="G893" s="130" t="s">
        <v>2423</v>
      </c>
      <c r="H893" t="str">
        <f ca="1">IFERROR(INDEX(Points_tbl[Point Name],MATCH(ROWS(H$4:$H892),Points_tbl[Index Count],0)),"")</f>
        <v/>
      </c>
      <c r="I893">
        <f ca="1">IF(ISNUMBER(SEARCH($A$1,Points_tbl[[#This Row],[Point Name]])),MAX($I$4:I892)+1,0)</f>
        <v>0</v>
      </c>
    </row>
    <row r="894" spans="7:9">
      <c r="G894" s="130" t="s">
        <v>2424</v>
      </c>
      <c r="H894" t="str">
        <f ca="1">IFERROR(INDEX(Points_tbl[Point Name],MATCH(ROWS(H$4:$H893),Points_tbl[Index Count],0)),"")</f>
        <v/>
      </c>
      <c r="I894">
        <f ca="1">IF(ISNUMBER(SEARCH($A$1,Points_tbl[[#This Row],[Point Name]])),MAX($I$4:I893)+1,0)</f>
        <v>0</v>
      </c>
    </row>
    <row r="895" spans="7:9">
      <c r="G895" s="130" t="s">
        <v>1062</v>
      </c>
      <c r="H895" t="str">
        <f ca="1">IFERROR(INDEX(Points_tbl[Point Name],MATCH(ROWS(H$4:$H894),Points_tbl[Index Count],0)),"")</f>
        <v/>
      </c>
      <c r="I895">
        <f ca="1">IF(ISNUMBER(SEARCH($A$1,Points_tbl[[#This Row],[Point Name]])),MAX($I$4:I894)+1,0)</f>
        <v>0</v>
      </c>
    </row>
    <row r="896" spans="7:9">
      <c r="G896" s="130" t="s">
        <v>2425</v>
      </c>
      <c r="H896" t="str">
        <f ca="1">IFERROR(INDEX(Points_tbl[Point Name],MATCH(ROWS(H$4:$H895),Points_tbl[Index Count],0)),"")</f>
        <v/>
      </c>
      <c r="I896">
        <f ca="1">IF(ISNUMBER(SEARCH($A$1,Points_tbl[[#This Row],[Point Name]])),MAX($I$4:I895)+1,0)</f>
        <v>0</v>
      </c>
    </row>
    <row r="897" spans="7:9">
      <c r="G897" s="130" t="s">
        <v>483</v>
      </c>
      <c r="H897" t="str">
        <f ca="1">IFERROR(INDEX(Points_tbl[Point Name],MATCH(ROWS(H$4:$H896),Points_tbl[Index Count],0)),"")</f>
        <v/>
      </c>
      <c r="I897">
        <f ca="1">IF(ISNUMBER(SEARCH($A$1,Points_tbl[[#This Row],[Point Name]])),MAX($I$4:I896)+1,0)</f>
        <v>0</v>
      </c>
    </row>
    <row r="898" spans="7:9">
      <c r="G898" s="130" t="s">
        <v>2426</v>
      </c>
      <c r="H898" t="str">
        <f ca="1">IFERROR(INDEX(Points_tbl[Point Name],MATCH(ROWS(H$4:$H897),Points_tbl[Index Count],0)),"")</f>
        <v/>
      </c>
      <c r="I898">
        <f ca="1">IF(ISNUMBER(SEARCH($A$1,Points_tbl[[#This Row],[Point Name]])),MAX($I$4:I897)+1,0)</f>
        <v>0</v>
      </c>
    </row>
    <row r="899" spans="7:9">
      <c r="G899" s="130" t="s">
        <v>2427</v>
      </c>
      <c r="H899" t="str">
        <f ca="1">IFERROR(INDEX(Points_tbl[Point Name],MATCH(ROWS(H$4:$H898),Points_tbl[Index Count],0)),"")</f>
        <v/>
      </c>
      <c r="I899">
        <f ca="1">IF(ISNUMBER(SEARCH($A$1,Points_tbl[[#This Row],[Point Name]])),MAX($I$4:I898)+1,0)</f>
        <v>0</v>
      </c>
    </row>
    <row r="900" spans="7:9">
      <c r="G900" s="130" t="s">
        <v>484</v>
      </c>
      <c r="H900" t="str">
        <f ca="1">IFERROR(INDEX(Points_tbl[Point Name],MATCH(ROWS(H$4:$H899),Points_tbl[Index Count],0)),"")</f>
        <v/>
      </c>
      <c r="I900">
        <f ca="1">IF(ISNUMBER(SEARCH($A$1,Points_tbl[[#This Row],[Point Name]])),MAX($I$4:I899)+1,0)</f>
        <v>0</v>
      </c>
    </row>
    <row r="901" spans="7:9">
      <c r="G901" s="130" t="s">
        <v>2428</v>
      </c>
      <c r="H901" t="str">
        <f ca="1">IFERROR(INDEX(Points_tbl[Point Name],MATCH(ROWS(H$4:$H900),Points_tbl[Index Count],0)),"")</f>
        <v/>
      </c>
      <c r="I901">
        <f ca="1">IF(ISNUMBER(SEARCH($A$1,Points_tbl[[#This Row],[Point Name]])),MAX($I$4:I900)+1,0)</f>
        <v>0</v>
      </c>
    </row>
    <row r="902" spans="7:9">
      <c r="G902" s="130" t="s">
        <v>485</v>
      </c>
      <c r="H902" t="str">
        <f ca="1">IFERROR(INDEX(Points_tbl[Point Name],MATCH(ROWS(H$4:$H901),Points_tbl[Index Count],0)),"")</f>
        <v/>
      </c>
      <c r="I902">
        <f ca="1">IF(ISNUMBER(SEARCH($A$1,Points_tbl[[#This Row],[Point Name]])),MAX($I$4:I901)+1,0)</f>
        <v>0</v>
      </c>
    </row>
    <row r="903" spans="7:9">
      <c r="G903" s="130" t="s">
        <v>2429</v>
      </c>
      <c r="H903" t="str">
        <f ca="1">IFERROR(INDEX(Points_tbl[Point Name],MATCH(ROWS(H$4:$H902),Points_tbl[Index Count],0)),"")</f>
        <v/>
      </c>
      <c r="I903">
        <f ca="1">IF(ISNUMBER(SEARCH($A$1,Points_tbl[[#This Row],[Point Name]])),MAX($I$4:I902)+1,0)</f>
        <v>0</v>
      </c>
    </row>
    <row r="904" spans="7:9">
      <c r="G904" s="130" t="s">
        <v>1673</v>
      </c>
      <c r="H904" t="str">
        <f ca="1">IFERROR(INDEX(Points_tbl[Point Name],MATCH(ROWS(H$4:$H903),Points_tbl[Index Count],0)),"")</f>
        <v/>
      </c>
      <c r="I904">
        <f ca="1">IF(ISNUMBER(SEARCH($A$1,Points_tbl[[#This Row],[Point Name]])),MAX($I$4:I903)+1,0)</f>
        <v>0</v>
      </c>
    </row>
    <row r="905" spans="7:9">
      <c r="G905" s="130" t="s">
        <v>486</v>
      </c>
      <c r="H905" t="str">
        <f ca="1">IFERROR(INDEX(Points_tbl[Point Name],MATCH(ROWS(H$4:$H904),Points_tbl[Index Count],0)),"")</f>
        <v/>
      </c>
      <c r="I905">
        <f ca="1">IF(ISNUMBER(SEARCH($A$1,Points_tbl[[#This Row],[Point Name]])),MAX($I$4:I904)+1,0)</f>
        <v>0</v>
      </c>
    </row>
    <row r="906" spans="7:9">
      <c r="G906" s="130" t="s">
        <v>487</v>
      </c>
      <c r="H906" t="str">
        <f ca="1">IFERROR(INDEX(Points_tbl[Point Name],MATCH(ROWS(H$4:$H905),Points_tbl[Index Count],0)),"")</f>
        <v/>
      </c>
      <c r="I906">
        <f ca="1">IF(ISNUMBER(SEARCH($A$1,Points_tbl[[#This Row],[Point Name]])),MAX($I$4:I905)+1,0)</f>
        <v>0</v>
      </c>
    </row>
    <row r="907" spans="7:9">
      <c r="G907" s="130" t="s">
        <v>2430</v>
      </c>
      <c r="H907" t="str">
        <f ca="1">IFERROR(INDEX(Points_tbl[Point Name],MATCH(ROWS(H$4:$H906),Points_tbl[Index Count],0)),"")</f>
        <v/>
      </c>
      <c r="I907">
        <f ca="1">IF(ISNUMBER(SEARCH($A$1,Points_tbl[[#This Row],[Point Name]])),MAX($I$4:I906)+1,0)</f>
        <v>0</v>
      </c>
    </row>
    <row r="908" spans="7:9">
      <c r="G908" s="130" t="s">
        <v>1380</v>
      </c>
      <c r="H908" t="str">
        <f ca="1">IFERROR(INDEX(Points_tbl[Point Name],MATCH(ROWS(H$4:$H907),Points_tbl[Index Count],0)),"")</f>
        <v/>
      </c>
      <c r="I908">
        <f ca="1">IF(ISNUMBER(SEARCH($A$1,Points_tbl[[#This Row],[Point Name]])),MAX($I$4:I907)+1,0)</f>
        <v>0</v>
      </c>
    </row>
    <row r="909" spans="7:9">
      <c r="G909" s="130" t="s">
        <v>1424</v>
      </c>
      <c r="H909" t="str">
        <f ca="1">IFERROR(INDEX(Points_tbl[Point Name],MATCH(ROWS(H$4:$H908),Points_tbl[Index Count],0)),"")</f>
        <v/>
      </c>
      <c r="I909">
        <f ca="1">IF(ISNUMBER(SEARCH($A$1,Points_tbl[[#This Row],[Point Name]])),MAX($I$4:I908)+1,0)</f>
        <v>0</v>
      </c>
    </row>
    <row r="910" spans="7:9">
      <c r="G910" s="130" t="s">
        <v>2431</v>
      </c>
      <c r="H910" t="str">
        <f ca="1">IFERROR(INDEX(Points_tbl[Point Name],MATCH(ROWS(H$4:$H909),Points_tbl[Index Count],0)),"")</f>
        <v/>
      </c>
      <c r="I910">
        <f ca="1">IF(ISNUMBER(SEARCH($A$1,Points_tbl[[#This Row],[Point Name]])),MAX($I$4:I909)+1,0)</f>
        <v>0</v>
      </c>
    </row>
    <row r="911" spans="7:9">
      <c r="G911" s="130" t="s">
        <v>2432</v>
      </c>
      <c r="H911" t="str">
        <f ca="1">IFERROR(INDEX(Points_tbl[Point Name],MATCH(ROWS(H$4:$H910),Points_tbl[Index Count],0)),"")</f>
        <v/>
      </c>
      <c r="I911">
        <f ca="1">IF(ISNUMBER(SEARCH($A$1,Points_tbl[[#This Row],[Point Name]])),MAX($I$4:I910)+1,0)</f>
        <v>0</v>
      </c>
    </row>
    <row r="912" spans="7:9">
      <c r="G912" s="130" t="s">
        <v>2433</v>
      </c>
      <c r="H912" t="str">
        <f ca="1">IFERROR(INDEX(Points_tbl[Point Name],MATCH(ROWS(H$4:$H911),Points_tbl[Index Count],0)),"")</f>
        <v/>
      </c>
      <c r="I912">
        <f ca="1">IF(ISNUMBER(SEARCH($A$1,Points_tbl[[#This Row],[Point Name]])),MAX($I$4:I911)+1,0)</f>
        <v>0</v>
      </c>
    </row>
    <row r="913" spans="7:9">
      <c r="G913" s="130" t="s">
        <v>2434</v>
      </c>
      <c r="H913" t="str">
        <f ca="1">IFERROR(INDEX(Points_tbl[Point Name],MATCH(ROWS(H$4:$H912),Points_tbl[Index Count],0)),"")</f>
        <v/>
      </c>
      <c r="I913">
        <f ca="1">IF(ISNUMBER(SEARCH($A$1,Points_tbl[[#This Row],[Point Name]])),MAX($I$4:I912)+1,0)</f>
        <v>0</v>
      </c>
    </row>
    <row r="914" spans="7:9">
      <c r="G914" s="130" t="s">
        <v>2435</v>
      </c>
      <c r="H914" t="str">
        <f ca="1">IFERROR(INDEX(Points_tbl[Point Name],MATCH(ROWS(H$4:$H913),Points_tbl[Index Count],0)),"")</f>
        <v/>
      </c>
      <c r="I914">
        <f ca="1">IF(ISNUMBER(SEARCH($A$1,Points_tbl[[#This Row],[Point Name]])),MAX($I$4:I913)+1,0)</f>
        <v>0</v>
      </c>
    </row>
    <row r="915" spans="7:9">
      <c r="G915" s="130" t="s">
        <v>2436</v>
      </c>
      <c r="H915" t="str">
        <f ca="1">IFERROR(INDEX(Points_tbl[Point Name],MATCH(ROWS(H$4:$H914),Points_tbl[Index Count],0)),"")</f>
        <v/>
      </c>
      <c r="I915">
        <f ca="1">IF(ISNUMBER(SEARCH($A$1,Points_tbl[[#This Row],[Point Name]])),MAX($I$4:I914)+1,0)</f>
        <v>0</v>
      </c>
    </row>
    <row r="916" spans="7:9">
      <c r="G916" s="130" t="s">
        <v>1425</v>
      </c>
      <c r="H916" t="str">
        <f ca="1">IFERROR(INDEX(Points_tbl[Point Name],MATCH(ROWS(H$4:$H915),Points_tbl[Index Count],0)),"")</f>
        <v/>
      </c>
      <c r="I916">
        <f ca="1">IF(ISNUMBER(SEARCH($A$1,Points_tbl[[#This Row],[Point Name]])),MAX($I$4:I915)+1,0)</f>
        <v>0</v>
      </c>
    </row>
    <row r="917" spans="7:9">
      <c r="G917" s="130" t="s">
        <v>2437</v>
      </c>
      <c r="H917" t="str">
        <f ca="1">IFERROR(INDEX(Points_tbl[Point Name],MATCH(ROWS(H$4:$H916),Points_tbl[Index Count],0)),"")</f>
        <v/>
      </c>
      <c r="I917">
        <f ca="1">IF(ISNUMBER(SEARCH($A$1,Points_tbl[[#This Row],[Point Name]])),MAX($I$4:I916)+1,0)</f>
        <v>0</v>
      </c>
    </row>
    <row r="918" spans="7:9">
      <c r="G918" s="130" t="s">
        <v>488</v>
      </c>
      <c r="H918" t="str">
        <f ca="1">IFERROR(INDEX(Points_tbl[Point Name],MATCH(ROWS(H$4:$H917),Points_tbl[Index Count],0)),"")</f>
        <v/>
      </c>
      <c r="I918">
        <f ca="1">IF(ISNUMBER(SEARCH($A$1,Points_tbl[[#This Row],[Point Name]])),MAX($I$4:I917)+1,0)</f>
        <v>0</v>
      </c>
    </row>
    <row r="919" spans="7:9">
      <c r="G919" s="130" t="s">
        <v>489</v>
      </c>
      <c r="H919" t="str">
        <f ca="1">IFERROR(INDEX(Points_tbl[Point Name],MATCH(ROWS(H$4:$H918),Points_tbl[Index Count],0)),"")</f>
        <v/>
      </c>
      <c r="I919">
        <f ca="1">IF(ISNUMBER(SEARCH($A$1,Points_tbl[[#This Row],[Point Name]])),MAX($I$4:I918)+1,0)</f>
        <v>0</v>
      </c>
    </row>
    <row r="920" spans="7:9">
      <c r="G920" s="130" t="s">
        <v>490</v>
      </c>
      <c r="H920" t="str">
        <f ca="1">IFERROR(INDEX(Points_tbl[Point Name],MATCH(ROWS(H$4:$H919),Points_tbl[Index Count],0)),"")</f>
        <v/>
      </c>
      <c r="I920">
        <f ca="1">IF(ISNUMBER(SEARCH($A$1,Points_tbl[[#This Row],[Point Name]])),MAX($I$4:I919)+1,0)</f>
        <v>0</v>
      </c>
    </row>
    <row r="921" spans="7:9">
      <c r="G921" s="130" t="s">
        <v>491</v>
      </c>
      <c r="H921" t="str">
        <f ca="1">IFERROR(INDEX(Points_tbl[Point Name],MATCH(ROWS(H$4:$H920),Points_tbl[Index Count],0)),"")</f>
        <v/>
      </c>
      <c r="I921">
        <f ca="1">IF(ISNUMBER(SEARCH($A$1,Points_tbl[[#This Row],[Point Name]])),MAX($I$4:I920)+1,0)</f>
        <v>0</v>
      </c>
    </row>
    <row r="922" spans="7:9">
      <c r="G922" s="130" t="s">
        <v>492</v>
      </c>
      <c r="H922" t="str">
        <f ca="1">IFERROR(INDEX(Points_tbl[Point Name],MATCH(ROWS(H$4:$H921),Points_tbl[Index Count],0)),"")</f>
        <v/>
      </c>
      <c r="I922">
        <f ca="1">IF(ISNUMBER(SEARCH($A$1,Points_tbl[[#This Row],[Point Name]])),MAX($I$4:I921)+1,0)</f>
        <v>0</v>
      </c>
    </row>
    <row r="923" spans="7:9">
      <c r="G923" s="130" t="s">
        <v>2438</v>
      </c>
      <c r="H923" t="str">
        <f ca="1">IFERROR(INDEX(Points_tbl[Point Name],MATCH(ROWS(H$4:$H922),Points_tbl[Index Count],0)),"")</f>
        <v/>
      </c>
      <c r="I923">
        <f ca="1">IF(ISNUMBER(SEARCH($A$1,Points_tbl[[#This Row],[Point Name]])),MAX($I$4:I922)+1,0)</f>
        <v>0</v>
      </c>
    </row>
    <row r="924" spans="7:9">
      <c r="G924" s="130" t="s">
        <v>2439</v>
      </c>
      <c r="H924" t="str">
        <f ca="1">IFERROR(INDEX(Points_tbl[Point Name],MATCH(ROWS(H$4:$H923),Points_tbl[Index Count],0)),"")</f>
        <v/>
      </c>
      <c r="I924">
        <f ca="1">IF(ISNUMBER(SEARCH($A$1,Points_tbl[[#This Row],[Point Name]])),MAX($I$4:I923)+1,0)</f>
        <v>0</v>
      </c>
    </row>
    <row r="925" spans="7:9">
      <c r="G925" s="130" t="s">
        <v>2440</v>
      </c>
      <c r="H925" t="str">
        <f ca="1">IFERROR(INDEX(Points_tbl[Point Name],MATCH(ROWS(H$4:$H924),Points_tbl[Index Count],0)),"")</f>
        <v/>
      </c>
      <c r="I925">
        <f ca="1">IF(ISNUMBER(SEARCH($A$1,Points_tbl[[#This Row],[Point Name]])),MAX($I$4:I924)+1,0)</f>
        <v>0</v>
      </c>
    </row>
    <row r="926" spans="7:9">
      <c r="G926" s="130" t="s">
        <v>2441</v>
      </c>
      <c r="H926" t="str">
        <f ca="1">IFERROR(INDEX(Points_tbl[Point Name],MATCH(ROWS(H$4:$H925),Points_tbl[Index Count],0)),"")</f>
        <v/>
      </c>
      <c r="I926">
        <f ca="1">IF(ISNUMBER(SEARCH($A$1,Points_tbl[[#This Row],[Point Name]])),MAX($I$4:I925)+1,0)</f>
        <v>0</v>
      </c>
    </row>
    <row r="927" spans="7:9">
      <c r="G927" s="130" t="s">
        <v>493</v>
      </c>
      <c r="H927" t="str">
        <f ca="1">IFERROR(INDEX(Points_tbl[Point Name],MATCH(ROWS(H$4:$H926),Points_tbl[Index Count],0)),"")</f>
        <v/>
      </c>
      <c r="I927">
        <f ca="1">IF(ISNUMBER(SEARCH($A$1,Points_tbl[[#This Row],[Point Name]])),MAX($I$4:I926)+1,0)</f>
        <v>0</v>
      </c>
    </row>
    <row r="928" spans="7:9">
      <c r="G928" s="130" t="s">
        <v>494</v>
      </c>
      <c r="H928" t="str">
        <f ca="1">IFERROR(INDEX(Points_tbl[Point Name],MATCH(ROWS(H$4:$H927),Points_tbl[Index Count],0)),"")</f>
        <v/>
      </c>
      <c r="I928">
        <f ca="1">IF(ISNUMBER(SEARCH($A$1,Points_tbl[[#This Row],[Point Name]])),MAX($I$4:I927)+1,0)</f>
        <v>0</v>
      </c>
    </row>
    <row r="929" spans="7:9">
      <c r="G929" s="130" t="s">
        <v>495</v>
      </c>
      <c r="H929" t="str">
        <f ca="1">IFERROR(INDEX(Points_tbl[Point Name],MATCH(ROWS(H$4:$H928),Points_tbl[Index Count],0)),"")</f>
        <v/>
      </c>
      <c r="I929">
        <f ca="1">IF(ISNUMBER(SEARCH($A$1,Points_tbl[[#This Row],[Point Name]])),MAX($I$4:I928)+1,0)</f>
        <v>0</v>
      </c>
    </row>
    <row r="930" spans="7:9">
      <c r="G930" s="130" t="s">
        <v>2442</v>
      </c>
      <c r="H930" t="str">
        <f ca="1">IFERROR(INDEX(Points_tbl[Point Name],MATCH(ROWS(H$4:$H929),Points_tbl[Index Count],0)),"")</f>
        <v/>
      </c>
      <c r="I930">
        <f ca="1">IF(ISNUMBER(SEARCH($A$1,Points_tbl[[#This Row],[Point Name]])),MAX($I$4:I929)+1,0)</f>
        <v>0</v>
      </c>
    </row>
    <row r="931" spans="7:9">
      <c r="G931" s="130" t="s">
        <v>496</v>
      </c>
      <c r="H931" t="str">
        <f ca="1">IFERROR(INDEX(Points_tbl[Point Name],MATCH(ROWS(H$4:$H930),Points_tbl[Index Count],0)),"")</f>
        <v/>
      </c>
      <c r="I931">
        <f ca="1">IF(ISNUMBER(SEARCH($A$1,Points_tbl[[#This Row],[Point Name]])),MAX($I$4:I930)+1,0)</f>
        <v>0</v>
      </c>
    </row>
    <row r="932" spans="7:9">
      <c r="G932" s="130" t="s">
        <v>2443</v>
      </c>
      <c r="H932" t="str">
        <f ca="1">IFERROR(INDEX(Points_tbl[Point Name],MATCH(ROWS(H$4:$H931),Points_tbl[Index Count],0)),"")</f>
        <v/>
      </c>
      <c r="I932">
        <f ca="1">IF(ISNUMBER(SEARCH($A$1,Points_tbl[[#This Row],[Point Name]])),MAX($I$4:I931)+1,0)</f>
        <v>0</v>
      </c>
    </row>
    <row r="933" spans="7:9">
      <c r="G933" s="130" t="s">
        <v>2444</v>
      </c>
      <c r="H933" t="str">
        <f ca="1">IFERROR(INDEX(Points_tbl[Point Name],MATCH(ROWS(H$4:$H932),Points_tbl[Index Count],0)),"")</f>
        <v/>
      </c>
      <c r="I933">
        <f ca="1">IF(ISNUMBER(SEARCH($A$1,Points_tbl[[#This Row],[Point Name]])),MAX($I$4:I932)+1,0)</f>
        <v>0</v>
      </c>
    </row>
    <row r="934" spans="7:9">
      <c r="G934" s="130" t="s">
        <v>2445</v>
      </c>
      <c r="H934" t="str">
        <f ca="1">IFERROR(INDEX(Points_tbl[Point Name],MATCH(ROWS(H$4:$H933),Points_tbl[Index Count],0)),"")</f>
        <v/>
      </c>
      <c r="I934">
        <f ca="1">IF(ISNUMBER(SEARCH($A$1,Points_tbl[[#This Row],[Point Name]])),MAX($I$4:I933)+1,0)</f>
        <v>0</v>
      </c>
    </row>
    <row r="935" spans="7:9">
      <c r="G935" s="130" t="s">
        <v>497</v>
      </c>
      <c r="H935" t="str">
        <f ca="1">IFERROR(INDEX(Points_tbl[Point Name],MATCH(ROWS(H$4:$H934),Points_tbl[Index Count],0)),"")</f>
        <v/>
      </c>
      <c r="I935">
        <f ca="1">IF(ISNUMBER(SEARCH($A$1,Points_tbl[[#This Row],[Point Name]])),MAX($I$4:I934)+1,0)</f>
        <v>0</v>
      </c>
    </row>
    <row r="936" spans="7:9">
      <c r="G936" s="130" t="s">
        <v>498</v>
      </c>
      <c r="H936" t="str">
        <f ca="1">IFERROR(INDEX(Points_tbl[Point Name],MATCH(ROWS(H$4:$H935),Points_tbl[Index Count],0)),"")</f>
        <v/>
      </c>
      <c r="I936">
        <f ca="1">IF(ISNUMBER(SEARCH($A$1,Points_tbl[[#This Row],[Point Name]])),MAX($I$4:I935)+1,0)</f>
        <v>0</v>
      </c>
    </row>
    <row r="937" spans="7:9">
      <c r="G937" s="130" t="s">
        <v>499</v>
      </c>
      <c r="H937" t="str">
        <f ca="1">IFERROR(INDEX(Points_tbl[Point Name],MATCH(ROWS(H$4:$H936),Points_tbl[Index Count],0)),"")</f>
        <v/>
      </c>
      <c r="I937">
        <f ca="1">IF(ISNUMBER(SEARCH($A$1,Points_tbl[[#This Row],[Point Name]])),MAX($I$4:I936)+1,0)</f>
        <v>0</v>
      </c>
    </row>
    <row r="938" spans="7:9">
      <c r="G938" s="130" t="s">
        <v>500</v>
      </c>
      <c r="H938" t="str">
        <f ca="1">IFERROR(INDEX(Points_tbl[Point Name],MATCH(ROWS(H$4:$H937),Points_tbl[Index Count],0)),"")</f>
        <v/>
      </c>
      <c r="I938">
        <f ca="1">IF(ISNUMBER(SEARCH($A$1,Points_tbl[[#This Row],[Point Name]])),MAX($I$4:I937)+1,0)</f>
        <v>0</v>
      </c>
    </row>
    <row r="939" spans="7:9">
      <c r="G939" s="130" t="s">
        <v>501</v>
      </c>
      <c r="H939" t="str">
        <f ca="1">IFERROR(INDEX(Points_tbl[Point Name],MATCH(ROWS(H$4:$H938),Points_tbl[Index Count],0)),"")</f>
        <v/>
      </c>
      <c r="I939">
        <f ca="1">IF(ISNUMBER(SEARCH($A$1,Points_tbl[[#This Row],[Point Name]])),MAX($I$4:I938)+1,0)</f>
        <v>0</v>
      </c>
    </row>
    <row r="940" spans="7:9">
      <c r="G940" s="130" t="s">
        <v>502</v>
      </c>
      <c r="H940" t="str">
        <f ca="1">IFERROR(INDEX(Points_tbl[Point Name],MATCH(ROWS(H$4:$H939),Points_tbl[Index Count],0)),"")</f>
        <v/>
      </c>
      <c r="I940">
        <f ca="1">IF(ISNUMBER(SEARCH($A$1,Points_tbl[[#This Row],[Point Name]])),MAX($I$4:I939)+1,0)</f>
        <v>0</v>
      </c>
    </row>
    <row r="941" spans="7:9">
      <c r="G941" s="130" t="s">
        <v>503</v>
      </c>
      <c r="H941" t="str">
        <f ca="1">IFERROR(INDEX(Points_tbl[Point Name],MATCH(ROWS(H$4:$H940),Points_tbl[Index Count],0)),"")</f>
        <v/>
      </c>
      <c r="I941">
        <f ca="1">IF(ISNUMBER(SEARCH($A$1,Points_tbl[[#This Row],[Point Name]])),MAX($I$4:I940)+1,0)</f>
        <v>0</v>
      </c>
    </row>
    <row r="942" spans="7:9">
      <c r="G942" s="130" t="s">
        <v>2446</v>
      </c>
      <c r="H942" t="str">
        <f ca="1">IFERROR(INDEX(Points_tbl[Point Name],MATCH(ROWS(H$4:$H941),Points_tbl[Index Count],0)),"")</f>
        <v/>
      </c>
      <c r="I942">
        <f ca="1">IF(ISNUMBER(SEARCH($A$1,Points_tbl[[#This Row],[Point Name]])),MAX($I$4:I941)+1,0)</f>
        <v>0</v>
      </c>
    </row>
    <row r="943" spans="7:9">
      <c r="G943" s="130" t="s">
        <v>1674</v>
      </c>
      <c r="H943" t="str">
        <f ca="1">IFERROR(INDEX(Points_tbl[Point Name],MATCH(ROWS(H$4:$H942),Points_tbl[Index Count],0)),"")</f>
        <v/>
      </c>
      <c r="I943">
        <f ca="1">IF(ISNUMBER(SEARCH($A$1,Points_tbl[[#This Row],[Point Name]])),MAX($I$4:I942)+1,0)</f>
        <v>0</v>
      </c>
    </row>
    <row r="944" spans="7:9">
      <c r="G944" s="130" t="s">
        <v>2447</v>
      </c>
      <c r="H944" t="str">
        <f ca="1">IFERROR(INDEX(Points_tbl[Point Name],MATCH(ROWS(H$4:$H943),Points_tbl[Index Count],0)),"")</f>
        <v/>
      </c>
      <c r="I944">
        <f ca="1">IF(ISNUMBER(SEARCH($A$1,Points_tbl[[#This Row],[Point Name]])),MAX($I$4:I943)+1,0)</f>
        <v>0</v>
      </c>
    </row>
    <row r="945" spans="7:9">
      <c r="G945" s="130" t="s">
        <v>2448</v>
      </c>
      <c r="H945" t="str">
        <f ca="1">IFERROR(INDEX(Points_tbl[Point Name],MATCH(ROWS(H$4:$H944),Points_tbl[Index Count],0)),"")</f>
        <v/>
      </c>
      <c r="I945">
        <f ca="1">IF(ISNUMBER(SEARCH($A$1,Points_tbl[[#This Row],[Point Name]])),MAX($I$4:I944)+1,0)</f>
        <v>0</v>
      </c>
    </row>
    <row r="946" spans="7:9">
      <c r="G946" s="130" t="s">
        <v>504</v>
      </c>
      <c r="H946" t="str">
        <f ca="1">IFERROR(INDEX(Points_tbl[Point Name],MATCH(ROWS(H$4:$H945),Points_tbl[Index Count],0)),"")</f>
        <v/>
      </c>
      <c r="I946">
        <f ca="1">IF(ISNUMBER(SEARCH($A$1,Points_tbl[[#This Row],[Point Name]])),MAX($I$4:I945)+1,0)</f>
        <v>0</v>
      </c>
    </row>
    <row r="947" spans="7:9">
      <c r="G947" s="130" t="s">
        <v>505</v>
      </c>
      <c r="H947" t="str">
        <f ca="1">IFERROR(INDEX(Points_tbl[Point Name],MATCH(ROWS(H$4:$H946),Points_tbl[Index Count],0)),"")</f>
        <v/>
      </c>
      <c r="I947">
        <f ca="1">IF(ISNUMBER(SEARCH($A$1,Points_tbl[[#This Row],[Point Name]])),MAX($I$4:I946)+1,0)</f>
        <v>0</v>
      </c>
    </row>
    <row r="948" spans="7:9">
      <c r="G948" s="130" t="s">
        <v>2449</v>
      </c>
      <c r="H948" t="str">
        <f ca="1">IFERROR(INDEX(Points_tbl[Point Name],MATCH(ROWS(H$4:$H947),Points_tbl[Index Count],0)),"")</f>
        <v/>
      </c>
      <c r="I948">
        <f ca="1">IF(ISNUMBER(SEARCH($A$1,Points_tbl[[#This Row],[Point Name]])),MAX($I$4:I947)+1,0)</f>
        <v>0</v>
      </c>
    </row>
    <row r="949" spans="7:9">
      <c r="G949" s="130" t="s">
        <v>506</v>
      </c>
      <c r="H949" t="str">
        <f ca="1">IFERROR(INDEX(Points_tbl[Point Name],MATCH(ROWS(H$4:$H948),Points_tbl[Index Count],0)),"")</f>
        <v/>
      </c>
      <c r="I949">
        <f ca="1">IF(ISNUMBER(SEARCH($A$1,Points_tbl[[#This Row],[Point Name]])),MAX($I$4:I948)+1,0)</f>
        <v>0</v>
      </c>
    </row>
    <row r="950" spans="7:9">
      <c r="G950" s="130" t="s">
        <v>2450</v>
      </c>
      <c r="H950" t="str">
        <f ca="1">IFERROR(INDEX(Points_tbl[Point Name],MATCH(ROWS(H$4:$H949),Points_tbl[Index Count],0)),"")</f>
        <v/>
      </c>
      <c r="I950">
        <f ca="1">IF(ISNUMBER(SEARCH($A$1,Points_tbl[[#This Row],[Point Name]])),MAX($I$4:I949)+1,0)</f>
        <v>0</v>
      </c>
    </row>
    <row r="951" spans="7:9">
      <c r="G951" s="130" t="s">
        <v>2451</v>
      </c>
      <c r="H951" t="str">
        <f ca="1">IFERROR(INDEX(Points_tbl[Point Name],MATCH(ROWS(H$4:$H950),Points_tbl[Index Count],0)),"")</f>
        <v/>
      </c>
      <c r="I951">
        <f ca="1">IF(ISNUMBER(SEARCH($A$1,Points_tbl[[#This Row],[Point Name]])),MAX($I$4:I950)+1,0)</f>
        <v>0</v>
      </c>
    </row>
    <row r="952" spans="7:9">
      <c r="G952" s="130" t="s">
        <v>2452</v>
      </c>
      <c r="H952" t="str">
        <f ca="1">IFERROR(INDEX(Points_tbl[Point Name],MATCH(ROWS(H$4:$H951),Points_tbl[Index Count],0)),"")</f>
        <v/>
      </c>
      <c r="I952">
        <f ca="1">IF(ISNUMBER(SEARCH($A$1,Points_tbl[[#This Row],[Point Name]])),MAX($I$4:I951)+1,0)</f>
        <v>0</v>
      </c>
    </row>
    <row r="953" spans="7:9">
      <c r="G953" s="130" t="s">
        <v>2453</v>
      </c>
      <c r="H953" t="str">
        <f ca="1">IFERROR(INDEX(Points_tbl[Point Name],MATCH(ROWS(H$4:$H952),Points_tbl[Index Count],0)),"")</f>
        <v/>
      </c>
      <c r="I953">
        <f ca="1">IF(ISNUMBER(SEARCH($A$1,Points_tbl[[#This Row],[Point Name]])),MAX($I$4:I952)+1,0)</f>
        <v>0</v>
      </c>
    </row>
    <row r="954" spans="7:9">
      <c r="G954" s="130" t="s">
        <v>507</v>
      </c>
      <c r="H954" t="str">
        <f ca="1">IFERROR(INDEX(Points_tbl[Point Name],MATCH(ROWS(H$4:$H953),Points_tbl[Index Count],0)),"")</f>
        <v/>
      </c>
      <c r="I954">
        <f ca="1">IF(ISNUMBER(SEARCH($A$1,Points_tbl[[#This Row],[Point Name]])),MAX($I$4:I953)+1,0)</f>
        <v>0</v>
      </c>
    </row>
    <row r="955" spans="7:9">
      <c r="G955" s="130" t="s">
        <v>2454</v>
      </c>
      <c r="H955" t="str">
        <f ca="1">IFERROR(INDEX(Points_tbl[Point Name],MATCH(ROWS(H$4:$H954),Points_tbl[Index Count],0)),"")</f>
        <v/>
      </c>
      <c r="I955">
        <f ca="1">IF(ISNUMBER(SEARCH($A$1,Points_tbl[[#This Row],[Point Name]])),MAX($I$4:I954)+1,0)</f>
        <v>0</v>
      </c>
    </row>
    <row r="956" spans="7:9">
      <c r="G956" s="130" t="s">
        <v>1076</v>
      </c>
      <c r="H956" t="str">
        <f ca="1">IFERROR(INDEX(Points_tbl[Point Name],MATCH(ROWS(H$4:$H955),Points_tbl[Index Count],0)),"")</f>
        <v/>
      </c>
      <c r="I956">
        <f ca="1">IF(ISNUMBER(SEARCH($A$1,Points_tbl[[#This Row],[Point Name]])),MAX($I$4:I955)+1,0)</f>
        <v>0</v>
      </c>
    </row>
    <row r="957" spans="7:9">
      <c r="G957" s="130" t="s">
        <v>508</v>
      </c>
      <c r="H957" t="str">
        <f ca="1">IFERROR(INDEX(Points_tbl[Point Name],MATCH(ROWS(H$4:$H956),Points_tbl[Index Count],0)),"")</f>
        <v/>
      </c>
      <c r="I957">
        <f ca="1">IF(ISNUMBER(SEARCH($A$1,Points_tbl[[#This Row],[Point Name]])),MAX($I$4:I956)+1,0)</f>
        <v>0</v>
      </c>
    </row>
    <row r="958" spans="7:9">
      <c r="G958" s="130" t="s">
        <v>2455</v>
      </c>
      <c r="H958" t="str">
        <f ca="1">IFERROR(INDEX(Points_tbl[Point Name],MATCH(ROWS(H$4:$H957),Points_tbl[Index Count],0)),"")</f>
        <v/>
      </c>
      <c r="I958">
        <f ca="1">IF(ISNUMBER(SEARCH($A$1,Points_tbl[[#This Row],[Point Name]])),MAX($I$4:I957)+1,0)</f>
        <v>0</v>
      </c>
    </row>
    <row r="959" spans="7:9">
      <c r="G959" s="130" t="s">
        <v>2456</v>
      </c>
      <c r="H959" t="str">
        <f ca="1">IFERROR(INDEX(Points_tbl[Point Name],MATCH(ROWS(H$4:$H958),Points_tbl[Index Count],0)),"")</f>
        <v/>
      </c>
      <c r="I959">
        <f ca="1">IF(ISNUMBER(SEARCH($A$1,Points_tbl[[#This Row],[Point Name]])),MAX($I$4:I958)+1,0)</f>
        <v>0</v>
      </c>
    </row>
    <row r="960" spans="7:9">
      <c r="G960" s="130" t="s">
        <v>1426</v>
      </c>
      <c r="H960" t="str">
        <f ca="1">IFERROR(INDEX(Points_tbl[Point Name],MATCH(ROWS(H$4:$H959),Points_tbl[Index Count],0)),"")</f>
        <v/>
      </c>
      <c r="I960">
        <f ca="1">IF(ISNUMBER(SEARCH($A$1,Points_tbl[[#This Row],[Point Name]])),MAX($I$4:I959)+1,0)</f>
        <v>0</v>
      </c>
    </row>
    <row r="961" spans="7:9">
      <c r="G961" s="130" t="s">
        <v>509</v>
      </c>
      <c r="H961" t="str">
        <f ca="1">IFERROR(INDEX(Points_tbl[Point Name],MATCH(ROWS(H$4:$H960),Points_tbl[Index Count],0)),"")</f>
        <v/>
      </c>
      <c r="I961">
        <f ca="1">IF(ISNUMBER(SEARCH($A$1,Points_tbl[[#This Row],[Point Name]])),MAX($I$4:I960)+1,0)</f>
        <v>0</v>
      </c>
    </row>
    <row r="962" spans="7:9">
      <c r="G962" s="130" t="s">
        <v>510</v>
      </c>
      <c r="H962" t="str">
        <f ca="1">IFERROR(INDEX(Points_tbl[Point Name],MATCH(ROWS(H$4:$H961),Points_tbl[Index Count],0)),"")</f>
        <v/>
      </c>
      <c r="I962">
        <f ca="1">IF(ISNUMBER(SEARCH($A$1,Points_tbl[[#This Row],[Point Name]])),MAX($I$4:I961)+1,0)</f>
        <v>0</v>
      </c>
    </row>
    <row r="963" spans="7:9">
      <c r="G963" s="130" t="s">
        <v>2457</v>
      </c>
      <c r="H963" t="str">
        <f ca="1">IFERROR(INDEX(Points_tbl[Point Name],MATCH(ROWS(H$4:$H962),Points_tbl[Index Count],0)),"")</f>
        <v/>
      </c>
      <c r="I963">
        <f ca="1">IF(ISNUMBER(SEARCH($A$1,Points_tbl[[#This Row],[Point Name]])),MAX($I$4:I962)+1,0)</f>
        <v>0</v>
      </c>
    </row>
    <row r="964" spans="7:9">
      <c r="G964" s="130" t="s">
        <v>2458</v>
      </c>
      <c r="H964" t="str">
        <f ca="1">IFERROR(INDEX(Points_tbl[Point Name],MATCH(ROWS(H$4:$H963),Points_tbl[Index Count],0)),"")</f>
        <v/>
      </c>
      <c r="I964">
        <f ca="1">IF(ISNUMBER(SEARCH($A$1,Points_tbl[[#This Row],[Point Name]])),MAX($I$4:I963)+1,0)</f>
        <v>0</v>
      </c>
    </row>
    <row r="965" spans="7:9">
      <c r="G965" s="130" t="s">
        <v>511</v>
      </c>
      <c r="H965" t="str">
        <f ca="1">IFERROR(INDEX(Points_tbl[Point Name],MATCH(ROWS(H$4:$H964),Points_tbl[Index Count],0)),"")</f>
        <v/>
      </c>
      <c r="I965">
        <f ca="1">IF(ISNUMBER(SEARCH($A$1,Points_tbl[[#This Row],[Point Name]])),MAX($I$4:I964)+1,0)</f>
        <v>0</v>
      </c>
    </row>
    <row r="966" spans="7:9">
      <c r="G966" s="130" t="s">
        <v>512</v>
      </c>
      <c r="H966" t="str">
        <f ca="1">IFERROR(INDEX(Points_tbl[Point Name],MATCH(ROWS(H$4:$H965),Points_tbl[Index Count],0)),"")</f>
        <v/>
      </c>
      <c r="I966">
        <f ca="1">IF(ISNUMBER(SEARCH($A$1,Points_tbl[[#This Row],[Point Name]])),MAX($I$4:I965)+1,0)</f>
        <v>0</v>
      </c>
    </row>
    <row r="967" spans="7:9">
      <c r="G967" s="130" t="s">
        <v>2459</v>
      </c>
      <c r="H967" t="str">
        <f ca="1">IFERROR(INDEX(Points_tbl[Point Name],MATCH(ROWS(H$4:$H966),Points_tbl[Index Count],0)),"")</f>
        <v/>
      </c>
      <c r="I967">
        <f ca="1">IF(ISNUMBER(SEARCH($A$1,Points_tbl[[#This Row],[Point Name]])),MAX($I$4:I966)+1,0)</f>
        <v>0</v>
      </c>
    </row>
    <row r="968" spans="7:9">
      <c r="G968" s="130" t="s">
        <v>513</v>
      </c>
      <c r="H968" t="str">
        <f ca="1">IFERROR(INDEX(Points_tbl[Point Name],MATCH(ROWS(H$4:$H967),Points_tbl[Index Count],0)),"")</f>
        <v/>
      </c>
      <c r="I968">
        <f ca="1">IF(ISNUMBER(SEARCH($A$1,Points_tbl[[#This Row],[Point Name]])),MAX($I$4:I967)+1,0)</f>
        <v>0</v>
      </c>
    </row>
    <row r="969" spans="7:9">
      <c r="G969" s="130" t="s">
        <v>1675</v>
      </c>
      <c r="H969" t="str">
        <f ca="1">IFERROR(INDEX(Points_tbl[Point Name],MATCH(ROWS(H$4:$H968),Points_tbl[Index Count],0)),"")</f>
        <v/>
      </c>
      <c r="I969">
        <f ca="1">IF(ISNUMBER(SEARCH($A$1,Points_tbl[[#This Row],[Point Name]])),MAX($I$4:I968)+1,0)</f>
        <v>0</v>
      </c>
    </row>
    <row r="970" spans="7:9">
      <c r="G970" s="130" t="s">
        <v>1427</v>
      </c>
      <c r="H970" t="str">
        <f ca="1">IFERROR(INDEX(Points_tbl[Point Name],MATCH(ROWS(H$4:$H969),Points_tbl[Index Count],0)),"")</f>
        <v/>
      </c>
      <c r="I970">
        <f ca="1">IF(ISNUMBER(SEARCH($A$1,Points_tbl[[#This Row],[Point Name]])),MAX($I$4:I969)+1,0)</f>
        <v>0</v>
      </c>
    </row>
    <row r="971" spans="7:9">
      <c r="G971" s="130" t="s">
        <v>2460</v>
      </c>
      <c r="H971" t="str">
        <f ca="1">IFERROR(INDEX(Points_tbl[Point Name],MATCH(ROWS(H$4:$H970),Points_tbl[Index Count],0)),"")</f>
        <v/>
      </c>
      <c r="I971">
        <f ca="1">IF(ISNUMBER(SEARCH($A$1,Points_tbl[[#This Row],[Point Name]])),MAX($I$4:I970)+1,0)</f>
        <v>0</v>
      </c>
    </row>
    <row r="972" spans="7:9">
      <c r="G972" s="130" t="s">
        <v>514</v>
      </c>
      <c r="H972" t="str">
        <f ca="1">IFERROR(INDEX(Points_tbl[Point Name],MATCH(ROWS(H$4:$H971),Points_tbl[Index Count],0)),"")</f>
        <v/>
      </c>
      <c r="I972">
        <f ca="1">IF(ISNUMBER(SEARCH($A$1,Points_tbl[[#This Row],[Point Name]])),MAX($I$4:I971)+1,0)</f>
        <v>0</v>
      </c>
    </row>
    <row r="973" spans="7:9">
      <c r="G973" s="130" t="s">
        <v>515</v>
      </c>
      <c r="H973" t="str">
        <f ca="1">IFERROR(INDEX(Points_tbl[Point Name],MATCH(ROWS(H$4:$H972),Points_tbl[Index Count],0)),"")</f>
        <v/>
      </c>
      <c r="I973">
        <f ca="1">IF(ISNUMBER(SEARCH($A$1,Points_tbl[[#This Row],[Point Name]])),MAX($I$4:I972)+1,0)</f>
        <v>0</v>
      </c>
    </row>
    <row r="974" spans="7:9">
      <c r="G974" s="130" t="s">
        <v>2461</v>
      </c>
      <c r="H974" t="str">
        <f ca="1">IFERROR(INDEX(Points_tbl[Point Name],MATCH(ROWS(H$4:$H973),Points_tbl[Index Count],0)),"")</f>
        <v/>
      </c>
      <c r="I974">
        <f ca="1">IF(ISNUMBER(SEARCH($A$1,Points_tbl[[#This Row],[Point Name]])),MAX($I$4:I973)+1,0)</f>
        <v>0</v>
      </c>
    </row>
    <row r="975" spans="7:9">
      <c r="G975" s="130" t="s">
        <v>1428</v>
      </c>
      <c r="H975" t="str">
        <f ca="1">IFERROR(INDEX(Points_tbl[Point Name],MATCH(ROWS(H$4:$H974),Points_tbl[Index Count],0)),"")</f>
        <v/>
      </c>
      <c r="I975">
        <f ca="1">IF(ISNUMBER(SEARCH($A$1,Points_tbl[[#This Row],[Point Name]])),MAX($I$4:I974)+1,0)</f>
        <v>0</v>
      </c>
    </row>
    <row r="976" spans="7:9">
      <c r="G976" s="130" t="s">
        <v>516</v>
      </c>
      <c r="H976" t="str">
        <f ca="1">IFERROR(INDEX(Points_tbl[Point Name],MATCH(ROWS(H$4:$H975),Points_tbl[Index Count],0)),"")</f>
        <v/>
      </c>
      <c r="I976">
        <f ca="1">IF(ISNUMBER(SEARCH($A$1,Points_tbl[[#This Row],[Point Name]])),MAX($I$4:I975)+1,0)</f>
        <v>0</v>
      </c>
    </row>
    <row r="977" spans="7:9">
      <c r="G977" s="130" t="s">
        <v>2462</v>
      </c>
      <c r="H977" t="str">
        <f ca="1">IFERROR(INDEX(Points_tbl[Point Name],MATCH(ROWS(H$4:$H976),Points_tbl[Index Count],0)),"")</f>
        <v/>
      </c>
      <c r="I977">
        <f ca="1">IF(ISNUMBER(SEARCH($A$1,Points_tbl[[#This Row],[Point Name]])),MAX($I$4:I976)+1,0)</f>
        <v>0</v>
      </c>
    </row>
    <row r="978" spans="7:9">
      <c r="G978" s="130" t="s">
        <v>517</v>
      </c>
      <c r="H978" t="str">
        <f ca="1">IFERROR(INDEX(Points_tbl[Point Name],MATCH(ROWS(H$4:$H977),Points_tbl[Index Count],0)),"")</f>
        <v/>
      </c>
      <c r="I978">
        <f ca="1">IF(ISNUMBER(SEARCH($A$1,Points_tbl[[#This Row],[Point Name]])),MAX($I$4:I977)+1,0)</f>
        <v>0</v>
      </c>
    </row>
    <row r="979" spans="7:9">
      <c r="G979" s="130" t="s">
        <v>2463</v>
      </c>
      <c r="H979" t="str">
        <f ca="1">IFERROR(INDEX(Points_tbl[Point Name],MATCH(ROWS(H$4:$H978),Points_tbl[Index Count],0)),"")</f>
        <v/>
      </c>
      <c r="I979">
        <f ca="1">IF(ISNUMBER(SEARCH($A$1,Points_tbl[[#This Row],[Point Name]])),MAX($I$4:I978)+1,0)</f>
        <v>0</v>
      </c>
    </row>
    <row r="980" spans="7:9">
      <c r="G980" s="130" t="s">
        <v>1676</v>
      </c>
      <c r="H980" t="str">
        <f ca="1">IFERROR(INDEX(Points_tbl[Point Name],MATCH(ROWS(H$4:$H979),Points_tbl[Index Count],0)),"")</f>
        <v/>
      </c>
      <c r="I980">
        <f ca="1">IF(ISNUMBER(SEARCH($A$1,Points_tbl[[#This Row],[Point Name]])),MAX($I$4:I979)+1,0)</f>
        <v>0</v>
      </c>
    </row>
    <row r="981" spans="7:9">
      <c r="G981" s="130" t="s">
        <v>518</v>
      </c>
      <c r="H981" t="str">
        <f ca="1">IFERROR(INDEX(Points_tbl[Point Name],MATCH(ROWS(H$4:$H980),Points_tbl[Index Count],0)),"")</f>
        <v/>
      </c>
      <c r="I981">
        <f ca="1">IF(ISNUMBER(SEARCH($A$1,Points_tbl[[#This Row],[Point Name]])),MAX($I$4:I980)+1,0)</f>
        <v>0</v>
      </c>
    </row>
    <row r="982" spans="7:9">
      <c r="G982" s="130" t="s">
        <v>2464</v>
      </c>
      <c r="H982" t="str">
        <f ca="1">IFERROR(INDEX(Points_tbl[Point Name],MATCH(ROWS(H$4:$H981),Points_tbl[Index Count],0)),"")</f>
        <v/>
      </c>
      <c r="I982">
        <f ca="1">IF(ISNUMBER(SEARCH($A$1,Points_tbl[[#This Row],[Point Name]])),MAX($I$4:I981)+1,0)</f>
        <v>0</v>
      </c>
    </row>
    <row r="983" spans="7:9">
      <c r="G983" s="130" t="s">
        <v>2465</v>
      </c>
      <c r="H983" t="str">
        <f ca="1">IFERROR(INDEX(Points_tbl[Point Name],MATCH(ROWS(H$4:$H982),Points_tbl[Index Count],0)),"")</f>
        <v/>
      </c>
      <c r="I983">
        <f ca="1">IF(ISNUMBER(SEARCH($A$1,Points_tbl[[#This Row],[Point Name]])),MAX($I$4:I982)+1,0)</f>
        <v>0</v>
      </c>
    </row>
    <row r="984" spans="7:9">
      <c r="G984" s="130" t="s">
        <v>519</v>
      </c>
      <c r="H984" t="str">
        <f ca="1">IFERROR(INDEX(Points_tbl[Point Name],MATCH(ROWS(H$4:$H983),Points_tbl[Index Count],0)),"")</f>
        <v/>
      </c>
      <c r="I984">
        <f ca="1">IF(ISNUMBER(SEARCH($A$1,Points_tbl[[#This Row],[Point Name]])),MAX($I$4:I983)+1,0)</f>
        <v>0</v>
      </c>
    </row>
    <row r="985" spans="7:9">
      <c r="G985" s="130" t="s">
        <v>2466</v>
      </c>
      <c r="H985" t="str">
        <f ca="1">IFERROR(INDEX(Points_tbl[Point Name],MATCH(ROWS(H$4:$H984),Points_tbl[Index Count],0)),"")</f>
        <v/>
      </c>
      <c r="I985">
        <f ca="1">IF(ISNUMBER(SEARCH($A$1,Points_tbl[[#This Row],[Point Name]])),MAX($I$4:I984)+1,0)</f>
        <v>0</v>
      </c>
    </row>
    <row r="986" spans="7:9">
      <c r="G986" s="130" t="s">
        <v>520</v>
      </c>
      <c r="H986" t="str">
        <f ca="1">IFERROR(INDEX(Points_tbl[Point Name],MATCH(ROWS(H$4:$H985),Points_tbl[Index Count],0)),"")</f>
        <v/>
      </c>
      <c r="I986">
        <f ca="1">IF(ISNUMBER(SEARCH($A$1,Points_tbl[[#This Row],[Point Name]])),MAX($I$4:I985)+1,0)</f>
        <v>0</v>
      </c>
    </row>
    <row r="987" spans="7:9">
      <c r="G987" s="130" t="s">
        <v>521</v>
      </c>
      <c r="H987" t="str">
        <f ca="1">IFERROR(INDEX(Points_tbl[Point Name],MATCH(ROWS(H$4:$H986),Points_tbl[Index Count],0)),"")</f>
        <v/>
      </c>
      <c r="I987">
        <f ca="1">IF(ISNUMBER(SEARCH($A$1,Points_tbl[[#This Row],[Point Name]])),MAX($I$4:I986)+1,0)</f>
        <v>0</v>
      </c>
    </row>
    <row r="988" spans="7:9">
      <c r="G988" s="130" t="s">
        <v>522</v>
      </c>
      <c r="H988" t="str">
        <f ca="1">IFERROR(INDEX(Points_tbl[Point Name],MATCH(ROWS(H$4:$H987),Points_tbl[Index Count],0)),"")</f>
        <v/>
      </c>
      <c r="I988">
        <f ca="1">IF(ISNUMBER(SEARCH($A$1,Points_tbl[[#This Row],[Point Name]])),MAX($I$4:I987)+1,0)</f>
        <v>0</v>
      </c>
    </row>
    <row r="989" spans="7:9">
      <c r="G989" s="130" t="s">
        <v>523</v>
      </c>
      <c r="H989" t="str">
        <f ca="1">IFERROR(INDEX(Points_tbl[Point Name],MATCH(ROWS(H$4:$H988),Points_tbl[Index Count],0)),"")</f>
        <v/>
      </c>
      <c r="I989">
        <f ca="1">IF(ISNUMBER(SEARCH($A$1,Points_tbl[[#This Row],[Point Name]])),MAX($I$4:I988)+1,0)</f>
        <v>0</v>
      </c>
    </row>
    <row r="990" spans="7:9">
      <c r="G990" s="130" t="s">
        <v>2467</v>
      </c>
      <c r="H990" t="str">
        <f ca="1">IFERROR(INDEX(Points_tbl[Point Name],MATCH(ROWS(H$4:$H989),Points_tbl[Index Count],0)),"")</f>
        <v/>
      </c>
      <c r="I990">
        <f ca="1">IF(ISNUMBER(SEARCH($A$1,Points_tbl[[#This Row],[Point Name]])),MAX($I$4:I989)+1,0)</f>
        <v>0</v>
      </c>
    </row>
    <row r="991" spans="7:9">
      <c r="G991" s="130" t="s">
        <v>524</v>
      </c>
      <c r="H991" t="str">
        <f ca="1">IFERROR(INDEX(Points_tbl[Point Name],MATCH(ROWS(H$4:$H990),Points_tbl[Index Count],0)),"")</f>
        <v/>
      </c>
      <c r="I991">
        <f ca="1">IF(ISNUMBER(SEARCH($A$1,Points_tbl[[#This Row],[Point Name]])),MAX($I$4:I990)+1,0)</f>
        <v>0</v>
      </c>
    </row>
    <row r="992" spans="7:9">
      <c r="G992" s="130" t="s">
        <v>2468</v>
      </c>
      <c r="H992" t="str">
        <f ca="1">IFERROR(INDEX(Points_tbl[Point Name],MATCH(ROWS(H$4:$H991),Points_tbl[Index Count],0)),"")</f>
        <v/>
      </c>
      <c r="I992">
        <f ca="1">IF(ISNUMBER(SEARCH($A$1,Points_tbl[[#This Row],[Point Name]])),MAX($I$4:I991)+1,0)</f>
        <v>0</v>
      </c>
    </row>
    <row r="993" spans="7:9">
      <c r="G993" s="130" t="s">
        <v>525</v>
      </c>
      <c r="H993" t="str">
        <f ca="1">IFERROR(INDEX(Points_tbl[Point Name],MATCH(ROWS(H$4:$H992),Points_tbl[Index Count],0)),"")</f>
        <v/>
      </c>
      <c r="I993">
        <f ca="1">IF(ISNUMBER(SEARCH($A$1,Points_tbl[[#This Row],[Point Name]])),MAX($I$4:I992)+1,0)</f>
        <v>0</v>
      </c>
    </row>
    <row r="994" spans="7:9">
      <c r="G994" s="130" t="s">
        <v>526</v>
      </c>
      <c r="H994" t="str">
        <f ca="1">IFERROR(INDEX(Points_tbl[Point Name],MATCH(ROWS(H$4:$H993),Points_tbl[Index Count],0)),"")</f>
        <v/>
      </c>
      <c r="I994">
        <f ca="1">IF(ISNUMBER(SEARCH($A$1,Points_tbl[[#This Row],[Point Name]])),MAX($I$4:I993)+1,0)</f>
        <v>0</v>
      </c>
    </row>
    <row r="995" spans="7:9">
      <c r="G995" s="130" t="s">
        <v>2469</v>
      </c>
      <c r="H995" t="str">
        <f ca="1">IFERROR(INDEX(Points_tbl[Point Name],MATCH(ROWS(H$4:$H994),Points_tbl[Index Count],0)),"")</f>
        <v/>
      </c>
      <c r="I995">
        <f ca="1">IF(ISNUMBER(SEARCH($A$1,Points_tbl[[#This Row],[Point Name]])),MAX($I$4:I994)+1,0)</f>
        <v>0</v>
      </c>
    </row>
    <row r="996" spans="7:9">
      <c r="G996" s="130" t="s">
        <v>2470</v>
      </c>
      <c r="H996" t="str">
        <f ca="1">IFERROR(INDEX(Points_tbl[Point Name],MATCH(ROWS(H$4:$H995),Points_tbl[Index Count],0)),"")</f>
        <v/>
      </c>
      <c r="I996">
        <f ca="1">IF(ISNUMBER(SEARCH($A$1,Points_tbl[[#This Row],[Point Name]])),MAX($I$4:I995)+1,0)</f>
        <v>0</v>
      </c>
    </row>
    <row r="997" spans="7:9">
      <c r="G997" s="130" t="s">
        <v>2471</v>
      </c>
      <c r="H997" t="str">
        <f ca="1">IFERROR(INDEX(Points_tbl[Point Name],MATCH(ROWS(H$4:$H996),Points_tbl[Index Count],0)),"")</f>
        <v/>
      </c>
      <c r="I997">
        <f ca="1">IF(ISNUMBER(SEARCH($A$1,Points_tbl[[#This Row],[Point Name]])),MAX($I$4:I996)+1,0)</f>
        <v>0</v>
      </c>
    </row>
    <row r="998" spans="7:9">
      <c r="G998" s="130" t="s">
        <v>2472</v>
      </c>
      <c r="H998" t="str">
        <f ca="1">IFERROR(INDEX(Points_tbl[Point Name],MATCH(ROWS(H$4:$H997),Points_tbl[Index Count],0)),"")</f>
        <v/>
      </c>
      <c r="I998">
        <f ca="1">IF(ISNUMBER(SEARCH($A$1,Points_tbl[[#This Row],[Point Name]])),MAX($I$4:I997)+1,0)</f>
        <v>0</v>
      </c>
    </row>
    <row r="999" spans="7:9">
      <c r="G999" s="130" t="s">
        <v>2473</v>
      </c>
      <c r="H999" t="str">
        <f ca="1">IFERROR(INDEX(Points_tbl[Point Name],MATCH(ROWS(H$4:$H998),Points_tbl[Index Count],0)),"")</f>
        <v/>
      </c>
      <c r="I999">
        <f ca="1">IF(ISNUMBER(SEARCH($A$1,Points_tbl[[#This Row],[Point Name]])),MAX($I$4:I998)+1,0)</f>
        <v>0</v>
      </c>
    </row>
    <row r="1000" spans="7:9">
      <c r="G1000" s="130" t="s">
        <v>2474</v>
      </c>
      <c r="H1000" t="str">
        <f ca="1">IFERROR(INDEX(Points_tbl[Point Name],MATCH(ROWS(H$4:$H999),Points_tbl[Index Count],0)),"")</f>
        <v/>
      </c>
      <c r="I1000">
        <f ca="1">IF(ISNUMBER(SEARCH($A$1,Points_tbl[[#This Row],[Point Name]])),MAX($I$4:I999)+1,0)</f>
        <v>0</v>
      </c>
    </row>
    <row r="1001" spans="7:9">
      <c r="G1001" s="130" t="s">
        <v>2475</v>
      </c>
      <c r="H1001" t="str">
        <f ca="1">IFERROR(INDEX(Points_tbl[Point Name],MATCH(ROWS(H$4:$H1000),Points_tbl[Index Count],0)),"")</f>
        <v/>
      </c>
      <c r="I1001">
        <f ca="1">IF(ISNUMBER(SEARCH($A$1,Points_tbl[[#This Row],[Point Name]])),MAX($I$4:I1000)+1,0)</f>
        <v>0</v>
      </c>
    </row>
    <row r="1002" spans="7:9">
      <c r="G1002" s="130" t="s">
        <v>2476</v>
      </c>
      <c r="H1002" t="str">
        <f ca="1">IFERROR(INDEX(Points_tbl[Point Name],MATCH(ROWS(H$4:$H1001),Points_tbl[Index Count],0)),"")</f>
        <v/>
      </c>
      <c r="I1002">
        <f ca="1">IF(ISNUMBER(SEARCH($A$1,Points_tbl[[#This Row],[Point Name]])),MAX($I$4:I1001)+1,0)</f>
        <v>0</v>
      </c>
    </row>
    <row r="1003" spans="7:9">
      <c r="G1003" s="130" t="s">
        <v>2477</v>
      </c>
      <c r="H1003" t="str">
        <f ca="1">IFERROR(INDEX(Points_tbl[Point Name],MATCH(ROWS(H$4:$H1002),Points_tbl[Index Count],0)),"")</f>
        <v/>
      </c>
      <c r="I1003">
        <f ca="1">IF(ISNUMBER(SEARCH($A$1,Points_tbl[[#This Row],[Point Name]])),MAX($I$4:I1002)+1,0)</f>
        <v>0</v>
      </c>
    </row>
    <row r="1004" spans="7:9">
      <c r="G1004" s="130" t="s">
        <v>2478</v>
      </c>
      <c r="H1004" t="str">
        <f ca="1">IFERROR(INDEX(Points_tbl[Point Name],MATCH(ROWS(H$4:$H1003),Points_tbl[Index Count],0)),"")</f>
        <v/>
      </c>
      <c r="I1004">
        <f ca="1">IF(ISNUMBER(SEARCH($A$1,Points_tbl[[#This Row],[Point Name]])),MAX($I$4:I1003)+1,0)</f>
        <v>0</v>
      </c>
    </row>
    <row r="1005" spans="7:9">
      <c r="G1005" s="130" t="s">
        <v>527</v>
      </c>
      <c r="H1005" t="str">
        <f ca="1">IFERROR(INDEX(Points_tbl[Point Name],MATCH(ROWS(H$4:$H1004),Points_tbl[Index Count],0)),"")</f>
        <v/>
      </c>
      <c r="I1005">
        <f ca="1">IF(ISNUMBER(SEARCH($A$1,Points_tbl[[#This Row],[Point Name]])),MAX($I$4:I1004)+1,0)</f>
        <v>0</v>
      </c>
    </row>
    <row r="1006" spans="7:9">
      <c r="G1006" s="130" t="s">
        <v>528</v>
      </c>
      <c r="H1006" t="str">
        <f ca="1">IFERROR(INDEX(Points_tbl[Point Name],MATCH(ROWS(H$4:$H1005),Points_tbl[Index Count],0)),"")</f>
        <v/>
      </c>
      <c r="I1006">
        <f ca="1">IF(ISNUMBER(SEARCH($A$1,Points_tbl[[#This Row],[Point Name]])),MAX($I$4:I1005)+1,0)</f>
        <v>0</v>
      </c>
    </row>
    <row r="1007" spans="7:9">
      <c r="G1007" s="130" t="s">
        <v>529</v>
      </c>
      <c r="H1007" t="str">
        <f ca="1">IFERROR(INDEX(Points_tbl[Point Name],MATCH(ROWS(H$4:$H1006),Points_tbl[Index Count],0)),"")</f>
        <v/>
      </c>
      <c r="I1007">
        <f ca="1">IF(ISNUMBER(SEARCH($A$1,Points_tbl[[#This Row],[Point Name]])),MAX($I$4:I1006)+1,0)</f>
        <v>0</v>
      </c>
    </row>
    <row r="1008" spans="7:9">
      <c r="G1008" s="130" t="s">
        <v>2479</v>
      </c>
      <c r="H1008" t="str">
        <f ca="1">IFERROR(INDEX(Points_tbl[Point Name],MATCH(ROWS(H$4:$H1007),Points_tbl[Index Count],0)),"")</f>
        <v/>
      </c>
      <c r="I1008">
        <f ca="1">IF(ISNUMBER(SEARCH($A$1,Points_tbl[[#This Row],[Point Name]])),MAX($I$4:I1007)+1,0)</f>
        <v>0</v>
      </c>
    </row>
    <row r="1009" spans="7:9">
      <c r="G1009" s="130" t="s">
        <v>530</v>
      </c>
      <c r="H1009" t="str">
        <f ca="1">IFERROR(INDEX(Points_tbl[Point Name],MATCH(ROWS(H$4:$H1008),Points_tbl[Index Count],0)),"")</f>
        <v/>
      </c>
      <c r="I1009">
        <f ca="1">IF(ISNUMBER(SEARCH($A$1,Points_tbl[[#This Row],[Point Name]])),MAX($I$4:I1008)+1,0)</f>
        <v>0</v>
      </c>
    </row>
    <row r="1010" spans="7:9">
      <c r="G1010" s="130" t="s">
        <v>2480</v>
      </c>
      <c r="H1010" t="str">
        <f ca="1">IFERROR(INDEX(Points_tbl[Point Name],MATCH(ROWS(H$4:$H1009),Points_tbl[Index Count],0)),"")</f>
        <v/>
      </c>
      <c r="I1010">
        <f ca="1">IF(ISNUMBER(SEARCH($A$1,Points_tbl[[#This Row],[Point Name]])),MAX($I$4:I1009)+1,0)</f>
        <v>0</v>
      </c>
    </row>
    <row r="1011" spans="7:9">
      <c r="G1011" s="130" t="s">
        <v>2481</v>
      </c>
      <c r="H1011" t="str">
        <f ca="1">IFERROR(INDEX(Points_tbl[Point Name],MATCH(ROWS(H$4:$H1010),Points_tbl[Index Count],0)),"")</f>
        <v/>
      </c>
      <c r="I1011">
        <f ca="1">IF(ISNUMBER(SEARCH($A$1,Points_tbl[[#This Row],[Point Name]])),MAX($I$4:I1010)+1,0)</f>
        <v>0</v>
      </c>
    </row>
    <row r="1012" spans="7:9">
      <c r="G1012" s="130" t="s">
        <v>2482</v>
      </c>
      <c r="H1012" t="str">
        <f ca="1">IFERROR(INDEX(Points_tbl[Point Name],MATCH(ROWS(H$4:$H1011),Points_tbl[Index Count],0)),"")</f>
        <v/>
      </c>
      <c r="I1012">
        <f ca="1">IF(ISNUMBER(SEARCH($A$1,Points_tbl[[#This Row],[Point Name]])),MAX($I$4:I1011)+1,0)</f>
        <v>0</v>
      </c>
    </row>
    <row r="1013" spans="7:9">
      <c r="G1013" s="130" t="s">
        <v>1429</v>
      </c>
      <c r="H1013" t="str">
        <f ca="1">IFERROR(INDEX(Points_tbl[Point Name],MATCH(ROWS(H$4:$H1012),Points_tbl[Index Count],0)),"")</f>
        <v/>
      </c>
      <c r="I1013">
        <f ca="1">IF(ISNUMBER(SEARCH($A$1,Points_tbl[[#This Row],[Point Name]])),MAX($I$4:I1012)+1,0)</f>
        <v>0</v>
      </c>
    </row>
    <row r="1014" spans="7:9">
      <c r="G1014" s="130" t="s">
        <v>2483</v>
      </c>
      <c r="H1014" t="str">
        <f ca="1">IFERROR(INDEX(Points_tbl[Point Name],MATCH(ROWS(H$4:$H1013),Points_tbl[Index Count],0)),"")</f>
        <v/>
      </c>
      <c r="I1014">
        <f ca="1">IF(ISNUMBER(SEARCH($A$1,Points_tbl[[#This Row],[Point Name]])),MAX($I$4:I1013)+1,0)</f>
        <v>0</v>
      </c>
    </row>
    <row r="1015" spans="7:9">
      <c r="G1015" s="130" t="s">
        <v>531</v>
      </c>
      <c r="H1015" t="str">
        <f ca="1">IFERROR(INDEX(Points_tbl[Point Name],MATCH(ROWS(H$4:$H1014),Points_tbl[Index Count],0)),"")</f>
        <v/>
      </c>
      <c r="I1015">
        <f ca="1">IF(ISNUMBER(SEARCH($A$1,Points_tbl[[#This Row],[Point Name]])),MAX($I$4:I1014)+1,0)</f>
        <v>0</v>
      </c>
    </row>
    <row r="1016" spans="7:9">
      <c r="G1016" s="130" t="s">
        <v>532</v>
      </c>
      <c r="H1016" t="str">
        <f ca="1">IFERROR(INDEX(Points_tbl[Point Name],MATCH(ROWS(H$4:$H1015),Points_tbl[Index Count],0)),"")</f>
        <v/>
      </c>
      <c r="I1016">
        <f ca="1">IF(ISNUMBER(SEARCH($A$1,Points_tbl[[#This Row],[Point Name]])),MAX($I$4:I1015)+1,0)</f>
        <v>0</v>
      </c>
    </row>
    <row r="1017" spans="7:9">
      <c r="G1017" s="130" t="s">
        <v>533</v>
      </c>
      <c r="H1017" t="str">
        <f ca="1">IFERROR(INDEX(Points_tbl[Point Name],MATCH(ROWS(H$4:$H1016),Points_tbl[Index Count],0)),"")</f>
        <v/>
      </c>
      <c r="I1017">
        <f ca="1">IF(ISNUMBER(SEARCH($A$1,Points_tbl[[#This Row],[Point Name]])),MAX($I$4:I1016)+1,0)</f>
        <v>0</v>
      </c>
    </row>
    <row r="1018" spans="7:9">
      <c r="G1018" s="130" t="s">
        <v>534</v>
      </c>
      <c r="H1018" t="str">
        <f ca="1">IFERROR(INDEX(Points_tbl[Point Name],MATCH(ROWS(H$4:$H1017),Points_tbl[Index Count],0)),"")</f>
        <v/>
      </c>
      <c r="I1018">
        <f ca="1">IF(ISNUMBER(SEARCH($A$1,Points_tbl[[#This Row],[Point Name]])),MAX($I$4:I1017)+1,0)</f>
        <v>0</v>
      </c>
    </row>
    <row r="1019" spans="7:9">
      <c r="G1019" s="130" t="s">
        <v>2484</v>
      </c>
      <c r="H1019" t="str">
        <f ca="1">IFERROR(INDEX(Points_tbl[Point Name],MATCH(ROWS(H$4:$H1018),Points_tbl[Index Count],0)),"")</f>
        <v/>
      </c>
      <c r="I1019">
        <f ca="1">IF(ISNUMBER(SEARCH($A$1,Points_tbl[[#This Row],[Point Name]])),MAX($I$4:I1018)+1,0)</f>
        <v>0</v>
      </c>
    </row>
    <row r="1020" spans="7:9">
      <c r="G1020" s="130" t="s">
        <v>535</v>
      </c>
      <c r="H1020" t="str">
        <f ca="1">IFERROR(INDEX(Points_tbl[Point Name],MATCH(ROWS(H$4:$H1019),Points_tbl[Index Count],0)),"")</f>
        <v/>
      </c>
      <c r="I1020">
        <f ca="1">IF(ISNUMBER(SEARCH($A$1,Points_tbl[[#This Row],[Point Name]])),MAX($I$4:I1019)+1,0)</f>
        <v>0</v>
      </c>
    </row>
    <row r="1021" spans="7:9">
      <c r="G1021" s="130" t="s">
        <v>2485</v>
      </c>
      <c r="H1021" t="str">
        <f ca="1">IFERROR(INDEX(Points_tbl[Point Name],MATCH(ROWS(H$4:$H1020),Points_tbl[Index Count],0)),"")</f>
        <v/>
      </c>
      <c r="I1021">
        <f ca="1">IF(ISNUMBER(SEARCH($A$1,Points_tbl[[#This Row],[Point Name]])),MAX($I$4:I1020)+1,0)</f>
        <v>0</v>
      </c>
    </row>
    <row r="1022" spans="7:9">
      <c r="G1022" s="130" t="s">
        <v>1430</v>
      </c>
      <c r="H1022" t="str">
        <f ca="1">IFERROR(INDEX(Points_tbl[Point Name],MATCH(ROWS(H$4:$H1021),Points_tbl[Index Count],0)),"")</f>
        <v/>
      </c>
      <c r="I1022">
        <f ca="1">IF(ISNUMBER(SEARCH($A$1,Points_tbl[[#This Row],[Point Name]])),MAX($I$4:I1021)+1,0)</f>
        <v>0</v>
      </c>
    </row>
    <row r="1023" spans="7:9">
      <c r="G1023" s="130" t="s">
        <v>1431</v>
      </c>
      <c r="H1023" t="str">
        <f ca="1">IFERROR(INDEX(Points_tbl[Point Name],MATCH(ROWS(H$4:$H1022),Points_tbl[Index Count],0)),"")</f>
        <v/>
      </c>
      <c r="I1023">
        <f ca="1">IF(ISNUMBER(SEARCH($A$1,Points_tbl[[#This Row],[Point Name]])),MAX($I$4:I1022)+1,0)</f>
        <v>0</v>
      </c>
    </row>
    <row r="1024" spans="7:9">
      <c r="G1024" s="130" t="s">
        <v>2486</v>
      </c>
      <c r="H1024" t="str">
        <f ca="1">IFERROR(INDEX(Points_tbl[Point Name],MATCH(ROWS(H$4:$H1023),Points_tbl[Index Count],0)),"")</f>
        <v/>
      </c>
      <c r="I1024">
        <f ca="1">IF(ISNUMBER(SEARCH($A$1,Points_tbl[[#This Row],[Point Name]])),MAX($I$4:I1023)+1,0)</f>
        <v>0</v>
      </c>
    </row>
    <row r="1025" spans="7:9">
      <c r="G1025" s="130" t="s">
        <v>2487</v>
      </c>
      <c r="H1025" t="str">
        <f ca="1">IFERROR(INDEX(Points_tbl[Point Name],MATCH(ROWS(H$4:$H1024),Points_tbl[Index Count],0)),"")</f>
        <v/>
      </c>
      <c r="I1025">
        <f ca="1">IF(ISNUMBER(SEARCH($A$1,Points_tbl[[#This Row],[Point Name]])),MAX($I$4:I1024)+1,0)</f>
        <v>0</v>
      </c>
    </row>
    <row r="1026" spans="7:9">
      <c r="G1026" s="130" t="s">
        <v>536</v>
      </c>
      <c r="H1026" t="str">
        <f ca="1">IFERROR(INDEX(Points_tbl[Point Name],MATCH(ROWS(H$4:$H1025),Points_tbl[Index Count],0)),"")</f>
        <v/>
      </c>
      <c r="I1026">
        <f ca="1">IF(ISNUMBER(SEARCH($A$1,Points_tbl[[#This Row],[Point Name]])),MAX($I$4:I1025)+1,0)</f>
        <v>0</v>
      </c>
    </row>
    <row r="1027" spans="7:9">
      <c r="G1027" s="130" t="s">
        <v>537</v>
      </c>
      <c r="H1027" t="str">
        <f ca="1">IFERROR(INDEX(Points_tbl[Point Name],MATCH(ROWS(H$4:$H1026),Points_tbl[Index Count],0)),"")</f>
        <v/>
      </c>
      <c r="I1027">
        <f ca="1">IF(ISNUMBER(SEARCH($A$1,Points_tbl[[#This Row],[Point Name]])),MAX($I$4:I1026)+1,0)</f>
        <v>0</v>
      </c>
    </row>
    <row r="1028" spans="7:9">
      <c r="G1028" s="130" t="s">
        <v>538</v>
      </c>
      <c r="H1028" t="str">
        <f ca="1">IFERROR(INDEX(Points_tbl[Point Name],MATCH(ROWS(H$4:$H1027),Points_tbl[Index Count],0)),"")</f>
        <v/>
      </c>
      <c r="I1028">
        <f ca="1">IF(ISNUMBER(SEARCH($A$1,Points_tbl[[#This Row],[Point Name]])),MAX($I$4:I1027)+1,0)</f>
        <v>0</v>
      </c>
    </row>
    <row r="1029" spans="7:9">
      <c r="G1029" s="130" t="s">
        <v>2488</v>
      </c>
      <c r="H1029" t="str">
        <f ca="1">IFERROR(INDEX(Points_tbl[Point Name],MATCH(ROWS(H$4:$H1028),Points_tbl[Index Count],0)),"")</f>
        <v/>
      </c>
      <c r="I1029">
        <f ca="1">IF(ISNUMBER(SEARCH($A$1,Points_tbl[[#This Row],[Point Name]])),MAX($I$4:I1028)+1,0)</f>
        <v>0</v>
      </c>
    </row>
    <row r="1030" spans="7:9">
      <c r="G1030" s="130" t="s">
        <v>2489</v>
      </c>
      <c r="H1030" t="str">
        <f ca="1">IFERROR(INDEX(Points_tbl[Point Name],MATCH(ROWS(H$4:$H1029),Points_tbl[Index Count],0)),"")</f>
        <v/>
      </c>
      <c r="I1030">
        <f ca="1">IF(ISNUMBER(SEARCH($A$1,Points_tbl[[#This Row],[Point Name]])),MAX($I$4:I1029)+1,0)</f>
        <v>0</v>
      </c>
    </row>
    <row r="1031" spans="7:9">
      <c r="G1031" s="130" t="s">
        <v>2490</v>
      </c>
      <c r="H1031" t="str">
        <f ca="1">IFERROR(INDEX(Points_tbl[Point Name],MATCH(ROWS(H$4:$H1030),Points_tbl[Index Count],0)),"")</f>
        <v/>
      </c>
      <c r="I1031">
        <f ca="1">IF(ISNUMBER(SEARCH($A$1,Points_tbl[[#This Row],[Point Name]])),MAX($I$4:I1030)+1,0)</f>
        <v>0</v>
      </c>
    </row>
    <row r="1032" spans="7:9">
      <c r="G1032" s="130" t="s">
        <v>2491</v>
      </c>
      <c r="H1032" t="str">
        <f ca="1">IFERROR(INDEX(Points_tbl[Point Name],MATCH(ROWS(H$4:$H1031),Points_tbl[Index Count],0)),"")</f>
        <v/>
      </c>
      <c r="I1032">
        <f ca="1">IF(ISNUMBER(SEARCH($A$1,Points_tbl[[#This Row],[Point Name]])),MAX($I$4:I1031)+1,0)</f>
        <v>0</v>
      </c>
    </row>
    <row r="1033" spans="7:9">
      <c r="G1033" s="130" t="s">
        <v>2492</v>
      </c>
      <c r="H1033" t="str">
        <f ca="1">IFERROR(INDEX(Points_tbl[Point Name],MATCH(ROWS(H$4:$H1032),Points_tbl[Index Count],0)),"")</f>
        <v/>
      </c>
      <c r="I1033">
        <f ca="1">IF(ISNUMBER(SEARCH($A$1,Points_tbl[[#This Row],[Point Name]])),MAX($I$4:I1032)+1,0)</f>
        <v>0</v>
      </c>
    </row>
    <row r="1034" spans="7:9">
      <c r="G1034" s="130" t="s">
        <v>2493</v>
      </c>
      <c r="H1034" t="str">
        <f ca="1">IFERROR(INDEX(Points_tbl[Point Name],MATCH(ROWS(H$4:$H1033),Points_tbl[Index Count],0)),"")</f>
        <v/>
      </c>
      <c r="I1034">
        <f ca="1">IF(ISNUMBER(SEARCH($A$1,Points_tbl[[#This Row],[Point Name]])),MAX($I$4:I1033)+1,0)</f>
        <v>0</v>
      </c>
    </row>
    <row r="1035" spans="7:9">
      <c r="G1035" s="130" t="s">
        <v>2494</v>
      </c>
      <c r="H1035" t="str">
        <f ca="1">IFERROR(INDEX(Points_tbl[Point Name],MATCH(ROWS(H$4:$H1034),Points_tbl[Index Count],0)),"")</f>
        <v/>
      </c>
      <c r="I1035">
        <f ca="1">IF(ISNUMBER(SEARCH($A$1,Points_tbl[[#This Row],[Point Name]])),MAX($I$4:I1034)+1,0)</f>
        <v>0</v>
      </c>
    </row>
    <row r="1036" spans="7:9">
      <c r="G1036" s="130" t="s">
        <v>1432</v>
      </c>
      <c r="H1036" t="str">
        <f ca="1">IFERROR(INDEX(Points_tbl[Point Name],MATCH(ROWS(H$4:$H1035),Points_tbl[Index Count],0)),"")</f>
        <v/>
      </c>
      <c r="I1036">
        <f ca="1">IF(ISNUMBER(SEARCH($A$1,Points_tbl[[#This Row],[Point Name]])),MAX($I$4:I1035)+1,0)</f>
        <v>0</v>
      </c>
    </row>
    <row r="1037" spans="7:9">
      <c r="G1037" s="130" t="s">
        <v>2495</v>
      </c>
      <c r="H1037" t="str">
        <f ca="1">IFERROR(INDEX(Points_tbl[Point Name],MATCH(ROWS(H$4:$H1036),Points_tbl[Index Count],0)),"")</f>
        <v/>
      </c>
      <c r="I1037">
        <f ca="1">IF(ISNUMBER(SEARCH($A$1,Points_tbl[[#This Row],[Point Name]])),MAX($I$4:I1036)+1,0)</f>
        <v>0</v>
      </c>
    </row>
    <row r="1038" spans="7:9">
      <c r="G1038" s="130" t="s">
        <v>539</v>
      </c>
      <c r="H1038" t="str">
        <f ca="1">IFERROR(INDEX(Points_tbl[Point Name],MATCH(ROWS(H$4:$H1037),Points_tbl[Index Count],0)),"")</f>
        <v/>
      </c>
      <c r="I1038">
        <f ca="1">IF(ISNUMBER(SEARCH($A$1,Points_tbl[[#This Row],[Point Name]])),MAX($I$4:I1037)+1,0)</f>
        <v>0</v>
      </c>
    </row>
    <row r="1039" spans="7:9">
      <c r="G1039" s="130" t="s">
        <v>1433</v>
      </c>
      <c r="H1039" t="str">
        <f ca="1">IFERROR(INDEX(Points_tbl[Point Name],MATCH(ROWS(H$4:$H1038),Points_tbl[Index Count],0)),"")</f>
        <v/>
      </c>
      <c r="I1039">
        <f ca="1">IF(ISNUMBER(SEARCH($A$1,Points_tbl[[#This Row],[Point Name]])),MAX($I$4:I1038)+1,0)</f>
        <v>0</v>
      </c>
    </row>
    <row r="1040" spans="7:9">
      <c r="G1040" s="130" t="s">
        <v>540</v>
      </c>
      <c r="H1040" t="str">
        <f ca="1">IFERROR(INDEX(Points_tbl[Point Name],MATCH(ROWS(H$4:$H1039),Points_tbl[Index Count],0)),"")</f>
        <v/>
      </c>
      <c r="I1040">
        <f ca="1">IF(ISNUMBER(SEARCH($A$1,Points_tbl[[#This Row],[Point Name]])),MAX($I$4:I1039)+1,0)</f>
        <v>0</v>
      </c>
    </row>
    <row r="1041" spans="7:9">
      <c r="G1041" s="130" t="s">
        <v>2496</v>
      </c>
      <c r="H1041" t="str">
        <f ca="1">IFERROR(INDEX(Points_tbl[Point Name],MATCH(ROWS(H$4:$H1040),Points_tbl[Index Count],0)),"")</f>
        <v/>
      </c>
      <c r="I1041">
        <f ca="1">IF(ISNUMBER(SEARCH($A$1,Points_tbl[[#This Row],[Point Name]])),MAX($I$4:I1040)+1,0)</f>
        <v>0</v>
      </c>
    </row>
    <row r="1042" spans="7:9">
      <c r="G1042" s="130" t="s">
        <v>1066</v>
      </c>
      <c r="H1042" t="str">
        <f ca="1">IFERROR(INDEX(Points_tbl[Point Name],MATCH(ROWS(H$4:$H1041),Points_tbl[Index Count],0)),"")</f>
        <v/>
      </c>
      <c r="I1042">
        <f ca="1">IF(ISNUMBER(SEARCH($A$1,Points_tbl[[#This Row],[Point Name]])),MAX($I$4:I1041)+1,0)</f>
        <v>0</v>
      </c>
    </row>
    <row r="1043" spans="7:9">
      <c r="G1043" s="130" t="s">
        <v>2497</v>
      </c>
      <c r="H1043" t="str">
        <f ca="1">IFERROR(INDEX(Points_tbl[Point Name],MATCH(ROWS(H$4:$H1042),Points_tbl[Index Count],0)),"")</f>
        <v/>
      </c>
      <c r="I1043">
        <f ca="1">IF(ISNUMBER(SEARCH($A$1,Points_tbl[[#This Row],[Point Name]])),MAX($I$4:I1042)+1,0)</f>
        <v>0</v>
      </c>
    </row>
    <row r="1044" spans="7:9">
      <c r="G1044" s="130" t="s">
        <v>541</v>
      </c>
      <c r="H1044" t="str">
        <f ca="1">IFERROR(INDEX(Points_tbl[Point Name],MATCH(ROWS(H$4:$H1043),Points_tbl[Index Count],0)),"")</f>
        <v/>
      </c>
      <c r="I1044">
        <f ca="1">IF(ISNUMBER(SEARCH($A$1,Points_tbl[[#This Row],[Point Name]])),MAX($I$4:I1043)+1,0)</f>
        <v>0</v>
      </c>
    </row>
    <row r="1045" spans="7:9">
      <c r="G1045" s="130" t="s">
        <v>542</v>
      </c>
      <c r="H1045" t="str">
        <f ca="1">IFERROR(INDEX(Points_tbl[Point Name],MATCH(ROWS(H$4:$H1044),Points_tbl[Index Count],0)),"")</f>
        <v/>
      </c>
      <c r="I1045">
        <f ca="1">IF(ISNUMBER(SEARCH($A$1,Points_tbl[[#This Row],[Point Name]])),MAX($I$4:I1044)+1,0)</f>
        <v>0</v>
      </c>
    </row>
    <row r="1046" spans="7:9">
      <c r="G1046" s="130" t="s">
        <v>2498</v>
      </c>
      <c r="H1046" t="str">
        <f ca="1">IFERROR(INDEX(Points_tbl[Point Name],MATCH(ROWS(H$4:$H1045),Points_tbl[Index Count],0)),"")</f>
        <v/>
      </c>
      <c r="I1046">
        <f ca="1">IF(ISNUMBER(SEARCH($A$1,Points_tbl[[#This Row],[Point Name]])),MAX($I$4:I1045)+1,0)</f>
        <v>0</v>
      </c>
    </row>
    <row r="1047" spans="7:9">
      <c r="G1047" s="130" t="s">
        <v>2499</v>
      </c>
      <c r="H1047" t="str">
        <f ca="1">IFERROR(INDEX(Points_tbl[Point Name],MATCH(ROWS(H$4:$H1046),Points_tbl[Index Count],0)),"")</f>
        <v/>
      </c>
      <c r="I1047">
        <f ca="1">IF(ISNUMBER(SEARCH($A$1,Points_tbl[[#This Row],[Point Name]])),MAX($I$4:I1046)+1,0)</f>
        <v>0</v>
      </c>
    </row>
    <row r="1048" spans="7:9">
      <c r="G1048" s="130" t="s">
        <v>2500</v>
      </c>
      <c r="H1048" t="str">
        <f ca="1">IFERROR(INDEX(Points_tbl[Point Name],MATCH(ROWS(H$4:$H1047),Points_tbl[Index Count],0)),"")</f>
        <v/>
      </c>
      <c r="I1048">
        <f ca="1">IF(ISNUMBER(SEARCH($A$1,Points_tbl[[#This Row],[Point Name]])),MAX($I$4:I1047)+1,0)</f>
        <v>0</v>
      </c>
    </row>
    <row r="1049" spans="7:9">
      <c r="G1049" s="130" t="s">
        <v>543</v>
      </c>
      <c r="H1049" t="str">
        <f ca="1">IFERROR(INDEX(Points_tbl[Point Name],MATCH(ROWS(H$4:$H1048),Points_tbl[Index Count],0)),"")</f>
        <v/>
      </c>
      <c r="I1049">
        <f ca="1">IF(ISNUMBER(SEARCH($A$1,Points_tbl[[#This Row],[Point Name]])),MAX($I$4:I1048)+1,0)</f>
        <v>0</v>
      </c>
    </row>
    <row r="1050" spans="7:9">
      <c r="G1050" s="130" t="s">
        <v>544</v>
      </c>
      <c r="H1050" t="str">
        <f ca="1">IFERROR(INDEX(Points_tbl[Point Name],MATCH(ROWS(H$4:$H1049),Points_tbl[Index Count],0)),"")</f>
        <v/>
      </c>
      <c r="I1050">
        <f ca="1">IF(ISNUMBER(SEARCH($A$1,Points_tbl[[#This Row],[Point Name]])),MAX($I$4:I1049)+1,0)</f>
        <v>0</v>
      </c>
    </row>
    <row r="1051" spans="7:9">
      <c r="G1051" s="130" t="s">
        <v>2501</v>
      </c>
      <c r="H1051" t="str">
        <f ca="1">IFERROR(INDEX(Points_tbl[Point Name],MATCH(ROWS(H$4:$H1050),Points_tbl[Index Count],0)),"")</f>
        <v/>
      </c>
      <c r="I1051">
        <f ca="1">IF(ISNUMBER(SEARCH($A$1,Points_tbl[[#This Row],[Point Name]])),MAX($I$4:I1050)+1,0)</f>
        <v>0</v>
      </c>
    </row>
    <row r="1052" spans="7:9">
      <c r="G1052" s="130" t="s">
        <v>2502</v>
      </c>
      <c r="H1052" t="str">
        <f ca="1">IFERROR(INDEX(Points_tbl[Point Name],MATCH(ROWS(H$4:$H1051),Points_tbl[Index Count],0)),"")</f>
        <v/>
      </c>
      <c r="I1052">
        <f ca="1">IF(ISNUMBER(SEARCH($A$1,Points_tbl[[#This Row],[Point Name]])),MAX($I$4:I1051)+1,0)</f>
        <v>0</v>
      </c>
    </row>
    <row r="1053" spans="7:9">
      <c r="G1053" s="130" t="s">
        <v>545</v>
      </c>
      <c r="H1053" t="str">
        <f ca="1">IFERROR(INDEX(Points_tbl[Point Name],MATCH(ROWS(H$4:$H1052),Points_tbl[Index Count],0)),"")</f>
        <v/>
      </c>
      <c r="I1053">
        <f ca="1">IF(ISNUMBER(SEARCH($A$1,Points_tbl[[#This Row],[Point Name]])),MAX($I$4:I1052)+1,0)</f>
        <v>0</v>
      </c>
    </row>
    <row r="1054" spans="7:9">
      <c r="G1054" s="130" t="s">
        <v>546</v>
      </c>
      <c r="H1054" t="str">
        <f ca="1">IFERROR(INDEX(Points_tbl[Point Name],MATCH(ROWS(H$4:$H1053),Points_tbl[Index Count],0)),"")</f>
        <v/>
      </c>
      <c r="I1054">
        <f ca="1">IF(ISNUMBER(SEARCH($A$1,Points_tbl[[#This Row],[Point Name]])),MAX($I$4:I1053)+1,0)</f>
        <v>0</v>
      </c>
    </row>
    <row r="1055" spans="7:9">
      <c r="G1055" s="130" t="s">
        <v>547</v>
      </c>
      <c r="H1055" t="str">
        <f ca="1">IFERROR(INDEX(Points_tbl[Point Name],MATCH(ROWS(H$4:$H1054),Points_tbl[Index Count],0)),"")</f>
        <v/>
      </c>
      <c r="I1055">
        <f ca="1">IF(ISNUMBER(SEARCH($A$1,Points_tbl[[#This Row],[Point Name]])),MAX($I$4:I1054)+1,0)</f>
        <v>0</v>
      </c>
    </row>
    <row r="1056" spans="7:9">
      <c r="G1056" s="130" t="s">
        <v>2503</v>
      </c>
      <c r="H1056" t="str">
        <f ca="1">IFERROR(INDEX(Points_tbl[Point Name],MATCH(ROWS(H$4:$H1055),Points_tbl[Index Count],0)),"")</f>
        <v/>
      </c>
      <c r="I1056">
        <f ca="1">IF(ISNUMBER(SEARCH($A$1,Points_tbl[[#This Row],[Point Name]])),MAX($I$4:I1055)+1,0)</f>
        <v>0</v>
      </c>
    </row>
    <row r="1057" spans="7:9">
      <c r="G1057" s="130" t="s">
        <v>2504</v>
      </c>
      <c r="H1057" t="str">
        <f ca="1">IFERROR(INDEX(Points_tbl[Point Name],MATCH(ROWS(H$4:$H1056),Points_tbl[Index Count],0)),"")</f>
        <v/>
      </c>
      <c r="I1057">
        <f ca="1">IF(ISNUMBER(SEARCH($A$1,Points_tbl[[#This Row],[Point Name]])),MAX($I$4:I1056)+1,0)</f>
        <v>0</v>
      </c>
    </row>
    <row r="1058" spans="7:9">
      <c r="G1058" s="130" t="s">
        <v>2505</v>
      </c>
      <c r="H1058" t="str">
        <f ca="1">IFERROR(INDEX(Points_tbl[Point Name],MATCH(ROWS(H$4:$H1057),Points_tbl[Index Count],0)),"")</f>
        <v/>
      </c>
      <c r="I1058">
        <f ca="1">IF(ISNUMBER(SEARCH($A$1,Points_tbl[[#This Row],[Point Name]])),MAX($I$4:I1057)+1,0)</f>
        <v>0</v>
      </c>
    </row>
    <row r="1059" spans="7:9">
      <c r="G1059" s="130" t="s">
        <v>2506</v>
      </c>
      <c r="H1059" t="str">
        <f ca="1">IFERROR(INDEX(Points_tbl[Point Name],MATCH(ROWS(H$4:$H1058),Points_tbl[Index Count],0)),"")</f>
        <v/>
      </c>
      <c r="I1059">
        <f ca="1">IF(ISNUMBER(SEARCH($A$1,Points_tbl[[#This Row],[Point Name]])),MAX($I$4:I1058)+1,0)</f>
        <v>0</v>
      </c>
    </row>
    <row r="1060" spans="7:9">
      <c r="G1060" s="130" t="s">
        <v>2507</v>
      </c>
      <c r="H1060" t="str">
        <f ca="1">IFERROR(INDEX(Points_tbl[Point Name],MATCH(ROWS(H$4:$H1059),Points_tbl[Index Count],0)),"")</f>
        <v/>
      </c>
      <c r="I1060">
        <f ca="1">IF(ISNUMBER(SEARCH($A$1,Points_tbl[[#This Row],[Point Name]])),MAX($I$4:I1059)+1,0)</f>
        <v>0</v>
      </c>
    </row>
    <row r="1061" spans="7:9">
      <c r="G1061" s="130" t="s">
        <v>2508</v>
      </c>
      <c r="H1061" t="str">
        <f ca="1">IFERROR(INDEX(Points_tbl[Point Name],MATCH(ROWS(H$4:$H1060),Points_tbl[Index Count],0)),"")</f>
        <v/>
      </c>
      <c r="I1061">
        <f ca="1">IF(ISNUMBER(SEARCH($A$1,Points_tbl[[#This Row],[Point Name]])),MAX($I$4:I1060)+1,0)</f>
        <v>0</v>
      </c>
    </row>
    <row r="1062" spans="7:9">
      <c r="G1062" s="130" t="s">
        <v>2509</v>
      </c>
      <c r="H1062" t="str">
        <f ca="1">IFERROR(INDEX(Points_tbl[Point Name],MATCH(ROWS(H$4:$H1061),Points_tbl[Index Count],0)),"")</f>
        <v/>
      </c>
      <c r="I1062">
        <f ca="1">IF(ISNUMBER(SEARCH($A$1,Points_tbl[[#This Row],[Point Name]])),MAX($I$4:I1061)+1,0)</f>
        <v>0</v>
      </c>
    </row>
    <row r="1063" spans="7:9">
      <c r="G1063" s="130" t="s">
        <v>2510</v>
      </c>
      <c r="H1063" t="str">
        <f ca="1">IFERROR(INDEX(Points_tbl[Point Name],MATCH(ROWS(H$4:$H1062),Points_tbl[Index Count],0)),"")</f>
        <v/>
      </c>
      <c r="I1063">
        <f ca="1">IF(ISNUMBER(SEARCH($A$1,Points_tbl[[#This Row],[Point Name]])),MAX($I$4:I1062)+1,0)</f>
        <v>0</v>
      </c>
    </row>
    <row r="1064" spans="7:9">
      <c r="G1064" s="130" t="s">
        <v>1677</v>
      </c>
      <c r="H1064" t="str">
        <f ca="1">IFERROR(INDEX(Points_tbl[Point Name],MATCH(ROWS(H$4:$H1063),Points_tbl[Index Count],0)),"")</f>
        <v/>
      </c>
      <c r="I1064">
        <f ca="1">IF(ISNUMBER(SEARCH($A$1,Points_tbl[[#This Row],[Point Name]])),MAX($I$4:I1063)+1,0)</f>
        <v>0</v>
      </c>
    </row>
    <row r="1065" spans="7:9">
      <c r="G1065" s="130" t="s">
        <v>2511</v>
      </c>
      <c r="H1065" t="str">
        <f ca="1">IFERROR(INDEX(Points_tbl[Point Name],MATCH(ROWS(H$4:$H1064),Points_tbl[Index Count],0)),"")</f>
        <v/>
      </c>
      <c r="I1065">
        <f ca="1">IF(ISNUMBER(SEARCH($A$1,Points_tbl[[#This Row],[Point Name]])),MAX($I$4:I1064)+1,0)</f>
        <v>0</v>
      </c>
    </row>
    <row r="1066" spans="7:9">
      <c r="G1066" s="130" t="s">
        <v>2512</v>
      </c>
      <c r="H1066" t="str">
        <f ca="1">IFERROR(INDEX(Points_tbl[Point Name],MATCH(ROWS(H$4:$H1065),Points_tbl[Index Count],0)),"")</f>
        <v/>
      </c>
      <c r="I1066">
        <f ca="1">IF(ISNUMBER(SEARCH($A$1,Points_tbl[[#This Row],[Point Name]])),MAX($I$4:I1065)+1,0)</f>
        <v>0</v>
      </c>
    </row>
    <row r="1067" spans="7:9">
      <c r="G1067" s="130" t="s">
        <v>2513</v>
      </c>
      <c r="H1067" t="str">
        <f ca="1">IFERROR(INDEX(Points_tbl[Point Name],MATCH(ROWS(H$4:$H1066),Points_tbl[Index Count],0)),"")</f>
        <v/>
      </c>
      <c r="I1067">
        <f ca="1">IF(ISNUMBER(SEARCH($A$1,Points_tbl[[#This Row],[Point Name]])),MAX($I$4:I1066)+1,0)</f>
        <v>0</v>
      </c>
    </row>
    <row r="1068" spans="7:9">
      <c r="G1068" s="130" t="s">
        <v>548</v>
      </c>
      <c r="H1068" t="str">
        <f ca="1">IFERROR(INDEX(Points_tbl[Point Name],MATCH(ROWS(H$4:$H1067),Points_tbl[Index Count],0)),"")</f>
        <v/>
      </c>
      <c r="I1068">
        <f ca="1">IF(ISNUMBER(SEARCH($A$1,Points_tbl[[#This Row],[Point Name]])),MAX($I$4:I1067)+1,0)</f>
        <v>0</v>
      </c>
    </row>
    <row r="1069" spans="7:9">
      <c r="G1069" s="130" t="s">
        <v>2514</v>
      </c>
      <c r="H1069" t="str">
        <f ca="1">IFERROR(INDEX(Points_tbl[Point Name],MATCH(ROWS(H$4:$H1068),Points_tbl[Index Count],0)),"")</f>
        <v/>
      </c>
      <c r="I1069">
        <f ca="1">IF(ISNUMBER(SEARCH($A$1,Points_tbl[[#This Row],[Point Name]])),MAX($I$4:I1068)+1,0)</f>
        <v>0</v>
      </c>
    </row>
    <row r="1070" spans="7:9">
      <c r="G1070" s="130" t="s">
        <v>1678</v>
      </c>
      <c r="H1070" t="str">
        <f ca="1">IFERROR(INDEX(Points_tbl[Point Name],MATCH(ROWS(H$4:$H1069),Points_tbl[Index Count],0)),"")</f>
        <v/>
      </c>
      <c r="I1070">
        <f ca="1">IF(ISNUMBER(SEARCH($A$1,Points_tbl[[#This Row],[Point Name]])),MAX($I$4:I1069)+1,0)</f>
        <v>0</v>
      </c>
    </row>
    <row r="1071" spans="7:9">
      <c r="G1071" s="130" t="s">
        <v>2515</v>
      </c>
      <c r="H1071" t="str">
        <f ca="1">IFERROR(INDEX(Points_tbl[Point Name],MATCH(ROWS(H$4:$H1070),Points_tbl[Index Count],0)),"")</f>
        <v/>
      </c>
      <c r="I1071">
        <f ca="1">IF(ISNUMBER(SEARCH($A$1,Points_tbl[[#This Row],[Point Name]])),MAX($I$4:I1070)+1,0)</f>
        <v>0</v>
      </c>
    </row>
    <row r="1072" spans="7:9">
      <c r="G1072" s="130" t="s">
        <v>2516</v>
      </c>
      <c r="H1072" t="str">
        <f ca="1">IFERROR(INDEX(Points_tbl[Point Name],MATCH(ROWS(H$4:$H1071),Points_tbl[Index Count],0)),"")</f>
        <v/>
      </c>
      <c r="I1072">
        <f ca="1">IF(ISNUMBER(SEARCH($A$1,Points_tbl[[#This Row],[Point Name]])),MAX($I$4:I1071)+1,0)</f>
        <v>0</v>
      </c>
    </row>
    <row r="1073" spans="7:9">
      <c r="G1073" s="130" t="s">
        <v>2517</v>
      </c>
      <c r="H1073" t="str">
        <f ca="1">IFERROR(INDEX(Points_tbl[Point Name],MATCH(ROWS(H$4:$H1072),Points_tbl[Index Count],0)),"")</f>
        <v/>
      </c>
      <c r="I1073">
        <f ca="1">IF(ISNUMBER(SEARCH($A$1,Points_tbl[[#This Row],[Point Name]])),MAX($I$4:I1072)+1,0)</f>
        <v>0</v>
      </c>
    </row>
    <row r="1074" spans="7:9">
      <c r="G1074" s="130" t="s">
        <v>549</v>
      </c>
      <c r="H1074" t="str">
        <f ca="1">IFERROR(INDEX(Points_tbl[Point Name],MATCH(ROWS(H$4:$H1073),Points_tbl[Index Count],0)),"")</f>
        <v/>
      </c>
      <c r="I1074">
        <f ca="1">IF(ISNUMBER(SEARCH($A$1,Points_tbl[[#This Row],[Point Name]])),MAX($I$4:I1073)+1,0)</f>
        <v>0</v>
      </c>
    </row>
    <row r="1075" spans="7:9">
      <c r="G1075" s="130" t="s">
        <v>550</v>
      </c>
      <c r="H1075" t="str">
        <f ca="1">IFERROR(INDEX(Points_tbl[Point Name],MATCH(ROWS(H$4:$H1074),Points_tbl[Index Count],0)),"")</f>
        <v/>
      </c>
      <c r="I1075">
        <f ca="1">IF(ISNUMBER(SEARCH($A$1,Points_tbl[[#This Row],[Point Name]])),MAX($I$4:I1074)+1,0)</f>
        <v>0</v>
      </c>
    </row>
    <row r="1076" spans="7:9">
      <c r="G1076" s="130" t="s">
        <v>2518</v>
      </c>
      <c r="H1076" t="str">
        <f ca="1">IFERROR(INDEX(Points_tbl[Point Name],MATCH(ROWS(H$4:$H1075),Points_tbl[Index Count],0)),"")</f>
        <v/>
      </c>
      <c r="I1076">
        <f ca="1">IF(ISNUMBER(SEARCH($A$1,Points_tbl[[#This Row],[Point Name]])),MAX($I$4:I1075)+1,0)</f>
        <v>0</v>
      </c>
    </row>
    <row r="1077" spans="7:9">
      <c r="G1077" s="130" t="s">
        <v>2519</v>
      </c>
      <c r="H1077" t="str">
        <f ca="1">IFERROR(INDEX(Points_tbl[Point Name],MATCH(ROWS(H$4:$H1076),Points_tbl[Index Count],0)),"")</f>
        <v/>
      </c>
      <c r="I1077">
        <f ca="1">IF(ISNUMBER(SEARCH($A$1,Points_tbl[[#This Row],[Point Name]])),MAX($I$4:I1076)+1,0)</f>
        <v>0</v>
      </c>
    </row>
    <row r="1078" spans="7:9">
      <c r="G1078" s="130" t="s">
        <v>2520</v>
      </c>
      <c r="H1078" t="str">
        <f ca="1">IFERROR(INDEX(Points_tbl[Point Name],MATCH(ROWS(H$4:$H1077),Points_tbl[Index Count],0)),"")</f>
        <v/>
      </c>
      <c r="I1078">
        <f ca="1">IF(ISNUMBER(SEARCH($A$1,Points_tbl[[#This Row],[Point Name]])),MAX($I$4:I1077)+1,0)</f>
        <v>0</v>
      </c>
    </row>
    <row r="1079" spans="7:9">
      <c r="G1079" s="130" t="s">
        <v>2521</v>
      </c>
      <c r="H1079" t="str">
        <f ca="1">IFERROR(INDEX(Points_tbl[Point Name],MATCH(ROWS(H$4:$H1078),Points_tbl[Index Count],0)),"")</f>
        <v/>
      </c>
      <c r="I1079">
        <f ca="1">IF(ISNUMBER(SEARCH($A$1,Points_tbl[[#This Row],[Point Name]])),MAX($I$4:I1078)+1,0)</f>
        <v>0</v>
      </c>
    </row>
    <row r="1080" spans="7:9">
      <c r="G1080" s="130" t="s">
        <v>551</v>
      </c>
      <c r="H1080" t="str">
        <f ca="1">IFERROR(INDEX(Points_tbl[Point Name],MATCH(ROWS(H$4:$H1079),Points_tbl[Index Count],0)),"")</f>
        <v/>
      </c>
      <c r="I1080">
        <f ca="1">IF(ISNUMBER(SEARCH($A$1,Points_tbl[[#This Row],[Point Name]])),MAX($I$4:I1079)+1,0)</f>
        <v>0</v>
      </c>
    </row>
    <row r="1081" spans="7:9">
      <c r="G1081" s="130" t="s">
        <v>552</v>
      </c>
      <c r="H1081" t="str">
        <f ca="1">IFERROR(INDEX(Points_tbl[Point Name],MATCH(ROWS(H$4:$H1080),Points_tbl[Index Count],0)),"")</f>
        <v/>
      </c>
      <c r="I1081">
        <f ca="1">IF(ISNUMBER(SEARCH($A$1,Points_tbl[[#This Row],[Point Name]])),MAX($I$4:I1080)+1,0)</f>
        <v>0</v>
      </c>
    </row>
    <row r="1082" spans="7:9">
      <c r="G1082" s="130" t="s">
        <v>2522</v>
      </c>
      <c r="H1082" t="str">
        <f ca="1">IFERROR(INDEX(Points_tbl[Point Name],MATCH(ROWS(H$4:$H1081),Points_tbl[Index Count],0)),"")</f>
        <v/>
      </c>
      <c r="I1082">
        <f ca="1">IF(ISNUMBER(SEARCH($A$1,Points_tbl[[#This Row],[Point Name]])),MAX($I$4:I1081)+1,0)</f>
        <v>0</v>
      </c>
    </row>
    <row r="1083" spans="7:9">
      <c r="G1083" s="130" t="s">
        <v>553</v>
      </c>
      <c r="H1083" t="str">
        <f ca="1">IFERROR(INDEX(Points_tbl[Point Name],MATCH(ROWS(H$4:$H1082),Points_tbl[Index Count],0)),"")</f>
        <v/>
      </c>
      <c r="I1083">
        <f ca="1">IF(ISNUMBER(SEARCH($A$1,Points_tbl[[#This Row],[Point Name]])),MAX($I$4:I1082)+1,0)</f>
        <v>0</v>
      </c>
    </row>
    <row r="1084" spans="7:9">
      <c r="G1084" s="130" t="s">
        <v>2523</v>
      </c>
      <c r="H1084" t="str">
        <f ca="1">IFERROR(INDEX(Points_tbl[Point Name],MATCH(ROWS(H$4:$H1083),Points_tbl[Index Count],0)),"")</f>
        <v/>
      </c>
      <c r="I1084">
        <f ca="1">IF(ISNUMBER(SEARCH($A$1,Points_tbl[[#This Row],[Point Name]])),MAX($I$4:I1083)+1,0)</f>
        <v>0</v>
      </c>
    </row>
    <row r="1085" spans="7:9">
      <c r="G1085" s="130" t="s">
        <v>2524</v>
      </c>
      <c r="H1085" t="str">
        <f ca="1">IFERROR(INDEX(Points_tbl[Point Name],MATCH(ROWS(H$4:$H1084),Points_tbl[Index Count],0)),"")</f>
        <v/>
      </c>
      <c r="I1085">
        <f ca="1">IF(ISNUMBER(SEARCH($A$1,Points_tbl[[#This Row],[Point Name]])),MAX($I$4:I1084)+1,0)</f>
        <v>0</v>
      </c>
    </row>
    <row r="1086" spans="7:9">
      <c r="G1086" s="130" t="s">
        <v>2525</v>
      </c>
      <c r="H1086" t="str">
        <f ca="1">IFERROR(INDEX(Points_tbl[Point Name],MATCH(ROWS(H$4:$H1085),Points_tbl[Index Count],0)),"")</f>
        <v/>
      </c>
      <c r="I1086">
        <f ca="1">IF(ISNUMBER(SEARCH($A$1,Points_tbl[[#This Row],[Point Name]])),MAX($I$4:I1085)+1,0)</f>
        <v>0</v>
      </c>
    </row>
    <row r="1087" spans="7:9">
      <c r="G1087" s="130" t="s">
        <v>2526</v>
      </c>
      <c r="H1087" t="str">
        <f ca="1">IFERROR(INDEX(Points_tbl[Point Name],MATCH(ROWS(H$4:$H1086),Points_tbl[Index Count],0)),"")</f>
        <v/>
      </c>
      <c r="I1087">
        <f ca="1">IF(ISNUMBER(SEARCH($A$1,Points_tbl[[#This Row],[Point Name]])),MAX($I$4:I1086)+1,0)</f>
        <v>0</v>
      </c>
    </row>
    <row r="1088" spans="7:9">
      <c r="G1088" s="130" t="s">
        <v>2527</v>
      </c>
      <c r="H1088" t="str">
        <f ca="1">IFERROR(INDEX(Points_tbl[Point Name],MATCH(ROWS(H$4:$H1087),Points_tbl[Index Count],0)),"")</f>
        <v/>
      </c>
      <c r="I1088">
        <f ca="1">IF(ISNUMBER(SEARCH($A$1,Points_tbl[[#This Row],[Point Name]])),MAX($I$4:I1087)+1,0)</f>
        <v>0</v>
      </c>
    </row>
    <row r="1089" spans="7:9">
      <c r="G1089" s="130" t="s">
        <v>2528</v>
      </c>
      <c r="H1089" t="str">
        <f ca="1">IFERROR(INDEX(Points_tbl[Point Name],MATCH(ROWS(H$4:$H1088),Points_tbl[Index Count],0)),"")</f>
        <v/>
      </c>
      <c r="I1089">
        <f ca="1">IF(ISNUMBER(SEARCH($A$1,Points_tbl[[#This Row],[Point Name]])),MAX($I$4:I1088)+1,0)</f>
        <v>0</v>
      </c>
    </row>
    <row r="1090" spans="7:9">
      <c r="G1090" s="130" t="s">
        <v>2529</v>
      </c>
      <c r="H1090" t="str">
        <f ca="1">IFERROR(INDEX(Points_tbl[Point Name],MATCH(ROWS(H$4:$H1089),Points_tbl[Index Count],0)),"")</f>
        <v/>
      </c>
      <c r="I1090">
        <f ca="1">IF(ISNUMBER(SEARCH($A$1,Points_tbl[[#This Row],[Point Name]])),MAX($I$4:I1089)+1,0)</f>
        <v>0</v>
      </c>
    </row>
    <row r="1091" spans="7:9">
      <c r="G1091" s="130" t="s">
        <v>2530</v>
      </c>
      <c r="H1091" t="str">
        <f ca="1">IFERROR(INDEX(Points_tbl[Point Name],MATCH(ROWS(H$4:$H1090),Points_tbl[Index Count],0)),"")</f>
        <v/>
      </c>
      <c r="I1091">
        <f ca="1">IF(ISNUMBER(SEARCH($A$1,Points_tbl[[#This Row],[Point Name]])),MAX($I$4:I1090)+1,0)</f>
        <v>0</v>
      </c>
    </row>
    <row r="1092" spans="7:9">
      <c r="G1092" s="130" t="s">
        <v>554</v>
      </c>
      <c r="H1092" t="str">
        <f ca="1">IFERROR(INDEX(Points_tbl[Point Name],MATCH(ROWS(H$4:$H1091),Points_tbl[Index Count],0)),"")</f>
        <v/>
      </c>
      <c r="I1092">
        <f ca="1">IF(ISNUMBER(SEARCH($A$1,Points_tbl[[#This Row],[Point Name]])),MAX($I$4:I1091)+1,0)</f>
        <v>0</v>
      </c>
    </row>
    <row r="1093" spans="7:9">
      <c r="G1093" s="130" t="s">
        <v>2531</v>
      </c>
      <c r="H1093" t="str">
        <f ca="1">IFERROR(INDEX(Points_tbl[Point Name],MATCH(ROWS(H$4:$H1092),Points_tbl[Index Count],0)),"")</f>
        <v/>
      </c>
      <c r="I1093">
        <f ca="1">IF(ISNUMBER(SEARCH($A$1,Points_tbl[[#This Row],[Point Name]])),MAX($I$4:I1092)+1,0)</f>
        <v>0</v>
      </c>
    </row>
    <row r="1094" spans="7:9">
      <c r="G1094" s="130" t="s">
        <v>555</v>
      </c>
      <c r="H1094" t="str">
        <f ca="1">IFERROR(INDEX(Points_tbl[Point Name],MATCH(ROWS(H$4:$H1093),Points_tbl[Index Count],0)),"")</f>
        <v/>
      </c>
      <c r="I1094">
        <f ca="1">IF(ISNUMBER(SEARCH($A$1,Points_tbl[[#This Row],[Point Name]])),MAX($I$4:I1093)+1,0)</f>
        <v>0</v>
      </c>
    </row>
    <row r="1095" spans="7:9">
      <c r="G1095" s="130" t="s">
        <v>556</v>
      </c>
      <c r="H1095" t="str">
        <f ca="1">IFERROR(INDEX(Points_tbl[Point Name],MATCH(ROWS(H$4:$H1094),Points_tbl[Index Count],0)),"")</f>
        <v/>
      </c>
      <c r="I1095">
        <f ca="1">IF(ISNUMBER(SEARCH($A$1,Points_tbl[[#This Row],[Point Name]])),MAX($I$4:I1094)+1,0)</f>
        <v>0</v>
      </c>
    </row>
    <row r="1096" spans="7:9">
      <c r="G1096" s="130" t="s">
        <v>557</v>
      </c>
      <c r="H1096" t="str">
        <f ca="1">IFERROR(INDEX(Points_tbl[Point Name],MATCH(ROWS(H$4:$H1095),Points_tbl[Index Count],0)),"")</f>
        <v/>
      </c>
      <c r="I1096">
        <f ca="1">IF(ISNUMBER(SEARCH($A$1,Points_tbl[[#This Row],[Point Name]])),MAX($I$4:I1095)+1,0)</f>
        <v>0</v>
      </c>
    </row>
    <row r="1097" spans="7:9">
      <c r="G1097" s="130" t="s">
        <v>2532</v>
      </c>
      <c r="H1097" t="str">
        <f ca="1">IFERROR(INDEX(Points_tbl[Point Name],MATCH(ROWS(H$4:$H1096),Points_tbl[Index Count],0)),"")</f>
        <v/>
      </c>
      <c r="I1097">
        <f ca="1">IF(ISNUMBER(SEARCH($A$1,Points_tbl[[#This Row],[Point Name]])),MAX($I$4:I1096)+1,0)</f>
        <v>0</v>
      </c>
    </row>
    <row r="1098" spans="7:9">
      <c r="G1098" s="130" t="s">
        <v>2533</v>
      </c>
      <c r="H1098" t="str">
        <f ca="1">IFERROR(INDEX(Points_tbl[Point Name],MATCH(ROWS(H$4:$H1097),Points_tbl[Index Count],0)),"")</f>
        <v/>
      </c>
      <c r="I1098">
        <f ca="1">IF(ISNUMBER(SEARCH($A$1,Points_tbl[[#This Row],[Point Name]])),MAX($I$4:I1097)+1,0)</f>
        <v>0</v>
      </c>
    </row>
    <row r="1099" spans="7:9">
      <c r="G1099" s="130" t="s">
        <v>558</v>
      </c>
      <c r="H1099" t="str">
        <f ca="1">IFERROR(INDEX(Points_tbl[Point Name],MATCH(ROWS(H$4:$H1098),Points_tbl[Index Count],0)),"")</f>
        <v/>
      </c>
      <c r="I1099">
        <f ca="1">IF(ISNUMBER(SEARCH($A$1,Points_tbl[[#This Row],[Point Name]])),MAX($I$4:I1098)+1,0)</f>
        <v>0</v>
      </c>
    </row>
    <row r="1100" spans="7:9">
      <c r="G1100" s="130" t="s">
        <v>2534</v>
      </c>
      <c r="H1100" t="str">
        <f ca="1">IFERROR(INDEX(Points_tbl[Point Name],MATCH(ROWS(H$4:$H1099),Points_tbl[Index Count],0)),"")</f>
        <v/>
      </c>
      <c r="I1100">
        <f ca="1">IF(ISNUMBER(SEARCH($A$1,Points_tbl[[#This Row],[Point Name]])),MAX($I$4:I1099)+1,0)</f>
        <v>0</v>
      </c>
    </row>
    <row r="1101" spans="7:9">
      <c r="G1101" s="130" t="s">
        <v>1434</v>
      </c>
      <c r="H1101" t="str">
        <f ca="1">IFERROR(INDEX(Points_tbl[Point Name],MATCH(ROWS(H$4:$H1100),Points_tbl[Index Count],0)),"")</f>
        <v/>
      </c>
      <c r="I1101">
        <f ca="1">IF(ISNUMBER(SEARCH($A$1,Points_tbl[[#This Row],[Point Name]])),MAX($I$4:I1100)+1,0)</f>
        <v>0</v>
      </c>
    </row>
    <row r="1102" spans="7:9">
      <c r="G1102" s="130" t="s">
        <v>2535</v>
      </c>
      <c r="H1102" t="str">
        <f ca="1">IFERROR(INDEX(Points_tbl[Point Name],MATCH(ROWS(H$4:$H1101),Points_tbl[Index Count],0)),"")</f>
        <v/>
      </c>
      <c r="I1102">
        <f ca="1">IF(ISNUMBER(SEARCH($A$1,Points_tbl[[#This Row],[Point Name]])),MAX($I$4:I1101)+1,0)</f>
        <v>0</v>
      </c>
    </row>
    <row r="1103" spans="7:9">
      <c r="G1103" s="130" t="s">
        <v>559</v>
      </c>
      <c r="H1103" t="str">
        <f ca="1">IFERROR(INDEX(Points_tbl[Point Name],MATCH(ROWS(H$4:$H1102),Points_tbl[Index Count],0)),"")</f>
        <v/>
      </c>
      <c r="I1103">
        <f ca="1">IF(ISNUMBER(SEARCH($A$1,Points_tbl[[#This Row],[Point Name]])),MAX($I$4:I1102)+1,0)</f>
        <v>0</v>
      </c>
    </row>
    <row r="1104" spans="7:9">
      <c r="G1104" s="130" t="s">
        <v>560</v>
      </c>
      <c r="H1104" t="str">
        <f ca="1">IFERROR(INDEX(Points_tbl[Point Name],MATCH(ROWS(H$4:$H1103),Points_tbl[Index Count],0)),"")</f>
        <v/>
      </c>
      <c r="I1104">
        <f ca="1">IF(ISNUMBER(SEARCH($A$1,Points_tbl[[#This Row],[Point Name]])),MAX($I$4:I1103)+1,0)</f>
        <v>0</v>
      </c>
    </row>
    <row r="1105" spans="7:9">
      <c r="G1105" s="130" t="s">
        <v>2536</v>
      </c>
      <c r="H1105" t="str">
        <f ca="1">IFERROR(INDEX(Points_tbl[Point Name],MATCH(ROWS(H$4:$H1104),Points_tbl[Index Count],0)),"")</f>
        <v/>
      </c>
      <c r="I1105">
        <f ca="1">IF(ISNUMBER(SEARCH($A$1,Points_tbl[[#This Row],[Point Name]])),MAX($I$4:I1104)+1,0)</f>
        <v>0</v>
      </c>
    </row>
    <row r="1106" spans="7:9">
      <c r="G1106" s="130" t="s">
        <v>561</v>
      </c>
      <c r="H1106" t="str">
        <f ca="1">IFERROR(INDEX(Points_tbl[Point Name],MATCH(ROWS(H$4:$H1105),Points_tbl[Index Count],0)),"")</f>
        <v/>
      </c>
      <c r="I1106">
        <f ca="1">IF(ISNUMBER(SEARCH($A$1,Points_tbl[[#This Row],[Point Name]])),MAX($I$4:I1105)+1,0)</f>
        <v>0</v>
      </c>
    </row>
    <row r="1107" spans="7:9">
      <c r="G1107" s="130" t="s">
        <v>562</v>
      </c>
      <c r="H1107" t="str">
        <f ca="1">IFERROR(INDEX(Points_tbl[Point Name],MATCH(ROWS(H$4:$H1106),Points_tbl[Index Count],0)),"")</f>
        <v/>
      </c>
      <c r="I1107">
        <f ca="1">IF(ISNUMBER(SEARCH($A$1,Points_tbl[[#This Row],[Point Name]])),MAX($I$4:I1106)+1,0)</f>
        <v>0</v>
      </c>
    </row>
    <row r="1108" spans="7:9">
      <c r="G1108" s="130" t="s">
        <v>2537</v>
      </c>
      <c r="H1108" t="str">
        <f ca="1">IFERROR(INDEX(Points_tbl[Point Name],MATCH(ROWS(H$4:$H1107),Points_tbl[Index Count],0)),"")</f>
        <v/>
      </c>
      <c r="I1108">
        <f ca="1">IF(ISNUMBER(SEARCH($A$1,Points_tbl[[#This Row],[Point Name]])),MAX($I$4:I1107)+1,0)</f>
        <v>0</v>
      </c>
    </row>
    <row r="1109" spans="7:9">
      <c r="G1109" s="130" t="s">
        <v>2538</v>
      </c>
      <c r="H1109" t="str">
        <f ca="1">IFERROR(INDEX(Points_tbl[Point Name],MATCH(ROWS(H$4:$H1108),Points_tbl[Index Count],0)),"")</f>
        <v/>
      </c>
      <c r="I1109">
        <f ca="1">IF(ISNUMBER(SEARCH($A$1,Points_tbl[[#This Row],[Point Name]])),MAX($I$4:I1108)+1,0)</f>
        <v>0</v>
      </c>
    </row>
    <row r="1110" spans="7:9">
      <c r="G1110" s="130" t="s">
        <v>2539</v>
      </c>
      <c r="H1110" t="str">
        <f ca="1">IFERROR(INDEX(Points_tbl[Point Name],MATCH(ROWS(H$4:$H1109),Points_tbl[Index Count],0)),"")</f>
        <v/>
      </c>
      <c r="I1110">
        <f ca="1">IF(ISNUMBER(SEARCH($A$1,Points_tbl[[#This Row],[Point Name]])),MAX($I$4:I1109)+1,0)</f>
        <v>0</v>
      </c>
    </row>
    <row r="1111" spans="7:9">
      <c r="G1111" s="130" t="s">
        <v>563</v>
      </c>
      <c r="H1111" t="str">
        <f ca="1">IFERROR(INDEX(Points_tbl[Point Name],MATCH(ROWS(H$4:$H1110),Points_tbl[Index Count],0)),"")</f>
        <v/>
      </c>
      <c r="I1111">
        <f ca="1">IF(ISNUMBER(SEARCH($A$1,Points_tbl[[#This Row],[Point Name]])),MAX($I$4:I1110)+1,0)</f>
        <v>0</v>
      </c>
    </row>
    <row r="1112" spans="7:9">
      <c r="G1112" s="130" t="s">
        <v>2540</v>
      </c>
      <c r="H1112" t="str">
        <f ca="1">IFERROR(INDEX(Points_tbl[Point Name],MATCH(ROWS(H$4:$H1111),Points_tbl[Index Count],0)),"")</f>
        <v/>
      </c>
      <c r="I1112">
        <f ca="1">IF(ISNUMBER(SEARCH($A$1,Points_tbl[[#This Row],[Point Name]])),MAX($I$4:I1111)+1,0)</f>
        <v>0</v>
      </c>
    </row>
    <row r="1113" spans="7:9">
      <c r="G1113" s="130" t="s">
        <v>2541</v>
      </c>
      <c r="H1113" t="str">
        <f ca="1">IFERROR(INDEX(Points_tbl[Point Name],MATCH(ROWS(H$4:$H1112),Points_tbl[Index Count],0)),"")</f>
        <v/>
      </c>
      <c r="I1113">
        <f ca="1">IF(ISNUMBER(SEARCH($A$1,Points_tbl[[#This Row],[Point Name]])),MAX($I$4:I1112)+1,0)</f>
        <v>0</v>
      </c>
    </row>
    <row r="1114" spans="7:9">
      <c r="G1114" s="130" t="s">
        <v>564</v>
      </c>
      <c r="H1114" t="str">
        <f ca="1">IFERROR(INDEX(Points_tbl[Point Name],MATCH(ROWS(H$4:$H1113),Points_tbl[Index Count],0)),"")</f>
        <v/>
      </c>
      <c r="I1114">
        <f ca="1">IF(ISNUMBER(SEARCH($A$1,Points_tbl[[#This Row],[Point Name]])),MAX($I$4:I1113)+1,0)</f>
        <v>0</v>
      </c>
    </row>
    <row r="1115" spans="7:9">
      <c r="G1115" s="130" t="s">
        <v>1381</v>
      </c>
      <c r="H1115" t="str">
        <f ca="1">IFERROR(INDEX(Points_tbl[Point Name],MATCH(ROWS(H$4:$H1114),Points_tbl[Index Count],0)),"")</f>
        <v/>
      </c>
      <c r="I1115">
        <f ca="1">IF(ISNUMBER(SEARCH($A$1,Points_tbl[[#This Row],[Point Name]])),MAX($I$4:I1114)+1,0)</f>
        <v>0</v>
      </c>
    </row>
    <row r="1116" spans="7:9">
      <c r="G1116" s="130" t="s">
        <v>2542</v>
      </c>
      <c r="H1116" t="str">
        <f ca="1">IFERROR(INDEX(Points_tbl[Point Name],MATCH(ROWS(H$4:$H1115),Points_tbl[Index Count],0)),"")</f>
        <v/>
      </c>
      <c r="I1116">
        <f ca="1">IF(ISNUMBER(SEARCH($A$1,Points_tbl[[#This Row],[Point Name]])),MAX($I$4:I1115)+1,0)</f>
        <v>0</v>
      </c>
    </row>
    <row r="1117" spans="7:9">
      <c r="G1117" s="130" t="s">
        <v>2543</v>
      </c>
      <c r="H1117" t="str">
        <f ca="1">IFERROR(INDEX(Points_tbl[Point Name],MATCH(ROWS(H$4:$H1116),Points_tbl[Index Count],0)),"")</f>
        <v/>
      </c>
      <c r="I1117">
        <f ca="1">IF(ISNUMBER(SEARCH($A$1,Points_tbl[[#This Row],[Point Name]])),MAX($I$4:I1116)+1,0)</f>
        <v>0</v>
      </c>
    </row>
    <row r="1118" spans="7:9">
      <c r="G1118" s="130" t="s">
        <v>565</v>
      </c>
      <c r="H1118" t="str">
        <f ca="1">IFERROR(INDEX(Points_tbl[Point Name],MATCH(ROWS(H$4:$H1117),Points_tbl[Index Count],0)),"")</f>
        <v/>
      </c>
      <c r="I1118">
        <f ca="1">IF(ISNUMBER(SEARCH($A$1,Points_tbl[[#This Row],[Point Name]])),MAX($I$4:I1117)+1,0)</f>
        <v>0</v>
      </c>
    </row>
    <row r="1119" spans="7:9">
      <c r="G1119" s="130" t="s">
        <v>566</v>
      </c>
      <c r="H1119" t="str">
        <f ca="1">IFERROR(INDEX(Points_tbl[Point Name],MATCH(ROWS(H$4:$H1118),Points_tbl[Index Count],0)),"")</f>
        <v/>
      </c>
      <c r="I1119">
        <f ca="1">IF(ISNUMBER(SEARCH($A$1,Points_tbl[[#This Row],[Point Name]])),MAX($I$4:I1118)+1,0)</f>
        <v>0</v>
      </c>
    </row>
    <row r="1120" spans="7:9">
      <c r="G1120" s="130" t="s">
        <v>2544</v>
      </c>
      <c r="H1120" t="str">
        <f ca="1">IFERROR(INDEX(Points_tbl[Point Name],MATCH(ROWS(H$4:$H1119),Points_tbl[Index Count],0)),"")</f>
        <v/>
      </c>
      <c r="I1120">
        <f ca="1">IF(ISNUMBER(SEARCH($A$1,Points_tbl[[#This Row],[Point Name]])),MAX($I$4:I1119)+1,0)</f>
        <v>0</v>
      </c>
    </row>
    <row r="1121" spans="7:9">
      <c r="G1121" s="130" t="s">
        <v>1679</v>
      </c>
      <c r="H1121" t="str">
        <f ca="1">IFERROR(INDEX(Points_tbl[Point Name],MATCH(ROWS(H$4:$H1120),Points_tbl[Index Count],0)),"")</f>
        <v/>
      </c>
      <c r="I1121">
        <f ca="1">IF(ISNUMBER(SEARCH($A$1,Points_tbl[[#This Row],[Point Name]])),MAX($I$4:I1120)+1,0)</f>
        <v>0</v>
      </c>
    </row>
    <row r="1122" spans="7:9">
      <c r="G1122" s="130" t="s">
        <v>1680</v>
      </c>
      <c r="H1122" t="str">
        <f ca="1">IFERROR(INDEX(Points_tbl[Point Name],MATCH(ROWS(H$4:$H1121),Points_tbl[Index Count],0)),"")</f>
        <v/>
      </c>
      <c r="I1122">
        <f ca="1">IF(ISNUMBER(SEARCH($A$1,Points_tbl[[#This Row],[Point Name]])),MAX($I$4:I1121)+1,0)</f>
        <v>0</v>
      </c>
    </row>
    <row r="1123" spans="7:9">
      <c r="G1123" s="130" t="s">
        <v>2545</v>
      </c>
      <c r="H1123" t="str">
        <f ca="1">IFERROR(INDEX(Points_tbl[Point Name],MATCH(ROWS(H$4:$H1122),Points_tbl[Index Count],0)),"")</f>
        <v/>
      </c>
      <c r="I1123">
        <f ca="1">IF(ISNUMBER(SEARCH($A$1,Points_tbl[[#This Row],[Point Name]])),MAX($I$4:I1122)+1,0)</f>
        <v>0</v>
      </c>
    </row>
    <row r="1124" spans="7:9">
      <c r="G1124" s="130" t="s">
        <v>2546</v>
      </c>
      <c r="H1124" t="str">
        <f ca="1">IFERROR(INDEX(Points_tbl[Point Name],MATCH(ROWS(H$4:$H1123),Points_tbl[Index Count],0)),"")</f>
        <v/>
      </c>
      <c r="I1124">
        <f ca="1">IF(ISNUMBER(SEARCH($A$1,Points_tbl[[#This Row],[Point Name]])),MAX($I$4:I1123)+1,0)</f>
        <v>0</v>
      </c>
    </row>
    <row r="1125" spans="7:9">
      <c r="G1125" s="130" t="s">
        <v>567</v>
      </c>
      <c r="H1125" t="str">
        <f ca="1">IFERROR(INDEX(Points_tbl[Point Name],MATCH(ROWS(H$4:$H1124),Points_tbl[Index Count],0)),"")</f>
        <v/>
      </c>
      <c r="I1125">
        <f ca="1">IF(ISNUMBER(SEARCH($A$1,Points_tbl[[#This Row],[Point Name]])),MAX($I$4:I1124)+1,0)</f>
        <v>0</v>
      </c>
    </row>
    <row r="1126" spans="7:9">
      <c r="G1126" s="130" t="s">
        <v>2547</v>
      </c>
      <c r="H1126" t="str">
        <f ca="1">IFERROR(INDEX(Points_tbl[Point Name],MATCH(ROWS(H$4:$H1125),Points_tbl[Index Count],0)),"")</f>
        <v/>
      </c>
      <c r="I1126">
        <f ca="1">IF(ISNUMBER(SEARCH($A$1,Points_tbl[[#This Row],[Point Name]])),MAX($I$4:I1125)+1,0)</f>
        <v>0</v>
      </c>
    </row>
    <row r="1127" spans="7:9">
      <c r="G1127" s="130" t="s">
        <v>2548</v>
      </c>
      <c r="H1127" t="str">
        <f ca="1">IFERROR(INDEX(Points_tbl[Point Name],MATCH(ROWS(H$4:$H1126),Points_tbl[Index Count],0)),"")</f>
        <v/>
      </c>
      <c r="I1127">
        <f ca="1">IF(ISNUMBER(SEARCH($A$1,Points_tbl[[#This Row],[Point Name]])),MAX($I$4:I1126)+1,0)</f>
        <v>0</v>
      </c>
    </row>
    <row r="1128" spans="7:9">
      <c r="G1128" s="130" t="s">
        <v>1068</v>
      </c>
      <c r="H1128" t="str">
        <f ca="1">IFERROR(INDEX(Points_tbl[Point Name],MATCH(ROWS(H$4:$H1127),Points_tbl[Index Count],0)),"")</f>
        <v/>
      </c>
      <c r="I1128">
        <f ca="1">IF(ISNUMBER(SEARCH($A$1,Points_tbl[[#This Row],[Point Name]])),MAX($I$4:I1127)+1,0)</f>
        <v>0</v>
      </c>
    </row>
    <row r="1129" spans="7:9">
      <c r="G1129" s="130" t="s">
        <v>2549</v>
      </c>
      <c r="H1129" t="str">
        <f ca="1">IFERROR(INDEX(Points_tbl[Point Name],MATCH(ROWS(H$4:$H1128),Points_tbl[Index Count],0)),"")</f>
        <v/>
      </c>
      <c r="I1129">
        <f ca="1">IF(ISNUMBER(SEARCH($A$1,Points_tbl[[#This Row],[Point Name]])),MAX($I$4:I1128)+1,0)</f>
        <v>0</v>
      </c>
    </row>
    <row r="1130" spans="7:9">
      <c r="G1130" s="130" t="s">
        <v>2550</v>
      </c>
      <c r="H1130" t="str">
        <f ca="1">IFERROR(INDEX(Points_tbl[Point Name],MATCH(ROWS(H$4:$H1129),Points_tbl[Index Count],0)),"")</f>
        <v/>
      </c>
      <c r="I1130">
        <f ca="1">IF(ISNUMBER(SEARCH($A$1,Points_tbl[[#This Row],[Point Name]])),MAX($I$4:I1129)+1,0)</f>
        <v>0</v>
      </c>
    </row>
    <row r="1131" spans="7:9">
      <c r="G1131" s="130" t="s">
        <v>2551</v>
      </c>
      <c r="H1131" t="str">
        <f ca="1">IFERROR(INDEX(Points_tbl[Point Name],MATCH(ROWS(H$4:$H1130),Points_tbl[Index Count],0)),"")</f>
        <v/>
      </c>
      <c r="I1131">
        <f ca="1">IF(ISNUMBER(SEARCH($A$1,Points_tbl[[#This Row],[Point Name]])),MAX($I$4:I1130)+1,0)</f>
        <v>0</v>
      </c>
    </row>
    <row r="1132" spans="7:9">
      <c r="G1132" s="130" t="s">
        <v>1681</v>
      </c>
      <c r="H1132" t="str">
        <f ca="1">IFERROR(INDEX(Points_tbl[Point Name],MATCH(ROWS(H$4:$H1131),Points_tbl[Index Count],0)),"")</f>
        <v/>
      </c>
      <c r="I1132">
        <f ca="1">IF(ISNUMBER(SEARCH($A$1,Points_tbl[[#This Row],[Point Name]])),MAX($I$4:I1131)+1,0)</f>
        <v>0</v>
      </c>
    </row>
    <row r="1133" spans="7:9">
      <c r="G1133" s="130" t="s">
        <v>2552</v>
      </c>
      <c r="H1133" t="str">
        <f ca="1">IFERROR(INDEX(Points_tbl[Point Name],MATCH(ROWS(H$4:$H1132),Points_tbl[Index Count],0)),"")</f>
        <v/>
      </c>
      <c r="I1133">
        <f ca="1">IF(ISNUMBER(SEARCH($A$1,Points_tbl[[#This Row],[Point Name]])),MAX($I$4:I1132)+1,0)</f>
        <v>0</v>
      </c>
    </row>
    <row r="1134" spans="7:9">
      <c r="G1134" s="130" t="s">
        <v>2553</v>
      </c>
      <c r="H1134" t="str">
        <f ca="1">IFERROR(INDEX(Points_tbl[Point Name],MATCH(ROWS(H$4:$H1133),Points_tbl[Index Count],0)),"")</f>
        <v/>
      </c>
      <c r="I1134">
        <f ca="1">IF(ISNUMBER(SEARCH($A$1,Points_tbl[[#This Row],[Point Name]])),MAX($I$4:I1133)+1,0)</f>
        <v>0</v>
      </c>
    </row>
    <row r="1135" spans="7:9">
      <c r="G1135" s="130" t="s">
        <v>2554</v>
      </c>
      <c r="H1135" t="str">
        <f ca="1">IFERROR(INDEX(Points_tbl[Point Name],MATCH(ROWS(H$4:$H1134),Points_tbl[Index Count],0)),"")</f>
        <v/>
      </c>
      <c r="I1135">
        <f ca="1">IF(ISNUMBER(SEARCH($A$1,Points_tbl[[#This Row],[Point Name]])),MAX($I$4:I1134)+1,0)</f>
        <v>0</v>
      </c>
    </row>
    <row r="1136" spans="7:9">
      <c r="G1136" s="130" t="s">
        <v>2555</v>
      </c>
      <c r="H1136" t="str">
        <f ca="1">IFERROR(INDEX(Points_tbl[Point Name],MATCH(ROWS(H$4:$H1135),Points_tbl[Index Count],0)),"")</f>
        <v/>
      </c>
      <c r="I1136">
        <f ca="1">IF(ISNUMBER(SEARCH($A$1,Points_tbl[[#This Row],[Point Name]])),MAX($I$4:I1135)+1,0)</f>
        <v>0</v>
      </c>
    </row>
    <row r="1137" spans="7:9">
      <c r="G1137" s="130" t="s">
        <v>2556</v>
      </c>
      <c r="H1137" t="str">
        <f ca="1">IFERROR(INDEX(Points_tbl[Point Name],MATCH(ROWS(H$4:$H1136),Points_tbl[Index Count],0)),"")</f>
        <v/>
      </c>
      <c r="I1137">
        <f ca="1">IF(ISNUMBER(SEARCH($A$1,Points_tbl[[#This Row],[Point Name]])),MAX($I$4:I1136)+1,0)</f>
        <v>0</v>
      </c>
    </row>
    <row r="1138" spans="7:9">
      <c r="G1138" s="130" t="s">
        <v>2557</v>
      </c>
      <c r="H1138" t="str">
        <f ca="1">IFERROR(INDEX(Points_tbl[Point Name],MATCH(ROWS(H$4:$H1137),Points_tbl[Index Count],0)),"")</f>
        <v/>
      </c>
      <c r="I1138">
        <f ca="1">IF(ISNUMBER(SEARCH($A$1,Points_tbl[[#This Row],[Point Name]])),MAX($I$4:I1137)+1,0)</f>
        <v>0</v>
      </c>
    </row>
    <row r="1139" spans="7:9">
      <c r="G1139" s="130" t="s">
        <v>2558</v>
      </c>
      <c r="H1139" t="str">
        <f ca="1">IFERROR(INDEX(Points_tbl[Point Name],MATCH(ROWS(H$4:$H1138),Points_tbl[Index Count],0)),"")</f>
        <v/>
      </c>
      <c r="I1139">
        <f ca="1">IF(ISNUMBER(SEARCH($A$1,Points_tbl[[#This Row],[Point Name]])),MAX($I$4:I1138)+1,0)</f>
        <v>0</v>
      </c>
    </row>
    <row r="1140" spans="7:9">
      <c r="G1140" s="130" t="s">
        <v>2559</v>
      </c>
      <c r="H1140" t="str">
        <f ca="1">IFERROR(INDEX(Points_tbl[Point Name],MATCH(ROWS(H$4:$H1139),Points_tbl[Index Count],0)),"")</f>
        <v/>
      </c>
      <c r="I1140">
        <f ca="1">IF(ISNUMBER(SEARCH($A$1,Points_tbl[[#This Row],[Point Name]])),MAX($I$4:I1139)+1,0)</f>
        <v>0</v>
      </c>
    </row>
    <row r="1141" spans="7:9">
      <c r="G1141" s="130" t="s">
        <v>2560</v>
      </c>
      <c r="H1141" t="str">
        <f ca="1">IFERROR(INDEX(Points_tbl[Point Name],MATCH(ROWS(H$4:$H1140),Points_tbl[Index Count],0)),"")</f>
        <v/>
      </c>
      <c r="I1141">
        <f ca="1">IF(ISNUMBER(SEARCH($A$1,Points_tbl[[#This Row],[Point Name]])),MAX($I$4:I1140)+1,0)</f>
        <v>0</v>
      </c>
    </row>
    <row r="1142" spans="7:9">
      <c r="G1142" s="130" t="s">
        <v>568</v>
      </c>
      <c r="H1142" t="str">
        <f ca="1">IFERROR(INDEX(Points_tbl[Point Name],MATCH(ROWS(H$4:$H1141),Points_tbl[Index Count],0)),"")</f>
        <v/>
      </c>
      <c r="I1142">
        <f ca="1">IF(ISNUMBER(SEARCH($A$1,Points_tbl[[#This Row],[Point Name]])),MAX($I$4:I1141)+1,0)</f>
        <v>0</v>
      </c>
    </row>
    <row r="1143" spans="7:9">
      <c r="G1143" s="130" t="s">
        <v>2561</v>
      </c>
      <c r="H1143" t="str">
        <f ca="1">IFERROR(INDEX(Points_tbl[Point Name],MATCH(ROWS(H$4:$H1142),Points_tbl[Index Count],0)),"")</f>
        <v/>
      </c>
      <c r="I1143">
        <f ca="1">IF(ISNUMBER(SEARCH($A$1,Points_tbl[[#This Row],[Point Name]])),MAX($I$4:I1142)+1,0)</f>
        <v>0</v>
      </c>
    </row>
    <row r="1144" spans="7:9">
      <c r="G1144" s="130" t="s">
        <v>2562</v>
      </c>
      <c r="H1144" t="str">
        <f ca="1">IFERROR(INDEX(Points_tbl[Point Name],MATCH(ROWS(H$4:$H1143),Points_tbl[Index Count],0)),"")</f>
        <v/>
      </c>
      <c r="I1144">
        <f ca="1">IF(ISNUMBER(SEARCH($A$1,Points_tbl[[#This Row],[Point Name]])),MAX($I$4:I1143)+1,0)</f>
        <v>0</v>
      </c>
    </row>
    <row r="1145" spans="7:9">
      <c r="G1145" s="130" t="s">
        <v>2563</v>
      </c>
      <c r="H1145" t="str">
        <f ca="1">IFERROR(INDEX(Points_tbl[Point Name],MATCH(ROWS(H$4:$H1144),Points_tbl[Index Count],0)),"")</f>
        <v/>
      </c>
      <c r="I1145">
        <f ca="1">IF(ISNUMBER(SEARCH($A$1,Points_tbl[[#This Row],[Point Name]])),MAX($I$4:I1144)+1,0)</f>
        <v>0</v>
      </c>
    </row>
    <row r="1146" spans="7:9">
      <c r="G1146" s="130" t="s">
        <v>569</v>
      </c>
      <c r="H1146" t="str">
        <f ca="1">IFERROR(INDEX(Points_tbl[Point Name],MATCH(ROWS(H$4:$H1145),Points_tbl[Index Count],0)),"")</f>
        <v/>
      </c>
      <c r="I1146">
        <f ca="1">IF(ISNUMBER(SEARCH($A$1,Points_tbl[[#This Row],[Point Name]])),MAX($I$4:I1145)+1,0)</f>
        <v>0</v>
      </c>
    </row>
    <row r="1147" spans="7:9">
      <c r="G1147" s="130" t="s">
        <v>2564</v>
      </c>
      <c r="H1147" t="str">
        <f ca="1">IFERROR(INDEX(Points_tbl[Point Name],MATCH(ROWS(H$4:$H1146),Points_tbl[Index Count],0)),"")</f>
        <v/>
      </c>
      <c r="I1147">
        <f ca="1">IF(ISNUMBER(SEARCH($A$1,Points_tbl[[#This Row],[Point Name]])),MAX($I$4:I1146)+1,0)</f>
        <v>0</v>
      </c>
    </row>
    <row r="1148" spans="7:9">
      <c r="G1148" s="130" t="s">
        <v>2565</v>
      </c>
      <c r="H1148" t="str">
        <f ca="1">IFERROR(INDEX(Points_tbl[Point Name],MATCH(ROWS(H$4:$H1147),Points_tbl[Index Count],0)),"")</f>
        <v/>
      </c>
      <c r="I1148">
        <f ca="1">IF(ISNUMBER(SEARCH($A$1,Points_tbl[[#This Row],[Point Name]])),MAX($I$4:I1147)+1,0)</f>
        <v>0</v>
      </c>
    </row>
    <row r="1149" spans="7:9">
      <c r="G1149" s="130" t="s">
        <v>2566</v>
      </c>
      <c r="H1149" t="str">
        <f ca="1">IFERROR(INDEX(Points_tbl[Point Name],MATCH(ROWS(H$4:$H1148),Points_tbl[Index Count],0)),"")</f>
        <v/>
      </c>
      <c r="I1149">
        <f ca="1">IF(ISNUMBER(SEARCH($A$1,Points_tbl[[#This Row],[Point Name]])),MAX($I$4:I1148)+1,0)</f>
        <v>0</v>
      </c>
    </row>
    <row r="1150" spans="7:9">
      <c r="G1150" s="130" t="s">
        <v>1682</v>
      </c>
      <c r="H1150" t="str">
        <f ca="1">IFERROR(INDEX(Points_tbl[Point Name],MATCH(ROWS(H$4:$H1149),Points_tbl[Index Count],0)),"")</f>
        <v/>
      </c>
      <c r="I1150">
        <f ca="1">IF(ISNUMBER(SEARCH($A$1,Points_tbl[[#This Row],[Point Name]])),MAX($I$4:I1149)+1,0)</f>
        <v>0</v>
      </c>
    </row>
    <row r="1151" spans="7:9">
      <c r="G1151" s="130" t="s">
        <v>2567</v>
      </c>
      <c r="H1151" t="str">
        <f ca="1">IFERROR(INDEX(Points_tbl[Point Name],MATCH(ROWS(H$4:$H1150),Points_tbl[Index Count],0)),"")</f>
        <v/>
      </c>
      <c r="I1151">
        <f ca="1">IF(ISNUMBER(SEARCH($A$1,Points_tbl[[#This Row],[Point Name]])),MAX($I$4:I1150)+1,0)</f>
        <v>0</v>
      </c>
    </row>
    <row r="1152" spans="7:9">
      <c r="G1152" s="130" t="s">
        <v>2568</v>
      </c>
      <c r="H1152" t="str">
        <f ca="1">IFERROR(INDEX(Points_tbl[Point Name],MATCH(ROWS(H$4:$H1151),Points_tbl[Index Count],0)),"")</f>
        <v/>
      </c>
      <c r="I1152">
        <f ca="1">IF(ISNUMBER(SEARCH($A$1,Points_tbl[[#This Row],[Point Name]])),MAX($I$4:I1151)+1,0)</f>
        <v>0</v>
      </c>
    </row>
    <row r="1153" spans="7:9">
      <c r="G1153" s="130" t="s">
        <v>1683</v>
      </c>
      <c r="H1153" t="str">
        <f ca="1">IFERROR(INDEX(Points_tbl[Point Name],MATCH(ROWS(H$4:$H1152),Points_tbl[Index Count],0)),"")</f>
        <v/>
      </c>
      <c r="I1153">
        <f ca="1">IF(ISNUMBER(SEARCH($A$1,Points_tbl[[#This Row],[Point Name]])),MAX($I$4:I1152)+1,0)</f>
        <v>0</v>
      </c>
    </row>
    <row r="1154" spans="7:9">
      <c r="G1154" s="130" t="s">
        <v>1684</v>
      </c>
      <c r="H1154" t="str">
        <f ca="1">IFERROR(INDEX(Points_tbl[Point Name],MATCH(ROWS(H$4:$H1153),Points_tbl[Index Count],0)),"")</f>
        <v/>
      </c>
      <c r="I1154">
        <f ca="1">IF(ISNUMBER(SEARCH($A$1,Points_tbl[[#This Row],[Point Name]])),MAX($I$4:I1153)+1,0)</f>
        <v>0</v>
      </c>
    </row>
    <row r="1155" spans="7:9">
      <c r="G1155" s="130" t="s">
        <v>1685</v>
      </c>
      <c r="H1155" t="str">
        <f ca="1">IFERROR(INDEX(Points_tbl[Point Name],MATCH(ROWS(H$4:$H1154),Points_tbl[Index Count],0)),"")</f>
        <v/>
      </c>
      <c r="I1155">
        <f ca="1">IF(ISNUMBER(SEARCH($A$1,Points_tbl[[#This Row],[Point Name]])),MAX($I$4:I1154)+1,0)</f>
        <v>0</v>
      </c>
    </row>
    <row r="1156" spans="7:9">
      <c r="G1156" s="130" t="s">
        <v>1686</v>
      </c>
      <c r="H1156" t="str">
        <f ca="1">IFERROR(INDEX(Points_tbl[Point Name],MATCH(ROWS(H$4:$H1155),Points_tbl[Index Count],0)),"")</f>
        <v/>
      </c>
      <c r="I1156">
        <f ca="1">IF(ISNUMBER(SEARCH($A$1,Points_tbl[[#This Row],[Point Name]])),MAX($I$4:I1155)+1,0)</f>
        <v>0</v>
      </c>
    </row>
    <row r="1157" spans="7:9">
      <c r="G1157" s="130" t="s">
        <v>570</v>
      </c>
      <c r="H1157" t="str">
        <f ca="1">IFERROR(INDEX(Points_tbl[Point Name],MATCH(ROWS(H$4:$H1156),Points_tbl[Index Count],0)),"")</f>
        <v/>
      </c>
      <c r="I1157">
        <f ca="1">IF(ISNUMBER(SEARCH($A$1,Points_tbl[[#This Row],[Point Name]])),MAX($I$4:I1156)+1,0)</f>
        <v>0</v>
      </c>
    </row>
    <row r="1158" spans="7:9">
      <c r="G1158" s="130" t="s">
        <v>2569</v>
      </c>
      <c r="H1158" t="str">
        <f ca="1">IFERROR(INDEX(Points_tbl[Point Name],MATCH(ROWS(H$4:$H1157),Points_tbl[Index Count],0)),"")</f>
        <v/>
      </c>
      <c r="I1158">
        <f ca="1">IF(ISNUMBER(SEARCH($A$1,Points_tbl[[#This Row],[Point Name]])),MAX($I$4:I1157)+1,0)</f>
        <v>0</v>
      </c>
    </row>
    <row r="1159" spans="7:9">
      <c r="G1159" s="130" t="s">
        <v>2570</v>
      </c>
      <c r="H1159" t="str">
        <f ca="1">IFERROR(INDEX(Points_tbl[Point Name],MATCH(ROWS(H$4:$H1158),Points_tbl[Index Count],0)),"")</f>
        <v/>
      </c>
      <c r="I1159">
        <f ca="1">IF(ISNUMBER(SEARCH($A$1,Points_tbl[[#This Row],[Point Name]])),MAX($I$4:I1158)+1,0)</f>
        <v>0</v>
      </c>
    </row>
    <row r="1160" spans="7:9">
      <c r="G1160" s="130" t="s">
        <v>1687</v>
      </c>
      <c r="H1160" t="str">
        <f ca="1">IFERROR(INDEX(Points_tbl[Point Name],MATCH(ROWS(H$4:$H1159),Points_tbl[Index Count],0)),"")</f>
        <v/>
      </c>
      <c r="I1160">
        <f ca="1">IF(ISNUMBER(SEARCH($A$1,Points_tbl[[#This Row],[Point Name]])),MAX($I$4:I1159)+1,0)</f>
        <v>0</v>
      </c>
    </row>
    <row r="1161" spans="7:9">
      <c r="G1161" s="130" t="s">
        <v>571</v>
      </c>
      <c r="H1161" t="str">
        <f ca="1">IFERROR(INDEX(Points_tbl[Point Name],MATCH(ROWS(H$4:$H1160),Points_tbl[Index Count],0)),"")</f>
        <v/>
      </c>
      <c r="I1161">
        <f ca="1">IF(ISNUMBER(SEARCH($A$1,Points_tbl[[#This Row],[Point Name]])),MAX($I$4:I1160)+1,0)</f>
        <v>0</v>
      </c>
    </row>
    <row r="1162" spans="7:9">
      <c r="G1162" s="130" t="s">
        <v>2571</v>
      </c>
      <c r="H1162" t="str">
        <f ca="1">IFERROR(INDEX(Points_tbl[Point Name],MATCH(ROWS(H$4:$H1161),Points_tbl[Index Count],0)),"")</f>
        <v/>
      </c>
      <c r="I1162">
        <f ca="1">IF(ISNUMBER(SEARCH($A$1,Points_tbl[[#This Row],[Point Name]])),MAX($I$4:I1161)+1,0)</f>
        <v>0</v>
      </c>
    </row>
    <row r="1163" spans="7:9">
      <c r="G1163" s="130" t="s">
        <v>1688</v>
      </c>
      <c r="H1163" t="str">
        <f ca="1">IFERROR(INDEX(Points_tbl[Point Name],MATCH(ROWS(H$4:$H1162),Points_tbl[Index Count],0)),"")</f>
        <v/>
      </c>
      <c r="I1163">
        <f ca="1">IF(ISNUMBER(SEARCH($A$1,Points_tbl[[#This Row],[Point Name]])),MAX($I$4:I1162)+1,0)</f>
        <v>0</v>
      </c>
    </row>
    <row r="1164" spans="7:9">
      <c r="G1164" s="130" t="s">
        <v>2572</v>
      </c>
      <c r="H1164" t="str">
        <f ca="1">IFERROR(INDEX(Points_tbl[Point Name],MATCH(ROWS(H$4:$H1163),Points_tbl[Index Count],0)),"")</f>
        <v/>
      </c>
      <c r="I1164">
        <f ca="1">IF(ISNUMBER(SEARCH($A$1,Points_tbl[[#This Row],[Point Name]])),MAX($I$4:I1163)+1,0)</f>
        <v>0</v>
      </c>
    </row>
    <row r="1165" spans="7:9">
      <c r="G1165" s="130" t="s">
        <v>2573</v>
      </c>
      <c r="H1165" t="str">
        <f ca="1">IFERROR(INDEX(Points_tbl[Point Name],MATCH(ROWS(H$4:$H1164),Points_tbl[Index Count],0)),"")</f>
        <v/>
      </c>
      <c r="I1165">
        <f ca="1">IF(ISNUMBER(SEARCH($A$1,Points_tbl[[#This Row],[Point Name]])),MAX($I$4:I1164)+1,0)</f>
        <v>0</v>
      </c>
    </row>
    <row r="1166" spans="7:9">
      <c r="G1166" s="130" t="s">
        <v>1435</v>
      </c>
      <c r="H1166" t="str">
        <f ca="1">IFERROR(INDEX(Points_tbl[Point Name],MATCH(ROWS(H$4:$H1165),Points_tbl[Index Count],0)),"")</f>
        <v/>
      </c>
      <c r="I1166">
        <f ca="1">IF(ISNUMBER(SEARCH($A$1,Points_tbl[[#This Row],[Point Name]])),MAX($I$4:I1165)+1,0)</f>
        <v>0</v>
      </c>
    </row>
    <row r="1167" spans="7:9">
      <c r="G1167" s="130" t="s">
        <v>1436</v>
      </c>
      <c r="H1167" t="str">
        <f ca="1">IFERROR(INDEX(Points_tbl[Point Name],MATCH(ROWS(H$4:$H1166),Points_tbl[Index Count],0)),"")</f>
        <v/>
      </c>
      <c r="I1167">
        <f ca="1">IF(ISNUMBER(SEARCH($A$1,Points_tbl[[#This Row],[Point Name]])),MAX($I$4:I1166)+1,0)</f>
        <v>0</v>
      </c>
    </row>
    <row r="1168" spans="7:9">
      <c r="G1168" s="130" t="s">
        <v>2574</v>
      </c>
      <c r="H1168" t="str">
        <f ca="1">IFERROR(INDEX(Points_tbl[Point Name],MATCH(ROWS(H$4:$H1167),Points_tbl[Index Count],0)),"")</f>
        <v/>
      </c>
      <c r="I1168">
        <f ca="1">IF(ISNUMBER(SEARCH($A$1,Points_tbl[[#This Row],[Point Name]])),MAX($I$4:I1167)+1,0)</f>
        <v>0</v>
      </c>
    </row>
    <row r="1169" spans="7:9">
      <c r="G1169" s="130" t="s">
        <v>572</v>
      </c>
      <c r="H1169" t="str">
        <f ca="1">IFERROR(INDEX(Points_tbl[Point Name],MATCH(ROWS(H$4:$H1168),Points_tbl[Index Count],0)),"")</f>
        <v/>
      </c>
      <c r="I1169">
        <f ca="1">IF(ISNUMBER(SEARCH($A$1,Points_tbl[[#This Row],[Point Name]])),MAX($I$4:I1168)+1,0)</f>
        <v>0</v>
      </c>
    </row>
    <row r="1170" spans="7:9">
      <c r="G1170" s="130" t="s">
        <v>573</v>
      </c>
      <c r="H1170" t="str">
        <f ca="1">IFERROR(INDEX(Points_tbl[Point Name],MATCH(ROWS(H$4:$H1169),Points_tbl[Index Count],0)),"")</f>
        <v/>
      </c>
      <c r="I1170">
        <f ca="1">IF(ISNUMBER(SEARCH($A$1,Points_tbl[[#This Row],[Point Name]])),MAX($I$4:I1169)+1,0)</f>
        <v>0</v>
      </c>
    </row>
    <row r="1171" spans="7:9">
      <c r="G1171" s="130" t="s">
        <v>1689</v>
      </c>
      <c r="H1171" t="str">
        <f ca="1">IFERROR(INDEX(Points_tbl[Point Name],MATCH(ROWS(H$4:$H1170),Points_tbl[Index Count],0)),"")</f>
        <v/>
      </c>
      <c r="I1171">
        <f ca="1">IF(ISNUMBER(SEARCH($A$1,Points_tbl[[#This Row],[Point Name]])),MAX($I$4:I1170)+1,0)</f>
        <v>0</v>
      </c>
    </row>
    <row r="1172" spans="7:9">
      <c r="G1172" s="130" t="s">
        <v>2575</v>
      </c>
      <c r="H1172" t="str">
        <f ca="1">IFERROR(INDEX(Points_tbl[Point Name],MATCH(ROWS(H$4:$H1171),Points_tbl[Index Count],0)),"")</f>
        <v/>
      </c>
      <c r="I1172">
        <f ca="1">IF(ISNUMBER(SEARCH($A$1,Points_tbl[[#This Row],[Point Name]])),MAX($I$4:I1171)+1,0)</f>
        <v>0</v>
      </c>
    </row>
    <row r="1173" spans="7:9">
      <c r="G1173" s="130" t="s">
        <v>2576</v>
      </c>
      <c r="H1173" t="str">
        <f ca="1">IFERROR(INDEX(Points_tbl[Point Name],MATCH(ROWS(H$4:$H1172),Points_tbl[Index Count],0)),"")</f>
        <v/>
      </c>
      <c r="I1173">
        <f ca="1">IF(ISNUMBER(SEARCH($A$1,Points_tbl[[#This Row],[Point Name]])),MAX($I$4:I1172)+1,0)</f>
        <v>0</v>
      </c>
    </row>
    <row r="1174" spans="7:9">
      <c r="G1174" s="130" t="s">
        <v>574</v>
      </c>
      <c r="H1174" t="str">
        <f ca="1">IFERROR(INDEX(Points_tbl[Point Name],MATCH(ROWS(H$4:$H1173),Points_tbl[Index Count],0)),"")</f>
        <v/>
      </c>
      <c r="I1174">
        <f ca="1">IF(ISNUMBER(SEARCH($A$1,Points_tbl[[#This Row],[Point Name]])),MAX($I$4:I1173)+1,0)</f>
        <v>0</v>
      </c>
    </row>
    <row r="1175" spans="7:9">
      <c r="G1175" s="130" t="s">
        <v>1437</v>
      </c>
      <c r="H1175" t="str">
        <f ca="1">IFERROR(INDEX(Points_tbl[Point Name],MATCH(ROWS(H$4:$H1174),Points_tbl[Index Count],0)),"")</f>
        <v/>
      </c>
      <c r="I1175">
        <f ca="1">IF(ISNUMBER(SEARCH($A$1,Points_tbl[[#This Row],[Point Name]])),MAX($I$4:I1174)+1,0)</f>
        <v>0</v>
      </c>
    </row>
    <row r="1176" spans="7:9">
      <c r="G1176" s="130" t="s">
        <v>2577</v>
      </c>
      <c r="H1176" t="str">
        <f ca="1">IFERROR(INDEX(Points_tbl[Point Name],MATCH(ROWS(H$4:$H1175),Points_tbl[Index Count],0)),"")</f>
        <v/>
      </c>
      <c r="I1176">
        <f ca="1">IF(ISNUMBER(SEARCH($A$1,Points_tbl[[#This Row],[Point Name]])),MAX($I$4:I1175)+1,0)</f>
        <v>0</v>
      </c>
    </row>
    <row r="1177" spans="7:9">
      <c r="G1177" s="130" t="s">
        <v>575</v>
      </c>
      <c r="H1177" t="str">
        <f ca="1">IFERROR(INDEX(Points_tbl[Point Name],MATCH(ROWS(H$4:$H1176),Points_tbl[Index Count],0)),"")</f>
        <v/>
      </c>
      <c r="I1177">
        <f ca="1">IF(ISNUMBER(SEARCH($A$1,Points_tbl[[#This Row],[Point Name]])),MAX($I$4:I1176)+1,0)</f>
        <v>0</v>
      </c>
    </row>
    <row r="1178" spans="7:9">
      <c r="G1178" s="130" t="s">
        <v>2578</v>
      </c>
      <c r="H1178" t="str">
        <f ca="1">IFERROR(INDEX(Points_tbl[Point Name],MATCH(ROWS(H$4:$H1177),Points_tbl[Index Count],0)),"")</f>
        <v/>
      </c>
      <c r="I1178">
        <f ca="1">IF(ISNUMBER(SEARCH($A$1,Points_tbl[[#This Row],[Point Name]])),MAX($I$4:I1177)+1,0)</f>
        <v>0</v>
      </c>
    </row>
    <row r="1179" spans="7:9">
      <c r="G1179" s="130" t="s">
        <v>576</v>
      </c>
      <c r="H1179" t="str">
        <f ca="1">IFERROR(INDEX(Points_tbl[Point Name],MATCH(ROWS(H$4:$H1178),Points_tbl[Index Count],0)),"")</f>
        <v/>
      </c>
      <c r="I1179">
        <f ca="1">IF(ISNUMBER(SEARCH($A$1,Points_tbl[[#This Row],[Point Name]])),MAX($I$4:I1178)+1,0)</f>
        <v>0</v>
      </c>
    </row>
    <row r="1180" spans="7:9">
      <c r="G1180" s="130" t="s">
        <v>2579</v>
      </c>
      <c r="H1180" t="str">
        <f ca="1">IFERROR(INDEX(Points_tbl[Point Name],MATCH(ROWS(H$4:$H1179),Points_tbl[Index Count],0)),"")</f>
        <v/>
      </c>
      <c r="I1180">
        <f ca="1">IF(ISNUMBER(SEARCH($A$1,Points_tbl[[#This Row],[Point Name]])),MAX($I$4:I1179)+1,0)</f>
        <v>0</v>
      </c>
    </row>
    <row r="1181" spans="7:9">
      <c r="G1181" s="130" t="s">
        <v>2580</v>
      </c>
      <c r="H1181" t="str">
        <f ca="1">IFERROR(INDEX(Points_tbl[Point Name],MATCH(ROWS(H$4:$H1180),Points_tbl[Index Count],0)),"")</f>
        <v/>
      </c>
      <c r="I1181">
        <f ca="1">IF(ISNUMBER(SEARCH($A$1,Points_tbl[[#This Row],[Point Name]])),MAX($I$4:I1180)+1,0)</f>
        <v>0</v>
      </c>
    </row>
    <row r="1182" spans="7:9">
      <c r="G1182" s="130" t="s">
        <v>577</v>
      </c>
      <c r="H1182" t="str">
        <f ca="1">IFERROR(INDEX(Points_tbl[Point Name],MATCH(ROWS(H$4:$H1181),Points_tbl[Index Count],0)),"")</f>
        <v/>
      </c>
      <c r="I1182">
        <f ca="1">IF(ISNUMBER(SEARCH($A$1,Points_tbl[[#This Row],[Point Name]])),MAX($I$4:I1181)+1,0)</f>
        <v>0</v>
      </c>
    </row>
    <row r="1183" spans="7:9">
      <c r="G1183" s="130" t="s">
        <v>2581</v>
      </c>
      <c r="H1183" t="str">
        <f ca="1">IFERROR(INDEX(Points_tbl[Point Name],MATCH(ROWS(H$4:$H1182),Points_tbl[Index Count],0)),"")</f>
        <v/>
      </c>
      <c r="I1183">
        <f ca="1">IF(ISNUMBER(SEARCH($A$1,Points_tbl[[#This Row],[Point Name]])),MAX($I$4:I1182)+1,0)</f>
        <v>0</v>
      </c>
    </row>
    <row r="1184" spans="7:9">
      <c r="G1184" s="130" t="s">
        <v>2582</v>
      </c>
      <c r="H1184" t="str">
        <f ca="1">IFERROR(INDEX(Points_tbl[Point Name],MATCH(ROWS(H$4:$H1183),Points_tbl[Index Count],0)),"")</f>
        <v/>
      </c>
      <c r="I1184">
        <f ca="1">IF(ISNUMBER(SEARCH($A$1,Points_tbl[[#This Row],[Point Name]])),MAX($I$4:I1183)+1,0)</f>
        <v>0</v>
      </c>
    </row>
    <row r="1185" spans="7:9">
      <c r="G1185" s="130" t="s">
        <v>2583</v>
      </c>
      <c r="H1185" t="str">
        <f ca="1">IFERROR(INDEX(Points_tbl[Point Name],MATCH(ROWS(H$4:$H1184),Points_tbl[Index Count],0)),"")</f>
        <v/>
      </c>
      <c r="I1185">
        <f ca="1">IF(ISNUMBER(SEARCH($A$1,Points_tbl[[#This Row],[Point Name]])),MAX($I$4:I1184)+1,0)</f>
        <v>0</v>
      </c>
    </row>
    <row r="1186" spans="7:9">
      <c r="G1186" s="130" t="s">
        <v>2584</v>
      </c>
      <c r="H1186" t="str">
        <f ca="1">IFERROR(INDEX(Points_tbl[Point Name],MATCH(ROWS(H$4:$H1185),Points_tbl[Index Count],0)),"")</f>
        <v/>
      </c>
      <c r="I1186">
        <f ca="1">IF(ISNUMBER(SEARCH($A$1,Points_tbl[[#This Row],[Point Name]])),MAX($I$4:I1185)+1,0)</f>
        <v>0</v>
      </c>
    </row>
    <row r="1187" spans="7:9">
      <c r="G1187" s="130" t="s">
        <v>2585</v>
      </c>
      <c r="H1187" t="str">
        <f ca="1">IFERROR(INDEX(Points_tbl[Point Name],MATCH(ROWS(H$4:$H1186),Points_tbl[Index Count],0)),"")</f>
        <v/>
      </c>
      <c r="I1187">
        <f ca="1">IF(ISNUMBER(SEARCH($A$1,Points_tbl[[#This Row],[Point Name]])),MAX($I$4:I1186)+1,0)</f>
        <v>0</v>
      </c>
    </row>
    <row r="1188" spans="7:9">
      <c r="G1188" s="130" t="s">
        <v>2586</v>
      </c>
      <c r="H1188" t="str">
        <f ca="1">IFERROR(INDEX(Points_tbl[Point Name],MATCH(ROWS(H$4:$H1187),Points_tbl[Index Count],0)),"")</f>
        <v/>
      </c>
      <c r="I1188">
        <f ca="1">IF(ISNUMBER(SEARCH($A$1,Points_tbl[[#This Row],[Point Name]])),MAX($I$4:I1187)+1,0)</f>
        <v>0</v>
      </c>
    </row>
    <row r="1189" spans="7:9">
      <c r="G1189" s="130" t="s">
        <v>1064</v>
      </c>
      <c r="H1189" t="str">
        <f ca="1">IFERROR(INDEX(Points_tbl[Point Name],MATCH(ROWS(H$4:$H1188),Points_tbl[Index Count],0)),"")</f>
        <v/>
      </c>
      <c r="I1189">
        <f ca="1">IF(ISNUMBER(SEARCH($A$1,Points_tbl[[#This Row],[Point Name]])),MAX($I$4:I1188)+1,0)</f>
        <v>0</v>
      </c>
    </row>
    <row r="1190" spans="7:9">
      <c r="G1190" s="130" t="s">
        <v>578</v>
      </c>
      <c r="H1190" t="str">
        <f ca="1">IFERROR(INDEX(Points_tbl[Point Name],MATCH(ROWS(H$4:$H1189),Points_tbl[Index Count],0)),"")</f>
        <v/>
      </c>
      <c r="I1190">
        <f ca="1">IF(ISNUMBER(SEARCH($A$1,Points_tbl[[#This Row],[Point Name]])),MAX($I$4:I1189)+1,0)</f>
        <v>0</v>
      </c>
    </row>
    <row r="1191" spans="7:9">
      <c r="G1191" s="130" t="s">
        <v>579</v>
      </c>
      <c r="H1191" t="str">
        <f ca="1">IFERROR(INDEX(Points_tbl[Point Name],MATCH(ROWS(H$4:$H1190),Points_tbl[Index Count],0)),"")</f>
        <v/>
      </c>
      <c r="I1191">
        <f ca="1">IF(ISNUMBER(SEARCH($A$1,Points_tbl[[#This Row],[Point Name]])),MAX($I$4:I1190)+1,0)</f>
        <v>0</v>
      </c>
    </row>
    <row r="1192" spans="7:9">
      <c r="G1192" s="130" t="s">
        <v>580</v>
      </c>
      <c r="H1192" t="str">
        <f ca="1">IFERROR(INDEX(Points_tbl[Point Name],MATCH(ROWS(H$4:$H1191),Points_tbl[Index Count],0)),"")</f>
        <v/>
      </c>
      <c r="I1192">
        <f ca="1">IF(ISNUMBER(SEARCH($A$1,Points_tbl[[#This Row],[Point Name]])),MAX($I$4:I1191)+1,0)</f>
        <v>0</v>
      </c>
    </row>
    <row r="1193" spans="7:9">
      <c r="G1193" s="130" t="s">
        <v>2587</v>
      </c>
      <c r="H1193" t="str">
        <f ca="1">IFERROR(INDEX(Points_tbl[Point Name],MATCH(ROWS(H$4:$H1192),Points_tbl[Index Count],0)),"")</f>
        <v/>
      </c>
      <c r="I1193">
        <f ca="1">IF(ISNUMBER(SEARCH($A$1,Points_tbl[[#This Row],[Point Name]])),MAX($I$4:I1192)+1,0)</f>
        <v>0</v>
      </c>
    </row>
    <row r="1194" spans="7:9">
      <c r="G1194" s="130" t="s">
        <v>2588</v>
      </c>
      <c r="H1194" t="str">
        <f ca="1">IFERROR(INDEX(Points_tbl[Point Name],MATCH(ROWS(H$4:$H1193),Points_tbl[Index Count],0)),"")</f>
        <v/>
      </c>
      <c r="I1194">
        <f ca="1">IF(ISNUMBER(SEARCH($A$1,Points_tbl[[#This Row],[Point Name]])),MAX($I$4:I1193)+1,0)</f>
        <v>0</v>
      </c>
    </row>
    <row r="1195" spans="7:9">
      <c r="G1195" s="130" t="s">
        <v>2589</v>
      </c>
      <c r="H1195" t="str">
        <f ca="1">IFERROR(INDEX(Points_tbl[Point Name],MATCH(ROWS(H$4:$H1194),Points_tbl[Index Count],0)),"")</f>
        <v/>
      </c>
      <c r="I1195">
        <f ca="1">IF(ISNUMBER(SEARCH($A$1,Points_tbl[[#This Row],[Point Name]])),MAX($I$4:I1194)+1,0)</f>
        <v>0</v>
      </c>
    </row>
    <row r="1196" spans="7:9">
      <c r="G1196" s="130" t="s">
        <v>2590</v>
      </c>
      <c r="H1196" t="str">
        <f ca="1">IFERROR(INDEX(Points_tbl[Point Name],MATCH(ROWS(H$4:$H1195),Points_tbl[Index Count],0)),"")</f>
        <v/>
      </c>
      <c r="I1196">
        <f ca="1">IF(ISNUMBER(SEARCH($A$1,Points_tbl[[#This Row],[Point Name]])),MAX($I$4:I1195)+1,0)</f>
        <v>0</v>
      </c>
    </row>
    <row r="1197" spans="7:9">
      <c r="G1197" s="130" t="s">
        <v>2591</v>
      </c>
      <c r="H1197" t="str">
        <f ca="1">IFERROR(INDEX(Points_tbl[Point Name],MATCH(ROWS(H$4:$H1196),Points_tbl[Index Count],0)),"")</f>
        <v/>
      </c>
      <c r="I1197">
        <f ca="1">IF(ISNUMBER(SEARCH($A$1,Points_tbl[[#This Row],[Point Name]])),MAX($I$4:I1196)+1,0)</f>
        <v>0</v>
      </c>
    </row>
    <row r="1198" spans="7:9">
      <c r="G1198" s="130" t="s">
        <v>2592</v>
      </c>
      <c r="H1198" t="str">
        <f ca="1">IFERROR(INDEX(Points_tbl[Point Name],MATCH(ROWS(H$4:$H1197),Points_tbl[Index Count],0)),"")</f>
        <v/>
      </c>
      <c r="I1198">
        <f ca="1">IF(ISNUMBER(SEARCH($A$1,Points_tbl[[#This Row],[Point Name]])),MAX($I$4:I1197)+1,0)</f>
        <v>0</v>
      </c>
    </row>
    <row r="1199" spans="7:9">
      <c r="G1199" s="130" t="s">
        <v>2593</v>
      </c>
      <c r="H1199" t="str">
        <f ca="1">IFERROR(INDEX(Points_tbl[Point Name],MATCH(ROWS(H$4:$H1198),Points_tbl[Index Count],0)),"")</f>
        <v/>
      </c>
      <c r="I1199">
        <f ca="1">IF(ISNUMBER(SEARCH($A$1,Points_tbl[[#This Row],[Point Name]])),MAX($I$4:I1198)+1,0)</f>
        <v>0</v>
      </c>
    </row>
    <row r="1200" spans="7:9">
      <c r="G1200" s="130" t="s">
        <v>2594</v>
      </c>
      <c r="H1200" t="str">
        <f ca="1">IFERROR(INDEX(Points_tbl[Point Name],MATCH(ROWS(H$4:$H1199),Points_tbl[Index Count],0)),"")</f>
        <v/>
      </c>
      <c r="I1200">
        <f ca="1">IF(ISNUMBER(SEARCH($A$1,Points_tbl[[#This Row],[Point Name]])),MAX($I$4:I1199)+1,0)</f>
        <v>0</v>
      </c>
    </row>
    <row r="1201" spans="7:9">
      <c r="G1201" s="130" t="s">
        <v>2595</v>
      </c>
      <c r="H1201" t="str">
        <f ca="1">IFERROR(INDEX(Points_tbl[Point Name],MATCH(ROWS(H$4:$H1200),Points_tbl[Index Count],0)),"")</f>
        <v/>
      </c>
      <c r="I1201">
        <f ca="1">IF(ISNUMBER(SEARCH($A$1,Points_tbl[[#This Row],[Point Name]])),MAX($I$4:I1200)+1,0)</f>
        <v>0</v>
      </c>
    </row>
    <row r="1202" spans="7:9">
      <c r="G1202" s="130" t="s">
        <v>581</v>
      </c>
      <c r="H1202" t="str">
        <f ca="1">IFERROR(INDEX(Points_tbl[Point Name],MATCH(ROWS(H$4:$H1201),Points_tbl[Index Count],0)),"")</f>
        <v/>
      </c>
      <c r="I1202">
        <f ca="1">IF(ISNUMBER(SEARCH($A$1,Points_tbl[[#This Row],[Point Name]])),MAX($I$4:I1201)+1,0)</f>
        <v>0</v>
      </c>
    </row>
    <row r="1203" spans="7:9">
      <c r="G1203" s="130" t="s">
        <v>1438</v>
      </c>
      <c r="H1203" t="str">
        <f ca="1">IFERROR(INDEX(Points_tbl[Point Name],MATCH(ROWS(H$4:$H1202),Points_tbl[Index Count],0)),"")</f>
        <v/>
      </c>
      <c r="I1203">
        <f ca="1">IF(ISNUMBER(SEARCH($A$1,Points_tbl[[#This Row],[Point Name]])),MAX($I$4:I1202)+1,0)</f>
        <v>0</v>
      </c>
    </row>
    <row r="1204" spans="7:9">
      <c r="G1204" s="130" t="s">
        <v>2596</v>
      </c>
      <c r="H1204" t="str">
        <f ca="1">IFERROR(INDEX(Points_tbl[Point Name],MATCH(ROWS(H$4:$H1203),Points_tbl[Index Count],0)),"")</f>
        <v/>
      </c>
      <c r="I1204">
        <f ca="1">IF(ISNUMBER(SEARCH($A$1,Points_tbl[[#This Row],[Point Name]])),MAX($I$4:I1203)+1,0)</f>
        <v>0</v>
      </c>
    </row>
    <row r="1205" spans="7:9">
      <c r="G1205" s="130" t="s">
        <v>2597</v>
      </c>
      <c r="H1205" t="str">
        <f ca="1">IFERROR(INDEX(Points_tbl[Point Name],MATCH(ROWS(H$4:$H1204),Points_tbl[Index Count],0)),"")</f>
        <v/>
      </c>
      <c r="I1205">
        <f ca="1">IF(ISNUMBER(SEARCH($A$1,Points_tbl[[#This Row],[Point Name]])),MAX($I$4:I1204)+1,0)</f>
        <v>0</v>
      </c>
    </row>
    <row r="1206" spans="7:9">
      <c r="G1206" s="130" t="s">
        <v>2598</v>
      </c>
      <c r="H1206" t="str">
        <f ca="1">IFERROR(INDEX(Points_tbl[Point Name],MATCH(ROWS(H$4:$H1205),Points_tbl[Index Count],0)),"")</f>
        <v/>
      </c>
      <c r="I1206">
        <f ca="1">IF(ISNUMBER(SEARCH($A$1,Points_tbl[[#This Row],[Point Name]])),MAX($I$4:I1205)+1,0)</f>
        <v>0</v>
      </c>
    </row>
    <row r="1207" spans="7:9">
      <c r="G1207" s="130" t="s">
        <v>2599</v>
      </c>
      <c r="H1207" t="str">
        <f ca="1">IFERROR(INDEX(Points_tbl[Point Name],MATCH(ROWS(H$4:$H1206),Points_tbl[Index Count],0)),"")</f>
        <v/>
      </c>
      <c r="I1207">
        <f ca="1">IF(ISNUMBER(SEARCH($A$1,Points_tbl[[#This Row],[Point Name]])),MAX($I$4:I1206)+1,0)</f>
        <v>0</v>
      </c>
    </row>
    <row r="1208" spans="7:9">
      <c r="G1208" s="130" t="s">
        <v>582</v>
      </c>
      <c r="H1208" t="str">
        <f ca="1">IFERROR(INDEX(Points_tbl[Point Name],MATCH(ROWS(H$4:$H1207),Points_tbl[Index Count],0)),"")</f>
        <v/>
      </c>
      <c r="I1208">
        <f ca="1">IF(ISNUMBER(SEARCH($A$1,Points_tbl[[#This Row],[Point Name]])),MAX($I$4:I1207)+1,0)</f>
        <v>0</v>
      </c>
    </row>
    <row r="1209" spans="7:9">
      <c r="G1209" s="130" t="s">
        <v>815</v>
      </c>
      <c r="H1209" t="str">
        <f ca="1">IFERROR(INDEX(Points_tbl[Point Name],MATCH(ROWS(H$4:$H1208),Points_tbl[Index Count],0)),"")</f>
        <v/>
      </c>
      <c r="I1209">
        <f ca="1">IF(ISNUMBER(SEARCH($A$1,Points_tbl[[#This Row],[Point Name]])),MAX($I$4:I1208)+1,0)</f>
        <v>0</v>
      </c>
    </row>
    <row r="1210" spans="7:9">
      <c r="G1210" s="130" t="s">
        <v>583</v>
      </c>
      <c r="H1210" t="str">
        <f ca="1">IFERROR(INDEX(Points_tbl[Point Name],MATCH(ROWS(H$4:$H1209),Points_tbl[Index Count],0)),"")</f>
        <v/>
      </c>
      <c r="I1210">
        <f ca="1">IF(ISNUMBER(SEARCH($A$1,Points_tbl[[#This Row],[Point Name]])),MAX($I$4:I1209)+1,0)</f>
        <v>0</v>
      </c>
    </row>
    <row r="1211" spans="7:9">
      <c r="G1211" s="130" t="s">
        <v>1690</v>
      </c>
      <c r="H1211" t="str">
        <f ca="1">IFERROR(INDEX(Points_tbl[Point Name],MATCH(ROWS(H$4:$H1210),Points_tbl[Index Count],0)),"")</f>
        <v/>
      </c>
      <c r="I1211">
        <f ca="1">IF(ISNUMBER(SEARCH($A$1,Points_tbl[[#This Row],[Point Name]])),MAX($I$4:I1210)+1,0)</f>
        <v>0</v>
      </c>
    </row>
    <row r="1212" spans="7:9">
      <c r="G1212" s="130" t="s">
        <v>2600</v>
      </c>
      <c r="H1212" t="str">
        <f ca="1">IFERROR(INDEX(Points_tbl[Point Name],MATCH(ROWS(H$4:$H1211),Points_tbl[Index Count],0)),"")</f>
        <v/>
      </c>
      <c r="I1212">
        <f ca="1">IF(ISNUMBER(SEARCH($A$1,Points_tbl[[#This Row],[Point Name]])),MAX($I$4:I1211)+1,0)</f>
        <v>0</v>
      </c>
    </row>
    <row r="1213" spans="7:9">
      <c r="G1213" s="130" t="s">
        <v>2601</v>
      </c>
      <c r="H1213" t="str">
        <f ca="1">IFERROR(INDEX(Points_tbl[Point Name],MATCH(ROWS(H$4:$H1212),Points_tbl[Index Count],0)),"")</f>
        <v/>
      </c>
      <c r="I1213">
        <f ca="1">IF(ISNUMBER(SEARCH($A$1,Points_tbl[[#This Row],[Point Name]])),MAX($I$4:I1212)+1,0)</f>
        <v>0</v>
      </c>
    </row>
    <row r="1214" spans="7:9">
      <c r="G1214" s="130" t="s">
        <v>1691</v>
      </c>
      <c r="H1214" t="str">
        <f ca="1">IFERROR(INDEX(Points_tbl[Point Name],MATCH(ROWS(H$4:$H1213),Points_tbl[Index Count],0)),"")</f>
        <v/>
      </c>
      <c r="I1214">
        <f ca="1">IF(ISNUMBER(SEARCH($A$1,Points_tbl[[#This Row],[Point Name]])),MAX($I$4:I1213)+1,0)</f>
        <v>0</v>
      </c>
    </row>
    <row r="1215" spans="7:9">
      <c r="G1215" s="130" t="s">
        <v>1065</v>
      </c>
      <c r="H1215" t="str">
        <f ca="1">IFERROR(INDEX(Points_tbl[Point Name],MATCH(ROWS(H$4:$H1214),Points_tbl[Index Count],0)),"")</f>
        <v/>
      </c>
      <c r="I1215">
        <f ca="1">IF(ISNUMBER(SEARCH($A$1,Points_tbl[[#This Row],[Point Name]])),MAX($I$4:I1214)+1,0)</f>
        <v>0</v>
      </c>
    </row>
    <row r="1216" spans="7:9">
      <c r="G1216" s="130" t="s">
        <v>1692</v>
      </c>
      <c r="H1216" t="str">
        <f ca="1">IFERROR(INDEX(Points_tbl[Point Name],MATCH(ROWS(H$4:$H1215),Points_tbl[Index Count],0)),"")</f>
        <v/>
      </c>
      <c r="I1216">
        <f ca="1">IF(ISNUMBER(SEARCH($A$1,Points_tbl[[#This Row],[Point Name]])),MAX($I$4:I1215)+1,0)</f>
        <v>0</v>
      </c>
    </row>
    <row r="1217" spans="7:9">
      <c r="G1217" s="130" t="s">
        <v>2602</v>
      </c>
      <c r="H1217" t="str">
        <f ca="1">IFERROR(INDEX(Points_tbl[Point Name],MATCH(ROWS(H$4:$H1216),Points_tbl[Index Count],0)),"")</f>
        <v/>
      </c>
      <c r="I1217">
        <f ca="1">IF(ISNUMBER(SEARCH($A$1,Points_tbl[[#This Row],[Point Name]])),MAX($I$4:I1216)+1,0)</f>
        <v>0</v>
      </c>
    </row>
    <row r="1218" spans="7:9">
      <c r="G1218" s="130" t="s">
        <v>2603</v>
      </c>
      <c r="H1218" t="str">
        <f ca="1">IFERROR(INDEX(Points_tbl[Point Name],MATCH(ROWS(H$4:$H1217),Points_tbl[Index Count],0)),"")</f>
        <v/>
      </c>
      <c r="I1218">
        <f ca="1">IF(ISNUMBER(SEARCH($A$1,Points_tbl[[#This Row],[Point Name]])),MAX($I$4:I1217)+1,0)</f>
        <v>0</v>
      </c>
    </row>
    <row r="1219" spans="7:9">
      <c r="G1219" s="130" t="s">
        <v>2604</v>
      </c>
      <c r="H1219" t="str">
        <f ca="1">IFERROR(INDEX(Points_tbl[Point Name],MATCH(ROWS(H$4:$H1218),Points_tbl[Index Count],0)),"")</f>
        <v/>
      </c>
      <c r="I1219">
        <f ca="1">IF(ISNUMBER(SEARCH($A$1,Points_tbl[[#This Row],[Point Name]])),MAX($I$4:I1218)+1,0)</f>
        <v>0</v>
      </c>
    </row>
    <row r="1220" spans="7:9">
      <c r="G1220" s="130" t="s">
        <v>2605</v>
      </c>
      <c r="H1220" t="str">
        <f ca="1">IFERROR(INDEX(Points_tbl[Point Name],MATCH(ROWS(H$4:$H1219),Points_tbl[Index Count],0)),"")</f>
        <v/>
      </c>
      <c r="I1220">
        <f ca="1">IF(ISNUMBER(SEARCH($A$1,Points_tbl[[#This Row],[Point Name]])),MAX($I$4:I1219)+1,0)</f>
        <v>0</v>
      </c>
    </row>
    <row r="1221" spans="7:9">
      <c r="G1221" s="130" t="s">
        <v>2606</v>
      </c>
      <c r="H1221" t="str">
        <f ca="1">IFERROR(INDEX(Points_tbl[Point Name],MATCH(ROWS(H$4:$H1220),Points_tbl[Index Count],0)),"")</f>
        <v/>
      </c>
      <c r="I1221">
        <f ca="1">IF(ISNUMBER(SEARCH($A$1,Points_tbl[[#This Row],[Point Name]])),MAX($I$4:I1220)+1,0)</f>
        <v>0</v>
      </c>
    </row>
    <row r="1222" spans="7:9">
      <c r="G1222" s="130" t="s">
        <v>2607</v>
      </c>
      <c r="H1222" t="str">
        <f ca="1">IFERROR(INDEX(Points_tbl[Point Name],MATCH(ROWS(H$4:$H1221),Points_tbl[Index Count],0)),"")</f>
        <v/>
      </c>
      <c r="I1222">
        <f ca="1">IF(ISNUMBER(SEARCH($A$1,Points_tbl[[#This Row],[Point Name]])),MAX($I$4:I1221)+1,0)</f>
        <v>0</v>
      </c>
    </row>
    <row r="1223" spans="7:9">
      <c r="G1223" s="130" t="s">
        <v>2608</v>
      </c>
      <c r="H1223" t="str">
        <f ca="1">IFERROR(INDEX(Points_tbl[Point Name],MATCH(ROWS(H$4:$H1222),Points_tbl[Index Count],0)),"")</f>
        <v/>
      </c>
      <c r="I1223">
        <f ca="1">IF(ISNUMBER(SEARCH($A$1,Points_tbl[[#This Row],[Point Name]])),MAX($I$4:I1222)+1,0)</f>
        <v>0</v>
      </c>
    </row>
    <row r="1224" spans="7:9">
      <c r="G1224" s="130" t="s">
        <v>2609</v>
      </c>
      <c r="H1224" t="str">
        <f ca="1">IFERROR(INDEX(Points_tbl[Point Name],MATCH(ROWS(H$4:$H1223),Points_tbl[Index Count],0)),"")</f>
        <v/>
      </c>
      <c r="I1224">
        <f ca="1">IF(ISNUMBER(SEARCH($A$1,Points_tbl[[#This Row],[Point Name]])),MAX($I$4:I1223)+1,0)</f>
        <v>0</v>
      </c>
    </row>
    <row r="1225" spans="7:9">
      <c r="G1225" s="130" t="s">
        <v>2610</v>
      </c>
      <c r="H1225" t="str">
        <f ca="1">IFERROR(INDEX(Points_tbl[Point Name],MATCH(ROWS(H$4:$H1224),Points_tbl[Index Count],0)),"")</f>
        <v/>
      </c>
      <c r="I1225">
        <f ca="1">IF(ISNUMBER(SEARCH($A$1,Points_tbl[[#This Row],[Point Name]])),MAX($I$4:I1224)+1,0)</f>
        <v>0</v>
      </c>
    </row>
    <row r="1226" spans="7:9">
      <c r="G1226" s="130" t="s">
        <v>584</v>
      </c>
      <c r="H1226" t="str">
        <f ca="1">IFERROR(INDEX(Points_tbl[Point Name],MATCH(ROWS(H$4:$H1225),Points_tbl[Index Count],0)),"")</f>
        <v/>
      </c>
      <c r="I1226">
        <f ca="1">IF(ISNUMBER(SEARCH($A$1,Points_tbl[[#This Row],[Point Name]])),MAX($I$4:I1225)+1,0)</f>
        <v>0</v>
      </c>
    </row>
    <row r="1227" spans="7:9">
      <c r="G1227" s="130" t="s">
        <v>585</v>
      </c>
      <c r="H1227" t="str">
        <f ca="1">IFERROR(INDEX(Points_tbl[Point Name],MATCH(ROWS(H$4:$H1226),Points_tbl[Index Count],0)),"")</f>
        <v/>
      </c>
      <c r="I1227">
        <f ca="1">IF(ISNUMBER(SEARCH($A$1,Points_tbl[[#This Row],[Point Name]])),MAX($I$4:I1226)+1,0)</f>
        <v>0</v>
      </c>
    </row>
    <row r="1228" spans="7:9">
      <c r="G1228" s="130" t="s">
        <v>2611</v>
      </c>
      <c r="H1228" t="str">
        <f ca="1">IFERROR(INDEX(Points_tbl[Point Name],MATCH(ROWS(H$4:$H1227),Points_tbl[Index Count],0)),"")</f>
        <v/>
      </c>
      <c r="I1228">
        <f ca="1">IF(ISNUMBER(SEARCH($A$1,Points_tbl[[#This Row],[Point Name]])),MAX($I$4:I1227)+1,0)</f>
        <v>0</v>
      </c>
    </row>
    <row r="1229" spans="7:9">
      <c r="G1229" s="130" t="s">
        <v>586</v>
      </c>
      <c r="H1229" t="str">
        <f ca="1">IFERROR(INDEX(Points_tbl[Point Name],MATCH(ROWS(H$4:$H1228),Points_tbl[Index Count],0)),"")</f>
        <v/>
      </c>
      <c r="I1229">
        <f ca="1">IF(ISNUMBER(SEARCH($A$1,Points_tbl[[#This Row],[Point Name]])),MAX($I$4:I1228)+1,0)</f>
        <v>0</v>
      </c>
    </row>
    <row r="1230" spans="7:9">
      <c r="G1230" s="130" t="s">
        <v>587</v>
      </c>
      <c r="H1230" t="str">
        <f ca="1">IFERROR(INDEX(Points_tbl[Point Name],MATCH(ROWS(H$4:$H1229),Points_tbl[Index Count],0)),"")</f>
        <v/>
      </c>
      <c r="I1230">
        <f ca="1">IF(ISNUMBER(SEARCH($A$1,Points_tbl[[#This Row],[Point Name]])),MAX($I$4:I1229)+1,0)</f>
        <v>0</v>
      </c>
    </row>
    <row r="1231" spans="7:9">
      <c r="G1231" s="130" t="s">
        <v>2612</v>
      </c>
      <c r="H1231" t="str">
        <f ca="1">IFERROR(INDEX(Points_tbl[Point Name],MATCH(ROWS(H$4:$H1230),Points_tbl[Index Count],0)),"")</f>
        <v/>
      </c>
      <c r="I1231">
        <f ca="1">IF(ISNUMBER(SEARCH($A$1,Points_tbl[[#This Row],[Point Name]])),MAX($I$4:I1230)+1,0)</f>
        <v>0</v>
      </c>
    </row>
    <row r="1232" spans="7:9">
      <c r="G1232" s="130" t="s">
        <v>588</v>
      </c>
      <c r="H1232" t="str">
        <f ca="1">IFERROR(INDEX(Points_tbl[Point Name],MATCH(ROWS(H$4:$H1231),Points_tbl[Index Count],0)),"")</f>
        <v/>
      </c>
      <c r="I1232">
        <f ca="1">IF(ISNUMBER(SEARCH($A$1,Points_tbl[[#This Row],[Point Name]])),MAX($I$4:I1231)+1,0)</f>
        <v>0</v>
      </c>
    </row>
    <row r="1233" spans="7:9">
      <c r="G1233" s="130" t="s">
        <v>589</v>
      </c>
      <c r="H1233" t="str">
        <f ca="1">IFERROR(INDEX(Points_tbl[Point Name],MATCH(ROWS(H$4:$H1232),Points_tbl[Index Count],0)),"")</f>
        <v/>
      </c>
      <c r="I1233">
        <f ca="1">IF(ISNUMBER(SEARCH($A$1,Points_tbl[[#This Row],[Point Name]])),MAX($I$4:I1232)+1,0)</f>
        <v>0</v>
      </c>
    </row>
    <row r="1234" spans="7:9">
      <c r="G1234" s="130" t="s">
        <v>2613</v>
      </c>
      <c r="H1234" t="str">
        <f ca="1">IFERROR(INDEX(Points_tbl[Point Name],MATCH(ROWS(H$4:$H1233),Points_tbl[Index Count],0)),"")</f>
        <v/>
      </c>
      <c r="I1234">
        <f ca="1">IF(ISNUMBER(SEARCH($A$1,Points_tbl[[#This Row],[Point Name]])),MAX($I$4:I1233)+1,0)</f>
        <v>0</v>
      </c>
    </row>
    <row r="1235" spans="7:9">
      <c r="G1235" s="130" t="s">
        <v>590</v>
      </c>
      <c r="H1235" t="str">
        <f ca="1">IFERROR(INDEX(Points_tbl[Point Name],MATCH(ROWS(H$4:$H1234),Points_tbl[Index Count],0)),"")</f>
        <v/>
      </c>
      <c r="I1235">
        <f ca="1">IF(ISNUMBER(SEARCH($A$1,Points_tbl[[#This Row],[Point Name]])),MAX($I$4:I1234)+1,0)</f>
        <v>0</v>
      </c>
    </row>
    <row r="1236" spans="7:9">
      <c r="G1236" s="130" t="s">
        <v>591</v>
      </c>
      <c r="H1236" t="str">
        <f ca="1">IFERROR(INDEX(Points_tbl[Point Name],MATCH(ROWS(H$4:$H1235),Points_tbl[Index Count],0)),"")</f>
        <v/>
      </c>
      <c r="I1236">
        <f ca="1">IF(ISNUMBER(SEARCH($A$1,Points_tbl[[#This Row],[Point Name]])),MAX($I$4:I1235)+1,0)</f>
        <v>0</v>
      </c>
    </row>
    <row r="1237" spans="7:9">
      <c r="G1237" s="130" t="s">
        <v>1439</v>
      </c>
      <c r="H1237" t="str">
        <f ca="1">IFERROR(INDEX(Points_tbl[Point Name],MATCH(ROWS(H$4:$H1236),Points_tbl[Index Count],0)),"")</f>
        <v/>
      </c>
      <c r="I1237">
        <f ca="1">IF(ISNUMBER(SEARCH($A$1,Points_tbl[[#This Row],[Point Name]])),MAX($I$4:I1236)+1,0)</f>
        <v>0</v>
      </c>
    </row>
    <row r="1238" spans="7:9">
      <c r="G1238" s="130" t="s">
        <v>1693</v>
      </c>
      <c r="H1238" t="str">
        <f ca="1">IFERROR(INDEX(Points_tbl[Point Name],MATCH(ROWS(H$4:$H1237),Points_tbl[Index Count],0)),"")</f>
        <v/>
      </c>
      <c r="I1238">
        <f ca="1">IF(ISNUMBER(SEARCH($A$1,Points_tbl[[#This Row],[Point Name]])),MAX($I$4:I1237)+1,0)</f>
        <v>0</v>
      </c>
    </row>
    <row r="1239" spans="7:9">
      <c r="G1239" s="130" t="s">
        <v>2614</v>
      </c>
      <c r="H1239" t="str">
        <f ca="1">IFERROR(INDEX(Points_tbl[Point Name],MATCH(ROWS(H$4:$H1238),Points_tbl[Index Count],0)),"")</f>
        <v/>
      </c>
      <c r="I1239">
        <f ca="1">IF(ISNUMBER(SEARCH($A$1,Points_tbl[[#This Row],[Point Name]])),MAX($I$4:I1238)+1,0)</f>
        <v>0</v>
      </c>
    </row>
    <row r="1240" spans="7:9">
      <c r="G1240" s="130" t="s">
        <v>2615</v>
      </c>
      <c r="H1240" t="str">
        <f ca="1">IFERROR(INDEX(Points_tbl[Point Name],MATCH(ROWS(H$4:$H1239),Points_tbl[Index Count],0)),"")</f>
        <v/>
      </c>
      <c r="I1240">
        <f ca="1">IF(ISNUMBER(SEARCH($A$1,Points_tbl[[#This Row],[Point Name]])),MAX($I$4:I1239)+1,0)</f>
        <v>0</v>
      </c>
    </row>
    <row r="1241" spans="7:9">
      <c r="G1241" s="130" t="s">
        <v>2616</v>
      </c>
      <c r="H1241" t="str">
        <f ca="1">IFERROR(INDEX(Points_tbl[Point Name],MATCH(ROWS(H$4:$H1240),Points_tbl[Index Count],0)),"")</f>
        <v/>
      </c>
      <c r="I1241">
        <f ca="1">IF(ISNUMBER(SEARCH($A$1,Points_tbl[[#This Row],[Point Name]])),MAX($I$4:I1240)+1,0)</f>
        <v>0</v>
      </c>
    </row>
    <row r="1242" spans="7:9">
      <c r="G1242" s="130" t="s">
        <v>2617</v>
      </c>
      <c r="H1242" t="str">
        <f ca="1">IFERROR(INDEX(Points_tbl[Point Name],MATCH(ROWS(H$4:$H1241),Points_tbl[Index Count],0)),"")</f>
        <v/>
      </c>
      <c r="I1242">
        <f ca="1">IF(ISNUMBER(SEARCH($A$1,Points_tbl[[#This Row],[Point Name]])),MAX($I$4:I1241)+1,0)</f>
        <v>0</v>
      </c>
    </row>
    <row r="1243" spans="7:9">
      <c r="G1243" s="130" t="s">
        <v>2618</v>
      </c>
      <c r="H1243" t="str">
        <f ca="1">IFERROR(INDEX(Points_tbl[Point Name],MATCH(ROWS(H$4:$H1242),Points_tbl[Index Count],0)),"")</f>
        <v/>
      </c>
      <c r="I1243">
        <f ca="1">IF(ISNUMBER(SEARCH($A$1,Points_tbl[[#This Row],[Point Name]])),MAX($I$4:I1242)+1,0)</f>
        <v>0</v>
      </c>
    </row>
    <row r="1244" spans="7:9">
      <c r="G1244" s="130" t="s">
        <v>2619</v>
      </c>
      <c r="H1244" t="str">
        <f ca="1">IFERROR(INDEX(Points_tbl[Point Name],MATCH(ROWS(H$4:$H1243),Points_tbl[Index Count],0)),"")</f>
        <v/>
      </c>
      <c r="I1244">
        <f ca="1">IF(ISNUMBER(SEARCH($A$1,Points_tbl[[#This Row],[Point Name]])),MAX($I$4:I1243)+1,0)</f>
        <v>0</v>
      </c>
    </row>
    <row r="1245" spans="7:9">
      <c r="G1245" s="130" t="s">
        <v>592</v>
      </c>
      <c r="H1245" t="str">
        <f ca="1">IFERROR(INDEX(Points_tbl[Point Name],MATCH(ROWS(H$4:$H1244),Points_tbl[Index Count],0)),"")</f>
        <v/>
      </c>
      <c r="I1245">
        <f ca="1">IF(ISNUMBER(SEARCH($A$1,Points_tbl[[#This Row],[Point Name]])),MAX($I$4:I1244)+1,0)</f>
        <v>0</v>
      </c>
    </row>
    <row r="1246" spans="7:9">
      <c r="G1246" s="130" t="s">
        <v>593</v>
      </c>
      <c r="H1246" t="str">
        <f ca="1">IFERROR(INDEX(Points_tbl[Point Name],MATCH(ROWS(H$4:$H1245),Points_tbl[Index Count],0)),"")</f>
        <v/>
      </c>
      <c r="I1246">
        <f ca="1">IF(ISNUMBER(SEARCH($A$1,Points_tbl[[#This Row],[Point Name]])),MAX($I$4:I1245)+1,0)</f>
        <v>0</v>
      </c>
    </row>
    <row r="1247" spans="7:9">
      <c r="G1247" s="130" t="s">
        <v>594</v>
      </c>
      <c r="H1247" t="str">
        <f ca="1">IFERROR(INDEX(Points_tbl[Point Name],MATCH(ROWS(H$4:$H1246),Points_tbl[Index Count],0)),"")</f>
        <v/>
      </c>
      <c r="I1247">
        <f ca="1">IF(ISNUMBER(SEARCH($A$1,Points_tbl[[#This Row],[Point Name]])),MAX($I$4:I1246)+1,0)</f>
        <v>0</v>
      </c>
    </row>
    <row r="1248" spans="7:9">
      <c r="G1248" s="130" t="s">
        <v>2620</v>
      </c>
      <c r="H1248" t="str">
        <f ca="1">IFERROR(INDEX(Points_tbl[Point Name],MATCH(ROWS(H$4:$H1247),Points_tbl[Index Count],0)),"")</f>
        <v/>
      </c>
      <c r="I1248">
        <f ca="1">IF(ISNUMBER(SEARCH($A$1,Points_tbl[[#This Row],[Point Name]])),MAX($I$4:I1247)+1,0)</f>
        <v>0</v>
      </c>
    </row>
    <row r="1249" spans="7:9">
      <c r="G1249" s="130" t="s">
        <v>595</v>
      </c>
      <c r="H1249" t="str">
        <f ca="1">IFERROR(INDEX(Points_tbl[Point Name],MATCH(ROWS(H$4:$H1248),Points_tbl[Index Count],0)),"")</f>
        <v/>
      </c>
      <c r="I1249">
        <f ca="1">IF(ISNUMBER(SEARCH($A$1,Points_tbl[[#This Row],[Point Name]])),MAX($I$4:I1248)+1,0)</f>
        <v>0</v>
      </c>
    </row>
    <row r="1250" spans="7:9">
      <c r="G1250" s="130" t="s">
        <v>2621</v>
      </c>
      <c r="H1250" t="str">
        <f ca="1">IFERROR(INDEX(Points_tbl[Point Name],MATCH(ROWS(H$4:$H1249),Points_tbl[Index Count],0)),"")</f>
        <v/>
      </c>
      <c r="I1250">
        <f ca="1">IF(ISNUMBER(SEARCH($A$1,Points_tbl[[#This Row],[Point Name]])),MAX($I$4:I1249)+1,0)</f>
        <v>0</v>
      </c>
    </row>
    <row r="1251" spans="7:9">
      <c r="G1251" s="130" t="s">
        <v>596</v>
      </c>
      <c r="H1251" t="str">
        <f ca="1">IFERROR(INDEX(Points_tbl[Point Name],MATCH(ROWS(H$4:$H1250),Points_tbl[Index Count],0)),"")</f>
        <v/>
      </c>
      <c r="I1251">
        <f ca="1">IF(ISNUMBER(SEARCH($A$1,Points_tbl[[#This Row],[Point Name]])),MAX($I$4:I1250)+1,0)</f>
        <v>0</v>
      </c>
    </row>
    <row r="1252" spans="7:9">
      <c r="G1252" s="130" t="s">
        <v>2622</v>
      </c>
      <c r="H1252" t="str">
        <f ca="1">IFERROR(INDEX(Points_tbl[Point Name],MATCH(ROWS(H$4:$H1251),Points_tbl[Index Count],0)),"")</f>
        <v/>
      </c>
      <c r="I1252">
        <f ca="1">IF(ISNUMBER(SEARCH($A$1,Points_tbl[[#This Row],[Point Name]])),MAX($I$4:I1251)+1,0)</f>
        <v>0</v>
      </c>
    </row>
    <row r="1253" spans="7:9">
      <c r="G1253" s="130" t="s">
        <v>2623</v>
      </c>
      <c r="H1253" t="str">
        <f ca="1">IFERROR(INDEX(Points_tbl[Point Name],MATCH(ROWS(H$4:$H1252),Points_tbl[Index Count],0)),"")</f>
        <v/>
      </c>
      <c r="I1253">
        <f ca="1">IF(ISNUMBER(SEARCH($A$1,Points_tbl[[#This Row],[Point Name]])),MAX($I$4:I1252)+1,0)</f>
        <v>0</v>
      </c>
    </row>
    <row r="1254" spans="7:9">
      <c r="G1254" s="130" t="s">
        <v>2624</v>
      </c>
      <c r="H1254" t="str">
        <f ca="1">IFERROR(INDEX(Points_tbl[Point Name],MATCH(ROWS(H$4:$H1253),Points_tbl[Index Count],0)),"")</f>
        <v/>
      </c>
      <c r="I1254">
        <f ca="1">IF(ISNUMBER(SEARCH($A$1,Points_tbl[[#This Row],[Point Name]])),MAX($I$4:I1253)+1,0)</f>
        <v>0</v>
      </c>
    </row>
    <row r="1255" spans="7:9">
      <c r="G1255" s="130" t="s">
        <v>2625</v>
      </c>
      <c r="H1255" t="str">
        <f ca="1">IFERROR(INDEX(Points_tbl[Point Name],MATCH(ROWS(H$4:$H1254),Points_tbl[Index Count],0)),"")</f>
        <v/>
      </c>
      <c r="I1255">
        <f ca="1">IF(ISNUMBER(SEARCH($A$1,Points_tbl[[#This Row],[Point Name]])),MAX($I$4:I1254)+1,0)</f>
        <v>0</v>
      </c>
    </row>
    <row r="1256" spans="7:9">
      <c r="G1256" s="130" t="s">
        <v>2626</v>
      </c>
      <c r="H1256" t="str">
        <f ca="1">IFERROR(INDEX(Points_tbl[Point Name],MATCH(ROWS(H$4:$H1255),Points_tbl[Index Count],0)),"")</f>
        <v/>
      </c>
      <c r="I1256">
        <f ca="1">IF(ISNUMBER(SEARCH($A$1,Points_tbl[[#This Row],[Point Name]])),MAX($I$4:I1255)+1,0)</f>
        <v>0</v>
      </c>
    </row>
    <row r="1257" spans="7:9">
      <c r="G1257" s="130" t="s">
        <v>597</v>
      </c>
      <c r="H1257" t="str">
        <f ca="1">IFERROR(INDEX(Points_tbl[Point Name],MATCH(ROWS(H$4:$H1256),Points_tbl[Index Count],0)),"")</f>
        <v/>
      </c>
      <c r="I1257">
        <f ca="1">IF(ISNUMBER(SEARCH($A$1,Points_tbl[[#This Row],[Point Name]])),MAX($I$4:I1256)+1,0)</f>
        <v>0</v>
      </c>
    </row>
    <row r="1258" spans="7:9">
      <c r="G1258" s="130" t="s">
        <v>1694</v>
      </c>
      <c r="H1258" t="str">
        <f ca="1">IFERROR(INDEX(Points_tbl[Point Name],MATCH(ROWS(H$4:$H1257),Points_tbl[Index Count],0)),"")</f>
        <v/>
      </c>
      <c r="I1258">
        <f ca="1">IF(ISNUMBER(SEARCH($A$1,Points_tbl[[#This Row],[Point Name]])),MAX($I$4:I1257)+1,0)</f>
        <v>0</v>
      </c>
    </row>
    <row r="1259" spans="7:9">
      <c r="G1259" s="130" t="s">
        <v>1695</v>
      </c>
      <c r="H1259" t="str">
        <f ca="1">IFERROR(INDEX(Points_tbl[Point Name],MATCH(ROWS(H$4:$H1258),Points_tbl[Index Count],0)),"")</f>
        <v/>
      </c>
      <c r="I1259">
        <f ca="1">IF(ISNUMBER(SEARCH($A$1,Points_tbl[[#This Row],[Point Name]])),MAX($I$4:I1258)+1,0)</f>
        <v>0</v>
      </c>
    </row>
    <row r="1260" spans="7:9">
      <c r="G1260" s="130" t="s">
        <v>1440</v>
      </c>
      <c r="H1260" t="str">
        <f ca="1">IFERROR(INDEX(Points_tbl[Point Name],MATCH(ROWS(H$4:$H1259),Points_tbl[Index Count],0)),"")</f>
        <v/>
      </c>
      <c r="I1260">
        <f ca="1">IF(ISNUMBER(SEARCH($A$1,Points_tbl[[#This Row],[Point Name]])),MAX($I$4:I1259)+1,0)</f>
        <v>0</v>
      </c>
    </row>
    <row r="1261" spans="7:9">
      <c r="G1261" s="130" t="s">
        <v>598</v>
      </c>
      <c r="H1261" t="str">
        <f ca="1">IFERROR(INDEX(Points_tbl[Point Name],MATCH(ROWS(H$4:$H1260),Points_tbl[Index Count],0)),"")</f>
        <v/>
      </c>
      <c r="I1261">
        <f ca="1">IF(ISNUMBER(SEARCH($A$1,Points_tbl[[#This Row],[Point Name]])),MAX($I$4:I1260)+1,0)</f>
        <v>0</v>
      </c>
    </row>
    <row r="1262" spans="7:9">
      <c r="G1262" s="130" t="s">
        <v>599</v>
      </c>
      <c r="H1262" t="str">
        <f ca="1">IFERROR(INDEX(Points_tbl[Point Name],MATCH(ROWS(H$4:$H1261),Points_tbl[Index Count],0)),"")</f>
        <v/>
      </c>
      <c r="I1262">
        <f ca="1">IF(ISNUMBER(SEARCH($A$1,Points_tbl[[#This Row],[Point Name]])),MAX($I$4:I1261)+1,0)</f>
        <v>0</v>
      </c>
    </row>
    <row r="1263" spans="7:9">
      <c r="G1263" s="130" t="s">
        <v>2627</v>
      </c>
      <c r="H1263" t="str">
        <f ca="1">IFERROR(INDEX(Points_tbl[Point Name],MATCH(ROWS(H$4:$H1262),Points_tbl[Index Count],0)),"")</f>
        <v/>
      </c>
      <c r="I1263">
        <f ca="1">IF(ISNUMBER(SEARCH($A$1,Points_tbl[[#This Row],[Point Name]])),MAX($I$4:I1262)+1,0)</f>
        <v>0</v>
      </c>
    </row>
    <row r="1264" spans="7:9">
      <c r="G1264" s="130" t="s">
        <v>600</v>
      </c>
      <c r="H1264" t="str">
        <f ca="1">IFERROR(INDEX(Points_tbl[Point Name],MATCH(ROWS(H$4:$H1263),Points_tbl[Index Count],0)),"")</f>
        <v/>
      </c>
      <c r="I1264">
        <f ca="1">IF(ISNUMBER(SEARCH($A$1,Points_tbl[[#This Row],[Point Name]])),MAX($I$4:I1263)+1,0)</f>
        <v>0</v>
      </c>
    </row>
    <row r="1265" spans="7:9">
      <c r="G1265" s="130" t="s">
        <v>2628</v>
      </c>
      <c r="H1265" t="str">
        <f ca="1">IFERROR(INDEX(Points_tbl[Point Name],MATCH(ROWS(H$4:$H1264),Points_tbl[Index Count],0)),"")</f>
        <v/>
      </c>
      <c r="I1265">
        <f ca="1">IF(ISNUMBER(SEARCH($A$1,Points_tbl[[#This Row],[Point Name]])),MAX($I$4:I1264)+1,0)</f>
        <v>0</v>
      </c>
    </row>
    <row r="1266" spans="7:9">
      <c r="G1266" s="130" t="s">
        <v>601</v>
      </c>
      <c r="H1266" t="str">
        <f ca="1">IFERROR(INDEX(Points_tbl[Point Name],MATCH(ROWS(H$4:$H1265),Points_tbl[Index Count],0)),"")</f>
        <v/>
      </c>
      <c r="I1266">
        <f ca="1">IF(ISNUMBER(SEARCH($A$1,Points_tbl[[#This Row],[Point Name]])),MAX($I$4:I1265)+1,0)</f>
        <v>0</v>
      </c>
    </row>
    <row r="1267" spans="7:9">
      <c r="G1267" s="130" t="s">
        <v>2629</v>
      </c>
      <c r="H1267" t="str">
        <f ca="1">IFERROR(INDEX(Points_tbl[Point Name],MATCH(ROWS(H$4:$H1266),Points_tbl[Index Count],0)),"")</f>
        <v/>
      </c>
      <c r="I1267">
        <f ca="1">IF(ISNUMBER(SEARCH($A$1,Points_tbl[[#This Row],[Point Name]])),MAX($I$4:I1266)+1,0)</f>
        <v>0</v>
      </c>
    </row>
    <row r="1268" spans="7:9">
      <c r="G1268" s="130" t="s">
        <v>2630</v>
      </c>
      <c r="H1268" t="str">
        <f ca="1">IFERROR(INDEX(Points_tbl[Point Name],MATCH(ROWS(H$4:$H1267),Points_tbl[Index Count],0)),"")</f>
        <v/>
      </c>
      <c r="I1268">
        <f ca="1">IF(ISNUMBER(SEARCH($A$1,Points_tbl[[#This Row],[Point Name]])),MAX($I$4:I1267)+1,0)</f>
        <v>0</v>
      </c>
    </row>
    <row r="1269" spans="7:9">
      <c r="G1269" s="130" t="s">
        <v>1696</v>
      </c>
      <c r="H1269" t="str">
        <f ca="1">IFERROR(INDEX(Points_tbl[Point Name],MATCH(ROWS(H$4:$H1268),Points_tbl[Index Count],0)),"")</f>
        <v/>
      </c>
      <c r="I1269">
        <f ca="1">IF(ISNUMBER(SEARCH($A$1,Points_tbl[[#This Row],[Point Name]])),MAX($I$4:I1268)+1,0)</f>
        <v>0</v>
      </c>
    </row>
    <row r="1270" spans="7:9">
      <c r="G1270" s="130" t="s">
        <v>2631</v>
      </c>
      <c r="H1270" t="str">
        <f ca="1">IFERROR(INDEX(Points_tbl[Point Name],MATCH(ROWS(H$4:$H1269),Points_tbl[Index Count],0)),"")</f>
        <v/>
      </c>
      <c r="I1270">
        <f ca="1">IF(ISNUMBER(SEARCH($A$1,Points_tbl[[#This Row],[Point Name]])),MAX($I$4:I1269)+1,0)</f>
        <v>0</v>
      </c>
    </row>
    <row r="1271" spans="7:9">
      <c r="G1271" s="130" t="s">
        <v>2632</v>
      </c>
      <c r="H1271" t="str">
        <f ca="1">IFERROR(INDEX(Points_tbl[Point Name],MATCH(ROWS(H$4:$H1270),Points_tbl[Index Count],0)),"")</f>
        <v/>
      </c>
      <c r="I1271">
        <f ca="1">IF(ISNUMBER(SEARCH($A$1,Points_tbl[[#This Row],[Point Name]])),MAX($I$4:I1270)+1,0)</f>
        <v>0</v>
      </c>
    </row>
    <row r="1272" spans="7:9">
      <c r="G1272" s="130" t="s">
        <v>2633</v>
      </c>
      <c r="H1272" t="str">
        <f ca="1">IFERROR(INDEX(Points_tbl[Point Name],MATCH(ROWS(H$4:$H1271),Points_tbl[Index Count],0)),"")</f>
        <v/>
      </c>
      <c r="I1272">
        <f ca="1">IF(ISNUMBER(SEARCH($A$1,Points_tbl[[#This Row],[Point Name]])),MAX($I$4:I1271)+1,0)</f>
        <v>0</v>
      </c>
    </row>
    <row r="1273" spans="7:9">
      <c r="G1273" s="130" t="s">
        <v>2634</v>
      </c>
      <c r="H1273" t="str">
        <f ca="1">IFERROR(INDEX(Points_tbl[Point Name],MATCH(ROWS(H$4:$H1272),Points_tbl[Index Count],0)),"")</f>
        <v/>
      </c>
      <c r="I1273">
        <f ca="1">IF(ISNUMBER(SEARCH($A$1,Points_tbl[[#This Row],[Point Name]])),MAX($I$4:I1272)+1,0)</f>
        <v>0</v>
      </c>
    </row>
    <row r="1274" spans="7:9">
      <c r="G1274" s="130" t="s">
        <v>2635</v>
      </c>
      <c r="H1274" t="str">
        <f ca="1">IFERROR(INDEX(Points_tbl[Point Name],MATCH(ROWS(H$4:$H1273),Points_tbl[Index Count],0)),"")</f>
        <v/>
      </c>
      <c r="I1274">
        <f ca="1">IF(ISNUMBER(SEARCH($A$1,Points_tbl[[#This Row],[Point Name]])),MAX($I$4:I1273)+1,0)</f>
        <v>0</v>
      </c>
    </row>
    <row r="1275" spans="7:9">
      <c r="G1275" s="130" t="s">
        <v>1266</v>
      </c>
      <c r="H1275" t="str">
        <f ca="1">IFERROR(INDEX(Points_tbl[Point Name],MATCH(ROWS(H$4:$H1274),Points_tbl[Index Count],0)),"")</f>
        <v/>
      </c>
      <c r="I1275">
        <f ca="1">IF(ISNUMBER(SEARCH($A$1,Points_tbl[[#This Row],[Point Name]])),MAX($I$4:I1274)+1,0)</f>
        <v>0</v>
      </c>
    </row>
    <row r="1276" spans="7:9">
      <c r="G1276" s="130" t="s">
        <v>602</v>
      </c>
      <c r="H1276" t="str">
        <f ca="1">IFERROR(INDEX(Points_tbl[Point Name],MATCH(ROWS(H$4:$H1275),Points_tbl[Index Count],0)),"")</f>
        <v/>
      </c>
      <c r="I1276">
        <f ca="1">IF(ISNUMBER(SEARCH($A$1,Points_tbl[[#This Row],[Point Name]])),MAX($I$4:I1275)+1,0)</f>
        <v>0</v>
      </c>
    </row>
    <row r="1277" spans="7:9">
      <c r="G1277" s="130" t="s">
        <v>603</v>
      </c>
      <c r="H1277" t="str">
        <f ca="1">IFERROR(INDEX(Points_tbl[Point Name],MATCH(ROWS(H$4:$H1276),Points_tbl[Index Count],0)),"")</f>
        <v/>
      </c>
      <c r="I1277">
        <f ca="1">IF(ISNUMBER(SEARCH($A$1,Points_tbl[[#This Row],[Point Name]])),MAX($I$4:I1276)+1,0)</f>
        <v>0</v>
      </c>
    </row>
    <row r="1278" spans="7:9">
      <c r="G1278" s="130" t="s">
        <v>604</v>
      </c>
      <c r="H1278" t="str">
        <f ca="1">IFERROR(INDEX(Points_tbl[Point Name],MATCH(ROWS(H$4:$H1277),Points_tbl[Index Count],0)),"")</f>
        <v/>
      </c>
      <c r="I1278">
        <f ca="1">IF(ISNUMBER(SEARCH($A$1,Points_tbl[[#This Row],[Point Name]])),MAX($I$4:I1277)+1,0)</f>
        <v>0</v>
      </c>
    </row>
    <row r="1279" spans="7:9">
      <c r="G1279" s="130" t="s">
        <v>2636</v>
      </c>
      <c r="H1279" t="str">
        <f ca="1">IFERROR(INDEX(Points_tbl[Point Name],MATCH(ROWS(H$4:$H1278),Points_tbl[Index Count],0)),"")</f>
        <v/>
      </c>
      <c r="I1279">
        <f ca="1">IF(ISNUMBER(SEARCH($A$1,Points_tbl[[#This Row],[Point Name]])),MAX($I$4:I1278)+1,0)</f>
        <v>0</v>
      </c>
    </row>
    <row r="1280" spans="7:9">
      <c r="G1280" s="130" t="s">
        <v>605</v>
      </c>
      <c r="H1280" t="str">
        <f ca="1">IFERROR(INDEX(Points_tbl[Point Name],MATCH(ROWS(H$4:$H1279),Points_tbl[Index Count],0)),"")</f>
        <v/>
      </c>
      <c r="I1280">
        <f ca="1">IF(ISNUMBER(SEARCH($A$1,Points_tbl[[#This Row],[Point Name]])),MAX($I$4:I1279)+1,0)</f>
        <v>0</v>
      </c>
    </row>
    <row r="1281" spans="7:9">
      <c r="G1281" s="130" t="s">
        <v>606</v>
      </c>
      <c r="H1281" t="str">
        <f ca="1">IFERROR(INDEX(Points_tbl[Point Name],MATCH(ROWS(H$4:$H1280),Points_tbl[Index Count],0)),"")</f>
        <v/>
      </c>
      <c r="I1281">
        <f ca="1">IF(ISNUMBER(SEARCH($A$1,Points_tbl[[#This Row],[Point Name]])),MAX($I$4:I1280)+1,0)</f>
        <v>0</v>
      </c>
    </row>
    <row r="1282" spans="7:9">
      <c r="G1282" s="130" t="s">
        <v>607</v>
      </c>
      <c r="H1282" t="str">
        <f ca="1">IFERROR(INDEX(Points_tbl[Point Name],MATCH(ROWS(H$4:$H1281),Points_tbl[Index Count],0)),"")</f>
        <v/>
      </c>
      <c r="I1282">
        <f ca="1">IF(ISNUMBER(SEARCH($A$1,Points_tbl[[#This Row],[Point Name]])),MAX($I$4:I1281)+1,0)</f>
        <v>0</v>
      </c>
    </row>
    <row r="1283" spans="7:9">
      <c r="G1283" s="130" t="s">
        <v>608</v>
      </c>
      <c r="H1283" t="str">
        <f ca="1">IFERROR(INDEX(Points_tbl[Point Name],MATCH(ROWS(H$4:$H1282),Points_tbl[Index Count],0)),"")</f>
        <v/>
      </c>
      <c r="I1283">
        <f ca="1">IF(ISNUMBER(SEARCH($A$1,Points_tbl[[#This Row],[Point Name]])),MAX($I$4:I1282)+1,0)</f>
        <v>0</v>
      </c>
    </row>
    <row r="1284" spans="7:9">
      <c r="G1284" s="130" t="s">
        <v>609</v>
      </c>
      <c r="H1284" t="str">
        <f ca="1">IFERROR(INDEX(Points_tbl[Point Name],MATCH(ROWS(H$4:$H1283),Points_tbl[Index Count],0)),"")</f>
        <v/>
      </c>
      <c r="I1284">
        <f ca="1">IF(ISNUMBER(SEARCH($A$1,Points_tbl[[#This Row],[Point Name]])),MAX($I$4:I1283)+1,0)</f>
        <v>0</v>
      </c>
    </row>
    <row r="1285" spans="7:9">
      <c r="G1285" s="130" t="s">
        <v>2637</v>
      </c>
      <c r="H1285" t="str">
        <f ca="1">IFERROR(INDEX(Points_tbl[Point Name],MATCH(ROWS(H$4:$H1284),Points_tbl[Index Count],0)),"")</f>
        <v/>
      </c>
      <c r="I1285">
        <f ca="1">IF(ISNUMBER(SEARCH($A$1,Points_tbl[[#This Row],[Point Name]])),MAX($I$4:I1284)+1,0)</f>
        <v>0</v>
      </c>
    </row>
    <row r="1286" spans="7:9">
      <c r="G1286" s="130" t="s">
        <v>2638</v>
      </c>
      <c r="H1286" t="str">
        <f ca="1">IFERROR(INDEX(Points_tbl[Point Name],MATCH(ROWS(H$4:$H1285),Points_tbl[Index Count],0)),"")</f>
        <v/>
      </c>
      <c r="I1286">
        <f ca="1">IF(ISNUMBER(SEARCH($A$1,Points_tbl[[#This Row],[Point Name]])),MAX($I$4:I1285)+1,0)</f>
        <v>0</v>
      </c>
    </row>
    <row r="1287" spans="7:9">
      <c r="G1287" s="130" t="s">
        <v>2639</v>
      </c>
      <c r="H1287" t="str">
        <f ca="1">IFERROR(INDEX(Points_tbl[Point Name],MATCH(ROWS(H$4:$H1286),Points_tbl[Index Count],0)),"")</f>
        <v/>
      </c>
      <c r="I1287">
        <f ca="1">IF(ISNUMBER(SEARCH($A$1,Points_tbl[[#This Row],[Point Name]])),MAX($I$4:I1286)+1,0)</f>
        <v>0</v>
      </c>
    </row>
    <row r="1288" spans="7:9">
      <c r="G1288" s="130" t="s">
        <v>610</v>
      </c>
      <c r="H1288" t="str">
        <f ca="1">IFERROR(INDEX(Points_tbl[Point Name],MATCH(ROWS(H$4:$H1287),Points_tbl[Index Count],0)),"")</f>
        <v/>
      </c>
      <c r="I1288">
        <f ca="1">IF(ISNUMBER(SEARCH($A$1,Points_tbl[[#This Row],[Point Name]])),MAX($I$4:I1287)+1,0)</f>
        <v>0</v>
      </c>
    </row>
    <row r="1289" spans="7:9">
      <c r="G1289" s="130" t="s">
        <v>1441</v>
      </c>
      <c r="H1289" t="str">
        <f ca="1">IFERROR(INDEX(Points_tbl[Point Name],MATCH(ROWS(H$4:$H1288),Points_tbl[Index Count],0)),"")</f>
        <v/>
      </c>
      <c r="I1289">
        <f ca="1">IF(ISNUMBER(SEARCH($A$1,Points_tbl[[#This Row],[Point Name]])),MAX($I$4:I1288)+1,0)</f>
        <v>0</v>
      </c>
    </row>
    <row r="1290" spans="7:9">
      <c r="G1290" s="130" t="s">
        <v>2640</v>
      </c>
      <c r="H1290" t="str">
        <f ca="1">IFERROR(INDEX(Points_tbl[Point Name],MATCH(ROWS(H$4:$H1289),Points_tbl[Index Count],0)),"")</f>
        <v/>
      </c>
      <c r="I1290">
        <f ca="1">IF(ISNUMBER(SEARCH($A$1,Points_tbl[[#This Row],[Point Name]])),MAX($I$4:I1289)+1,0)</f>
        <v>0</v>
      </c>
    </row>
    <row r="1291" spans="7:9">
      <c r="G1291" s="130" t="s">
        <v>1697</v>
      </c>
      <c r="H1291" t="str">
        <f ca="1">IFERROR(INDEX(Points_tbl[Point Name],MATCH(ROWS(H$4:$H1290),Points_tbl[Index Count],0)),"")</f>
        <v/>
      </c>
      <c r="I1291">
        <f ca="1">IF(ISNUMBER(SEARCH($A$1,Points_tbl[[#This Row],[Point Name]])),MAX($I$4:I1290)+1,0)</f>
        <v>0</v>
      </c>
    </row>
    <row r="1292" spans="7:9">
      <c r="G1292" s="130" t="s">
        <v>2641</v>
      </c>
      <c r="H1292" t="str">
        <f ca="1">IFERROR(INDEX(Points_tbl[Point Name],MATCH(ROWS(H$4:$H1291),Points_tbl[Index Count],0)),"")</f>
        <v/>
      </c>
      <c r="I1292">
        <f ca="1">IF(ISNUMBER(SEARCH($A$1,Points_tbl[[#This Row],[Point Name]])),MAX($I$4:I1291)+1,0)</f>
        <v>0</v>
      </c>
    </row>
    <row r="1293" spans="7:9">
      <c r="G1293" s="130" t="s">
        <v>2642</v>
      </c>
      <c r="H1293" t="str">
        <f ca="1">IFERROR(INDEX(Points_tbl[Point Name],MATCH(ROWS(H$4:$H1292),Points_tbl[Index Count],0)),"")</f>
        <v/>
      </c>
      <c r="I1293">
        <f ca="1">IF(ISNUMBER(SEARCH($A$1,Points_tbl[[#This Row],[Point Name]])),MAX($I$4:I1292)+1,0)</f>
        <v>0</v>
      </c>
    </row>
    <row r="1294" spans="7:9">
      <c r="G1294" s="130" t="s">
        <v>611</v>
      </c>
      <c r="H1294" t="str">
        <f ca="1">IFERROR(INDEX(Points_tbl[Point Name],MATCH(ROWS(H$4:$H1293),Points_tbl[Index Count],0)),"")</f>
        <v/>
      </c>
      <c r="I1294">
        <f ca="1">IF(ISNUMBER(SEARCH($A$1,Points_tbl[[#This Row],[Point Name]])),MAX($I$4:I1293)+1,0)</f>
        <v>0</v>
      </c>
    </row>
    <row r="1295" spans="7:9">
      <c r="G1295" s="130" t="s">
        <v>612</v>
      </c>
      <c r="H1295" t="str">
        <f ca="1">IFERROR(INDEX(Points_tbl[Point Name],MATCH(ROWS(H$4:$H1294),Points_tbl[Index Count],0)),"")</f>
        <v/>
      </c>
      <c r="I1295">
        <f ca="1">IF(ISNUMBER(SEARCH($A$1,Points_tbl[[#This Row],[Point Name]])),MAX($I$4:I1294)+1,0)</f>
        <v>0</v>
      </c>
    </row>
    <row r="1296" spans="7:9">
      <c r="G1296" s="130" t="s">
        <v>2643</v>
      </c>
      <c r="H1296" t="str">
        <f ca="1">IFERROR(INDEX(Points_tbl[Point Name],MATCH(ROWS(H$4:$H1295),Points_tbl[Index Count],0)),"")</f>
        <v/>
      </c>
      <c r="I1296">
        <f ca="1">IF(ISNUMBER(SEARCH($A$1,Points_tbl[[#This Row],[Point Name]])),MAX($I$4:I1295)+1,0)</f>
        <v>0</v>
      </c>
    </row>
    <row r="1297" spans="7:9">
      <c r="G1297" s="130" t="s">
        <v>2644</v>
      </c>
      <c r="H1297" t="str">
        <f ca="1">IFERROR(INDEX(Points_tbl[Point Name],MATCH(ROWS(H$4:$H1296),Points_tbl[Index Count],0)),"")</f>
        <v/>
      </c>
      <c r="I1297">
        <f ca="1">IF(ISNUMBER(SEARCH($A$1,Points_tbl[[#This Row],[Point Name]])),MAX($I$4:I1296)+1,0)</f>
        <v>0</v>
      </c>
    </row>
    <row r="1298" spans="7:9">
      <c r="G1298" s="130" t="s">
        <v>613</v>
      </c>
      <c r="H1298" t="str">
        <f ca="1">IFERROR(INDEX(Points_tbl[Point Name],MATCH(ROWS(H$4:$H1297),Points_tbl[Index Count],0)),"")</f>
        <v/>
      </c>
      <c r="I1298">
        <f ca="1">IF(ISNUMBER(SEARCH($A$1,Points_tbl[[#This Row],[Point Name]])),MAX($I$4:I1297)+1,0)</f>
        <v>0</v>
      </c>
    </row>
    <row r="1299" spans="7:9">
      <c r="G1299" s="130" t="s">
        <v>2645</v>
      </c>
      <c r="H1299" t="str">
        <f ca="1">IFERROR(INDEX(Points_tbl[Point Name],MATCH(ROWS(H$4:$H1298),Points_tbl[Index Count],0)),"")</f>
        <v/>
      </c>
      <c r="I1299">
        <f ca="1">IF(ISNUMBER(SEARCH($A$1,Points_tbl[[#This Row],[Point Name]])),MAX($I$4:I1298)+1,0)</f>
        <v>0</v>
      </c>
    </row>
    <row r="1300" spans="7:9">
      <c r="G1300" s="130" t="s">
        <v>2646</v>
      </c>
      <c r="H1300" t="str">
        <f ca="1">IFERROR(INDEX(Points_tbl[Point Name],MATCH(ROWS(H$4:$H1299),Points_tbl[Index Count],0)),"")</f>
        <v/>
      </c>
      <c r="I1300">
        <f ca="1">IF(ISNUMBER(SEARCH($A$1,Points_tbl[[#This Row],[Point Name]])),MAX($I$4:I1299)+1,0)</f>
        <v>0</v>
      </c>
    </row>
    <row r="1301" spans="7:9">
      <c r="G1301" s="130" t="s">
        <v>2647</v>
      </c>
      <c r="H1301" t="str">
        <f ca="1">IFERROR(INDEX(Points_tbl[Point Name],MATCH(ROWS(H$4:$H1300),Points_tbl[Index Count],0)),"")</f>
        <v/>
      </c>
      <c r="I1301">
        <f ca="1">IF(ISNUMBER(SEARCH($A$1,Points_tbl[[#This Row],[Point Name]])),MAX($I$4:I1300)+1,0)</f>
        <v>0</v>
      </c>
    </row>
    <row r="1302" spans="7:9">
      <c r="G1302" s="130" t="s">
        <v>1442</v>
      </c>
      <c r="H1302" t="str">
        <f ca="1">IFERROR(INDEX(Points_tbl[Point Name],MATCH(ROWS(H$4:$H1301),Points_tbl[Index Count],0)),"")</f>
        <v/>
      </c>
      <c r="I1302">
        <f ca="1">IF(ISNUMBER(SEARCH($A$1,Points_tbl[[#This Row],[Point Name]])),MAX($I$4:I1301)+1,0)</f>
        <v>0</v>
      </c>
    </row>
    <row r="1303" spans="7:9">
      <c r="G1303" s="130" t="s">
        <v>2648</v>
      </c>
      <c r="H1303" t="str">
        <f ca="1">IFERROR(INDEX(Points_tbl[Point Name],MATCH(ROWS(H$4:$H1302),Points_tbl[Index Count],0)),"")</f>
        <v/>
      </c>
      <c r="I1303">
        <f ca="1">IF(ISNUMBER(SEARCH($A$1,Points_tbl[[#This Row],[Point Name]])),MAX($I$4:I1302)+1,0)</f>
        <v>0</v>
      </c>
    </row>
    <row r="1304" spans="7:9">
      <c r="G1304" s="130" t="s">
        <v>2649</v>
      </c>
      <c r="H1304" t="str">
        <f ca="1">IFERROR(INDEX(Points_tbl[Point Name],MATCH(ROWS(H$4:$H1303),Points_tbl[Index Count],0)),"")</f>
        <v/>
      </c>
      <c r="I1304">
        <f ca="1">IF(ISNUMBER(SEARCH($A$1,Points_tbl[[#This Row],[Point Name]])),MAX($I$4:I1303)+1,0)</f>
        <v>0</v>
      </c>
    </row>
    <row r="1305" spans="7:9">
      <c r="G1305" s="130" t="s">
        <v>2650</v>
      </c>
      <c r="H1305" t="str">
        <f ca="1">IFERROR(INDEX(Points_tbl[Point Name],MATCH(ROWS(H$4:$H1304),Points_tbl[Index Count],0)),"")</f>
        <v/>
      </c>
      <c r="I1305">
        <f ca="1">IF(ISNUMBER(SEARCH($A$1,Points_tbl[[#This Row],[Point Name]])),MAX($I$4:I1304)+1,0)</f>
        <v>0</v>
      </c>
    </row>
    <row r="1306" spans="7:9">
      <c r="G1306" s="130" t="s">
        <v>2651</v>
      </c>
      <c r="H1306" t="str">
        <f ca="1">IFERROR(INDEX(Points_tbl[Point Name],MATCH(ROWS(H$4:$H1305),Points_tbl[Index Count],0)),"")</f>
        <v/>
      </c>
      <c r="I1306">
        <f ca="1">IF(ISNUMBER(SEARCH($A$1,Points_tbl[[#This Row],[Point Name]])),MAX($I$4:I1305)+1,0)</f>
        <v>0</v>
      </c>
    </row>
    <row r="1307" spans="7:9">
      <c r="G1307" s="130" t="s">
        <v>1698</v>
      </c>
      <c r="H1307" t="str">
        <f ca="1">IFERROR(INDEX(Points_tbl[Point Name],MATCH(ROWS(H$4:$H1306),Points_tbl[Index Count],0)),"")</f>
        <v/>
      </c>
      <c r="I1307">
        <f ca="1">IF(ISNUMBER(SEARCH($A$1,Points_tbl[[#This Row],[Point Name]])),MAX($I$4:I1306)+1,0)</f>
        <v>0</v>
      </c>
    </row>
    <row r="1308" spans="7:9">
      <c r="G1308" s="130" t="s">
        <v>2652</v>
      </c>
      <c r="H1308" t="str">
        <f ca="1">IFERROR(INDEX(Points_tbl[Point Name],MATCH(ROWS(H$4:$H1307),Points_tbl[Index Count],0)),"")</f>
        <v/>
      </c>
      <c r="I1308">
        <f ca="1">IF(ISNUMBER(SEARCH($A$1,Points_tbl[[#This Row],[Point Name]])),MAX($I$4:I1307)+1,0)</f>
        <v>0</v>
      </c>
    </row>
    <row r="1309" spans="7:9">
      <c r="G1309" s="130" t="s">
        <v>2653</v>
      </c>
      <c r="H1309" t="str">
        <f ca="1">IFERROR(INDEX(Points_tbl[Point Name],MATCH(ROWS(H$4:$H1308),Points_tbl[Index Count],0)),"")</f>
        <v/>
      </c>
      <c r="I1309">
        <f ca="1">IF(ISNUMBER(SEARCH($A$1,Points_tbl[[#This Row],[Point Name]])),MAX($I$4:I1308)+1,0)</f>
        <v>0</v>
      </c>
    </row>
    <row r="1310" spans="7:9">
      <c r="G1310" s="130" t="s">
        <v>2654</v>
      </c>
      <c r="H1310" t="str">
        <f ca="1">IFERROR(INDEX(Points_tbl[Point Name],MATCH(ROWS(H$4:$H1309),Points_tbl[Index Count],0)),"")</f>
        <v/>
      </c>
      <c r="I1310">
        <f ca="1">IF(ISNUMBER(SEARCH($A$1,Points_tbl[[#This Row],[Point Name]])),MAX($I$4:I1309)+1,0)</f>
        <v>0</v>
      </c>
    </row>
    <row r="1311" spans="7:9">
      <c r="G1311" s="130" t="s">
        <v>614</v>
      </c>
      <c r="H1311" t="str">
        <f ca="1">IFERROR(INDEX(Points_tbl[Point Name],MATCH(ROWS(H$4:$H1310),Points_tbl[Index Count],0)),"")</f>
        <v/>
      </c>
      <c r="I1311">
        <f ca="1">IF(ISNUMBER(SEARCH($A$1,Points_tbl[[#This Row],[Point Name]])),MAX($I$4:I1310)+1,0)</f>
        <v>0</v>
      </c>
    </row>
    <row r="1312" spans="7:9">
      <c r="G1312" s="130" t="s">
        <v>2655</v>
      </c>
      <c r="H1312" t="str">
        <f ca="1">IFERROR(INDEX(Points_tbl[Point Name],MATCH(ROWS(H$4:$H1311),Points_tbl[Index Count],0)),"")</f>
        <v/>
      </c>
      <c r="I1312">
        <f ca="1">IF(ISNUMBER(SEARCH($A$1,Points_tbl[[#This Row],[Point Name]])),MAX($I$4:I1311)+1,0)</f>
        <v>0</v>
      </c>
    </row>
    <row r="1313" spans="7:9">
      <c r="G1313" s="130" t="s">
        <v>2656</v>
      </c>
      <c r="H1313" t="str">
        <f ca="1">IFERROR(INDEX(Points_tbl[Point Name],MATCH(ROWS(H$4:$H1312),Points_tbl[Index Count],0)),"")</f>
        <v/>
      </c>
      <c r="I1313">
        <f ca="1">IF(ISNUMBER(SEARCH($A$1,Points_tbl[[#This Row],[Point Name]])),MAX($I$4:I1312)+1,0)</f>
        <v>0</v>
      </c>
    </row>
    <row r="1314" spans="7:9">
      <c r="G1314" s="130" t="s">
        <v>615</v>
      </c>
      <c r="H1314" t="str">
        <f ca="1">IFERROR(INDEX(Points_tbl[Point Name],MATCH(ROWS(H$4:$H1313),Points_tbl[Index Count],0)),"")</f>
        <v/>
      </c>
      <c r="I1314">
        <f ca="1">IF(ISNUMBER(SEARCH($A$1,Points_tbl[[#This Row],[Point Name]])),MAX($I$4:I1313)+1,0)</f>
        <v>0</v>
      </c>
    </row>
    <row r="1315" spans="7:9">
      <c r="G1315" s="130" t="s">
        <v>616</v>
      </c>
      <c r="H1315" t="str">
        <f ca="1">IFERROR(INDEX(Points_tbl[Point Name],MATCH(ROWS(H$4:$H1314),Points_tbl[Index Count],0)),"")</f>
        <v/>
      </c>
      <c r="I1315">
        <f ca="1">IF(ISNUMBER(SEARCH($A$1,Points_tbl[[#This Row],[Point Name]])),MAX($I$4:I1314)+1,0)</f>
        <v>0</v>
      </c>
    </row>
    <row r="1316" spans="7:9">
      <c r="G1316" s="130" t="s">
        <v>617</v>
      </c>
      <c r="H1316" t="str">
        <f ca="1">IFERROR(INDEX(Points_tbl[Point Name],MATCH(ROWS(H$4:$H1315),Points_tbl[Index Count],0)),"")</f>
        <v/>
      </c>
      <c r="I1316">
        <f ca="1">IF(ISNUMBER(SEARCH($A$1,Points_tbl[[#This Row],[Point Name]])),MAX($I$4:I1315)+1,0)</f>
        <v>0</v>
      </c>
    </row>
    <row r="1317" spans="7:9">
      <c r="G1317" s="130" t="s">
        <v>618</v>
      </c>
      <c r="H1317" t="str">
        <f ca="1">IFERROR(INDEX(Points_tbl[Point Name],MATCH(ROWS(H$4:$H1316),Points_tbl[Index Count],0)),"")</f>
        <v/>
      </c>
      <c r="I1317">
        <f ca="1">IF(ISNUMBER(SEARCH($A$1,Points_tbl[[#This Row],[Point Name]])),MAX($I$4:I1316)+1,0)</f>
        <v>0</v>
      </c>
    </row>
    <row r="1318" spans="7:9">
      <c r="G1318" s="130" t="s">
        <v>619</v>
      </c>
      <c r="H1318" t="str">
        <f ca="1">IFERROR(INDEX(Points_tbl[Point Name],MATCH(ROWS(H$4:$H1317),Points_tbl[Index Count],0)),"")</f>
        <v/>
      </c>
      <c r="I1318">
        <f ca="1">IF(ISNUMBER(SEARCH($A$1,Points_tbl[[#This Row],[Point Name]])),MAX($I$4:I1317)+1,0)</f>
        <v>0</v>
      </c>
    </row>
    <row r="1319" spans="7:9">
      <c r="G1319" s="130" t="s">
        <v>2657</v>
      </c>
      <c r="H1319" t="str">
        <f ca="1">IFERROR(INDEX(Points_tbl[Point Name],MATCH(ROWS(H$4:$H1318),Points_tbl[Index Count],0)),"")</f>
        <v/>
      </c>
      <c r="I1319">
        <f ca="1">IF(ISNUMBER(SEARCH($A$1,Points_tbl[[#This Row],[Point Name]])),MAX($I$4:I1318)+1,0)</f>
        <v>0</v>
      </c>
    </row>
    <row r="1320" spans="7:9">
      <c r="G1320" s="130" t="s">
        <v>2658</v>
      </c>
      <c r="H1320" t="str">
        <f ca="1">IFERROR(INDEX(Points_tbl[Point Name],MATCH(ROWS(H$4:$H1319),Points_tbl[Index Count],0)),"")</f>
        <v/>
      </c>
      <c r="I1320">
        <f ca="1">IF(ISNUMBER(SEARCH($A$1,Points_tbl[[#This Row],[Point Name]])),MAX($I$4:I1319)+1,0)</f>
        <v>0</v>
      </c>
    </row>
    <row r="1321" spans="7:9">
      <c r="G1321" s="130" t="s">
        <v>2659</v>
      </c>
      <c r="H1321" t="str">
        <f ca="1">IFERROR(INDEX(Points_tbl[Point Name],MATCH(ROWS(H$4:$H1320),Points_tbl[Index Count],0)),"")</f>
        <v/>
      </c>
      <c r="I1321">
        <f ca="1">IF(ISNUMBER(SEARCH($A$1,Points_tbl[[#This Row],[Point Name]])),MAX($I$4:I1320)+1,0)</f>
        <v>0</v>
      </c>
    </row>
    <row r="1322" spans="7:9">
      <c r="G1322" s="130" t="s">
        <v>2660</v>
      </c>
      <c r="H1322" t="str">
        <f ca="1">IFERROR(INDEX(Points_tbl[Point Name],MATCH(ROWS(H$4:$H1321),Points_tbl[Index Count],0)),"")</f>
        <v/>
      </c>
      <c r="I1322">
        <f ca="1">IF(ISNUMBER(SEARCH($A$1,Points_tbl[[#This Row],[Point Name]])),MAX($I$4:I1321)+1,0)</f>
        <v>0</v>
      </c>
    </row>
    <row r="1323" spans="7:9">
      <c r="G1323" s="130" t="s">
        <v>2661</v>
      </c>
      <c r="H1323" t="str">
        <f ca="1">IFERROR(INDEX(Points_tbl[Point Name],MATCH(ROWS(H$4:$H1322),Points_tbl[Index Count],0)),"")</f>
        <v/>
      </c>
      <c r="I1323">
        <f ca="1">IF(ISNUMBER(SEARCH($A$1,Points_tbl[[#This Row],[Point Name]])),MAX($I$4:I1322)+1,0)</f>
        <v>0</v>
      </c>
    </row>
    <row r="1324" spans="7:9">
      <c r="G1324" s="130" t="s">
        <v>2662</v>
      </c>
      <c r="H1324" t="str">
        <f ca="1">IFERROR(INDEX(Points_tbl[Point Name],MATCH(ROWS(H$4:$H1323),Points_tbl[Index Count],0)),"")</f>
        <v/>
      </c>
      <c r="I1324">
        <f ca="1">IF(ISNUMBER(SEARCH($A$1,Points_tbl[[#This Row],[Point Name]])),MAX($I$4:I1323)+1,0)</f>
        <v>0</v>
      </c>
    </row>
    <row r="1325" spans="7:9">
      <c r="G1325" s="130" t="s">
        <v>2663</v>
      </c>
      <c r="H1325" t="str">
        <f ca="1">IFERROR(INDEX(Points_tbl[Point Name],MATCH(ROWS(H$4:$H1324),Points_tbl[Index Count],0)),"")</f>
        <v/>
      </c>
      <c r="I1325">
        <f ca="1">IF(ISNUMBER(SEARCH($A$1,Points_tbl[[#This Row],[Point Name]])),MAX($I$4:I1324)+1,0)</f>
        <v>0</v>
      </c>
    </row>
    <row r="1326" spans="7:9">
      <c r="G1326" s="130" t="s">
        <v>2664</v>
      </c>
      <c r="H1326" t="str">
        <f ca="1">IFERROR(INDEX(Points_tbl[Point Name],MATCH(ROWS(H$4:$H1325),Points_tbl[Index Count],0)),"")</f>
        <v/>
      </c>
      <c r="I1326">
        <f ca="1">IF(ISNUMBER(SEARCH($A$1,Points_tbl[[#This Row],[Point Name]])),MAX($I$4:I1325)+1,0)</f>
        <v>0</v>
      </c>
    </row>
    <row r="1327" spans="7:9">
      <c r="G1327" s="130" t="s">
        <v>2665</v>
      </c>
      <c r="H1327" t="str">
        <f ca="1">IFERROR(INDEX(Points_tbl[Point Name],MATCH(ROWS(H$4:$H1326),Points_tbl[Index Count],0)),"")</f>
        <v/>
      </c>
      <c r="I1327">
        <f ca="1">IF(ISNUMBER(SEARCH($A$1,Points_tbl[[#This Row],[Point Name]])),MAX($I$4:I1326)+1,0)</f>
        <v>0</v>
      </c>
    </row>
    <row r="1328" spans="7:9">
      <c r="G1328" s="130" t="s">
        <v>2666</v>
      </c>
      <c r="H1328" t="str">
        <f ca="1">IFERROR(INDEX(Points_tbl[Point Name],MATCH(ROWS(H$4:$H1327),Points_tbl[Index Count],0)),"")</f>
        <v/>
      </c>
      <c r="I1328">
        <f ca="1">IF(ISNUMBER(SEARCH($A$1,Points_tbl[[#This Row],[Point Name]])),MAX($I$4:I1327)+1,0)</f>
        <v>0</v>
      </c>
    </row>
    <row r="1329" spans="7:9">
      <c r="G1329" s="130" t="s">
        <v>2667</v>
      </c>
      <c r="H1329" t="str">
        <f ca="1">IFERROR(INDEX(Points_tbl[Point Name],MATCH(ROWS(H$4:$H1328),Points_tbl[Index Count],0)),"")</f>
        <v/>
      </c>
      <c r="I1329">
        <f ca="1">IF(ISNUMBER(SEARCH($A$1,Points_tbl[[#This Row],[Point Name]])),MAX($I$4:I1328)+1,0)</f>
        <v>0</v>
      </c>
    </row>
    <row r="1330" spans="7:9">
      <c r="G1330" s="130" t="s">
        <v>2668</v>
      </c>
      <c r="H1330" t="str">
        <f ca="1">IFERROR(INDEX(Points_tbl[Point Name],MATCH(ROWS(H$4:$H1329),Points_tbl[Index Count],0)),"")</f>
        <v/>
      </c>
      <c r="I1330">
        <f ca="1">IF(ISNUMBER(SEARCH($A$1,Points_tbl[[#This Row],[Point Name]])),MAX($I$4:I1329)+1,0)</f>
        <v>0</v>
      </c>
    </row>
    <row r="1331" spans="7:9">
      <c r="G1331" s="130" t="s">
        <v>2669</v>
      </c>
      <c r="H1331" t="str">
        <f ca="1">IFERROR(INDEX(Points_tbl[Point Name],MATCH(ROWS(H$4:$H1330),Points_tbl[Index Count],0)),"")</f>
        <v/>
      </c>
      <c r="I1331">
        <f ca="1">IF(ISNUMBER(SEARCH($A$1,Points_tbl[[#This Row],[Point Name]])),MAX($I$4:I1330)+1,0)</f>
        <v>0</v>
      </c>
    </row>
    <row r="1332" spans="7:9">
      <c r="G1332" s="130" t="s">
        <v>2670</v>
      </c>
      <c r="H1332" t="str">
        <f ca="1">IFERROR(INDEX(Points_tbl[Point Name],MATCH(ROWS(H$4:$H1331),Points_tbl[Index Count],0)),"")</f>
        <v/>
      </c>
      <c r="I1332">
        <f ca="1">IF(ISNUMBER(SEARCH($A$1,Points_tbl[[#This Row],[Point Name]])),MAX($I$4:I1331)+1,0)</f>
        <v>0</v>
      </c>
    </row>
    <row r="1333" spans="7:9">
      <c r="G1333" s="130" t="s">
        <v>2671</v>
      </c>
      <c r="H1333" t="str">
        <f ca="1">IFERROR(INDEX(Points_tbl[Point Name],MATCH(ROWS(H$4:$H1332),Points_tbl[Index Count],0)),"")</f>
        <v/>
      </c>
      <c r="I1333">
        <f ca="1">IF(ISNUMBER(SEARCH($A$1,Points_tbl[[#This Row],[Point Name]])),MAX($I$4:I1332)+1,0)</f>
        <v>0</v>
      </c>
    </row>
    <row r="1334" spans="7:9">
      <c r="G1334" s="130" t="s">
        <v>2672</v>
      </c>
      <c r="H1334" t="str">
        <f ca="1">IFERROR(INDEX(Points_tbl[Point Name],MATCH(ROWS(H$4:$H1333),Points_tbl[Index Count],0)),"")</f>
        <v/>
      </c>
      <c r="I1334">
        <f ca="1">IF(ISNUMBER(SEARCH($A$1,Points_tbl[[#This Row],[Point Name]])),MAX($I$4:I1333)+1,0)</f>
        <v>0</v>
      </c>
    </row>
    <row r="1335" spans="7:9">
      <c r="G1335" s="130" t="s">
        <v>2673</v>
      </c>
      <c r="H1335" t="str">
        <f ca="1">IFERROR(INDEX(Points_tbl[Point Name],MATCH(ROWS(H$4:$H1334),Points_tbl[Index Count],0)),"")</f>
        <v/>
      </c>
      <c r="I1335">
        <f ca="1">IF(ISNUMBER(SEARCH($A$1,Points_tbl[[#This Row],[Point Name]])),MAX($I$4:I1334)+1,0)</f>
        <v>0</v>
      </c>
    </row>
    <row r="1336" spans="7:9">
      <c r="G1336" s="130" t="s">
        <v>2674</v>
      </c>
      <c r="H1336" t="str">
        <f ca="1">IFERROR(INDEX(Points_tbl[Point Name],MATCH(ROWS(H$4:$H1335),Points_tbl[Index Count],0)),"")</f>
        <v/>
      </c>
      <c r="I1336">
        <f ca="1">IF(ISNUMBER(SEARCH($A$1,Points_tbl[[#This Row],[Point Name]])),MAX($I$4:I1335)+1,0)</f>
        <v>0</v>
      </c>
    </row>
    <row r="1337" spans="7:9">
      <c r="G1337" s="130" t="s">
        <v>1699</v>
      </c>
      <c r="H1337" t="str">
        <f ca="1">IFERROR(INDEX(Points_tbl[Point Name],MATCH(ROWS(H$4:$H1336),Points_tbl[Index Count],0)),"")</f>
        <v/>
      </c>
      <c r="I1337">
        <f ca="1">IF(ISNUMBER(SEARCH($A$1,Points_tbl[[#This Row],[Point Name]])),MAX($I$4:I1336)+1,0)</f>
        <v>0</v>
      </c>
    </row>
    <row r="1338" spans="7:9">
      <c r="G1338" s="130" t="s">
        <v>2675</v>
      </c>
      <c r="H1338" t="str">
        <f ca="1">IFERROR(INDEX(Points_tbl[Point Name],MATCH(ROWS(H$4:$H1337),Points_tbl[Index Count],0)),"")</f>
        <v/>
      </c>
      <c r="I1338">
        <f ca="1">IF(ISNUMBER(SEARCH($A$1,Points_tbl[[#This Row],[Point Name]])),MAX($I$4:I1337)+1,0)</f>
        <v>0</v>
      </c>
    </row>
    <row r="1339" spans="7:9">
      <c r="G1339" s="130" t="s">
        <v>2676</v>
      </c>
      <c r="H1339" t="str">
        <f ca="1">IFERROR(INDEX(Points_tbl[Point Name],MATCH(ROWS(H$4:$H1338),Points_tbl[Index Count],0)),"")</f>
        <v/>
      </c>
      <c r="I1339">
        <f ca="1">IF(ISNUMBER(SEARCH($A$1,Points_tbl[[#This Row],[Point Name]])),MAX($I$4:I1338)+1,0)</f>
        <v>0</v>
      </c>
    </row>
    <row r="1340" spans="7:9">
      <c r="G1340" s="130" t="s">
        <v>2677</v>
      </c>
      <c r="H1340" t="str">
        <f ca="1">IFERROR(INDEX(Points_tbl[Point Name],MATCH(ROWS(H$4:$H1339),Points_tbl[Index Count],0)),"")</f>
        <v/>
      </c>
      <c r="I1340">
        <f ca="1">IF(ISNUMBER(SEARCH($A$1,Points_tbl[[#This Row],[Point Name]])),MAX($I$4:I1339)+1,0)</f>
        <v>0</v>
      </c>
    </row>
    <row r="1341" spans="7:9">
      <c r="G1341" s="130" t="s">
        <v>2678</v>
      </c>
      <c r="H1341" t="str">
        <f ca="1">IFERROR(INDEX(Points_tbl[Point Name],MATCH(ROWS(H$4:$H1340),Points_tbl[Index Count],0)),"")</f>
        <v/>
      </c>
      <c r="I1341">
        <f ca="1">IF(ISNUMBER(SEARCH($A$1,Points_tbl[[#This Row],[Point Name]])),MAX($I$4:I1340)+1,0)</f>
        <v>0</v>
      </c>
    </row>
    <row r="1342" spans="7:9">
      <c r="G1342" s="130" t="s">
        <v>2679</v>
      </c>
      <c r="H1342" t="str">
        <f ca="1">IFERROR(INDEX(Points_tbl[Point Name],MATCH(ROWS(H$4:$H1341),Points_tbl[Index Count],0)),"")</f>
        <v/>
      </c>
      <c r="I1342">
        <f ca="1">IF(ISNUMBER(SEARCH($A$1,Points_tbl[[#This Row],[Point Name]])),MAX($I$4:I1341)+1,0)</f>
        <v>0</v>
      </c>
    </row>
    <row r="1343" spans="7:9">
      <c r="G1343" s="130" t="s">
        <v>620</v>
      </c>
      <c r="H1343" t="str">
        <f ca="1">IFERROR(INDEX(Points_tbl[Point Name],MATCH(ROWS(H$4:$H1342),Points_tbl[Index Count],0)),"")</f>
        <v/>
      </c>
      <c r="I1343">
        <f ca="1">IF(ISNUMBER(SEARCH($A$1,Points_tbl[[#This Row],[Point Name]])),MAX($I$4:I1342)+1,0)</f>
        <v>0</v>
      </c>
    </row>
    <row r="1344" spans="7:9">
      <c r="G1344" s="130" t="s">
        <v>1443</v>
      </c>
      <c r="H1344" t="str">
        <f ca="1">IFERROR(INDEX(Points_tbl[Point Name],MATCH(ROWS(H$4:$H1343),Points_tbl[Index Count],0)),"")</f>
        <v/>
      </c>
      <c r="I1344">
        <f ca="1">IF(ISNUMBER(SEARCH($A$1,Points_tbl[[#This Row],[Point Name]])),MAX($I$4:I1343)+1,0)</f>
        <v>0</v>
      </c>
    </row>
    <row r="1345" spans="7:9">
      <c r="G1345" s="130" t="s">
        <v>2680</v>
      </c>
      <c r="H1345" t="str">
        <f ca="1">IFERROR(INDEX(Points_tbl[Point Name],MATCH(ROWS(H$4:$H1344),Points_tbl[Index Count],0)),"")</f>
        <v/>
      </c>
      <c r="I1345">
        <f ca="1">IF(ISNUMBER(SEARCH($A$1,Points_tbl[[#This Row],[Point Name]])),MAX($I$4:I1344)+1,0)</f>
        <v>0</v>
      </c>
    </row>
    <row r="1346" spans="7:9">
      <c r="G1346" s="130" t="s">
        <v>2681</v>
      </c>
      <c r="H1346" t="str">
        <f ca="1">IFERROR(INDEX(Points_tbl[Point Name],MATCH(ROWS(H$4:$H1345),Points_tbl[Index Count],0)),"")</f>
        <v/>
      </c>
      <c r="I1346">
        <f ca="1">IF(ISNUMBER(SEARCH($A$1,Points_tbl[[#This Row],[Point Name]])),MAX($I$4:I1345)+1,0)</f>
        <v>0</v>
      </c>
    </row>
    <row r="1347" spans="7:9">
      <c r="G1347" s="130" t="s">
        <v>621</v>
      </c>
      <c r="H1347" t="str">
        <f ca="1">IFERROR(INDEX(Points_tbl[Point Name],MATCH(ROWS(H$4:$H1346),Points_tbl[Index Count],0)),"")</f>
        <v/>
      </c>
      <c r="I1347">
        <f ca="1">IF(ISNUMBER(SEARCH($A$1,Points_tbl[[#This Row],[Point Name]])),MAX($I$4:I1346)+1,0)</f>
        <v>0</v>
      </c>
    </row>
    <row r="1348" spans="7:9">
      <c r="G1348" s="130" t="s">
        <v>622</v>
      </c>
      <c r="H1348" t="str">
        <f ca="1">IFERROR(INDEX(Points_tbl[Point Name],MATCH(ROWS(H$4:$H1347),Points_tbl[Index Count],0)),"")</f>
        <v/>
      </c>
      <c r="I1348">
        <f ca="1">IF(ISNUMBER(SEARCH($A$1,Points_tbl[[#This Row],[Point Name]])),MAX($I$4:I1347)+1,0)</f>
        <v>0</v>
      </c>
    </row>
    <row r="1349" spans="7:9">
      <c r="G1349" s="130" t="s">
        <v>2682</v>
      </c>
      <c r="H1349" t="str">
        <f ca="1">IFERROR(INDEX(Points_tbl[Point Name],MATCH(ROWS(H$4:$H1348),Points_tbl[Index Count],0)),"")</f>
        <v/>
      </c>
      <c r="I1349">
        <f ca="1">IF(ISNUMBER(SEARCH($A$1,Points_tbl[[#This Row],[Point Name]])),MAX($I$4:I1348)+1,0)</f>
        <v>0</v>
      </c>
    </row>
    <row r="1350" spans="7:9">
      <c r="G1350" s="130" t="s">
        <v>623</v>
      </c>
      <c r="H1350" t="str">
        <f ca="1">IFERROR(INDEX(Points_tbl[Point Name],MATCH(ROWS(H$4:$H1349),Points_tbl[Index Count],0)),"")</f>
        <v/>
      </c>
      <c r="I1350">
        <f ca="1">IF(ISNUMBER(SEARCH($A$1,Points_tbl[[#This Row],[Point Name]])),MAX($I$4:I1349)+1,0)</f>
        <v>0</v>
      </c>
    </row>
    <row r="1351" spans="7:9">
      <c r="G1351" s="130" t="s">
        <v>624</v>
      </c>
      <c r="H1351" t="str">
        <f ca="1">IFERROR(INDEX(Points_tbl[Point Name],MATCH(ROWS(H$4:$H1350),Points_tbl[Index Count],0)),"")</f>
        <v/>
      </c>
      <c r="I1351">
        <f ca="1">IF(ISNUMBER(SEARCH($A$1,Points_tbl[[#This Row],[Point Name]])),MAX($I$4:I1350)+1,0)</f>
        <v>0</v>
      </c>
    </row>
    <row r="1352" spans="7:9">
      <c r="G1352" s="130" t="s">
        <v>625</v>
      </c>
      <c r="H1352" t="str">
        <f ca="1">IFERROR(INDEX(Points_tbl[Point Name],MATCH(ROWS(H$4:$H1351),Points_tbl[Index Count],0)),"")</f>
        <v/>
      </c>
      <c r="I1352">
        <f ca="1">IF(ISNUMBER(SEARCH($A$1,Points_tbl[[#This Row],[Point Name]])),MAX($I$4:I1351)+1,0)</f>
        <v>0</v>
      </c>
    </row>
    <row r="1353" spans="7:9">
      <c r="G1353" s="130" t="s">
        <v>2683</v>
      </c>
      <c r="H1353" t="str">
        <f ca="1">IFERROR(INDEX(Points_tbl[Point Name],MATCH(ROWS(H$4:$H1352),Points_tbl[Index Count],0)),"")</f>
        <v/>
      </c>
      <c r="I1353">
        <f ca="1">IF(ISNUMBER(SEARCH($A$1,Points_tbl[[#This Row],[Point Name]])),MAX($I$4:I1352)+1,0)</f>
        <v>0</v>
      </c>
    </row>
    <row r="1354" spans="7:9">
      <c r="G1354" s="130" t="s">
        <v>626</v>
      </c>
      <c r="H1354" t="str">
        <f ca="1">IFERROR(INDEX(Points_tbl[Point Name],MATCH(ROWS(H$4:$H1353),Points_tbl[Index Count],0)),"")</f>
        <v/>
      </c>
      <c r="I1354">
        <f ca="1">IF(ISNUMBER(SEARCH($A$1,Points_tbl[[#This Row],[Point Name]])),MAX($I$4:I1353)+1,0)</f>
        <v>0</v>
      </c>
    </row>
    <row r="1355" spans="7:9">
      <c r="G1355" s="130" t="s">
        <v>627</v>
      </c>
      <c r="H1355" t="str">
        <f ca="1">IFERROR(INDEX(Points_tbl[Point Name],MATCH(ROWS(H$4:$H1354),Points_tbl[Index Count],0)),"")</f>
        <v/>
      </c>
      <c r="I1355">
        <f ca="1">IF(ISNUMBER(SEARCH($A$1,Points_tbl[[#This Row],[Point Name]])),MAX($I$4:I1354)+1,0)</f>
        <v>0</v>
      </c>
    </row>
    <row r="1356" spans="7:9">
      <c r="G1356" s="130" t="s">
        <v>628</v>
      </c>
      <c r="H1356" t="str">
        <f ca="1">IFERROR(INDEX(Points_tbl[Point Name],MATCH(ROWS(H$4:$H1355),Points_tbl[Index Count],0)),"")</f>
        <v/>
      </c>
      <c r="I1356">
        <f ca="1">IF(ISNUMBER(SEARCH($A$1,Points_tbl[[#This Row],[Point Name]])),MAX($I$4:I1355)+1,0)</f>
        <v>0</v>
      </c>
    </row>
    <row r="1357" spans="7:9">
      <c r="G1357" s="130" t="s">
        <v>2684</v>
      </c>
      <c r="H1357" t="str">
        <f ca="1">IFERROR(INDEX(Points_tbl[Point Name],MATCH(ROWS(H$4:$H1356),Points_tbl[Index Count],0)),"")</f>
        <v/>
      </c>
      <c r="I1357">
        <f ca="1">IF(ISNUMBER(SEARCH($A$1,Points_tbl[[#This Row],[Point Name]])),MAX($I$4:I1356)+1,0)</f>
        <v>0</v>
      </c>
    </row>
    <row r="1358" spans="7:9">
      <c r="G1358" s="130" t="s">
        <v>2685</v>
      </c>
      <c r="H1358" t="str">
        <f ca="1">IFERROR(INDEX(Points_tbl[Point Name],MATCH(ROWS(H$4:$H1357),Points_tbl[Index Count],0)),"")</f>
        <v/>
      </c>
      <c r="I1358">
        <f ca="1">IF(ISNUMBER(SEARCH($A$1,Points_tbl[[#This Row],[Point Name]])),MAX($I$4:I1357)+1,0)</f>
        <v>0</v>
      </c>
    </row>
    <row r="1359" spans="7:9">
      <c r="G1359" s="130" t="s">
        <v>2686</v>
      </c>
      <c r="H1359" t="str">
        <f ca="1">IFERROR(INDEX(Points_tbl[Point Name],MATCH(ROWS(H$4:$H1358),Points_tbl[Index Count],0)),"")</f>
        <v/>
      </c>
      <c r="I1359">
        <f ca="1">IF(ISNUMBER(SEARCH($A$1,Points_tbl[[#This Row],[Point Name]])),MAX($I$4:I1358)+1,0)</f>
        <v>0</v>
      </c>
    </row>
    <row r="1360" spans="7:9">
      <c r="G1360" s="130" t="s">
        <v>2687</v>
      </c>
      <c r="H1360" t="str">
        <f ca="1">IFERROR(INDEX(Points_tbl[Point Name],MATCH(ROWS(H$4:$H1359),Points_tbl[Index Count],0)),"")</f>
        <v/>
      </c>
      <c r="I1360">
        <f ca="1">IF(ISNUMBER(SEARCH($A$1,Points_tbl[[#This Row],[Point Name]])),MAX($I$4:I1359)+1,0)</f>
        <v>0</v>
      </c>
    </row>
    <row r="1361" spans="7:9">
      <c r="G1361" s="130" t="s">
        <v>2688</v>
      </c>
      <c r="H1361" t="str">
        <f ca="1">IFERROR(INDEX(Points_tbl[Point Name],MATCH(ROWS(H$4:$H1360),Points_tbl[Index Count],0)),"")</f>
        <v/>
      </c>
      <c r="I1361">
        <f ca="1">IF(ISNUMBER(SEARCH($A$1,Points_tbl[[#This Row],[Point Name]])),MAX($I$4:I1360)+1,0)</f>
        <v>0</v>
      </c>
    </row>
    <row r="1362" spans="7:9">
      <c r="G1362" s="130" t="s">
        <v>629</v>
      </c>
      <c r="H1362" t="str">
        <f ca="1">IFERROR(INDEX(Points_tbl[Point Name],MATCH(ROWS(H$4:$H1361),Points_tbl[Index Count],0)),"")</f>
        <v/>
      </c>
      <c r="I1362">
        <f ca="1">IF(ISNUMBER(SEARCH($A$1,Points_tbl[[#This Row],[Point Name]])),MAX($I$4:I1361)+1,0)</f>
        <v>0</v>
      </c>
    </row>
    <row r="1363" spans="7:9">
      <c r="G1363" s="130" t="s">
        <v>2689</v>
      </c>
      <c r="H1363" t="str">
        <f ca="1">IFERROR(INDEX(Points_tbl[Point Name],MATCH(ROWS(H$4:$H1362),Points_tbl[Index Count],0)),"")</f>
        <v/>
      </c>
      <c r="I1363">
        <f ca="1">IF(ISNUMBER(SEARCH($A$1,Points_tbl[[#This Row],[Point Name]])),MAX($I$4:I1362)+1,0)</f>
        <v>0</v>
      </c>
    </row>
    <row r="1364" spans="7:9">
      <c r="G1364" s="130" t="s">
        <v>2690</v>
      </c>
      <c r="H1364" t="str">
        <f ca="1">IFERROR(INDEX(Points_tbl[Point Name],MATCH(ROWS(H$4:$H1363),Points_tbl[Index Count],0)),"")</f>
        <v/>
      </c>
      <c r="I1364">
        <f ca="1">IF(ISNUMBER(SEARCH($A$1,Points_tbl[[#This Row],[Point Name]])),MAX($I$4:I1363)+1,0)</f>
        <v>0</v>
      </c>
    </row>
    <row r="1365" spans="7:9">
      <c r="G1365" s="130" t="s">
        <v>630</v>
      </c>
      <c r="H1365" t="str">
        <f ca="1">IFERROR(INDEX(Points_tbl[Point Name],MATCH(ROWS(H$4:$H1364),Points_tbl[Index Count],0)),"")</f>
        <v/>
      </c>
      <c r="I1365">
        <f ca="1">IF(ISNUMBER(SEARCH($A$1,Points_tbl[[#This Row],[Point Name]])),MAX($I$4:I1364)+1,0)</f>
        <v>0</v>
      </c>
    </row>
    <row r="1366" spans="7:9">
      <c r="G1366" s="130" t="s">
        <v>2691</v>
      </c>
      <c r="H1366" t="str">
        <f ca="1">IFERROR(INDEX(Points_tbl[Point Name],MATCH(ROWS(H$4:$H1365),Points_tbl[Index Count],0)),"")</f>
        <v/>
      </c>
      <c r="I1366">
        <f ca="1">IF(ISNUMBER(SEARCH($A$1,Points_tbl[[#This Row],[Point Name]])),MAX($I$4:I1365)+1,0)</f>
        <v>0</v>
      </c>
    </row>
    <row r="1367" spans="7:9">
      <c r="G1367" s="130" t="s">
        <v>2692</v>
      </c>
      <c r="H1367" t="str">
        <f ca="1">IFERROR(INDEX(Points_tbl[Point Name],MATCH(ROWS(H$4:$H1366),Points_tbl[Index Count],0)),"")</f>
        <v/>
      </c>
      <c r="I1367">
        <f ca="1">IF(ISNUMBER(SEARCH($A$1,Points_tbl[[#This Row],[Point Name]])),MAX($I$4:I1366)+1,0)</f>
        <v>0</v>
      </c>
    </row>
    <row r="1368" spans="7:9">
      <c r="G1368" s="130" t="s">
        <v>2693</v>
      </c>
      <c r="H1368" t="str">
        <f ca="1">IFERROR(INDEX(Points_tbl[Point Name],MATCH(ROWS(H$4:$H1367),Points_tbl[Index Count],0)),"")</f>
        <v/>
      </c>
      <c r="I1368">
        <f ca="1">IF(ISNUMBER(SEARCH($A$1,Points_tbl[[#This Row],[Point Name]])),MAX($I$4:I1367)+1,0)</f>
        <v>0</v>
      </c>
    </row>
    <row r="1369" spans="7:9">
      <c r="G1369" s="130" t="s">
        <v>2694</v>
      </c>
      <c r="H1369" t="str">
        <f ca="1">IFERROR(INDEX(Points_tbl[Point Name],MATCH(ROWS(H$4:$H1368),Points_tbl[Index Count],0)),"")</f>
        <v/>
      </c>
      <c r="I1369">
        <f ca="1">IF(ISNUMBER(SEARCH($A$1,Points_tbl[[#This Row],[Point Name]])),MAX($I$4:I1368)+1,0)</f>
        <v>0</v>
      </c>
    </row>
    <row r="1370" spans="7:9">
      <c r="G1370" s="130" t="s">
        <v>2695</v>
      </c>
      <c r="H1370" t="str">
        <f ca="1">IFERROR(INDEX(Points_tbl[Point Name],MATCH(ROWS(H$4:$H1369),Points_tbl[Index Count],0)),"")</f>
        <v/>
      </c>
      <c r="I1370">
        <f ca="1">IF(ISNUMBER(SEARCH($A$1,Points_tbl[[#This Row],[Point Name]])),MAX($I$4:I1369)+1,0)</f>
        <v>0</v>
      </c>
    </row>
    <row r="1371" spans="7:9">
      <c r="G1371" s="130" t="s">
        <v>2696</v>
      </c>
      <c r="H1371" t="str">
        <f ca="1">IFERROR(INDEX(Points_tbl[Point Name],MATCH(ROWS(H$4:$H1370),Points_tbl[Index Count],0)),"")</f>
        <v/>
      </c>
      <c r="I1371">
        <f ca="1">IF(ISNUMBER(SEARCH($A$1,Points_tbl[[#This Row],[Point Name]])),MAX($I$4:I1370)+1,0)</f>
        <v>0</v>
      </c>
    </row>
    <row r="1372" spans="7:9">
      <c r="G1372" s="130" t="s">
        <v>1700</v>
      </c>
      <c r="H1372" t="str">
        <f ca="1">IFERROR(INDEX(Points_tbl[Point Name],MATCH(ROWS(H$4:$H1371),Points_tbl[Index Count],0)),"")</f>
        <v/>
      </c>
      <c r="I1372">
        <f ca="1">IF(ISNUMBER(SEARCH($A$1,Points_tbl[[#This Row],[Point Name]])),MAX($I$4:I1371)+1,0)</f>
        <v>0</v>
      </c>
    </row>
    <row r="1373" spans="7:9">
      <c r="G1373" s="130" t="s">
        <v>2697</v>
      </c>
      <c r="H1373" t="str">
        <f ca="1">IFERROR(INDEX(Points_tbl[Point Name],MATCH(ROWS(H$4:$H1372),Points_tbl[Index Count],0)),"")</f>
        <v/>
      </c>
      <c r="I1373">
        <f ca="1">IF(ISNUMBER(SEARCH($A$1,Points_tbl[[#This Row],[Point Name]])),MAX($I$4:I1372)+1,0)</f>
        <v>0</v>
      </c>
    </row>
    <row r="1374" spans="7:9">
      <c r="G1374" s="130" t="s">
        <v>2698</v>
      </c>
      <c r="H1374" t="str">
        <f ca="1">IFERROR(INDEX(Points_tbl[Point Name],MATCH(ROWS(H$4:$H1373),Points_tbl[Index Count],0)),"")</f>
        <v/>
      </c>
      <c r="I1374">
        <f ca="1">IF(ISNUMBER(SEARCH($A$1,Points_tbl[[#This Row],[Point Name]])),MAX($I$4:I1373)+1,0)</f>
        <v>0</v>
      </c>
    </row>
    <row r="1375" spans="7:9">
      <c r="G1375" s="130" t="s">
        <v>1701</v>
      </c>
      <c r="H1375" t="str">
        <f ca="1">IFERROR(INDEX(Points_tbl[Point Name],MATCH(ROWS(H$4:$H1374),Points_tbl[Index Count],0)),"")</f>
        <v/>
      </c>
      <c r="I1375">
        <f ca="1">IF(ISNUMBER(SEARCH($A$1,Points_tbl[[#This Row],[Point Name]])),MAX($I$4:I1374)+1,0)</f>
        <v>0</v>
      </c>
    </row>
    <row r="1376" spans="7:9">
      <c r="G1376" s="130" t="s">
        <v>631</v>
      </c>
      <c r="H1376" t="str">
        <f ca="1">IFERROR(INDEX(Points_tbl[Point Name],MATCH(ROWS(H$4:$H1375),Points_tbl[Index Count],0)),"")</f>
        <v/>
      </c>
      <c r="I1376">
        <f ca="1">IF(ISNUMBER(SEARCH($A$1,Points_tbl[[#This Row],[Point Name]])),MAX($I$4:I1375)+1,0)</f>
        <v>0</v>
      </c>
    </row>
    <row r="1377" spans="7:9">
      <c r="G1377" s="130" t="s">
        <v>632</v>
      </c>
      <c r="H1377" t="str">
        <f ca="1">IFERROR(INDEX(Points_tbl[Point Name],MATCH(ROWS(H$4:$H1376),Points_tbl[Index Count],0)),"")</f>
        <v/>
      </c>
      <c r="I1377">
        <f ca="1">IF(ISNUMBER(SEARCH($A$1,Points_tbl[[#This Row],[Point Name]])),MAX($I$4:I1376)+1,0)</f>
        <v>0</v>
      </c>
    </row>
    <row r="1378" spans="7:9">
      <c r="G1378" s="130" t="s">
        <v>1382</v>
      </c>
      <c r="H1378" t="str">
        <f ca="1">IFERROR(INDEX(Points_tbl[Point Name],MATCH(ROWS(H$4:$H1377),Points_tbl[Index Count],0)),"")</f>
        <v/>
      </c>
      <c r="I1378">
        <f ca="1">IF(ISNUMBER(SEARCH($A$1,Points_tbl[[#This Row],[Point Name]])),MAX($I$4:I1377)+1,0)</f>
        <v>0</v>
      </c>
    </row>
    <row r="1379" spans="7:9">
      <c r="G1379" s="130" t="s">
        <v>2699</v>
      </c>
      <c r="H1379" t="str">
        <f ca="1">IFERROR(INDEX(Points_tbl[Point Name],MATCH(ROWS(H$4:$H1378),Points_tbl[Index Count],0)),"")</f>
        <v/>
      </c>
      <c r="I1379">
        <f ca="1">IF(ISNUMBER(SEARCH($A$1,Points_tbl[[#This Row],[Point Name]])),MAX($I$4:I1378)+1,0)</f>
        <v>0</v>
      </c>
    </row>
    <row r="1380" spans="7:9">
      <c r="G1380" s="130" t="s">
        <v>1444</v>
      </c>
      <c r="H1380" t="str">
        <f ca="1">IFERROR(INDEX(Points_tbl[Point Name],MATCH(ROWS(H$4:$H1379),Points_tbl[Index Count],0)),"")</f>
        <v/>
      </c>
      <c r="I1380">
        <f ca="1">IF(ISNUMBER(SEARCH($A$1,Points_tbl[[#This Row],[Point Name]])),MAX($I$4:I1379)+1,0)</f>
        <v>0</v>
      </c>
    </row>
    <row r="1381" spans="7:9">
      <c r="G1381" s="130" t="s">
        <v>1445</v>
      </c>
      <c r="H1381" t="str">
        <f ca="1">IFERROR(INDEX(Points_tbl[Point Name],MATCH(ROWS(H$4:$H1380),Points_tbl[Index Count],0)),"")</f>
        <v/>
      </c>
      <c r="I1381">
        <f ca="1">IF(ISNUMBER(SEARCH($A$1,Points_tbl[[#This Row],[Point Name]])),MAX($I$4:I1380)+1,0)</f>
        <v>0</v>
      </c>
    </row>
    <row r="1382" spans="7:9">
      <c r="G1382" s="130" t="s">
        <v>2700</v>
      </c>
      <c r="H1382" t="str">
        <f ca="1">IFERROR(INDEX(Points_tbl[Point Name],MATCH(ROWS(H$4:$H1381),Points_tbl[Index Count],0)),"")</f>
        <v/>
      </c>
      <c r="I1382">
        <f ca="1">IF(ISNUMBER(SEARCH($A$1,Points_tbl[[#This Row],[Point Name]])),MAX($I$4:I1381)+1,0)</f>
        <v>0</v>
      </c>
    </row>
    <row r="1383" spans="7:9">
      <c r="G1383" s="130" t="s">
        <v>633</v>
      </c>
      <c r="H1383" t="str">
        <f ca="1">IFERROR(INDEX(Points_tbl[Point Name],MATCH(ROWS(H$4:$H1382),Points_tbl[Index Count],0)),"")</f>
        <v/>
      </c>
      <c r="I1383">
        <f ca="1">IF(ISNUMBER(SEARCH($A$1,Points_tbl[[#This Row],[Point Name]])),MAX($I$4:I1382)+1,0)</f>
        <v>0</v>
      </c>
    </row>
    <row r="1384" spans="7:9">
      <c r="G1384" s="130" t="s">
        <v>634</v>
      </c>
      <c r="H1384" t="str">
        <f ca="1">IFERROR(INDEX(Points_tbl[Point Name],MATCH(ROWS(H$4:$H1383),Points_tbl[Index Count],0)),"")</f>
        <v/>
      </c>
      <c r="I1384">
        <f ca="1">IF(ISNUMBER(SEARCH($A$1,Points_tbl[[#This Row],[Point Name]])),MAX($I$4:I1383)+1,0)</f>
        <v>0</v>
      </c>
    </row>
    <row r="1385" spans="7:9">
      <c r="G1385" s="130" t="s">
        <v>2701</v>
      </c>
      <c r="H1385" t="str">
        <f ca="1">IFERROR(INDEX(Points_tbl[Point Name],MATCH(ROWS(H$4:$H1384),Points_tbl[Index Count],0)),"")</f>
        <v/>
      </c>
      <c r="I1385">
        <f ca="1">IF(ISNUMBER(SEARCH($A$1,Points_tbl[[#This Row],[Point Name]])),MAX($I$4:I1384)+1,0)</f>
        <v>0</v>
      </c>
    </row>
    <row r="1386" spans="7:9">
      <c r="G1386" s="130" t="s">
        <v>1702</v>
      </c>
      <c r="H1386" t="str">
        <f ca="1">IFERROR(INDEX(Points_tbl[Point Name],MATCH(ROWS(H$4:$H1385),Points_tbl[Index Count],0)),"")</f>
        <v/>
      </c>
      <c r="I1386">
        <f ca="1">IF(ISNUMBER(SEARCH($A$1,Points_tbl[[#This Row],[Point Name]])),MAX($I$4:I1385)+1,0)</f>
        <v>0</v>
      </c>
    </row>
    <row r="1387" spans="7:9">
      <c r="G1387" s="130" t="s">
        <v>2702</v>
      </c>
      <c r="H1387" t="str">
        <f ca="1">IFERROR(INDEX(Points_tbl[Point Name],MATCH(ROWS(H$4:$H1386),Points_tbl[Index Count],0)),"")</f>
        <v/>
      </c>
      <c r="I1387">
        <f ca="1">IF(ISNUMBER(SEARCH($A$1,Points_tbl[[#This Row],[Point Name]])),MAX($I$4:I1386)+1,0)</f>
        <v>0</v>
      </c>
    </row>
    <row r="1388" spans="7:9">
      <c r="G1388" s="130" t="s">
        <v>1446</v>
      </c>
      <c r="H1388" t="str">
        <f ca="1">IFERROR(INDEX(Points_tbl[Point Name],MATCH(ROWS(H$4:$H1387),Points_tbl[Index Count],0)),"")</f>
        <v/>
      </c>
      <c r="I1388">
        <f ca="1">IF(ISNUMBER(SEARCH($A$1,Points_tbl[[#This Row],[Point Name]])),MAX($I$4:I1387)+1,0)</f>
        <v>0</v>
      </c>
    </row>
    <row r="1389" spans="7:9">
      <c r="G1389" s="130" t="s">
        <v>2703</v>
      </c>
      <c r="H1389" t="str">
        <f ca="1">IFERROR(INDEX(Points_tbl[Point Name],MATCH(ROWS(H$4:$H1388),Points_tbl[Index Count],0)),"")</f>
        <v/>
      </c>
      <c r="I1389">
        <f ca="1">IF(ISNUMBER(SEARCH($A$1,Points_tbl[[#This Row],[Point Name]])),MAX($I$4:I1388)+1,0)</f>
        <v>0</v>
      </c>
    </row>
    <row r="1390" spans="7:9">
      <c r="G1390" s="130" t="s">
        <v>2704</v>
      </c>
      <c r="H1390" t="str">
        <f ca="1">IFERROR(INDEX(Points_tbl[Point Name],MATCH(ROWS(H$4:$H1389),Points_tbl[Index Count],0)),"")</f>
        <v/>
      </c>
      <c r="I1390">
        <f ca="1">IF(ISNUMBER(SEARCH($A$1,Points_tbl[[#This Row],[Point Name]])),MAX($I$4:I1389)+1,0)</f>
        <v>0</v>
      </c>
    </row>
    <row r="1391" spans="7:9">
      <c r="G1391" s="130" t="s">
        <v>2705</v>
      </c>
      <c r="H1391" t="str">
        <f ca="1">IFERROR(INDEX(Points_tbl[Point Name],MATCH(ROWS(H$4:$H1390),Points_tbl[Index Count],0)),"")</f>
        <v/>
      </c>
      <c r="I1391">
        <f ca="1">IF(ISNUMBER(SEARCH($A$1,Points_tbl[[#This Row],[Point Name]])),MAX($I$4:I1390)+1,0)</f>
        <v>0</v>
      </c>
    </row>
    <row r="1392" spans="7:9">
      <c r="G1392" s="130" t="s">
        <v>2706</v>
      </c>
      <c r="H1392" t="str">
        <f ca="1">IFERROR(INDEX(Points_tbl[Point Name],MATCH(ROWS(H$4:$H1391),Points_tbl[Index Count],0)),"")</f>
        <v/>
      </c>
      <c r="I1392">
        <f ca="1">IF(ISNUMBER(SEARCH($A$1,Points_tbl[[#This Row],[Point Name]])),MAX($I$4:I1391)+1,0)</f>
        <v>0</v>
      </c>
    </row>
    <row r="1393" spans="7:9">
      <c r="G1393" s="130" t="s">
        <v>1447</v>
      </c>
      <c r="H1393" t="str">
        <f ca="1">IFERROR(INDEX(Points_tbl[Point Name],MATCH(ROWS(H$4:$H1392),Points_tbl[Index Count],0)),"")</f>
        <v/>
      </c>
      <c r="I1393">
        <f ca="1">IF(ISNUMBER(SEARCH($A$1,Points_tbl[[#This Row],[Point Name]])),MAX($I$4:I1392)+1,0)</f>
        <v>0</v>
      </c>
    </row>
    <row r="1394" spans="7:9">
      <c r="G1394" s="130" t="s">
        <v>635</v>
      </c>
      <c r="H1394" t="str">
        <f ca="1">IFERROR(INDEX(Points_tbl[Point Name],MATCH(ROWS(H$4:$H1393),Points_tbl[Index Count],0)),"")</f>
        <v/>
      </c>
      <c r="I1394">
        <f ca="1">IF(ISNUMBER(SEARCH($A$1,Points_tbl[[#This Row],[Point Name]])),MAX($I$4:I1393)+1,0)</f>
        <v>0</v>
      </c>
    </row>
    <row r="1395" spans="7:9">
      <c r="G1395" s="130" t="s">
        <v>2707</v>
      </c>
      <c r="H1395" t="str">
        <f ca="1">IFERROR(INDEX(Points_tbl[Point Name],MATCH(ROWS(H$4:$H1394),Points_tbl[Index Count],0)),"")</f>
        <v/>
      </c>
      <c r="I1395">
        <f ca="1">IF(ISNUMBER(SEARCH($A$1,Points_tbl[[#This Row],[Point Name]])),MAX($I$4:I1394)+1,0)</f>
        <v>0</v>
      </c>
    </row>
    <row r="1396" spans="7:9">
      <c r="G1396" s="130" t="s">
        <v>2708</v>
      </c>
      <c r="H1396" t="str">
        <f ca="1">IFERROR(INDEX(Points_tbl[Point Name],MATCH(ROWS(H$4:$H1395),Points_tbl[Index Count],0)),"")</f>
        <v/>
      </c>
      <c r="I1396">
        <f ca="1">IF(ISNUMBER(SEARCH($A$1,Points_tbl[[#This Row],[Point Name]])),MAX($I$4:I1395)+1,0)</f>
        <v>0</v>
      </c>
    </row>
    <row r="1397" spans="7:9">
      <c r="G1397" s="130" t="s">
        <v>2709</v>
      </c>
      <c r="H1397" t="str">
        <f ca="1">IFERROR(INDEX(Points_tbl[Point Name],MATCH(ROWS(H$4:$H1396),Points_tbl[Index Count],0)),"")</f>
        <v/>
      </c>
      <c r="I1397">
        <f ca="1">IF(ISNUMBER(SEARCH($A$1,Points_tbl[[#This Row],[Point Name]])),MAX($I$4:I1396)+1,0)</f>
        <v>0</v>
      </c>
    </row>
    <row r="1398" spans="7:9">
      <c r="G1398" s="130" t="s">
        <v>2710</v>
      </c>
      <c r="H1398" t="str">
        <f ca="1">IFERROR(INDEX(Points_tbl[Point Name],MATCH(ROWS(H$4:$H1397),Points_tbl[Index Count],0)),"")</f>
        <v/>
      </c>
      <c r="I1398">
        <f ca="1">IF(ISNUMBER(SEARCH($A$1,Points_tbl[[#This Row],[Point Name]])),MAX($I$4:I1397)+1,0)</f>
        <v>0</v>
      </c>
    </row>
    <row r="1399" spans="7:9">
      <c r="G1399" s="130" t="s">
        <v>2711</v>
      </c>
      <c r="H1399" t="str">
        <f ca="1">IFERROR(INDEX(Points_tbl[Point Name],MATCH(ROWS(H$4:$H1398),Points_tbl[Index Count],0)),"")</f>
        <v/>
      </c>
      <c r="I1399">
        <f ca="1">IF(ISNUMBER(SEARCH($A$1,Points_tbl[[#This Row],[Point Name]])),MAX($I$4:I1398)+1,0)</f>
        <v>0</v>
      </c>
    </row>
    <row r="1400" spans="7:9">
      <c r="G1400" s="130" t="s">
        <v>2712</v>
      </c>
      <c r="H1400" t="str">
        <f ca="1">IFERROR(INDEX(Points_tbl[Point Name],MATCH(ROWS(H$4:$H1399),Points_tbl[Index Count],0)),"")</f>
        <v/>
      </c>
      <c r="I1400">
        <f ca="1">IF(ISNUMBER(SEARCH($A$1,Points_tbl[[#This Row],[Point Name]])),MAX($I$4:I1399)+1,0)</f>
        <v>0</v>
      </c>
    </row>
    <row r="1401" spans="7:9">
      <c r="G1401" s="130" t="s">
        <v>1703</v>
      </c>
      <c r="H1401" t="str">
        <f ca="1">IFERROR(INDEX(Points_tbl[Point Name],MATCH(ROWS(H$4:$H1400),Points_tbl[Index Count],0)),"")</f>
        <v/>
      </c>
      <c r="I1401">
        <f ca="1">IF(ISNUMBER(SEARCH($A$1,Points_tbl[[#This Row],[Point Name]])),MAX($I$4:I1400)+1,0)</f>
        <v>0</v>
      </c>
    </row>
    <row r="1402" spans="7:9">
      <c r="G1402" s="130" t="s">
        <v>1448</v>
      </c>
      <c r="H1402" t="str">
        <f ca="1">IFERROR(INDEX(Points_tbl[Point Name],MATCH(ROWS(H$4:$H1401),Points_tbl[Index Count],0)),"")</f>
        <v/>
      </c>
      <c r="I1402">
        <f ca="1">IF(ISNUMBER(SEARCH($A$1,Points_tbl[[#This Row],[Point Name]])),MAX($I$4:I1401)+1,0)</f>
        <v>0</v>
      </c>
    </row>
    <row r="1403" spans="7:9">
      <c r="G1403" s="130" t="s">
        <v>2713</v>
      </c>
      <c r="H1403" t="str">
        <f ca="1">IFERROR(INDEX(Points_tbl[Point Name],MATCH(ROWS(H$4:$H1402),Points_tbl[Index Count],0)),"")</f>
        <v/>
      </c>
      <c r="I1403">
        <f ca="1">IF(ISNUMBER(SEARCH($A$1,Points_tbl[[#This Row],[Point Name]])),MAX($I$4:I1402)+1,0)</f>
        <v>0</v>
      </c>
    </row>
    <row r="1404" spans="7:9">
      <c r="G1404" s="130" t="s">
        <v>2714</v>
      </c>
      <c r="H1404" t="str">
        <f ca="1">IFERROR(INDEX(Points_tbl[Point Name],MATCH(ROWS(H$4:$H1403),Points_tbl[Index Count],0)),"")</f>
        <v/>
      </c>
      <c r="I1404">
        <f ca="1">IF(ISNUMBER(SEARCH($A$1,Points_tbl[[#This Row],[Point Name]])),MAX($I$4:I1403)+1,0)</f>
        <v>0</v>
      </c>
    </row>
    <row r="1405" spans="7:9">
      <c r="G1405" s="130" t="s">
        <v>2715</v>
      </c>
      <c r="H1405" t="str">
        <f ca="1">IFERROR(INDEX(Points_tbl[Point Name],MATCH(ROWS(H$4:$H1404),Points_tbl[Index Count],0)),"")</f>
        <v/>
      </c>
      <c r="I1405">
        <f ca="1">IF(ISNUMBER(SEARCH($A$1,Points_tbl[[#This Row],[Point Name]])),MAX($I$4:I1404)+1,0)</f>
        <v>0</v>
      </c>
    </row>
    <row r="1406" spans="7:9">
      <c r="G1406" s="130" t="s">
        <v>2716</v>
      </c>
      <c r="H1406" t="str">
        <f ca="1">IFERROR(INDEX(Points_tbl[Point Name],MATCH(ROWS(H$4:$H1405),Points_tbl[Index Count],0)),"")</f>
        <v/>
      </c>
      <c r="I1406">
        <f ca="1">IF(ISNUMBER(SEARCH($A$1,Points_tbl[[#This Row],[Point Name]])),MAX($I$4:I1405)+1,0)</f>
        <v>0</v>
      </c>
    </row>
    <row r="1407" spans="7:9">
      <c r="G1407" s="130" t="s">
        <v>2717</v>
      </c>
      <c r="H1407" t="str">
        <f ca="1">IFERROR(INDEX(Points_tbl[Point Name],MATCH(ROWS(H$4:$H1406),Points_tbl[Index Count],0)),"")</f>
        <v/>
      </c>
      <c r="I1407">
        <f ca="1">IF(ISNUMBER(SEARCH($A$1,Points_tbl[[#This Row],[Point Name]])),MAX($I$4:I1406)+1,0)</f>
        <v>0</v>
      </c>
    </row>
    <row r="1408" spans="7:9">
      <c r="G1408" s="130" t="s">
        <v>636</v>
      </c>
      <c r="H1408" t="str">
        <f ca="1">IFERROR(INDEX(Points_tbl[Point Name],MATCH(ROWS(H$4:$H1407),Points_tbl[Index Count],0)),"")</f>
        <v/>
      </c>
      <c r="I1408">
        <f ca="1">IF(ISNUMBER(SEARCH($A$1,Points_tbl[[#This Row],[Point Name]])),MAX($I$4:I1407)+1,0)</f>
        <v>0</v>
      </c>
    </row>
    <row r="1409" spans="7:9">
      <c r="G1409" s="130" t="s">
        <v>2718</v>
      </c>
      <c r="H1409" t="str">
        <f ca="1">IFERROR(INDEX(Points_tbl[Point Name],MATCH(ROWS(H$4:$H1408),Points_tbl[Index Count],0)),"")</f>
        <v/>
      </c>
      <c r="I1409">
        <f ca="1">IF(ISNUMBER(SEARCH($A$1,Points_tbl[[#This Row],[Point Name]])),MAX($I$4:I1408)+1,0)</f>
        <v>0</v>
      </c>
    </row>
    <row r="1410" spans="7:9">
      <c r="G1410" s="130" t="s">
        <v>2719</v>
      </c>
      <c r="H1410" t="str">
        <f ca="1">IFERROR(INDEX(Points_tbl[Point Name],MATCH(ROWS(H$4:$H1409),Points_tbl[Index Count],0)),"")</f>
        <v/>
      </c>
      <c r="I1410">
        <f ca="1">IF(ISNUMBER(SEARCH($A$1,Points_tbl[[#This Row],[Point Name]])),MAX($I$4:I1409)+1,0)</f>
        <v>0</v>
      </c>
    </row>
    <row r="1411" spans="7:9">
      <c r="G1411" s="130" t="s">
        <v>1704</v>
      </c>
      <c r="H1411" t="str">
        <f ca="1">IFERROR(INDEX(Points_tbl[Point Name],MATCH(ROWS(H$4:$H1410),Points_tbl[Index Count],0)),"")</f>
        <v/>
      </c>
      <c r="I1411">
        <f ca="1">IF(ISNUMBER(SEARCH($A$1,Points_tbl[[#This Row],[Point Name]])),MAX($I$4:I1410)+1,0)</f>
        <v>0</v>
      </c>
    </row>
    <row r="1412" spans="7:9">
      <c r="G1412" s="130" t="s">
        <v>637</v>
      </c>
      <c r="H1412" t="str">
        <f ca="1">IFERROR(INDEX(Points_tbl[Point Name],MATCH(ROWS(H$4:$H1411),Points_tbl[Index Count],0)),"")</f>
        <v/>
      </c>
      <c r="I1412">
        <f ca="1">IF(ISNUMBER(SEARCH($A$1,Points_tbl[[#This Row],[Point Name]])),MAX($I$4:I1411)+1,0)</f>
        <v>0</v>
      </c>
    </row>
    <row r="1413" spans="7:9">
      <c r="G1413" s="130" t="s">
        <v>2720</v>
      </c>
      <c r="H1413" t="str">
        <f ca="1">IFERROR(INDEX(Points_tbl[Point Name],MATCH(ROWS(H$4:$H1412),Points_tbl[Index Count],0)),"")</f>
        <v/>
      </c>
      <c r="I1413">
        <f ca="1">IF(ISNUMBER(SEARCH($A$1,Points_tbl[[#This Row],[Point Name]])),MAX($I$4:I1412)+1,0)</f>
        <v>0</v>
      </c>
    </row>
    <row r="1414" spans="7:9">
      <c r="G1414" s="130" t="s">
        <v>2721</v>
      </c>
      <c r="H1414" t="str">
        <f ca="1">IFERROR(INDEX(Points_tbl[Point Name],MATCH(ROWS(H$4:$H1413),Points_tbl[Index Count],0)),"")</f>
        <v/>
      </c>
      <c r="I1414">
        <f ca="1">IF(ISNUMBER(SEARCH($A$1,Points_tbl[[#This Row],[Point Name]])),MAX($I$4:I1413)+1,0)</f>
        <v>0</v>
      </c>
    </row>
    <row r="1415" spans="7:9">
      <c r="G1415" s="130" t="s">
        <v>2722</v>
      </c>
      <c r="H1415" t="str">
        <f ca="1">IFERROR(INDEX(Points_tbl[Point Name],MATCH(ROWS(H$4:$H1414),Points_tbl[Index Count],0)),"")</f>
        <v/>
      </c>
      <c r="I1415">
        <f ca="1">IF(ISNUMBER(SEARCH($A$1,Points_tbl[[#This Row],[Point Name]])),MAX($I$4:I1414)+1,0)</f>
        <v>0</v>
      </c>
    </row>
    <row r="1416" spans="7:9">
      <c r="G1416" s="130" t="s">
        <v>2723</v>
      </c>
      <c r="H1416" t="str">
        <f ca="1">IFERROR(INDEX(Points_tbl[Point Name],MATCH(ROWS(H$4:$H1415),Points_tbl[Index Count],0)),"")</f>
        <v/>
      </c>
      <c r="I1416">
        <f ca="1">IF(ISNUMBER(SEARCH($A$1,Points_tbl[[#This Row],[Point Name]])),MAX($I$4:I1415)+1,0)</f>
        <v>0</v>
      </c>
    </row>
    <row r="1417" spans="7:9">
      <c r="G1417" s="130" t="s">
        <v>2724</v>
      </c>
      <c r="H1417" t="str">
        <f ca="1">IFERROR(INDEX(Points_tbl[Point Name],MATCH(ROWS(H$4:$H1416),Points_tbl[Index Count],0)),"")</f>
        <v/>
      </c>
      <c r="I1417">
        <f ca="1">IF(ISNUMBER(SEARCH($A$1,Points_tbl[[#This Row],[Point Name]])),MAX($I$4:I1416)+1,0)</f>
        <v>0</v>
      </c>
    </row>
    <row r="1418" spans="7:9">
      <c r="G1418" s="130" t="s">
        <v>2725</v>
      </c>
      <c r="H1418" t="str">
        <f ca="1">IFERROR(INDEX(Points_tbl[Point Name],MATCH(ROWS(H$4:$H1417),Points_tbl[Index Count],0)),"")</f>
        <v/>
      </c>
      <c r="I1418">
        <f ca="1">IF(ISNUMBER(SEARCH($A$1,Points_tbl[[#This Row],[Point Name]])),MAX($I$4:I1417)+1,0)</f>
        <v>0</v>
      </c>
    </row>
    <row r="1419" spans="7:9">
      <c r="G1419" s="130" t="s">
        <v>2726</v>
      </c>
      <c r="H1419" t="str">
        <f ca="1">IFERROR(INDEX(Points_tbl[Point Name],MATCH(ROWS(H$4:$H1418),Points_tbl[Index Count],0)),"")</f>
        <v/>
      </c>
      <c r="I1419">
        <f ca="1">IF(ISNUMBER(SEARCH($A$1,Points_tbl[[#This Row],[Point Name]])),MAX($I$4:I1418)+1,0)</f>
        <v>0</v>
      </c>
    </row>
    <row r="1420" spans="7:9">
      <c r="G1420" s="130" t="s">
        <v>2727</v>
      </c>
      <c r="H1420" t="str">
        <f ca="1">IFERROR(INDEX(Points_tbl[Point Name],MATCH(ROWS(H$4:$H1419),Points_tbl[Index Count],0)),"")</f>
        <v/>
      </c>
      <c r="I1420">
        <f ca="1">IF(ISNUMBER(SEARCH($A$1,Points_tbl[[#This Row],[Point Name]])),MAX($I$4:I1419)+1,0)</f>
        <v>0</v>
      </c>
    </row>
    <row r="1421" spans="7:9">
      <c r="G1421" s="130" t="s">
        <v>2728</v>
      </c>
      <c r="H1421" t="str">
        <f ca="1">IFERROR(INDEX(Points_tbl[Point Name],MATCH(ROWS(H$4:$H1420),Points_tbl[Index Count],0)),"")</f>
        <v/>
      </c>
      <c r="I1421">
        <f ca="1">IF(ISNUMBER(SEARCH($A$1,Points_tbl[[#This Row],[Point Name]])),MAX($I$4:I1420)+1,0)</f>
        <v>0</v>
      </c>
    </row>
    <row r="1422" spans="7:9">
      <c r="G1422" s="130" t="s">
        <v>2729</v>
      </c>
      <c r="H1422" t="str">
        <f ca="1">IFERROR(INDEX(Points_tbl[Point Name],MATCH(ROWS(H$4:$H1421),Points_tbl[Index Count],0)),"")</f>
        <v/>
      </c>
      <c r="I1422">
        <f ca="1">IF(ISNUMBER(SEARCH($A$1,Points_tbl[[#This Row],[Point Name]])),MAX($I$4:I1421)+1,0)</f>
        <v>0</v>
      </c>
    </row>
    <row r="1423" spans="7:9">
      <c r="G1423" s="130" t="s">
        <v>2730</v>
      </c>
      <c r="H1423" t="str">
        <f ca="1">IFERROR(INDEX(Points_tbl[Point Name],MATCH(ROWS(H$4:$H1422),Points_tbl[Index Count],0)),"")</f>
        <v/>
      </c>
      <c r="I1423">
        <f ca="1">IF(ISNUMBER(SEARCH($A$1,Points_tbl[[#This Row],[Point Name]])),MAX($I$4:I1422)+1,0)</f>
        <v>0</v>
      </c>
    </row>
    <row r="1424" spans="7:9">
      <c r="G1424" s="130" t="s">
        <v>2731</v>
      </c>
      <c r="H1424" t="str">
        <f ca="1">IFERROR(INDEX(Points_tbl[Point Name],MATCH(ROWS(H$4:$H1423),Points_tbl[Index Count],0)),"")</f>
        <v/>
      </c>
      <c r="I1424">
        <f ca="1">IF(ISNUMBER(SEARCH($A$1,Points_tbl[[#This Row],[Point Name]])),MAX($I$4:I1423)+1,0)</f>
        <v>0</v>
      </c>
    </row>
    <row r="1425" spans="7:9">
      <c r="G1425" s="130" t="s">
        <v>638</v>
      </c>
      <c r="H1425" t="str">
        <f ca="1">IFERROR(INDEX(Points_tbl[Point Name],MATCH(ROWS(H$4:$H1424),Points_tbl[Index Count],0)),"")</f>
        <v/>
      </c>
      <c r="I1425">
        <f ca="1">IF(ISNUMBER(SEARCH($A$1,Points_tbl[[#This Row],[Point Name]])),MAX($I$4:I1424)+1,0)</f>
        <v>0</v>
      </c>
    </row>
    <row r="1426" spans="7:9">
      <c r="G1426" s="130" t="s">
        <v>2732</v>
      </c>
      <c r="H1426" t="str">
        <f ca="1">IFERROR(INDEX(Points_tbl[Point Name],MATCH(ROWS(H$4:$H1425),Points_tbl[Index Count],0)),"")</f>
        <v/>
      </c>
      <c r="I1426">
        <f ca="1">IF(ISNUMBER(SEARCH($A$1,Points_tbl[[#This Row],[Point Name]])),MAX($I$4:I1425)+1,0)</f>
        <v>0</v>
      </c>
    </row>
    <row r="1427" spans="7:9">
      <c r="G1427" s="130" t="s">
        <v>2733</v>
      </c>
      <c r="H1427" t="str">
        <f ca="1">IFERROR(INDEX(Points_tbl[Point Name],MATCH(ROWS(H$4:$H1426),Points_tbl[Index Count],0)),"")</f>
        <v/>
      </c>
      <c r="I1427">
        <f ca="1">IF(ISNUMBER(SEARCH($A$1,Points_tbl[[#This Row],[Point Name]])),MAX($I$4:I1426)+1,0)</f>
        <v>0</v>
      </c>
    </row>
    <row r="1428" spans="7:9">
      <c r="G1428" s="130" t="s">
        <v>1705</v>
      </c>
      <c r="H1428" t="str">
        <f ca="1">IFERROR(INDEX(Points_tbl[Point Name],MATCH(ROWS(H$4:$H1427),Points_tbl[Index Count],0)),"")</f>
        <v/>
      </c>
      <c r="I1428">
        <f ca="1">IF(ISNUMBER(SEARCH($A$1,Points_tbl[[#This Row],[Point Name]])),MAX($I$4:I1427)+1,0)</f>
        <v>0</v>
      </c>
    </row>
    <row r="1429" spans="7:9">
      <c r="G1429" s="130" t="s">
        <v>2734</v>
      </c>
      <c r="H1429" t="str">
        <f ca="1">IFERROR(INDEX(Points_tbl[Point Name],MATCH(ROWS(H$4:$H1428),Points_tbl[Index Count],0)),"")</f>
        <v/>
      </c>
      <c r="I1429">
        <f ca="1">IF(ISNUMBER(SEARCH($A$1,Points_tbl[[#This Row],[Point Name]])),MAX($I$4:I1428)+1,0)</f>
        <v>0</v>
      </c>
    </row>
    <row r="1430" spans="7:9">
      <c r="G1430" s="130" t="s">
        <v>2735</v>
      </c>
      <c r="H1430" t="str">
        <f ca="1">IFERROR(INDEX(Points_tbl[Point Name],MATCH(ROWS(H$4:$H1429),Points_tbl[Index Count],0)),"")</f>
        <v/>
      </c>
      <c r="I1430">
        <f ca="1">IF(ISNUMBER(SEARCH($A$1,Points_tbl[[#This Row],[Point Name]])),MAX($I$4:I1429)+1,0)</f>
        <v>0</v>
      </c>
    </row>
    <row r="1431" spans="7:9">
      <c r="G1431" s="130" t="s">
        <v>2736</v>
      </c>
      <c r="H1431" t="str">
        <f ca="1">IFERROR(INDEX(Points_tbl[Point Name],MATCH(ROWS(H$4:$H1430),Points_tbl[Index Count],0)),"")</f>
        <v/>
      </c>
      <c r="I1431">
        <f ca="1">IF(ISNUMBER(SEARCH($A$1,Points_tbl[[#This Row],[Point Name]])),MAX($I$4:I1430)+1,0)</f>
        <v>0</v>
      </c>
    </row>
    <row r="1432" spans="7:9">
      <c r="G1432" s="130" t="s">
        <v>2737</v>
      </c>
      <c r="H1432" t="str">
        <f ca="1">IFERROR(INDEX(Points_tbl[Point Name],MATCH(ROWS(H$4:$H1431),Points_tbl[Index Count],0)),"")</f>
        <v/>
      </c>
      <c r="I1432">
        <f ca="1">IF(ISNUMBER(SEARCH($A$1,Points_tbl[[#This Row],[Point Name]])),MAX($I$4:I1431)+1,0)</f>
        <v>0</v>
      </c>
    </row>
    <row r="1433" spans="7:9">
      <c r="G1433" s="130" t="s">
        <v>2738</v>
      </c>
      <c r="H1433" t="str">
        <f ca="1">IFERROR(INDEX(Points_tbl[Point Name],MATCH(ROWS(H$4:$H1432),Points_tbl[Index Count],0)),"")</f>
        <v/>
      </c>
      <c r="I1433">
        <f ca="1">IF(ISNUMBER(SEARCH($A$1,Points_tbl[[#This Row],[Point Name]])),MAX($I$4:I1432)+1,0)</f>
        <v>0</v>
      </c>
    </row>
    <row r="1434" spans="7:9">
      <c r="G1434" s="130" t="s">
        <v>2739</v>
      </c>
      <c r="H1434" t="str">
        <f ca="1">IFERROR(INDEX(Points_tbl[Point Name],MATCH(ROWS(H$4:$H1433),Points_tbl[Index Count],0)),"")</f>
        <v/>
      </c>
      <c r="I1434">
        <f ca="1">IF(ISNUMBER(SEARCH($A$1,Points_tbl[[#This Row],[Point Name]])),MAX($I$4:I1433)+1,0)</f>
        <v>0</v>
      </c>
    </row>
    <row r="1435" spans="7:9">
      <c r="G1435" s="130" t="s">
        <v>639</v>
      </c>
      <c r="H1435" t="str">
        <f ca="1">IFERROR(INDEX(Points_tbl[Point Name],MATCH(ROWS(H$4:$H1434),Points_tbl[Index Count],0)),"")</f>
        <v/>
      </c>
      <c r="I1435">
        <f ca="1">IF(ISNUMBER(SEARCH($A$1,Points_tbl[[#This Row],[Point Name]])),MAX($I$4:I1434)+1,0)</f>
        <v>0</v>
      </c>
    </row>
    <row r="1436" spans="7:9">
      <c r="G1436" s="130" t="s">
        <v>2740</v>
      </c>
      <c r="H1436" t="str">
        <f ca="1">IFERROR(INDEX(Points_tbl[Point Name],MATCH(ROWS(H$4:$H1435),Points_tbl[Index Count],0)),"")</f>
        <v/>
      </c>
      <c r="I1436">
        <f ca="1">IF(ISNUMBER(SEARCH($A$1,Points_tbl[[#This Row],[Point Name]])),MAX($I$4:I1435)+1,0)</f>
        <v>0</v>
      </c>
    </row>
    <row r="1437" spans="7:9">
      <c r="G1437" s="130" t="s">
        <v>2741</v>
      </c>
      <c r="H1437" t="str">
        <f ca="1">IFERROR(INDEX(Points_tbl[Point Name],MATCH(ROWS(H$4:$H1436),Points_tbl[Index Count],0)),"")</f>
        <v/>
      </c>
      <c r="I1437">
        <f ca="1">IF(ISNUMBER(SEARCH($A$1,Points_tbl[[#This Row],[Point Name]])),MAX($I$4:I1436)+1,0)</f>
        <v>0</v>
      </c>
    </row>
    <row r="1438" spans="7:9">
      <c r="G1438" s="130" t="s">
        <v>2742</v>
      </c>
      <c r="H1438" t="str">
        <f ca="1">IFERROR(INDEX(Points_tbl[Point Name],MATCH(ROWS(H$4:$H1437),Points_tbl[Index Count],0)),"")</f>
        <v/>
      </c>
      <c r="I1438">
        <f ca="1">IF(ISNUMBER(SEARCH($A$1,Points_tbl[[#This Row],[Point Name]])),MAX($I$4:I1437)+1,0)</f>
        <v>0</v>
      </c>
    </row>
    <row r="1439" spans="7:9">
      <c r="G1439" s="130" t="s">
        <v>2743</v>
      </c>
      <c r="H1439" t="str">
        <f ca="1">IFERROR(INDEX(Points_tbl[Point Name],MATCH(ROWS(H$4:$H1438),Points_tbl[Index Count],0)),"")</f>
        <v/>
      </c>
      <c r="I1439">
        <f ca="1">IF(ISNUMBER(SEARCH($A$1,Points_tbl[[#This Row],[Point Name]])),MAX($I$4:I1438)+1,0)</f>
        <v>0</v>
      </c>
    </row>
    <row r="1440" spans="7:9">
      <c r="G1440" s="130" t="s">
        <v>2744</v>
      </c>
      <c r="H1440" t="str">
        <f ca="1">IFERROR(INDEX(Points_tbl[Point Name],MATCH(ROWS(H$4:$H1439),Points_tbl[Index Count],0)),"")</f>
        <v/>
      </c>
      <c r="I1440">
        <f ca="1">IF(ISNUMBER(SEARCH($A$1,Points_tbl[[#This Row],[Point Name]])),MAX($I$4:I1439)+1,0)</f>
        <v>0</v>
      </c>
    </row>
    <row r="1441" spans="7:9">
      <c r="G1441" s="130" t="s">
        <v>2745</v>
      </c>
      <c r="H1441" t="str">
        <f ca="1">IFERROR(INDEX(Points_tbl[Point Name],MATCH(ROWS(H$4:$H1440),Points_tbl[Index Count],0)),"")</f>
        <v/>
      </c>
      <c r="I1441">
        <f ca="1">IF(ISNUMBER(SEARCH($A$1,Points_tbl[[#This Row],[Point Name]])),MAX($I$4:I1440)+1,0)</f>
        <v>0</v>
      </c>
    </row>
    <row r="1442" spans="7:9">
      <c r="G1442" s="130" t="s">
        <v>640</v>
      </c>
      <c r="H1442" t="str">
        <f ca="1">IFERROR(INDEX(Points_tbl[Point Name],MATCH(ROWS(H$4:$H1441),Points_tbl[Index Count],0)),"")</f>
        <v/>
      </c>
      <c r="I1442">
        <f ca="1">IF(ISNUMBER(SEARCH($A$1,Points_tbl[[#This Row],[Point Name]])),MAX($I$4:I1441)+1,0)</f>
        <v>0</v>
      </c>
    </row>
    <row r="1443" spans="7:9">
      <c r="G1443" s="130" t="s">
        <v>641</v>
      </c>
      <c r="H1443" t="str">
        <f ca="1">IFERROR(INDEX(Points_tbl[Point Name],MATCH(ROWS(H$4:$H1442),Points_tbl[Index Count],0)),"")</f>
        <v/>
      </c>
      <c r="I1443">
        <f ca="1">IF(ISNUMBER(SEARCH($A$1,Points_tbl[[#This Row],[Point Name]])),MAX($I$4:I1442)+1,0)</f>
        <v>0</v>
      </c>
    </row>
    <row r="1444" spans="7:9">
      <c r="G1444" s="130" t="s">
        <v>2746</v>
      </c>
      <c r="H1444" t="str">
        <f ca="1">IFERROR(INDEX(Points_tbl[Point Name],MATCH(ROWS(H$4:$H1443),Points_tbl[Index Count],0)),"")</f>
        <v/>
      </c>
      <c r="I1444">
        <f ca="1">IF(ISNUMBER(SEARCH($A$1,Points_tbl[[#This Row],[Point Name]])),MAX($I$4:I1443)+1,0)</f>
        <v>0</v>
      </c>
    </row>
    <row r="1445" spans="7:9">
      <c r="G1445" s="130" t="s">
        <v>2747</v>
      </c>
      <c r="H1445" t="str">
        <f ca="1">IFERROR(INDEX(Points_tbl[Point Name],MATCH(ROWS(H$4:$H1444),Points_tbl[Index Count],0)),"")</f>
        <v/>
      </c>
      <c r="I1445">
        <f ca="1">IF(ISNUMBER(SEARCH($A$1,Points_tbl[[#This Row],[Point Name]])),MAX($I$4:I1444)+1,0)</f>
        <v>0</v>
      </c>
    </row>
    <row r="1446" spans="7:9">
      <c r="G1446" s="130" t="s">
        <v>2748</v>
      </c>
      <c r="H1446" t="str">
        <f ca="1">IFERROR(INDEX(Points_tbl[Point Name],MATCH(ROWS(H$4:$H1445),Points_tbl[Index Count],0)),"")</f>
        <v/>
      </c>
      <c r="I1446">
        <f ca="1">IF(ISNUMBER(SEARCH($A$1,Points_tbl[[#This Row],[Point Name]])),MAX($I$4:I1445)+1,0)</f>
        <v>0</v>
      </c>
    </row>
    <row r="1447" spans="7:9">
      <c r="G1447" s="130" t="s">
        <v>642</v>
      </c>
      <c r="H1447" t="str">
        <f ca="1">IFERROR(INDEX(Points_tbl[Point Name],MATCH(ROWS(H$4:$H1446),Points_tbl[Index Count],0)),"")</f>
        <v/>
      </c>
      <c r="I1447">
        <f ca="1">IF(ISNUMBER(SEARCH($A$1,Points_tbl[[#This Row],[Point Name]])),MAX($I$4:I1446)+1,0)</f>
        <v>0</v>
      </c>
    </row>
    <row r="1448" spans="7:9">
      <c r="G1448" s="130" t="s">
        <v>2749</v>
      </c>
      <c r="H1448" t="str">
        <f ca="1">IFERROR(INDEX(Points_tbl[Point Name],MATCH(ROWS(H$4:$H1447),Points_tbl[Index Count],0)),"")</f>
        <v/>
      </c>
      <c r="I1448">
        <f ca="1">IF(ISNUMBER(SEARCH($A$1,Points_tbl[[#This Row],[Point Name]])),MAX($I$4:I1447)+1,0)</f>
        <v>0</v>
      </c>
    </row>
    <row r="1449" spans="7:9">
      <c r="G1449" s="130" t="s">
        <v>643</v>
      </c>
      <c r="H1449" t="str">
        <f ca="1">IFERROR(INDEX(Points_tbl[Point Name],MATCH(ROWS(H$4:$H1448),Points_tbl[Index Count],0)),"")</f>
        <v/>
      </c>
      <c r="I1449">
        <f ca="1">IF(ISNUMBER(SEARCH($A$1,Points_tbl[[#This Row],[Point Name]])),MAX($I$4:I1448)+1,0)</f>
        <v>0</v>
      </c>
    </row>
    <row r="1450" spans="7:9">
      <c r="G1450" s="130" t="s">
        <v>2750</v>
      </c>
      <c r="H1450" t="str">
        <f ca="1">IFERROR(INDEX(Points_tbl[Point Name],MATCH(ROWS(H$4:$H1449),Points_tbl[Index Count],0)),"")</f>
        <v/>
      </c>
      <c r="I1450">
        <f ca="1">IF(ISNUMBER(SEARCH($A$1,Points_tbl[[#This Row],[Point Name]])),MAX($I$4:I1449)+1,0)</f>
        <v>0</v>
      </c>
    </row>
    <row r="1451" spans="7:9">
      <c r="G1451" s="130" t="s">
        <v>644</v>
      </c>
      <c r="H1451" t="str">
        <f ca="1">IFERROR(INDEX(Points_tbl[Point Name],MATCH(ROWS(H$4:$H1450),Points_tbl[Index Count],0)),"")</f>
        <v/>
      </c>
      <c r="I1451">
        <f ca="1">IF(ISNUMBER(SEARCH($A$1,Points_tbl[[#This Row],[Point Name]])),MAX($I$4:I1450)+1,0)</f>
        <v>0</v>
      </c>
    </row>
    <row r="1452" spans="7:9">
      <c r="G1452" s="130" t="s">
        <v>2751</v>
      </c>
      <c r="H1452" t="str">
        <f ca="1">IFERROR(INDEX(Points_tbl[Point Name],MATCH(ROWS(H$4:$H1451),Points_tbl[Index Count],0)),"")</f>
        <v/>
      </c>
      <c r="I1452">
        <f ca="1">IF(ISNUMBER(SEARCH($A$1,Points_tbl[[#This Row],[Point Name]])),MAX($I$4:I1451)+1,0)</f>
        <v>0</v>
      </c>
    </row>
    <row r="1453" spans="7:9">
      <c r="G1453" s="130" t="s">
        <v>645</v>
      </c>
      <c r="H1453" t="str">
        <f ca="1">IFERROR(INDEX(Points_tbl[Point Name],MATCH(ROWS(H$4:$H1452),Points_tbl[Index Count],0)),"")</f>
        <v/>
      </c>
      <c r="I1453">
        <f ca="1">IF(ISNUMBER(SEARCH($A$1,Points_tbl[[#This Row],[Point Name]])),MAX($I$4:I1452)+1,0)</f>
        <v>0</v>
      </c>
    </row>
    <row r="1454" spans="7:9">
      <c r="G1454" s="130" t="s">
        <v>2752</v>
      </c>
      <c r="H1454" t="str">
        <f ca="1">IFERROR(INDEX(Points_tbl[Point Name],MATCH(ROWS(H$4:$H1453),Points_tbl[Index Count],0)),"")</f>
        <v/>
      </c>
      <c r="I1454">
        <f ca="1">IF(ISNUMBER(SEARCH($A$1,Points_tbl[[#This Row],[Point Name]])),MAX($I$4:I1453)+1,0)</f>
        <v>0</v>
      </c>
    </row>
    <row r="1455" spans="7:9">
      <c r="G1455" s="130" t="s">
        <v>2753</v>
      </c>
      <c r="H1455" t="str">
        <f ca="1">IFERROR(INDEX(Points_tbl[Point Name],MATCH(ROWS(H$4:$H1454),Points_tbl[Index Count],0)),"")</f>
        <v/>
      </c>
      <c r="I1455">
        <f ca="1">IF(ISNUMBER(SEARCH($A$1,Points_tbl[[#This Row],[Point Name]])),MAX($I$4:I1454)+1,0)</f>
        <v>0</v>
      </c>
    </row>
    <row r="1456" spans="7:9">
      <c r="G1456" s="130" t="s">
        <v>646</v>
      </c>
      <c r="H1456" t="str">
        <f ca="1">IFERROR(INDEX(Points_tbl[Point Name],MATCH(ROWS(H$4:$H1455),Points_tbl[Index Count],0)),"")</f>
        <v/>
      </c>
      <c r="I1456">
        <f ca="1">IF(ISNUMBER(SEARCH($A$1,Points_tbl[[#This Row],[Point Name]])),MAX($I$4:I1455)+1,0)</f>
        <v>0</v>
      </c>
    </row>
    <row r="1457" spans="7:9">
      <c r="G1457" s="130" t="s">
        <v>647</v>
      </c>
      <c r="H1457" t="str">
        <f ca="1">IFERROR(INDEX(Points_tbl[Point Name],MATCH(ROWS(H$4:$H1456),Points_tbl[Index Count],0)),"")</f>
        <v/>
      </c>
      <c r="I1457">
        <f ca="1">IF(ISNUMBER(SEARCH($A$1,Points_tbl[[#This Row],[Point Name]])),MAX($I$4:I1456)+1,0)</f>
        <v>0</v>
      </c>
    </row>
    <row r="1458" spans="7:9">
      <c r="G1458" s="130" t="s">
        <v>2754</v>
      </c>
      <c r="H1458" t="str">
        <f ca="1">IFERROR(INDEX(Points_tbl[Point Name],MATCH(ROWS(H$4:$H1457),Points_tbl[Index Count],0)),"")</f>
        <v/>
      </c>
      <c r="I1458">
        <f ca="1">IF(ISNUMBER(SEARCH($A$1,Points_tbl[[#This Row],[Point Name]])),MAX($I$4:I1457)+1,0)</f>
        <v>0</v>
      </c>
    </row>
    <row r="1459" spans="7:9">
      <c r="G1459" s="130" t="s">
        <v>2755</v>
      </c>
      <c r="H1459" t="str">
        <f ca="1">IFERROR(INDEX(Points_tbl[Point Name],MATCH(ROWS(H$4:$H1458),Points_tbl[Index Count],0)),"")</f>
        <v/>
      </c>
      <c r="I1459">
        <f ca="1">IF(ISNUMBER(SEARCH($A$1,Points_tbl[[#This Row],[Point Name]])),MAX($I$4:I1458)+1,0)</f>
        <v>0</v>
      </c>
    </row>
    <row r="1460" spans="7:9">
      <c r="G1460" s="130" t="s">
        <v>648</v>
      </c>
      <c r="H1460" t="str">
        <f ca="1">IFERROR(INDEX(Points_tbl[Point Name],MATCH(ROWS(H$4:$H1459),Points_tbl[Index Count],0)),"")</f>
        <v/>
      </c>
      <c r="I1460">
        <f ca="1">IF(ISNUMBER(SEARCH($A$1,Points_tbl[[#This Row],[Point Name]])),MAX($I$4:I1459)+1,0)</f>
        <v>0</v>
      </c>
    </row>
    <row r="1461" spans="7:9">
      <c r="G1461" s="130" t="s">
        <v>2756</v>
      </c>
      <c r="H1461" t="str">
        <f ca="1">IFERROR(INDEX(Points_tbl[Point Name],MATCH(ROWS(H$4:$H1460),Points_tbl[Index Count],0)),"")</f>
        <v/>
      </c>
      <c r="I1461">
        <f ca="1">IF(ISNUMBER(SEARCH($A$1,Points_tbl[[#This Row],[Point Name]])),MAX($I$4:I1460)+1,0)</f>
        <v>0</v>
      </c>
    </row>
    <row r="1462" spans="7:9">
      <c r="G1462" s="130" t="s">
        <v>2757</v>
      </c>
      <c r="H1462" t="str">
        <f ca="1">IFERROR(INDEX(Points_tbl[Point Name],MATCH(ROWS(H$4:$H1461),Points_tbl[Index Count],0)),"")</f>
        <v/>
      </c>
      <c r="I1462">
        <f ca="1">IF(ISNUMBER(SEARCH($A$1,Points_tbl[[#This Row],[Point Name]])),MAX($I$4:I1461)+1,0)</f>
        <v>0</v>
      </c>
    </row>
    <row r="1463" spans="7:9">
      <c r="G1463" s="130" t="s">
        <v>649</v>
      </c>
      <c r="H1463" t="str">
        <f ca="1">IFERROR(INDEX(Points_tbl[Point Name],MATCH(ROWS(H$4:$H1462),Points_tbl[Index Count],0)),"")</f>
        <v/>
      </c>
      <c r="I1463">
        <f ca="1">IF(ISNUMBER(SEARCH($A$1,Points_tbl[[#This Row],[Point Name]])),MAX($I$4:I1462)+1,0)</f>
        <v>0</v>
      </c>
    </row>
    <row r="1464" spans="7:9">
      <c r="G1464" s="130" t="s">
        <v>650</v>
      </c>
      <c r="H1464" t="str">
        <f ca="1">IFERROR(INDEX(Points_tbl[Point Name],MATCH(ROWS(H$4:$H1463),Points_tbl[Index Count],0)),"")</f>
        <v/>
      </c>
      <c r="I1464">
        <f ca="1">IF(ISNUMBER(SEARCH($A$1,Points_tbl[[#This Row],[Point Name]])),MAX($I$4:I1463)+1,0)</f>
        <v>0</v>
      </c>
    </row>
    <row r="1465" spans="7:9">
      <c r="G1465" s="130" t="s">
        <v>651</v>
      </c>
      <c r="H1465" t="str">
        <f ca="1">IFERROR(INDEX(Points_tbl[Point Name],MATCH(ROWS(H$4:$H1464),Points_tbl[Index Count],0)),"")</f>
        <v/>
      </c>
      <c r="I1465">
        <f ca="1">IF(ISNUMBER(SEARCH($A$1,Points_tbl[[#This Row],[Point Name]])),MAX($I$4:I1464)+1,0)</f>
        <v>0</v>
      </c>
    </row>
    <row r="1466" spans="7:9">
      <c r="G1466" s="130" t="s">
        <v>2758</v>
      </c>
      <c r="H1466" t="str">
        <f ca="1">IFERROR(INDEX(Points_tbl[Point Name],MATCH(ROWS(H$4:$H1465),Points_tbl[Index Count],0)),"")</f>
        <v/>
      </c>
      <c r="I1466">
        <f ca="1">IF(ISNUMBER(SEARCH($A$1,Points_tbl[[#This Row],[Point Name]])),MAX($I$4:I1465)+1,0)</f>
        <v>0</v>
      </c>
    </row>
    <row r="1467" spans="7:9">
      <c r="G1467" s="130" t="s">
        <v>2759</v>
      </c>
      <c r="H1467" t="str">
        <f ca="1">IFERROR(INDEX(Points_tbl[Point Name],MATCH(ROWS(H$4:$H1466),Points_tbl[Index Count],0)),"")</f>
        <v/>
      </c>
      <c r="I1467">
        <f ca="1">IF(ISNUMBER(SEARCH($A$1,Points_tbl[[#This Row],[Point Name]])),MAX($I$4:I1466)+1,0)</f>
        <v>0</v>
      </c>
    </row>
    <row r="1468" spans="7:9">
      <c r="G1468" s="130" t="s">
        <v>652</v>
      </c>
      <c r="H1468" t="str">
        <f ca="1">IFERROR(INDEX(Points_tbl[Point Name],MATCH(ROWS(H$4:$H1467),Points_tbl[Index Count],0)),"")</f>
        <v/>
      </c>
      <c r="I1468">
        <f ca="1">IF(ISNUMBER(SEARCH($A$1,Points_tbl[[#This Row],[Point Name]])),MAX($I$4:I1467)+1,0)</f>
        <v>0</v>
      </c>
    </row>
    <row r="1469" spans="7:9">
      <c r="G1469" s="130" t="s">
        <v>1383</v>
      </c>
      <c r="H1469" t="str">
        <f ca="1">IFERROR(INDEX(Points_tbl[Point Name],MATCH(ROWS(H$4:$H1468),Points_tbl[Index Count],0)),"")</f>
        <v/>
      </c>
      <c r="I1469">
        <f ca="1">IF(ISNUMBER(SEARCH($A$1,Points_tbl[[#This Row],[Point Name]])),MAX($I$4:I1468)+1,0)</f>
        <v>0</v>
      </c>
    </row>
    <row r="1470" spans="7:9">
      <c r="G1470" s="130" t="s">
        <v>2760</v>
      </c>
      <c r="H1470" t="str">
        <f ca="1">IFERROR(INDEX(Points_tbl[Point Name],MATCH(ROWS(H$4:$H1469),Points_tbl[Index Count],0)),"")</f>
        <v/>
      </c>
      <c r="I1470">
        <f ca="1">IF(ISNUMBER(SEARCH($A$1,Points_tbl[[#This Row],[Point Name]])),MAX($I$4:I1469)+1,0)</f>
        <v>0</v>
      </c>
    </row>
    <row r="1471" spans="7:9">
      <c r="G1471" s="130" t="s">
        <v>653</v>
      </c>
      <c r="H1471" t="str">
        <f ca="1">IFERROR(INDEX(Points_tbl[Point Name],MATCH(ROWS(H$4:$H1470),Points_tbl[Index Count],0)),"")</f>
        <v/>
      </c>
      <c r="I1471">
        <f ca="1">IF(ISNUMBER(SEARCH($A$1,Points_tbl[[#This Row],[Point Name]])),MAX($I$4:I1470)+1,0)</f>
        <v>0</v>
      </c>
    </row>
    <row r="1472" spans="7:9">
      <c r="G1472" s="130" t="s">
        <v>2761</v>
      </c>
      <c r="H1472" t="str">
        <f ca="1">IFERROR(INDEX(Points_tbl[Point Name],MATCH(ROWS(H$4:$H1471),Points_tbl[Index Count],0)),"")</f>
        <v/>
      </c>
      <c r="I1472">
        <f ca="1">IF(ISNUMBER(SEARCH($A$1,Points_tbl[[#This Row],[Point Name]])),MAX($I$4:I1471)+1,0)</f>
        <v>0</v>
      </c>
    </row>
    <row r="1473" spans="7:9">
      <c r="G1473" s="130" t="s">
        <v>2762</v>
      </c>
      <c r="H1473" t="str">
        <f ca="1">IFERROR(INDEX(Points_tbl[Point Name],MATCH(ROWS(H$4:$H1472),Points_tbl[Index Count],0)),"")</f>
        <v/>
      </c>
      <c r="I1473">
        <f ca="1">IF(ISNUMBER(SEARCH($A$1,Points_tbl[[#This Row],[Point Name]])),MAX($I$4:I1472)+1,0)</f>
        <v>0</v>
      </c>
    </row>
    <row r="1474" spans="7:9">
      <c r="G1474" s="130" t="s">
        <v>1706</v>
      </c>
      <c r="H1474" t="str">
        <f ca="1">IFERROR(INDEX(Points_tbl[Point Name],MATCH(ROWS(H$4:$H1473),Points_tbl[Index Count],0)),"")</f>
        <v/>
      </c>
      <c r="I1474">
        <f ca="1">IF(ISNUMBER(SEARCH($A$1,Points_tbl[[#This Row],[Point Name]])),MAX($I$4:I1473)+1,0)</f>
        <v>0</v>
      </c>
    </row>
    <row r="1475" spans="7:9">
      <c r="G1475" s="130" t="s">
        <v>2763</v>
      </c>
      <c r="H1475" t="str">
        <f ca="1">IFERROR(INDEX(Points_tbl[Point Name],MATCH(ROWS(H$4:$H1474),Points_tbl[Index Count],0)),"")</f>
        <v/>
      </c>
      <c r="I1475">
        <f ca="1">IF(ISNUMBER(SEARCH($A$1,Points_tbl[[#This Row],[Point Name]])),MAX($I$4:I1474)+1,0)</f>
        <v>0</v>
      </c>
    </row>
    <row r="1476" spans="7:9">
      <c r="G1476" s="130" t="s">
        <v>654</v>
      </c>
      <c r="H1476" t="str">
        <f ca="1">IFERROR(INDEX(Points_tbl[Point Name],MATCH(ROWS(H$4:$H1475),Points_tbl[Index Count],0)),"")</f>
        <v/>
      </c>
      <c r="I1476">
        <f ca="1">IF(ISNUMBER(SEARCH($A$1,Points_tbl[[#This Row],[Point Name]])),MAX($I$4:I1475)+1,0)</f>
        <v>0</v>
      </c>
    </row>
    <row r="1477" spans="7:9">
      <c r="G1477" s="130" t="s">
        <v>2764</v>
      </c>
      <c r="H1477" t="str">
        <f ca="1">IFERROR(INDEX(Points_tbl[Point Name],MATCH(ROWS(H$4:$H1476),Points_tbl[Index Count],0)),"")</f>
        <v/>
      </c>
      <c r="I1477">
        <f ca="1">IF(ISNUMBER(SEARCH($A$1,Points_tbl[[#This Row],[Point Name]])),MAX($I$4:I1476)+1,0)</f>
        <v>0</v>
      </c>
    </row>
    <row r="1478" spans="7:9">
      <c r="G1478" s="130" t="s">
        <v>2765</v>
      </c>
      <c r="H1478" t="str">
        <f ca="1">IFERROR(INDEX(Points_tbl[Point Name],MATCH(ROWS(H$4:$H1477),Points_tbl[Index Count],0)),"")</f>
        <v/>
      </c>
      <c r="I1478">
        <f ca="1">IF(ISNUMBER(SEARCH($A$1,Points_tbl[[#This Row],[Point Name]])),MAX($I$4:I1477)+1,0)</f>
        <v>0</v>
      </c>
    </row>
    <row r="1479" spans="7:9">
      <c r="G1479" s="130" t="s">
        <v>2766</v>
      </c>
      <c r="H1479" t="str">
        <f ca="1">IFERROR(INDEX(Points_tbl[Point Name],MATCH(ROWS(H$4:$H1478),Points_tbl[Index Count],0)),"")</f>
        <v/>
      </c>
      <c r="I1479">
        <f ca="1">IF(ISNUMBER(SEARCH($A$1,Points_tbl[[#This Row],[Point Name]])),MAX($I$4:I1478)+1,0)</f>
        <v>0</v>
      </c>
    </row>
    <row r="1480" spans="7:9">
      <c r="G1480" s="130" t="s">
        <v>2767</v>
      </c>
      <c r="H1480" t="str">
        <f ca="1">IFERROR(INDEX(Points_tbl[Point Name],MATCH(ROWS(H$4:$H1479),Points_tbl[Index Count],0)),"")</f>
        <v/>
      </c>
      <c r="I1480">
        <f ca="1">IF(ISNUMBER(SEARCH($A$1,Points_tbl[[#This Row],[Point Name]])),MAX($I$4:I1479)+1,0)</f>
        <v>0</v>
      </c>
    </row>
    <row r="1481" spans="7:9">
      <c r="G1481" s="130" t="s">
        <v>655</v>
      </c>
      <c r="H1481" t="str">
        <f ca="1">IFERROR(INDEX(Points_tbl[Point Name],MATCH(ROWS(H$4:$H1480),Points_tbl[Index Count],0)),"")</f>
        <v/>
      </c>
      <c r="I1481">
        <f ca="1">IF(ISNUMBER(SEARCH($A$1,Points_tbl[[#This Row],[Point Name]])),MAX($I$4:I1480)+1,0)</f>
        <v>0</v>
      </c>
    </row>
    <row r="1482" spans="7:9">
      <c r="G1482" s="130" t="s">
        <v>2768</v>
      </c>
      <c r="H1482" t="str">
        <f ca="1">IFERROR(INDEX(Points_tbl[Point Name],MATCH(ROWS(H$4:$H1481),Points_tbl[Index Count],0)),"")</f>
        <v/>
      </c>
      <c r="I1482">
        <f ca="1">IF(ISNUMBER(SEARCH($A$1,Points_tbl[[#This Row],[Point Name]])),MAX($I$4:I1481)+1,0)</f>
        <v>0</v>
      </c>
    </row>
    <row r="1483" spans="7:9">
      <c r="G1483" s="130" t="s">
        <v>1707</v>
      </c>
      <c r="H1483" t="str">
        <f ca="1">IFERROR(INDEX(Points_tbl[Point Name],MATCH(ROWS(H$4:$H1482),Points_tbl[Index Count],0)),"")</f>
        <v/>
      </c>
      <c r="I1483">
        <f ca="1">IF(ISNUMBER(SEARCH($A$1,Points_tbl[[#This Row],[Point Name]])),MAX($I$4:I1482)+1,0)</f>
        <v>0</v>
      </c>
    </row>
    <row r="1484" spans="7:9">
      <c r="G1484" s="130" t="s">
        <v>2769</v>
      </c>
      <c r="H1484" t="str">
        <f ca="1">IFERROR(INDEX(Points_tbl[Point Name],MATCH(ROWS(H$4:$H1483),Points_tbl[Index Count],0)),"")</f>
        <v/>
      </c>
      <c r="I1484">
        <f ca="1">IF(ISNUMBER(SEARCH($A$1,Points_tbl[[#This Row],[Point Name]])),MAX($I$4:I1483)+1,0)</f>
        <v>0</v>
      </c>
    </row>
    <row r="1485" spans="7:9">
      <c r="G1485" s="130" t="s">
        <v>2770</v>
      </c>
      <c r="H1485" t="str">
        <f ca="1">IFERROR(INDEX(Points_tbl[Point Name],MATCH(ROWS(H$4:$H1484),Points_tbl[Index Count],0)),"")</f>
        <v/>
      </c>
      <c r="I1485">
        <f ca="1">IF(ISNUMBER(SEARCH($A$1,Points_tbl[[#This Row],[Point Name]])),MAX($I$4:I1484)+1,0)</f>
        <v>0</v>
      </c>
    </row>
    <row r="1486" spans="7:9">
      <c r="G1486" s="130" t="s">
        <v>2771</v>
      </c>
      <c r="H1486" t="str">
        <f ca="1">IFERROR(INDEX(Points_tbl[Point Name],MATCH(ROWS(H$4:$H1485),Points_tbl[Index Count],0)),"")</f>
        <v/>
      </c>
      <c r="I1486">
        <f ca="1">IF(ISNUMBER(SEARCH($A$1,Points_tbl[[#This Row],[Point Name]])),MAX($I$4:I1485)+1,0)</f>
        <v>0</v>
      </c>
    </row>
    <row r="1487" spans="7:9">
      <c r="G1487" s="130" t="s">
        <v>2772</v>
      </c>
      <c r="H1487" t="str">
        <f ca="1">IFERROR(INDEX(Points_tbl[Point Name],MATCH(ROWS(H$4:$H1486),Points_tbl[Index Count],0)),"")</f>
        <v/>
      </c>
      <c r="I1487">
        <f ca="1">IF(ISNUMBER(SEARCH($A$1,Points_tbl[[#This Row],[Point Name]])),MAX($I$4:I1486)+1,0)</f>
        <v>0</v>
      </c>
    </row>
    <row r="1488" spans="7:9">
      <c r="G1488" s="130" t="s">
        <v>1708</v>
      </c>
      <c r="H1488" t="str">
        <f ca="1">IFERROR(INDEX(Points_tbl[Point Name],MATCH(ROWS(H$4:$H1487),Points_tbl[Index Count],0)),"")</f>
        <v/>
      </c>
      <c r="I1488">
        <f ca="1">IF(ISNUMBER(SEARCH($A$1,Points_tbl[[#This Row],[Point Name]])),MAX($I$4:I1487)+1,0)</f>
        <v>0</v>
      </c>
    </row>
    <row r="1489" spans="7:9">
      <c r="G1489" s="130" t="s">
        <v>656</v>
      </c>
      <c r="H1489" t="str">
        <f ca="1">IFERROR(INDEX(Points_tbl[Point Name],MATCH(ROWS(H$4:$H1488),Points_tbl[Index Count],0)),"")</f>
        <v/>
      </c>
      <c r="I1489">
        <f ca="1">IF(ISNUMBER(SEARCH($A$1,Points_tbl[[#This Row],[Point Name]])),MAX($I$4:I1488)+1,0)</f>
        <v>0</v>
      </c>
    </row>
    <row r="1490" spans="7:9">
      <c r="G1490" s="130" t="s">
        <v>2773</v>
      </c>
      <c r="H1490" t="str">
        <f ca="1">IFERROR(INDEX(Points_tbl[Point Name],MATCH(ROWS(H$4:$H1489),Points_tbl[Index Count],0)),"")</f>
        <v/>
      </c>
      <c r="I1490">
        <f ca="1">IF(ISNUMBER(SEARCH($A$1,Points_tbl[[#This Row],[Point Name]])),MAX($I$4:I1489)+1,0)</f>
        <v>0</v>
      </c>
    </row>
    <row r="1491" spans="7:9">
      <c r="G1491" s="130" t="s">
        <v>2774</v>
      </c>
      <c r="H1491" t="str">
        <f ca="1">IFERROR(INDEX(Points_tbl[Point Name],MATCH(ROWS(H$4:$H1490),Points_tbl[Index Count],0)),"")</f>
        <v/>
      </c>
      <c r="I1491">
        <f ca="1">IF(ISNUMBER(SEARCH($A$1,Points_tbl[[#This Row],[Point Name]])),MAX($I$4:I1490)+1,0)</f>
        <v>0</v>
      </c>
    </row>
    <row r="1492" spans="7:9">
      <c r="G1492" s="130" t="s">
        <v>657</v>
      </c>
      <c r="H1492" t="str">
        <f ca="1">IFERROR(INDEX(Points_tbl[Point Name],MATCH(ROWS(H$4:$H1491),Points_tbl[Index Count],0)),"")</f>
        <v/>
      </c>
      <c r="I1492">
        <f ca="1">IF(ISNUMBER(SEARCH($A$1,Points_tbl[[#This Row],[Point Name]])),MAX($I$4:I1491)+1,0)</f>
        <v>0</v>
      </c>
    </row>
    <row r="1493" spans="7:9">
      <c r="G1493" s="130" t="s">
        <v>658</v>
      </c>
      <c r="H1493" t="str">
        <f ca="1">IFERROR(INDEX(Points_tbl[Point Name],MATCH(ROWS(H$4:$H1492),Points_tbl[Index Count],0)),"")</f>
        <v/>
      </c>
      <c r="I1493">
        <f ca="1">IF(ISNUMBER(SEARCH($A$1,Points_tbl[[#This Row],[Point Name]])),MAX($I$4:I1492)+1,0)</f>
        <v>0</v>
      </c>
    </row>
    <row r="1494" spans="7:9">
      <c r="G1494" s="130" t="s">
        <v>1077</v>
      </c>
      <c r="H1494" t="str">
        <f ca="1">IFERROR(INDEX(Points_tbl[Point Name],MATCH(ROWS(H$4:$H1493),Points_tbl[Index Count],0)),"")</f>
        <v/>
      </c>
      <c r="I1494">
        <f ca="1">IF(ISNUMBER(SEARCH($A$1,Points_tbl[[#This Row],[Point Name]])),MAX($I$4:I1493)+1,0)</f>
        <v>0</v>
      </c>
    </row>
    <row r="1495" spans="7:9">
      <c r="G1495" s="130" t="s">
        <v>2775</v>
      </c>
      <c r="H1495" t="str">
        <f ca="1">IFERROR(INDEX(Points_tbl[Point Name],MATCH(ROWS(H$4:$H1494),Points_tbl[Index Count],0)),"")</f>
        <v/>
      </c>
      <c r="I1495">
        <f ca="1">IF(ISNUMBER(SEARCH($A$1,Points_tbl[[#This Row],[Point Name]])),MAX($I$4:I1494)+1,0)</f>
        <v>0</v>
      </c>
    </row>
    <row r="1496" spans="7:9">
      <c r="G1496" s="130" t="s">
        <v>2776</v>
      </c>
      <c r="H1496" t="str">
        <f ca="1">IFERROR(INDEX(Points_tbl[Point Name],MATCH(ROWS(H$4:$H1495),Points_tbl[Index Count],0)),"")</f>
        <v/>
      </c>
      <c r="I1496">
        <f ca="1">IF(ISNUMBER(SEARCH($A$1,Points_tbl[[#This Row],[Point Name]])),MAX($I$4:I1495)+1,0)</f>
        <v>0</v>
      </c>
    </row>
    <row r="1497" spans="7:9">
      <c r="G1497" s="130" t="s">
        <v>659</v>
      </c>
      <c r="H1497" t="str">
        <f ca="1">IFERROR(INDEX(Points_tbl[Point Name],MATCH(ROWS(H$4:$H1496),Points_tbl[Index Count],0)),"")</f>
        <v/>
      </c>
      <c r="I1497">
        <f ca="1">IF(ISNUMBER(SEARCH($A$1,Points_tbl[[#This Row],[Point Name]])),MAX($I$4:I1496)+1,0)</f>
        <v>0</v>
      </c>
    </row>
    <row r="1498" spans="7:9">
      <c r="G1498" s="130" t="s">
        <v>660</v>
      </c>
      <c r="H1498" t="str">
        <f ca="1">IFERROR(INDEX(Points_tbl[Point Name],MATCH(ROWS(H$4:$H1497),Points_tbl[Index Count],0)),"")</f>
        <v/>
      </c>
      <c r="I1498">
        <f ca="1">IF(ISNUMBER(SEARCH($A$1,Points_tbl[[#This Row],[Point Name]])),MAX($I$4:I1497)+1,0)</f>
        <v>0</v>
      </c>
    </row>
    <row r="1499" spans="7:9">
      <c r="G1499" s="130" t="s">
        <v>2777</v>
      </c>
      <c r="H1499" t="str">
        <f ca="1">IFERROR(INDEX(Points_tbl[Point Name],MATCH(ROWS(H$4:$H1498),Points_tbl[Index Count],0)),"")</f>
        <v/>
      </c>
      <c r="I1499">
        <f ca="1">IF(ISNUMBER(SEARCH($A$1,Points_tbl[[#This Row],[Point Name]])),MAX($I$4:I1498)+1,0)</f>
        <v>0</v>
      </c>
    </row>
    <row r="1500" spans="7:9">
      <c r="G1500" s="130" t="s">
        <v>2778</v>
      </c>
      <c r="H1500" t="str">
        <f ca="1">IFERROR(INDEX(Points_tbl[Point Name],MATCH(ROWS(H$4:$H1499),Points_tbl[Index Count],0)),"")</f>
        <v/>
      </c>
      <c r="I1500">
        <f ca="1">IF(ISNUMBER(SEARCH($A$1,Points_tbl[[#This Row],[Point Name]])),MAX($I$4:I1499)+1,0)</f>
        <v>0</v>
      </c>
    </row>
    <row r="1501" spans="7:9">
      <c r="G1501" s="130" t="s">
        <v>2779</v>
      </c>
      <c r="H1501" t="str">
        <f ca="1">IFERROR(INDEX(Points_tbl[Point Name],MATCH(ROWS(H$4:$H1500),Points_tbl[Index Count],0)),"")</f>
        <v/>
      </c>
      <c r="I1501">
        <f ca="1">IF(ISNUMBER(SEARCH($A$1,Points_tbl[[#This Row],[Point Name]])),MAX($I$4:I1500)+1,0)</f>
        <v>0</v>
      </c>
    </row>
    <row r="1502" spans="7:9">
      <c r="G1502" s="130" t="s">
        <v>2780</v>
      </c>
      <c r="H1502" t="str">
        <f ca="1">IFERROR(INDEX(Points_tbl[Point Name],MATCH(ROWS(H$4:$H1501),Points_tbl[Index Count],0)),"")</f>
        <v/>
      </c>
      <c r="I1502">
        <f ca="1">IF(ISNUMBER(SEARCH($A$1,Points_tbl[[#This Row],[Point Name]])),MAX($I$4:I1501)+1,0)</f>
        <v>0</v>
      </c>
    </row>
    <row r="1503" spans="7:9">
      <c r="G1503" s="130" t="s">
        <v>661</v>
      </c>
      <c r="H1503" t="str">
        <f ca="1">IFERROR(INDEX(Points_tbl[Point Name],MATCH(ROWS(H$4:$H1502),Points_tbl[Index Count],0)),"")</f>
        <v/>
      </c>
      <c r="I1503">
        <f ca="1">IF(ISNUMBER(SEARCH($A$1,Points_tbl[[#This Row],[Point Name]])),MAX($I$4:I1502)+1,0)</f>
        <v>0</v>
      </c>
    </row>
    <row r="1504" spans="7:9">
      <c r="G1504" s="130" t="s">
        <v>2781</v>
      </c>
      <c r="H1504" t="str">
        <f ca="1">IFERROR(INDEX(Points_tbl[Point Name],MATCH(ROWS(H$4:$H1503),Points_tbl[Index Count],0)),"")</f>
        <v/>
      </c>
      <c r="I1504">
        <f ca="1">IF(ISNUMBER(SEARCH($A$1,Points_tbl[[#This Row],[Point Name]])),MAX($I$4:I1503)+1,0)</f>
        <v>0</v>
      </c>
    </row>
    <row r="1505" spans="7:9">
      <c r="G1505" s="130" t="s">
        <v>662</v>
      </c>
      <c r="H1505" t="str">
        <f ca="1">IFERROR(INDEX(Points_tbl[Point Name],MATCH(ROWS(H$4:$H1504),Points_tbl[Index Count],0)),"")</f>
        <v/>
      </c>
      <c r="I1505">
        <f ca="1">IF(ISNUMBER(SEARCH($A$1,Points_tbl[[#This Row],[Point Name]])),MAX($I$4:I1504)+1,0)</f>
        <v>0</v>
      </c>
    </row>
    <row r="1506" spans="7:9">
      <c r="G1506" s="130" t="s">
        <v>663</v>
      </c>
      <c r="H1506" t="str">
        <f ca="1">IFERROR(INDEX(Points_tbl[Point Name],MATCH(ROWS(H$4:$H1505),Points_tbl[Index Count],0)),"")</f>
        <v/>
      </c>
      <c r="I1506">
        <f ca="1">IF(ISNUMBER(SEARCH($A$1,Points_tbl[[#This Row],[Point Name]])),MAX($I$4:I1505)+1,0)</f>
        <v>0</v>
      </c>
    </row>
    <row r="1507" spans="7:9">
      <c r="G1507" s="130" t="s">
        <v>664</v>
      </c>
      <c r="H1507" t="str">
        <f ca="1">IFERROR(INDEX(Points_tbl[Point Name],MATCH(ROWS(H$4:$H1506),Points_tbl[Index Count],0)),"")</f>
        <v/>
      </c>
      <c r="I1507">
        <f ca="1">IF(ISNUMBER(SEARCH($A$1,Points_tbl[[#This Row],[Point Name]])),MAX($I$4:I1506)+1,0)</f>
        <v>0</v>
      </c>
    </row>
    <row r="1508" spans="7:9">
      <c r="G1508" s="130" t="s">
        <v>2782</v>
      </c>
      <c r="H1508" t="str">
        <f ca="1">IFERROR(INDEX(Points_tbl[Point Name],MATCH(ROWS(H$4:$H1507),Points_tbl[Index Count],0)),"")</f>
        <v/>
      </c>
      <c r="I1508">
        <f ca="1">IF(ISNUMBER(SEARCH($A$1,Points_tbl[[#This Row],[Point Name]])),MAX($I$4:I1507)+1,0)</f>
        <v>0</v>
      </c>
    </row>
    <row r="1509" spans="7:9">
      <c r="G1509" s="130" t="s">
        <v>1449</v>
      </c>
      <c r="H1509" t="str">
        <f ca="1">IFERROR(INDEX(Points_tbl[Point Name],MATCH(ROWS(H$4:$H1508),Points_tbl[Index Count],0)),"")</f>
        <v/>
      </c>
      <c r="I1509">
        <f ca="1">IF(ISNUMBER(SEARCH($A$1,Points_tbl[[#This Row],[Point Name]])),MAX($I$4:I1508)+1,0)</f>
        <v>0</v>
      </c>
    </row>
    <row r="1510" spans="7:9">
      <c r="G1510" s="130" t="s">
        <v>2783</v>
      </c>
      <c r="H1510" t="str">
        <f ca="1">IFERROR(INDEX(Points_tbl[Point Name],MATCH(ROWS(H$4:$H1509),Points_tbl[Index Count],0)),"")</f>
        <v/>
      </c>
      <c r="I1510">
        <f ca="1">IF(ISNUMBER(SEARCH($A$1,Points_tbl[[#This Row],[Point Name]])),MAX($I$4:I1509)+1,0)</f>
        <v>0</v>
      </c>
    </row>
    <row r="1511" spans="7:9">
      <c r="G1511" s="130" t="s">
        <v>2784</v>
      </c>
      <c r="H1511" t="str">
        <f ca="1">IFERROR(INDEX(Points_tbl[Point Name],MATCH(ROWS(H$4:$H1510),Points_tbl[Index Count],0)),"")</f>
        <v/>
      </c>
      <c r="I1511">
        <f ca="1">IF(ISNUMBER(SEARCH($A$1,Points_tbl[[#This Row],[Point Name]])),MAX($I$4:I1510)+1,0)</f>
        <v>0</v>
      </c>
    </row>
    <row r="1512" spans="7:9">
      <c r="G1512" s="130" t="s">
        <v>2785</v>
      </c>
      <c r="H1512" t="str">
        <f ca="1">IFERROR(INDEX(Points_tbl[Point Name],MATCH(ROWS(H$4:$H1511),Points_tbl[Index Count],0)),"")</f>
        <v/>
      </c>
      <c r="I1512">
        <f ca="1">IF(ISNUMBER(SEARCH($A$1,Points_tbl[[#This Row],[Point Name]])),MAX($I$4:I1511)+1,0)</f>
        <v>0</v>
      </c>
    </row>
    <row r="1513" spans="7:9">
      <c r="G1513" s="130" t="s">
        <v>2786</v>
      </c>
      <c r="H1513" t="str">
        <f ca="1">IFERROR(INDEX(Points_tbl[Point Name],MATCH(ROWS(H$4:$H1512),Points_tbl[Index Count],0)),"")</f>
        <v/>
      </c>
      <c r="I1513">
        <f ca="1">IF(ISNUMBER(SEARCH($A$1,Points_tbl[[#This Row],[Point Name]])),MAX($I$4:I1512)+1,0)</f>
        <v>0</v>
      </c>
    </row>
    <row r="1514" spans="7:9">
      <c r="G1514" s="130" t="s">
        <v>2787</v>
      </c>
      <c r="H1514" t="str">
        <f ca="1">IFERROR(INDEX(Points_tbl[Point Name],MATCH(ROWS(H$4:$H1513),Points_tbl[Index Count],0)),"")</f>
        <v/>
      </c>
      <c r="I1514">
        <f ca="1">IF(ISNUMBER(SEARCH($A$1,Points_tbl[[#This Row],[Point Name]])),MAX($I$4:I1513)+1,0)</f>
        <v>0</v>
      </c>
    </row>
    <row r="1515" spans="7:9">
      <c r="G1515" s="130" t="s">
        <v>2788</v>
      </c>
      <c r="H1515" t="str">
        <f ca="1">IFERROR(INDEX(Points_tbl[Point Name],MATCH(ROWS(H$4:$H1514),Points_tbl[Index Count],0)),"")</f>
        <v/>
      </c>
      <c r="I1515">
        <f ca="1">IF(ISNUMBER(SEARCH($A$1,Points_tbl[[#This Row],[Point Name]])),MAX($I$4:I1514)+1,0)</f>
        <v>0</v>
      </c>
    </row>
    <row r="1516" spans="7:9">
      <c r="G1516" s="130" t="s">
        <v>2789</v>
      </c>
      <c r="H1516" t="str">
        <f ca="1">IFERROR(INDEX(Points_tbl[Point Name],MATCH(ROWS(H$4:$H1515),Points_tbl[Index Count],0)),"")</f>
        <v/>
      </c>
      <c r="I1516">
        <f ca="1">IF(ISNUMBER(SEARCH($A$1,Points_tbl[[#This Row],[Point Name]])),MAX($I$4:I1515)+1,0)</f>
        <v>0</v>
      </c>
    </row>
    <row r="1517" spans="7:9">
      <c r="G1517" s="130" t="s">
        <v>1450</v>
      </c>
      <c r="H1517" t="str">
        <f ca="1">IFERROR(INDEX(Points_tbl[Point Name],MATCH(ROWS(H$4:$H1516),Points_tbl[Index Count],0)),"")</f>
        <v/>
      </c>
      <c r="I1517">
        <f ca="1">IF(ISNUMBER(SEARCH($A$1,Points_tbl[[#This Row],[Point Name]])),MAX($I$4:I1516)+1,0)</f>
        <v>0</v>
      </c>
    </row>
    <row r="1518" spans="7:9">
      <c r="G1518" s="130" t="s">
        <v>1451</v>
      </c>
      <c r="H1518" t="str">
        <f ca="1">IFERROR(INDEX(Points_tbl[Point Name],MATCH(ROWS(H$4:$H1517),Points_tbl[Index Count],0)),"")</f>
        <v/>
      </c>
      <c r="I1518">
        <f ca="1">IF(ISNUMBER(SEARCH($A$1,Points_tbl[[#This Row],[Point Name]])),MAX($I$4:I1517)+1,0)</f>
        <v>0</v>
      </c>
    </row>
    <row r="1519" spans="7:9">
      <c r="G1519" s="130" t="s">
        <v>665</v>
      </c>
      <c r="H1519" t="str">
        <f ca="1">IFERROR(INDEX(Points_tbl[Point Name],MATCH(ROWS(H$4:$H1518),Points_tbl[Index Count],0)),"")</f>
        <v/>
      </c>
      <c r="I1519">
        <f ca="1">IF(ISNUMBER(SEARCH($A$1,Points_tbl[[#This Row],[Point Name]])),MAX($I$4:I1518)+1,0)</f>
        <v>0</v>
      </c>
    </row>
    <row r="1520" spans="7:9">
      <c r="G1520" s="130" t="s">
        <v>2790</v>
      </c>
      <c r="H1520" t="str">
        <f ca="1">IFERROR(INDEX(Points_tbl[Point Name],MATCH(ROWS(H$4:$H1519),Points_tbl[Index Count],0)),"")</f>
        <v/>
      </c>
      <c r="I1520">
        <f ca="1">IF(ISNUMBER(SEARCH($A$1,Points_tbl[[#This Row],[Point Name]])),MAX($I$4:I1519)+1,0)</f>
        <v>0</v>
      </c>
    </row>
    <row r="1521" spans="7:9">
      <c r="G1521" s="130" t="s">
        <v>666</v>
      </c>
      <c r="H1521" t="str">
        <f ca="1">IFERROR(INDEX(Points_tbl[Point Name],MATCH(ROWS(H$4:$H1520),Points_tbl[Index Count],0)),"")</f>
        <v/>
      </c>
      <c r="I1521">
        <f ca="1">IF(ISNUMBER(SEARCH($A$1,Points_tbl[[#This Row],[Point Name]])),MAX($I$4:I1520)+1,0)</f>
        <v>0</v>
      </c>
    </row>
    <row r="1522" spans="7:9">
      <c r="G1522" s="130" t="s">
        <v>2791</v>
      </c>
      <c r="H1522" t="str">
        <f ca="1">IFERROR(INDEX(Points_tbl[Point Name],MATCH(ROWS(H$4:$H1521),Points_tbl[Index Count],0)),"")</f>
        <v/>
      </c>
      <c r="I1522">
        <f ca="1">IF(ISNUMBER(SEARCH($A$1,Points_tbl[[#This Row],[Point Name]])),MAX($I$4:I1521)+1,0)</f>
        <v>0</v>
      </c>
    </row>
    <row r="1523" spans="7:9">
      <c r="G1523" s="130" t="s">
        <v>2792</v>
      </c>
      <c r="H1523" t="str">
        <f ca="1">IFERROR(INDEX(Points_tbl[Point Name],MATCH(ROWS(H$4:$H1522),Points_tbl[Index Count],0)),"")</f>
        <v/>
      </c>
      <c r="I1523">
        <f ca="1">IF(ISNUMBER(SEARCH($A$1,Points_tbl[[#This Row],[Point Name]])),MAX($I$4:I1522)+1,0)</f>
        <v>0</v>
      </c>
    </row>
    <row r="1524" spans="7:9">
      <c r="G1524" s="130" t="s">
        <v>2793</v>
      </c>
      <c r="H1524" t="str">
        <f ca="1">IFERROR(INDEX(Points_tbl[Point Name],MATCH(ROWS(H$4:$H1523),Points_tbl[Index Count],0)),"")</f>
        <v/>
      </c>
      <c r="I1524">
        <f ca="1">IF(ISNUMBER(SEARCH($A$1,Points_tbl[[#This Row],[Point Name]])),MAX($I$4:I1523)+1,0)</f>
        <v>0</v>
      </c>
    </row>
    <row r="1525" spans="7:9">
      <c r="G1525" s="130" t="s">
        <v>2794</v>
      </c>
      <c r="H1525" t="str">
        <f ca="1">IFERROR(INDEX(Points_tbl[Point Name],MATCH(ROWS(H$4:$H1524),Points_tbl[Index Count],0)),"")</f>
        <v/>
      </c>
      <c r="I1525">
        <f ca="1">IF(ISNUMBER(SEARCH($A$1,Points_tbl[[#This Row],[Point Name]])),MAX($I$4:I1524)+1,0)</f>
        <v>0</v>
      </c>
    </row>
    <row r="1526" spans="7:9">
      <c r="G1526" s="130" t="s">
        <v>2795</v>
      </c>
      <c r="H1526" t="str">
        <f ca="1">IFERROR(INDEX(Points_tbl[Point Name],MATCH(ROWS(H$4:$H1525),Points_tbl[Index Count],0)),"")</f>
        <v/>
      </c>
      <c r="I1526">
        <f ca="1">IF(ISNUMBER(SEARCH($A$1,Points_tbl[[#This Row],[Point Name]])),MAX($I$4:I1525)+1,0)</f>
        <v>0</v>
      </c>
    </row>
    <row r="1527" spans="7:9">
      <c r="G1527" s="130" t="s">
        <v>2796</v>
      </c>
      <c r="H1527" t="str">
        <f ca="1">IFERROR(INDEX(Points_tbl[Point Name],MATCH(ROWS(H$4:$H1526),Points_tbl[Index Count],0)),"")</f>
        <v/>
      </c>
      <c r="I1527">
        <f ca="1">IF(ISNUMBER(SEARCH($A$1,Points_tbl[[#This Row],[Point Name]])),MAX($I$4:I1526)+1,0)</f>
        <v>0</v>
      </c>
    </row>
    <row r="1528" spans="7:9">
      <c r="G1528" s="130" t="s">
        <v>1709</v>
      </c>
      <c r="H1528" t="str">
        <f ca="1">IFERROR(INDEX(Points_tbl[Point Name],MATCH(ROWS(H$4:$H1527),Points_tbl[Index Count],0)),"")</f>
        <v/>
      </c>
      <c r="I1528">
        <f ca="1">IF(ISNUMBER(SEARCH($A$1,Points_tbl[[#This Row],[Point Name]])),MAX($I$4:I1527)+1,0)</f>
        <v>0</v>
      </c>
    </row>
    <row r="1529" spans="7:9">
      <c r="G1529" s="130" t="s">
        <v>2797</v>
      </c>
      <c r="H1529" t="str">
        <f ca="1">IFERROR(INDEX(Points_tbl[Point Name],MATCH(ROWS(H$4:$H1528),Points_tbl[Index Count],0)),"")</f>
        <v/>
      </c>
      <c r="I1529">
        <f ca="1">IF(ISNUMBER(SEARCH($A$1,Points_tbl[[#This Row],[Point Name]])),MAX($I$4:I1528)+1,0)</f>
        <v>0</v>
      </c>
    </row>
    <row r="1530" spans="7:9">
      <c r="G1530" s="130" t="s">
        <v>2798</v>
      </c>
      <c r="H1530" t="str">
        <f ca="1">IFERROR(INDEX(Points_tbl[Point Name],MATCH(ROWS(H$4:$H1529),Points_tbl[Index Count],0)),"")</f>
        <v/>
      </c>
      <c r="I1530">
        <f ca="1">IF(ISNUMBER(SEARCH($A$1,Points_tbl[[#This Row],[Point Name]])),MAX($I$4:I1529)+1,0)</f>
        <v>0</v>
      </c>
    </row>
    <row r="1531" spans="7:9">
      <c r="G1531" s="130" t="s">
        <v>2799</v>
      </c>
      <c r="H1531" t="str">
        <f ca="1">IFERROR(INDEX(Points_tbl[Point Name],MATCH(ROWS(H$4:$H1530),Points_tbl[Index Count],0)),"")</f>
        <v/>
      </c>
      <c r="I1531">
        <f ca="1">IF(ISNUMBER(SEARCH($A$1,Points_tbl[[#This Row],[Point Name]])),MAX($I$4:I1530)+1,0)</f>
        <v>0</v>
      </c>
    </row>
    <row r="1532" spans="7:9">
      <c r="G1532" s="130" t="s">
        <v>819</v>
      </c>
      <c r="H1532" t="str">
        <f ca="1">IFERROR(INDEX(Points_tbl[Point Name],MATCH(ROWS(H$4:$H1531),Points_tbl[Index Count],0)),"")</f>
        <v/>
      </c>
      <c r="I1532">
        <f ca="1">IF(ISNUMBER(SEARCH($A$1,Points_tbl[[#This Row],[Point Name]])),MAX($I$4:I1531)+1,0)</f>
        <v>0</v>
      </c>
    </row>
    <row r="1533" spans="7:9">
      <c r="G1533" s="130" t="s">
        <v>667</v>
      </c>
      <c r="H1533" t="str">
        <f ca="1">IFERROR(INDEX(Points_tbl[Point Name],MATCH(ROWS(H$4:$H1532),Points_tbl[Index Count],0)),"")</f>
        <v/>
      </c>
      <c r="I1533">
        <f ca="1">IF(ISNUMBER(SEARCH($A$1,Points_tbl[[#This Row],[Point Name]])),MAX($I$4:I1532)+1,0)</f>
        <v>0</v>
      </c>
    </row>
    <row r="1534" spans="7:9">
      <c r="G1534" s="130" t="s">
        <v>2800</v>
      </c>
      <c r="H1534" t="str">
        <f ca="1">IFERROR(INDEX(Points_tbl[Point Name],MATCH(ROWS(H$4:$H1533),Points_tbl[Index Count],0)),"")</f>
        <v/>
      </c>
      <c r="I1534">
        <f ca="1">IF(ISNUMBER(SEARCH($A$1,Points_tbl[[#This Row],[Point Name]])),MAX($I$4:I1533)+1,0)</f>
        <v>0</v>
      </c>
    </row>
    <row r="1535" spans="7:9">
      <c r="G1535" s="130" t="s">
        <v>2801</v>
      </c>
      <c r="H1535" t="str">
        <f ca="1">IFERROR(INDEX(Points_tbl[Point Name],MATCH(ROWS(H$4:$H1534),Points_tbl[Index Count],0)),"")</f>
        <v/>
      </c>
      <c r="I1535">
        <f ca="1">IF(ISNUMBER(SEARCH($A$1,Points_tbl[[#This Row],[Point Name]])),MAX($I$4:I1534)+1,0)</f>
        <v>0</v>
      </c>
    </row>
    <row r="1536" spans="7:9">
      <c r="G1536" s="130" t="s">
        <v>2802</v>
      </c>
      <c r="H1536" t="str">
        <f ca="1">IFERROR(INDEX(Points_tbl[Point Name],MATCH(ROWS(H$4:$H1535),Points_tbl[Index Count],0)),"")</f>
        <v/>
      </c>
      <c r="I1536">
        <f ca="1">IF(ISNUMBER(SEARCH($A$1,Points_tbl[[#This Row],[Point Name]])),MAX($I$4:I1535)+1,0)</f>
        <v>0</v>
      </c>
    </row>
    <row r="1537" spans="7:9">
      <c r="G1537" s="130" t="s">
        <v>668</v>
      </c>
      <c r="H1537" t="str">
        <f ca="1">IFERROR(INDEX(Points_tbl[Point Name],MATCH(ROWS(H$4:$H1536),Points_tbl[Index Count],0)),"")</f>
        <v/>
      </c>
      <c r="I1537">
        <f ca="1">IF(ISNUMBER(SEARCH($A$1,Points_tbl[[#This Row],[Point Name]])),MAX($I$4:I1536)+1,0)</f>
        <v>0</v>
      </c>
    </row>
    <row r="1538" spans="7:9">
      <c r="G1538" s="130" t="s">
        <v>669</v>
      </c>
      <c r="H1538" t="str">
        <f ca="1">IFERROR(INDEX(Points_tbl[Point Name],MATCH(ROWS(H$4:$H1537),Points_tbl[Index Count],0)),"")</f>
        <v/>
      </c>
      <c r="I1538">
        <f ca="1">IF(ISNUMBER(SEARCH($A$1,Points_tbl[[#This Row],[Point Name]])),MAX($I$4:I1537)+1,0)</f>
        <v>0</v>
      </c>
    </row>
    <row r="1539" spans="7:9">
      <c r="G1539" s="130" t="s">
        <v>670</v>
      </c>
      <c r="H1539" t="str">
        <f ca="1">IFERROR(INDEX(Points_tbl[Point Name],MATCH(ROWS(H$4:$H1538),Points_tbl[Index Count],0)),"")</f>
        <v/>
      </c>
      <c r="I1539">
        <f ca="1">IF(ISNUMBER(SEARCH($A$1,Points_tbl[[#This Row],[Point Name]])),MAX($I$4:I1538)+1,0)</f>
        <v>0</v>
      </c>
    </row>
    <row r="1540" spans="7:9">
      <c r="G1540" s="130" t="s">
        <v>671</v>
      </c>
      <c r="H1540" t="str">
        <f ca="1">IFERROR(INDEX(Points_tbl[Point Name],MATCH(ROWS(H$4:$H1539),Points_tbl[Index Count],0)),"")</f>
        <v/>
      </c>
      <c r="I1540">
        <f ca="1">IF(ISNUMBER(SEARCH($A$1,Points_tbl[[#This Row],[Point Name]])),MAX($I$4:I1539)+1,0)</f>
        <v>0</v>
      </c>
    </row>
    <row r="1541" spans="7:9">
      <c r="G1541" s="130" t="s">
        <v>2803</v>
      </c>
      <c r="H1541" t="str">
        <f ca="1">IFERROR(INDEX(Points_tbl[Point Name],MATCH(ROWS(H$4:$H1540),Points_tbl[Index Count],0)),"")</f>
        <v/>
      </c>
      <c r="I1541">
        <f ca="1">IF(ISNUMBER(SEARCH($A$1,Points_tbl[[#This Row],[Point Name]])),MAX($I$4:I1540)+1,0)</f>
        <v>0</v>
      </c>
    </row>
    <row r="1542" spans="7:9">
      <c r="G1542" s="130" t="s">
        <v>1710</v>
      </c>
      <c r="H1542" t="str">
        <f ca="1">IFERROR(INDEX(Points_tbl[Point Name],MATCH(ROWS(H$4:$H1541),Points_tbl[Index Count],0)),"")</f>
        <v/>
      </c>
      <c r="I1542">
        <f ca="1">IF(ISNUMBER(SEARCH($A$1,Points_tbl[[#This Row],[Point Name]])),MAX($I$4:I1541)+1,0)</f>
        <v>0</v>
      </c>
    </row>
    <row r="1543" spans="7:9">
      <c r="G1543" s="130" t="s">
        <v>2804</v>
      </c>
      <c r="H1543" t="str">
        <f ca="1">IFERROR(INDEX(Points_tbl[Point Name],MATCH(ROWS(H$4:$H1542),Points_tbl[Index Count],0)),"")</f>
        <v/>
      </c>
      <c r="I1543">
        <f ca="1">IF(ISNUMBER(SEARCH($A$1,Points_tbl[[#This Row],[Point Name]])),MAX($I$4:I1542)+1,0)</f>
        <v>0</v>
      </c>
    </row>
    <row r="1544" spans="7:9">
      <c r="G1544" s="130" t="s">
        <v>1711</v>
      </c>
      <c r="H1544" t="str">
        <f ca="1">IFERROR(INDEX(Points_tbl[Point Name],MATCH(ROWS(H$4:$H1543),Points_tbl[Index Count],0)),"")</f>
        <v/>
      </c>
      <c r="I1544">
        <f ca="1">IF(ISNUMBER(SEARCH($A$1,Points_tbl[[#This Row],[Point Name]])),MAX($I$4:I1543)+1,0)</f>
        <v>0</v>
      </c>
    </row>
    <row r="1545" spans="7:9">
      <c r="G1545" s="130" t="s">
        <v>1712</v>
      </c>
      <c r="H1545" t="str">
        <f ca="1">IFERROR(INDEX(Points_tbl[Point Name],MATCH(ROWS(H$4:$H1544),Points_tbl[Index Count],0)),"")</f>
        <v/>
      </c>
      <c r="I1545">
        <f ca="1">IF(ISNUMBER(SEARCH($A$1,Points_tbl[[#This Row],[Point Name]])),MAX($I$4:I1544)+1,0)</f>
        <v>0</v>
      </c>
    </row>
    <row r="1546" spans="7:9">
      <c r="G1546" s="130" t="s">
        <v>2805</v>
      </c>
      <c r="H1546" t="str">
        <f ca="1">IFERROR(INDEX(Points_tbl[Point Name],MATCH(ROWS(H$4:$H1545),Points_tbl[Index Count],0)),"")</f>
        <v/>
      </c>
      <c r="I1546">
        <f ca="1">IF(ISNUMBER(SEARCH($A$1,Points_tbl[[#This Row],[Point Name]])),MAX($I$4:I1545)+1,0)</f>
        <v>0</v>
      </c>
    </row>
    <row r="1547" spans="7:9">
      <c r="G1547" s="130" t="s">
        <v>2806</v>
      </c>
      <c r="H1547" t="str">
        <f ca="1">IFERROR(INDEX(Points_tbl[Point Name],MATCH(ROWS(H$4:$H1546),Points_tbl[Index Count],0)),"")</f>
        <v/>
      </c>
      <c r="I1547">
        <f ca="1">IF(ISNUMBER(SEARCH($A$1,Points_tbl[[#This Row],[Point Name]])),MAX($I$4:I1546)+1,0)</f>
        <v>0</v>
      </c>
    </row>
    <row r="1548" spans="7:9">
      <c r="G1548" s="130" t="s">
        <v>2807</v>
      </c>
      <c r="H1548" t="str">
        <f ca="1">IFERROR(INDEX(Points_tbl[Point Name],MATCH(ROWS(H$4:$H1547),Points_tbl[Index Count],0)),"")</f>
        <v/>
      </c>
      <c r="I1548">
        <f ca="1">IF(ISNUMBER(SEARCH($A$1,Points_tbl[[#This Row],[Point Name]])),MAX($I$4:I1547)+1,0)</f>
        <v>0</v>
      </c>
    </row>
    <row r="1549" spans="7:9">
      <c r="G1549" s="130" t="s">
        <v>2808</v>
      </c>
      <c r="H1549" t="str">
        <f ca="1">IFERROR(INDEX(Points_tbl[Point Name],MATCH(ROWS(H$4:$H1548),Points_tbl[Index Count],0)),"")</f>
        <v/>
      </c>
      <c r="I1549">
        <f ca="1">IF(ISNUMBER(SEARCH($A$1,Points_tbl[[#This Row],[Point Name]])),MAX($I$4:I1548)+1,0)</f>
        <v>0</v>
      </c>
    </row>
    <row r="1550" spans="7:9">
      <c r="G1550" s="130" t="s">
        <v>2809</v>
      </c>
      <c r="H1550" t="str">
        <f ca="1">IFERROR(INDEX(Points_tbl[Point Name],MATCH(ROWS(H$4:$H1549),Points_tbl[Index Count],0)),"")</f>
        <v/>
      </c>
      <c r="I1550">
        <f ca="1">IF(ISNUMBER(SEARCH($A$1,Points_tbl[[#This Row],[Point Name]])),MAX($I$4:I1549)+1,0)</f>
        <v>0</v>
      </c>
    </row>
    <row r="1551" spans="7:9">
      <c r="G1551" s="130" t="s">
        <v>672</v>
      </c>
      <c r="H1551" t="str">
        <f ca="1">IFERROR(INDEX(Points_tbl[Point Name],MATCH(ROWS(H$4:$H1550),Points_tbl[Index Count],0)),"")</f>
        <v/>
      </c>
      <c r="I1551">
        <f ca="1">IF(ISNUMBER(SEARCH($A$1,Points_tbl[[#This Row],[Point Name]])),MAX($I$4:I1550)+1,0)</f>
        <v>0</v>
      </c>
    </row>
    <row r="1552" spans="7:9">
      <c r="G1552" s="130" t="s">
        <v>673</v>
      </c>
      <c r="H1552" t="str">
        <f ca="1">IFERROR(INDEX(Points_tbl[Point Name],MATCH(ROWS(H$4:$H1551),Points_tbl[Index Count],0)),"")</f>
        <v/>
      </c>
      <c r="I1552">
        <f ca="1">IF(ISNUMBER(SEARCH($A$1,Points_tbl[[#This Row],[Point Name]])),MAX($I$4:I1551)+1,0)</f>
        <v>0</v>
      </c>
    </row>
    <row r="1553" spans="7:9">
      <c r="G1553" s="130" t="s">
        <v>2810</v>
      </c>
      <c r="H1553" t="str">
        <f ca="1">IFERROR(INDEX(Points_tbl[Point Name],MATCH(ROWS(H$4:$H1552),Points_tbl[Index Count],0)),"")</f>
        <v/>
      </c>
      <c r="I1553">
        <f ca="1">IF(ISNUMBER(SEARCH($A$1,Points_tbl[[#This Row],[Point Name]])),MAX($I$4:I1552)+1,0)</f>
        <v>0</v>
      </c>
    </row>
    <row r="1554" spans="7:9">
      <c r="G1554" s="130" t="s">
        <v>2811</v>
      </c>
      <c r="H1554" t="str">
        <f ca="1">IFERROR(INDEX(Points_tbl[Point Name],MATCH(ROWS(H$4:$H1553),Points_tbl[Index Count],0)),"")</f>
        <v/>
      </c>
      <c r="I1554">
        <f ca="1">IF(ISNUMBER(SEARCH($A$1,Points_tbl[[#This Row],[Point Name]])),MAX($I$4:I1553)+1,0)</f>
        <v>0</v>
      </c>
    </row>
    <row r="1555" spans="7:9">
      <c r="G1555" s="130" t="s">
        <v>2812</v>
      </c>
      <c r="H1555" t="str">
        <f ca="1">IFERROR(INDEX(Points_tbl[Point Name],MATCH(ROWS(H$4:$H1554),Points_tbl[Index Count],0)),"")</f>
        <v/>
      </c>
      <c r="I1555">
        <f ca="1">IF(ISNUMBER(SEARCH($A$1,Points_tbl[[#This Row],[Point Name]])),MAX($I$4:I1554)+1,0)</f>
        <v>0</v>
      </c>
    </row>
    <row r="1556" spans="7:9">
      <c r="G1556" s="130" t="s">
        <v>2813</v>
      </c>
      <c r="H1556" t="str">
        <f ca="1">IFERROR(INDEX(Points_tbl[Point Name],MATCH(ROWS(H$4:$H1555),Points_tbl[Index Count],0)),"")</f>
        <v/>
      </c>
      <c r="I1556">
        <f ca="1">IF(ISNUMBER(SEARCH($A$1,Points_tbl[[#This Row],[Point Name]])),MAX($I$4:I1555)+1,0)</f>
        <v>0</v>
      </c>
    </row>
    <row r="1557" spans="7:9">
      <c r="G1557" s="130" t="s">
        <v>674</v>
      </c>
      <c r="H1557" t="str">
        <f ca="1">IFERROR(INDEX(Points_tbl[Point Name],MATCH(ROWS(H$4:$H1556),Points_tbl[Index Count],0)),"")</f>
        <v/>
      </c>
      <c r="I1557">
        <f ca="1">IF(ISNUMBER(SEARCH($A$1,Points_tbl[[#This Row],[Point Name]])),MAX($I$4:I1556)+1,0)</f>
        <v>0</v>
      </c>
    </row>
    <row r="1558" spans="7:9">
      <c r="G1558" s="130" t="s">
        <v>2814</v>
      </c>
      <c r="H1558" t="str">
        <f ca="1">IFERROR(INDEX(Points_tbl[Point Name],MATCH(ROWS(H$4:$H1557),Points_tbl[Index Count],0)),"")</f>
        <v/>
      </c>
      <c r="I1558">
        <f ca="1">IF(ISNUMBER(SEARCH($A$1,Points_tbl[[#This Row],[Point Name]])),MAX($I$4:I1557)+1,0)</f>
        <v>0</v>
      </c>
    </row>
    <row r="1559" spans="7:9">
      <c r="G1559" s="130" t="s">
        <v>675</v>
      </c>
      <c r="H1559" t="str">
        <f ca="1">IFERROR(INDEX(Points_tbl[Point Name],MATCH(ROWS(H$4:$H1558),Points_tbl[Index Count],0)),"")</f>
        <v/>
      </c>
      <c r="I1559">
        <f ca="1">IF(ISNUMBER(SEARCH($A$1,Points_tbl[[#This Row],[Point Name]])),MAX($I$4:I1558)+1,0)</f>
        <v>0</v>
      </c>
    </row>
    <row r="1560" spans="7:9">
      <c r="G1560" s="130" t="s">
        <v>676</v>
      </c>
      <c r="H1560" t="str">
        <f ca="1">IFERROR(INDEX(Points_tbl[Point Name],MATCH(ROWS(H$4:$H1559),Points_tbl[Index Count],0)),"")</f>
        <v/>
      </c>
      <c r="I1560">
        <f ca="1">IF(ISNUMBER(SEARCH($A$1,Points_tbl[[#This Row],[Point Name]])),MAX($I$4:I1559)+1,0)</f>
        <v>0</v>
      </c>
    </row>
    <row r="1561" spans="7:9">
      <c r="G1561" s="130" t="s">
        <v>2815</v>
      </c>
      <c r="H1561" t="str">
        <f ca="1">IFERROR(INDEX(Points_tbl[Point Name],MATCH(ROWS(H$4:$H1560),Points_tbl[Index Count],0)),"")</f>
        <v/>
      </c>
      <c r="I1561">
        <f ca="1">IF(ISNUMBER(SEARCH($A$1,Points_tbl[[#This Row],[Point Name]])),MAX($I$4:I1560)+1,0)</f>
        <v>0</v>
      </c>
    </row>
    <row r="1562" spans="7:9">
      <c r="G1562" s="130" t="s">
        <v>677</v>
      </c>
      <c r="H1562" t="str">
        <f ca="1">IFERROR(INDEX(Points_tbl[Point Name],MATCH(ROWS(H$4:$H1561),Points_tbl[Index Count],0)),"")</f>
        <v/>
      </c>
      <c r="I1562">
        <f ca="1">IF(ISNUMBER(SEARCH($A$1,Points_tbl[[#This Row],[Point Name]])),MAX($I$4:I1561)+1,0)</f>
        <v>0</v>
      </c>
    </row>
    <row r="1563" spans="7:9">
      <c r="G1563" s="130" t="s">
        <v>678</v>
      </c>
      <c r="H1563" t="str">
        <f ca="1">IFERROR(INDEX(Points_tbl[Point Name],MATCH(ROWS(H$4:$H1562),Points_tbl[Index Count],0)),"")</f>
        <v/>
      </c>
      <c r="I1563">
        <f ca="1">IF(ISNUMBER(SEARCH($A$1,Points_tbl[[#This Row],[Point Name]])),MAX($I$4:I1562)+1,0)</f>
        <v>0</v>
      </c>
    </row>
    <row r="1564" spans="7:9">
      <c r="G1564" s="130" t="s">
        <v>2816</v>
      </c>
      <c r="H1564" t="str">
        <f ca="1">IFERROR(INDEX(Points_tbl[Point Name],MATCH(ROWS(H$4:$H1563),Points_tbl[Index Count],0)),"")</f>
        <v/>
      </c>
      <c r="I1564">
        <f ca="1">IF(ISNUMBER(SEARCH($A$1,Points_tbl[[#This Row],[Point Name]])),MAX($I$4:I1563)+1,0)</f>
        <v>0</v>
      </c>
    </row>
    <row r="1565" spans="7:9">
      <c r="G1565" s="130" t="s">
        <v>679</v>
      </c>
      <c r="H1565" t="str">
        <f ca="1">IFERROR(INDEX(Points_tbl[Point Name],MATCH(ROWS(H$4:$H1564),Points_tbl[Index Count],0)),"")</f>
        <v/>
      </c>
      <c r="I1565">
        <f ca="1">IF(ISNUMBER(SEARCH($A$1,Points_tbl[[#This Row],[Point Name]])),MAX($I$4:I1564)+1,0)</f>
        <v>0</v>
      </c>
    </row>
    <row r="1566" spans="7:9">
      <c r="G1566" s="130" t="s">
        <v>2817</v>
      </c>
      <c r="H1566" t="str">
        <f ca="1">IFERROR(INDEX(Points_tbl[Point Name],MATCH(ROWS(H$4:$H1565),Points_tbl[Index Count],0)),"")</f>
        <v/>
      </c>
      <c r="I1566">
        <f ca="1">IF(ISNUMBER(SEARCH($A$1,Points_tbl[[#This Row],[Point Name]])),MAX($I$4:I1565)+1,0)</f>
        <v>0</v>
      </c>
    </row>
    <row r="1567" spans="7:9">
      <c r="G1567" s="130" t="s">
        <v>2818</v>
      </c>
      <c r="H1567" t="str">
        <f ca="1">IFERROR(INDEX(Points_tbl[Point Name],MATCH(ROWS(H$4:$H1566),Points_tbl[Index Count],0)),"")</f>
        <v/>
      </c>
      <c r="I1567">
        <f ca="1">IF(ISNUMBER(SEARCH($A$1,Points_tbl[[#This Row],[Point Name]])),MAX($I$4:I1566)+1,0)</f>
        <v>0</v>
      </c>
    </row>
    <row r="1568" spans="7:9">
      <c r="G1568" s="130" t="s">
        <v>680</v>
      </c>
      <c r="H1568" t="str">
        <f ca="1">IFERROR(INDEX(Points_tbl[Point Name],MATCH(ROWS(H$4:$H1567),Points_tbl[Index Count],0)),"")</f>
        <v/>
      </c>
      <c r="I1568">
        <f ca="1">IF(ISNUMBER(SEARCH($A$1,Points_tbl[[#This Row],[Point Name]])),MAX($I$4:I1567)+1,0)</f>
        <v>0</v>
      </c>
    </row>
    <row r="1569" spans="7:9">
      <c r="G1569" s="130" t="s">
        <v>681</v>
      </c>
      <c r="H1569" t="str">
        <f ca="1">IFERROR(INDEX(Points_tbl[Point Name],MATCH(ROWS(H$4:$H1568),Points_tbl[Index Count],0)),"")</f>
        <v/>
      </c>
      <c r="I1569">
        <f ca="1">IF(ISNUMBER(SEARCH($A$1,Points_tbl[[#This Row],[Point Name]])),MAX($I$4:I1568)+1,0)</f>
        <v>0</v>
      </c>
    </row>
    <row r="1570" spans="7:9">
      <c r="G1570" s="130" t="s">
        <v>2819</v>
      </c>
      <c r="H1570" t="str">
        <f ca="1">IFERROR(INDEX(Points_tbl[Point Name],MATCH(ROWS(H$4:$H1569),Points_tbl[Index Count],0)),"")</f>
        <v/>
      </c>
      <c r="I1570">
        <f ca="1">IF(ISNUMBER(SEARCH($A$1,Points_tbl[[#This Row],[Point Name]])),MAX($I$4:I1569)+1,0)</f>
        <v>0</v>
      </c>
    </row>
    <row r="1571" spans="7:9">
      <c r="G1571" s="130" t="s">
        <v>2820</v>
      </c>
      <c r="H1571" t="str">
        <f ca="1">IFERROR(INDEX(Points_tbl[Point Name],MATCH(ROWS(H$4:$H1570),Points_tbl[Index Count],0)),"")</f>
        <v/>
      </c>
      <c r="I1571">
        <f ca="1">IF(ISNUMBER(SEARCH($A$1,Points_tbl[[#This Row],[Point Name]])),MAX($I$4:I1570)+1,0)</f>
        <v>0</v>
      </c>
    </row>
    <row r="1572" spans="7:9">
      <c r="G1572" s="130" t="s">
        <v>1713</v>
      </c>
      <c r="H1572" t="str">
        <f ca="1">IFERROR(INDEX(Points_tbl[Point Name],MATCH(ROWS(H$4:$H1571),Points_tbl[Index Count],0)),"")</f>
        <v/>
      </c>
      <c r="I1572">
        <f ca="1">IF(ISNUMBER(SEARCH($A$1,Points_tbl[[#This Row],[Point Name]])),MAX($I$4:I1571)+1,0)</f>
        <v>0</v>
      </c>
    </row>
    <row r="1573" spans="7:9">
      <c r="G1573" s="130" t="s">
        <v>682</v>
      </c>
      <c r="H1573" t="str">
        <f ca="1">IFERROR(INDEX(Points_tbl[Point Name],MATCH(ROWS(H$4:$H1572),Points_tbl[Index Count],0)),"")</f>
        <v/>
      </c>
      <c r="I1573">
        <f ca="1">IF(ISNUMBER(SEARCH($A$1,Points_tbl[[#This Row],[Point Name]])),MAX($I$4:I1572)+1,0)</f>
        <v>0</v>
      </c>
    </row>
    <row r="1574" spans="7:9">
      <c r="G1574" s="130" t="s">
        <v>2821</v>
      </c>
      <c r="H1574" t="str">
        <f ca="1">IFERROR(INDEX(Points_tbl[Point Name],MATCH(ROWS(H$4:$H1573),Points_tbl[Index Count],0)),"")</f>
        <v/>
      </c>
      <c r="I1574">
        <f ca="1">IF(ISNUMBER(SEARCH($A$1,Points_tbl[[#This Row],[Point Name]])),MAX($I$4:I1573)+1,0)</f>
        <v>0</v>
      </c>
    </row>
    <row r="1575" spans="7:9">
      <c r="G1575" s="130" t="s">
        <v>2822</v>
      </c>
      <c r="H1575" t="str">
        <f ca="1">IFERROR(INDEX(Points_tbl[Point Name],MATCH(ROWS(H$4:$H1574),Points_tbl[Index Count],0)),"")</f>
        <v/>
      </c>
      <c r="I1575">
        <f ca="1">IF(ISNUMBER(SEARCH($A$1,Points_tbl[[#This Row],[Point Name]])),MAX($I$4:I1574)+1,0)</f>
        <v>0</v>
      </c>
    </row>
    <row r="1576" spans="7:9">
      <c r="G1576" s="130" t="s">
        <v>2823</v>
      </c>
      <c r="H1576" t="str">
        <f ca="1">IFERROR(INDEX(Points_tbl[Point Name],MATCH(ROWS(H$4:$H1575),Points_tbl[Index Count],0)),"")</f>
        <v/>
      </c>
      <c r="I1576">
        <f ca="1">IF(ISNUMBER(SEARCH($A$1,Points_tbl[[#This Row],[Point Name]])),MAX($I$4:I1575)+1,0)</f>
        <v>0</v>
      </c>
    </row>
    <row r="1577" spans="7:9">
      <c r="G1577" s="130" t="s">
        <v>2824</v>
      </c>
      <c r="H1577" t="str">
        <f ca="1">IFERROR(INDEX(Points_tbl[Point Name],MATCH(ROWS(H$4:$H1576),Points_tbl[Index Count],0)),"")</f>
        <v/>
      </c>
      <c r="I1577">
        <f ca="1">IF(ISNUMBER(SEARCH($A$1,Points_tbl[[#This Row],[Point Name]])),MAX($I$4:I1576)+1,0)</f>
        <v>0</v>
      </c>
    </row>
    <row r="1578" spans="7:9">
      <c r="G1578" s="130" t="s">
        <v>1452</v>
      </c>
      <c r="H1578" t="str">
        <f ca="1">IFERROR(INDEX(Points_tbl[Point Name],MATCH(ROWS(H$4:$H1577),Points_tbl[Index Count],0)),"")</f>
        <v/>
      </c>
      <c r="I1578">
        <f ca="1">IF(ISNUMBER(SEARCH($A$1,Points_tbl[[#This Row],[Point Name]])),MAX($I$4:I1577)+1,0)</f>
        <v>0</v>
      </c>
    </row>
    <row r="1579" spans="7:9">
      <c r="G1579" s="130" t="s">
        <v>683</v>
      </c>
      <c r="H1579" t="str">
        <f ca="1">IFERROR(INDEX(Points_tbl[Point Name],MATCH(ROWS(H$4:$H1578),Points_tbl[Index Count],0)),"")</f>
        <v/>
      </c>
      <c r="I1579">
        <f ca="1">IF(ISNUMBER(SEARCH($A$1,Points_tbl[[#This Row],[Point Name]])),MAX($I$4:I1578)+1,0)</f>
        <v>0</v>
      </c>
    </row>
    <row r="1580" spans="7:9">
      <c r="G1580" s="130" t="s">
        <v>684</v>
      </c>
      <c r="H1580" t="str">
        <f ca="1">IFERROR(INDEX(Points_tbl[Point Name],MATCH(ROWS(H$4:$H1579),Points_tbl[Index Count],0)),"")</f>
        <v/>
      </c>
      <c r="I1580">
        <f ca="1">IF(ISNUMBER(SEARCH($A$1,Points_tbl[[#This Row],[Point Name]])),MAX($I$4:I1579)+1,0)</f>
        <v>0</v>
      </c>
    </row>
    <row r="1581" spans="7:9">
      <c r="G1581" s="130" t="s">
        <v>1078</v>
      </c>
      <c r="H1581" t="str">
        <f ca="1">IFERROR(INDEX(Points_tbl[Point Name],MATCH(ROWS(H$4:$H1580),Points_tbl[Index Count],0)),"")</f>
        <v/>
      </c>
      <c r="I1581">
        <f ca="1">IF(ISNUMBER(SEARCH($A$1,Points_tbl[[#This Row],[Point Name]])),MAX($I$4:I1580)+1,0)</f>
        <v>0</v>
      </c>
    </row>
    <row r="1582" spans="7:9">
      <c r="G1582" s="130" t="s">
        <v>2825</v>
      </c>
      <c r="H1582" t="str">
        <f ca="1">IFERROR(INDEX(Points_tbl[Point Name],MATCH(ROWS(H$4:$H1581),Points_tbl[Index Count],0)),"")</f>
        <v/>
      </c>
      <c r="I1582">
        <f ca="1">IF(ISNUMBER(SEARCH($A$1,Points_tbl[[#This Row],[Point Name]])),MAX($I$4:I1581)+1,0)</f>
        <v>0</v>
      </c>
    </row>
    <row r="1583" spans="7:9">
      <c r="G1583" s="130" t="s">
        <v>685</v>
      </c>
      <c r="H1583" t="str">
        <f ca="1">IFERROR(INDEX(Points_tbl[Point Name],MATCH(ROWS(H$4:$H1582),Points_tbl[Index Count],0)),"")</f>
        <v/>
      </c>
      <c r="I1583">
        <f ca="1">IF(ISNUMBER(SEARCH($A$1,Points_tbl[[#This Row],[Point Name]])),MAX($I$4:I1582)+1,0)</f>
        <v>0</v>
      </c>
    </row>
    <row r="1584" spans="7:9">
      <c r="G1584" s="130" t="s">
        <v>686</v>
      </c>
      <c r="H1584" t="str">
        <f ca="1">IFERROR(INDEX(Points_tbl[Point Name],MATCH(ROWS(H$4:$H1583),Points_tbl[Index Count],0)),"")</f>
        <v/>
      </c>
      <c r="I1584">
        <f ca="1">IF(ISNUMBER(SEARCH($A$1,Points_tbl[[#This Row],[Point Name]])),MAX($I$4:I1583)+1,0)</f>
        <v>0</v>
      </c>
    </row>
    <row r="1585" spans="7:9">
      <c r="G1585" s="130" t="s">
        <v>1453</v>
      </c>
      <c r="H1585" t="str">
        <f ca="1">IFERROR(INDEX(Points_tbl[Point Name],MATCH(ROWS(H$4:$H1584),Points_tbl[Index Count],0)),"")</f>
        <v/>
      </c>
      <c r="I1585">
        <f ca="1">IF(ISNUMBER(SEARCH($A$1,Points_tbl[[#This Row],[Point Name]])),MAX($I$4:I1584)+1,0)</f>
        <v>0</v>
      </c>
    </row>
    <row r="1586" spans="7:9">
      <c r="G1586" s="130" t="s">
        <v>687</v>
      </c>
      <c r="H1586" t="str">
        <f ca="1">IFERROR(INDEX(Points_tbl[Point Name],MATCH(ROWS(H$4:$H1585),Points_tbl[Index Count],0)),"")</f>
        <v/>
      </c>
      <c r="I1586">
        <f ca="1">IF(ISNUMBER(SEARCH($A$1,Points_tbl[[#This Row],[Point Name]])),MAX($I$4:I1585)+1,0)</f>
        <v>0</v>
      </c>
    </row>
    <row r="1587" spans="7:9">
      <c r="G1587" s="130" t="s">
        <v>2826</v>
      </c>
      <c r="H1587" t="str">
        <f ca="1">IFERROR(INDEX(Points_tbl[Point Name],MATCH(ROWS(H$4:$H1586),Points_tbl[Index Count],0)),"")</f>
        <v/>
      </c>
      <c r="I1587">
        <f ca="1">IF(ISNUMBER(SEARCH($A$1,Points_tbl[[#This Row],[Point Name]])),MAX($I$4:I1586)+1,0)</f>
        <v>0</v>
      </c>
    </row>
    <row r="1588" spans="7:9">
      <c r="G1588" s="130" t="s">
        <v>2827</v>
      </c>
      <c r="H1588" t="str">
        <f ca="1">IFERROR(INDEX(Points_tbl[Point Name],MATCH(ROWS(H$4:$H1587),Points_tbl[Index Count],0)),"")</f>
        <v/>
      </c>
      <c r="I1588">
        <f ca="1">IF(ISNUMBER(SEARCH($A$1,Points_tbl[[#This Row],[Point Name]])),MAX($I$4:I1587)+1,0)</f>
        <v>0</v>
      </c>
    </row>
    <row r="1589" spans="7:9">
      <c r="G1589" s="130" t="s">
        <v>1714</v>
      </c>
      <c r="H1589" t="str">
        <f ca="1">IFERROR(INDEX(Points_tbl[Point Name],MATCH(ROWS(H$4:$H1588),Points_tbl[Index Count],0)),"")</f>
        <v/>
      </c>
      <c r="I1589">
        <f ca="1">IF(ISNUMBER(SEARCH($A$1,Points_tbl[[#This Row],[Point Name]])),MAX($I$4:I1588)+1,0)</f>
        <v>0</v>
      </c>
    </row>
    <row r="1590" spans="7:9">
      <c r="G1590" s="130" t="s">
        <v>2828</v>
      </c>
      <c r="H1590" t="str">
        <f ca="1">IFERROR(INDEX(Points_tbl[Point Name],MATCH(ROWS(H$4:$H1589),Points_tbl[Index Count],0)),"")</f>
        <v/>
      </c>
      <c r="I1590">
        <f ca="1">IF(ISNUMBER(SEARCH($A$1,Points_tbl[[#This Row],[Point Name]])),MAX($I$4:I1589)+1,0)</f>
        <v>0</v>
      </c>
    </row>
    <row r="1591" spans="7:9">
      <c r="G1591" s="130" t="s">
        <v>1715</v>
      </c>
      <c r="H1591" t="str">
        <f ca="1">IFERROR(INDEX(Points_tbl[Point Name],MATCH(ROWS(H$4:$H1590),Points_tbl[Index Count],0)),"")</f>
        <v/>
      </c>
      <c r="I1591">
        <f ca="1">IF(ISNUMBER(SEARCH($A$1,Points_tbl[[#This Row],[Point Name]])),MAX($I$4:I1590)+1,0)</f>
        <v>0</v>
      </c>
    </row>
    <row r="1592" spans="7:9">
      <c r="G1592" s="130" t="s">
        <v>688</v>
      </c>
      <c r="H1592" t="str">
        <f ca="1">IFERROR(INDEX(Points_tbl[Point Name],MATCH(ROWS(H$4:$H1591),Points_tbl[Index Count],0)),"")</f>
        <v/>
      </c>
      <c r="I1592">
        <f ca="1">IF(ISNUMBER(SEARCH($A$1,Points_tbl[[#This Row],[Point Name]])),MAX($I$4:I1591)+1,0)</f>
        <v>0</v>
      </c>
    </row>
    <row r="1593" spans="7:9">
      <c r="G1593" s="130" t="s">
        <v>1454</v>
      </c>
      <c r="H1593" t="str">
        <f ca="1">IFERROR(INDEX(Points_tbl[Point Name],MATCH(ROWS(H$4:$H1592),Points_tbl[Index Count],0)),"")</f>
        <v/>
      </c>
      <c r="I1593">
        <f ca="1">IF(ISNUMBER(SEARCH($A$1,Points_tbl[[#This Row],[Point Name]])),MAX($I$4:I1592)+1,0)</f>
        <v>0</v>
      </c>
    </row>
    <row r="1594" spans="7:9">
      <c r="G1594" s="130" t="s">
        <v>2829</v>
      </c>
      <c r="H1594" t="str">
        <f ca="1">IFERROR(INDEX(Points_tbl[Point Name],MATCH(ROWS(H$4:$H1593),Points_tbl[Index Count],0)),"")</f>
        <v/>
      </c>
      <c r="I1594">
        <f ca="1">IF(ISNUMBER(SEARCH($A$1,Points_tbl[[#This Row],[Point Name]])),MAX($I$4:I1593)+1,0)</f>
        <v>0</v>
      </c>
    </row>
    <row r="1595" spans="7:9">
      <c r="G1595" s="130" t="s">
        <v>2830</v>
      </c>
      <c r="H1595" t="str">
        <f ca="1">IFERROR(INDEX(Points_tbl[Point Name],MATCH(ROWS(H$4:$H1594),Points_tbl[Index Count],0)),"")</f>
        <v/>
      </c>
      <c r="I1595">
        <f ca="1">IF(ISNUMBER(SEARCH($A$1,Points_tbl[[#This Row],[Point Name]])),MAX($I$4:I1594)+1,0)</f>
        <v>0</v>
      </c>
    </row>
    <row r="1596" spans="7:9">
      <c r="G1596" s="130" t="s">
        <v>1716</v>
      </c>
      <c r="H1596" t="str">
        <f ca="1">IFERROR(INDEX(Points_tbl[Point Name],MATCH(ROWS(H$4:$H1595),Points_tbl[Index Count],0)),"")</f>
        <v/>
      </c>
      <c r="I1596">
        <f ca="1">IF(ISNUMBER(SEARCH($A$1,Points_tbl[[#This Row],[Point Name]])),MAX($I$4:I1595)+1,0)</f>
        <v>0</v>
      </c>
    </row>
    <row r="1597" spans="7:9">
      <c r="G1597" s="130" t="s">
        <v>2831</v>
      </c>
      <c r="H1597" t="str">
        <f ca="1">IFERROR(INDEX(Points_tbl[Point Name],MATCH(ROWS(H$4:$H1596),Points_tbl[Index Count],0)),"")</f>
        <v/>
      </c>
      <c r="I1597">
        <f ca="1">IF(ISNUMBER(SEARCH($A$1,Points_tbl[[#This Row],[Point Name]])),MAX($I$4:I1596)+1,0)</f>
        <v>0</v>
      </c>
    </row>
    <row r="1598" spans="7:9">
      <c r="G1598" s="130" t="s">
        <v>2832</v>
      </c>
      <c r="H1598" t="str">
        <f ca="1">IFERROR(INDEX(Points_tbl[Point Name],MATCH(ROWS(H$4:$H1597),Points_tbl[Index Count],0)),"")</f>
        <v/>
      </c>
      <c r="I1598">
        <f ca="1">IF(ISNUMBER(SEARCH($A$1,Points_tbl[[#This Row],[Point Name]])),MAX($I$4:I1597)+1,0)</f>
        <v>0</v>
      </c>
    </row>
    <row r="1599" spans="7:9">
      <c r="G1599" s="130" t="s">
        <v>2833</v>
      </c>
      <c r="H1599" t="str">
        <f ca="1">IFERROR(INDEX(Points_tbl[Point Name],MATCH(ROWS(H$4:$H1598),Points_tbl[Index Count],0)),"")</f>
        <v/>
      </c>
      <c r="I1599">
        <f ca="1">IF(ISNUMBER(SEARCH($A$1,Points_tbl[[#This Row],[Point Name]])),MAX($I$4:I1598)+1,0)</f>
        <v>0</v>
      </c>
    </row>
    <row r="1600" spans="7:9">
      <c r="G1600" s="130" t="s">
        <v>689</v>
      </c>
      <c r="H1600" t="str">
        <f ca="1">IFERROR(INDEX(Points_tbl[Point Name],MATCH(ROWS(H$4:$H1599),Points_tbl[Index Count],0)),"")</f>
        <v/>
      </c>
      <c r="I1600">
        <f ca="1">IF(ISNUMBER(SEARCH($A$1,Points_tbl[[#This Row],[Point Name]])),MAX($I$4:I1599)+1,0)</f>
        <v>0</v>
      </c>
    </row>
    <row r="1601" spans="7:9">
      <c r="G1601" s="130" t="s">
        <v>1071</v>
      </c>
      <c r="H1601" t="str">
        <f ca="1">IFERROR(INDEX(Points_tbl[Point Name],MATCH(ROWS(H$4:$H1600),Points_tbl[Index Count],0)),"")</f>
        <v/>
      </c>
      <c r="I1601">
        <f ca="1">IF(ISNUMBER(SEARCH($A$1,Points_tbl[[#This Row],[Point Name]])),MAX($I$4:I1600)+1,0)</f>
        <v>0</v>
      </c>
    </row>
    <row r="1602" spans="7:9">
      <c r="G1602" s="130" t="s">
        <v>2834</v>
      </c>
      <c r="H1602" t="str">
        <f ca="1">IFERROR(INDEX(Points_tbl[Point Name],MATCH(ROWS(H$4:$H1601),Points_tbl[Index Count],0)),"")</f>
        <v/>
      </c>
      <c r="I1602">
        <f ca="1">IF(ISNUMBER(SEARCH($A$1,Points_tbl[[#This Row],[Point Name]])),MAX($I$4:I1601)+1,0)</f>
        <v>0</v>
      </c>
    </row>
    <row r="1603" spans="7:9">
      <c r="G1603" s="130" t="s">
        <v>690</v>
      </c>
      <c r="H1603" t="str">
        <f ca="1">IFERROR(INDEX(Points_tbl[Point Name],MATCH(ROWS(H$4:$H1602),Points_tbl[Index Count],0)),"")</f>
        <v/>
      </c>
      <c r="I1603">
        <f ca="1">IF(ISNUMBER(SEARCH($A$1,Points_tbl[[#This Row],[Point Name]])),MAX($I$4:I1602)+1,0)</f>
        <v>0</v>
      </c>
    </row>
    <row r="1604" spans="7:9">
      <c r="G1604" s="130" t="s">
        <v>691</v>
      </c>
      <c r="H1604" t="str">
        <f ca="1">IFERROR(INDEX(Points_tbl[Point Name],MATCH(ROWS(H$4:$H1603),Points_tbl[Index Count],0)),"")</f>
        <v/>
      </c>
      <c r="I1604">
        <f ca="1">IF(ISNUMBER(SEARCH($A$1,Points_tbl[[#This Row],[Point Name]])),MAX($I$4:I1603)+1,0)</f>
        <v>0</v>
      </c>
    </row>
    <row r="1605" spans="7:9">
      <c r="G1605" s="130" t="s">
        <v>2835</v>
      </c>
      <c r="H1605" t="str">
        <f ca="1">IFERROR(INDEX(Points_tbl[Point Name],MATCH(ROWS(H$4:$H1604),Points_tbl[Index Count],0)),"")</f>
        <v/>
      </c>
      <c r="I1605">
        <f ca="1">IF(ISNUMBER(SEARCH($A$1,Points_tbl[[#This Row],[Point Name]])),MAX($I$4:I1604)+1,0)</f>
        <v>0</v>
      </c>
    </row>
    <row r="1606" spans="7:9">
      <c r="G1606" s="130" t="s">
        <v>692</v>
      </c>
      <c r="H1606" t="str">
        <f ca="1">IFERROR(INDEX(Points_tbl[Point Name],MATCH(ROWS(H$4:$H1605),Points_tbl[Index Count],0)),"")</f>
        <v/>
      </c>
      <c r="I1606">
        <f ca="1">IF(ISNUMBER(SEARCH($A$1,Points_tbl[[#This Row],[Point Name]])),MAX($I$4:I1605)+1,0)</f>
        <v>0</v>
      </c>
    </row>
    <row r="1607" spans="7:9">
      <c r="G1607" s="130" t="s">
        <v>693</v>
      </c>
      <c r="H1607" t="str">
        <f ca="1">IFERROR(INDEX(Points_tbl[Point Name],MATCH(ROWS(H$4:$H1606),Points_tbl[Index Count],0)),"")</f>
        <v/>
      </c>
      <c r="I1607">
        <f ca="1">IF(ISNUMBER(SEARCH($A$1,Points_tbl[[#This Row],[Point Name]])),MAX($I$4:I1606)+1,0)</f>
        <v>0</v>
      </c>
    </row>
    <row r="1608" spans="7:9">
      <c r="G1608" s="130" t="s">
        <v>2836</v>
      </c>
      <c r="H1608" t="str">
        <f ca="1">IFERROR(INDEX(Points_tbl[Point Name],MATCH(ROWS(H$4:$H1607),Points_tbl[Index Count],0)),"")</f>
        <v/>
      </c>
      <c r="I1608">
        <f ca="1">IF(ISNUMBER(SEARCH($A$1,Points_tbl[[#This Row],[Point Name]])),MAX($I$4:I1607)+1,0)</f>
        <v>0</v>
      </c>
    </row>
    <row r="1609" spans="7:9">
      <c r="G1609" s="130" t="s">
        <v>2837</v>
      </c>
      <c r="H1609" t="str">
        <f ca="1">IFERROR(INDEX(Points_tbl[Point Name],MATCH(ROWS(H$4:$H1608),Points_tbl[Index Count],0)),"")</f>
        <v/>
      </c>
      <c r="I1609">
        <f ca="1">IF(ISNUMBER(SEARCH($A$1,Points_tbl[[#This Row],[Point Name]])),MAX($I$4:I1608)+1,0)</f>
        <v>0</v>
      </c>
    </row>
    <row r="1610" spans="7:9">
      <c r="G1610" s="130" t="s">
        <v>2838</v>
      </c>
      <c r="H1610" t="str">
        <f ca="1">IFERROR(INDEX(Points_tbl[Point Name],MATCH(ROWS(H$4:$H1609),Points_tbl[Index Count],0)),"")</f>
        <v/>
      </c>
      <c r="I1610">
        <f ca="1">IF(ISNUMBER(SEARCH($A$1,Points_tbl[[#This Row],[Point Name]])),MAX($I$4:I1609)+1,0)</f>
        <v>0</v>
      </c>
    </row>
    <row r="1611" spans="7:9">
      <c r="G1611" s="130" t="s">
        <v>2839</v>
      </c>
      <c r="H1611" t="str">
        <f ca="1">IFERROR(INDEX(Points_tbl[Point Name],MATCH(ROWS(H$4:$H1610),Points_tbl[Index Count],0)),"")</f>
        <v/>
      </c>
      <c r="I1611">
        <f ca="1">IF(ISNUMBER(SEARCH($A$1,Points_tbl[[#This Row],[Point Name]])),MAX($I$4:I1610)+1,0)</f>
        <v>0</v>
      </c>
    </row>
    <row r="1612" spans="7:9">
      <c r="G1612" s="130" t="s">
        <v>2840</v>
      </c>
      <c r="H1612" t="str">
        <f ca="1">IFERROR(INDEX(Points_tbl[Point Name],MATCH(ROWS(H$4:$H1611),Points_tbl[Index Count],0)),"")</f>
        <v/>
      </c>
      <c r="I1612">
        <f ca="1">IF(ISNUMBER(SEARCH($A$1,Points_tbl[[#This Row],[Point Name]])),MAX($I$4:I1611)+1,0)</f>
        <v>0</v>
      </c>
    </row>
    <row r="1613" spans="7:9">
      <c r="G1613" s="130" t="s">
        <v>2841</v>
      </c>
      <c r="H1613" t="str">
        <f ca="1">IFERROR(INDEX(Points_tbl[Point Name],MATCH(ROWS(H$4:$H1612),Points_tbl[Index Count],0)),"")</f>
        <v/>
      </c>
      <c r="I1613">
        <f ca="1">IF(ISNUMBER(SEARCH($A$1,Points_tbl[[#This Row],[Point Name]])),MAX($I$4:I1612)+1,0)</f>
        <v>0</v>
      </c>
    </row>
    <row r="1614" spans="7:9">
      <c r="G1614" s="130" t="s">
        <v>2842</v>
      </c>
      <c r="H1614" t="str">
        <f ca="1">IFERROR(INDEX(Points_tbl[Point Name],MATCH(ROWS(H$4:$H1613),Points_tbl[Index Count],0)),"")</f>
        <v/>
      </c>
      <c r="I1614">
        <f ca="1">IF(ISNUMBER(SEARCH($A$1,Points_tbl[[#This Row],[Point Name]])),MAX($I$4:I1613)+1,0)</f>
        <v>0</v>
      </c>
    </row>
    <row r="1615" spans="7:9">
      <c r="G1615" s="130" t="s">
        <v>2843</v>
      </c>
      <c r="H1615" t="str">
        <f ca="1">IFERROR(INDEX(Points_tbl[Point Name],MATCH(ROWS(H$4:$H1614),Points_tbl[Index Count],0)),"")</f>
        <v/>
      </c>
      <c r="I1615">
        <f ca="1">IF(ISNUMBER(SEARCH($A$1,Points_tbl[[#This Row],[Point Name]])),MAX($I$4:I1614)+1,0)</f>
        <v>0</v>
      </c>
    </row>
    <row r="1616" spans="7:9">
      <c r="G1616" s="130" t="s">
        <v>2844</v>
      </c>
      <c r="H1616" t="str">
        <f ca="1">IFERROR(INDEX(Points_tbl[Point Name],MATCH(ROWS(H$4:$H1615),Points_tbl[Index Count],0)),"")</f>
        <v/>
      </c>
      <c r="I1616">
        <f ca="1">IF(ISNUMBER(SEARCH($A$1,Points_tbl[[#This Row],[Point Name]])),MAX($I$4:I1615)+1,0)</f>
        <v>0</v>
      </c>
    </row>
    <row r="1617" spans="7:9">
      <c r="G1617" s="130" t="s">
        <v>2845</v>
      </c>
      <c r="H1617" t="str">
        <f ca="1">IFERROR(INDEX(Points_tbl[Point Name],MATCH(ROWS(H$4:$H1616),Points_tbl[Index Count],0)),"")</f>
        <v/>
      </c>
      <c r="I1617">
        <f ca="1">IF(ISNUMBER(SEARCH($A$1,Points_tbl[[#This Row],[Point Name]])),MAX($I$4:I1616)+1,0)</f>
        <v>0</v>
      </c>
    </row>
    <row r="1618" spans="7:9">
      <c r="G1618" s="130" t="s">
        <v>2846</v>
      </c>
      <c r="H1618" t="str">
        <f ca="1">IFERROR(INDEX(Points_tbl[Point Name],MATCH(ROWS(H$4:$H1617),Points_tbl[Index Count],0)),"")</f>
        <v/>
      </c>
      <c r="I1618">
        <f ca="1">IF(ISNUMBER(SEARCH($A$1,Points_tbl[[#This Row],[Point Name]])),MAX($I$4:I1617)+1,0)</f>
        <v>0</v>
      </c>
    </row>
    <row r="1619" spans="7:9">
      <c r="G1619" s="130" t="s">
        <v>2847</v>
      </c>
      <c r="H1619" t="str">
        <f ca="1">IFERROR(INDEX(Points_tbl[Point Name],MATCH(ROWS(H$4:$H1618),Points_tbl[Index Count],0)),"")</f>
        <v/>
      </c>
      <c r="I1619">
        <f ca="1">IF(ISNUMBER(SEARCH($A$1,Points_tbl[[#This Row],[Point Name]])),MAX($I$4:I1618)+1,0)</f>
        <v>0</v>
      </c>
    </row>
    <row r="1620" spans="7:9">
      <c r="G1620" s="130" t="s">
        <v>2848</v>
      </c>
      <c r="H1620" t="str">
        <f ca="1">IFERROR(INDEX(Points_tbl[Point Name],MATCH(ROWS(H$4:$H1619),Points_tbl[Index Count],0)),"")</f>
        <v/>
      </c>
      <c r="I1620">
        <f ca="1">IF(ISNUMBER(SEARCH($A$1,Points_tbl[[#This Row],[Point Name]])),MAX($I$4:I1619)+1,0)</f>
        <v>0</v>
      </c>
    </row>
    <row r="1621" spans="7:9">
      <c r="G1621" s="130" t="s">
        <v>1384</v>
      </c>
      <c r="H1621" t="str">
        <f ca="1">IFERROR(INDEX(Points_tbl[Point Name],MATCH(ROWS(H$4:$H1620),Points_tbl[Index Count],0)),"")</f>
        <v/>
      </c>
      <c r="I1621">
        <f ca="1">IF(ISNUMBER(SEARCH($A$1,Points_tbl[[#This Row],[Point Name]])),MAX($I$4:I1620)+1,0)</f>
        <v>0</v>
      </c>
    </row>
    <row r="1622" spans="7:9">
      <c r="G1622" s="130" t="s">
        <v>2849</v>
      </c>
      <c r="H1622" t="str">
        <f ca="1">IFERROR(INDEX(Points_tbl[Point Name],MATCH(ROWS(H$4:$H1621),Points_tbl[Index Count],0)),"")</f>
        <v/>
      </c>
      <c r="I1622">
        <f ca="1">IF(ISNUMBER(SEARCH($A$1,Points_tbl[[#This Row],[Point Name]])),MAX($I$4:I1621)+1,0)</f>
        <v>0</v>
      </c>
    </row>
    <row r="1623" spans="7:9">
      <c r="G1623" s="130" t="s">
        <v>694</v>
      </c>
      <c r="H1623" t="str">
        <f ca="1">IFERROR(INDEX(Points_tbl[Point Name],MATCH(ROWS(H$4:$H1622),Points_tbl[Index Count],0)),"")</f>
        <v/>
      </c>
      <c r="I1623">
        <f ca="1">IF(ISNUMBER(SEARCH($A$1,Points_tbl[[#This Row],[Point Name]])),MAX($I$4:I1622)+1,0)</f>
        <v>0</v>
      </c>
    </row>
    <row r="1624" spans="7:9">
      <c r="G1624" s="130" t="s">
        <v>2850</v>
      </c>
      <c r="H1624" t="str">
        <f ca="1">IFERROR(INDEX(Points_tbl[Point Name],MATCH(ROWS(H$4:$H1623),Points_tbl[Index Count],0)),"")</f>
        <v/>
      </c>
      <c r="I1624">
        <f ca="1">IF(ISNUMBER(SEARCH($A$1,Points_tbl[[#This Row],[Point Name]])),MAX($I$4:I1623)+1,0)</f>
        <v>0</v>
      </c>
    </row>
    <row r="1625" spans="7:9">
      <c r="G1625" s="130" t="s">
        <v>695</v>
      </c>
      <c r="H1625" t="str">
        <f ca="1">IFERROR(INDEX(Points_tbl[Point Name],MATCH(ROWS(H$4:$H1624),Points_tbl[Index Count],0)),"")</f>
        <v/>
      </c>
      <c r="I1625">
        <f ca="1">IF(ISNUMBER(SEARCH($A$1,Points_tbl[[#This Row],[Point Name]])),MAX($I$4:I1624)+1,0)</f>
        <v>0</v>
      </c>
    </row>
    <row r="1626" spans="7:9">
      <c r="G1626" s="130" t="s">
        <v>2851</v>
      </c>
      <c r="H1626" t="str">
        <f ca="1">IFERROR(INDEX(Points_tbl[Point Name],MATCH(ROWS(H$4:$H1625),Points_tbl[Index Count],0)),"")</f>
        <v/>
      </c>
      <c r="I1626">
        <f ca="1">IF(ISNUMBER(SEARCH($A$1,Points_tbl[[#This Row],[Point Name]])),MAX($I$4:I1625)+1,0)</f>
        <v>0</v>
      </c>
    </row>
    <row r="1627" spans="7:9">
      <c r="G1627" s="130" t="s">
        <v>2852</v>
      </c>
      <c r="H1627" t="str">
        <f ca="1">IFERROR(INDEX(Points_tbl[Point Name],MATCH(ROWS(H$4:$H1626),Points_tbl[Index Count],0)),"")</f>
        <v/>
      </c>
      <c r="I1627">
        <f ca="1">IF(ISNUMBER(SEARCH($A$1,Points_tbl[[#This Row],[Point Name]])),MAX($I$4:I1626)+1,0)</f>
        <v>0</v>
      </c>
    </row>
    <row r="1628" spans="7:9">
      <c r="G1628" s="130" t="s">
        <v>2853</v>
      </c>
      <c r="H1628" t="str">
        <f ca="1">IFERROR(INDEX(Points_tbl[Point Name],MATCH(ROWS(H$4:$H1627),Points_tbl[Index Count],0)),"")</f>
        <v/>
      </c>
      <c r="I1628">
        <f ca="1">IF(ISNUMBER(SEARCH($A$1,Points_tbl[[#This Row],[Point Name]])),MAX($I$4:I1627)+1,0)</f>
        <v>0</v>
      </c>
    </row>
    <row r="1629" spans="7:9">
      <c r="G1629" s="130" t="s">
        <v>2854</v>
      </c>
      <c r="H1629" t="str">
        <f ca="1">IFERROR(INDEX(Points_tbl[Point Name],MATCH(ROWS(H$4:$H1628),Points_tbl[Index Count],0)),"")</f>
        <v/>
      </c>
      <c r="I1629">
        <f ca="1">IF(ISNUMBER(SEARCH($A$1,Points_tbl[[#This Row],[Point Name]])),MAX($I$4:I1628)+1,0)</f>
        <v>0</v>
      </c>
    </row>
    <row r="1630" spans="7:9">
      <c r="G1630" s="130" t="s">
        <v>1034</v>
      </c>
      <c r="H1630" t="str">
        <f ca="1">IFERROR(INDEX(Points_tbl[Point Name],MATCH(ROWS(H$4:$H1629),Points_tbl[Index Count],0)),"")</f>
        <v/>
      </c>
      <c r="I1630">
        <f ca="1">IF(ISNUMBER(SEARCH($A$1,Points_tbl[[#This Row],[Point Name]])),MAX($I$4:I1629)+1,0)</f>
        <v>0</v>
      </c>
    </row>
    <row r="1631" spans="7:9">
      <c r="G1631" s="130" t="s">
        <v>1032</v>
      </c>
      <c r="H1631" t="str">
        <f ca="1">IFERROR(INDEX(Points_tbl[Point Name],MATCH(ROWS(H$4:$H1630),Points_tbl[Index Count],0)),"")</f>
        <v/>
      </c>
      <c r="I1631">
        <f ca="1">IF(ISNUMBER(SEARCH($A$1,Points_tbl[[#This Row],[Point Name]])),MAX($I$4:I1630)+1,0)</f>
        <v>0</v>
      </c>
    </row>
    <row r="1632" spans="7:9">
      <c r="G1632" s="130" t="s">
        <v>2855</v>
      </c>
      <c r="H1632" t="str">
        <f ca="1">IFERROR(INDEX(Points_tbl[Point Name],MATCH(ROWS(H$4:$H1631),Points_tbl[Index Count],0)),"")</f>
        <v/>
      </c>
      <c r="I1632">
        <f ca="1">IF(ISNUMBER(SEARCH($A$1,Points_tbl[[#This Row],[Point Name]])),MAX($I$4:I1631)+1,0)</f>
        <v>0</v>
      </c>
    </row>
    <row r="1633" spans="7:9">
      <c r="G1633" s="130" t="s">
        <v>697</v>
      </c>
      <c r="H1633" t="str">
        <f ca="1">IFERROR(INDEX(Points_tbl[Point Name],MATCH(ROWS(H$4:$H1632),Points_tbl[Index Count],0)),"")</f>
        <v/>
      </c>
      <c r="I1633">
        <f ca="1">IF(ISNUMBER(SEARCH($A$1,Points_tbl[[#This Row],[Point Name]])),MAX($I$4:I1632)+1,0)</f>
        <v>0</v>
      </c>
    </row>
    <row r="1634" spans="7:9">
      <c r="G1634" s="130" t="s">
        <v>2856</v>
      </c>
      <c r="H1634" t="str">
        <f ca="1">IFERROR(INDEX(Points_tbl[Point Name],MATCH(ROWS(H$4:$H1633),Points_tbl[Index Count],0)),"")</f>
        <v/>
      </c>
      <c r="I1634">
        <f ca="1">IF(ISNUMBER(SEARCH($A$1,Points_tbl[[#This Row],[Point Name]])),MAX($I$4:I1633)+1,0)</f>
        <v>0</v>
      </c>
    </row>
    <row r="1635" spans="7:9">
      <c r="G1635" s="130" t="s">
        <v>2857</v>
      </c>
      <c r="H1635" t="str">
        <f ca="1">IFERROR(INDEX(Points_tbl[Point Name],MATCH(ROWS(H$4:$H1634),Points_tbl[Index Count],0)),"")</f>
        <v/>
      </c>
      <c r="I1635">
        <f ca="1">IF(ISNUMBER(SEARCH($A$1,Points_tbl[[#This Row],[Point Name]])),MAX($I$4:I1634)+1,0)</f>
        <v>0</v>
      </c>
    </row>
    <row r="1636" spans="7:9">
      <c r="G1636" s="130" t="s">
        <v>2858</v>
      </c>
      <c r="H1636" t="str">
        <f ca="1">IFERROR(INDEX(Points_tbl[Point Name],MATCH(ROWS(H$4:$H1635),Points_tbl[Index Count],0)),"")</f>
        <v/>
      </c>
      <c r="I1636">
        <f ca="1">IF(ISNUMBER(SEARCH($A$1,Points_tbl[[#This Row],[Point Name]])),MAX($I$4:I1635)+1,0)</f>
        <v>0</v>
      </c>
    </row>
    <row r="1637" spans="7:9">
      <c r="G1637" s="130" t="s">
        <v>2859</v>
      </c>
      <c r="H1637" t="str">
        <f ca="1">IFERROR(INDEX(Points_tbl[Point Name],MATCH(ROWS(H$4:$H1636),Points_tbl[Index Count],0)),"")</f>
        <v/>
      </c>
      <c r="I1637">
        <f ca="1">IF(ISNUMBER(SEARCH($A$1,Points_tbl[[#This Row],[Point Name]])),MAX($I$4:I1636)+1,0)</f>
        <v>0</v>
      </c>
    </row>
    <row r="1638" spans="7:9">
      <c r="G1638" s="130" t="s">
        <v>2860</v>
      </c>
      <c r="H1638" t="str">
        <f ca="1">IFERROR(INDEX(Points_tbl[Point Name],MATCH(ROWS(H$4:$H1637),Points_tbl[Index Count],0)),"")</f>
        <v/>
      </c>
      <c r="I1638">
        <f ca="1">IF(ISNUMBER(SEARCH($A$1,Points_tbl[[#This Row],[Point Name]])),MAX($I$4:I1637)+1,0)</f>
        <v>0</v>
      </c>
    </row>
    <row r="1639" spans="7:9">
      <c r="G1639" s="130" t="s">
        <v>2861</v>
      </c>
      <c r="H1639" t="str">
        <f ca="1">IFERROR(INDEX(Points_tbl[Point Name],MATCH(ROWS(H$4:$H1638),Points_tbl[Index Count],0)),"")</f>
        <v/>
      </c>
      <c r="I1639">
        <f ca="1">IF(ISNUMBER(SEARCH($A$1,Points_tbl[[#This Row],[Point Name]])),MAX($I$4:I1638)+1,0)</f>
        <v>0</v>
      </c>
    </row>
    <row r="1640" spans="7:9">
      <c r="G1640" s="130" t="s">
        <v>2862</v>
      </c>
      <c r="H1640" t="str">
        <f ca="1">IFERROR(INDEX(Points_tbl[Point Name],MATCH(ROWS(H$4:$H1639),Points_tbl[Index Count],0)),"")</f>
        <v/>
      </c>
      <c r="I1640">
        <f ca="1">IF(ISNUMBER(SEARCH($A$1,Points_tbl[[#This Row],[Point Name]])),MAX($I$4:I1639)+1,0)</f>
        <v>0</v>
      </c>
    </row>
    <row r="1641" spans="7:9">
      <c r="G1641" s="130" t="s">
        <v>2863</v>
      </c>
      <c r="H1641" t="str">
        <f ca="1">IFERROR(INDEX(Points_tbl[Point Name],MATCH(ROWS(H$4:$H1640),Points_tbl[Index Count],0)),"")</f>
        <v/>
      </c>
      <c r="I1641">
        <f ca="1">IF(ISNUMBER(SEARCH($A$1,Points_tbl[[#This Row],[Point Name]])),MAX($I$4:I1640)+1,0)</f>
        <v>0</v>
      </c>
    </row>
    <row r="1642" spans="7:9">
      <c r="G1642" s="130" t="s">
        <v>2864</v>
      </c>
      <c r="H1642" t="str">
        <f ca="1">IFERROR(INDEX(Points_tbl[Point Name],MATCH(ROWS(H$4:$H1641),Points_tbl[Index Count],0)),"")</f>
        <v/>
      </c>
      <c r="I1642">
        <f ca="1">IF(ISNUMBER(SEARCH($A$1,Points_tbl[[#This Row],[Point Name]])),MAX($I$4:I1641)+1,0)</f>
        <v>0</v>
      </c>
    </row>
    <row r="1643" spans="7:9">
      <c r="G1643" s="130" t="s">
        <v>2865</v>
      </c>
      <c r="H1643" t="str">
        <f ca="1">IFERROR(INDEX(Points_tbl[Point Name],MATCH(ROWS(H$4:$H1642),Points_tbl[Index Count],0)),"")</f>
        <v/>
      </c>
      <c r="I1643">
        <f ca="1">IF(ISNUMBER(SEARCH($A$1,Points_tbl[[#This Row],[Point Name]])),MAX($I$4:I1642)+1,0)</f>
        <v>0</v>
      </c>
    </row>
    <row r="1644" spans="7:9">
      <c r="G1644" s="130" t="s">
        <v>1027</v>
      </c>
      <c r="H1644" t="str">
        <f ca="1">IFERROR(INDEX(Points_tbl[Point Name],MATCH(ROWS(H$4:$H1643),Points_tbl[Index Count],0)),"")</f>
        <v/>
      </c>
      <c r="I1644">
        <f ca="1">IF(ISNUMBER(SEARCH($A$1,Points_tbl[[#This Row],[Point Name]])),MAX($I$4:I1643)+1,0)</f>
        <v>0</v>
      </c>
    </row>
    <row r="1645" spans="7:9">
      <c r="G1645" s="130" t="s">
        <v>698</v>
      </c>
      <c r="H1645" t="str">
        <f ca="1">IFERROR(INDEX(Points_tbl[Point Name],MATCH(ROWS(H$4:$H1644),Points_tbl[Index Count],0)),"")</f>
        <v/>
      </c>
      <c r="I1645">
        <f ca="1">IF(ISNUMBER(SEARCH($A$1,Points_tbl[[#This Row],[Point Name]])),MAX($I$4:I1644)+1,0)</f>
        <v>0</v>
      </c>
    </row>
    <row r="1646" spans="7:9">
      <c r="G1646" s="130" t="s">
        <v>699</v>
      </c>
      <c r="H1646" t="str">
        <f ca="1">IFERROR(INDEX(Points_tbl[Point Name],MATCH(ROWS(H$4:$H1645),Points_tbl[Index Count],0)),"")</f>
        <v/>
      </c>
      <c r="I1646">
        <f ca="1">IF(ISNUMBER(SEARCH($A$1,Points_tbl[[#This Row],[Point Name]])),MAX($I$4:I1645)+1,0)</f>
        <v>0</v>
      </c>
    </row>
    <row r="1647" spans="7:9">
      <c r="G1647" s="130" t="s">
        <v>1717</v>
      </c>
      <c r="H1647" t="str">
        <f ca="1">IFERROR(INDEX(Points_tbl[Point Name],MATCH(ROWS(H$4:$H1646),Points_tbl[Index Count],0)),"")</f>
        <v/>
      </c>
      <c r="I1647">
        <f ca="1">IF(ISNUMBER(SEARCH($A$1,Points_tbl[[#This Row],[Point Name]])),MAX($I$4:I1646)+1,0)</f>
        <v>0</v>
      </c>
    </row>
    <row r="1648" spans="7:9">
      <c r="G1648" s="130" t="s">
        <v>700</v>
      </c>
      <c r="H1648" t="str">
        <f ca="1">IFERROR(INDEX(Points_tbl[Point Name],MATCH(ROWS(H$4:$H1647),Points_tbl[Index Count],0)),"")</f>
        <v/>
      </c>
      <c r="I1648">
        <f ca="1">IF(ISNUMBER(SEARCH($A$1,Points_tbl[[#This Row],[Point Name]])),MAX($I$4:I1647)+1,0)</f>
        <v>0</v>
      </c>
    </row>
    <row r="1649" spans="7:9">
      <c r="G1649" s="130" t="s">
        <v>2866</v>
      </c>
      <c r="H1649" t="str">
        <f ca="1">IFERROR(INDEX(Points_tbl[Point Name],MATCH(ROWS(H$4:$H1648),Points_tbl[Index Count],0)),"")</f>
        <v/>
      </c>
      <c r="I1649">
        <f ca="1">IF(ISNUMBER(SEARCH($A$1,Points_tbl[[#This Row],[Point Name]])),MAX($I$4:I1648)+1,0)</f>
        <v>0</v>
      </c>
    </row>
    <row r="1650" spans="7:9">
      <c r="G1650" s="130" t="s">
        <v>701</v>
      </c>
      <c r="H1650" t="str">
        <f ca="1">IFERROR(INDEX(Points_tbl[Point Name],MATCH(ROWS(H$4:$H1649),Points_tbl[Index Count],0)),"")</f>
        <v/>
      </c>
      <c r="I1650">
        <f ca="1">IF(ISNUMBER(SEARCH($A$1,Points_tbl[[#This Row],[Point Name]])),MAX($I$4:I1649)+1,0)</f>
        <v>0</v>
      </c>
    </row>
    <row r="1651" spans="7:9">
      <c r="G1651" s="130" t="s">
        <v>2867</v>
      </c>
      <c r="H1651" t="str">
        <f ca="1">IFERROR(INDEX(Points_tbl[Point Name],MATCH(ROWS(H$4:$H1650),Points_tbl[Index Count],0)),"")</f>
        <v/>
      </c>
      <c r="I1651">
        <f ca="1">IF(ISNUMBER(SEARCH($A$1,Points_tbl[[#This Row],[Point Name]])),MAX($I$4:I1650)+1,0)</f>
        <v>0</v>
      </c>
    </row>
    <row r="1652" spans="7:9">
      <c r="G1652" s="130" t="s">
        <v>702</v>
      </c>
      <c r="H1652" t="str">
        <f ca="1">IFERROR(INDEX(Points_tbl[Point Name],MATCH(ROWS(H$4:$H1651),Points_tbl[Index Count],0)),"")</f>
        <v/>
      </c>
      <c r="I1652">
        <f ca="1">IF(ISNUMBER(SEARCH($A$1,Points_tbl[[#This Row],[Point Name]])),MAX($I$4:I1651)+1,0)</f>
        <v>0</v>
      </c>
    </row>
    <row r="1653" spans="7:9">
      <c r="G1653" s="130" t="s">
        <v>2868</v>
      </c>
      <c r="H1653" t="str">
        <f ca="1">IFERROR(INDEX(Points_tbl[Point Name],MATCH(ROWS(H$4:$H1652),Points_tbl[Index Count],0)),"")</f>
        <v/>
      </c>
      <c r="I1653">
        <f ca="1">IF(ISNUMBER(SEARCH($A$1,Points_tbl[[#This Row],[Point Name]])),MAX($I$4:I1652)+1,0)</f>
        <v>0</v>
      </c>
    </row>
    <row r="1654" spans="7:9">
      <c r="G1654" s="130" t="s">
        <v>2869</v>
      </c>
      <c r="H1654" t="str">
        <f ca="1">IFERROR(INDEX(Points_tbl[Point Name],MATCH(ROWS(H$4:$H1653),Points_tbl[Index Count],0)),"")</f>
        <v/>
      </c>
      <c r="I1654">
        <f ca="1">IF(ISNUMBER(SEARCH($A$1,Points_tbl[[#This Row],[Point Name]])),MAX($I$4:I1653)+1,0)</f>
        <v>0</v>
      </c>
    </row>
    <row r="1655" spans="7:9">
      <c r="G1655" s="130" t="s">
        <v>2870</v>
      </c>
      <c r="H1655" t="str">
        <f ca="1">IFERROR(INDEX(Points_tbl[Point Name],MATCH(ROWS(H$4:$H1654),Points_tbl[Index Count],0)),"")</f>
        <v/>
      </c>
      <c r="I1655">
        <f ca="1">IF(ISNUMBER(SEARCH($A$1,Points_tbl[[#This Row],[Point Name]])),MAX($I$4:I1654)+1,0)</f>
        <v>0</v>
      </c>
    </row>
    <row r="1656" spans="7:9">
      <c r="G1656" s="130" t="s">
        <v>2871</v>
      </c>
      <c r="H1656" t="str">
        <f ca="1">IFERROR(INDEX(Points_tbl[Point Name],MATCH(ROWS(H$4:$H1655),Points_tbl[Index Count],0)),"")</f>
        <v/>
      </c>
      <c r="I1656">
        <f ca="1">IF(ISNUMBER(SEARCH($A$1,Points_tbl[[#This Row],[Point Name]])),MAX($I$4:I1655)+1,0)</f>
        <v>0</v>
      </c>
    </row>
    <row r="1657" spans="7:9">
      <c r="G1657" s="130" t="s">
        <v>2872</v>
      </c>
      <c r="H1657" t="str">
        <f ca="1">IFERROR(INDEX(Points_tbl[Point Name],MATCH(ROWS(H$4:$H1656),Points_tbl[Index Count],0)),"")</f>
        <v/>
      </c>
      <c r="I1657">
        <f ca="1">IF(ISNUMBER(SEARCH($A$1,Points_tbl[[#This Row],[Point Name]])),MAX($I$4:I1656)+1,0)</f>
        <v>0</v>
      </c>
    </row>
    <row r="1658" spans="7:9">
      <c r="G1658" s="130" t="s">
        <v>2873</v>
      </c>
      <c r="H1658" t="str">
        <f ca="1">IFERROR(INDEX(Points_tbl[Point Name],MATCH(ROWS(H$4:$H1657),Points_tbl[Index Count],0)),"")</f>
        <v/>
      </c>
      <c r="I1658">
        <f ca="1">IF(ISNUMBER(SEARCH($A$1,Points_tbl[[#This Row],[Point Name]])),MAX($I$4:I1657)+1,0)</f>
        <v>0</v>
      </c>
    </row>
    <row r="1659" spans="7:9">
      <c r="G1659" s="130" t="s">
        <v>2874</v>
      </c>
      <c r="H1659" t="str">
        <f ca="1">IFERROR(INDEX(Points_tbl[Point Name],MATCH(ROWS(H$4:$H1658),Points_tbl[Index Count],0)),"")</f>
        <v/>
      </c>
      <c r="I1659">
        <f ca="1">IF(ISNUMBER(SEARCH($A$1,Points_tbl[[#This Row],[Point Name]])),MAX($I$4:I1658)+1,0)</f>
        <v>0</v>
      </c>
    </row>
    <row r="1660" spans="7:9">
      <c r="G1660" s="130" t="s">
        <v>1718</v>
      </c>
      <c r="H1660" t="str">
        <f ca="1">IFERROR(INDEX(Points_tbl[Point Name],MATCH(ROWS(H$4:$H1659),Points_tbl[Index Count],0)),"")</f>
        <v/>
      </c>
      <c r="I1660">
        <f ca="1">IF(ISNUMBER(SEARCH($A$1,Points_tbl[[#This Row],[Point Name]])),MAX($I$4:I1659)+1,0)</f>
        <v>0</v>
      </c>
    </row>
    <row r="1661" spans="7:9">
      <c r="G1661" s="130" t="s">
        <v>1072</v>
      </c>
      <c r="H1661" t="str">
        <f ca="1">IFERROR(INDEX(Points_tbl[Point Name],MATCH(ROWS(H$4:$H1660),Points_tbl[Index Count],0)),"")</f>
        <v/>
      </c>
      <c r="I1661">
        <f ca="1">IF(ISNUMBER(SEARCH($A$1,Points_tbl[[#This Row],[Point Name]])),MAX($I$4:I1660)+1,0)</f>
        <v>0</v>
      </c>
    </row>
    <row r="1662" spans="7:9">
      <c r="G1662" s="130" t="s">
        <v>703</v>
      </c>
      <c r="H1662" t="str">
        <f ca="1">IFERROR(INDEX(Points_tbl[Point Name],MATCH(ROWS(H$4:$H1661),Points_tbl[Index Count],0)),"")</f>
        <v/>
      </c>
      <c r="I1662">
        <f ca="1">IF(ISNUMBER(SEARCH($A$1,Points_tbl[[#This Row],[Point Name]])),MAX($I$4:I1661)+1,0)</f>
        <v>0</v>
      </c>
    </row>
    <row r="1663" spans="7:9">
      <c r="G1663" s="130" t="s">
        <v>704</v>
      </c>
      <c r="H1663" t="str">
        <f ca="1">IFERROR(INDEX(Points_tbl[Point Name],MATCH(ROWS(H$4:$H1662),Points_tbl[Index Count],0)),"")</f>
        <v/>
      </c>
      <c r="I1663">
        <f ca="1">IF(ISNUMBER(SEARCH($A$1,Points_tbl[[#This Row],[Point Name]])),MAX($I$4:I1662)+1,0)</f>
        <v>0</v>
      </c>
    </row>
    <row r="1664" spans="7:9">
      <c r="G1664" s="130" t="s">
        <v>705</v>
      </c>
      <c r="H1664" t="str">
        <f ca="1">IFERROR(INDEX(Points_tbl[Point Name],MATCH(ROWS(H$4:$H1663),Points_tbl[Index Count],0)),"")</f>
        <v/>
      </c>
      <c r="I1664">
        <f ca="1">IF(ISNUMBER(SEARCH($A$1,Points_tbl[[#This Row],[Point Name]])),MAX($I$4:I1663)+1,0)</f>
        <v>0</v>
      </c>
    </row>
    <row r="1665" spans="7:9">
      <c r="G1665" s="130" t="s">
        <v>2875</v>
      </c>
      <c r="H1665" t="str">
        <f ca="1">IFERROR(INDEX(Points_tbl[Point Name],MATCH(ROWS(H$4:$H1664),Points_tbl[Index Count],0)),"")</f>
        <v/>
      </c>
      <c r="I1665">
        <f ca="1">IF(ISNUMBER(SEARCH($A$1,Points_tbl[[#This Row],[Point Name]])),MAX($I$4:I1664)+1,0)</f>
        <v>0</v>
      </c>
    </row>
    <row r="1666" spans="7:9">
      <c r="G1666" s="130" t="s">
        <v>706</v>
      </c>
      <c r="H1666" t="str">
        <f ca="1">IFERROR(INDEX(Points_tbl[Point Name],MATCH(ROWS(H$4:$H1665),Points_tbl[Index Count],0)),"")</f>
        <v/>
      </c>
      <c r="I1666">
        <f ca="1">IF(ISNUMBER(SEARCH($A$1,Points_tbl[[#This Row],[Point Name]])),MAX($I$4:I1665)+1,0)</f>
        <v>0</v>
      </c>
    </row>
    <row r="1667" spans="7:9">
      <c r="G1667" s="130" t="s">
        <v>707</v>
      </c>
      <c r="H1667" t="str">
        <f ca="1">IFERROR(INDEX(Points_tbl[Point Name],MATCH(ROWS(H$4:$H1666),Points_tbl[Index Count],0)),"")</f>
        <v/>
      </c>
      <c r="I1667">
        <f ca="1">IF(ISNUMBER(SEARCH($A$1,Points_tbl[[#This Row],[Point Name]])),MAX($I$4:I1666)+1,0)</f>
        <v>0</v>
      </c>
    </row>
    <row r="1668" spans="7:9">
      <c r="G1668" s="130" t="s">
        <v>2876</v>
      </c>
      <c r="H1668" t="str">
        <f ca="1">IFERROR(INDEX(Points_tbl[Point Name],MATCH(ROWS(H$4:$H1667),Points_tbl[Index Count],0)),"")</f>
        <v/>
      </c>
      <c r="I1668">
        <f ca="1">IF(ISNUMBER(SEARCH($A$1,Points_tbl[[#This Row],[Point Name]])),MAX($I$4:I1667)+1,0)</f>
        <v>0</v>
      </c>
    </row>
    <row r="1669" spans="7:9">
      <c r="G1669" s="130" t="s">
        <v>2877</v>
      </c>
      <c r="H1669" t="str">
        <f ca="1">IFERROR(INDEX(Points_tbl[Point Name],MATCH(ROWS(H$4:$H1668),Points_tbl[Index Count],0)),"")</f>
        <v/>
      </c>
      <c r="I1669">
        <f ca="1">IF(ISNUMBER(SEARCH($A$1,Points_tbl[[#This Row],[Point Name]])),MAX($I$4:I1668)+1,0)</f>
        <v>0</v>
      </c>
    </row>
    <row r="1670" spans="7:9">
      <c r="G1670" s="130" t="s">
        <v>2878</v>
      </c>
      <c r="H1670" t="str">
        <f ca="1">IFERROR(INDEX(Points_tbl[Point Name],MATCH(ROWS(H$4:$H1669),Points_tbl[Index Count],0)),"")</f>
        <v/>
      </c>
      <c r="I1670">
        <f ca="1">IF(ISNUMBER(SEARCH($A$1,Points_tbl[[#This Row],[Point Name]])),MAX($I$4:I1669)+1,0)</f>
        <v>0</v>
      </c>
    </row>
    <row r="1671" spans="7:9">
      <c r="G1671" s="130" t="s">
        <v>2879</v>
      </c>
      <c r="H1671" t="str">
        <f ca="1">IFERROR(INDEX(Points_tbl[Point Name],MATCH(ROWS(H$4:$H1670),Points_tbl[Index Count],0)),"")</f>
        <v/>
      </c>
      <c r="I1671">
        <f ca="1">IF(ISNUMBER(SEARCH($A$1,Points_tbl[[#This Row],[Point Name]])),MAX($I$4:I1670)+1,0)</f>
        <v>0</v>
      </c>
    </row>
    <row r="1672" spans="7:9">
      <c r="G1672" s="130" t="s">
        <v>708</v>
      </c>
      <c r="H1672" t="str">
        <f ca="1">IFERROR(INDEX(Points_tbl[Point Name],MATCH(ROWS(H$4:$H1671),Points_tbl[Index Count],0)),"")</f>
        <v/>
      </c>
      <c r="I1672">
        <f ca="1">IF(ISNUMBER(SEARCH($A$1,Points_tbl[[#This Row],[Point Name]])),MAX($I$4:I1671)+1,0)</f>
        <v>0</v>
      </c>
    </row>
    <row r="1673" spans="7:9">
      <c r="G1673" s="130" t="s">
        <v>2880</v>
      </c>
      <c r="H1673" t="str">
        <f ca="1">IFERROR(INDEX(Points_tbl[Point Name],MATCH(ROWS(H$4:$H1672),Points_tbl[Index Count],0)),"")</f>
        <v/>
      </c>
      <c r="I1673">
        <f ca="1">IF(ISNUMBER(SEARCH($A$1,Points_tbl[[#This Row],[Point Name]])),MAX($I$4:I1672)+1,0)</f>
        <v>0</v>
      </c>
    </row>
    <row r="1674" spans="7:9">
      <c r="G1674" s="130" t="s">
        <v>2881</v>
      </c>
      <c r="H1674" t="str">
        <f ca="1">IFERROR(INDEX(Points_tbl[Point Name],MATCH(ROWS(H$4:$H1673),Points_tbl[Index Count],0)),"")</f>
        <v/>
      </c>
      <c r="I1674">
        <f ca="1">IF(ISNUMBER(SEARCH($A$1,Points_tbl[[#This Row],[Point Name]])),MAX($I$4:I1673)+1,0)</f>
        <v>0</v>
      </c>
    </row>
    <row r="1675" spans="7:9">
      <c r="G1675" s="130" t="s">
        <v>709</v>
      </c>
      <c r="H1675" t="str">
        <f ca="1">IFERROR(INDEX(Points_tbl[Point Name],MATCH(ROWS(H$4:$H1674),Points_tbl[Index Count],0)),"")</f>
        <v/>
      </c>
      <c r="I1675">
        <f ca="1">IF(ISNUMBER(SEARCH($A$1,Points_tbl[[#This Row],[Point Name]])),MAX($I$4:I1674)+1,0)</f>
        <v>0</v>
      </c>
    </row>
    <row r="1676" spans="7:9">
      <c r="G1676" s="130" t="s">
        <v>2882</v>
      </c>
      <c r="H1676" t="str">
        <f ca="1">IFERROR(INDEX(Points_tbl[Point Name],MATCH(ROWS(H$4:$H1675),Points_tbl[Index Count],0)),"")</f>
        <v/>
      </c>
      <c r="I1676">
        <f ca="1">IF(ISNUMBER(SEARCH($A$1,Points_tbl[[#This Row],[Point Name]])),MAX($I$4:I1675)+1,0)</f>
        <v>0</v>
      </c>
    </row>
    <row r="1677" spans="7:9">
      <c r="G1677" s="130" t="s">
        <v>2883</v>
      </c>
      <c r="H1677" t="str">
        <f ca="1">IFERROR(INDEX(Points_tbl[Point Name],MATCH(ROWS(H$4:$H1676),Points_tbl[Index Count],0)),"")</f>
        <v/>
      </c>
      <c r="I1677">
        <f ca="1">IF(ISNUMBER(SEARCH($A$1,Points_tbl[[#This Row],[Point Name]])),MAX($I$4:I1676)+1,0)</f>
        <v>0</v>
      </c>
    </row>
    <row r="1678" spans="7:9">
      <c r="G1678" s="130" t="s">
        <v>2884</v>
      </c>
      <c r="H1678" t="str">
        <f ca="1">IFERROR(INDEX(Points_tbl[Point Name],MATCH(ROWS(H$4:$H1677),Points_tbl[Index Count],0)),"")</f>
        <v/>
      </c>
      <c r="I1678">
        <f ca="1">IF(ISNUMBER(SEARCH($A$1,Points_tbl[[#This Row],[Point Name]])),MAX($I$4:I1677)+1,0)</f>
        <v>0</v>
      </c>
    </row>
    <row r="1679" spans="7:9">
      <c r="G1679" s="130" t="s">
        <v>2885</v>
      </c>
      <c r="H1679" t="str">
        <f ca="1">IFERROR(INDEX(Points_tbl[Point Name],MATCH(ROWS(H$4:$H1678),Points_tbl[Index Count],0)),"")</f>
        <v/>
      </c>
      <c r="I1679">
        <f ca="1">IF(ISNUMBER(SEARCH($A$1,Points_tbl[[#This Row],[Point Name]])),MAX($I$4:I1678)+1,0)</f>
        <v>0</v>
      </c>
    </row>
    <row r="1680" spans="7:9">
      <c r="G1680" s="130" t="s">
        <v>2886</v>
      </c>
      <c r="H1680" t="str">
        <f ca="1">IFERROR(INDEX(Points_tbl[Point Name],MATCH(ROWS(H$4:$H1679),Points_tbl[Index Count],0)),"")</f>
        <v/>
      </c>
      <c r="I1680">
        <f ca="1">IF(ISNUMBER(SEARCH($A$1,Points_tbl[[#This Row],[Point Name]])),MAX($I$4:I1679)+1,0)</f>
        <v>0</v>
      </c>
    </row>
    <row r="1681" spans="7:9">
      <c r="G1681" s="130" t="s">
        <v>2887</v>
      </c>
      <c r="H1681" t="str">
        <f ca="1">IFERROR(INDEX(Points_tbl[Point Name],MATCH(ROWS(H$4:$H1680),Points_tbl[Index Count],0)),"")</f>
        <v/>
      </c>
      <c r="I1681">
        <f ca="1">IF(ISNUMBER(SEARCH($A$1,Points_tbl[[#This Row],[Point Name]])),MAX($I$4:I1680)+1,0)</f>
        <v>0</v>
      </c>
    </row>
    <row r="1682" spans="7:9">
      <c r="G1682" s="130" t="s">
        <v>2888</v>
      </c>
      <c r="H1682" t="str">
        <f ca="1">IFERROR(INDEX(Points_tbl[Point Name],MATCH(ROWS(H$4:$H1681),Points_tbl[Index Count],0)),"")</f>
        <v/>
      </c>
      <c r="I1682">
        <f ca="1">IF(ISNUMBER(SEARCH($A$1,Points_tbl[[#This Row],[Point Name]])),MAX($I$4:I1681)+1,0)</f>
        <v>0</v>
      </c>
    </row>
    <row r="1683" spans="7:9">
      <c r="G1683" s="130" t="s">
        <v>2889</v>
      </c>
      <c r="H1683" t="str">
        <f ca="1">IFERROR(INDEX(Points_tbl[Point Name],MATCH(ROWS(H$4:$H1682),Points_tbl[Index Count],0)),"")</f>
        <v/>
      </c>
      <c r="I1683">
        <f ca="1">IF(ISNUMBER(SEARCH($A$1,Points_tbl[[#This Row],[Point Name]])),MAX($I$4:I1682)+1,0)</f>
        <v>0</v>
      </c>
    </row>
    <row r="1684" spans="7:9">
      <c r="G1684" s="130" t="s">
        <v>2890</v>
      </c>
      <c r="H1684" t="str">
        <f ca="1">IFERROR(INDEX(Points_tbl[Point Name],MATCH(ROWS(H$4:$H1683),Points_tbl[Index Count],0)),"")</f>
        <v/>
      </c>
      <c r="I1684">
        <f ca="1">IF(ISNUMBER(SEARCH($A$1,Points_tbl[[#This Row],[Point Name]])),MAX($I$4:I1683)+1,0)</f>
        <v>0</v>
      </c>
    </row>
    <row r="1685" spans="7:9">
      <c r="G1685" s="130" t="s">
        <v>2891</v>
      </c>
      <c r="H1685" t="str">
        <f ca="1">IFERROR(INDEX(Points_tbl[Point Name],MATCH(ROWS(H$4:$H1684),Points_tbl[Index Count],0)),"")</f>
        <v/>
      </c>
      <c r="I1685">
        <f ca="1">IF(ISNUMBER(SEARCH($A$1,Points_tbl[[#This Row],[Point Name]])),MAX($I$4:I1684)+1,0)</f>
        <v>0</v>
      </c>
    </row>
    <row r="1686" spans="7:9">
      <c r="G1686" s="130" t="s">
        <v>2892</v>
      </c>
      <c r="H1686" t="str">
        <f ca="1">IFERROR(INDEX(Points_tbl[Point Name],MATCH(ROWS(H$4:$H1685),Points_tbl[Index Count],0)),"")</f>
        <v/>
      </c>
      <c r="I1686">
        <f ca="1">IF(ISNUMBER(SEARCH($A$1,Points_tbl[[#This Row],[Point Name]])),MAX($I$4:I1685)+1,0)</f>
        <v>0</v>
      </c>
    </row>
    <row r="1687" spans="7:9">
      <c r="G1687" s="130" t="s">
        <v>2893</v>
      </c>
      <c r="H1687" t="str">
        <f ca="1">IFERROR(INDEX(Points_tbl[Point Name],MATCH(ROWS(H$4:$H1686),Points_tbl[Index Count],0)),"")</f>
        <v/>
      </c>
      <c r="I1687">
        <f ca="1">IF(ISNUMBER(SEARCH($A$1,Points_tbl[[#This Row],[Point Name]])),MAX($I$4:I1686)+1,0)</f>
        <v>0</v>
      </c>
    </row>
    <row r="1688" spans="7:9">
      <c r="G1688" s="130" t="s">
        <v>2894</v>
      </c>
      <c r="H1688" t="str">
        <f ca="1">IFERROR(INDEX(Points_tbl[Point Name],MATCH(ROWS(H$4:$H1687),Points_tbl[Index Count],0)),"")</f>
        <v/>
      </c>
      <c r="I1688">
        <f ca="1">IF(ISNUMBER(SEARCH($A$1,Points_tbl[[#This Row],[Point Name]])),MAX($I$4:I1687)+1,0)</f>
        <v>0</v>
      </c>
    </row>
    <row r="1689" spans="7:9">
      <c r="G1689" s="130" t="s">
        <v>2895</v>
      </c>
      <c r="H1689" t="str">
        <f ca="1">IFERROR(INDEX(Points_tbl[Point Name],MATCH(ROWS(H$4:$H1688),Points_tbl[Index Count],0)),"")</f>
        <v/>
      </c>
      <c r="I1689">
        <f ca="1">IF(ISNUMBER(SEARCH($A$1,Points_tbl[[#This Row],[Point Name]])),MAX($I$4:I1688)+1,0)</f>
        <v>0</v>
      </c>
    </row>
    <row r="1690" spans="7:9">
      <c r="G1690" s="130" t="s">
        <v>710</v>
      </c>
      <c r="H1690" t="str">
        <f ca="1">IFERROR(INDEX(Points_tbl[Point Name],MATCH(ROWS(H$4:$H1689),Points_tbl[Index Count],0)),"")</f>
        <v/>
      </c>
      <c r="I1690">
        <f ca="1">IF(ISNUMBER(SEARCH($A$1,Points_tbl[[#This Row],[Point Name]])),MAX($I$4:I1689)+1,0)</f>
        <v>0</v>
      </c>
    </row>
    <row r="1691" spans="7:9">
      <c r="G1691" s="130" t="s">
        <v>711</v>
      </c>
      <c r="H1691" t="str">
        <f ca="1">IFERROR(INDEX(Points_tbl[Point Name],MATCH(ROWS(H$4:$H1690),Points_tbl[Index Count],0)),"")</f>
        <v/>
      </c>
      <c r="I1691">
        <f ca="1">IF(ISNUMBER(SEARCH($A$1,Points_tbl[[#This Row],[Point Name]])),MAX($I$4:I1690)+1,0)</f>
        <v>0</v>
      </c>
    </row>
    <row r="1692" spans="7:9">
      <c r="G1692" s="130" t="s">
        <v>2896</v>
      </c>
      <c r="H1692" t="str">
        <f ca="1">IFERROR(INDEX(Points_tbl[Point Name],MATCH(ROWS(H$4:$H1691),Points_tbl[Index Count],0)),"")</f>
        <v/>
      </c>
      <c r="I1692">
        <f ca="1">IF(ISNUMBER(SEARCH($A$1,Points_tbl[[#This Row],[Point Name]])),MAX($I$4:I1691)+1,0)</f>
        <v>0</v>
      </c>
    </row>
    <row r="1693" spans="7:9">
      <c r="G1693" s="130" t="s">
        <v>1719</v>
      </c>
      <c r="H1693" t="str">
        <f ca="1">IFERROR(INDEX(Points_tbl[Point Name],MATCH(ROWS(H$4:$H1692),Points_tbl[Index Count],0)),"")</f>
        <v/>
      </c>
      <c r="I1693">
        <f ca="1">IF(ISNUMBER(SEARCH($A$1,Points_tbl[[#This Row],[Point Name]])),MAX($I$4:I1692)+1,0)</f>
        <v>0</v>
      </c>
    </row>
    <row r="1694" spans="7:9">
      <c r="G1694" s="130" t="s">
        <v>2897</v>
      </c>
      <c r="H1694" t="str">
        <f ca="1">IFERROR(INDEX(Points_tbl[Point Name],MATCH(ROWS(H$4:$H1693),Points_tbl[Index Count],0)),"")</f>
        <v/>
      </c>
      <c r="I1694">
        <f ca="1">IF(ISNUMBER(SEARCH($A$1,Points_tbl[[#This Row],[Point Name]])),MAX($I$4:I1693)+1,0)</f>
        <v>0</v>
      </c>
    </row>
    <row r="1695" spans="7:9">
      <c r="G1695" s="130" t="s">
        <v>1720</v>
      </c>
      <c r="H1695" t="str">
        <f ca="1">IFERROR(INDEX(Points_tbl[Point Name],MATCH(ROWS(H$4:$H1694),Points_tbl[Index Count],0)),"")</f>
        <v/>
      </c>
      <c r="I1695">
        <f ca="1">IF(ISNUMBER(SEARCH($A$1,Points_tbl[[#This Row],[Point Name]])),MAX($I$4:I1694)+1,0)</f>
        <v>0</v>
      </c>
    </row>
    <row r="1696" spans="7:9">
      <c r="G1696" s="130" t="s">
        <v>2898</v>
      </c>
      <c r="H1696" t="str">
        <f ca="1">IFERROR(INDEX(Points_tbl[Point Name],MATCH(ROWS(H$4:$H1695),Points_tbl[Index Count],0)),"")</f>
        <v/>
      </c>
      <c r="I1696">
        <f ca="1">IF(ISNUMBER(SEARCH($A$1,Points_tbl[[#This Row],[Point Name]])),MAX($I$4:I1695)+1,0)</f>
        <v>0</v>
      </c>
    </row>
    <row r="1697" spans="7:9">
      <c r="G1697" s="130" t="s">
        <v>712</v>
      </c>
      <c r="H1697" t="str">
        <f ca="1">IFERROR(INDEX(Points_tbl[Point Name],MATCH(ROWS(H$4:$H1696),Points_tbl[Index Count],0)),"")</f>
        <v/>
      </c>
      <c r="I1697">
        <f ca="1">IF(ISNUMBER(SEARCH($A$1,Points_tbl[[#This Row],[Point Name]])),MAX($I$4:I1696)+1,0)</f>
        <v>0</v>
      </c>
    </row>
    <row r="1698" spans="7:9">
      <c r="G1698" s="130" t="s">
        <v>2899</v>
      </c>
      <c r="H1698" t="str">
        <f ca="1">IFERROR(INDEX(Points_tbl[Point Name],MATCH(ROWS(H$4:$H1697),Points_tbl[Index Count],0)),"")</f>
        <v/>
      </c>
      <c r="I1698">
        <f ca="1">IF(ISNUMBER(SEARCH($A$1,Points_tbl[[#This Row],[Point Name]])),MAX($I$4:I1697)+1,0)</f>
        <v>0</v>
      </c>
    </row>
    <row r="1699" spans="7:9">
      <c r="G1699" s="130" t="s">
        <v>713</v>
      </c>
      <c r="H1699" t="str">
        <f ca="1">IFERROR(INDEX(Points_tbl[Point Name],MATCH(ROWS(H$4:$H1698),Points_tbl[Index Count],0)),"")</f>
        <v/>
      </c>
      <c r="I1699">
        <f ca="1">IF(ISNUMBER(SEARCH($A$1,Points_tbl[[#This Row],[Point Name]])),MAX($I$4:I1698)+1,0)</f>
        <v>0</v>
      </c>
    </row>
    <row r="1700" spans="7:9">
      <c r="G1700" s="130" t="s">
        <v>714</v>
      </c>
      <c r="H1700" t="str">
        <f ca="1">IFERROR(INDEX(Points_tbl[Point Name],MATCH(ROWS(H$4:$H1699),Points_tbl[Index Count],0)),"")</f>
        <v/>
      </c>
      <c r="I1700">
        <f ca="1">IF(ISNUMBER(SEARCH($A$1,Points_tbl[[#This Row],[Point Name]])),MAX($I$4:I1699)+1,0)</f>
        <v>0</v>
      </c>
    </row>
    <row r="1701" spans="7:9">
      <c r="G1701" s="130" t="s">
        <v>715</v>
      </c>
      <c r="H1701" t="str">
        <f ca="1">IFERROR(INDEX(Points_tbl[Point Name],MATCH(ROWS(H$4:$H1700),Points_tbl[Index Count],0)),"")</f>
        <v/>
      </c>
      <c r="I1701">
        <f ca="1">IF(ISNUMBER(SEARCH($A$1,Points_tbl[[#This Row],[Point Name]])),MAX($I$4:I1700)+1,0)</f>
        <v>0</v>
      </c>
    </row>
    <row r="1702" spans="7:9">
      <c r="G1702" s="130" t="s">
        <v>716</v>
      </c>
      <c r="H1702" t="str">
        <f ca="1">IFERROR(INDEX(Points_tbl[Point Name],MATCH(ROWS(H$4:$H1701),Points_tbl[Index Count],0)),"")</f>
        <v/>
      </c>
      <c r="I1702">
        <f ca="1">IF(ISNUMBER(SEARCH($A$1,Points_tbl[[#This Row],[Point Name]])),MAX($I$4:I1701)+1,0)</f>
        <v>0</v>
      </c>
    </row>
    <row r="1703" spans="7:9">
      <c r="G1703" s="130" t="s">
        <v>2900</v>
      </c>
      <c r="H1703" t="str">
        <f ca="1">IFERROR(INDEX(Points_tbl[Point Name],MATCH(ROWS(H$4:$H1702),Points_tbl[Index Count],0)),"")</f>
        <v/>
      </c>
      <c r="I1703">
        <f ca="1">IF(ISNUMBER(SEARCH($A$1,Points_tbl[[#This Row],[Point Name]])),MAX($I$4:I1702)+1,0)</f>
        <v>0</v>
      </c>
    </row>
    <row r="1704" spans="7:9">
      <c r="G1704" s="130" t="s">
        <v>2901</v>
      </c>
      <c r="H1704" t="str">
        <f ca="1">IFERROR(INDEX(Points_tbl[Point Name],MATCH(ROWS(H$4:$H1703),Points_tbl[Index Count],0)),"")</f>
        <v/>
      </c>
      <c r="I1704">
        <f ca="1">IF(ISNUMBER(SEARCH($A$1,Points_tbl[[#This Row],[Point Name]])),MAX($I$4:I1703)+1,0)</f>
        <v>0</v>
      </c>
    </row>
    <row r="1705" spans="7:9">
      <c r="G1705" s="130" t="s">
        <v>1721</v>
      </c>
      <c r="H1705" t="str">
        <f ca="1">IFERROR(INDEX(Points_tbl[Point Name],MATCH(ROWS(H$4:$H1704),Points_tbl[Index Count],0)),"")</f>
        <v/>
      </c>
      <c r="I1705">
        <f ca="1">IF(ISNUMBER(SEARCH($A$1,Points_tbl[[#This Row],[Point Name]])),MAX($I$4:I1704)+1,0)</f>
        <v>0</v>
      </c>
    </row>
    <row r="1706" spans="7:9">
      <c r="G1706" s="130" t="s">
        <v>1722</v>
      </c>
      <c r="H1706" t="str">
        <f ca="1">IFERROR(INDEX(Points_tbl[Point Name],MATCH(ROWS(H$4:$H1705),Points_tbl[Index Count],0)),"")</f>
        <v/>
      </c>
      <c r="I1706">
        <f ca="1">IF(ISNUMBER(SEARCH($A$1,Points_tbl[[#This Row],[Point Name]])),MAX($I$4:I1705)+1,0)</f>
        <v>0</v>
      </c>
    </row>
    <row r="1707" spans="7:9">
      <c r="G1707" s="130" t="s">
        <v>2902</v>
      </c>
      <c r="H1707" t="str">
        <f ca="1">IFERROR(INDEX(Points_tbl[Point Name],MATCH(ROWS(H$4:$H1706),Points_tbl[Index Count],0)),"")</f>
        <v/>
      </c>
      <c r="I1707">
        <f ca="1">IF(ISNUMBER(SEARCH($A$1,Points_tbl[[#This Row],[Point Name]])),MAX($I$4:I1706)+1,0)</f>
        <v>0</v>
      </c>
    </row>
    <row r="1708" spans="7:9">
      <c r="G1708" s="130" t="s">
        <v>717</v>
      </c>
      <c r="H1708" t="str">
        <f ca="1">IFERROR(INDEX(Points_tbl[Point Name],MATCH(ROWS(H$4:$H1707),Points_tbl[Index Count],0)),"")</f>
        <v/>
      </c>
      <c r="I1708">
        <f ca="1">IF(ISNUMBER(SEARCH($A$1,Points_tbl[[#This Row],[Point Name]])),MAX($I$4:I1707)+1,0)</f>
        <v>0</v>
      </c>
    </row>
    <row r="1709" spans="7:9">
      <c r="G1709" s="130" t="s">
        <v>718</v>
      </c>
      <c r="H1709" t="str">
        <f ca="1">IFERROR(INDEX(Points_tbl[Point Name],MATCH(ROWS(H$4:$H1708),Points_tbl[Index Count],0)),"")</f>
        <v/>
      </c>
      <c r="I1709">
        <f ca="1">IF(ISNUMBER(SEARCH($A$1,Points_tbl[[#This Row],[Point Name]])),MAX($I$4:I1708)+1,0)</f>
        <v>0</v>
      </c>
    </row>
    <row r="1710" spans="7:9">
      <c r="G1710" s="130" t="s">
        <v>719</v>
      </c>
      <c r="H1710" t="str">
        <f ca="1">IFERROR(INDEX(Points_tbl[Point Name],MATCH(ROWS(H$4:$H1709),Points_tbl[Index Count],0)),"")</f>
        <v/>
      </c>
      <c r="I1710">
        <f ca="1">IF(ISNUMBER(SEARCH($A$1,Points_tbl[[#This Row],[Point Name]])),MAX($I$4:I1709)+1,0)</f>
        <v>0</v>
      </c>
    </row>
    <row r="1711" spans="7:9">
      <c r="G1711" s="130" t="s">
        <v>720</v>
      </c>
      <c r="H1711" t="str">
        <f ca="1">IFERROR(INDEX(Points_tbl[Point Name],MATCH(ROWS(H$4:$H1710),Points_tbl[Index Count],0)),"")</f>
        <v/>
      </c>
      <c r="I1711">
        <f ca="1">IF(ISNUMBER(SEARCH($A$1,Points_tbl[[#This Row],[Point Name]])),MAX($I$4:I1710)+1,0)</f>
        <v>0</v>
      </c>
    </row>
    <row r="1712" spans="7:9">
      <c r="G1712" s="130" t="s">
        <v>1069</v>
      </c>
      <c r="H1712" t="str">
        <f ca="1">IFERROR(INDEX(Points_tbl[Point Name],MATCH(ROWS(H$4:$H1711),Points_tbl[Index Count],0)),"")</f>
        <v/>
      </c>
      <c r="I1712">
        <f ca="1">IF(ISNUMBER(SEARCH($A$1,Points_tbl[[#This Row],[Point Name]])),MAX($I$4:I1711)+1,0)</f>
        <v>0</v>
      </c>
    </row>
    <row r="1713" spans="7:9">
      <c r="G1713" s="130" t="s">
        <v>2903</v>
      </c>
      <c r="H1713" t="str">
        <f ca="1">IFERROR(INDEX(Points_tbl[Point Name],MATCH(ROWS(H$4:$H1712),Points_tbl[Index Count],0)),"")</f>
        <v/>
      </c>
      <c r="I1713">
        <f ca="1">IF(ISNUMBER(SEARCH($A$1,Points_tbl[[#This Row],[Point Name]])),MAX($I$4:I1712)+1,0)</f>
        <v>0</v>
      </c>
    </row>
    <row r="1714" spans="7:9">
      <c r="G1714" s="130" t="s">
        <v>2904</v>
      </c>
      <c r="H1714" t="str">
        <f ca="1">IFERROR(INDEX(Points_tbl[Point Name],MATCH(ROWS(H$4:$H1713),Points_tbl[Index Count],0)),"")</f>
        <v/>
      </c>
      <c r="I1714">
        <f ca="1">IF(ISNUMBER(SEARCH($A$1,Points_tbl[[#This Row],[Point Name]])),MAX($I$4:I1713)+1,0)</f>
        <v>0</v>
      </c>
    </row>
    <row r="1715" spans="7:9">
      <c r="G1715" s="130" t="s">
        <v>721</v>
      </c>
      <c r="H1715" t="str">
        <f ca="1">IFERROR(INDEX(Points_tbl[Point Name],MATCH(ROWS(H$4:$H1714),Points_tbl[Index Count],0)),"")</f>
        <v/>
      </c>
      <c r="I1715">
        <f ca="1">IF(ISNUMBER(SEARCH($A$1,Points_tbl[[#This Row],[Point Name]])),MAX($I$4:I1714)+1,0)</f>
        <v>0</v>
      </c>
    </row>
    <row r="1716" spans="7:9">
      <c r="G1716" s="130" t="s">
        <v>2905</v>
      </c>
      <c r="H1716" t="str">
        <f ca="1">IFERROR(INDEX(Points_tbl[Point Name],MATCH(ROWS(H$4:$H1715),Points_tbl[Index Count],0)),"")</f>
        <v/>
      </c>
      <c r="I1716">
        <f ca="1">IF(ISNUMBER(SEARCH($A$1,Points_tbl[[#This Row],[Point Name]])),MAX($I$4:I1715)+1,0)</f>
        <v>0</v>
      </c>
    </row>
    <row r="1717" spans="7:9">
      <c r="G1717" s="130" t="s">
        <v>2906</v>
      </c>
      <c r="H1717" t="str">
        <f ca="1">IFERROR(INDEX(Points_tbl[Point Name],MATCH(ROWS(H$4:$H1716),Points_tbl[Index Count],0)),"")</f>
        <v/>
      </c>
      <c r="I1717">
        <f ca="1">IF(ISNUMBER(SEARCH($A$1,Points_tbl[[#This Row],[Point Name]])),MAX($I$4:I1716)+1,0)</f>
        <v>0</v>
      </c>
    </row>
    <row r="1718" spans="7:9">
      <c r="G1718" s="130" t="s">
        <v>2907</v>
      </c>
      <c r="H1718" t="str">
        <f ca="1">IFERROR(INDEX(Points_tbl[Point Name],MATCH(ROWS(H$4:$H1717),Points_tbl[Index Count],0)),"")</f>
        <v/>
      </c>
      <c r="I1718">
        <f ca="1">IF(ISNUMBER(SEARCH($A$1,Points_tbl[[#This Row],[Point Name]])),MAX($I$4:I1717)+1,0)</f>
        <v>0</v>
      </c>
    </row>
    <row r="1719" spans="7:9">
      <c r="G1719" s="130" t="s">
        <v>2908</v>
      </c>
      <c r="H1719" t="str">
        <f ca="1">IFERROR(INDEX(Points_tbl[Point Name],MATCH(ROWS(H$4:$H1718),Points_tbl[Index Count],0)),"")</f>
        <v/>
      </c>
      <c r="I1719">
        <f ca="1">IF(ISNUMBER(SEARCH($A$1,Points_tbl[[#This Row],[Point Name]])),MAX($I$4:I1718)+1,0)</f>
        <v>0</v>
      </c>
    </row>
    <row r="1720" spans="7:9">
      <c r="G1720" s="130" t="s">
        <v>722</v>
      </c>
      <c r="H1720" t="str">
        <f ca="1">IFERROR(INDEX(Points_tbl[Point Name],MATCH(ROWS(H$4:$H1719),Points_tbl[Index Count],0)),"")</f>
        <v/>
      </c>
      <c r="I1720">
        <f ca="1">IF(ISNUMBER(SEARCH($A$1,Points_tbl[[#This Row],[Point Name]])),MAX($I$4:I1719)+1,0)</f>
        <v>0</v>
      </c>
    </row>
    <row r="1721" spans="7:9">
      <c r="G1721" s="130" t="s">
        <v>723</v>
      </c>
      <c r="H1721" t="str">
        <f ca="1">IFERROR(INDEX(Points_tbl[Point Name],MATCH(ROWS(H$4:$H1720),Points_tbl[Index Count],0)),"")</f>
        <v/>
      </c>
      <c r="I1721">
        <f ca="1">IF(ISNUMBER(SEARCH($A$1,Points_tbl[[#This Row],[Point Name]])),MAX($I$4:I1720)+1,0)</f>
        <v>0</v>
      </c>
    </row>
    <row r="1722" spans="7:9">
      <c r="G1722" s="130" t="s">
        <v>2909</v>
      </c>
      <c r="H1722" t="str">
        <f ca="1">IFERROR(INDEX(Points_tbl[Point Name],MATCH(ROWS(H$4:$H1721),Points_tbl[Index Count],0)),"")</f>
        <v/>
      </c>
      <c r="I1722">
        <f ca="1">IF(ISNUMBER(SEARCH($A$1,Points_tbl[[#This Row],[Point Name]])),MAX($I$4:I1721)+1,0)</f>
        <v>0</v>
      </c>
    </row>
    <row r="1723" spans="7:9">
      <c r="G1723" s="130" t="s">
        <v>724</v>
      </c>
      <c r="H1723" t="str">
        <f ca="1">IFERROR(INDEX(Points_tbl[Point Name],MATCH(ROWS(H$4:$H1722),Points_tbl[Index Count],0)),"")</f>
        <v/>
      </c>
      <c r="I1723">
        <f ca="1">IF(ISNUMBER(SEARCH($A$1,Points_tbl[[#This Row],[Point Name]])),MAX($I$4:I1722)+1,0)</f>
        <v>0</v>
      </c>
    </row>
    <row r="1724" spans="7:9">
      <c r="G1724" s="130" t="s">
        <v>2910</v>
      </c>
      <c r="H1724" t="str">
        <f ca="1">IFERROR(INDEX(Points_tbl[Point Name],MATCH(ROWS(H$4:$H1723),Points_tbl[Index Count],0)),"")</f>
        <v/>
      </c>
      <c r="I1724">
        <f ca="1">IF(ISNUMBER(SEARCH($A$1,Points_tbl[[#This Row],[Point Name]])),MAX($I$4:I1723)+1,0)</f>
        <v>0</v>
      </c>
    </row>
    <row r="1725" spans="7:9">
      <c r="G1725" s="130" t="s">
        <v>725</v>
      </c>
      <c r="H1725" t="str">
        <f ca="1">IFERROR(INDEX(Points_tbl[Point Name],MATCH(ROWS(H$4:$H1724),Points_tbl[Index Count],0)),"")</f>
        <v/>
      </c>
      <c r="I1725">
        <f ca="1">IF(ISNUMBER(SEARCH($A$1,Points_tbl[[#This Row],[Point Name]])),MAX($I$4:I1724)+1,0)</f>
        <v>0</v>
      </c>
    </row>
    <row r="1726" spans="7:9">
      <c r="G1726" s="130" t="s">
        <v>2911</v>
      </c>
      <c r="H1726" t="str">
        <f ca="1">IFERROR(INDEX(Points_tbl[Point Name],MATCH(ROWS(H$4:$H1725),Points_tbl[Index Count],0)),"")</f>
        <v/>
      </c>
      <c r="I1726">
        <f ca="1">IF(ISNUMBER(SEARCH($A$1,Points_tbl[[#This Row],[Point Name]])),MAX($I$4:I1725)+1,0)</f>
        <v>0</v>
      </c>
    </row>
    <row r="1727" spans="7:9">
      <c r="G1727" s="130" t="s">
        <v>2912</v>
      </c>
      <c r="H1727" t="str">
        <f ca="1">IFERROR(INDEX(Points_tbl[Point Name],MATCH(ROWS(H$4:$H1726),Points_tbl[Index Count],0)),"")</f>
        <v/>
      </c>
      <c r="I1727">
        <f ca="1">IF(ISNUMBER(SEARCH($A$1,Points_tbl[[#This Row],[Point Name]])),MAX($I$4:I1726)+1,0)</f>
        <v>0</v>
      </c>
    </row>
    <row r="1728" spans="7:9">
      <c r="G1728" s="130" t="s">
        <v>2913</v>
      </c>
      <c r="H1728" t="str">
        <f ca="1">IFERROR(INDEX(Points_tbl[Point Name],MATCH(ROWS(H$4:$H1727),Points_tbl[Index Count],0)),"")</f>
        <v/>
      </c>
      <c r="I1728">
        <f ca="1">IF(ISNUMBER(SEARCH($A$1,Points_tbl[[#This Row],[Point Name]])),MAX($I$4:I1727)+1,0)</f>
        <v>0</v>
      </c>
    </row>
    <row r="1729" spans="7:9">
      <c r="G1729" s="130" t="s">
        <v>2914</v>
      </c>
      <c r="H1729" t="str">
        <f ca="1">IFERROR(INDEX(Points_tbl[Point Name],MATCH(ROWS(H$4:$H1728),Points_tbl[Index Count],0)),"")</f>
        <v/>
      </c>
      <c r="I1729">
        <f ca="1">IF(ISNUMBER(SEARCH($A$1,Points_tbl[[#This Row],[Point Name]])),MAX($I$4:I1728)+1,0)</f>
        <v>0</v>
      </c>
    </row>
    <row r="1730" spans="7:9">
      <c r="G1730" s="130" t="s">
        <v>726</v>
      </c>
      <c r="H1730" t="str">
        <f ca="1">IFERROR(INDEX(Points_tbl[Point Name],MATCH(ROWS(H$4:$H1729),Points_tbl[Index Count],0)),"")</f>
        <v/>
      </c>
      <c r="I1730">
        <f ca="1">IF(ISNUMBER(SEARCH($A$1,Points_tbl[[#This Row],[Point Name]])),MAX($I$4:I1729)+1,0)</f>
        <v>0</v>
      </c>
    </row>
    <row r="1731" spans="7:9">
      <c r="G1731" s="130" t="s">
        <v>2915</v>
      </c>
      <c r="H1731" t="str">
        <f ca="1">IFERROR(INDEX(Points_tbl[Point Name],MATCH(ROWS(H$4:$H1730),Points_tbl[Index Count],0)),"")</f>
        <v/>
      </c>
      <c r="I1731">
        <f ca="1">IF(ISNUMBER(SEARCH($A$1,Points_tbl[[#This Row],[Point Name]])),MAX($I$4:I1730)+1,0)</f>
        <v>0</v>
      </c>
    </row>
    <row r="1732" spans="7:9">
      <c r="G1732" s="130" t="s">
        <v>2916</v>
      </c>
      <c r="H1732" t="str">
        <f ca="1">IFERROR(INDEX(Points_tbl[Point Name],MATCH(ROWS(H$4:$H1731),Points_tbl[Index Count],0)),"")</f>
        <v/>
      </c>
      <c r="I1732">
        <f ca="1">IF(ISNUMBER(SEARCH($A$1,Points_tbl[[#This Row],[Point Name]])),MAX($I$4:I1731)+1,0)</f>
        <v>0</v>
      </c>
    </row>
    <row r="1733" spans="7:9">
      <c r="G1733" s="130" t="s">
        <v>2917</v>
      </c>
      <c r="H1733" t="str">
        <f ca="1">IFERROR(INDEX(Points_tbl[Point Name],MATCH(ROWS(H$4:$H1732),Points_tbl[Index Count],0)),"")</f>
        <v/>
      </c>
      <c r="I1733">
        <f ca="1">IF(ISNUMBER(SEARCH($A$1,Points_tbl[[#This Row],[Point Name]])),MAX($I$4:I1732)+1,0)</f>
        <v>0</v>
      </c>
    </row>
    <row r="1734" spans="7:9">
      <c r="G1734" s="130" t="s">
        <v>825</v>
      </c>
      <c r="H1734" t="str">
        <f ca="1">IFERROR(INDEX(Points_tbl[Point Name],MATCH(ROWS(H$4:$H1733),Points_tbl[Index Count],0)),"")</f>
        <v/>
      </c>
      <c r="I1734">
        <f ca="1">IF(ISNUMBER(SEARCH($A$1,Points_tbl[[#This Row],[Point Name]])),MAX($I$4:I1733)+1,0)</f>
        <v>0</v>
      </c>
    </row>
    <row r="1735" spans="7:9">
      <c r="G1735" s="130" t="s">
        <v>727</v>
      </c>
      <c r="H1735" t="str">
        <f ca="1">IFERROR(INDEX(Points_tbl[Point Name],MATCH(ROWS(H$4:$H1734),Points_tbl[Index Count],0)),"")</f>
        <v/>
      </c>
      <c r="I1735">
        <f ca="1">IF(ISNUMBER(SEARCH($A$1,Points_tbl[[#This Row],[Point Name]])),MAX($I$4:I1734)+1,0)</f>
        <v>0</v>
      </c>
    </row>
    <row r="1736" spans="7:9">
      <c r="G1736" s="130" t="s">
        <v>1029</v>
      </c>
      <c r="H1736" t="str">
        <f ca="1">IFERROR(INDEX(Points_tbl[Point Name],MATCH(ROWS(H$4:$H1735),Points_tbl[Index Count],0)),"")</f>
        <v/>
      </c>
      <c r="I1736">
        <f ca="1">IF(ISNUMBER(SEARCH($A$1,Points_tbl[[#This Row],[Point Name]])),MAX($I$4:I1735)+1,0)</f>
        <v>0</v>
      </c>
    </row>
    <row r="1737" spans="7:9">
      <c r="G1737" s="130" t="s">
        <v>1723</v>
      </c>
      <c r="H1737" t="str">
        <f ca="1">IFERROR(INDEX(Points_tbl[Point Name],MATCH(ROWS(H$4:$H1736),Points_tbl[Index Count],0)),"")</f>
        <v/>
      </c>
      <c r="I1737">
        <f ca="1">IF(ISNUMBER(SEARCH($A$1,Points_tbl[[#This Row],[Point Name]])),MAX($I$4:I1736)+1,0)</f>
        <v>0</v>
      </c>
    </row>
    <row r="1738" spans="7:9">
      <c r="G1738" s="130" t="s">
        <v>2918</v>
      </c>
      <c r="H1738" t="str">
        <f ca="1">IFERROR(INDEX(Points_tbl[Point Name],MATCH(ROWS(H$4:$H1737),Points_tbl[Index Count],0)),"")</f>
        <v/>
      </c>
      <c r="I1738">
        <f ca="1">IF(ISNUMBER(SEARCH($A$1,Points_tbl[[#This Row],[Point Name]])),MAX($I$4:I1737)+1,0)</f>
        <v>0</v>
      </c>
    </row>
    <row r="1739" spans="7:9">
      <c r="G1739" s="130" t="s">
        <v>2919</v>
      </c>
      <c r="H1739" t="str">
        <f ca="1">IFERROR(INDEX(Points_tbl[Point Name],MATCH(ROWS(H$4:$H1738),Points_tbl[Index Count],0)),"")</f>
        <v/>
      </c>
      <c r="I1739">
        <f ca="1">IF(ISNUMBER(SEARCH($A$1,Points_tbl[[#This Row],[Point Name]])),MAX($I$4:I1738)+1,0)</f>
        <v>0</v>
      </c>
    </row>
    <row r="1740" spans="7:9">
      <c r="G1740" s="130" t="s">
        <v>728</v>
      </c>
      <c r="H1740" t="str">
        <f ca="1">IFERROR(INDEX(Points_tbl[Point Name],MATCH(ROWS(H$4:$H1739),Points_tbl[Index Count],0)),"")</f>
        <v/>
      </c>
      <c r="I1740">
        <f ca="1">IF(ISNUMBER(SEARCH($A$1,Points_tbl[[#This Row],[Point Name]])),MAX($I$4:I1739)+1,0)</f>
        <v>0</v>
      </c>
    </row>
    <row r="1741" spans="7:9">
      <c r="G1741" s="130" t="s">
        <v>729</v>
      </c>
      <c r="H1741" t="str">
        <f ca="1">IFERROR(INDEX(Points_tbl[Point Name],MATCH(ROWS(H$4:$H1740),Points_tbl[Index Count],0)),"")</f>
        <v/>
      </c>
      <c r="I1741">
        <f ca="1">IF(ISNUMBER(SEARCH($A$1,Points_tbl[[#This Row],[Point Name]])),MAX($I$4:I1740)+1,0)</f>
        <v>0</v>
      </c>
    </row>
    <row r="1742" spans="7:9">
      <c r="G1742" s="130" t="s">
        <v>2920</v>
      </c>
      <c r="H1742" t="str">
        <f ca="1">IFERROR(INDEX(Points_tbl[Point Name],MATCH(ROWS(H$4:$H1741),Points_tbl[Index Count],0)),"")</f>
        <v/>
      </c>
      <c r="I1742">
        <f ca="1">IF(ISNUMBER(SEARCH($A$1,Points_tbl[[#This Row],[Point Name]])),MAX($I$4:I1741)+1,0)</f>
        <v>0</v>
      </c>
    </row>
    <row r="1743" spans="7:9">
      <c r="G1743" s="130" t="s">
        <v>730</v>
      </c>
      <c r="H1743" t="str">
        <f ca="1">IFERROR(INDEX(Points_tbl[Point Name],MATCH(ROWS(H$4:$H1742),Points_tbl[Index Count],0)),"")</f>
        <v/>
      </c>
      <c r="I1743">
        <f ca="1">IF(ISNUMBER(SEARCH($A$1,Points_tbl[[#This Row],[Point Name]])),MAX($I$4:I1742)+1,0)</f>
        <v>0</v>
      </c>
    </row>
    <row r="1744" spans="7:9">
      <c r="G1744" s="130" t="s">
        <v>731</v>
      </c>
      <c r="H1744" t="str">
        <f ca="1">IFERROR(INDEX(Points_tbl[Point Name],MATCH(ROWS(H$4:$H1743),Points_tbl[Index Count],0)),"")</f>
        <v/>
      </c>
      <c r="I1744">
        <f ca="1">IF(ISNUMBER(SEARCH($A$1,Points_tbl[[#This Row],[Point Name]])),MAX($I$4:I1743)+1,0)</f>
        <v>0</v>
      </c>
    </row>
    <row r="1745" spans="7:9">
      <c r="G1745" s="130" t="s">
        <v>732</v>
      </c>
      <c r="H1745" t="str">
        <f ca="1">IFERROR(INDEX(Points_tbl[Point Name],MATCH(ROWS(H$4:$H1744),Points_tbl[Index Count],0)),"")</f>
        <v/>
      </c>
      <c r="I1745">
        <f ca="1">IF(ISNUMBER(SEARCH($A$1,Points_tbl[[#This Row],[Point Name]])),MAX($I$4:I1744)+1,0)</f>
        <v>0</v>
      </c>
    </row>
    <row r="1746" spans="7:9">
      <c r="G1746" s="130" t="s">
        <v>2921</v>
      </c>
      <c r="H1746" t="str">
        <f ca="1">IFERROR(INDEX(Points_tbl[Point Name],MATCH(ROWS(H$4:$H1745),Points_tbl[Index Count],0)),"")</f>
        <v/>
      </c>
      <c r="I1746">
        <f ca="1">IF(ISNUMBER(SEARCH($A$1,Points_tbl[[#This Row],[Point Name]])),MAX($I$4:I1745)+1,0)</f>
        <v>0</v>
      </c>
    </row>
    <row r="1747" spans="7:9">
      <c r="G1747" s="130" t="s">
        <v>2922</v>
      </c>
      <c r="H1747" t="str">
        <f ca="1">IFERROR(INDEX(Points_tbl[Point Name],MATCH(ROWS(H$4:$H1746),Points_tbl[Index Count],0)),"")</f>
        <v/>
      </c>
      <c r="I1747">
        <f ca="1">IF(ISNUMBER(SEARCH($A$1,Points_tbl[[#This Row],[Point Name]])),MAX($I$4:I1746)+1,0)</f>
        <v>0</v>
      </c>
    </row>
    <row r="1748" spans="7:9">
      <c r="G1748" s="130" t="s">
        <v>2923</v>
      </c>
      <c r="H1748" t="str">
        <f ca="1">IFERROR(INDEX(Points_tbl[Point Name],MATCH(ROWS(H$4:$H1747),Points_tbl[Index Count],0)),"")</f>
        <v/>
      </c>
      <c r="I1748">
        <f ca="1">IF(ISNUMBER(SEARCH($A$1,Points_tbl[[#This Row],[Point Name]])),MAX($I$4:I1747)+1,0)</f>
        <v>0</v>
      </c>
    </row>
    <row r="1749" spans="7:9">
      <c r="G1749" s="130" t="s">
        <v>2924</v>
      </c>
      <c r="H1749" t="str">
        <f ca="1">IFERROR(INDEX(Points_tbl[Point Name],MATCH(ROWS(H$4:$H1748),Points_tbl[Index Count],0)),"")</f>
        <v/>
      </c>
      <c r="I1749">
        <f ca="1">IF(ISNUMBER(SEARCH($A$1,Points_tbl[[#This Row],[Point Name]])),MAX($I$4:I1748)+1,0)</f>
        <v>0</v>
      </c>
    </row>
    <row r="1750" spans="7:9">
      <c r="G1750" s="130" t="s">
        <v>733</v>
      </c>
      <c r="H1750" t="str">
        <f ca="1">IFERROR(INDEX(Points_tbl[Point Name],MATCH(ROWS(H$4:$H1749),Points_tbl[Index Count],0)),"")</f>
        <v/>
      </c>
      <c r="I1750">
        <f ca="1">IF(ISNUMBER(SEARCH($A$1,Points_tbl[[#This Row],[Point Name]])),MAX($I$4:I1749)+1,0)</f>
        <v>0</v>
      </c>
    </row>
    <row r="1751" spans="7:9">
      <c r="G1751" s="130" t="s">
        <v>2925</v>
      </c>
      <c r="H1751" t="str">
        <f ca="1">IFERROR(INDEX(Points_tbl[Point Name],MATCH(ROWS(H$4:$H1750),Points_tbl[Index Count],0)),"")</f>
        <v/>
      </c>
      <c r="I1751">
        <f ca="1">IF(ISNUMBER(SEARCH($A$1,Points_tbl[[#This Row],[Point Name]])),MAX($I$4:I1750)+1,0)</f>
        <v>0</v>
      </c>
    </row>
    <row r="1752" spans="7:9">
      <c r="G1752" s="130" t="s">
        <v>2926</v>
      </c>
      <c r="H1752" t="str">
        <f ca="1">IFERROR(INDEX(Points_tbl[Point Name],MATCH(ROWS(H$4:$H1751),Points_tbl[Index Count],0)),"")</f>
        <v/>
      </c>
      <c r="I1752">
        <f ca="1">IF(ISNUMBER(SEARCH($A$1,Points_tbl[[#This Row],[Point Name]])),MAX($I$4:I1751)+1,0)</f>
        <v>0</v>
      </c>
    </row>
    <row r="1753" spans="7:9">
      <c r="G1753" s="130" t="s">
        <v>2927</v>
      </c>
      <c r="H1753" t="str">
        <f ca="1">IFERROR(INDEX(Points_tbl[Point Name],MATCH(ROWS(H$4:$H1752),Points_tbl[Index Count],0)),"")</f>
        <v/>
      </c>
      <c r="I1753">
        <f ca="1">IF(ISNUMBER(SEARCH($A$1,Points_tbl[[#This Row],[Point Name]])),MAX($I$4:I1752)+1,0)</f>
        <v>0</v>
      </c>
    </row>
    <row r="1754" spans="7:9">
      <c r="G1754" s="130" t="s">
        <v>2928</v>
      </c>
      <c r="H1754" t="str">
        <f ca="1">IFERROR(INDEX(Points_tbl[Point Name],MATCH(ROWS(H$4:$H1753),Points_tbl[Index Count],0)),"")</f>
        <v/>
      </c>
      <c r="I1754">
        <f ca="1">IF(ISNUMBER(SEARCH($A$1,Points_tbl[[#This Row],[Point Name]])),MAX($I$4:I1753)+1,0)</f>
        <v>0</v>
      </c>
    </row>
    <row r="1755" spans="7:9">
      <c r="G1755" s="130" t="s">
        <v>2929</v>
      </c>
      <c r="H1755" t="str">
        <f ca="1">IFERROR(INDEX(Points_tbl[Point Name],MATCH(ROWS(H$4:$H1754),Points_tbl[Index Count],0)),"")</f>
        <v/>
      </c>
      <c r="I1755">
        <f ca="1">IF(ISNUMBER(SEARCH($A$1,Points_tbl[[#This Row],[Point Name]])),MAX($I$4:I1754)+1,0)</f>
        <v>0</v>
      </c>
    </row>
    <row r="1756" spans="7:9">
      <c r="G1756" s="130" t="s">
        <v>2930</v>
      </c>
      <c r="H1756" t="str">
        <f ca="1">IFERROR(INDEX(Points_tbl[Point Name],MATCH(ROWS(H$4:$H1755),Points_tbl[Index Count],0)),"")</f>
        <v/>
      </c>
      <c r="I1756">
        <f ca="1">IF(ISNUMBER(SEARCH($A$1,Points_tbl[[#This Row],[Point Name]])),MAX($I$4:I1755)+1,0)</f>
        <v>0</v>
      </c>
    </row>
    <row r="1757" spans="7:9">
      <c r="G1757" s="130" t="s">
        <v>1724</v>
      </c>
      <c r="H1757" t="str">
        <f ca="1">IFERROR(INDEX(Points_tbl[Point Name],MATCH(ROWS(H$4:$H1756),Points_tbl[Index Count],0)),"")</f>
        <v/>
      </c>
      <c r="I1757">
        <f ca="1">IF(ISNUMBER(SEARCH($A$1,Points_tbl[[#This Row],[Point Name]])),MAX($I$4:I1756)+1,0)</f>
        <v>0</v>
      </c>
    </row>
    <row r="1758" spans="7:9">
      <c r="G1758" s="130" t="s">
        <v>2931</v>
      </c>
      <c r="H1758" t="str">
        <f ca="1">IFERROR(INDEX(Points_tbl[Point Name],MATCH(ROWS(H$4:$H1757),Points_tbl[Index Count],0)),"")</f>
        <v/>
      </c>
      <c r="I1758">
        <f ca="1">IF(ISNUMBER(SEARCH($A$1,Points_tbl[[#This Row],[Point Name]])),MAX($I$4:I1757)+1,0)</f>
        <v>0</v>
      </c>
    </row>
    <row r="1759" spans="7:9">
      <c r="G1759" s="130" t="s">
        <v>2932</v>
      </c>
      <c r="H1759" t="str">
        <f ca="1">IFERROR(INDEX(Points_tbl[Point Name],MATCH(ROWS(H$4:$H1758),Points_tbl[Index Count],0)),"")</f>
        <v/>
      </c>
      <c r="I1759">
        <f ca="1">IF(ISNUMBER(SEARCH($A$1,Points_tbl[[#This Row],[Point Name]])),MAX($I$4:I1758)+1,0)</f>
        <v>0</v>
      </c>
    </row>
    <row r="1760" spans="7:9">
      <c r="G1760" s="130" t="s">
        <v>2933</v>
      </c>
      <c r="H1760" t="str">
        <f ca="1">IFERROR(INDEX(Points_tbl[Point Name],MATCH(ROWS(H$4:$H1759),Points_tbl[Index Count],0)),"")</f>
        <v/>
      </c>
      <c r="I1760">
        <f ca="1">IF(ISNUMBER(SEARCH($A$1,Points_tbl[[#This Row],[Point Name]])),MAX($I$4:I1759)+1,0)</f>
        <v>0</v>
      </c>
    </row>
    <row r="1761" spans="7:9">
      <c r="G1761" s="130" t="s">
        <v>2934</v>
      </c>
      <c r="H1761" t="str">
        <f ca="1">IFERROR(INDEX(Points_tbl[Point Name],MATCH(ROWS(H$4:$H1760),Points_tbl[Index Count],0)),"")</f>
        <v/>
      </c>
      <c r="I1761">
        <f ca="1">IF(ISNUMBER(SEARCH($A$1,Points_tbl[[#This Row],[Point Name]])),MAX($I$4:I1760)+1,0)</f>
        <v>0</v>
      </c>
    </row>
    <row r="1762" spans="7:9">
      <c r="G1762" s="130" t="s">
        <v>1455</v>
      </c>
      <c r="H1762" t="str">
        <f ca="1">IFERROR(INDEX(Points_tbl[Point Name],MATCH(ROWS(H$4:$H1761),Points_tbl[Index Count],0)),"")</f>
        <v/>
      </c>
      <c r="I1762">
        <f ca="1">IF(ISNUMBER(SEARCH($A$1,Points_tbl[[#This Row],[Point Name]])),MAX($I$4:I1761)+1,0)</f>
        <v>0</v>
      </c>
    </row>
    <row r="1763" spans="7:9">
      <c r="G1763" s="130" t="s">
        <v>2935</v>
      </c>
      <c r="H1763" t="str">
        <f ca="1">IFERROR(INDEX(Points_tbl[Point Name],MATCH(ROWS(H$4:$H1762),Points_tbl[Index Count],0)),"")</f>
        <v/>
      </c>
      <c r="I1763">
        <f ca="1">IF(ISNUMBER(SEARCH($A$1,Points_tbl[[#This Row],[Point Name]])),MAX($I$4:I1762)+1,0)</f>
        <v>0</v>
      </c>
    </row>
    <row r="1764" spans="7:9">
      <c r="G1764" s="130" t="s">
        <v>2936</v>
      </c>
      <c r="H1764" t="str">
        <f ca="1">IFERROR(INDEX(Points_tbl[Point Name],MATCH(ROWS(H$4:$H1763),Points_tbl[Index Count],0)),"")</f>
        <v/>
      </c>
      <c r="I1764">
        <f ca="1">IF(ISNUMBER(SEARCH($A$1,Points_tbl[[#This Row],[Point Name]])),MAX($I$4:I1763)+1,0)</f>
        <v>0</v>
      </c>
    </row>
    <row r="1765" spans="7:9">
      <c r="G1765" s="130" t="s">
        <v>2937</v>
      </c>
      <c r="H1765" t="str">
        <f ca="1">IFERROR(INDEX(Points_tbl[Point Name],MATCH(ROWS(H$4:$H1764),Points_tbl[Index Count],0)),"")</f>
        <v/>
      </c>
      <c r="I1765">
        <f ca="1">IF(ISNUMBER(SEARCH($A$1,Points_tbl[[#This Row],[Point Name]])),MAX($I$4:I1764)+1,0)</f>
        <v>0</v>
      </c>
    </row>
    <row r="1766" spans="7:9">
      <c r="G1766" s="130" t="s">
        <v>734</v>
      </c>
      <c r="H1766" t="str">
        <f ca="1">IFERROR(INDEX(Points_tbl[Point Name],MATCH(ROWS(H$4:$H1765),Points_tbl[Index Count],0)),"")</f>
        <v/>
      </c>
      <c r="I1766">
        <f ca="1">IF(ISNUMBER(SEARCH($A$1,Points_tbl[[#This Row],[Point Name]])),MAX($I$4:I1765)+1,0)</f>
        <v>0</v>
      </c>
    </row>
    <row r="1767" spans="7:9">
      <c r="G1767" s="130" t="s">
        <v>2938</v>
      </c>
      <c r="H1767" t="str">
        <f ca="1">IFERROR(INDEX(Points_tbl[Point Name],MATCH(ROWS(H$4:$H1766),Points_tbl[Index Count],0)),"")</f>
        <v/>
      </c>
      <c r="I1767">
        <f ca="1">IF(ISNUMBER(SEARCH($A$1,Points_tbl[[#This Row],[Point Name]])),MAX($I$4:I1766)+1,0)</f>
        <v>0</v>
      </c>
    </row>
    <row r="1768" spans="7:9">
      <c r="G1768" s="130" t="s">
        <v>2939</v>
      </c>
      <c r="H1768" t="str">
        <f ca="1">IFERROR(INDEX(Points_tbl[Point Name],MATCH(ROWS(H$4:$H1767),Points_tbl[Index Count],0)),"")</f>
        <v/>
      </c>
      <c r="I1768">
        <f ca="1">IF(ISNUMBER(SEARCH($A$1,Points_tbl[[#This Row],[Point Name]])),MAX($I$4:I1767)+1,0)</f>
        <v>0</v>
      </c>
    </row>
    <row r="1769" spans="7:9">
      <c r="G1769" s="130" t="s">
        <v>2940</v>
      </c>
      <c r="H1769" t="str">
        <f ca="1">IFERROR(INDEX(Points_tbl[Point Name],MATCH(ROWS(H$4:$H1768),Points_tbl[Index Count],0)),"")</f>
        <v/>
      </c>
      <c r="I1769">
        <f ca="1">IF(ISNUMBER(SEARCH($A$1,Points_tbl[[#This Row],[Point Name]])),MAX($I$4:I1768)+1,0)</f>
        <v>0</v>
      </c>
    </row>
    <row r="1770" spans="7:9">
      <c r="G1770" s="130" t="s">
        <v>2941</v>
      </c>
      <c r="H1770" t="str">
        <f ca="1">IFERROR(INDEX(Points_tbl[Point Name],MATCH(ROWS(H$4:$H1769),Points_tbl[Index Count],0)),"")</f>
        <v/>
      </c>
      <c r="I1770">
        <f ca="1">IF(ISNUMBER(SEARCH($A$1,Points_tbl[[#This Row],[Point Name]])),MAX($I$4:I1769)+1,0)</f>
        <v>0</v>
      </c>
    </row>
    <row r="1771" spans="7:9">
      <c r="G1771" s="130" t="s">
        <v>2942</v>
      </c>
      <c r="H1771" t="str">
        <f ca="1">IFERROR(INDEX(Points_tbl[Point Name],MATCH(ROWS(H$4:$H1770),Points_tbl[Index Count],0)),"")</f>
        <v/>
      </c>
      <c r="I1771">
        <f ca="1">IF(ISNUMBER(SEARCH($A$1,Points_tbl[[#This Row],[Point Name]])),MAX($I$4:I1770)+1,0)</f>
        <v>0</v>
      </c>
    </row>
    <row r="1772" spans="7:9">
      <c r="G1772" s="130" t="s">
        <v>2943</v>
      </c>
      <c r="H1772" t="str">
        <f ca="1">IFERROR(INDEX(Points_tbl[Point Name],MATCH(ROWS(H$4:$H1771),Points_tbl[Index Count],0)),"")</f>
        <v/>
      </c>
      <c r="I1772">
        <f ca="1">IF(ISNUMBER(SEARCH($A$1,Points_tbl[[#This Row],[Point Name]])),MAX($I$4:I1771)+1,0)</f>
        <v>0</v>
      </c>
    </row>
    <row r="1773" spans="7:9">
      <c r="G1773" s="130" t="s">
        <v>2944</v>
      </c>
      <c r="H1773" t="str">
        <f ca="1">IFERROR(INDEX(Points_tbl[Point Name],MATCH(ROWS(H$4:$H1772),Points_tbl[Index Count],0)),"")</f>
        <v/>
      </c>
      <c r="I1773">
        <f ca="1">IF(ISNUMBER(SEARCH($A$1,Points_tbl[[#This Row],[Point Name]])),MAX($I$4:I1772)+1,0)</f>
        <v>0</v>
      </c>
    </row>
    <row r="1774" spans="7:9">
      <c r="G1774" s="130" t="s">
        <v>2945</v>
      </c>
      <c r="H1774" t="str">
        <f ca="1">IFERROR(INDEX(Points_tbl[Point Name],MATCH(ROWS(H$4:$H1773),Points_tbl[Index Count],0)),"")</f>
        <v/>
      </c>
      <c r="I1774">
        <f ca="1">IF(ISNUMBER(SEARCH($A$1,Points_tbl[[#This Row],[Point Name]])),MAX($I$4:I1773)+1,0)</f>
        <v>0</v>
      </c>
    </row>
    <row r="1775" spans="7:9">
      <c r="G1775" s="130" t="s">
        <v>1725</v>
      </c>
      <c r="H1775" t="str">
        <f ca="1">IFERROR(INDEX(Points_tbl[Point Name],MATCH(ROWS(H$4:$H1774),Points_tbl[Index Count],0)),"")</f>
        <v/>
      </c>
      <c r="I1775">
        <f ca="1">IF(ISNUMBER(SEARCH($A$1,Points_tbl[[#This Row],[Point Name]])),MAX($I$4:I1774)+1,0)</f>
        <v>0</v>
      </c>
    </row>
    <row r="1776" spans="7:9">
      <c r="G1776" s="130" t="s">
        <v>1726</v>
      </c>
      <c r="H1776" t="str">
        <f ca="1">IFERROR(INDEX(Points_tbl[Point Name],MATCH(ROWS(H$4:$H1775),Points_tbl[Index Count],0)),"")</f>
        <v/>
      </c>
      <c r="I1776">
        <f ca="1">IF(ISNUMBER(SEARCH($A$1,Points_tbl[[#This Row],[Point Name]])),MAX($I$4:I1775)+1,0)</f>
        <v>0</v>
      </c>
    </row>
    <row r="1777" spans="7:9">
      <c r="G1777" s="130" t="s">
        <v>2946</v>
      </c>
      <c r="H1777" t="str">
        <f ca="1">IFERROR(INDEX(Points_tbl[Point Name],MATCH(ROWS(H$4:$H1776),Points_tbl[Index Count],0)),"")</f>
        <v/>
      </c>
      <c r="I1777">
        <f ca="1">IF(ISNUMBER(SEARCH($A$1,Points_tbl[[#This Row],[Point Name]])),MAX($I$4:I1776)+1,0)</f>
        <v>0</v>
      </c>
    </row>
    <row r="1778" spans="7:9">
      <c r="G1778" s="130" t="s">
        <v>2947</v>
      </c>
      <c r="H1778" t="str">
        <f ca="1">IFERROR(INDEX(Points_tbl[Point Name],MATCH(ROWS(H$4:$H1777),Points_tbl[Index Count],0)),"")</f>
        <v/>
      </c>
      <c r="I1778">
        <f ca="1">IF(ISNUMBER(SEARCH($A$1,Points_tbl[[#This Row],[Point Name]])),MAX($I$4:I1777)+1,0)</f>
        <v>0</v>
      </c>
    </row>
    <row r="1779" spans="7:9">
      <c r="G1779" s="130" t="s">
        <v>2948</v>
      </c>
      <c r="H1779" t="str">
        <f ca="1">IFERROR(INDEX(Points_tbl[Point Name],MATCH(ROWS(H$4:$H1778),Points_tbl[Index Count],0)),"")</f>
        <v/>
      </c>
      <c r="I1779">
        <f ca="1">IF(ISNUMBER(SEARCH($A$1,Points_tbl[[#This Row],[Point Name]])),MAX($I$4:I1778)+1,0)</f>
        <v>0</v>
      </c>
    </row>
    <row r="1780" spans="7:9">
      <c r="G1780" s="130" t="s">
        <v>2949</v>
      </c>
      <c r="H1780" t="str">
        <f ca="1">IFERROR(INDEX(Points_tbl[Point Name],MATCH(ROWS(H$4:$H1779),Points_tbl[Index Count],0)),"")</f>
        <v/>
      </c>
      <c r="I1780">
        <f ca="1">IF(ISNUMBER(SEARCH($A$1,Points_tbl[[#This Row],[Point Name]])),MAX($I$4:I1779)+1,0)</f>
        <v>0</v>
      </c>
    </row>
    <row r="1781" spans="7:9">
      <c r="G1781" s="130" t="s">
        <v>2950</v>
      </c>
      <c r="H1781" t="str">
        <f ca="1">IFERROR(INDEX(Points_tbl[Point Name],MATCH(ROWS(H$4:$H1780),Points_tbl[Index Count],0)),"")</f>
        <v/>
      </c>
      <c r="I1781">
        <f ca="1">IF(ISNUMBER(SEARCH($A$1,Points_tbl[[#This Row],[Point Name]])),MAX($I$4:I1780)+1,0)</f>
        <v>0</v>
      </c>
    </row>
    <row r="1782" spans="7:9">
      <c r="G1782" s="130" t="s">
        <v>2951</v>
      </c>
      <c r="H1782" t="str">
        <f ca="1">IFERROR(INDEX(Points_tbl[Point Name],MATCH(ROWS(H$4:$H1781),Points_tbl[Index Count],0)),"")</f>
        <v/>
      </c>
      <c r="I1782">
        <f ca="1">IF(ISNUMBER(SEARCH($A$1,Points_tbl[[#This Row],[Point Name]])),MAX($I$4:I1781)+1,0)</f>
        <v>0</v>
      </c>
    </row>
    <row r="1783" spans="7:9">
      <c r="G1783" s="130" t="s">
        <v>2952</v>
      </c>
      <c r="H1783" t="str">
        <f ca="1">IFERROR(INDEX(Points_tbl[Point Name],MATCH(ROWS(H$4:$H1782),Points_tbl[Index Count],0)),"")</f>
        <v/>
      </c>
      <c r="I1783">
        <f ca="1">IF(ISNUMBER(SEARCH($A$1,Points_tbl[[#This Row],[Point Name]])),MAX($I$4:I1782)+1,0)</f>
        <v>0</v>
      </c>
    </row>
    <row r="1784" spans="7:9">
      <c r="G1784" s="130" t="s">
        <v>2953</v>
      </c>
      <c r="H1784" t="str">
        <f ca="1">IFERROR(INDEX(Points_tbl[Point Name],MATCH(ROWS(H$4:$H1783),Points_tbl[Index Count],0)),"")</f>
        <v/>
      </c>
      <c r="I1784">
        <f ca="1">IF(ISNUMBER(SEARCH($A$1,Points_tbl[[#This Row],[Point Name]])),MAX($I$4:I1783)+1,0)</f>
        <v>0</v>
      </c>
    </row>
    <row r="1785" spans="7:9">
      <c r="G1785" s="130" t="s">
        <v>735</v>
      </c>
      <c r="H1785" t="str">
        <f ca="1">IFERROR(INDEX(Points_tbl[Point Name],MATCH(ROWS(H$4:$H1784),Points_tbl[Index Count],0)),"")</f>
        <v/>
      </c>
      <c r="I1785">
        <f ca="1">IF(ISNUMBER(SEARCH($A$1,Points_tbl[[#This Row],[Point Name]])),MAX($I$4:I1784)+1,0)</f>
        <v>0</v>
      </c>
    </row>
    <row r="1786" spans="7:9">
      <c r="G1786" s="130" t="s">
        <v>1377</v>
      </c>
      <c r="H1786" t="str">
        <f ca="1">IFERROR(INDEX(Points_tbl[Point Name],MATCH(ROWS(H$4:$H1785),Points_tbl[Index Count],0)),"")</f>
        <v/>
      </c>
      <c r="I1786">
        <f ca="1">IF(ISNUMBER(SEARCH($A$1,Points_tbl[[#This Row],[Point Name]])),MAX($I$4:I1785)+1,0)</f>
        <v>0</v>
      </c>
    </row>
    <row r="1787" spans="7:9">
      <c r="G1787" s="130" t="s">
        <v>2954</v>
      </c>
      <c r="H1787" t="str">
        <f ca="1">IFERROR(INDEX(Points_tbl[Point Name],MATCH(ROWS(H$4:$H1786),Points_tbl[Index Count],0)),"")</f>
        <v/>
      </c>
      <c r="I1787">
        <f ca="1">IF(ISNUMBER(SEARCH($A$1,Points_tbl[[#This Row],[Point Name]])),MAX($I$4:I1786)+1,0)</f>
        <v>0</v>
      </c>
    </row>
    <row r="1788" spans="7:9">
      <c r="G1788" s="130" t="s">
        <v>2955</v>
      </c>
      <c r="H1788" t="str">
        <f ca="1">IFERROR(INDEX(Points_tbl[Point Name],MATCH(ROWS(H$4:$H1787),Points_tbl[Index Count],0)),"")</f>
        <v/>
      </c>
      <c r="I1788">
        <f ca="1">IF(ISNUMBER(SEARCH($A$1,Points_tbl[[#This Row],[Point Name]])),MAX($I$4:I1787)+1,0)</f>
        <v>0</v>
      </c>
    </row>
    <row r="1789" spans="7:9">
      <c r="G1789" s="130" t="s">
        <v>1727</v>
      </c>
      <c r="H1789" t="str">
        <f ca="1">IFERROR(INDEX(Points_tbl[Point Name],MATCH(ROWS(H$4:$H1788),Points_tbl[Index Count],0)),"")</f>
        <v/>
      </c>
      <c r="I1789">
        <f ca="1">IF(ISNUMBER(SEARCH($A$1,Points_tbl[[#This Row],[Point Name]])),MAX($I$4:I1788)+1,0)</f>
        <v>0</v>
      </c>
    </row>
    <row r="1790" spans="7:9">
      <c r="G1790" s="130" t="s">
        <v>2956</v>
      </c>
      <c r="H1790" t="str">
        <f ca="1">IFERROR(INDEX(Points_tbl[Point Name],MATCH(ROWS(H$4:$H1789),Points_tbl[Index Count],0)),"")</f>
        <v/>
      </c>
      <c r="I1790">
        <f ca="1">IF(ISNUMBER(SEARCH($A$1,Points_tbl[[#This Row],[Point Name]])),MAX($I$4:I1789)+1,0)</f>
        <v>0</v>
      </c>
    </row>
    <row r="1791" spans="7:9">
      <c r="G1791" s="130" t="s">
        <v>2957</v>
      </c>
      <c r="H1791" t="str">
        <f ca="1">IFERROR(INDEX(Points_tbl[Point Name],MATCH(ROWS(H$4:$H1790),Points_tbl[Index Count],0)),"")</f>
        <v/>
      </c>
      <c r="I1791">
        <f ca="1">IF(ISNUMBER(SEARCH($A$1,Points_tbl[[#This Row],[Point Name]])),MAX($I$4:I1790)+1,0)</f>
        <v>0</v>
      </c>
    </row>
    <row r="1792" spans="7:9">
      <c r="G1792" s="130" t="s">
        <v>2958</v>
      </c>
      <c r="H1792" t="str">
        <f ca="1">IFERROR(INDEX(Points_tbl[Point Name],MATCH(ROWS(H$4:$H1791),Points_tbl[Index Count],0)),"")</f>
        <v/>
      </c>
      <c r="I1792">
        <f ca="1">IF(ISNUMBER(SEARCH($A$1,Points_tbl[[#This Row],[Point Name]])),MAX($I$4:I1791)+1,0)</f>
        <v>0</v>
      </c>
    </row>
    <row r="1793" spans="7:9">
      <c r="G1793" s="130" t="s">
        <v>2959</v>
      </c>
      <c r="H1793" t="str">
        <f ca="1">IFERROR(INDEX(Points_tbl[Point Name],MATCH(ROWS(H$4:$H1792),Points_tbl[Index Count],0)),"")</f>
        <v/>
      </c>
      <c r="I1793">
        <f ca="1">IF(ISNUMBER(SEARCH($A$1,Points_tbl[[#This Row],[Point Name]])),MAX($I$4:I1792)+1,0)</f>
        <v>0</v>
      </c>
    </row>
    <row r="1794" spans="7:9">
      <c r="G1794" s="130" t="s">
        <v>736</v>
      </c>
      <c r="H1794" t="str">
        <f ca="1">IFERROR(INDEX(Points_tbl[Point Name],MATCH(ROWS(H$4:$H1793),Points_tbl[Index Count],0)),"")</f>
        <v/>
      </c>
      <c r="I1794">
        <f ca="1">IF(ISNUMBER(SEARCH($A$1,Points_tbl[[#This Row],[Point Name]])),MAX($I$4:I1793)+1,0)</f>
        <v>0</v>
      </c>
    </row>
    <row r="1795" spans="7:9">
      <c r="G1795" s="130" t="s">
        <v>2960</v>
      </c>
      <c r="H1795" t="str">
        <f ca="1">IFERROR(INDEX(Points_tbl[Point Name],MATCH(ROWS(H$4:$H1794),Points_tbl[Index Count],0)),"")</f>
        <v/>
      </c>
      <c r="I1795">
        <f ca="1">IF(ISNUMBER(SEARCH($A$1,Points_tbl[[#This Row],[Point Name]])),MAX($I$4:I1794)+1,0)</f>
        <v>0</v>
      </c>
    </row>
    <row r="1796" spans="7:9">
      <c r="G1796" s="130" t="s">
        <v>2961</v>
      </c>
      <c r="H1796" t="str">
        <f ca="1">IFERROR(INDEX(Points_tbl[Point Name],MATCH(ROWS(H$4:$H1795),Points_tbl[Index Count],0)),"")</f>
        <v/>
      </c>
      <c r="I1796">
        <f ca="1">IF(ISNUMBER(SEARCH($A$1,Points_tbl[[#This Row],[Point Name]])),MAX($I$4:I1795)+1,0)</f>
        <v>0</v>
      </c>
    </row>
    <row r="1797" spans="7:9">
      <c r="G1797" s="130" t="s">
        <v>2962</v>
      </c>
      <c r="H1797" t="str">
        <f ca="1">IFERROR(INDEX(Points_tbl[Point Name],MATCH(ROWS(H$4:$H1796),Points_tbl[Index Count],0)),"")</f>
        <v/>
      </c>
      <c r="I1797">
        <f ca="1">IF(ISNUMBER(SEARCH($A$1,Points_tbl[[#This Row],[Point Name]])),MAX($I$4:I1796)+1,0)</f>
        <v>0</v>
      </c>
    </row>
    <row r="1798" spans="7:9">
      <c r="G1798" s="130" t="s">
        <v>1728</v>
      </c>
      <c r="H1798" t="str">
        <f ca="1">IFERROR(INDEX(Points_tbl[Point Name],MATCH(ROWS(H$4:$H1797),Points_tbl[Index Count],0)),"")</f>
        <v/>
      </c>
      <c r="I1798">
        <f ca="1">IF(ISNUMBER(SEARCH($A$1,Points_tbl[[#This Row],[Point Name]])),MAX($I$4:I1797)+1,0)</f>
        <v>0</v>
      </c>
    </row>
    <row r="1799" spans="7:9">
      <c r="G1799" s="130" t="s">
        <v>737</v>
      </c>
      <c r="H1799" t="str">
        <f ca="1">IFERROR(INDEX(Points_tbl[Point Name],MATCH(ROWS(H$4:$H1798),Points_tbl[Index Count],0)),"")</f>
        <v/>
      </c>
      <c r="I1799">
        <f ca="1">IF(ISNUMBER(SEARCH($A$1,Points_tbl[[#This Row],[Point Name]])),MAX($I$4:I1798)+1,0)</f>
        <v>0</v>
      </c>
    </row>
    <row r="1800" spans="7:9">
      <c r="G1800" s="130" t="s">
        <v>2963</v>
      </c>
      <c r="H1800" t="str">
        <f ca="1">IFERROR(INDEX(Points_tbl[Point Name],MATCH(ROWS(H$4:$H1799),Points_tbl[Index Count],0)),"")</f>
        <v/>
      </c>
      <c r="I1800">
        <f ca="1">IF(ISNUMBER(SEARCH($A$1,Points_tbl[[#This Row],[Point Name]])),MAX($I$4:I1799)+1,0)</f>
        <v>0</v>
      </c>
    </row>
    <row r="1801" spans="7:9">
      <c r="G1801" s="130" t="s">
        <v>1729</v>
      </c>
      <c r="H1801" t="str">
        <f ca="1">IFERROR(INDEX(Points_tbl[Point Name],MATCH(ROWS(H$4:$H1800),Points_tbl[Index Count],0)),"")</f>
        <v/>
      </c>
      <c r="I1801">
        <f ca="1">IF(ISNUMBER(SEARCH($A$1,Points_tbl[[#This Row],[Point Name]])),MAX($I$4:I1800)+1,0)</f>
        <v>0</v>
      </c>
    </row>
    <row r="1802" spans="7:9">
      <c r="G1802" s="130" t="s">
        <v>2964</v>
      </c>
      <c r="H1802" t="str">
        <f ca="1">IFERROR(INDEX(Points_tbl[Point Name],MATCH(ROWS(H$4:$H1801),Points_tbl[Index Count],0)),"")</f>
        <v/>
      </c>
      <c r="I1802">
        <f ca="1">IF(ISNUMBER(SEARCH($A$1,Points_tbl[[#This Row],[Point Name]])),MAX($I$4:I1801)+1,0)</f>
        <v>0</v>
      </c>
    </row>
    <row r="1803" spans="7:9">
      <c r="G1803" s="130" t="s">
        <v>1456</v>
      </c>
      <c r="H1803" t="str">
        <f ca="1">IFERROR(INDEX(Points_tbl[Point Name],MATCH(ROWS(H$4:$H1802),Points_tbl[Index Count],0)),"")</f>
        <v/>
      </c>
      <c r="I1803">
        <f ca="1">IF(ISNUMBER(SEARCH($A$1,Points_tbl[[#This Row],[Point Name]])),MAX($I$4:I1802)+1,0)</f>
        <v>0</v>
      </c>
    </row>
    <row r="1804" spans="7:9">
      <c r="G1804" s="130" t="s">
        <v>2965</v>
      </c>
      <c r="H1804" t="str">
        <f ca="1">IFERROR(INDEX(Points_tbl[Point Name],MATCH(ROWS(H$4:$H1803),Points_tbl[Index Count],0)),"")</f>
        <v/>
      </c>
      <c r="I1804">
        <f ca="1">IF(ISNUMBER(SEARCH($A$1,Points_tbl[[#This Row],[Point Name]])),MAX($I$4:I1803)+1,0)</f>
        <v>0</v>
      </c>
    </row>
    <row r="1805" spans="7:9">
      <c r="G1805" s="130" t="s">
        <v>2966</v>
      </c>
      <c r="H1805" t="str">
        <f ca="1">IFERROR(INDEX(Points_tbl[Point Name],MATCH(ROWS(H$4:$H1804),Points_tbl[Index Count],0)),"")</f>
        <v/>
      </c>
      <c r="I1805">
        <f ca="1">IF(ISNUMBER(SEARCH($A$1,Points_tbl[[#This Row],[Point Name]])),MAX($I$4:I1804)+1,0)</f>
        <v>0</v>
      </c>
    </row>
    <row r="1806" spans="7:9">
      <c r="G1806" s="130" t="s">
        <v>2967</v>
      </c>
      <c r="H1806" t="str">
        <f ca="1">IFERROR(INDEX(Points_tbl[Point Name],MATCH(ROWS(H$4:$H1805),Points_tbl[Index Count],0)),"")</f>
        <v/>
      </c>
      <c r="I1806">
        <f ca="1">IF(ISNUMBER(SEARCH($A$1,Points_tbl[[#This Row],[Point Name]])),MAX($I$4:I1805)+1,0)</f>
        <v>0</v>
      </c>
    </row>
    <row r="1807" spans="7:9">
      <c r="G1807" s="130" t="s">
        <v>2968</v>
      </c>
      <c r="H1807" t="str">
        <f ca="1">IFERROR(INDEX(Points_tbl[Point Name],MATCH(ROWS(H$4:$H1806),Points_tbl[Index Count],0)),"")</f>
        <v/>
      </c>
      <c r="I1807">
        <f ca="1">IF(ISNUMBER(SEARCH($A$1,Points_tbl[[#This Row],[Point Name]])),MAX($I$4:I1806)+1,0)</f>
        <v>0</v>
      </c>
    </row>
    <row r="1808" spans="7:9">
      <c r="G1808" s="130" t="s">
        <v>738</v>
      </c>
      <c r="H1808" t="str">
        <f ca="1">IFERROR(INDEX(Points_tbl[Point Name],MATCH(ROWS(H$4:$H1807),Points_tbl[Index Count],0)),"")</f>
        <v/>
      </c>
      <c r="I1808">
        <f ca="1">IF(ISNUMBER(SEARCH($A$1,Points_tbl[[#This Row],[Point Name]])),MAX($I$4:I1807)+1,0)</f>
        <v>0</v>
      </c>
    </row>
    <row r="1809" spans="7:9">
      <c r="G1809" s="130" t="s">
        <v>2969</v>
      </c>
      <c r="H1809" t="str">
        <f ca="1">IFERROR(INDEX(Points_tbl[Point Name],MATCH(ROWS(H$4:$H1808),Points_tbl[Index Count],0)),"")</f>
        <v/>
      </c>
      <c r="I1809">
        <f ca="1">IF(ISNUMBER(SEARCH($A$1,Points_tbl[[#This Row],[Point Name]])),MAX($I$4:I1808)+1,0)</f>
        <v>0</v>
      </c>
    </row>
    <row r="1810" spans="7:9">
      <c r="G1810" s="130" t="s">
        <v>739</v>
      </c>
      <c r="H1810" t="str">
        <f ca="1">IFERROR(INDEX(Points_tbl[Point Name],MATCH(ROWS(H$4:$H1809),Points_tbl[Index Count],0)),"")</f>
        <v/>
      </c>
      <c r="I1810">
        <f ca="1">IF(ISNUMBER(SEARCH($A$1,Points_tbl[[#This Row],[Point Name]])),MAX($I$4:I1809)+1,0)</f>
        <v>0</v>
      </c>
    </row>
    <row r="1811" spans="7:9">
      <c r="G1811" s="130" t="s">
        <v>2970</v>
      </c>
      <c r="H1811" t="str">
        <f ca="1">IFERROR(INDEX(Points_tbl[Point Name],MATCH(ROWS(H$4:$H1810),Points_tbl[Index Count],0)),"")</f>
        <v/>
      </c>
      <c r="I1811">
        <f ca="1">IF(ISNUMBER(SEARCH($A$1,Points_tbl[[#This Row],[Point Name]])),MAX($I$4:I1810)+1,0)</f>
        <v>0</v>
      </c>
    </row>
    <row r="1812" spans="7:9">
      <c r="G1812" s="130" t="s">
        <v>2971</v>
      </c>
      <c r="H1812" t="str">
        <f ca="1">IFERROR(INDEX(Points_tbl[Point Name],MATCH(ROWS(H$4:$H1811),Points_tbl[Index Count],0)),"")</f>
        <v/>
      </c>
      <c r="I1812">
        <f ca="1">IF(ISNUMBER(SEARCH($A$1,Points_tbl[[#This Row],[Point Name]])),MAX($I$4:I1811)+1,0)</f>
        <v>0</v>
      </c>
    </row>
    <row r="1813" spans="7:9">
      <c r="G1813" s="130" t="s">
        <v>2972</v>
      </c>
      <c r="H1813" t="str">
        <f ca="1">IFERROR(INDEX(Points_tbl[Point Name],MATCH(ROWS(H$4:$H1812),Points_tbl[Index Count],0)),"")</f>
        <v/>
      </c>
      <c r="I1813">
        <f ca="1">IF(ISNUMBER(SEARCH($A$1,Points_tbl[[#This Row],[Point Name]])),MAX($I$4:I1812)+1,0)</f>
        <v>0</v>
      </c>
    </row>
    <row r="1814" spans="7:9">
      <c r="G1814" s="130" t="s">
        <v>2973</v>
      </c>
      <c r="H1814" t="str">
        <f ca="1">IFERROR(INDEX(Points_tbl[Point Name],MATCH(ROWS(H$4:$H1813),Points_tbl[Index Count],0)),"")</f>
        <v/>
      </c>
      <c r="I1814">
        <f ca="1">IF(ISNUMBER(SEARCH($A$1,Points_tbl[[#This Row],[Point Name]])),MAX($I$4:I1813)+1,0)</f>
        <v>0</v>
      </c>
    </row>
    <row r="1815" spans="7:9">
      <c r="G1815" s="130" t="s">
        <v>740</v>
      </c>
      <c r="H1815" t="str">
        <f ca="1">IFERROR(INDEX(Points_tbl[Point Name],MATCH(ROWS(H$4:$H1814),Points_tbl[Index Count],0)),"")</f>
        <v/>
      </c>
      <c r="I1815">
        <f ca="1">IF(ISNUMBER(SEARCH($A$1,Points_tbl[[#This Row],[Point Name]])),MAX($I$4:I1814)+1,0)</f>
        <v>0</v>
      </c>
    </row>
    <row r="1816" spans="7:9">
      <c r="G1816" s="130" t="s">
        <v>2974</v>
      </c>
      <c r="H1816" t="str">
        <f ca="1">IFERROR(INDEX(Points_tbl[Point Name],MATCH(ROWS(H$4:$H1815),Points_tbl[Index Count],0)),"")</f>
        <v/>
      </c>
      <c r="I1816">
        <f ca="1">IF(ISNUMBER(SEARCH($A$1,Points_tbl[[#This Row],[Point Name]])),MAX($I$4:I1815)+1,0)</f>
        <v>0</v>
      </c>
    </row>
    <row r="1817" spans="7:9">
      <c r="G1817" s="130" t="s">
        <v>2975</v>
      </c>
      <c r="H1817" t="str">
        <f ca="1">IFERROR(INDEX(Points_tbl[Point Name],MATCH(ROWS(H$4:$H1816),Points_tbl[Index Count],0)),"")</f>
        <v/>
      </c>
      <c r="I1817">
        <f ca="1">IF(ISNUMBER(SEARCH($A$1,Points_tbl[[#This Row],[Point Name]])),MAX($I$4:I1816)+1,0)</f>
        <v>0</v>
      </c>
    </row>
    <row r="1818" spans="7:9">
      <c r="G1818" s="130" t="s">
        <v>2976</v>
      </c>
      <c r="H1818" t="str">
        <f ca="1">IFERROR(INDEX(Points_tbl[Point Name],MATCH(ROWS(H$4:$H1817),Points_tbl[Index Count],0)),"")</f>
        <v/>
      </c>
      <c r="I1818">
        <f ca="1">IF(ISNUMBER(SEARCH($A$1,Points_tbl[[#This Row],[Point Name]])),MAX($I$4:I1817)+1,0)</f>
        <v>0</v>
      </c>
    </row>
    <row r="1819" spans="7:9">
      <c r="G1819" s="130" t="s">
        <v>2977</v>
      </c>
      <c r="H1819" t="str">
        <f ca="1">IFERROR(INDEX(Points_tbl[Point Name],MATCH(ROWS(H$4:$H1818),Points_tbl[Index Count],0)),"")</f>
        <v/>
      </c>
      <c r="I1819">
        <f ca="1">IF(ISNUMBER(SEARCH($A$1,Points_tbl[[#This Row],[Point Name]])),MAX($I$4:I1818)+1,0)</f>
        <v>0</v>
      </c>
    </row>
    <row r="1820" spans="7:9">
      <c r="G1820" s="130" t="s">
        <v>741</v>
      </c>
      <c r="H1820" t="str">
        <f ca="1">IFERROR(INDEX(Points_tbl[Point Name],MATCH(ROWS(H$4:$H1819),Points_tbl[Index Count],0)),"")</f>
        <v/>
      </c>
      <c r="I1820">
        <f ca="1">IF(ISNUMBER(SEARCH($A$1,Points_tbl[[#This Row],[Point Name]])),MAX($I$4:I1819)+1,0)</f>
        <v>0</v>
      </c>
    </row>
    <row r="1821" spans="7:9">
      <c r="G1821" s="130" t="s">
        <v>2978</v>
      </c>
      <c r="H1821" t="str">
        <f ca="1">IFERROR(INDEX(Points_tbl[Point Name],MATCH(ROWS(H$4:$H1820),Points_tbl[Index Count],0)),"")</f>
        <v/>
      </c>
      <c r="I1821">
        <f ca="1">IF(ISNUMBER(SEARCH($A$1,Points_tbl[[#This Row],[Point Name]])),MAX($I$4:I1820)+1,0)</f>
        <v>0</v>
      </c>
    </row>
    <row r="1822" spans="7:9">
      <c r="G1822" s="130" t="s">
        <v>742</v>
      </c>
      <c r="H1822" t="str">
        <f ca="1">IFERROR(INDEX(Points_tbl[Point Name],MATCH(ROWS(H$4:$H1821),Points_tbl[Index Count],0)),"")</f>
        <v/>
      </c>
      <c r="I1822">
        <f ca="1">IF(ISNUMBER(SEARCH($A$1,Points_tbl[[#This Row],[Point Name]])),MAX($I$4:I1821)+1,0)</f>
        <v>0</v>
      </c>
    </row>
    <row r="1823" spans="7:9">
      <c r="G1823" s="130" t="s">
        <v>743</v>
      </c>
      <c r="H1823" t="str">
        <f ca="1">IFERROR(INDEX(Points_tbl[Point Name],MATCH(ROWS(H$4:$H1822),Points_tbl[Index Count],0)),"")</f>
        <v/>
      </c>
      <c r="I1823">
        <f ca="1">IF(ISNUMBER(SEARCH($A$1,Points_tbl[[#This Row],[Point Name]])),MAX($I$4:I1822)+1,0)</f>
        <v>0</v>
      </c>
    </row>
    <row r="1824" spans="7:9">
      <c r="G1824" s="130" t="s">
        <v>744</v>
      </c>
      <c r="H1824" t="str">
        <f ca="1">IFERROR(INDEX(Points_tbl[Point Name],MATCH(ROWS(H$4:$H1823),Points_tbl[Index Count],0)),"")</f>
        <v/>
      </c>
      <c r="I1824">
        <f ca="1">IF(ISNUMBER(SEARCH($A$1,Points_tbl[[#This Row],[Point Name]])),MAX($I$4:I1823)+1,0)</f>
        <v>0</v>
      </c>
    </row>
    <row r="1825" spans="7:9">
      <c r="G1825" s="130" t="s">
        <v>745</v>
      </c>
      <c r="H1825" t="str">
        <f ca="1">IFERROR(INDEX(Points_tbl[Point Name],MATCH(ROWS(H$4:$H1824),Points_tbl[Index Count],0)),"")</f>
        <v/>
      </c>
      <c r="I1825">
        <f ca="1">IF(ISNUMBER(SEARCH($A$1,Points_tbl[[#This Row],[Point Name]])),MAX($I$4:I1824)+1,0)</f>
        <v>0</v>
      </c>
    </row>
    <row r="1826" spans="7:9">
      <c r="G1826" s="130" t="s">
        <v>2979</v>
      </c>
      <c r="H1826" t="str">
        <f ca="1">IFERROR(INDEX(Points_tbl[Point Name],MATCH(ROWS(H$4:$H1825),Points_tbl[Index Count],0)),"")</f>
        <v/>
      </c>
      <c r="I1826">
        <f ca="1">IF(ISNUMBER(SEARCH($A$1,Points_tbl[[#This Row],[Point Name]])),MAX($I$4:I1825)+1,0)</f>
        <v>0</v>
      </c>
    </row>
    <row r="1827" spans="7:9">
      <c r="G1827" s="130" t="s">
        <v>1028</v>
      </c>
      <c r="H1827" t="str">
        <f ca="1">IFERROR(INDEX(Points_tbl[Point Name],MATCH(ROWS(H$4:$H1826),Points_tbl[Index Count],0)),"")</f>
        <v/>
      </c>
      <c r="I1827">
        <f ca="1">IF(ISNUMBER(SEARCH($A$1,Points_tbl[[#This Row],[Point Name]])),MAX($I$4:I1826)+1,0)</f>
        <v>0</v>
      </c>
    </row>
    <row r="1828" spans="7:9">
      <c r="G1828" s="130" t="s">
        <v>746</v>
      </c>
      <c r="H1828" t="str">
        <f ca="1">IFERROR(INDEX(Points_tbl[Point Name],MATCH(ROWS(H$4:$H1827),Points_tbl[Index Count],0)),"")</f>
        <v/>
      </c>
      <c r="I1828">
        <f ca="1">IF(ISNUMBER(SEARCH($A$1,Points_tbl[[#This Row],[Point Name]])),MAX($I$4:I1827)+1,0)</f>
        <v>0</v>
      </c>
    </row>
    <row r="1829" spans="7:9">
      <c r="G1829" s="130" t="s">
        <v>2980</v>
      </c>
      <c r="H1829" t="str">
        <f ca="1">IFERROR(INDEX(Points_tbl[Point Name],MATCH(ROWS(H$4:$H1828),Points_tbl[Index Count],0)),"")</f>
        <v/>
      </c>
      <c r="I1829">
        <f ca="1">IF(ISNUMBER(SEARCH($A$1,Points_tbl[[#This Row],[Point Name]])),MAX($I$4:I1828)+1,0)</f>
        <v>0</v>
      </c>
    </row>
    <row r="1830" spans="7:9">
      <c r="G1830" s="130" t="s">
        <v>2981</v>
      </c>
      <c r="H1830" t="str">
        <f ca="1">IFERROR(INDEX(Points_tbl[Point Name],MATCH(ROWS(H$4:$H1829),Points_tbl[Index Count],0)),"")</f>
        <v/>
      </c>
      <c r="I1830">
        <f ca="1">IF(ISNUMBER(SEARCH($A$1,Points_tbl[[#This Row],[Point Name]])),MAX($I$4:I1829)+1,0)</f>
        <v>0</v>
      </c>
    </row>
    <row r="1831" spans="7:9">
      <c r="G1831" s="130" t="s">
        <v>2982</v>
      </c>
      <c r="H1831" t="str">
        <f ca="1">IFERROR(INDEX(Points_tbl[Point Name],MATCH(ROWS(H$4:$H1830),Points_tbl[Index Count],0)),"")</f>
        <v/>
      </c>
      <c r="I1831">
        <f ca="1">IF(ISNUMBER(SEARCH($A$1,Points_tbl[[#This Row],[Point Name]])),MAX($I$4:I1830)+1,0)</f>
        <v>0</v>
      </c>
    </row>
    <row r="1832" spans="7:9">
      <c r="G1832" s="130" t="s">
        <v>2983</v>
      </c>
      <c r="H1832" t="str">
        <f ca="1">IFERROR(INDEX(Points_tbl[Point Name],MATCH(ROWS(H$4:$H1831),Points_tbl[Index Count],0)),"")</f>
        <v/>
      </c>
      <c r="I1832">
        <f ca="1">IF(ISNUMBER(SEARCH($A$1,Points_tbl[[#This Row],[Point Name]])),MAX($I$4:I1831)+1,0)</f>
        <v>0</v>
      </c>
    </row>
    <row r="1833" spans="7:9">
      <c r="G1833" s="130" t="s">
        <v>2984</v>
      </c>
      <c r="H1833" t="str">
        <f ca="1">IFERROR(INDEX(Points_tbl[Point Name],MATCH(ROWS(H$4:$H1832),Points_tbl[Index Count],0)),"")</f>
        <v/>
      </c>
      <c r="I1833">
        <f ca="1">IF(ISNUMBER(SEARCH($A$1,Points_tbl[[#This Row],[Point Name]])),MAX($I$4:I1832)+1,0)</f>
        <v>0</v>
      </c>
    </row>
    <row r="1834" spans="7:9">
      <c r="G1834" s="130" t="s">
        <v>2985</v>
      </c>
      <c r="H1834" t="str">
        <f ca="1">IFERROR(INDEX(Points_tbl[Point Name],MATCH(ROWS(H$4:$H1833),Points_tbl[Index Count],0)),"")</f>
        <v/>
      </c>
      <c r="I1834">
        <f ca="1">IF(ISNUMBER(SEARCH($A$1,Points_tbl[[#This Row],[Point Name]])),MAX($I$4:I1833)+1,0)</f>
        <v>0</v>
      </c>
    </row>
    <row r="1835" spans="7:9">
      <c r="G1835" s="130" t="s">
        <v>2986</v>
      </c>
      <c r="H1835" t="str">
        <f ca="1">IFERROR(INDEX(Points_tbl[Point Name],MATCH(ROWS(H$4:$H1834),Points_tbl[Index Count],0)),"")</f>
        <v/>
      </c>
      <c r="I1835">
        <f ca="1">IF(ISNUMBER(SEARCH($A$1,Points_tbl[[#This Row],[Point Name]])),MAX($I$4:I1834)+1,0)</f>
        <v>0</v>
      </c>
    </row>
    <row r="1836" spans="7:9">
      <c r="G1836" s="130" t="s">
        <v>2987</v>
      </c>
      <c r="H1836" t="str">
        <f ca="1">IFERROR(INDEX(Points_tbl[Point Name],MATCH(ROWS(H$4:$H1835),Points_tbl[Index Count],0)),"")</f>
        <v/>
      </c>
      <c r="I1836">
        <f ca="1">IF(ISNUMBER(SEARCH($A$1,Points_tbl[[#This Row],[Point Name]])),MAX($I$4:I1835)+1,0)</f>
        <v>0</v>
      </c>
    </row>
    <row r="1837" spans="7:9">
      <c r="G1837" s="130" t="s">
        <v>2988</v>
      </c>
      <c r="H1837" t="str">
        <f ca="1">IFERROR(INDEX(Points_tbl[Point Name],MATCH(ROWS(H$4:$H1836),Points_tbl[Index Count],0)),"")</f>
        <v/>
      </c>
      <c r="I1837">
        <f ca="1">IF(ISNUMBER(SEARCH($A$1,Points_tbl[[#This Row],[Point Name]])),MAX($I$4:I1836)+1,0)</f>
        <v>0</v>
      </c>
    </row>
    <row r="1838" spans="7:9">
      <c r="G1838" s="130" t="s">
        <v>1063</v>
      </c>
      <c r="H1838" t="str">
        <f ca="1">IFERROR(INDEX(Points_tbl[Point Name],MATCH(ROWS(H$4:$H1837),Points_tbl[Index Count],0)),"")</f>
        <v/>
      </c>
      <c r="I1838">
        <f ca="1">IF(ISNUMBER(SEARCH($A$1,Points_tbl[[#This Row],[Point Name]])),MAX($I$4:I1837)+1,0)</f>
        <v>0</v>
      </c>
    </row>
    <row r="1839" spans="7:9">
      <c r="G1839" s="130" t="s">
        <v>1035</v>
      </c>
      <c r="H1839" t="str">
        <f ca="1">IFERROR(INDEX(Points_tbl[Point Name],MATCH(ROWS(H$4:$H1838),Points_tbl[Index Count],0)),"")</f>
        <v/>
      </c>
      <c r="I1839">
        <f ca="1">IF(ISNUMBER(SEARCH($A$1,Points_tbl[[#This Row],[Point Name]])),MAX($I$4:I1838)+1,0)</f>
        <v>0</v>
      </c>
    </row>
    <row r="1840" spans="7:9">
      <c r="G1840" s="130" t="s">
        <v>1730</v>
      </c>
      <c r="H1840" t="str">
        <f ca="1">IFERROR(INDEX(Points_tbl[Point Name],MATCH(ROWS(H$4:$H1839),Points_tbl[Index Count],0)),"")</f>
        <v/>
      </c>
      <c r="I1840">
        <f ca="1">IF(ISNUMBER(SEARCH($A$1,Points_tbl[[#This Row],[Point Name]])),MAX($I$4:I1839)+1,0)</f>
        <v>0</v>
      </c>
    </row>
    <row r="1841" spans="7:9">
      <c r="G1841" s="130" t="s">
        <v>2989</v>
      </c>
      <c r="H1841" t="str">
        <f ca="1">IFERROR(INDEX(Points_tbl[Point Name],MATCH(ROWS(H$4:$H1840),Points_tbl[Index Count],0)),"")</f>
        <v/>
      </c>
      <c r="I1841">
        <f ca="1">IF(ISNUMBER(SEARCH($A$1,Points_tbl[[#This Row],[Point Name]])),MAX($I$4:I1840)+1,0)</f>
        <v>0</v>
      </c>
    </row>
    <row r="1842" spans="7:9">
      <c r="G1842" s="130" t="s">
        <v>2990</v>
      </c>
      <c r="H1842" t="str">
        <f ca="1">IFERROR(INDEX(Points_tbl[Point Name],MATCH(ROWS(H$4:$H1841),Points_tbl[Index Count],0)),"")</f>
        <v/>
      </c>
      <c r="I1842">
        <f ca="1">IF(ISNUMBER(SEARCH($A$1,Points_tbl[[#This Row],[Point Name]])),MAX($I$4:I1841)+1,0)</f>
        <v>0</v>
      </c>
    </row>
    <row r="1843" spans="7:9">
      <c r="G1843" s="130" t="s">
        <v>1731</v>
      </c>
      <c r="H1843" t="str">
        <f ca="1">IFERROR(INDEX(Points_tbl[Point Name],MATCH(ROWS(H$4:$H1842),Points_tbl[Index Count],0)),"")</f>
        <v/>
      </c>
      <c r="I1843">
        <f ca="1">IF(ISNUMBER(SEARCH($A$1,Points_tbl[[#This Row],[Point Name]])),MAX($I$4:I1842)+1,0)</f>
        <v>0</v>
      </c>
    </row>
    <row r="1844" spans="7:9">
      <c r="G1844" s="130" t="s">
        <v>2991</v>
      </c>
      <c r="H1844" t="str">
        <f ca="1">IFERROR(INDEX(Points_tbl[Point Name],MATCH(ROWS(H$4:$H1843),Points_tbl[Index Count],0)),"")</f>
        <v/>
      </c>
      <c r="I1844">
        <f ca="1">IF(ISNUMBER(SEARCH($A$1,Points_tbl[[#This Row],[Point Name]])),MAX($I$4:I1843)+1,0)</f>
        <v>0</v>
      </c>
    </row>
    <row r="1845" spans="7:9">
      <c r="G1845" s="130" t="s">
        <v>2992</v>
      </c>
      <c r="H1845" t="str">
        <f ca="1">IFERROR(INDEX(Points_tbl[Point Name],MATCH(ROWS(H$4:$H1844),Points_tbl[Index Count],0)),"")</f>
        <v/>
      </c>
      <c r="I1845">
        <f ca="1">IF(ISNUMBER(SEARCH($A$1,Points_tbl[[#This Row],[Point Name]])),MAX($I$4:I1844)+1,0)</f>
        <v>0</v>
      </c>
    </row>
    <row r="1846" spans="7:9">
      <c r="G1846" s="130" t="s">
        <v>747</v>
      </c>
      <c r="H1846" t="str">
        <f ca="1">IFERROR(INDEX(Points_tbl[Point Name],MATCH(ROWS(H$4:$H1845),Points_tbl[Index Count],0)),"")</f>
        <v/>
      </c>
      <c r="I1846">
        <f ca="1">IF(ISNUMBER(SEARCH($A$1,Points_tbl[[#This Row],[Point Name]])),MAX($I$4:I1845)+1,0)</f>
        <v>0</v>
      </c>
    </row>
    <row r="1847" spans="7:9">
      <c r="G1847" s="130" t="s">
        <v>2993</v>
      </c>
      <c r="H1847" t="str">
        <f ca="1">IFERROR(INDEX(Points_tbl[Point Name],MATCH(ROWS(H$4:$H1846),Points_tbl[Index Count],0)),"")</f>
        <v/>
      </c>
      <c r="I1847">
        <f ca="1">IF(ISNUMBER(SEARCH($A$1,Points_tbl[[#This Row],[Point Name]])),MAX($I$4:I1846)+1,0)</f>
        <v>0</v>
      </c>
    </row>
    <row r="1848" spans="7:9">
      <c r="G1848" s="130" t="s">
        <v>2994</v>
      </c>
      <c r="H1848" t="str">
        <f ca="1">IFERROR(INDEX(Points_tbl[Point Name],MATCH(ROWS(H$4:$H1847),Points_tbl[Index Count],0)),"")</f>
        <v/>
      </c>
      <c r="I1848">
        <f ca="1">IF(ISNUMBER(SEARCH($A$1,Points_tbl[[#This Row],[Point Name]])),MAX($I$4:I1847)+1,0)</f>
        <v>0</v>
      </c>
    </row>
    <row r="1849" spans="7:9">
      <c r="G1849" s="130" t="s">
        <v>2995</v>
      </c>
      <c r="H1849" t="str">
        <f ca="1">IFERROR(INDEX(Points_tbl[Point Name],MATCH(ROWS(H$4:$H1848),Points_tbl[Index Count],0)),"")</f>
        <v/>
      </c>
      <c r="I1849">
        <f ca="1">IF(ISNUMBER(SEARCH($A$1,Points_tbl[[#This Row],[Point Name]])),MAX($I$4:I1848)+1,0)</f>
        <v>0</v>
      </c>
    </row>
    <row r="1850" spans="7:9">
      <c r="G1850" s="130" t="s">
        <v>2996</v>
      </c>
      <c r="H1850" t="str">
        <f ca="1">IFERROR(INDEX(Points_tbl[Point Name],MATCH(ROWS(H$4:$H1849),Points_tbl[Index Count],0)),"")</f>
        <v/>
      </c>
      <c r="I1850">
        <f ca="1">IF(ISNUMBER(SEARCH($A$1,Points_tbl[[#This Row],[Point Name]])),MAX($I$4:I1849)+1,0)</f>
        <v>0</v>
      </c>
    </row>
    <row r="1851" spans="7:9">
      <c r="G1851" s="130" t="s">
        <v>748</v>
      </c>
      <c r="H1851" t="str">
        <f ca="1">IFERROR(INDEX(Points_tbl[Point Name],MATCH(ROWS(H$4:$H1850),Points_tbl[Index Count],0)),"")</f>
        <v/>
      </c>
      <c r="I1851">
        <f ca="1">IF(ISNUMBER(SEARCH($A$1,Points_tbl[[#This Row],[Point Name]])),MAX($I$4:I1850)+1,0)</f>
        <v>0</v>
      </c>
    </row>
    <row r="1852" spans="7:9">
      <c r="G1852" s="130" t="s">
        <v>2997</v>
      </c>
      <c r="H1852" t="str">
        <f ca="1">IFERROR(INDEX(Points_tbl[Point Name],MATCH(ROWS(H$4:$H1851),Points_tbl[Index Count],0)),"")</f>
        <v/>
      </c>
      <c r="I1852">
        <f ca="1">IF(ISNUMBER(SEARCH($A$1,Points_tbl[[#This Row],[Point Name]])),MAX($I$4:I1851)+1,0)</f>
        <v>0</v>
      </c>
    </row>
    <row r="1853" spans="7:9">
      <c r="G1853" s="130" t="s">
        <v>749</v>
      </c>
      <c r="H1853" t="str">
        <f ca="1">IFERROR(INDEX(Points_tbl[Point Name],MATCH(ROWS(H$4:$H1852),Points_tbl[Index Count],0)),"")</f>
        <v/>
      </c>
      <c r="I1853">
        <f ca="1">IF(ISNUMBER(SEARCH($A$1,Points_tbl[[#This Row],[Point Name]])),MAX($I$4:I1852)+1,0)</f>
        <v>0</v>
      </c>
    </row>
    <row r="1854" spans="7:9">
      <c r="G1854" s="130" t="s">
        <v>2998</v>
      </c>
      <c r="H1854" t="str">
        <f ca="1">IFERROR(INDEX(Points_tbl[Point Name],MATCH(ROWS(H$4:$H1853),Points_tbl[Index Count],0)),"")</f>
        <v/>
      </c>
      <c r="I1854">
        <f ca="1">IF(ISNUMBER(SEARCH($A$1,Points_tbl[[#This Row],[Point Name]])),MAX($I$4:I1853)+1,0)</f>
        <v>0</v>
      </c>
    </row>
    <row r="1855" spans="7:9">
      <c r="G1855" s="130" t="s">
        <v>2999</v>
      </c>
      <c r="H1855" t="str">
        <f ca="1">IFERROR(INDEX(Points_tbl[Point Name],MATCH(ROWS(H$4:$H1854),Points_tbl[Index Count],0)),"")</f>
        <v/>
      </c>
      <c r="I1855">
        <f ca="1">IF(ISNUMBER(SEARCH($A$1,Points_tbl[[#This Row],[Point Name]])),MAX($I$4:I1854)+1,0)</f>
        <v>0</v>
      </c>
    </row>
    <row r="1856" spans="7:9">
      <c r="G1856" s="130" t="s">
        <v>3000</v>
      </c>
      <c r="H1856" t="str">
        <f ca="1">IFERROR(INDEX(Points_tbl[Point Name],MATCH(ROWS(H$4:$H1855),Points_tbl[Index Count],0)),"")</f>
        <v/>
      </c>
      <c r="I1856">
        <f ca="1">IF(ISNUMBER(SEARCH($A$1,Points_tbl[[#This Row],[Point Name]])),MAX($I$4:I1855)+1,0)</f>
        <v>0</v>
      </c>
    </row>
    <row r="1857" spans="7:9">
      <c r="G1857" s="130" t="s">
        <v>3001</v>
      </c>
      <c r="H1857" t="str">
        <f ca="1">IFERROR(INDEX(Points_tbl[Point Name],MATCH(ROWS(H$4:$H1856),Points_tbl[Index Count],0)),"")</f>
        <v/>
      </c>
      <c r="I1857">
        <f ca="1">IF(ISNUMBER(SEARCH($A$1,Points_tbl[[#This Row],[Point Name]])),MAX($I$4:I1856)+1,0)</f>
        <v>0</v>
      </c>
    </row>
    <row r="1858" spans="7:9">
      <c r="G1858" s="130" t="s">
        <v>3002</v>
      </c>
      <c r="H1858" t="str">
        <f ca="1">IFERROR(INDEX(Points_tbl[Point Name],MATCH(ROWS(H$4:$H1857),Points_tbl[Index Count],0)),"")</f>
        <v/>
      </c>
      <c r="I1858">
        <f ca="1">IF(ISNUMBER(SEARCH($A$1,Points_tbl[[#This Row],[Point Name]])),MAX($I$4:I1857)+1,0)</f>
        <v>0</v>
      </c>
    </row>
    <row r="1859" spans="7:9">
      <c r="G1859" s="130" t="s">
        <v>750</v>
      </c>
      <c r="H1859" t="str">
        <f ca="1">IFERROR(INDEX(Points_tbl[Point Name],MATCH(ROWS(H$4:$H1858),Points_tbl[Index Count],0)),"")</f>
        <v/>
      </c>
      <c r="I1859">
        <f ca="1">IF(ISNUMBER(SEARCH($A$1,Points_tbl[[#This Row],[Point Name]])),MAX($I$4:I1858)+1,0)</f>
        <v>0</v>
      </c>
    </row>
    <row r="1860" spans="7:9">
      <c r="G1860" s="130" t="s">
        <v>751</v>
      </c>
      <c r="H1860" t="str">
        <f ca="1">IFERROR(INDEX(Points_tbl[Point Name],MATCH(ROWS(H$4:$H1859),Points_tbl[Index Count],0)),"")</f>
        <v/>
      </c>
      <c r="I1860">
        <f ca="1">IF(ISNUMBER(SEARCH($A$1,Points_tbl[[#This Row],[Point Name]])),MAX($I$4:I1859)+1,0)</f>
        <v>0</v>
      </c>
    </row>
    <row r="1861" spans="7:9">
      <c r="G1861" s="130" t="s">
        <v>752</v>
      </c>
      <c r="H1861" t="str">
        <f ca="1">IFERROR(INDEX(Points_tbl[Point Name],MATCH(ROWS(H$4:$H1860),Points_tbl[Index Count],0)),"")</f>
        <v/>
      </c>
      <c r="I1861">
        <f ca="1">IF(ISNUMBER(SEARCH($A$1,Points_tbl[[#This Row],[Point Name]])),MAX($I$4:I1860)+1,0)</f>
        <v>0</v>
      </c>
    </row>
    <row r="1862" spans="7:9">
      <c r="G1862" s="130" t="s">
        <v>1457</v>
      </c>
      <c r="H1862" t="str">
        <f ca="1">IFERROR(INDEX(Points_tbl[Point Name],MATCH(ROWS(H$4:$H1861),Points_tbl[Index Count],0)),"")</f>
        <v/>
      </c>
      <c r="I1862">
        <f ca="1">IF(ISNUMBER(SEARCH($A$1,Points_tbl[[#This Row],[Point Name]])),MAX($I$4:I1861)+1,0)</f>
        <v>0</v>
      </c>
    </row>
    <row r="1863" spans="7:9">
      <c r="G1863" s="130" t="s">
        <v>753</v>
      </c>
      <c r="H1863" t="str">
        <f ca="1">IFERROR(INDEX(Points_tbl[Point Name],MATCH(ROWS(H$4:$H1862),Points_tbl[Index Count],0)),"")</f>
        <v/>
      </c>
      <c r="I1863">
        <f ca="1">IF(ISNUMBER(SEARCH($A$1,Points_tbl[[#This Row],[Point Name]])),MAX($I$4:I1862)+1,0)</f>
        <v>0</v>
      </c>
    </row>
    <row r="1864" spans="7:9">
      <c r="G1864" s="130" t="s">
        <v>3003</v>
      </c>
      <c r="H1864" t="str">
        <f ca="1">IFERROR(INDEX(Points_tbl[Point Name],MATCH(ROWS(H$4:$H1863),Points_tbl[Index Count],0)),"")</f>
        <v/>
      </c>
      <c r="I1864">
        <f ca="1">IF(ISNUMBER(SEARCH($A$1,Points_tbl[[#This Row],[Point Name]])),MAX($I$4:I1863)+1,0)</f>
        <v>0</v>
      </c>
    </row>
    <row r="1865" spans="7:9">
      <c r="G1865" s="130" t="s">
        <v>3004</v>
      </c>
      <c r="H1865" t="str">
        <f ca="1">IFERROR(INDEX(Points_tbl[Point Name],MATCH(ROWS(H$4:$H1864),Points_tbl[Index Count],0)),"")</f>
        <v/>
      </c>
      <c r="I1865">
        <f ca="1">IF(ISNUMBER(SEARCH($A$1,Points_tbl[[#This Row],[Point Name]])),MAX($I$4:I1864)+1,0)</f>
        <v>0</v>
      </c>
    </row>
    <row r="1866" spans="7:9">
      <c r="G1866" s="130" t="s">
        <v>754</v>
      </c>
      <c r="H1866" t="str">
        <f ca="1">IFERROR(INDEX(Points_tbl[Point Name],MATCH(ROWS(H$4:$H1865),Points_tbl[Index Count],0)),"")</f>
        <v/>
      </c>
      <c r="I1866">
        <f ca="1">IF(ISNUMBER(SEARCH($A$1,Points_tbl[[#This Row],[Point Name]])),MAX($I$4:I1865)+1,0)</f>
        <v>0</v>
      </c>
    </row>
    <row r="1867" spans="7:9">
      <c r="G1867" s="130" t="s">
        <v>755</v>
      </c>
      <c r="H1867" t="str">
        <f ca="1">IFERROR(INDEX(Points_tbl[Point Name],MATCH(ROWS(H$4:$H1866),Points_tbl[Index Count],0)),"")</f>
        <v/>
      </c>
      <c r="I1867">
        <f ca="1">IF(ISNUMBER(SEARCH($A$1,Points_tbl[[#This Row],[Point Name]])),MAX($I$4:I1866)+1,0)</f>
        <v>0</v>
      </c>
    </row>
    <row r="1868" spans="7:9">
      <c r="G1868" s="130" t="s">
        <v>3005</v>
      </c>
      <c r="H1868" t="str">
        <f ca="1">IFERROR(INDEX(Points_tbl[Point Name],MATCH(ROWS(H$4:$H1867),Points_tbl[Index Count],0)),"")</f>
        <v/>
      </c>
      <c r="I1868">
        <f ca="1">IF(ISNUMBER(SEARCH($A$1,Points_tbl[[#This Row],[Point Name]])),MAX($I$4:I1867)+1,0)</f>
        <v>0</v>
      </c>
    </row>
    <row r="1869" spans="7:9">
      <c r="G1869" s="130" t="s">
        <v>3006</v>
      </c>
      <c r="H1869" t="str">
        <f ca="1">IFERROR(INDEX(Points_tbl[Point Name],MATCH(ROWS(H$4:$H1868),Points_tbl[Index Count],0)),"")</f>
        <v/>
      </c>
      <c r="I1869">
        <f ca="1">IF(ISNUMBER(SEARCH($A$1,Points_tbl[[#This Row],[Point Name]])),MAX($I$4:I1868)+1,0)</f>
        <v>0</v>
      </c>
    </row>
    <row r="1870" spans="7:9">
      <c r="G1870" s="130" t="s">
        <v>1458</v>
      </c>
      <c r="H1870" t="str">
        <f ca="1">IFERROR(INDEX(Points_tbl[Point Name],MATCH(ROWS(H$4:$H1869),Points_tbl[Index Count],0)),"")</f>
        <v/>
      </c>
      <c r="I1870">
        <f ca="1">IF(ISNUMBER(SEARCH($A$1,Points_tbl[[#This Row],[Point Name]])),MAX($I$4:I1869)+1,0)</f>
        <v>0</v>
      </c>
    </row>
    <row r="1871" spans="7:9">
      <c r="G1871" s="130" t="s">
        <v>3007</v>
      </c>
      <c r="H1871" t="str">
        <f ca="1">IFERROR(INDEX(Points_tbl[Point Name],MATCH(ROWS(H$4:$H1870),Points_tbl[Index Count],0)),"")</f>
        <v/>
      </c>
      <c r="I1871">
        <f ca="1">IF(ISNUMBER(SEARCH($A$1,Points_tbl[[#This Row],[Point Name]])),MAX($I$4:I1870)+1,0)</f>
        <v>0</v>
      </c>
    </row>
    <row r="1872" spans="7:9">
      <c r="G1872" s="130" t="s">
        <v>3008</v>
      </c>
      <c r="H1872" t="str">
        <f ca="1">IFERROR(INDEX(Points_tbl[Point Name],MATCH(ROWS(H$4:$H1871),Points_tbl[Index Count],0)),"")</f>
        <v/>
      </c>
      <c r="I1872">
        <f ca="1">IF(ISNUMBER(SEARCH($A$1,Points_tbl[[#This Row],[Point Name]])),MAX($I$4:I1871)+1,0)</f>
        <v>0</v>
      </c>
    </row>
    <row r="1873" spans="7:9">
      <c r="G1873" s="130" t="s">
        <v>3009</v>
      </c>
      <c r="H1873" t="str">
        <f ca="1">IFERROR(INDEX(Points_tbl[Point Name],MATCH(ROWS(H$4:$H1872),Points_tbl[Index Count],0)),"")</f>
        <v/>
      </c>
      <c r="I1873">
        <f ca="1">IF(ISNUMBER(SEARCH($A$1,Points_tbl[[#This Row],[Point Name]])),MAX($I$4:I1872)+1,0)</f>
        <v>0</v>
      </c>
    </row>
    <row r="1874" spans="7:9">
      <c r="G1874" s="130" t="s">
        <v>3010</v>
      </c>
      <c r="H1874" t="str">
        <f ca="1">IFERROR(INDEX(Points_tbl[Point Name],MATCH(ROWS(H$4:$H1873),Points_tbl[Index Count],0)),"")</f>
        <v/>
      </c>
      <c r="I1874">
        <f ca="1">IF(ISNUMBER(SEARCH($A$1,Points_tbl[[#This Row],[Point Name]])),MAX($I$4:I1873)+1,0)</f>
        <v>0</v>
      </c>
    </row>
    <row r="1875" spans="7:9">
      <c r="G1875" s="130" t="s">
        <v>756</v>
      </c>
      <c r="H1875" t="str">
        <f ca="1">IFERROR(INDEX(Points_tbl[Point Name],MATCH(ROWS(H$4:$H1874),Points_tbl[Index Count],0)),"")</f>
        <v/>
      </c>
      <c r="I1875">
        <f ca="1">IF(ISNUMBER(SEARCH($A$1,Points_tbl[[#This Row],[Point Name]])),MAX($I$4:I1874)+1,0)</f>
        <v>0</v>
      </c>
    </row>
    <row r="1876" spans="7:9">
      <c r="G1876" s="130" t="s">
        <v>3011</v>
      </c>
      <c r="H1876" t="str">
        <f ca="1">IFERROR(INDEX(Points_tbl[Point Name],MATCH(ROWS(H$4:$H1875),Points_tbl[Index Count],0)),"")</f>
        <v/>
      </c>
      <c r="I1876">
        <f ca="1">IF(ISNUMBER(SEARCH($A$1,Points_tbl[[#This Row],[Point Name]])),MAX($I$4:I1875)+1,0)</f>
        <v>0</v>
      </c>
    </row>
    <row r="1877" spans="7:9">
      <c r="G1877" s="130" t="s">
        <v>757</v>
      </c>
      <c r="H1877" t="str">
        <f ca="1">IFERROR(INDEX(Points_tbl[Point Name],MATCH(ROWS(H$4:$H1876),Points_tbl[Index Count],0)),"")</f>
        <v/>
      </c>
      <c r="I1877">
        <f ca="1">IF(ISNUMBER(SEARCH($A$1,Points_tbl[[#This Row],[Point Name]])),MAX($I$4:I1876)+1,0)</f>
        <v>0</v>
      </c>
    </row>
    <row r="1878" spans="7:9">
      <c r="G1878" s="130" t="s">
        <v>758</v>
      </c>
      <c r="H1878" t="str">
        <f ca="1">IFERROR(INDEX(Points_tbl[Point Name],MATCH(ROWS(H$4:$H1877),Points_tbl[Index Count],0)),"")</f>
        <v/>
      </c>
      <c r="I1878">
        <f ca="1">IF(ISNUMBER(SEARCH($A$1,Points_tbl[[#This Row],[Point Name]])),MAX($I$4:I1877)+1,0)</f>
        <v>0</v>
      </c>
    </row>
    <row r="1879" spans="7:9">
      <c r="G1879" s="130" t="s">
        <v>759</v>
      </c>
      <c r="H1879" t="str">
        <f ca="1">IFERROR(INDEX(Points_tbl[Point Name],MATCH(ROWS(H$4:$H1878),Points_tbl[Index Count],0)),"")</f>
        <v/>
      </c>
      <c r="I1879">
        <f ca="1">IF(ISNUMBER(SEARCH($A$1,Points_tbl[[#This Row],[Point Name]])),MAX($I$4:I1878)+1,0)</f>
        <v>0</v>
      </c>
    </row>
    <row r="1880" spans="7:9">
      <c r="G1880" s="130" t="s">
        <v>3012</v>
      </c>
      <c r="H1880" t="str">
        <f ca="1">IFERROR(INDEX(Points_tbl[Point Name],MATCH(ROWS(H$4:$H1879),Points_tbl[Index Count],0)),"")</f>
        <v/>
      </c>
      <c r="I1880">
        <f ca="1">IF(ISNUMBER(SEARCH($A$1,Points_tbl[[#This Row],[Point Name]])),MAX($I$4:I1879)+1,0)</f>
        <v>0</v>
      </c>
    </row>
    <row r="1881" spans="7:9">
      <c r="G1881" s="130" t="s">
        <v>3013</v>
      </c>
      <c r="H1881" t="str">
        <f ca="1">IFERROR(INDEX(Points_tbl[Point Name],MATCH(ROWS(H$4:$H1880),Points_tbl[Index Count],0)),"")</f>
        <v/>
      </c>
      <c r="I1881">
        <f ca="1">IF(ISNUMBER(SEARCH($A$1,Points_tbl[[#This Row],[Point Name]])),MAX($I$4:I1880)+1,0)</f>
        <v>0</v>
      </c>
    </row>
    <row r="1882" spans="7:9">
      <c r="G1882" s="130" t="s">
        <v>760</v>
      </c>
      <c r="H1882" t="str">
        <f ca="1">IFERROR(INDEX(Points_tbl[Point Name],MATCH(ROWS(H$4:$H1881),Points_tbl[Index Count],0)),"")</f>
        <v/>
      </c>
      <c r="I1882">
        <f ca="1">IF(ISNUMBER(SEARCH($A$1,Points_tbl[[#This Row],[Point Name]])),MAX($I$4:I1881)+1,0)</f>
        <v>0</v>
      </c>
    </row>
    <row r="1883" spans="7:9">
      <c r="G1883" s="130" t="s">
        <v>761</v>
      </c>
      <c r="H1883" t="str">
        <f ca="1">IFERROR(INDEX(Points_tbl[Point Name],MATCH(ROWS(H$4:$H1882),Points_tbl[Index Count],0)),"")</f>
        <v/>
      </c>
      <c r="I1883">
        <f ca="1">IF(ISNUMBER(SEARCH($A$1,Points_tbl[[#This Row],[Point Name]])),MAX($I$4:I1882)+1,0)</f>
        <v>0</v>
      </c>
    </row>
    <row r="1884" spans="7:9">
      <c r="G1884" s="130" t="s">
        <v>3014</v>
      </c>
      <c r="H1884" t="str">
        <f ca="1">IFERROR(INDEX(Points_tbl[Point Name],MATCH(ROWS(H$4:$H1883),Points_tbl[Index Count],0)),"")</f>
        <v/>
      </c>
      <c r="I1884">
        <f ca="1">IF(ISNUMBER(SEARCH($A$1,Points_tbl[[#This Row],[Point Name]])),MAX($I$4:I1883)+1,0)</f>
        <v>0</v>
      </c>
    </row>
    <row r="1885" spans="7:9">
      <c r="G1885" s="130" t="s">
        <v>3015</v>
      </c>
      <c r="H1885" t="str">
        <f ca="1">IFERROR(INDEX(Points_tbl[Point Name],MATCH(ROWS(H$4:$H1884),Points_tbl[Index Count],0)),"")</f>
        <v/>
      </c>
      <c r="I1885">
        <f ca="1">IF(ISNUMBER(SEARCH($A$1,Points_tbl[[#This Row],[Point Name]])),MAX($I$4:I1884)+1,0)</f>
        <v>0</v>
      </c>
    </row>
    <row r="1886" spans="7:9">
      <c r="G1886" s="130" t="s">
        <v>3016</v>
      </c>
      <c r="H1886" t="str">
        <f ca="1">IFERROR(INDEX(Points_tbl[Point Name],MATCH(ROWS(H$4:$H1885),Points_tbl[Index Count],0)),"")</f>
        <v/>
      </c>
      <c r="I1886">
        <f ca="1">IF(ISNUMBER(SEARCH($A$1,Points_tbl[[#This Row],[Point Name]])),MAX($I$4:I1885)+1,0)</f>
        <v>0</v>
      </c>
    </row>
    <row r="1887" spans="7:9">
      <c r="G1887" s="130" t="s">
        <v>762</v>
      </c>
      <c r="H1887" t="str">
        <f ca="1">IFERROR(INDEX(Points_tbl[Point Name],MATCH(ROWS(H$4:$H1886),Points_tbl[Index Count],0)),"")</f>
        <v/>
      </c>
      <c r="I1887">
        <f ca="1">IF(ISNUMBER(SEARCH($A$1,Points_tbl[[#This Row],[Point Name]])),MAX($I$4:I1886)+1,0)</f>
        <v>0</v>
      </c>
    </row>
    <row r="1888" spans="7:9">
      <c r="G1888" s="130" t="s">
        <v>763</v>
      </c>
      <c r="H1888" t="str">
        <f ca="1">IFERROR(INDEX(Points_tbl[Point Name],MATCH(ROWS(H$4:$H1887),Points_tbl[Index Count],0)),"")</f>
        <v/>
      </c>
      <c r="I1888">
        <f ca="1">IF(ISNUMBER(SEARCH($A$1,Points_tbl[[#This Row],[Point Name]])),MAX($I$4:I1887)+1,0)</f>
        <v>0</v>
      </c>
    </row>
    <row r="1889" spans="7:9">
      <c r="G1889" s="130" t="s">
        <v>764</v>
      </c>
      <c r="H1889" t="str">
        <f ca="1">IFERROR(INDEX(Points_tbl[Point Name],MATCH(ROWS(H$4:$H1888),Points_tbl[Index Count],0)),"")</f>
        <v/>
      </c>
      <c r="I1889">
        <f ca="1">IF(ISNUMBER(SEARCH($A$1,Points_tbl[[#This Row],[Point Name]])),MAX($I$4:I1888)+1,0)</f>
        <v>0</v>
      </c>
    </row>
    <row r="1890" spans="7:9">
      <c r="G1890" s="130" t="s">
        <v>3017</v>
      </c>
      <c r="H1890" t="str">
        <f ca="1">IFERROR(INDEX(Points_tbl[Point Name],MATCH(ROWS(H$4:$H1889),Points_tbl[Index Count],0)),"")</f>
        <v/>
      </c>
      <c r="I1890">
        <f ca="1">IF(ISNUMBER(SEARCH($A$1,Points_tbl[[#This Row],[Point Name]])),MAX($I$4:I1889)+1,0)</f>
        <v>0</v>
      </c>
    </row>
    <row r="1891" spans="7:9">
      <c r="G1891" s="130" t="s">
        <v>3018</v>
      </c>
      <c r="H1891" t="str">
        <f ca="1">IFERROR(INDEX(Points_tbl[Point Name],MATCH(ROWS(H$4:$H1890),Points_tbl[Index Count],0)),"")</f>
        <v/>
      </c>
      <c r="I1891">
        <f ca="1">IF(ISNUMBER(SEARCH($A$1,Points_tbl[[#This Row],[Point Name]])),MAX($I$4:I1890)+1,0)</f>
        <v>0</v>
      </c>
    </row>
    <row r="1892" spans="7:9">
      <c r="G1892" s="130" t="s">
        <v>3019</v>
      </c>
      <c r="H1892" t="str">
        <f ca="1">IFERROR(INDEX(Points_tbl[Point Name],MATCH(ROWS(H$4:$H1891),Points_tbl[Index Count],0)),"")</f>
        <v/>
      </c>
      <c r="I1892">
        <f ca="1">IF(ISNUMBER(SEARCH($A$1,Points_tbl[[#This Row],[Point Name]])),MAX($I$4:I1891)+1,0)</f>
        <v>0</v>
      </c>
    </row>
    <row r="1893" spans="7:9">
      <c r="G1893" s="130" t="s">
        <v>765</v>
      </c>
      <c r="H1893" t="str">
        <f ca="1">IFERROR(INDEX(Points_tbl[Point Name],MATCH(ROWS(H$4:$H1892),Points_tbl[Index Count],0)),"")</f>
        <v/>
      </c>
      <c r="I1893">
        <f ca="1">IF(ISNUMBER(SEARCH($A$1,Points_tbl[[#This Row],[Point Name]])),MAX($I$4:I1892)+1,0)</f>
        <v>0</v>
      </c>
    </row>
    <row r="1894" spans="7:9">
      <c r="G1894" s="130" t="s">
        <v>3020</v>
      </c>
      <c r="H1894" t="str">
        <f ca="1">IFERROR(INDEX(Points_tbl[Point Name],MATCH(ROWS(H$4:$H1893),Points_tbl[Index Count],0)),"")</f>
        <v/>
      </c>
      <c r="I1894">
        <f ca="1">IF(ISNUMBER(SEARCH($A$1,Points_tbl[[#This Row],[Point Name]])),MAX($I$4:I1893)+1,0)</f>
        <v>0</v>
      </c>
    </row>
    <row r="1895" spans="7:9">
      <c r="G1895" s="130" t="s">
        <v>766</v>
      </c>
      <c r="H1895" t="str">
        <f ca="1">IFERROR(INDEX(Points_tbl[Point Name],MATCH(ROWS(H$4:$H1894),Points_tbl[Index Count],0)),"")</f>
        <v/>
      </c>
      <c r="I1895">
        <f ca="1">IF(ISNUMBER(SEARCH($A$1,Points_tbl[[#This Row],[Point Name]])),MAX($I$4:I1894)+1,0)</f>
        <v>0</v>
      </c>
    </row>
    <row r="1896" spans="7:9">
      <c r="G1896" s="130" t="s">
        <v>3021</v>
      </c>
      <c r="H1896" t="str">
        <f ca="1">IFERROR(INDEX(Points_tbl[Point Name],MATCH(ROWS(H$4:$H1895),Points_tbl[Index Count],0)),"")</f>
        <v/>
      </c>
      <c r="I1896">
        <f ca="1">IF(ISNUMBER(SEARCH($A$1,Points_tbl[[#This Row],[Point Name]])),MAX($I$4:I1895)+1,0)</f>
        <v>0</v>
      </c>
    </row>
    <row r="1897" spans="7:9">
      <c r="G1897" s="130" t="s">
        <v>767</v>
      </c>
      <c r="H1897" t="str">
        <f ca="1">IFERROR(INDEX(Points_tbl[Point Name],MATCH(ROWS(H$4:$H1896),Points_tbl[Index Count],0)),"")</f>
        <v/>
      </c>
      <c r="I1897">
        <f ca="1">IF(ISNUMBER(SEARCH($A$1,Points_tbl[[#This Row],[Point Name]])),MAX($I$4:I1896)+1,0)</f>
        <v>0</v>
      </c>
    </row>
    <row r="1898" spans="7:9">
      <c r="G1898" s="130" t="s">
        <v>768</v>
      </c>
      <c r="H1898" t="str">
        <f ca="1">IFERROR(INDEX(Points_tbl[Point Name],MATCH(ROWS(H$4:$H1897),Points_tbl[Index Count],0)),"")</f>
        <v/>
      </c>
      <c r="I1898">
        <f ca="1">IF(ISNUMBER(SEARCH($A$1,Points_tbl[[#This Row],[Point Name]])),MAX($I$4:I1897)+1,0)</f>
        <v>0</v>
      </c>
    </row>
    <row r="1899" spans="7:9">
      <c r="G1899" s="130" t="s">
        <v>3022</v>
      </c>
      <c r="H1899" t="str">
        <f ca="1">IFERROR(INDEX(Points_tbl[Point Name],MATCH(ROWS(H$4:$H1898),Points_tbl[Index Count],0)),"")</f>
        <v/>
      </c>
      <c r="I1899">
        <f ca="1">IF(ISNUMBER(SEARCH($A$1,Points_tbl[[#This Row],[Point Name]])),MAX($I$4:I1898)+1,0)</f>
        <v>0</v>
      </c>
    </row>
    <row r="1900" spans="7:9">
      <c r="G1900" s="130" t="s">
        <v>769</v>
      </c>
      <c r="H1900" t="str">
        <f ca="1">IFERROR(INDEX(Points_tbl[Point Name],MATCH(ROWS(H$4:$H1899),Points_tbl[Index Count],0)),"")</f>
        <v/>
      </c>
      <c r="I1900">
        <f ca="1">IF(ISNUMBER(SEARCH($A$1,Points_tbl[[#This Row],[Point Name]])),MAX($I$4:I1899)+1,0)</f>
        <v>0</v>
      </c>
    </row>
    <row r="1901" spans="7:9">
      <c r="G1901" s="130" t="s">
        <v>3023</v>
      </c>
      <c r="H1901" t="str">
        <f ca="1">IFERROR(INDEX(Points_tbl[Point Name],MATCH(ROWS(H$4:$H1900),Points_tbl[Index Count],0)),"")</f>
        <v/>
      </c>
      <c r="I1901">
        <f ca="1">IF(ISNUMBER(SEARCH($A$1,Points_tbl[[#This Row],[Point Name]])),MAX($I$4:I1900)+1,0)</f>
        <v>0</v>
      </c>
    </row>
    <row r="1902" spans="7:9">
      <c r="G1902" s="130" t="s">
        <v>3024</v>
      </c>
      <c r="H1902" t="str">
        <f ca="1">IFERROR(INDEX(Points_tbl[Point Name],MATCH(ROWS(H$4:$H1901),Points_tbl[Index Count],0)),"")</f>
        <v/>
      </c>
      <c r="I1902">
        <f ca="1">IF(ISNUMBER(SEARCH($A$1,Points_tbl[[#This Row],[Point Name]])),MAX($I$4:I1901)+1,0)</f>
        <v>0</v>
      </c>
    </row>
    <row r="1903" spans="7:9">
      <c r="G1903" s="130" t="s">
        <v>3025</v>
      </c>
      <c r="H1903" t="str">
        <f ca="1">IFERROR(INDEX(Points_tbl[Point Name],MATCH(ROWS(H$4:$H1902),Points_tbl[Index Count],0)),"")</f>
        <v/>
      </c>
      <c r="I1903">
        <f ca="1">IF(ISNUMBER(SEARCH($A$1,Points_tbl[[#This Row],[Point Name]])),MAX($I$4:I1902)+1,0)</f>
        <v>0</v>
      </c>
    </row>
    <row r="1904" spans="7:9">
      <c r="G1904" s="130" t="s">
        <v>3026</v>
      </c>
      <c r="H1904" t="str">
        <f ca="1">IFERROR(INDEX(Points_tbl[Point Name],MATCH(ROWS(H$4:$H1903),Points_tbl[Index Count],0)),"")</f>
        <v/>
      </c>
      <c r="I1904">
        <f ca="1">IF(ISNUMBER(SEARCH($A$1,Points_tbl[[#This Row],[Point Name]])),MAX($I$4:I1903)+1,0)</f>
        <v>0</v>
      </c>
    </row>
    <row r="1905" spans="7:9">
      <c r="G1905" s="130" t="s">
        <v>1459</v>
      </c>
      <c r="H1905" t="str">
        <f ca="1">IFERROR(INDEX(Points_tbl[Point Name],MATCH(ROWS(H$4:$H1904),Points_tbl[Index Count],0)),"")</f>
        <v/>
      </c>
      <c r="I1905">
        <f ca="1">IF(ISNUMBER(SEARCH($A$1,Points_tbl[[#This Row],[Point Name]])),MAX($I$4:I1904)+1,0)</f>
        <v>0</v>
      </c>
    </row>
    <row r="1906" spans="7:9">
      <c r="G1906" s="130" t="s">
        <v>770</v>
      </c>
      <c r="H1906" t="str">
        <f ca="1">IFERROR(INDEX(Points_tbl[Point Name],MATCH(ROWS(H$4:$H1905),Points_tbl[Index Count],0)),"")</f>
        <v/>
      </c>
      <c r="I1906">
        <f ca="1">IF(ISNUMBER(SEARCH($A$1,Points_tbl[[#This Row],[Point Name]])),MAX($I$4:I1905)+1,0)</f>
        <v>0</v>
      </c>
    </row>
    <row r="1907" spans="7:9">
      <c r="G1907" s="130" t="s">
        <v>771</v>
      </c>
      <c r="H1907" t="str">
        <f ca="1">IFERROR(INDEX(Points_tbl[Point Name],MATCH(ROWS(H$4:$H1906),Points_tbl[Index Count],0)),"")</f>
        <v/>
      </c>
      <c r="I1907">
        <f ca="1">IF(ISNUMBER(SEARCH($A$1,Points_tbl[[#This Row],[Point Name]])),MAX($I$4:I1906)+1,0)</f>
        <v>0</v>
      </c>
    </row>
    <row r="1908" spans="7:9">
      <c r="G1908" s="130" t="s">
        <v>772</v>
      </c>
      <c r="H1908" t="str">
        <f ca="1">IFERROR(INDEX(Points_tbl[Point Name],MATCH(ROWS(H$4:$H1907),Points_tbl[Index Count],0)),"")</f>
        <v/>
      </c>
      <c r="I1908">
        <f ca="1">IF(ISNUMBER(SEARCH($A$1,Points_tbl[[#This Row],[Point Name]])),MAX($I$4:I1907)+1,0)</f>
        <v>0</v>
      </c>
    </row>
    <row r="1909" spans="7:9">
      <c r="G1909" s="130" t="s">
        <v>773</v>
      </c>
      <c r="H1909" t="str">
        <f ca="1">IFERROR(INDEX(Points_tbl[Point Name],MATCH(ROWS(H$4:$H1908),Points_tbl[Index Count],0)),"")</f>
        <v/>
      </c>
      <c r="I1909">
        <f ca="1">IF(ISNUMBER(SEARCH($A$1,Points_tbl[[#This Row],[Point Name]])),MAX($I$4:I1908)+1,0)</f>
        <v>0</v>
      </c>
    </row>
    <row r="1910" spans="7:9">
      <c r="G1910" s="130" t="s">
        <v>1460</v>
      </c>
      <c r="H1910" t="str">
        <f ca="1">IFERROR(INDEX(Points_tbl[Point Name],MATCH(ROWS(H$4:$H1909),Points_tbl[Index Count],0)),"")</f>
        <v/>
      </c>
      <c r="I1910">
        <f ca="1">IF(ISNUMBER(SEARCH($A$1,Points_tbl[[#This Row],[Point Name]])),MAX($I$4:I1909)+1,0)</f>
        <v>0</v>
      </c>
    </row>
    <row r="1911" spans="7:9">
      <c r="G1911" s="130" t="s">
        <v>774</v>
      </c>
      <c r="H1911" t="str">
        <f ca="1">IFERROR(INDEX(Points_tbl[Point Name],MATCH(ROWS(H$4:$H1910),Points_tbl[Index Count],0)),"")</f>
        <v/>
      </c>
      <c r="I1911">
        <f ca="1">IF(ISNUMBER(SEARCH($A$1,Points_tbl[[#This Row],[Point Name]])),MAX($I$4:I1910)+1,0)</f>
        <v>0</v>
      </c>
    </row>
    <row r="1912" spans="7:9">
      <c r="G1912" s="130" t="s">
        <v>3027</v>
      </c>
      <c r="H1912" t="str">
        <f ca="1">IFERROR(INDEX(Points_tbl[Point Name],MATCH(ROWS(H$4:$H1911),Points_tbl[Index Count],0)),"")</f>
        <v/>
      </c>
      <c r="I1912">
        <f ca="1">IF(ISNUMBER(SEARCH($A$1,Points_tbl[[#This Row],[Point Name]])),MAX($I$4:I1911)+1,0)</f>
        <v>0</v>
      </c>
    </row>
    <row r="1913" spans="7:9">
      <c r="G1913" s="130" t="s">
        <v>3028</v>
      </c>
      <c r="H1913" t="str">
        <f ca="1">IFERROR(INDEX(Points_tbl[Point Name],MATCH(ROWS(H$4:$H1912),Points_tbl[Index Count],0)),"")</f>
        <v/>
      </c>
      <c r="I1913">
        <f ca="1">IF(ISNUMBER(SEARCH($A$1,Points_tbl[[#This Row],[Point Name]])),MAX($I$4:I1912)+1,0)</f>
        <v>0</v>
      </c>
    </row>
    <row r="1914" spans="7:9">
      <c r="G1914" s="130" t="s">
        <v>775</v>
      </c>
      <c r="H1914" t="str">
        <f ca="1">IFERROR(INDEX(Points_tbl[Point Name],MATCH(ROWS(H$4:$H1913),Points_tbl[Index Count],0)),"")</f>
        <v/>
      </c>
      <c r="I1914">
        <f ca="1">IF(ISNUMBER(SEARCH($A$1,Points_tbl[[#This Row],[Point Name]])),MAX($I$4:I1913)+1,0)</f>
        <v>0</v>
      </c>
    </row>
    <row r="1915" spans="7:9">
      <c r="G1915" s="130" t="s">
        <v>776</v>
      </c>
      <c r="H1915" t="str">
        <f ca="1">IFERROR(INDEX(Points_tbl[Point Name],MATCH(ROWS(H$4:$H1914),Points_tbl[Index Count],0)),"")</f>
        <v/>
      </c>
      <c r="I1915">
        <f ca="1">IF(ISNUMBER(SEARCH($A$1,Points_tbl[[#This Row],[Point Name]])),MAX($I$4:I1914)+1,0)</f>
        <v>0</v>
      </c>
    </row>
    <row r="1916" spans="7:9">
      <c r="G1916" s="130" t="s">
        <v>3029</v>
      </c>
      <c r="H1916" t="str">
        <f ca="1">IFERROR(INDEX(Points_tbl[Point Name],MATCH(ROWS(H$4:$H1915),Points_tbl[Index Count],0)),"")</f>
        <v/>
      </c>
      <c r="I1916">
        <f ca="1">IF(ISNUMBER(SEARCH($A$1,Points_tbl[[#This Row],[Point Name]])),MAX($I$4:I1915)+1,0)</f>
        <v>0</v>
      </c>
    </row>
    <row r="1917" spans="7:9">
      <c r="G1917" s="130" t="s">
        <v>3030</v>
      </c>
      <c r="H1917" t="str">
        <f ca="1">IFERROR(INDEX(Points_tbl[Point Name],MATCH(ROWS(H$4:$H1916),Points_tbl[Index Count],0)),"")</f>
        <v/>
      </c>
      <c r="I1917">
        <f ca="1">IF(ISNUMBER(SEARCH($A$1,Points_tbl[[#This Row],[Point Name]])),MAX($I$4:I1916)+1,0)</f>
        <v>0</v>
      </c>
    </row>
    <row r="1918" spans="7:9">
      <c r="G1918" s="130" t="s">
        <v>3031</v>
      </c>
      <c r="H1918" t="str">
        <f ca="1">IFERROR(INDEX(Points_tbl[Point Name],MATCH(ROWS(H$4:$H1917),Points_tbl[Index Count],0)),"")</f>
        <v/>
      </c>
      <c r="I1918">
        <f ca="1">IF(ISNUMBER(SEARCH($A$1,Points_tbl[[#This Row],[Point Name]])),MAX($I$4:I1917)+1,0)</f>
        <v>0</v>
      </c>
    </row>
    <row r="1919" spans="7:9">
      <c r="G1919" s="130" t="s">
        <v>3032</v>
      </c>
      <c r="H1919" t="str">
        <f ca="1">IFERROR(INDEX(Points_tbl[Point Name],MATCH(ROWS(H$4:$H1918),Points_tbl[Index Count],0)),"")</f>
        <v/>
      </c>
      <c r="I1919">
        <f ca="1">IF(ISNUMBER(SEARCH($A$1,Points_tbl[[#This Row],[Point Name]])),MAX($I$4:I1918)+1,0)</f>
        <v>0</v>
      </c>
    </row>
    <row r="1920" spans="7:9">
      <c r="G1920" s="130" t="s">
        <v>3033</v>
      </c>
      <c r="H1920" t="str">
        <f ca="1">IFERROR(INDEX(Points_tbl[Point Name],MATCH(ROWS(H$4:$H1919),Points_tbl[Index Count],0)),"")</f>
        <v/>
      </c>
      <c r="I1920">
        <f ca="1">IF(ISNUMBER(SEARCH($A$1,Points_tbl[[#This Row],[Point Name]])),MAX($I$4:I1919)+1,0)</f>
        <v>0</v>
      </c>
    </row>
    <row r="1921" spans="7:9">
      <c r="G1921" s="130" t="s">
        <v>3034</v>
      </c>
      <c r="H1921" t="str">
        <f ca="1">IFERROR(INDEX(Points_tbl[Point Name],MATCH(ROWS(H$4:$H1920),Points_tbl[Index Count],0)),"")</f>
        <v/>
      </c>
      <c r="I1921">
        <f ca="1">IF(ISNUMBER(SEARCH($A$1,Points_tbl[[#This Row],[Point Name]])),MAX($I$4:I1920)+1,0)</f>
        <v>0</v>
      </c>
    </row>
    <row r="1922" spans="7:9">
      <c r="G1922" s="130" t="s">
        <v>777</v>
      </c>
      <c r="H1922" t="str">
        <f ca="1">IFERROR(INDEX(Points_tbl[Point Name],MATCH(ROWS(H$4:$H1921),Points_tbl[Index Count],0)),"")</f>
        <v/>
      </c>
      <c r="I1922">
        <f ca="1">IF(ISNUMBER(SEARCH($A$1,Points_tbl[[#This Row],[Point Name]])),MAX($I$4:I1921)+1,0)</f>
        <v>0</v>
      </c>
    </row>
    <row r="1923" spans="7:9">
      <c r="G1923" s="130" t="s">
        <v>778</v>
      </c>
      <c r="H1923" t="str">
        <f ca="1">IFERROR(INDEX(Points_tbl[Point Name],MATCH(ROWS(H$4:$H1922),Points_tbl[Index Count],0)),"")</f>
        <v/>
      </c>
      <c r="I1923">
        <f ca="1">IF(ISNUMBER(SEARCH($A$1,Points_tbl[[#This Row],[Point Name]])),MAX($I$4:I1922)+1,0)</f>
        <v>0</v>
      </c>
    </row>
    <row r="1924" spans="7:9">
      <c r="G1924" s="130" t="s">
        <v>779</v>
      </c>
      <c r="H1924" t="str">
        <f ca="1">IFERROR(INDEX(Points_tbl[Point Name],MATCH(ROWS(H$4:$H1923),Points_tbl[Index Count],0)),"")</f>
        <v/>
      </c>
      <c r="I1924">
        <f ca="1">IF(ISNUMBER(SEARCH($A$1,Points_tbl[[#This Row],[Point Name]])),MAX($I$4:I1923)+1,0)</f>
        <v>0</v>
      </c>
    </row>
    <row r="1925" spans="7:9">
      <c r="G1925" s="130" t="s">
        <v>3035</v>
      </c>
      <c r="H1925" t="str">
        <f ca="1">IFERROR(INDEX(Points_tbl[Point Name],MATCH(ROWS(H$4:$H1924),Points_tbl[Index Count],0)),"")</f>
        <v/>
      </c>
      <c r="I1925">
        <f ca="1">IF(ISNUMBER(SEARCH($A$1,Points_tbl[[#This Row],[Point Name]])),MAX($I$4:I1924)+1,0)</f>
        <v>0</v>
      </c>
    </row>
    <row r="1926" spans="7:9">
      <c r="G1926" s="130" t="s">
        <v>204</v>
      </c>
      <c r="H1926" t="str">
        <f ca="1">IFERROR(INDEX(Points_tbl[Point Name],MATCH(ROWS(H$4:$H1925),Points_tbl[Index Count],0)),"")</f>
        <v/>
      </c>
      <c r="I1926">
        <f ca="1">IF(ISNUMBER(SEARCH($A$1,Points_tbl[[#This Row],[Point Name]])),MAX($I$4:I1925)+1,0)</f>
        <v>0</v>
      </c>
    </row>
    <row r="1927" spans="7:9">
      <c r="G1927" s="130" t="s">
        <v>780</v>
      </c>
      <c r="H1927" t="str">
        <f ca="1">IFERROR(INDEX(Points_tbl[Point Name],MATCH(ROWS(H$4:$H1926),Points_tbl[Index Count],0)),"")</f>
        <v/>
      </c>
      <c r="I1927">
        <f ca="1">IF(ISNUMBER(SEARCH($A$1,Points_tbl[[#This Row],[Point Name]])),MAX($I$4:I1926)+1,0)</f>
        <v>0</v>
      </c>
    </row>
    <row r="1928" spans="7:9">
      <c r="G1928" s="130" t="s">
        <v>3036</v>
      </c>
      <c r="H1928" t="str">
        <f ca="1">IFERROR(INDEX(Points_tbl[Point Name],MATCH(ROWS(H$4:$H1927),Points_tbl[Index Count],0)),"")</f>
        <v/>
      </c>
      <c r="I1928">
        <f ca="1">IF(ISNUMBER(SEARCH($A$1,Points_tbl[[#This Row],[Point Name]])),MAX($I$4:I1927)+1,0)</f>
        <v>0</v>
      </c>
    </row>
    <row r="1929" spans="7:9">
      <c r="G1929" s="130" t="s">
        <v>3037</v>
      </c>
      <c r="H1929" t="str">
        <f ca="1">IFERROR(INDEX(Points_tbl[Point Name],MATCH(ROWS(H$4:$H1928),Points_tbl[Index Count],0)),"")</f>
        <v/>
      </c>
      <c r="I1929">
        <f ca="1">IF(ISNUMBER(SEARCH($A$1,Points_tbl[[#This Row],[Point Name]])),MAX($I$4:I1928)+1,0)</f>
        <v>0</v>
      </c>
    </row>
    <row r="1930" spans="7:9">
      <c r="G1930" s="130" t="s">
        <v>781</v>
      </c>
      <c r="H1930" t="str">
        <f ca="1">IFERROR(INDEX(Points_tbl[Point Name],MATCH(ROWS(H$4:$H1929),Points_tbl[Index Count],0)),"")</f>
        <v/>
      </c>
      <c r="I1930">
        <f ca="1">IF(ISNUMBER(SEARCH($A$1,Points_tbl[[#This Row],[Point Name]])),MAX($I$4:I1929)+1,0)</f>
        <v>0</v>
      </c>
    </row>
  </sheetData>
  <sheetProtection algorithmName="SHA-512" hashValue="wJgSZ+QOhKn92FETANayeAr+vfPMkq/pP7gcLPIp2tBUNVg26qG07/FERzsLYsg7SqPBEvr3dKBN5MmIUv+3iA==" saltValue="9XonYTZXbim2UfxO8jKWdA==" spinCount="100000" sheet="1"/>
  <phoneticPr fontId="47" type="noConversion"/>
  <conditionalFormatting sqref="A5:A89">
    <cfRule type="duplicateValues" dxfId="7" priority="27"/>
  </conditionalFormatting>
  <conditionalFormatting sqref="B64:B85">
    <cfRule type="duplicateValues" dxfId="6" priority="6"/>
  </conditionalFormatting>
  <conditionalFormatting sqref="B64:B89">
    <cfRule type="duplicateValues" dxfId="5" priority="7"/>
  </conditionalFormatting>
  <conditionalFormatting sqref="B86:B89">
    <cfRule type="duplicateValues" dxfId="4" priority="5"/>
  </conditionalFormatting>
  <conditionalFormatting sqref="G5:G1930">
    <cfRule type="duplicateValues" dxfId="3" priority="25"/>
    <cfRule type="duplicateValues" dxfId="2" priority="26"/>
  </conditionalFormatting>
  <conditionalFormatting sqref="K6:K50">
    <cfRule type="duplicateValues" dxfId="1" priority="24"/>
  </conditionalFormatting>
  <conditionalFormatting sqref="O137:O175">
    <cfRule type="duplicateValues" dxfId="0" priority="3"/>
  </conditionalFormatting>
  <pageMargins left="0.7" right="0.7" top="0.75" bottom="0.75" header="0.3" footer="0.3"/>
  <pageSetup orientation="portrait" r:id="rId1"/>
  <tableParts count="5">
    <tablePart r:id="rId2"/>
    <tablePart r:id="rId3"/>
    <tablePart r:id="rId4"/>
    <tablePart r:id="rId5"/>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A37DA-A17F-4378-AC1D-E7399116A7AE}">
  <dimension ref="A1:L9836"/>
  <sheetViews>
    <sheetView zoomScale="104" workbookViewId="0">
      <selection activeCell="I20" sqref="I20"/>
    </sheetView>
  </sheetViews>
  <sheetFormatPr defaultRowHeight="14.4"/>
  <cols>
    <col min="1" max="1" width="37" customWidth="1"/>
  </cols>
  <sheetData>
    <row r="1" spans="1:3">
      <c r="A1" s="35" t="s">
        <v>90</v>
      </c>
      <c r="B1" s="35" t="str">
        <f>'Start Here'!B26</f>
        <v/>
      </c>
    </row>
    <row r="2" spans="1:3">
      <c r="A2" s="35" t="s">
        <v>1733</v>
      </c>
      <c r="B2" s="125">
        <f>'Start Here'!B28</f>
        <v>2024</v>
      </c>
    </row>
    <row r="3" spans="1:3">
      <c r="A3" s="35" t="s">
        <v>1734</v>
      </c>
      <c r="B3" s="35" t="str">
        <f ca="1">IF(COUNTIF($B$8:$B$15,"Fail")&gt;0,"Fail","Pass")</f>
        <v>Fail</v>
      </c>
    </row>
    <row r="4" spans="1:3">
      <c r="A4" s="35" t="s">
        <v>1735</v>
      </c>
      <c r="B4" s="125" t="s">
        <v>1753</v>
      </c>
    </row>
    <row r="5" spans="1:3">
      <c r="A5" s="35" t="s">
        <v>1142</v>
      </c>
      <c r="B5" s="125" t="str">
        <f>'Start Here'!D2</f>
        <v>Version 3.0.1</v>
      </c>
    </row>
    <row r="8" spans="1:3">
      <c r="A8" s="35" t="s">
        <v>1736</v>
      </c>
      <c r="B8" s="124" t="str">
        <f>IF(OR(COUNTBLANK('Start Here'!B25)+COUNTBLANK('Start Here'!B29)+COUNTBLANK('Start Here'!B33)+COUNTBLANK('Start Here'!B41)+COUNTBLANK('Start Here'!B56)+COUNTBLANK('Start Here'!B54)+COUNTBLANK('Start Here'!B58)+IF('Start Here'!B36="Other",COUNTBLANK('Start Here'!B37),0)+COUNTBLANK('Start Here'!B60)),"FAIL","PASS")</f>
        <v>FAIL</v>
      </c>
      <c r="C8" t="s">
        <v>1826</v>
      </c>
    </row>
    <row r="9" spans="1:3">
      <c r="A9" s="35" t="s">
        <v>1754</v>
      </c>
      <c r="B9" t="str">
        <f>IF(COUNTIF('Start Here'!B33:B61,"Verify Entry")&gt;0,"FAIL","PASS")</f>
        <v>PASS</v>
      </c>
    </row>
    <row r="10" spans="1:3">
      <c r="A10" s="35" t="s">
        <v>1737</v>
      </c>
      <c r="B10" s="124" t="str">
        <f>IF(B1="","FAIL","PASS")</f>
        <v>FAIL</v>
      </c>
      <c r="C10" t="s">
        <v>1825</v>
      </c>
    </row>
    <row r="11" spans="1:3">
      <c r="A11" s="35" t="s">
        <v>1738</v>
      </c>
      <c r="B11" t="str" cm="1">
        <f t="array" ref="B11">IF(OR(ISERROR(Spec_Imports[]),COUNTIF(Spec_Imports[],"Verify Entry")&gt;0),"FAIL","PASS")</f>
        <v>PASS</v>
      </c>
      <c r="C11" t="s">
        <v>1827</v>
      </c>
    </row>
    <row r="12" spans="1:3">
      <c r="A12" s="35" t="s">
        <v>1739</v>
      </c>
      <c r="B12" t="str" cm="1">
        <f t="array" ref="B12">IF(OR(ISERROR(Unspec_Imports[]),COUNTIF(Unspec_Imports[],"Verify Entry")&gt;0),"FAIL","PASS")</f>
        <v>PASS</v>
      </c>
      <c r="C12" t="s">
        <v>1828</v>
      </c>
    </row>
    <row r="13" spans="1:3">
      <c r="A13" s="35" t="s">
        <v>1756</v>
      </c>
      <c r="B13" t="str">
        <f>IF(COUNTIF('Spec Exports'!T8:T107,"FAIL")&gt;0,"FAIL","PASS")</f>
        <v>PASS</v>
      </c>
      <c r="C13" t="s">
        <v>1829</v>
      </c>
    </row>
    <row r="14" spans="1:3">
      <c r="A14" s="35" t="s">
        <v>1757</v>
      </c>
      <c r="B14" t="str">
        <f>IF(COUNTIF(Unspec_Exports[First_Deliverer_Listed],"Verify Entry")&gt;0,"FAIL","PASS")</f>
        <v>PASS</v>
      </c>
      <c r="C14" t="s">
        <v>1830</v>
      </c>
    </row>
    <row r="15" spans="1:3">
      <c r="A15" s="35" t="s">
        <v>1819</v>
      </c>
      <c r="B15" t="str">
        <f ca="1">IF(OR(B19="FAIL",B40="FAIL",B229="FAIL",B624="FAIL",B677="FAIL",B1075="FAIL"), "FAIL", "PASS")</f>
        <v>PASS</v>
      </c>
      <c r="C15" t="s">
        <v>1820</v>
      </c>
    </row>
    <row r="18" spans="1:2">
      <c r="A18" s="35" t="s">
        <v>1821</v>
      </c>
    </row>
    <row r="19" spans="1:2">
      <c r="A19" s="35" t="s">
        <v>1822</v>
      </c>
      <c r="B19" s="35" t="str">
        <f ca="1">IF(COUNTIF(B20:B38,"TRUE")&gt;0,"FAIL","PASS")</f>
        <v>PASS</v>
      </c>
    </row>
    <row r="20" spans="1:2">
      <c r="A20" s="218" t="s">
        <v>1823</v>
      </c>
      <c r="B20" s="35" t="b">
        <f ca="1">ISNUMBER(SEARCH(".xls",_xlfn.FORMULATEXT('Start Here'!B25)))</f>
        <v>0</v>
      </c>
    </row>
    <row r="21" spans="1:2">
      <c r="A21" s="218" t="s">
        <v>1831</v>
      </c>
      <c r="B21" s="35" t="b">
        <f ca="1">ISNUMBER(SEARCH(".xls",_xlfn.FORMULATEXT('Start Here'!B29)))</f>
        <v>0</v>
      </c>
    </row>
    <row r="22" spans="1:2">
      <c r="A22" s="218" t="s">
        <v>1824</v>
      </c>
      <c r="B22" s="35" t="b">
        <f ca="1">ISNUMBER(SEARCH(".xls",_xlfn.FORMULATEXT('Start Here'!B30)))</f>
        <v>0</v>
      </c>
    </row>
    <row r="23" spans="1:2">
      <c r="A23" s="218" t="s">
        <v>1832</v>
      </c>
      <c r="B23" s="35" t="b" cm="1">
        <f t="array" aca="1" ref="B23:B28" ca="1">ISNUMBER(SEARCH(".xls",_xlfn.FORMULATEXT('Start Here'!B33:B38)))</f>
        <v>0</v>
      </c>
    </row>
    <row r="24" spans="1:2">
      <c r="B24" t="b">
        <f ca="1"/>
        <v>0</v>
      </c>
    </row>
    <row r="25" spans="1:2">
      <c r="B25" t="b">
        <f ca="1"/>
        <v>0</v>
      </c>
    </row>
    <row r="26" spans="1:2">
      <c r="B26" t="b">
        <f ca="1"/>
        <v>0</v>
      </c>
    </row>
    <row r="27" spans="1:2">
      <c r="B27" t="b">
        <f ca="1"/>
        <v>0</v>
      </c>
    </row>
    <row r="28" spans="1:2">
      <c r="B28" t="b">
        <f ca="1"/>
        <v>0</v>
      </c>
    </row>
    <row r="29" spans="1:2">
      <c r="A29" s="218" t="s">
        <v>1833</v>
      </c>
      <c r="B29" s="35" t="b" cm="1">
        <f t="array" aca="1" ref="B29:B30" ca="1">ISNUMBER(SEARCH(".xls",_xlfn.FORMULATEXT('Start Here'!B41:B42)))</f>
        <v>0</v>
      </c>
    </row>
    <row r="30" spans="1:2">
      <c r="B30" t="b">
        <f ca="1"/>
        <v>0</v>
      </c>
    </row>
    <row r="31" spans="1:2">
      <c r="A31" s="218" t="s">
        <v>1834</v>
      </c>
      <c r="B31" s="35" t="b" cm="1">
        <f t="array" aca="1" ref="B31:B38" ca="1">ISNUMBER(SEARCH(".xls",_xlfn.FORMULATEXT('Start Here'!B54:B61)))</f>
        <v>0</v>
      </c>
    </row>
    <row r="32" spans="1:2">
      <c r="B32" t="b">
        <f ca="1"/>
        <v>0</v>
      </c>
    </row>
    <row r="33" spans="1:12">
      <c r="B33" t="b">
        <f ca="1"/>
        <v>0</v>
      </c>
    </row>
    <row r="34" spans="1:12">
      <c r="B34" t="b">
        <f ca="1"/>
        <v>0</v>
      </c>
    </row>
    <row r="35" spans="1:12">
      <c r="B35" t="b">
        <f ca="1"/>
        <v>0</v>
      </c>
    </row>
    <row r="36" spans="1:12">
      <c r="B36" t="b">
        <f ca="1"/>
        <v>0</v>
      </c>
    </row>
    <row r="37" spans="1:12">
      <c r="B37" t="b">
        <f ca="1"/>
        <v>0</v>
      </c>
    </row>
    <row r="38" spans="1:12">
      <c r="B38" t="b">
        <f ca="1"/>
        <v>0</v>
      </c>
    </row>
    <row r="40" spans="1:12">
      <c r="A40" s="35" t="s">
        <v>1835</v>
      </c>
      <c r="B40" s="35" t="str">
        <f ca="1">IF(COUNTIF(A42:L227,"TRUE")&gt;0,"FAIL","PASS")</f>
        <v>PASS</v>
      </c>
    </row>
    <row r="41" spans="1:12" ht="15.6">
      <c r="A41" t="s">
        <v>25</v>
      </c>
      <c r="B41" t="s">
        <v>29</v>
      </c>
      <c r="C41" t="s">
        <v>1761</v>
      </c>
      <c r="D41" t="s">
        <v>30</v>
      </c>
      <c r="E41" t="s">
        <v>1836</v>
      </c>
      <c r="F41" t="s">
        <v>34</v>
      </c>
      <c r="G41" s="3" t="s">
        <v>35</v>
      </c>
      <c r="H41" s="3" t="s">
        <v>36</v>
      </c>
      <c r="I41" s="3" t="s">
        <v>1747</v>
      </c>
      <c r="J41" s="3" t="s">
        <v>42</v>
      </c>
      <c r="K41" s="3" t="s">
        <v>43</v>
      </c>
      <c r="L41" s="3" t="s">
        <v>63</v>
      </c>
    </row>
    <row r="42" spans="1:12" hidden="1">
      <c r="A42" t="e" cm="1" vm="1">
        <f t="array" aca="1" ref="A42" ca="1">ISNUMBER(SEARCH(".xls",_xlfn.FORMULATEXT(Spec_Imports[Facility_Unit_Name])))</f>
        <v>#VALUE!</v>
      </c>
      <c r="B42" t="e" cm="1" vm="1">
        <f t="array" aca="1" ref="B42" ca="1">ISNUMBER(SEARCH(".xls",_xlfn.FORMULATEXT(Spec_Imports[Aggregated_First_POR])))</f>
        <v>#VALUE!</v>
      </c>
      <c r="C42" t="e" cm="1" vm="1">
        <f t="array" aca="1" ref="C42" ca="1">ISNUMBER(SEARCH(".xls",_xlfn.FORMULATEXT(Spec_Imports[Tagged_Metered])))</f>
        <v>#VALUE!</v>
      </c>
      <c r="D42" t="e" cm="1" vm="1">
        <f t="array" aca="1" ref="D42" ca="1">ISNUMBER(SEARCH(".xls",_xlfn.FORMULATEXT(Spec_Imports[Specified_Electricity_Deliveries])))</f>
        <v>#VALUE!</v>
      </c>
      <c r="E42" t="e" cm="1" vm="1">
        <f t="array" aca="1" ref="E42" ca="1">ISNUMBER(SEARCH(".xls",_xlfn.FORMULATEXT(Spec_Imports[Transmission_Loss_Determination])))</f>
        <v>#VALUE!</v>
      </c>
      <c r="F42" t="e" cm="1" vm="2">
        <f t="array" aca="1" ref="F42" ca="1">ISNUMBER(SEARCH(".xls",_xlfn.FORMULATEXT(Spec_Imports[[Are_You_First_Deliverer]:[First_Deliverer_Listed]])))</f>
        <v>#VALUE!</v>
      </c>
      <c r="H42" t="e" cm="1" vm="1">
        <f t="array" aca="1" ref="H42" ca="1">ISNUMBER(SEARCH(".xls",_xlfn.FORMULATEXT(Spec_Imports[Direct_Delivery_Method])))</f>
        <v>#VALUE!</v>
      </c>
      <c r="I42" t="b" cm="1">
        <f t="array" aca="1" ref="I42:I230" ca="1">ISNUMBER(SEARCH(".xls",_xlfn.FORMULATEXT(Spec_Imports[Share_Or_Opposed_Fixed_Amount])))</f>
        <v>0</v>
      </c>
      <c r="J42" t="b" cm="1">
        <f t="array" aca="1" ref="J42:K230" ca="1">ISNUMBER(SEARCH(".xls",_xlfn.FORMULATEXT(Spec_Imports[[Meter_Data_Zero_RPS]:[Meter_Data_Resource_Excluded]])))</f>
        <v>0</v>
      </c>
      <c r="K42" t="b">
        <f ca="1"/>
        <v>0</v>
      </c>
      <c r="L42" t="b" cm="1">
        <f t="array" aca="1" ref="L42:L230" ca="1">ISNUMBER(SEARCH(".xls",_xlfn.FORMULATEXT(Spec_Imports[Spec_Imports_Notes])))</f>
        <v>0</v>
      </c>
    </row>
    <row r="43" spans="1:12" hidden="1">
      <c r="I43" t="b">
        <f ca="1"/>
        <v>0</v>
      </c>
      <c r="J43" t="b">
        <f ca="1"/>
        <v>0</v>
      </c>
      <c r="K43" t="b">
        <f ca="1"/>
        <v>0</v>
      </c>
      <c r="L43" t="b">
        <f ca="1"/>
        <v>0</v>
      </c>
    </row>
    <row r="44" spans="1:12" hidden="1">
      <c r="I44" t="b">
        <f ca="1"/>
        <v>0</v>
      </c>
      <c r="J44" t="b">
        <f ca="1"/>
        <v>0</v>
      </c>
      <c r="K44" t="b">
        <f ca="1"/>
        <v>0</v>
      </c>
      <c r="L44" t="b">
        <f ca="1"/>
        <v>0</v>
      </c>
    </row>
    <row r="45" spans="1:12" hidden="1">
      <c r="I45" t="b">
        <f ca="1"/>
        <v>0</v>
      </c>
      <c r="J45" t="b">
        <f ca="1"/>
        <v>0</v>
      </c>
      <c r="K45" t="b">
        <f ca="1"/>
        <v>0</v>
      </c>
      <c r="L45" t="b">
        <f ca="1"/>
        <v>0</v>
      </c>
    </row>
    <row r="46" spans="1:12" hidden="1">
      <c r="I46" t="b">
        <f ca="1"/>
        <v>0</v>
      </c>
      <c r="J46" t="b">
        <f ca="1"/>
        <v>0</v>
      </c>
      <c r="K46" t="b">
        <f ca="1"/>
        <v>0</v>
      </c>
      <c r="L46" t="b">
        <f ca="1"/>
        <v>0</v>
      </c>
    </row>
    <row r="47" spans="1:12" hidden="1">
      <c r="I47" t="b">
        <f ca="1"/>
        <v>0</v>
      </c>
      <c r="J47" t="b">
        <f ca="1"/>
        <v>0</v>
      </c>
      <c r="K47" t="b">
        <f ca="1"/>
        <v>0</v>
      </c>
      <c r="L47" t="b">
        <f ca="1"/>
        <v>0</v>
      </c>
    </row>
    <row r="48" spans="1:12" hidden="1">
      <c r="I48" t="b">
        <f ca="1"/>
        <v>0</v>
      </c>
      <c r="J48" t="b">
        <f ca="1"/>
        <v>0</v>
      </c>
      <c r="K48" t="b">
        <f ca="1"/>
        <v>0</v>
      </c>
      <c r="L48" t="b">
        <f ca="1"/>
        <v>0</v>
      </c>
    </row>
    <row r="49" spans="9:12" hidden="1">
      <c r="I49" t="b">
        <f ca="1"/>
        <v>0</v>
      </c>
      <c r="J49" t="b">
        <f ca="1"/>
        <v>0</v>
      </c>
      <c r="K49" t="b">
        <f ca="1"/>
        <v>0</v>
      </c>
      <c r="L49" t="b">
        <f ca="1"/>
        <v>0</v>
      </c>
    </row>
    <row r="50" spans="9:12" hidden="1">
      <c r="I50" t="b">
        <f ca="1"/>
        <v>0</v>
      </c>
      <c r="J50" t="b">
        <f ca="1"/>
        <v>0</v>
      </c>
      <c r="K50" t="b">
        <f ca="1"/>
        <v>0</v>
      </c>
      <c r="L50" t="b">
        <f ca="1"/>
        <v>0</v>
      </c>
    </row>
    <row r="51" spans="9:12" hidden="1">
      <c r="I51" t="b">
        <f ca="1"/>
        <v>0</v>
      </c>
      <c r="J51" t="b">
        <f ca="1"/>
        <v>0</v>
      </c>
      <c r="K51" t="b">
        <f ca="1"/>
        <v>0</v>
      </c>
      <c r="L51" t="b">
        <f ca="1"/>
        <v>0</v>
      </c>
    </row>
    <row r="52" spans="9:12" hidden="1">
      <c r="I52" t="b">
        <f ca="1"/>
        <v>0</v>
      </c>
      <c r="J52" t="b">
        <f ca="1"/>
        <v>0</v>
      </c>
      <c r="K52" t="b">
        <f ca="1"/>
        <v>0</v>
      </c>
      <c r="L52" t="b">
        <f ca="1"/>
        <v>0</v>
      </c>
    </row>
    <row r="53" spans="9:12" hidden="1">
      <c r="I53" t="b">
        <f ca="1"/>
        <v>0</v>
      </c>
      <c r="J53" t="b">
        <f ca="1"/>
        <v>0</v>
      </c>
      <c r="K53" t="b">
        <f ca="1"/>
        <v>0</v>
      </c>
      <c r="L53" t="b">
        <f ca="1"/>
        <v>0</v>
      </c>
    </row>
    <row r="54" spans="9:12" hidden="1">
      <c r="I54" t="b">
        <f ca="1"/>
        <v>0</v>
      </c>
      <c r="J54" t="b">
        <f ca="1"/>
        <v>0</v>
      </c>
      <c r="K54" t="b">
        <f ca="1"/>
        <v>0</v>
      </c>
      <c r="L54" t="b">
        <f ca="1"/>
        <v>0</v>
      </c>
    </row>
    <row r="55" spans="9:12" hidden="1">
      <c r="I55" t="b">
        <f ca="1"/>
        <v>0</v>
      </c>
      <c r="J55" t="b">
        <f ca="1"/>
        <v>0</v>
      </c>
      <c r="K55" t="b">
        <f ca="1"/>
        <v>0</v>
      </c>
      <c r="L55" t="b">
        <f ca="1"/>
        <v>0</v>
      </c>
    </row>
    <row r="56" spans="9:12" hidden="1">
      <c r="I56" t="b">
        <f ca="1"/>
        <v>0</v>
      </c>
      <c r="J56" t="b">
        <f ca="1"/>
        <v>0</v>
      </c>
      <c r="K56" t="b">
        <f ca="1"/>
        <v>0</v>
      </c>
      <c r="L56" t="b">
        <f ca="1"/>
        <v>0</v>
      </c>
    </row>
    <row r="57" spans="9:12" hidden="1">
      <c r="I57" t="b">
        <f ca="1"/>
        <v>0</v>
      </c>
      <c r="J57" t="b">
        <f ca="1"/>
        <v>0</v>
      </c>
      <c r="K57" t="b">
        <f ca="1"/>
        <v>0</v>
      </c>
      <c r="L57" t="b">
        <f ca="1"/>
        <v>0</v>
      </c>
    </row>
    <row r="58" spans="9:12" hidden="1">
      <c r="I58" t="b">
        <f ca="1"/>
        <v>0</v>
      </c>
      <c r="J58" t="b">
        <f ca="1"/>
        <v>0</v>
      </c>
      <c r="K58" t="b">
        <f ca="1"/>
        <v>0</v>
      </c>
      <c r="L58" t="b">
        <f ca="1"/>
        <v>0</v>
      </c>
    </row>
    <row r="59" spans="9:12" hidden="1">
      <c r="I59" t="b">
        <f ca="1"/>
        <v>0</v>
      </c>
      <c r="J59" t="b">
        <f ca="1"/>
        <v>0</v>
      </c>
      <c r="K59" t="b">
        <f ca="1"/>
        <v>0</v>
      </c>
      <c r="L59" t="b">
        <f ca="1"/>
        <v>0</v>
      </c>
    </row>
    <row r="60" spans="9:12" hidden="1">
      <c r="I60" t="b">
        <f ca="1"/>
        <v>0</v>
      </c>
      <c r="J60" t="b">
        <f ca="1"/>
        <v>0</v>
      </c>
      <c r="K60" t="b">
        <f ca="1"/>
        <v>0</v>
      </c>
      <c r="L60" t="b">
        <f ca="1"/>
        <v>0</v>
      </c>
    </row>
    <row r="61" spans="9:12" hidden="1">
      <c r="I61" t="b">
        <f ca="1"/>
        <v>0</v>
      </c>
      <c r="J61" t="b">
        <f ca="1"/>
        <v>0</v>
      </c>
      <c r="K61" t="b">
        <f ca="1"/>
        <v>0</v>
      </c>
      <c r="L61" t="b">
        <f ca="1"/>
        <v>0</v>
      </c>
    </row>
    <row r="62" spans="9:12" hidden="1">
      <c r="I62" t="b">
        <f ca="1"/>
        <v>0</v>
      </c>
      <c r="J62" t="b">
        <f ca="1"/>
        <v>0</v>
      </c>
      <c r="K62" t="b">
        <f ca="1"/>
        <v>0</v>
      </c>
      <c r="L62" t="b">
        <f ca="1"/>
        <v>0</v>
      </c>
    </row>
    <row r="63" spans="9:12" hidden="1">
      <c r="I63" t="b">
        <f ca="1"/>
        <v>0</v>
      </c>
      <c r="J63" t="b">
        <f ca="1"/>
        <v>0</v>
      </c>
      <c r="K63" t="b">
        <f ca="1"/>
        <v>0</v>
      </c>
      <c r="L63" t="b">
        <f ca="1"/>
        <v>0</v>
      </c>
    </row>
    <row r="64" spans="9:12" hidden="1">
      <c r="I64" t="b">
        <f ca="1"/>
        <v>0</v>
      </c>
      <c r="J64" t="b">
        <f ca="1"/>
        <v>0</v>
      </c>
      <c r="K64" t="b">
        <f ca="1"/>
        <v>0</v>
      </c>
      <c r="L64" t="b">
        <f ca="1"/>
        <v>0</v>
      </c>
    </row>
    <row r="65" spans="9:12" hidden="1">
      <c r="I65" t="b">
        <f ca="1"/>
        <v>0</v>
      </c>
      <c r="J65" t="b">
        <f ca="1"/>
        <v>0</v>
      </c>
      <c r="K65" t="b">
        <f ca="1"/>
        <v>0</v>
      </c>
      <c r="L65" t="b">
        <f ca="1"/>
        <v>0</v>
      </c>
    </row>
    <row r="66" spans="9:12" hidden="1">
      <c r="I66" t="b">
        <f ca="1"/>
        <v>0</v>
      </c>
      <c r="J66" t="b">
        <f ca="1"/>
        <v>0</v>
      </c>
      <c r="K66" t="b">
        <f ca="1"/>
        <v>0</v>
      </c>
      <c r="L66" t="b">
        <f ca="1"/>
        <v>0</v>
      </c>
    </row>
    <row r="67" spans="9:12" hidden="1">
      <c r="I67" t="b">
        <f ca="1"/>
        <v>0</v>
      </c>
      <c r="J67" t="b">
        <f ca="1"/>
        <v>0</v>
      </c>
      <c r="K67" t="b">
        <f ca="1"/>
        <v>0</v>
      </c>
      <c r="L67" t="b">
        <f ca="1"/>
        <v>0</v>
      </c>
    </row>
    <row r="68" spans="9:12" hidden="1">
      <c r="I68" t="b">
        <f ca="1"/>
        <v>0</v>
      </c>
      <c r="J68" t="b">
        <f ca="1"/>
        <v>0</v>
      </c>
      <c r="K68" t="b">
        <f ca="1"/>
        <v>0</v>
      </c>
      <c r="L68" t="b">
        <f ca="1"/>
        <v>0</v>
      </c>
    </row>
    <row r="69" spans="9:12" hidden="1">
      <c r="I69" t="b">
        <f ca="1"/>
        <v>0</v>
      </c>
      <c r="J69" t="b">
        <f ca="1"/>
        <v>0</v>
      </c>
      <c r="K69" t="b">
        <f ca="1"/>
        <v>0</v>
      </c>
      <c r="L69" t="b">
        <f ca="1"/>
        <v>0</v>
      </c>
    </row>
    <row r="70" spans="9:12" hidden="1">
      <c r="I70" t="b">
        <f ca="1"/>
        <v>0</v>
      </c>
      <c r="J70" t="b">
        <f ca="1"/>
        <v>0</v>
      </c>
      <c r="K70" t="b">
        <f ca="1"/>
        <v>0</v>
      </c>
      <c r="L70" t="b">
        <f ca="1"/>
        <v>0</v>
      </c>
    </row>
    <row r="71" spans="9:12" hidden="1">
      <c r="I71" t="b">
        <f ca="1"/>
        <v>0</v>
      </c>
      <c r="J71" t="b">
        <f ca="1"/>
        <v>0</v>
      </c>
      <c r="K71" t="b">
        <f ca="1"/>
        <v>0</v>
      </c>
      <c r="L71" t="b">
        <f ca="1"/>
        <v>0</v>
      </c>
    </row>
    <row r="72" spans="9:12" hidden="1">
      <c r="I72" t="b">
        <f ca="1"/>
        <v>0</v>
      </c>
      <c r="J72" t="b">
        <f ca="1"/>
        <v>0</v>
      </c>
      <c r="K72" t="b">
        <f ca="1"/>
        <v>0</v>
      </c>
      <c r="L72" t="b">
        <f ca="1"/>
        <v>0</v>
      </c>
    </row>
    <row r="73" spans="9:12" hidden="1">
      <c r="I73" t="b">
        <f ca="1"/>
        <v>0</v>
      </c>
      <c r="J73" t="b">
        <f ca="1"/>
        <v>0</v>
      </c>
      <c r="K73" t="b">
        <f ca="1"/>
        <v>0</v>
      </c>
      <c r="L73" t="b">
        <f ca="1"/>
        <v>0</v>
      </c>
    </row>
    <row r="74" spans="9:12" hidden="1">
      <c r="I74" t="b">
        <f ca="1"/>
        <v>0</v>
      </c>
      <c r="J74" t="b">
        <f ca="1"/>
        <v>0</v>
      </c>
      <c r="K74" t="b">
        <f ca="1"/>
        <v>0</v>
      </c>
      <c r="L74" t="b">
        <f ca="1"/>
        <v>0</v>
      </c>
    </row>
    <row r="75" spans="9:12" hidden="1">
      <c r="I75" t="b">
        <f ca="1"/>
        <v>0</v>
      </c>
      <c r="J75" t="b">
        <f ca="1"/>
        <v>0</v>
      </c>
      <c r="K75" t="b">
        <f ca="1"/>
        <v>0</v>
      </c>
      <c r="L75" t="b">
        <f ca="1"/>
        <v>0</v>
      </c>
    </row>
    <row r="76" spans="9:12" hidden="1">
      <c r="I76" t="b">
        <f ca="1"/>
        <v>0</v>
      </c>
      <c r="J76" t="b">
        <f ca="1"/>
        <v>0</v>
      </c>
      <c r="K76" t="b">
        <f ca="1"/>
        <v>0</v>
      </c>
      <c r="L76" t="b">
        <f ca="1"/>
        <v>0</v>
      </c>
    </row>
    <row r="77" spans="9:12" hidden="1">
      <c r="I77" t="b">
        <f ca="1"/>
        <v>0</v>
      </c>
      <c r="J77" t="b">
        <f ca="1"/>
        <v>0</v>
      </c>
      <c r="K77" t="b">
        <f ca="1"/>
        <v>0</v>
      </c>
      <c r="L77" t="b">
        <f ca="1"/>
        <v>0</v>
      </c>
    </row>
    <row r="78" spans="9:12" hidden="1">
      <c r="I78" t="b">
        <f ca="1"/>
        <v>0</v>
      </c>
      <c r="J78" t="b">
        <f ca="1"/>
        <v>0</v>
      </c>
      <c r="K78" t="b">
        <f ca="1"/>
        <v>0</v>
      </c>
      <c r="L78" t="b">
        <f ca="1"/>
        <v>0</v>
      </c>
    </row>
    <row r="79" spans="9:12" hidden="1">
      <c r="I79" t="b">
        <f ca="1"/>
        <v>0</v>
      </c>
      <c r="J79" t="b">
        <f ca="1"/>
        <v>0</v>
      </c>
      <c r="K79" t="b">
        <f ca="1"/>
        <v>0</v>
      </c>
      <c r="L79" t="b">
        <f ca="1"/>
        <v>0</v>
      </c>
    </row>
    <row r="80" spans="9:12" hidden="1">
      <c r="I80" t="b">
        <f ca="1"/>
        <v>0</v>
      </c>
      <c r="J80" t="b">
        <f ca="1"/>
        <v>0</v>
      </c>
      <c r="K80" t="b">
        <f ca="1"/>
        <v>0</v>
      </c>
      <c r="L80" t="b">
        <f ca="1"/>
        <v>0</v>
      </c>
    </row>
    <row r="81" spans="9:12" hidden="1">
      <c r="I81" t="b">
        <f ca="1"/>
        <v>0</v>
      </c>
      <c r="J81" t="b">
        <f ca="1"/>
        <v>0</v>
      </c>
      <c r="K81" t="b">
        <f ca="1"/>
        <v>0</v>
      </c>
      <c r="L81" t="b">
        <f ca="1"/>
        <v>0</v>
      </c>
    </row>
    <row r="82" spans="9:12" hidden="1">
      <c r="I82" t="b">
        <f ca="1"/>
        <v>0</v>
      </c>
      <c r="J82" t="b">
        <f ca="1"/>
        <v>0</v>
      </c>
      <c r="K82" t="b">
        <f ca="1"/>
        <v>0</v>
      </c>
      <c r="L82" t="b">
        <f ca="1"/>
        <v>0</v>
      </c>
    </row>
    <row r="83" spans="9:12" hidden="1">
      <c r="I83" t="b">
        <f ca="1"/>
        <v>0</v>
      </c>
      <c r="J83" t="b">
        <f ca="1"/>
        <v>0</v>
      </c>
      <c r="K83" t="b">
        <f ca="1"/>
        <v>0</v>
      </c>
      <c r="L83" t="b">
        <f ca="1"/>
        <v>0</v>
      </c>
    </row>
    <row r="84" spans="9:12" hidden="1">
      <c r="I84" t="b">
        <f ca="1"/>
        <v>0</v>
      </c>
      <c r="J84" t="b">
        <f ca="1"/>
        <v>0</v>
      </c>
      <c r="K84" t="b">
        <f ca="1"/>
        <v>0</v>
      </c>
      <c r="L84" t="b">
        <f ca="1"/>
        <v>0</v>
      </c>
    </row>
    <row r="85" spans="9:12" hidden="1">
      <c r="I85" t="b">
        <f ca="1"/>
        <v>0</v>
      </c>
      <c r="J85" t="b">
        <f ca="1"/>
        <v>0</v>
      </c>
      <c r="K85" t="b">
        <f ca="1"/>
        <v>0</v>
      </c>
      <c r="L85" t="b">
        <f ca="1"/>
        <v>0</v>
      </c>
    </row>
    <row r="86" spans="9:12" hidden="1">
      <c r="I86" t="b">
        <f ca="1"/>
        <v>0</v>
      </c>
      <c r="J86" t="b">
        <f ca="1"/>
        <v>0</v>
      </c>
      <c r="K86" t="b">
        <f ca="1"/>
        <v>0</v>
      </c>
      <c r="L86" t="b">
        <f ca="1"/>
        <v>0</v>
      </c>
    </row>
    <row r="87" spans="9:12" hidden="1">
      <c r="I87" t="b">
        <f ca="1"/>
        <v>0</v>
      </c>
      <c r="J87" t="b">
        <f ca="1"/>
        <v>0</v>
      </c>
      <c r="K87" t="b">
        <f ca="1"/>
        <v>0</v>
      </c>
      <c r="L87" t="b">
        <f ca="1"/>
        <v>0</v>
      </c>
    </row>
    <row r="88" spans="9:12" hidden="1">
      <c r="I88" t="b">
        <f ca="1"/>
        <v>0</v>
      </c>
      <c r="J88" t="b">
        <f ca="1"/>
        <v>0</v>
      </c>
      <c r="K88" t="b">
        <f ca="1"/>
        <v>0</v>
      </c>
      <c r="L88" t="b">
        <f ca="1"/>
        <v>0</v>
      </c>
    </row>
    <row r="89" spans="9:12" hidden="1">
      <c r="I89" t="b">
        <f ca="1"/>
        <v>0</v>
      </c>
      <c r="J89" t="b">
        <f ca="1"/>
        <v>0</v>
      </c>
      <c r="K89" t="b">
        <f ca="1"/>
        <v>0</v>
      </c>
      <c r="L89" t="b">
        <f ca="1"/>
        <v>0</v>
      </c>
    </row>
    <row r="90" spans="9:12" hidden="1">
      <c r="I90" t="b">
        <f ca="1"/>
        <v>0</v>
      </c>
      <c r="J90" t="b">
        <f ca="1"/>
        <v>0</v>
      </c>
      <c r="K90" t="b">
        <f ca="1"/>
        <v>0</v>
      </c>
      <c r="L90" t="b">
        <f ca="1"/>
        <v>0</v>
      </c>
    </row>
    <row r="91" spans="9:12" hidden="1">
      <c r="I91" t="b">
        <f ca="1"/>
        <v>0</v>
      </c>
      <c r="J91" t="b">
        <f ca="1"/>
        <v>0</v>
      </c>
      <c r="K91" t="b">
        <f ca="1"/>
        <v>0</v>
      </c>
      <c r="L91" t="b">
        <f ca="1"/>
        <v>0</v>
      </c>
    </row>
    <row r="92" spans="9:12" hidden="1">
      <c r="I92" t="b">
        <f ca="1"/>
        <v>0</v>
      </c>
      <c r="J92" t="b">
        <f ca="1"/>
        <v>0</v>
      </c>
      <c r="K92" t="b">
        <f ca="1"/>
        <v>0</v>
      </c>
      <c r="L92" t="b">
        <f ca="1"/>
        <v>0</v>
      </c>
    </row>
    <row r="93" spans="9:12" hidden="1">
      <c r="I93" t="b">
        <f ca="1"/>
        <v>0</v>
      </c>
      <c r="J93" t="b">
        <f ca="1"/>
        <v>0</v>
      </c>
      <c r="K93" t="b">
        <f ca="1"/>
        <v>0</v>
      </c>
      <c r="L93" t="b">
        <f ca="1"/>
        <v>0</v>
      </c>
    </row>
    <row r="94" spans="9:12" hidden="1">
      <c r="I94" t="b">
        <f ca="1"/>
        <v>0</v>
      </c>
      <c r="J94" t="b">
        <f ca="1"/>
        <v>0</v>
      </c>
      <c r="K94" t="b">
        <f ca="1"/>
        <v>0</v>
      </c>
      <c r="L94" t="b">
        <f ca="1"/>
        <v>0</v>
      </c>
    </row>
    <row r="95" spans="9:12" hidden="1">
      <c r="I95" t="b">
        <f ca="1"/>
        <v>0</v>
      </c>
      <c r="J95" t="b">
        <f ca="1"/>
        <v>0</v>
      </c>
      <c r="K95" t="b">
        <f ca="1"/>
        <v>0</v>
      </c>
      <c r="L95" t="b">
        <f ca="1"/>
        <v>0</v>
      </c>
    </row>
    <row r="96" spans="9:12" hidden="1">
      <c r="I96" t="b">
        <f ca="1"/>
        <v>0</v>
      </c>
      <c r="J96" t="b">
        <f ca="1"/>
        <v>0</v>
      </c>
      <c r="K96" t="b">
        <f ca="1"/>
        <v>0</v>
      </c>
      <c r="L96" t="b">
        <f ca="1"/>
        <v>0</v>
      </c>
    </row>
    <row r="97" spans="9:12" hidden="1">
      <c r="I97" t="b">
        <f ca="1"/>
        <v>0</v>
      </c>
      <c r="J97" t="b">
        <f ca="1"/>
        <v>0</v>
      </c>
      <c r="K97" t="b">
        <f ca="1"/>
        <v>0</v>
      </c>
      <c r="L97" t="b">
        <f ca="1"/>
        <v>0</v>
      </c>
    </row>
    <row r="98" spans="9:12" hidden="1">
      <c r="I98" t="b">
        <f ca="1"/>
        <v>0</v>
      </c>
      <c r="J98" t="b">
        <f ca="1"/>
        <v>0</v>
      </c>
      <c r="K98" t="b">
        <f ca="1"/>
        <v>0</v>
      </c>
      <c r="L98" t="b">
        <f ca="1"/>
        <v>0</v>
      </c>
    </row>
    <row r="99" spans="9:12" hidden="1">
      <c r="I99" t="b">
        <f ca="1"/>
        <v>0</v>
      </c>
      <c r="J99" t="b">
        <f ca="1"/>
        <v>0</v>
      </c>
      <c r="K99" t="b">
        <f ca="1"/>
        <v>0</v>
      </c>
      <c r="L99" t="b">
        <f ca="1"/>
        <v>0</v>
      </c>
    </row>
    <row r="100" spans="9:12" hidden="1">
      <c r="I100" t="b">
        <f ca="1"/>
        <v>0</v>
      </c>
      <c r="J100" t="b">
        <f ca="1"/>
        <v>0</v>
      </c>
      <c r="K100" t="b">
        <f ca="1"/>
        <v>0</v>
      </c>
      <c r="L100" t="b">
        <f ca="1"/>
        <v>0</v>
      </c>
    </row>
    <row r="101" spans="9:12" hidden="1">
      <c r="I101" t="b">
        <f ca="1"/>
        <v>0</v>
      </c>
      <c r="J101" t="b">
        <f ca="1"/>
        <v>0</v>
      </c>
      <c r="K101" t="b">
        <f ca="1"/>
        <v>0</v>
      </c>
      <c r="L101" t="b">
        <f ca="1"/>
        <v>0</v>
      </c>
    </row>
    <row r="102" spans="9:12" hidden="1">
      <c r="I102" t="b">
        <f ca="1"/>
        <v>0</v>
      </c>
      <c r="J102" t="b">
        <f ca="1"/>
        <v>0</v>
      </c>
      <c r="K102" t="b">
        <f ca="1"/>
        <v>0</v>
      </c>
      <c r="L102" t="b">
        <f ca="1"/>
        <v>0</v>
      </c>
    </row>
    <row r="103" spans="9:12" hidden="1">
      <c r="I103" t="b">
        <f ca="1"/>
        <v>0</v>
      </c>
      <c r="J103" t="b">
        <f ca="1"/>
        <v>0</v>
      </c>
      <c r="K103" t="b">
        <f ca="1"/>
        <v>0</v>
      </c>
      <c r="L103" t="b">
        <f ca="1"/>
        <v>0</v>
      </c>
    </row>
    <row r="104" spans="9:12" hidden="1">
      <c r="I104" t="b">
        <f ca="1"/>
        <v>0</v>
      </c>
      <c r="J104" t="b">
        <f ca="1"/>
        <v>0</v>
      </c>
      <c r="K104" t="b">
        <f ca="1"/>
        <v>0</v>
      </c>
      <c r="L104" t="b">
        <f ca="1"/>
        <v>0</v>
      </c>
    </row>
    <row r="105" spans="9:12" hidden="1">
      <c r="I105" t="b">
        <f ca="1"/>
        <v>0</v>
      </c>
      <c r="J105" t="b">
        <f ca="1"/>
        <v>0</v>
      </c>
      <c r="K105" t="b">
        <f ca="1"/>
        <v>0</v>
      </c>
      <c r="L105" t="b">
        <f ca="1"/>
        <v>0</v>
      </c>
    </row>
    <row r="106" spans="9:12" hidden="1">
      <c r="I106" t="b">
        <f ca="1"/>
        <v>0</v>
      </c>
      <c r="J106" t="b">
        <f ca="1"/>
        <v>0</v>
      </c>
      <c r="K106" t="b">
        <f ca="1"/>
        <v>0</v>
      </c>
      <c r="L106" t="b">
        <f ca="1"/>
        <v>0</v>
      </c>
    </row>
    <row r="107" spans="9:12" hidden="1">
      <c r="I107" t="b">
        <f ca="1"/>
        <v>0</v>
      </c>
      <c r="J107" t="b">
        <f ca="1"/>
        <v>0</v>
      </c>
      <c r="K107" t="b">
        <f ca="1"/>
        <v>0</v>
      </c>
      <c r="L107" t="b">
        <f ca="1"/>
        <v>0</v>
      </c>
    </row>
    <row r="108" spans="9:12" hidden="1">
      <c r="I108" t="b">
        <f ca="1"/>
        <v>0</v>
      </c>
      <c r="J108" t="b">
        <f ca="1"/>
        <v>0</v>
      </c>
      <c r="K108" t="b">
        <f ca="1"/>
        <v>0</v>
      </c>
      <c r="L108" t="b">
        <f ca="1"/>
        <v>0</v>
      </c>
    </row>
    <row r="109" spans="9:12" hidden="1">
      <c r="I109" t="b">
        <f ca="1"/>
        <v>0</v>
      </c>
      <c r="J109" t="b">
        <f ca="1"/>
        <v>0</v>
      </c>
      <c r="K109" t="b">
        <f ca="1"/>
        <v>0</v>
      </c>
      <c r="L109" t="b">
        <f ca="1"/>
        <v>0</v>
      </c>
    </row>
    <row r="110" spans="9:12" hidden="1">
      <c r="I110" t="b">
        <f ca="1"/>
        <v>0</v>
      </c>
      <c r="J110" t="b">
        <f ca="1"/>
        <v>0</v>
      </c>
      <c r="K110" t="b">
        <f ca="1"/>
        <v>0</v>
      </c>
      <c r="L110" t="b">
        <f ca="1"/>
        <v>0</v>
      </c>
    </row>
    <row r="111" spans="9:12" hidden="1">
      <c r="I111" t="b">
        <f ca="1"/>
        <v>0</v>
      </c>
      <c r="J111" t="b">
        <f ca="1"/>
        <v>0</v>
      </c>
      <c r="K111" t="b">
        <f ca="1"/>
        <v>0</v>
      </c>
      <c r="L111" t="b">
        <f ca="1"/>
        <v>0</v>
      </c>
    </row>
    <row r="112" spans="9:12" hidden="1">
      <c r="I112" t="b">
        <f ca="1"/>
        <v>0</v>
      </c>
      <c r="J112" t="b">
        <f ca="1"/>
        <v>0</v>
      </c>
      <c r="K112" t="b">
        <f ca="1"/>
        <v>0</v>
      </c>
      <c r="L112" t="b">
        <f ca="1"/>
        <v>0</v>
      </c>
    </row>
    <row r="113" spans="9:12" hidden="1">
      <c r="I113" t="b">
        <f ca="1"/>
        <v>0</v>
      </c>
      <c r="J113" t="b">
        <f ca="1"/>
        <v>0</v>
      </c>
      <c r="K113" t="b">
        <f ca="1"/>
        <v>0</v>
      </c>
      <c r="L113" t="b">
        <f ca="1"/>
        <v>0</v>
      </c>
    </row>
    <row r="114" spans="9:12" hidden="1">
      <c r="I114" t="b">
        <f ca="1"/>
        <v>0</v>
      </c>
      <c r="J114" t="b">
        <f ca="1"/>
        <v>0</v>
      </c>
      <c r="K114" t="b">
        <f ca="1"/>
        <v>0</v>
      </c>
      <c r="L114" t="b">
        <f ca="1"/>
        <v>0</v>
      </c>
    </row>
    <row r="115" spans="9:12" hidden="1">
      <c r="I115" t="b">
        <f ca="1"/>
        <v>0</v>
      </c>
      <c r="J115" t="b">
        <f ca="1"/>
        <v>0</v>
      </c>
      <c r="K115" t="b">
        <f ca="1"/>
        <v>0</v>
      </c>
      <c r="L115" t="b">
        <f ca="1"/>
        <v>0</v>
      </c>
    </row>
    <row r="116" spans="9:12" hidden="1">
      <c r="I116" t="b">
        <f ca="1"/>
        <v>0</v>
      </c>
      <c r="J116" t="b">
        <f ca="1"/>
        <v>0</v>
      </c>
      <c r="K116" t="b">
        <f ca="1"/>
        <v>0</v>
      </c>
      <c r="L116" t="b">
        <f ca="1"/>
        <v>0</v>
      </c>
    </row>
    <row r="117" spans="9:12" hidden="1">
      <c r="I117" t="b">
        <f ca="1"/>
        <v>0</v>
      </c>
      <c r="J117" t="b">
        <f ca="1"/>
        <v>0</v>
      </c>
      <c r="K117" t="b">
        <f ca="1"/>
        <v>0</v>
      </c>
      <c r="L117" t="b">
        <f ca="1"/>
        <v>0</v>
      </c>
    </row>
    <row r="118" spans="9:12" hidden="1">
      <c r="I118" t="b">
        <f ca="1"/>
        <v>0</v>
      </c>
      <c r="J118" t="b">
        <f ca="1"/>
        <v>0</v>
      </c>
      <c r="K118" t="b">
        <f ca="1"/>
        <v>0</v>
      </c>
      <c r="L118" t="b">
        <f ca="1"/>
        <v>0</v>
      </c>
    </row>
    <row r="119" spans="9:12" hidden="1">
      <c r="I119" t="b">
        <f ca="1"/>
        <v>0</v>
      </c>
      <c r="J119" t="b">
        <f ca="1"/>
        <v>0</v>
      </c>
      <c r="K119" t="b">
        <f ca="1"/>
        <v>0</v>
      </c>
      <c r="L119" t="b">
        <f ca="1"/>
        <v>0</v>
      </c>
    </row>
    <row r="120" spans="9:12" hidden="1">
      <c r="I120" t="b">
        <f ca="1"/>
        <v>0</v>
      </c>
      <c r="J120" t="b">
        <f ca="1"/>
        <v>0</v>
      </c>
      <c r="K120" t="b">
        <f ca="1"/>
        <v>0</v>
      </c>
      <c r="L120" t="b">
        <f ca="1"/>
        <v>0</v>
      </c>
    </row>
    <row r="121" spans="9:12" hidden="1">
      <c r="I121" t="b">
        <f ca="1"/>
        <v>0</v>
      </c>
      <c r="J121" t="b">
        <f ca="1"/>
        <v>0</v>
      </c>
      <c r="K121" t="b">
        <f ca="1"/>
        <v>0</v>
      </c>
      <c r="L121" t="b">
        <f ca="1"/>
        <v>0</v>
      </c>
    </row>
    <row r="122" spans="9:12" hidden="1">
      <c r="I122" t="b">
        <f ca="1"/>
        <v>0</v>
      </c>
      <c r="J122" t="b">
        <f ca="1"/>
        <v>0</v>
      </c>
      <c r="K122" t="b">
        <f ca="1"/>
        <v>0</v>
      </c>
      <c r="L122" t="b">
        <f ca="1"/>
        <v>0</v>
      </c>
    </row>
    <row r="123" spans="9:12" hidden="1">
      <c r="I123" t="b">
        <f ca="1"/>
        <v>0</v>
      </c>
      <c r="J123" t="b">
        <f ca="1"/>
        <v>0</v>
      </c>
      <c r="K123" t="b">
        <f ca="1"/>
        <v>0</v>
      </c>
      <c r="L123" t="b">
        <f ca="1"/>
        <v>0</v>
      </c>
    </row>
    <row r="124" spans="9:12" hidden="1">
      <c r="I124" t="b">
        <f ca="1"/>
        <v>0</v>
      </c>
      <c r="J124" t="b">
        <f ca="1"/>
        <v>0</v>
      </c>
      <c r="K124" t="b">
        <f ca="1"/>
        <v>0</v>
      </c>
      <c r="L124" t="b">
        <f ca="1"/>
        <v>0</v>
      </c>
    </row>
    <row r="125" spans="9:12" hidden="1">
      <c r="I125" t="b">
        <f ca="1"/>
        <v>0</v>
      </c>
      <c r="J125" t="b">
        <f ca="1"/>
        <v>0</v>
      </c>
      <c r="K125" t="b">
        <f ca="1"/>
        <v>0</v>
      </c>
      <c r="L125" t="b">
        <f ca="1"/>
        <v>0</v>
      </c>
    </row>
    <row r="126" spans="9:12" hidden="1">
      <c r="I126" t="b">
        <f ca="1"/>
        <v>0</v>
      </c>
      <c r="J126" t="b">
        <f ca="1"/>
        <v>0</v>
      </c>
      <c r="K126" t="b">
        <f ca="1"/>
        <v>0</v>
      </c>
      <c r="L126" t="b">
        <f ca="1"/>
        <v>0</v>
      </c>
    </row>
    <row r="127" spans="9:12" hidden="1">
      <c r="I127" t="b">
        <f ca="1"/>
        <v>0</v>
      </c>
      <c r="J127" t="b">
        <f ca="1"/>
        <v>0</v>
      </c>
      <c r="K127" t="b">
        <f ca="1"/>
        <v>0</v>
      </c>
      <c r="L127" t="b">
        <f ca="1"/>
        <v>0</v>
      </c>
    </row>
    <row r="128" spans="9:12" hidden="1">
      <c r="I128" t="b">
        <f ca="1"/>
        <v>0</v>
      </c>
      <c r="J128" t="b">
        <f ca="1"/>
        <v>0</v>
      </c>
      <c r="K128" t="b">
        <f ca="1"/>
        <v>0</v>
      </c>
      <c r="L128" t="b">
        <f ca="1"/>
        <v>0</v>
      </c>
    </row>
    <row r="129" spans="9:12" hidden="1">
      <c r="I129" t="b">
        <f ca="1"/>
        <v>0</v>
      </c>
      <c r="J129" t="b">
        <f ca="1"/>
        <v>0</v>
      </c>
      <c r="K129" t="b">
        <f ca="1"/>
        <v>0</v>
      </c>
      <c r="L129" t="b">
        <f ca="1"/>
        <v>0</v>
      </c>
    </row>
    <row r="130" spans="9:12" hidden="1">
      <c r="I130" t="b">
        <f ca="1"/>
        <v>0</v>
      </c>
      <c r="J130" t="b">
        <f ca="1"/>
        <v>0</v>
      </c>
      <c r="K130" t="b">
        <f ca="1"/>
        <v>0</v>
      </c>
      <c r="L130" t="b">
        <f ca="1"/>
        <v>0</v>
      </c>
    </row>
    <row r="131" spans="9:12" hidden="1">
      <c r="I131" t="b">
        <f ca="1"/>
        <v>0</v>
      </c>
      <c r="J131" t="b">
        <f ca="1"/>
        <v>0</v>
      </c>
      <c r="K131" t="b">
        <f ca="1"/>
        <v>0</v>
      </c>
      <c r="L131" t="b">
        <f ca="1"/>
        <v>0</v>
      </c>
    </row>
    <row r="132" spans="9:12" hidden="1">
      <c r="I132" t="b">
        <f ca="1"/>
        <v>0</v>
      </c>
      <c r="J132" t="b">
        <f ca="1"/>
        <v>0</v>
      </c>
      <c r="K132" t="b">
        <f ca="1"/>
        <v>0</v>
      </c>
      <c r="L132" t="b">
        <f ca="1"/>
        <v>0</v>
      </c>
    </row>
    <row r="133" spans="9:12" hidden="1">
      <c r="I133" t="b">
        <f ca="1"/>
        <v>0</v>
      </c>
      <c r="J133" t="b">
        <f ca="1"/>
        <v>0</v>
      </c>
      <c r="K133" t="b">
        <f ca="1"/>
        <v>0</v>
      </c>
      <c r="L133" t="b">
        <f ca="1"/>
        <v>0</v>
      </c>
    </row>
    <row r="134" spans="9:12" hidden="1">
      <c r="I134" t="b">
        <f ca="1"/>
        <v>0</v>
      </c>
      <c r="J134" t="b">
        <f ca="1"/>
        <v>0</v>
      </c>
      <c r="K134" t="b">
        <f ca="1"/>
        <v>0</v>
      </c>
      <c r="L134" t="b">
        <f ca="1"/>
        <v>0</v>
      </c>
    </row>
    <row r="135" spans="9:12" hidden="1">
      <c r="I135" t="b">
        <f ca="1"/>
        <v>0</v>
      </c>
      <c r="J135" t="b">
        <f ca="1"/>
        <v>0</v>
      </c>
      <c r="K135" t="b">
        <f ca="1"/>
        <v>0</v>
      </c>
      <c r="L135" t="b">
        <f ca="1"/>
        <v>0</v>
      </c>
    </row>
    <row r="136" spans="9:12" hidden="1">
      <c r="I136" t="b">
        <f ca="1"/>
        <v>0</v>
      </c>
      <c r="J136" t="b">
        <f ca="1"/>
        <v>0</v>
      </c>
      <c r="K136" t="b">
        <f ca="1"/>
        <v>0</v>
      </c>
      <c r="L136" t="b">
        <f ca="1"/>
        <v>0</v>
      </c>
    </row>
    <row r="137" spans="9:12" hidden="1">
      <c r="I137" t="b">
        <f ca="1"/>
        <v>0</v>
      </c>
      <c r="J137" t="b">
        <f ca="1"/>
        <v>0</v>
      </c>
      <c r="K137" t="b">
        <f ca="1"/>
        <v>0</v>
      </c>
      <c r="L137" t="b">
        <f ca="1"/>
        <v>0</v>
      </c>
    </row>
    <row r="138" spans="9:12" hidden="1">
      <c r="I138" t="b">
        <f ca="1"/>
        <v>0</v>
      </c>
      <c r="J138" t="b">
        <f ca="1"/>
        <v>0</v>
      </c>
      <c r="K138" t="b">
        <f ca="1"/>
        <v>0</v>
      </c>
      <c r="L138" t="b">
        <f ca="1"/>
        <v>0</v>
      </c>
    </row>
    <row r="139" spans="9:12" hidden="1">
      <c r="I139" t="b">
        <f ca="1"/>
        <v>0</v>
      </c>
      <c r="J139" t="b">
        <f ca="1"/>
        <v>0</v>
      </c>
      <c r="K139" t="b">
        <f ca="1"/>
        <v>0</v>
      </c>
      <c r="L139" t="b">
        <f ca="1"/>
        <v>0</v>
      </c>
    </row>
    <row r="140" spans="9:12" hidden="1">
      <c r="I140" t="b">
        <f ca="1"/>
        <v>0</v>
      </c>
      <c r="J140" t="b">
        <f ca="1"/>
        <v>0</v>
      </c>
      <c r="K140" t="b">
        <f ca="1"/>
        <v>0</v>
      </c>
      <c r="L140" t="b">
        <f ca="1"/>
        <v>0</v>
      </c>
    </row>
    <row r="141" spans="9:12" hidden="1">
      <c r="I141" t="b">
        <f ca="1"/>
        <v>0</v>
      </c>
      <c r="J141" t="b">
        <f ca="1"/>
        <v>0</v>
      </c>
      <c r="K141" t="b">
        <f ca="1"/>
        <v>0</v>
      </c>
      <c r="L141" t="b">
        <f ca="1"/>
        <v>0</v>
      </c>
    </row>
    <row r="142" spans="9:12" hidden="1">
      <c r="I142" t="b">
        <f ca="1"/>
        <v>0</v>
      </c>
      <c r="J142" t="b">
        <f ca="1"/>
        <v>0</v>
      </c>
      <c r="K142" t="b">
        <f ca="1"/>
        <v>0</v>
      </c>
      <c r="L142" t="b">
        <f ca="1"/>
        <v>0</v>
      </c>
    </row>
    <row r="143" spans="9:12" hidden="1">
      <c r="I143" t="b">
        <f ca="1"/>
        <v>0</v>
      </c>
      <c r="J143" t="b">
        <f ca="1"/>
        <v>0</v>
      </c>
      <c r="K143" t="b">
        <f ca="1"/>
        <v>0</v>
      </c>
      <c r="L143" t="b">
        <f ca="1"/>
        <v>0</v>
      </c>
    </row>
    <row r="144" spans="9:12" hidden="1">
      <c r="I144" t="b">
        <f ca="1"/>
        <v>0</v>
      </c>
      <c r="J144" t="b">
        <f ca="1"/>
        <v>0</v>
      </c>
      <c r="K144" t="b">
        <f ca="1"/>
        <v>0</v>
      </c>
      <c r="L144" t="b">
        <f ca="1"/>
        <v>0</v>
      </c>
    </row>
    <row r="145" spans="9:12" hidden="1">
      <c r="I145" t="b">
        <f ca="1"/>
        <v>0</v>
      </c>
      <c r="J145" t="b">
        <f ca="1"/>
        <v>0</v>
      </c>
      <c r="K145" t="b">
        <f ca="1"/>
        <v>0</v>
      </c>
      <c r="L145" t="b">
        <f ca="1"/>
        <v>0</v>
      </c>
    </row>
    <row r="146" spans="9:12" hidden="1">
      <c r="I146" t="b">
        <f ca="1"/>
        <v>0</v>
      </c>
      <c r="J146" t="b">
        <f ca="1"/>
        <v>0</v>
      </c>
      <c r="K146" t="b">
        <f ca="1"/>
        <v>0</v>
      </c>
      <c r="L146" t="b">
        <f ca="1"/>
        <v>0</v>
      </c>
    </row>
    <row r="147" spans="9:12" hidden="1">
      <c r="I147" t="b">
        <f ca="1"/>
        <v>0</v>
      </c>
      <c r="J147" t="b">
        <f ca="1"/>
        <v>0</v>
      </c>
      <c r="K147" t="b">
        <f ca="1"/>
        <v>0</v>
      </c>
      <c r="L147" t="b">
        <f ca="1"/>
        <v>0</v>
      </c>
    </row>
    <row r="148" spans="9:12" hidden="1">
      <c r="I148" t="b">
        <f ca="1"/>
        <v>0</v>
      </c>
      <c r="J148" t="b">
        <f ca="1"/>
        <v>0</v>
      </c>
      <c r="K148" t="b">
        <f ca="1"/>
        <v>0</v>
      </c>
      <c r="L148" t="b">
        <f ca="1"/>
        <v>0</v>
      </c>
    </row>
    <row r="149" spans="9:12" hidden="1">
      <c r="I149" t="b">
        <f ca="1"/>
        <v>0</v>
      </c>
      <c r="J149" t="b">
        <f ca="1"/>
        <v>0</v>
      </c>
      <c r="K149" t="b">
        <f ca="1"/>
        <v>0</v>
      </c>
      <c r="L149" t="b">
        <f ca="1"/>
        <v>0</v>
      </c>
    </row>
    <row r="150" spans="9:12" hidden="1">
      <c r="I150" t="b">
        <f ca="1"/>
        <v>0</v>
      </c>
      <c r="J150" t="b">
        <f ca="1"/>
        <v>0</v>
      </c>
      <c r="K150" t="b">
        <f ca="1"/>
        <v>0</v>
      </c>
      <c r="L150" t="b">
        <f ca="1"/>
        <v>0</v>
      </c>
    </row>
    <row r="151" spans="9:12" hidden="1">
      <c r="I151" t="b">
        <f ca="1"/>
        <v>0</v>
      </c>
      <c r="J151" t="b">
        <f ca="1"/>
        <v>0</v>
      </c>
      <c r="K151" t="b">
        <f ca="1"/>
        <v>0</v>
      </c>
      <c r="L151" t="b">
        <f ca="1"/>
        <v>0</v>
      </c>
    </row>
    <row r="152" spans="9:12" hidden="1">
      <c r="I152" t="b">
        <f ca="1"/>
        <v>0</v>
      </c>
      <c r="J152" t="b">
        <f ca="1"/>
        <v>0</v>
      </c>
      <c r="K152" t="b">
        <f ca="1"/>
        <v>0</v>
      </c>
      <c r="L152" t="b">
        <f ca="1"/>
        <v>0</v>
      </c>
    </row>
    <row r="153" spans="9:12" hidden="1">
      <c r="I153" t="b">
        <f ca="1"/>
        <v>0</v>
      </c>
      <c r="J153" t="b">
        <f ca="1"/>
        <v>0</v>
      </c>
      <c r="K153" t="b">
        <f ca="1"/>
        <v>0</v>
      </c>
      <c r="L153" t="b">
        <f ca="1"/>
        <v>0</v>
      </c>
    </row>
    <row r="154" spans="9:12" hidden="1">
      <c r="I154" t="b">
        <f ca="1"/>
        <v>0</v>
      </c>
      <c r="J154" t="b">
        <f ca="1"/>
        <v>0</v>
      </c>
      <c r="K154" t="b">
        <f ca="1"/>
        <v>0</v>
      </c>
      <c r="L154" t="b">
        <f ca="1"/>
        <v>0</v>
      </c>
    </row>
    <row r="155" spans="9:12" hidden="1">
      <c r="I155" t="b">
        <f ca="1"/>
        <v>0</v>
      </c>
      <c r="J155" t="b">
        <f ca="1"/>
        <v>0</v>
      </c>
      <c r="K155" t="b">
        <f ca="1"/>
        <v>0</v>
      </c>
      <c r="L155" t="b">
        <f ca="1"/>
        <v>0</v>
      </c>
    </row>
    <row r="156" spans="9:12" hidden="1">
      <c r="I156" t="b">
        <f ca="1"/>
        <v>0</v>
      </c>
      <c r="J156" t="b">
        <f ca="1"/>
        <v>0</v>
      </c>
      <c r="K156" t="b">
        <f ca="1"/>
        <v>0</v>
      </c>
      <c r="L156" t="b">
        <f ca="1"/>
        <v>0</v>
      </c>
    </row>
    <row r="157" spans="9:12" hidden="1">
      <c r="I157" t="b">
        <f ca="1"/>
        <v>0</v>
      </c>
      <c r="J157" t="b">
        <f ca="1"/>
        <v>0</v>
      </c>
      <c r="K157" t="b">
        <f ca="1"/>
        <v>0</v>
      </c>
      <c r="L157" t="b">
        <f ca="1"/>
        <v>0</v>
      </c>
    </row>
    <row r="158" spans="9:12" hidden="1">
      <c r="I158" t="b">
        <f ca="1"/>
        <v>0</v>
      </c>
      <c r="J158" t="b">
        <f ca="1"/>
        <v>0</v>
      </c>
      <c r="K158" t="b">
        <f ca="1"/>
        <v>0</v>
      </c>
      <c r="L158" t="b">
        <f ca="1"/>
        <v>0</v>
      </c>
    </row>
    <row r="159" spans="9:12" hidden="1">
      <c r="I159" t="b">
        <f ca="1"/>
        <v>0</v>
      </c>
      <c r="J159" t="b">
        <f ca="1"/>
        <v>0</v>
      </c>
      <c r="K159" t="b">
        <f ca="1"/>
        <v>0</v>
      </c>
      <c r="L159" t="b">
        <f ca="1"/>
        <v>0</v>
      </c>
    </row>
    <row r="160" spans="9:12" hidden="1">
      <c r="I160" t="b">
        <f ca="1"/>
        <v>0</v>
      </c>
      <c r="J160" t="b">
        <f ca="1"/>
        <v>0</v>
      </c>
      <c r="K160" t="b">
        <f ca="1"/>
        <v>0</v>
      </c>
      <c r="L160" t="b">
        <f ca="1"/>
        <v>0</v>
      </c>
    </row>
    <row r="161" spans="9:12" hidden="1">
      <c r="I161" t="b">
        <f ca="1"/>
        <v>0</v>
      </c>
      <c r="J161" t="b">
        <f ca="1"/>
        <v>0</v>
      </c>
      <c r="K161" t="b">
        <f ca="1"/>
        <v>0</v>
      </c>
      <c r="L161" t="b">
        <f ca="1"/>
        <v>0</v>
      </c>
    </row>
    <row r="162" spans="9:12" hidden="1">
      <c r="I162" t="b">
        <f ca="1"/>
        <v>0</v>
      </c>
      <c r="J162" t="b">
        <f ca="1"/>
        <v>0</v>
      </c>
      <c r="K162" t="b">
        <f ca="1"/>
        <v>0</v>
      </c>
      <c r="L162" t="b">
        <f ca="1"/>
        <v>0</v>
      </c>
    </row>
    <row r="163" spans="9:12" hidden="1">
      <c r="I163" t="b">
        <f ca="1"/>
        <v>0</v>
      </c>
      <c r="J163" t="b">
        <f ca="1"/>
        <v>0</v>
      </c>
      <c r="K163" t="b">
        <f ca="1"/>
        <v>0</v>
      </c>
      <c r="L163" t="b">
        <f ca="1"/>
        <v>0</v>
      </c>
    </row>
    <row r="164" spans="9:12" hidden="1">
      <c r="I164" t="b">
        <f ca="1"/>
        <v>0</v>
      </c>
      <c r="J164" t="b">
        <f ca="1"/>
        <v>0</v>
      </c>
      <c r="K164" t="b">
        <f ca="1"/>
        <v>0</v>
      </c>
      <c r="L164" t="b">
        <f ca="1"/>
        <v>0</v>
      </c>
    </row>
    <row r="165" spans="9:12" hidden="1">
      <c r="I165" t="b">
        <f ca="1"/>
        <v>0</v>
      </c>
      <c r="J165" t="b">
        <f ca="1"/>
        <v>0</v>
      </c>
      <c r="K165" t="b">
        <f ca="1"/>
        <v>0</v>
      </c>
      <c r="L165" t="b">
        <f ca="1"/>
        <v>0</v>
      </c>
    </row>
    <row r="166" spans="9:12" hidden="1">
      <c r="I166" t="b">
        <f ca="1"/>
        <v>0</v>
      </c>
      <c r="J166" t="b">
        <f ca="1"/>
        <v>0</v>
      </c>
      <c r="K166" t="b">
        <f ca="1"/>
        <v>0</v>
      </c>
      <c r="L166" t="b">
        <f ca="1"/>
        <v>0</v>
      </c>
    </row>
    <row r="167" spans="9:12" hidden="1">
      <c r="I167" t="b">
        <f ca="1"/>
        <v>0</v>
      </c>
      <c r="J167" t="b">
        <f ca="1"/>
        <v>0</v>
      </c>
      <c r="K167" t="b">
        <f ca="1"/>
        <v>0</v>
      </c>
      <c r="L167" t="b">
        <f ca="1"/>
        <v>0</v>
      </c>
    </row>
    <row r="168" spans="9:12" hidden="1">
      <c r="I168" t="b">
        <f ca="1"/>
        <v>0</v>
      </c>
      <c r="J168" t="b">
        <f ca="1"/>
        <v>0</v>
      </c>
      <c r="K168" t="b">
        <f ca="1"/>
        <v>0</v>
      </c>
      <c r="L168" t="b">
        <f ca="1"/>
        <v>0</v>
      </c>
    </row>
    <row r="169" spans="9:12" hidden="1">
      <c r="I169" t="b">
        <f ca="1"/>
        <v>0</v>
      </c>
      <c r="J169" t="b">
        <f ca="1"/>
        <v>0</v>
      </c>
      <c r="K169" t="b">
        <f ca="1"/>
        <v>0</v>
      </c>
      <c r="L169" t="b">
        <f ca="1"/>
        <v>0</v>
      </c>
    </row>
    <row r="170" spans="9:12" hidden="1">
      <c r="I170" t="b">
        <f ca="1"/>
        <v>0</v>
      </c>
      <c r="J170" t="b">
        <f ca="1"/>
        <v>0</v>
      </c>
      <c r="K170" t="b">
        <f ca="1"/>
        <v>0</v>
      </c>
      <c r="L170" t="b">
        <f ca="1"/>
        <v>0</v>
      </c>
    </row>
    <row r="171" spans="9:12" hidden="1">
      <c r="I171" t="b">
        <f ca="1"/>
        <v>0</v>
      </c>
      <c r="J171" t="b">
        <f ca="1"/>
        <v>0</v>
      </c>
      <c r="K171" t="b">
        <f ca="1"/>
        <v>0</v>
      </c>
      <c r="L171" t="b">
        <f ca="1"/>
        <v>0</v>
      </c>
    </row>
    <row r="172" spans="9:12" hidden="1">
      <c r="I172" t="b">
        <f ca="1"/>
        <v>0</v>
      </c>
      <c r="J172" t="b">
        <f ca="1"/>
        <v>0</v>
      </c>
      <c r="K172" t="b">
        <f ca="1"/>
        <v>0</v>
      </c>
      <c r="L172" t="b">
        <f ca="1"/>
        <v>0</v>
      </c>
    </row>
    <row r="173" spans="9:12" hidden="1">
      <c r="I173" t="b">
        <f ca="1"/>
        <v>0</v>
      </c>
      <c r="J173" t="b">
        <f ca="1"/>
        <v>0</v>
      </c>
      <c r="K173" t="b">
        <f ca="1"/>
        <v>0</v>
      </c>
      <c r="L173" t="b">
        <f ca="1"/>
        <v>0</v>
      </c>
    </row>
    <row r="174" spans="9:12" hidden="1">
      <c r="I174" t="b">
        <f ca="1"/>
        <v>0</v>
      </c>
      <c r="J174" t="b">
        <f ca="1"/>
        <v>0</v>
      </c>
      <c r="K174" t="b">
        <f ca="1"/>
        <v>0</v>
      </c>
      <c r="L174" t="b">
        <f ca="1"/>
        <v>0</v>
      </c>
    </row>
    <row r="175" spans="9:12" hidden="1">
      <c r="I175" t="b">
        <f ca="1"/>
        <v>0</v>
      </c>
      <c r="J175" t="b">
        <f ca="1"/>
        <v>0</v>
      </c>
      <c r="K175" t="b">
        <f ca="1"/>
        <v>0</v>
      </c>
      <c r="L175" t="b">
        <f ca="1"/>
        <v>0</v>
      </c>
    </row>
    <row r="176" spans="9:12" hidden="1">
      <c r="I176" t="b">
        <f ca="1"/>
        <v>0</v>
      </c>
      <c r="J176" t="b">
        <f ca="1"/>
        <v>0</v>
      </c>
      <c r="K176" t="b">
        <f ca="1"/>
        <v>0</v>
      </c>
      <c r="L176" t="b">
        <f ca="1"/>
        <v>0</v>
      </c>
    </row>
    <row r="177" spans="9:12" hidden="1">
      <c r="I177" t="b">
        <f ca="1"/>
        <v>0</v>
      </c>
      <c r="J177" t="b">
        <f ca="1"/>
        <v>0</v>
      </c>
      <c r="K177" t="b">
        <f ca="1"/>
        <v>0</v>
      </c>
      <c r="L177" t="b">
        <f ca="1"/>
        <v>0</v>
      </c>
    </row>
    <row r="178" spans="9:12" hidden="1">
      <c r="I178" t="b">
        <f ca="1"/>
        <v>0</v>
      </c>
      <c r="J178" t="b">
        <f ca="1"/>
        <v>0</v>
      </c>
      <c r="K178" t="b">
        <f ca="1"/>
        <v>0</v>
      </c>
      <c r="L178" t="b">
        <f ca="1"/>
        <v>0</v>
      </c>
    </row>
    <row r="179" spans="9:12" hidden="1">
      <c r="I179" t="b">
        <f ca="1"/>
        <v>0</v>
      </c>
      <c r="J179" t="b">
        <f ca="1"/>
        <v>0</v>
      </c>
      <c r="K179" t="b">
        <f ca="1"/>
        <v>0</v>
      </c>
      <c r="L179" t="b">
        <f ca="1"/>
        <v>0</v>
      </c>
    </row>
    <row r="180" spans="9:12" hidden="1">
      <c r="I180" t="b">
        <f ca="1"/>
        <v>0</v>
      </c>
      <c r="J180" t="b">
        <f ca="1"/>
        <v>0</v>
      </c>
      <c r="K180" t="b">
        <f ca="1"/>
        <v>0</v>
      </c>
      <c r="L180" t="b">
        <f ca="1"/>
        <v>0</v>
      </c>
    </row>
    <row r="181" spans="9:12" hidden="1">
      <c r="I181" t="b">
        <f ca="1"/>
        <v>0</v>
      </c>
      <c r="J181" t="b">
        <f ca="1"/>
        <v>0</v>
      </c>
      <c r="K181" t="b">
        <f ca="1"/>
        <v>0</v>
      </c>
      <c r="L181" t="b">
        <f ca="1"/>
        <v>0</v>
      </c>
    </row>
    <row r="182" spans="9:12" hidden="1">
      <c r="I182" t="b">
        <f ca="1"/>
        <v>0</v>
      </c>
      <c r="J182" t="b">
        <f ca="1"/>
        <v>0</v>
      </c>
      <c r="K182" t="b">
        <f ca="1"/>
        <v>0</v>
      </c>
      <c r="L182" t="b">
        <f ca="1"/>
        <v>0</v>
      </c>
    </row>
    <row r="183" spans="9:12" hidden="1">
      <c r="I183" t="b">
        <f ca="1"/>
        <v>0</v>
      </c>
      <c r="J183" t="b">
        <f ca="1"/>
        <v>0</v>
      </c>
      <c r="K183" t="b">
        <f ca="1"/>
        <v>0</v>
      </c>
      <c r="L183" t="b">
        <f ca="1"/>
        <v>0</v>
      </c>
    </row>
    <row r="184" spans="9:12" hidden="1">
      <c r="I184" t="b">
        <f ca="1"/>
        <v>0</v>
      </c>
      <c r="J184" t="b">
        <f ca="1"/>
        <v>0</v>
      </c>
      <c r="K184" t="b">
        <f ca="1"/>
        <v>0</v>
      </c>
      <c r="L184" t="b">
        <f ca="1"/>
        <v>0</v>
      </c>
    </row>
    <row r="185" spans="9:12" hidden="1">
      <c r="I185" t="b">
        <f ca="1"/>
        <v>0</v>
      </c>
      <c r="J185" t="b">
        <f ca="1"/>
        <v>0</v>
      </c>
      <c r="K185" t="b">
        <f ca="1"/>
        <v>0</v>
      </c>
      <c r="L185" t="b">
        <f ca="1"/>
        <v>0</v>
      </c>
    </row>
    <row r="186" spans="9:12" hidden="1">
      <c r="I186" t="b">
        <f ca="1"/>
        <v>0</v>
      </c>
      <c r="J186" t="b">
        <f ca="1"/>
        <v>0</v>
      </c>
      <c r="K186" t="b">
        <f ca="1"/>
        <v>0</v>
      </c>
      <c r="L186" t="b">
        <f ca="1"/>
        <v>0</v>
      </c>
    </row>
    <row r="187" spans="9:12" hidden="1">
      <c r="I187" t="b">
        <f ca="1"/>
        <v>0</v>
      </c>
      <c r="J187" t="b">
        <f ca="1"/>
        <v>0</v>
      </c>
      <c r="K187" t="b">
        <f ca="1"/>
        <v>0</v>
      </c>
      <c r="L187" t="b">
        <f ca="1"/>
        <v>0</v>
      </c>
    </row>
    <row r="188" spans="9:12" hidden="1">
      <c r="I188" t="b">
        <f ca="1"/>
        <v>0</v>
      </c>
      <c r="J188" t="b">
        <f ca="1"/>
        <v>0</v>
      </c>
      <c r="K188" t="b">
        <f ca="1"/>
        <v>0</v>
      </c>
      <c r="L188" t="b">
        <f ca="1"/>
        <v>0</v>
      </c>
    </row>
    <row r="189" spans="9:12" hidden="1">
      <c r="I189" t="b">
        <f ca="1"/>
        <v>0</v>
      </c>
      <c r="J189" t="b">
        <f ca="1"/>
        <v>0</v>
      </c>
      <c r="K189" t="b">
        <f ca="1"/>
        <v>0</v>
      </c>
      <c r="L189" t="b">
        <f ca="1"/>
        <v>0</v>
      </c>
    </row>
    <row r="190" spans="9:12" hidden="1">
      <c r="I190" t="b">
        <f ca="1"/>
        <v>0</v>
      </c>
      <c r="J190" t="b">
        <f ca="1"/>
        <v>0</v>
      </c>
      <c r="K190" t="b">
        <f ca="1"/>
        <v>0</v>
      </c>
      <c r="L190" t="b">
        <f ca="1"/>
        <v>0</v>
      </c>
    </row>
    <row r="191" spans="9:12" hidden="1">
      <c r="I191" t="b">
        <f ca="1"/>
        <v>0</v>
      </c>
      <c r="J191" t="b">
        <f ca="1"/>
        <v>0</v>
      </c>
      <c r="K191" t="b">
        <f ca="1"/>
        <v>0</v>
      </c>
      <c r="L191" t="b">
        <f ca="1"/>
        <v>0</v>
      </c>
    </row>
    <row r="192" spans="9:12" hidden="1">
      <c r="I192" t="b">
        <f ca="1"/>
        <v>0</v>
      </c>
      <c r="J192" t="b">
        <f ca="1"/>
        <v>0</v>
      </c>
      <c r="K192" t="b">
        <f ca="1"/>
        <v>0</v>
      </c>
      <c r="L192" t="b">
        <f ca="1"/>
        <v>0</v>
      </c>
    </row>
    <row r="193" spans="9:12" hidden="1">
      <c r="I193" t="b">
        <f ca="1"/>
        <v>0</v>
      </c>
      <c r="J193" t="b">
        <f ca="1"/>
        <v>0</v>
      </c>
      <c r="K193" t="b">
        <f ca="1"/>
        <v>0</v>
      </c>
      <c r="L193" t="b">
        <f ca="1"/>
        <v>0</v>
      </c>
    </row>
    <row r="194" spans="9:12" hidden="1">
      <c r="I194" t="b">
        <f ca="1"/>
        <v>0</v>
      </c>
      <c r="J194" t="b">
        <f ca="1"/>
        <v>0</v>
      </c>
      <c r="K194" t="b">
        <f ca="1"/>
        <v>0</v>
      </c>
      <c r="L194" t="b">
        <f ca="1"/>
        <v>0</v>
      </c>
    </row>
    <row r="195" spans="9:12" hidden="1">
      <c r="I195" t="b">
        <f ca="1"/>
        <v>0</v>
      </c>
      <c r="J195" t="b">
        <f ca="1"/>
        <v>0</v>
      </c>
      <c r="K195" t="b">
        <f ca="1"/>
        <v>0</v>
      </c>
      <c r="L195" t="b">
        <f ca="1"/>
        <v>0</v>
      </c>
    </row>
    <row r="196" spans="9:12" hidden="1">
      <c r="I196" t="b">
        <f ca="1"/>
        <v>0</v>
      </c>
      <c r="J196" t="b">
        <f ca="1"/>
        <v>0</v>
      </c>
      <c r="K196" t="b">
        <f ca="1"/>
        <v>0</v>
      </c>
      <c r="L196" t="b">
        <f ca="1"/>
        <v>0</v>
      </c>
    </row>
    <row r="197" spans="9:12" hidden="1">
      <c r="I197" t="b">
        <f ca="1"/>
        <v>0</v>
      </c>
      <c r="J197" t="b">
        <f ca="1"/>
        <v>0</v>
      </c>
      <c r="K197" t="b">
        <f ca="1"/>
        <v>0</v>
      </c>
      <c r="L197" t="b">
        <f ca="1"/>
        <v>0</v>
      </c>
    </row>
    <row r="198" spans="9:12" hidden="1">
      <c r="I198" t="b">
        <f ca="1"/>
        <v>0</v>
      </c>
      <c r="J198" t="b">
        <f ca="1"/>
        <v>0</v>
      </c>
      <c r="K198" t="b">
        <f ca="1"/>
        <v>0</v>
      </c>
      <c r="L198" t="b">
        <f ca="1"/>
        <v>0</v>
      </c>
    </row>
    <row r="199" spans="9:12" hidden="1">
      <c r="I199" t="b">
        <f ca="1"/>
        <v>0</v>
      </c>
      <c r="J199" t="b">
        <f ca="1"/>
        <v>0</v>
      </c>
      <c r="K199" t="b">
        <f ca="1"/>
        <v>0</v>
      </c>
      <c r="L199" t="b">
        <f ca="1"/>
        <v>0</v>
      </c>
    </row>
    <row r="200" spans="9:12" hidden="1">
      <c r="I200" t="b">
        <f ca="1"/>
        <v>0</v>
      </c>
      <c r="J200" t="b">
        <f ca="1"/>
        <v>0</v>
      </c>
      <c r="K200" t="b">
        <f ca="1"/>
        <v>0</v>
      </c>
      <c r="L200" t="b">
        <f ca="1"/>
        <v>0</v>
      </c>
    </row>
    <row r="201" spans="9:12" hidden="1">
      <c r="I201" t="b">
        <f ca="1"/>
        <v>0</v>
      </c>
      <c r="J201" t="b">
        <f ca="1"/>
        <v>0</v>
      </c>
      <c r="K201" t="b">
        <f ca="1"/>
        <v>0</v>
      </c>
      <c r="L201" t="b">
        <f ca="1"/>
        <v>0</v>
      </c>
    </row>
    <row r="202" spans="9:12" hidden="1">
      <c r="I202" t="b">
        <f ca="1"/>
        <v>0</v>
      </c>
      <c r="J202" t="b">
        <f ca="1"/>
        <v>0</v>
      </c>
      <c r="K202" t="b">
        <f ca="1"/>
        <v>0</v>
      </c>
      <c r="L202" t="b">
        <f ca="1"/>
        <v>0</v>
      </c>
    </row>
    <row r="203" spans="9:12" hidden="1">
      <c r="I203" t="b">
        <f ca="1"/>
        <v>0</v>
      </c>
      <c r="J203" t="b">
        <f ca="1"/>
        <v>0</v>
      </c>
      <c r="K203" t="b">
        <f ca="1"/>
        <v>0</v>
      </c>
      <c r="L203" t="b">
        <f ca="1"/>
        <v>0</v>
      </c>
    </row>
    <row r="204" spans="9:12" hidden="1">
      <c r="I204" t="b">
        <f ca="1"/>
        <v>0</v>
      </c>
      <c r="J204" t="b">
        <f ca="1"/>
        <v>0</v>
      </c>
      <c r="K204" t="b">
        <f ca="1"/>
        <v>0</v>
      </c>
      <c r="L204" t="b">
        <f ca="1"/>
        <v>0</v>
      </c>
    </row>
    <row r="205" spans="9:12" hidden="1">
      <c r="I205" t="b">
        <f ca="1"/>
        <v>0</v>
      </c>
      <c r="J205" t="b">
        <f ca="1"/>
        <v>0</v>
      </c>
      <c r="K205" t="b">
        <f ca="1"/>
        <v>0</v>
      </c>
      <c r="L205" t="b">
        <f ca="1"/>
        <v>0</v>
      </c>
    </row>
    <row r="206" spans="9:12" hidden="1">
      <c r="I206" t="b">
        <f ca="1"/>
        <v>0</v>
      </c>
      <c r="J206" t="b">
        <f ca="1"/>
        <v>0</v>
      </c>
      <c r="K206" t="b">
        <f ca="1"/>
        <v>0</v>
      </c>
      <c r="L206" t="b">
        <f ca="1"/>
        <v>0</v>
      </c>
    </row>
    <row r="207" spans="9:12" hidden="1">
      <c r="I207" t="b">
        <f ca="1"/>
        <v>0</v>
      </c>
      <c r="J207" t="b">
        <f ca="1"/>
        <v>0</v>
      </c>
      <c r="K207" t="b">
        <f ca="1"/>
        <v>0</v>
      </c>
      <c r="L207" t="b">
        <f ca="1"/>
        <v>0</v>
      </c>
    </row>
    <row r="208" spans="9:12" hidden="1">
      <c r="I208" t="b">
        <f ca="1"/>
        <v>0</v>
      </c>
      <c r="J208" t="b">
        <f ca="1"/>
        <v>0</v>
      </c>
      <c r="K208" t="b">
        <f ca="1"/>
        <v>0</v>
      </c>
      <c r="L208" t="b">
        <f ca="1"/>
        <v>0</v>
      </c>
    </row>
    <row r="209" spans="9:12" hidden="1">
      <c r="I209" t="b">
        <f ca="1"/>
        <v>0</v>
      </c>
      <c r="J209" t="b">
        <f ca="1"/>
        <v>0</v>
      </c>
      <c r="K209" t="b">
        <f ca="1"/>
        <v>0</v>
      </c>
      <c r="L209" t="b">
        <f ca="1"/>
        <v>0</v>
      </c>
    </row>
    <row r="210" spans="9:12" hidden="1">
      <c r="I210" t="b">
        <f ca="1"/>
        <v>0</v>
      </c>
      <c r="J210" t="b">
        <f ca="1"/>
        <v>0</v>
      </c>
      <c r="K210" t="b">
        <f ca="1"/>
        <v>0</v>
      </c>
      <c r="L210" t="b">
        <f ca="1"/>
        <v>0</v>
      </c>
    </row>
    <row r="211" spans="9:12" hidden="1">
      <c r="I211" t="b">
        <f ca="1"/>
        <v>0</v>
      </c>
      <c r="J211" t="b">
        <f ca="1"/>
        <v>0</v>
      </c>
      <c r="K211" t="b">
        <f ca="1"/>
        <v>0</v>
      </c>
      <c r="L211" t="b">
        <f ca="1"/>
        <v>0</v>
      </c>
    </row>
    <row r="212" spans="9:12" hidden="1">
      <c r="I212" t="b">
        <f ca="1"/>
        <v>0</v>
      </c>
      <c r="J212" t="b">
        <f ca="1"/>
        <v>0</v>
      </c>
      <c r="K212" t="b">
        <f ca="1"/>
        <v>0</v>
      </c>
      <c r="L212" t="b">
        <f ca="1"/>
        <v>0</v>
      </c>
    </row>
    <row r="213" spans="9:12" hidden="1">
      <c r="I213" t="b">
        <f ca="1"/>
        <v>0</v>
      </c>
      <c r="J213" t="b">
        <f ca="1"/>
        <v>0</v>
      </c>
      <c r="K213" t="b">
        <f ca="1"/>
        <v>0</v>
      </c>
      <c r="L213" t="b">
        <f ca="1"/>
        <v>0</v>
      </c>
    </row>
    <row r="214" spans="9:12" hidden="1">
      <c r="I214" t="b">
        <f ca="1"/>
        <v>0</v>
      </c>
      <c r="J214" t="b">
        <f ca="1"/>
        <v>0</v>
      </c>
      <c r="K214" t="b">
        <f ca="1"/>
        <v>0</v>
      </c>
      <c r="L214" t="b">
        <f ca="1"/>
        <v>0</v>
      </c>
    </row>
    <row r="215" spans="9:12" hidden="1">
      <c r="I215" t="b">
        <f ca="1"/>
        <v>0</v>
      </c>
      <c r="J215" t="b">
        <f ca="1"/>
        <v>0</v>
      </c>
      <c r="K215" t="b">
        <f ca="1"/>
        <v>0</v>
      </c>
      <c r="L215" t="b">
        <f ca="1"/>
        <v>0</v>
      </c>
    </row>
    <row r="216" spans="9:12" hidden="1">
      <c r="I216" t="b">
        <f ca="1"/>
        <v>0</v>
      </c>
      <c r="J216" t="b">
        <f ca="1"/>
        <v>0</v>
      </c>
      <c r="K216" t="b">
        <f ca="1"/>
        <v>0</v>
      </c>
      <c r="L216" t="b">
        <f ca="1"/>
        <v>0</v>
      </c>
    </row>
    <row r="217" spans="9:12" hidden="1">
      <c r="I217" t="b">
        <f ca="1"/>
        <v>0</v>
      </c>
      <c r="J217" t="b">
        <f ca="1"/>
        <v>0</v>
      </c>
      <c r="K217" t="b">
        <f ca="1"/>
        <v>0</v>
      </c>
      <c r="L217" t="b">
        <f ca="1"/>
        <v>0</v>
      </c>
    </row>
    <row r="218" spans="9:12" hidden="1">
      <c r="I218" t="b">
        <f ca="1"/>
        <v>0</v>
      </c>
      <c r="J218" t="b">
        <f ca="1"/>
        <v>0</v>
      </c>
      <c r="K218" t="b">
        <f ca="1"/>
        <v>0</v>
      </c>
      <c r="L218" t="b">
        <f ca="1"/>
        <v>0</v>
      </c>
    </row>
    <row r="219" spans="9:12" hidden="1">
      <c r="I219" t="b">
        <f ca="1"/>
        <v>0</v>
      </c>
      <c r="J219" t="b">
        <f ca="1"/>
        <v>0</v>
      </c>
      <c r="K219" t="b">
        <f ca="1"/>
        <v>0</v>
      </c>
      <c r="L219" t="b">
        <f ca="1"/>
        <v>0</v>
      </c>
    </row>
    <row r="220" spans="9:12" hidden="1">
      <c r="I220" t="b">
        <f ca="1"/>
        <v>0</v>
      </c>
      <c r="J220" t="b">
        <f ca="1"/>
        <v>0</v>
      </c>
      <c r="K220" t="b">
        <f ca="1"/>
        <v>0</v>
      </c>
      <c r="L220" t="b">
        <f ca="1"/>
        <v>0</v>
      </c>
    </row>
    <row r="221" spans="9:12" hidden="1">
      <c r="I221" t="b">
        <f ca="1"/>
        <v>0</v>
      </c>
      <c r="J221" t="b">
        <f ca="1"/>
        <v>0</v>
      </c>
      <c r="K221" t="b">
        <f ca="1"/>
        <v>0</v>
      </c>
      <c r="L221" t="b">
        <f ca="1"/>
        <v>0</v>
      </c>
    </row>
    <row r="222" spans="9:12" hidden="1">
      <c r="I222" t="b">
        <f ca="1"/>
        <v>0</v>
      </c>
      <c r="J222" t="b">
        <f ca="1"/>
        <v>0</v>
      </c>
      <c r="K222" t="b">
        <f ca="1"/>
        <v>0</v>
      </c>
      <c r="L222" t="b">
        <f ca="1"/>
        <v>0</v>
      </c>
    </row>
    <row r="223" spans="9:12" hidden="1">
      <c r="I223" t="b">
        <f ca="1"/>
        <v>0</v>
      </c>
      <c r="J223" t="b">
        <f ca="1"/>
        <v>0</v>
      </c>
      <c r="K223" t="b">
        <f ca="1"/>
        <v>0</v>
      </c>
      <c r="L223" t="b">
        <f ca="1"/>
        <v>0</v>
      </c>
    </row>
    <row r="224" spans="9:12" hidden="1">
      <c r="I224" t="b">
        <f ca="1"/>
        <v>0</v>
      </c>
      <c r="J224" t="b">
        <f ca="1"/>
        <v>0</v>
      </c>
      <c r="K224" t="b">
        <f ca="1"/>
        <v>0</v>
      </c>
      <c r="L224" t="b">
        <f ca="1"/>
        <v>0</v>
      </c>
    </row>
    <row r="225" spans="1:12" hidden="1">
      <c r="I225" t="b">
        <f ca="1"/>
        <v>0</v>
      </c>
      <c r="J225" t="b">
        <f ca="1"/>
        <v>0</v>
      </c>
      <c r="K225" t="b">
        <f ca="1"/>
        <v>0</v>
      </c>
      <c r="L225" t="b">
        <f ca="1"/>
        <v>0</v>
      </c>
    </row>
    <row r="226" spans="1:12" hidden="1">
      <c r="I226" t="b">
        <f ca="1"/>
        <v>0</v>
      </c>
      <c r="J226" t="b">
        <f ca="1"/>
        <v>0</v>
      </c>
      <c r="K226" t="b">
        <f ca="1"/>
        <v>0</v>
      </c>
      <c r="L226" t="b">
        <f ca="1"/>
        <v>0</v>
      </c>
    </row>
    <row r="227" spans="1:12" hidden="1">
      <c r="I227" t="b">
        <f ca="1"/>
        <v>0</v>
      </c>
      <c r="J227" t="b">
        <f ca="1"/>
        <v>0</v>
      </c>
      <c r="K227" t="b">
        <f ca="1"/>
        <v>0</v>
      </c>
      <c r="L227" t="b">
        <f ca="1"/>
        <v>0</v>
      </c>
    </row>
    <row r="228" spans="1:12">
      <c r="I228" t="b">
        <f ca="1"/>
        <v>0</v>
      </c>
      <c r="J228" t="b">
        <f ca="1"/>
        <v>0</v>
      </c>
      <c r="K228" t="b">
        <f ca="1"/>
        <v>0</v>
      </c>
      <c r="L228" t="b">
        <f ca="1"/>
        <v>0</v>
      </c>
    </row>
    <row r="229" spans="1:12">
      <c r="A229" s="35" t="s">
        <v>1837</v>
      </c>
      <c r="B229" s="35" t="str">
        <f ca="1">IF(COUNTIF(A231:H622,"TRUE")&gt;0,"FAIL","PASS")</f>
        <v>PASS</v>
      </c>
      <c r="I229" t="b">
        <f ca="1"/>
        <v>0</v>
      </c>
      <c r="J229" t="b">
        <f ca="1"/>
        <v>0</v>
      </c>
      <c r="K229" t="b">
        <f ca="1"/>
        <v>0</v>
      </c>
      <c r="L229" t="b">
        <f ca="1"/>
        <v>0</v>
      </c>
    </row>
    <row r="230" spans="1:12" s="225" customFormat="1">
      <c r="A230" s="223" t="s">
        <v>29</v>
      </c>
      <c r="B230" s="224" t="s">
        <v>26</v>
      </c>
      <c r="C230" s="224" t="s">
        <v>1038</v>
      </c>
      <c r="D230" s="224" t="s">
        <v>1761</v>
      </c>
      <c r="E230" s="224" t="s">
        <v>64</v>
      </c>
      <c r="F230" s="224" t="s">
        <v>66</v>
      </c>
      <c r="G230" s="224" t="s">
        <v>67</v>
      </c>
      <c r="H230" s="224" t="s">
        <v>71</v>
      </c>
      <c r="I230" s="225" t="b">
        <f ca="1"/>
        <v>0</v>
      </c>
      <c r="J230" s="225" t="b">
        <f ca="1"/>
        <v>0</v>
      </c>
      <c r="K230" s="225" t="b">
        <f ca="1"/>
        <v>0</v>
      </c>
      <c r="L230" s="225" t="b">
        <f ca="1"/>
        <v>0</v>
      </c>
    </row>
    <row r="231" spans="1:12" hidden="1">
      <c r="A231" t="b" cm="1">
        <f t="array" aca="1" ref="A231:E622" ca="1">ISNUMBER(SEARCH(".xls",_xlfn.FORMULATEXT(Unspec_Imports[[Aggregated_First_POR]:[Unspecified_Electricity_Deliveries]])))</f>
        <v>0</v>
      </c>
      <c r="B231" t="b">
        <f ca="1"/>
        <v>0</v>
      </c>
      <c r="C231" t="b">
        <f ca="1"/>
        <v>0</v>
      </c>
      <c r="D231" t="b">
        <f ca="1"/>
        <v>0</v>
      </c>
      <c r="E231" t="b">
        <f ca="1"/>
        <v>0</v>
      </c>
      <c r="F231" t="b" cm="1">
        <f t="array" aca="1" ref="F231:G622" ca="1">ISNUMBER(SEARCH(".xls",_xlfn.FORMULATEXT(Unspec_Imports[[Are_You_PSE]:[First_Deliverer]])))</f>
        <v>0</v>
      </c>
      <c r="G231" t="b">
        <f ca="1"/>
        <v>0</v>
      </c>
      <c r="H231" t="b" cm="1">
        <f t="array" aca="1" ref="H231:H622" ca="1">ISNUMBER(SEARCH(".xls",_xlfn.FORMULATEXT(Unspec_Imports[Unspec_Import_Notes])))</f>
        <v>0</v>
      </c>
    </row>
    <row r="232" spans="1:12" hidden="1">
      <c r="A232" t="b">
        <f ca="1"/>
        <v>0</v>
      </c>
      <c r="B232" t="b">
        <f ca="1"/>
        <v>0</v>
      </c>
      <c r="C232" t="b">
        <f ca="1"/>
        <v>0</v>
      </c>
      <c r="D232" t="b">
        <f ca="1"/>
        <v>0</v>
      </c>
      <c r="E232" t="b">
        <f ca="1"/>
        <v>0</v>
      </c>
      <c r="F232" t="b">
        <f ca="1"/>
        <v>0</v>
      </c>
      <c r="G232" t="b">
        <f ca="1"/>
        <v>0</v>
      </c>
      <c r="H232" t="b">
        <f ca="1"/>
        <v>0</v>
      </c>
    </row>
    <row r="233" spans="1:12" hidden="1">
      <c r="A233" t="b">
        <f ca="1"/>
        <v>0</v>
      </c>
      <c r="B233" t="b">
        <f ca="1"/>
        <v>0</v>
      </c>
      <c r="C233" t="b">
        <f ca="1"/>
        <v>0</v>
      </c>
      <c r="D233" t="b">
        <f ca="1"/>
        <v>0</v>
      </c>
      <c r="E233" t="b">
        <f ca="1"/>
        <v>0</v>
      </c>
      <c r="F233" t="b">
        <f ca="1"/>
        <v>0</v>
      </c>
      <c r="G233" t="b">
        <f ca="1"/>
        <v>0</v>
      </c>
      <c r="H233" t="b">
        <f ca="1"/>
        <v>0</v>
      </c>
    </row>
    <row r="234" spans="1:12" hidden="1">
      <c r="A234" t="b">
        <f ca="1"/>
        <v>0</v>
      </c>
      <c r="B234" t="b">
        <f ca="1"/>
        <v>0</v>
      </c>
      <c r="C234" t="b">
        <f ca="1"/>
        <v>0</v>
      </c>
      <c r="D234" t="b">
        <f ca="1"/>
        <v>0</v>
      </c>
      <c r="E234" t="b">
        <f ca="1"/>
        <v>0</v>
      </c>
      <c r="F234" t="b">
        <f ca="1"/>
        <v>0</v>
      </c>
      <c r="G234" t="b">
        <f ca="1"/>
        <v>0</v>
      </c>
      <c r="H234" t="b">
        <f ca="1"/>
        <v>0</v>
      </c>
    </row>
    <row r="235" spans="1:12" hidden="1">
      <c r="A235" t="b">
        <f ca="1"/>
        <v>0</v>
      </c>
      <c r="B235" t="b">
        <f ca="1"/>
        <v>0</v>
      </c>
      <c r="C235" t="b">
        <f ca="1"/>
        <v>0</v>
      </c>
      <c r="D235" t="b">
        <f ca="1"/>
        <v>0</v>
      </c>
      <c r="E235" t="b">
        <f ca="1"/>
        <v>0</v>
      </c>
      <c r="F235" t="b">
        <f ca="1"/>
        <v>0</v>
      </c>
      <c r="G235" t="b">
        <f ca="1"/>
        <v>0</v>
      </c>
      <c r="H235" t="b">
        <f ca="1"/>
        <v>0</v>
      </c>
    </row>
    <row r="236" spans="1:12" hidden="1">
      <c r="A236" t="b">
        <f ca="1"/>
        <v>0</v>
      </c>
      <c r="B236" t="b">
        <f ca="1"/>
        <v>0</v>
      </c>
      <c r="C236" t="b">
        <f ca="1"/>
        <v>0</v>
      </c>
      <c r="D236" t="b">
        <f ca="1"/>
        <v>0</v>
      </c>
      <c r="E236" t="b">
        <f ca="1"/>
        <v>0</v>
      </c>
      <c r="F236" t="b">
        <f ca="1"/>
        <v>0</v>
      </c>
      <c r="G236" t="b">
        <f ca="1"/>
        <v>0</v>
      </c>
      <c r="H236" t="b">
        <f ca="1"/>
        <v>0</v>
      </c>
    </row>
    <row r="237" spans="1:12" hidden="1">
      <c r="A237" t="b">
        <f ca="1"/>
        <v>0</v>
      </c>
      <c r="B237" t="b">
        <f ca="1"/>
        <v>0</v>
      </c>
      <c r="C237" t="b">
        <f ca="1"/>
        <v>0</v>
      </c>
      <c r="D237" t="b">
        <f ca="1"/>
        <v>0</v>
      </c>
      <c r="E237" t="b">
        <f ca="1"/>
        <v>0</v>
      </c>
      <c r="F237" t="b">
        <f ca="1"/>
        <v>0</v>
      </c>
      <c r="G237" t="b">
        <f ca="1"/>
        <v>0</v>
      </c>
      <c r="H237" t="b">
        <f ca="1"/>
        <v>0</v>
      </c>
    </row>
    <row r="238" spans="1:12" hidden="1">
      <c r="A238" t="b">
        <f ca="1"/>
        <v>0</v>
      </c>
      <c r="B238" t="b">
        <f ca="1"/>
        <v>0</v>
      </c>
      <c r="C238" t="b">
        <f ca="1"/>
        <v>0</v>
      </c>
      <c r="D238" t="b">
        <f ca="1"/>
        <v>0</v>
      </c>
      <c r="E238" t="b">
        <f ca="1"/>
        <v>0</v>
      </c>
      <c r="F238" t="b">
        <f ca="1"/>
        <v>0</v>
      </c>
      <c r="G238" t="b">
        <f ca="1"/>
        <v>0</v>
      </c>
      <c r="H238" t="b">
        <f ca="1"/>
        <v>0</v>
      </c>
    </row>
    <row r="239" spans="1:12" hidden="1">
      <c r="A239" t="b">
        <f ca="1"/>
        <v>0</v>
      </c>
      <c r="B239" t="b">
        <f ca="1"/>
        <v>0</v>
      </c>
      <c r="C239" t="b">
        <f ca="1"/>
        <v>0</v>
      </c>
      <c r="D239" t="b">
        <f ca="1"/>
        <v>0</v>
      </c>
      <c r="E239" t="b">
        <f ca="1"/>
        <v>0</v>
      </c>
      <c r="F239" t="b">
        <f ca="1"/>
        <v>0</v>
      </c>
      <c r="G239" t="b">
        <f ca="1"/>
        <v>0</v>
      </c>
      <c r="H239" t="b">
        <f ca="1"/>
        <v>0</v>
      </c>
    </row>
    <row r="240" spans="1:12" hidden="1">
      <c r="A240" t="b">
        <f ca="1"/>
        <v>0</v>
      </c>
      <c r="B240" t="b">
        <f ca="1"/>
        <v>0</v>
      </c>
      <c r="C240" t="b">
        <f ca="1"/>
        <v>0</v>
      </c>
      <c r="D240" t="b">
        <f ca="1"/>
        <v>0</v>
      </c>
      <c r="E240" t="b">
        <f ca="1"/>
        <v>0</v>
      </c>
      <c r="F240" t="b">
        <f ca="1"/>
        <v>0</v>
      </c>
      <c r="G240" t="b">
        <f ca="1"/>
        <v>0</v>
      </c>
      <c r="H240" t="b">
        <f ca="1"/>
        <v>0</v>
      </c>
    </row>
    <row r="241" spans="1:8" hidden="1">
      <c r="A241" t="b">
        <f ca="1"/>
        <v>0</v>
      </c>
      <c r="B241" t="b">
        <f ca="1"/>
        <v>0</v>
      </c>
      <c r="C241" t="b">
        <f ca="1"/>
        <v>0</v>
      </c>
      <c r="D241" t="b">
        <f ca="1"/>
        <v>0</v>
      </c>
      <c r="E241" t="b">
        <f ca="1"/>
        <v>0</v>
      </c>
      <c r="F241" t="b">
        <f ca="1"/>
        <v>0</v>
      </c>
      <c r="G241" t="b">
        <f ca="1"/>
        <v>0</v>
      </c>
      <c r="H241" t="b">
        <f ca="1"/>
        <v>0</v>
      </c>
    </row>
    <row r="242" spans="1:8" hidden="1">
      <c r="A242" t="b">
        <f ca="1"/>
        <v>0</v>
      </c>
      <c r="B242" t="b">
        <f ca="1"/>
        <v>0</v>
      </c>
      <c r="C242" t="b">
        <f ca="1"/>
        <v>0</v>
      </c>
      <c r="D242" t="b">
        <f ca="1"/>
        <v>0</v>
      </c>
      <c r="E242" t="b">
        <f ca="1"/>
        <v>0</v>
      </c>
      <c r="F242" t="b">
        <f ca="1"/>
        <v>0</v>
      </c>
      <c r="G242" t="b">
        <f ca="1"/>
        <v>0</v>
      </c>
      <c r="H242" t="b">
        <f ca="1"/>
        <v>0</v>
      </c>
    </row>
    <row r="243" spans="1:8" hidden="1">
      <c r="A243" t="b">
        <f ca="1"/>
        <v>0</v>
      </c>
      <c r="B243" t="b">
        <f ca="1"/>
        <v>0</v>
      </c>
      <c r="C243" t="b">
        <f ca="1"/>
        <v>0</v>
      </c>
      <c r="D243" t="b">
        <f ca="1"/>
        <v>0</v>
      </c>
      <c r="E243" t="b">
        <f ca="1"/>
        <v>0</v>
      </c>
      <c r="F243" t="b">
        <f ca="1"/>
        <v>0</v>
      </c>
      <c r="G243" t="b">
        <f ca="1"/>
        <v>0</v>
      </c>
      <c r="H243" t="b">
        <f ca="1"/>
        <v>0</v>
      </c>
    </row>
    <row r="244" spans="1:8" hidden="1">
      <c r="A244" t="b">
        <f ca="1"/>
        <v>0</v>
      </c>
      <c r="B244" t="b">
        <f ca="1"/>
        <v>0</v>
      </c>
      <c r="C244" t="b">
        <f ca="1"/>
        <v>0</v>
      </c>
      <c r="D244" t="b">
        <f ca="1"/>
        <v>0</v>
      </c>
      <c r="E244" t="b">
        <f ca="1"/>
        <v>0</v>
      </c>
      <c r="F244" t="b">
        <f ca="1"/>
        <v>0</v>
      </c>
      <c r="G244" t="b">
        <f ca="1"/>
        <v>0</v>
      </c>
      <c r="H244" t="b">
        <f ca="1"/>
        <v>0</v>
      </c>
    </row>
    <row r="245" spans="1:8" hidden="1">
      <c r="A245" t="b">
        <f ca="1"/>
        <v>0</v>
      </c>
      <c r="B245" t="b">
        <f ca="1"/>
        <v>0</v>
      </c>
      <c r="C245" t="b">
        <f ca="1"/>
        <v>0</v>
      </c>
      <c r="D245" t="b">
        <f ca="1"/>
        <v>0</v>
      </c>
      <c r="E245" t="b">
        <f ca="1"/>
        <v>0</v>
      </c>
      <c r="F245" t="b">
        <f ca="1"/>
        <v>0</v>
      </c>
      <c r="G245" t="b">
        <f ca="1"/>
        <v>0</v>
      </c>
      <c r="H245" t="b">
        <f ca="1"/>
        <v>0</v>
      </c>
    </row>
    <row r="246" spans="1:8" hidden="1">
      <c r="A246" t="b">
        <f ca="1"/>
        <v>0</v>
      </c>
      <c r="B246" t="b">
        <f ca="1"/>
        <v>0</v>
      </c>
      <c r="C246" t="b">
        <f ca="1"/>
        <v>0</v>
      </c>
      <c r="D246" t="b">
        <f ca="1"/>
        <v>0</v>
      </c>
      <c r="E246" t="b">
        <f ca="1"/>
        <v>0</v>
      </c>
      <c r="F246" t="b">
        <f ca="1"/>
        <v>0</v>
      </c>
      <c r="G246" t="b">
        <f ca="1"/>
        <v>0</v>
      </c>
      <c r="H246" t="b">
        <f ca="1"/>
        <v>0</v>
      </c>
    </row>
    <row r="247" spans="1:8" hidden="1">
      <c r="A247" t="b">
        <f ca="1"/>
        <v>0</v>
      </c>
      <c r="B247" t="b">
        <f ca="1"/>
        <v>0</v>
      </c>
      <c r="C247" t="b">
        <f ca="1"/>
        <v>0</v>
      </c>
      <c r="D247" t="b">
        <f ca="1"/>
        <v>0</v>
      </c>
      <c r="E247" t="b">
        <f ca="1"/>
        <v>0</v>
      </c>
      <c r="F247" t="b">
        <f ca="1"/>
        <v>0</v>
      </c>
      <c r="G247" t="b">
        <f ca="1"/>
        <v>0</v>
      </c>
      <c r="H247" t="b">
        <f ca="1"/>
        <v>0</v>
      </c>
    </row>
    <row r="248" spans="1:8" hidden="1">
      <c r="A248" t="b">
        <f ca="1"/>
        <v>0</v>
      </c>
      <c r="B248" t="b">
        <f ca="1"/>
        <v>0</v>
      </c>
      <c r="C248" t="b">
        <f ca="1"/>
        <v>0</v>
      </c>
      <c r="D248" t="b">
        <f ca="1"/>
        <v>0</v>
      </c>
      <c r="E248" t="b">
        <f ca="1"/>
        <v>0</v>
      </c>
      <c r="F248" t="b">
        <f ca="1"/>
        <v>0</v>
      </c>
      <c r="G248" t="b">
        <f ca="1"/>
        <v>0</v>
      </c>
      <c r="H248" t="b">
        <f ca="1"/>
        <v>0</v>
      </c>
    </row>
    <row r="249" spans="1:8" hidden="1">
      <c r="A249" t="b">
        <f ca="1"/>
        <v>0</v>
      </c>
      <c r="B249" t="b">
        <f ca="1"/>
        <v>0</v>
      </c>
      <c r="C249" t="b">
        <f ca="1"/>
        <v>0</v>
      </c>
      <c r="D249" t="b">
        <f ca="1"/>
        <v>0</v>
      </c>
      <c r="E249" t="b">
        <f ca="1"/>
        <v>0</v>
      </c>
      <c r="F249" t="b">
        <f ca="1"/>
        <v>0</v>
      </c>
      <c r="G249" t="b">
        <f ca="1"/>
        <v>0</v>
      </c>
      <c r="H249" t="b">
        <f ca="1"/>
        <v>0</v>
      </c>
    </row>
    <row r="250" spans="1:8" hidden="1">
      <c r="A250" t="b">
        <f ca="1"/>
        <v>0</v>
      </c>
      <c r="B250" t="b">
        <f ca="1"/>
        <v>0</v>
      </c>
      <c r="C250" t="b">
        <f ca="1"/>
        <v>0</v>
      </c>
      <c r="D250" t="b">
        <f ca="1"/>
        <v>0</v>
      </c>
      <c r="E250" t="b">
        <f ca="1"/>
        <v>0</v>
      </c>
      <c r="F250" t="b">
        <f ca="1"/>
        <v>0</v>
      </c>
      <c r="G250" t="b">
        <f ca="1"/>
        <v>0</v>
      </c>
      <c r="H250" t="b">
        <f ca="1"/>
        <v>0</v>
      </c>
    </row>
    <row r="251" spans="1:8" hidden="1">
      <c r="A251" t="b">
        <f ca="1"/>
        <v>0</v>
      </c>
      <c r="B251" t="b">
        <f ca="1"/>
        <v>0</v>
      </c>
      <c r="C251" t="b">
        <f ca="1"/>
        <v>0</v>
      </c>
      <c r="D251" t="b">
        <f ca="1"/>
        <v>0</v>
      </c>
      <c r="E251" t="b">
        <f ca="1"/>
        <v>0</v>
      </c>
      <c r="F251" t="b">
        <f ca="1"/>
        <v>0</v>
      </c>
      <c r="G251" t="b">
        <f ca="1"/>
        <v>0</v>
      </c>
      <c r="H251" t="b">
        <f ca="1"/>
        <v>0</v>
      </c>
    </row>
    <row r="252" spans="1:8" hidden="1">
      <c r="A252" t="b">
        <f ca="1"/>
        <v>0</v>
      </c>
      <c r="B252" t="b">
        <f ca="1"/>
        <v>0</v>
      </c>
      <c r="C252" t="b">
        <f ca="1"/>
        <v>0</v>
      </c>
      <c r="D252" t="b">
        <f ca="1"/>
        <v>0</v>
      </c>
      <c r="E252" t="b">
        <f ca="1"/>
        <v>0</v>
      </c>
      <c r="F252" t="b">
        <f ca="1"/>
        <v>0</v>
      </c>
      <c r="G252" t="b">
        <f ca="1"/>
        <v>0</v>
      </c>
      <c r="H252" t="b">
        <f ca="1"/>
        <v>0</v>
      </c>
    </row>
    <row r="253" spans="1:8" hidden="1">
      <c r="A253" t="b">
        <f ca="1"/>
        <v>0</v>
      </c>
      <c r="B253" t="b">
        <f ca="1"/>
        <v>0</v>
      </c>
      <c r="C253" t="b">
        <f ca="1"/>
        <v>0</v>
      </c>
      <c r="D253" t="b">
        <f ca="1"/>
        <v>0</v>
      </c>
      <c r="E253" t="b">
        <f ca="1"/>
        <v>0</v>
      </c>
      <c r="F253" t="b">
        <f ca="1"/>
        <v>0</v>
      </c>
      <c r="G253" t="b">
        <f ca="1"/>
        <v>0</v>
      </c>
      <c r="H253" t="b">
        <f ca="1"/>
        <v>0</v>
      </c>
    </row>
    <row r="254" spans="1:8" hidden="1">
      <c r="A254" t="b">
        <f ca="1"/>
        <v>0</v>
      </c>
      <c r="B254" t="b">
        <f ca="1"/>
        <v>0</v>
      </c>
      <c r="C254" t="b">
        <f ca="1"/>
        <v>0</v>
      </c>
      <c r="D254" t="b">
        <f ca="1"/>
        <v>0</v>
      </c>
      <c r="E254" t="b">
        <f ca="1"/>
        <v>0</v>
      </c>
      <c r="F254" t="b">
        <f ca="1"/>
        <v>0</v>
      </c>
      <c r="G254" t="b">
        <f ca="1"/>
        <v>0</v>
      </c>
      <c r="H254" t="b">
        <f ca="1"/>
        <v>0</v>
      </c>
    </row>
    <row r="255" spans="1:8" hidden="1">
      <c r="A255" t="b">
        <f ca="1"/>
        <v>0</v>
      </c>
      <c r="B255" t="b">
        <f ca="1"/>
        <v>0</v>
      </c>
      <c r="C255" t="b">
        <f ca="1"/>
        <v>0</v>
      </c>
      <c r="D255" t="b">
        <f ca="1"/>
        <v>0</v>
      </c>
      <c r="E255" t="b">
        <f ca="1"/>
        <v>0</v>
      </c>
      <c r="F255" t="b">
        <f ca="1"/>
        <v>0</v>
      </c>
      <c r="G255" t="b">
        <f ca="1"/>
        <v>0</v>
      </c>
      <c r="H255" t="b">
        <f ca="1"/>
        <v>0</v>
      </c>
    </row>
    <row r="256" spans="1:8" hidden="1">
      <c r="A256" t="b">
        <f ca="1"/>
        <v>0</v>
      </c>
      <c r="B256" t="b">
        <f ca="1"/>
        <v>0</v>
      </c>
      <c r="C256" t="b">
        <f ca="1"/>
        <v>0</v>
      </c>
      <c r="D256" t="b">
        <f ca="1"/>
        <v>0</v>
      </c>
      <c r="E256" t="b">
        <f ca="1"/>
        <v>0</v>
      </c>
      <c r="F256" t="b">
        <f ca="1"/>
        <v>0</v>
      </c>
      <c r="G256" t="b">
        <f ca="1"/>
        <v>0</v>
      </c>
      <c r="H256" t="b">
        <f ca="1"/>
        <v>0</v>
      </c>
    </row>
    <row r="257" spans="1:8" hidden="1">
      <c r="A257" t="b">
        <f ca="1"/>
        <v>0</v>
      </c>
      <c r="B257" t="b">
        <f ca="1"/>
        <v>0</v>
      </c>
      <c r="C257" t="b">
        <f ca="1"/>
        <v>0</v>
      </c>
      <c r="D257" t="b">
        <f ca="1"/>
        <v>0</v>
      </c>
      <c r="E257" t="b">
        <f ca="1"/>
        <v>0</v>
      </c>
      <c r="F257" t="b">
        <f ca="1"/>
        <v>0</v>
      </c>
      <c r="G257" t="b">
        <f ca="1"/>
        <v>0</v>
      </c>
      <c r="H257" t="b">
        <f ca="1"/>
        <v>0</v>
      </c>
    </row>
    <row r="258" spans="1:8" hidden="1">
      <c r="A258" t="b">
        <f ca="1"/>
        <v>0</v>
      </c>
      <c r="B258" t="b">
        <f ca="1"/>
        <v>0</v>
      </c>
      <c r="C258" t="b">
        <f ca="1"/>
        <v>0</v>
      </c>
      <c r="D258" t="b">
        <f ca="1"/>
        <v>0</v>
      </c>
      <c r="E258" t="b">
        <f ca="1"/>
        <v>0</v>
      </c>
      <c r="F258" t="b">
        <f ca="1"/>
        <v>0</v>
      </c>
      <c r="G258" t="b">
        <f ca="1"/>
        <v>0</v>
      </c>
      <c r="H258" t="b">
        <f ca="1"/>
        <v>0</v>
      </c>
    </row>
    <row r="259" spans="1:8" hidden="1">
      <c r="A259" t="b">
        <f ca="1"/>
        <v>0</v>
      </c>
      <c r="B259" t="b">
        <f ca="1"/>
        <v>0</v>
      </c>
      <c r="C259" t="b">
        <f ca="1"/>
        <v>0</v>
      </c>
      <c r="D259" t="b">
        <f ca="1"/>
        <v>0</v>
      </c>
      <c r="E259" t="b">
        <f ca="1"/>
        <v>0</v>
      </c>
      <c r="F259" t="b">
        <f ca="1"/>
        <v>0</v>
      </c>
      <c r="G259" t="b">
        <f ca="1"/>
        <v>0</v>
      </c>
      <c r="H259" t="b">
        <f ca="1"/>
        <v>0</v>
      </c>
    </row>
    <row r="260" spans="1:8" hidden="1">
      <c r="A260" t="b">
        <f ca="1"/>
        <v>0</v>
      </c>
      <c r="B260" t="b">
        <f ca="1"/>
        <v>0</v>
      </c>
      <c r="C260" t="b">
        <f ca="1"/>
        <v>0</v>
      </c>
      <c r="D260" t="b">
        <f ca="1"/>
        <v>0</v>
      </c>
      <c r="E260" t="b">
        <f ca="1"/>
        <v>0</v>
      </c>
      <c r="F260" t="b">
        <f ca="1"/>
        <v>0</v>
      </c>
      <c r="G260" t="b">
        <f ca="1"/>
        <v>0</v>
      </c>
      <c r="H260" t="b">
        <f ca="1"/>
        <v>0</v>
      </c>
    </row>
    <row r="261" spans="1:8" hidden="1">
      <c r="A261" t="b">
        <f ca="1"/>
        <v>0</v>
      </c>
      <c r="B261" t="b">
        <f ca="1"/>
        <v>0</v>
      </c>
      <c r="C261" t="b">
        <f ca="1"/>
        <v>0</v>
      </c>
      <c r="D261" t="b">
        <f ca="1"/>
        <v>0</v>
      </c>
      <c r="E261" t="b">
        <f ca="1"/>
        <v>0</v>
      </c>
      <c r="F261" t="b">
        <f ca="1"/>
        <v>0</v>
      </c>
      <c r="G261" t="b">
        <f ca="1"/>
        <v>0</v>
      </c>
      <c r="H261" t="b">
        <f ca="1"/>
        <v>0</v>
      </c>
    </row>
    <row r="262" spans="1:8" hidden="1">
      <c r="A262" t="b">
        <f ca="1"/>
        <v>0</v>
      </c>
      <c r="B262" t="b">
        <f ca="1"/>
        <v>0</v>
      </c>
      <c r="C262" t="b">
        <f ca="1"/>
        <v>0</v>
      </c>
      <c r="D262" t="b">
        <f ca="1"/>
        <v>0</v>
      </c>
      <c r="E262" t="b">
        <f ca="1"/>
        <v>0</v>
      </c>
      <c r="F262" t="b">
        <f ca="1"/>
        <v>0</v>
      </c>
      <c r="G262" t="b">
        <f ca="1"/>
        <v>0</v>
      </c>
      <c r="H262" t="b">
        <f ca="1"/>
        <v>0</v>
      </c>
    </row>
    <row r="263" spans="1:8" hidden="1">
      <c r="A263" t="b">
        <f ca="1"/>
        <v>0</v>
      </c>
      <c r="B263" t="b">
        <f ca="1"/>
        <v>0</v>
      </c>
      <c r="C263" t="b">
        <f ca="1"/>
        <v>0</v>
      </c>
      <c r="D263" t="b">
        <f ca="1"/>
        <v>0</v>
      </c>
      <c r="E263" t="b">
        <f ca="1"/>
        <v>0</v>
      </c>
      <c r="F263" t="b">
        <f ca="1"/>
        <v>0</v>
      </c>
      <c r="G263" t="b">
        <f ca="1"/>
        <v>0</v>
      </c>
      <c r="H263" t="b">
        <f ca="1"/>
        <v>0</v>
      </c>
    </row>
    <row r="264" spans="1:8" hidden="1">
      <c r="A264" t="b">
        <f ca="1"/>
        <v>0</v>
      </c>
      <c r="B264" t="b">
        <f ca="1"/>
        <v>0</v>
      </c>
      <c r="C264" t="b">
        <f ca="1"/>
        <v>0</v>
      </c>
      <c r="D264" t="b">
        <f ca="1"/>
        <v>0</v>
      </c>
      <c r="E264" t="b">
        <f ca="1"/>
        <v>0</v>
      </c>
      <c r="F264" t="b">
        <f ca="1"/>
        <v>0</v>
      </c>
      <c r="G264" t="b">
        <f ca="1"/>
        <v>0</v>
      </c>
      <c r="H264" t="b">
        <f ca="1"/>
        <v>0</v>
      </c>
    </row>
    <row r="265" spans="1:8" hidden="1">
      <c r="A265" t="b">
        <f ca="1"/>
        <v>0</v>
      </c>
      <c r="B265" t="b">
        <f ca="1"/>
        <v>0</v>
      </c>
      <c r="C265" t="b">
        <f ca="1"/>
        <v>0</v>
      </c>
      <c r="D265" t="b">
        <f ca="1"/>
        <v>0</v>
      </c>
      <c r="E265" t="b">
        <f ca="1"/>
        <v>0</v>
      </c>
      <c r="F265" t="b">
        <f ca="1"/>
        <v>0</v>
      </c>
      <c r="G265" t="b">
        <f ca="1"/>
        <v>0</v>
      </c>
      <c r="H265" t="b">
        <f ca="1"/>
        <v>0</v>
      </c>
    </row>
    <row r="266" spans="1:8" hidden="1">
      <c r="A266" t="b">
        <f ca="1"/>
        <v>0</v>
      </c>
      <c r="B266" t="b">
        <f ca="1"/>
        <v>0</v>
      </c>
      <c r="C266" t="b">
        <f ca="1"/>
        <v>0</v>
      </c>
      <c r="D266" t="b">
        <f ca="1"/>
        <v>0</v>
      </c>
      <c r="E266" t="b">
        <f ca="1"/>
        <v>0</v>
      </c>
      <c r="F266" t="b">
        <f ca="1"/>
        <v>0</v>
      </c>
      <c r="G266" t="b">
        <f ca="1"/>
        <v>0</v>
      </c>
      <c r="H266" t="b">
        <f ca="1"/>
        <v>0</v>
      </c>
    </row>
    <row r="267" spans="1:8" hidden="1">
      <c r="A267" t="b">
        <f ca="1"/>
        <v>0</v>
      </c>
      <c r="B267" t="b">
        <f ca="1"/>
        <v>0</v>
      </c>
      <c r="C267" t="b">
        <f ca="1"/>
        <v>0</v>
      </c>
      <c r="D267" t="b">
        <f ca="1"/>
        <v>0</v>
      </c>
      <c r="E267" t="b">
        <f ca="1"/>
        <v>0</v>
      </c>
      <c r="F267" t="b">
        <f ca="1"/>
        <v>0</v>
      </c>
      <c r="G267" t="b">
        <f ca="1"/>
        <v>0</v>
      </c>
      <c r="H267" t="b">
        <f ca="1"/>
        <v>0</v>
      </c>
    </row>
    <row r="268" spans="1:8" hidden="1">
      <c r="A268" t="b">
        <f ca="1"/>
        <v>0</v>
      </c>
      <c r="B268" t="b">
        <f ca="1"/>
        <v>0</v>
      </c>
      <c r="C268" t="b">
        <f ca="1"/>
        <v>0</v>
      </c>
      <c r="D268" t="b">
        <f ca="1"/>
        <v>0</v>
      </c>
      <c r="E268" t="b">
        <f ca="1"/>
        <v>0</v>
      </c>
      <c r="F268" t="b">
        <f ca="1"/>
        <v>0</v>
      </c>
      <c r="G268" t="b">
        <f ca="1"/>
        <v>0</v>
      </c>
      <c r="H268" t="b">
        <f ca="1"/>
        <v>0</v>
      </c>
    </row>
    <row r="269" spans="1:8" hidden="1">
      <c r="A269" t="b">
        <f ca="1"/>
        <v>0</v>
      </c>
      <c r="B269" t="b">
        <f ca="1"/>
        <v>0</v>
      </c>
      <c r="C269" t="b">
        <f ca="1"/>
        <v>0</v>
      </c>
      <c r="D269" t="b">
        <f ca="1"/>
        <v>0</v>
      </c>
      <c r="E269" t="b">
        <f ca="1"/>
        <v>0</v>
      </c>
      <c r="F269" t="b">
        <f ca="1"/>
        <v>0</v>
      </c>
      <c r="G269" t="b">
        <f ca="1"/>
        <v>0</v>
      </c>
      <c r="H269" t="b">
        <f ca="1"/>
        <v>0</v>
      </c>
    </row>
    <row r="270" spans="1:8" hidden="1">
      <c r="A270" t="b">
        <f ca="1"/>
        <v>0</v>
      </c>
      <c r="B270" t="b">
        <f ca="1"/>
        <v>0</v>
      </c>
      <c r="C270" t="b">
        <f ca="1"/>
        <v>0</v>
      </c>
      <c r="D270" t="b">
        <f ca="1"/>
        <v>0</v>
      </c>
      <c r="E270" t="b">
        <f ca="1"/>
        <v>0</v>
      </c>
      <c r="F270" t="b">
        <f ca="1"/>
        <v>0</v>
      </c>
      <c r="G270" t="b">
        <f ca="1"/>
        <v>0</v>
      </c>
      <c r="H270" t="b">
        <f ca="1"/>
        <v>0</v>
      </c>
    </row>
    <row r="271" spans="1:8" hidden="1">
      <c r="A271" t="b">
        <f ca="1"/>
        <v>0</v>
      </c>
      <c r="B271" t="b">
        <f ca="1"/>
        <v>0</v>
      </c>
      <c r="C271" t="b">
        <f ca="1"/>
        <v>0</v>
      </c>
      <c r="D271" t="b">
        <f ca="1"/>
        <v>0</v>
      </c>
      <c r="E271" t="b">
        <f ca="1"/>
        <v>0</v>
      </c>
      <c r="F271" t="b">
        <f ca="1"/>
        <v>0</v>
      </c>
      <c r="G271" t="b">
        <f ca="1"/>
        <v>0</v>
      </c>
      <c r="H271" t="b">
        <f ca="1"/>
        <v>0</v>
      </c>
    </row>
    <row r="272" spans="1:8" hidden="1">
      <c r="A272" t="b">
        <f ca="1"/>
        <v>0</v>
      </c>
      <c r="B272" t="b">
        <f ca="1"/>
        <v>0</v>
      </c>
      <c r="C272" t="b">
        <f ca="1"/>
        <v>0</v>
      </c>
      <c r="D272" t="b">
        <f ca="1"/>
        <v>0</v>
      </c>
      <c r="E272" t="b">
        <f ca="1"/>
        <v>0</v>
      </c>
      <c r="F272" t="b">
        <f ca="1"/>
        <v>0</v>
      </c>
      <c r="G272" t="b">
        <f ca="1"/>
        <v>0</v>
      </c>
      <c r="H272" t="b">
        <f ca="1"/>
        <v>0</v>
      </c>
    </row>
    <row r="273" spans="1:8" hidden="1">
      <c r="A273" t="b">
        <f ca="1"/>
        <v>0</v>
      </c>
      <c r="B273" t="b">
        <f ca="1"/>
        <v>0</v>
      </c>
      <c r="C273" t="b">
        <f ca="1"/>
        <v>0</v>
      </c>
      <c r="D273" t="b">
        <f ca="1"/>
        <v>0</v>
      </c>
      <c r="E273" t="b">
        <f ca="1"/>
        <v>0</v>
      </c>
      <c r="F273" t="b">
        <f ca="1"/>
        <v>0</v>
      </c>
      <c r="G273" t="b">
        <f ca="1"/>
        <v>0</v>
      </c>
      <c r="H273" t="b">
        <f ca="1"/>
        <v>0</v>
      </c>
    </row>
    <row r="274" spans="1:8" hidden="1">
      <c r="A274" t="b">
        <f ca="1"/>
        <v>0</v>
      </c>
      <c r="B274" t="b">
        <f ca="1"/>
        <v>0</v>
      </c>
      <c r="C274" t="b">
        <f ca="1"/>
        <v>0</v>
      </c>
      <c r="D274" t="b">
        <f ca="1"/>
        <v>0</v>
      </c>
      <c r="E274" t="b">
        <f ca="1"/>
        <v>0</v>
      </c>
      <c r="F274" t="b">
        <f ca="1"/>
        <v>0</v>
      </c>
      <c r="G274" t="b">
        <f ca="1"/>
        <v>0</v>
      </c>
      <c r="H274" t="b">
        <f ca="1"/>
        <v>0</v>
      </c>
    </row>
    <row r="275" spans="1:8" hidden="1">
      <c r="A275" t="b">
        <f ca="1"/>
        <v>0</v>
      </c>
      <c r="B275" t="b">
        <f ca="1"/>
        <v>0</v>
      </c>
      <c r="C275" t="b">
        <f ca="1"/>
        <v>0</v>
      </c>
      <c r="D275" t="b">
        <f ca="1"/>
        <v>0</v>
      </c>
      <c r="E275" t="b">
        <f ca="1"/>
        <v>0</v>
      </c>
      <c r="F275" t="b">
        <f ca="1"/>
        <v>0</v>
      </c>
      <c r="G275" t="b">
        <f ca="1"/>
        <v>0</v>
      </c>
      <c r="H275" t="b">
        <f ca="1"/>
        <v>0</v>
      </c>
    </row>
    <row r="276" spans="1:8" hidden="1">
      <c r="A276" t="b">
        <f ca="1"/>
        <v>0</v>
      </c>
      <c r="B276" t="b">
        <f ca="1"/>
        <v>0</v>
      </c>
      <c r="C276" t="b">
        <f ca="1"/>
        <v>0</v>
      </c>
      <c r="D276" t="b">
        <f ca="1"/>
        <v>0</v>
      </c>
      <c r="E276" t="b">
        <f ca="1"/>
        <v>0</v>
      </c>
      <c r="F276" t="b">
        <f ca="1"/>
        <v>0</v>
      </c>
      <c r="G276" t="b">
        <f ca="1"/>
        <v>0</v>
      </c>
      <c r="H276" t="b">
        <f ca="1"/>
        <v>0</v>
      </c>
    </row>
    <row r="277" spans="1:8" hidden="1">
      <c r="A277" t="b">
        <f ca="1"/>
        <v>0</v>
      </c>
      <c r="B277" t="b">
        <f ca="1"/>
        <v>0</v>
      </c>
      <c r="C277" t="b">
        <f ca="1"/>
        <v>0</v>
      </c>
      <c r="D277" t="b">
        <f ca="1"/>
        <v>0</v>
      </c>
      <c r="E277" t="b">
        <f ca="1"/>
        <v>0</v>
      </c>
      <c r="F277" t="b">
        <f ca="1"/>
        <v>0</v>
      </c>
      <c r="G277" t="b">
        <f ca="1"/>
        <v>0</v>
      </c>
      <c r="H277" t="b">
        <f ca="1"/>
        <v>0</v>
      </c>
    </row>
    <row r="278" spans="1:8" hidden="1">
      <c r="A278" t="b">
        <f ca="1"/>
        <v>0</v>
      </c>
      <c r="B278" t="b">
        <f ca="1"/>
        <v>0</v>
      </c>
      <c r="C278" t="b">
        <f ca="1"/>
        <v>0</v>
      </c>
      <c r="D278" t="b">
        <f ca="1"/>
        <v>0</v>
      </c>
      <c r="E278" t="b">
        <f ca="1"/>
        <v>0</v>
      </c>
      <c r="F278" t="b">
        <f ca="1"/>
        <v>0</v>
      </c>
      <c r="G278" t="b">
        <f ca="1"/>
        <v>0</v>
      </c>
      <c r="H278" t="b">
        <f ca="1"/>
        <v>0</v>
      </c>
    </row>
    <row r="279" spans="1:8" hidden="1">
      <c r="A279" t="b">
        <f ca="1"/>
        <v>0</v>
      </c>
      <c r="B279" t="b">
        <f ca="1"/>
        <v>0</v>
      </c>
      <c r="C279" t="b">
        <f ca="1"/>
        <v>0</v>
      </c>
      <c r="D279" t="b">
        <f ca="1"/>
        <v>0</v>
      </c>
      <c r="E279" t="b">
        <f ca="1"/>
        <v>0</v>
      </c>
      <c r="F279" t="b">
        <f ca="1"/>
        <v>0</v>
      </c>
      <c r="G279" t="b">
        <f ca="1"/>
        <v>0</v>
      </c>
      <c r="H279" t="b">
        <f ca="1"/>
        <v>0</v>
      </c>
    </row>
    <row r="280" spans="1:8" hidden="1">
      <c r="A280" t="b">
        <f ca="1"/>
        <v>0</v>
      </c>
      <c r="B280" t="b">
        <f ca="1"/>
        <v>0</v>
      </c>
      <c r="C280" t="b">
        <f ca="1"/>
        <v>0</v>
      </c>
      <c r="D280" t="b">
        <f ca="1"/>
        <v>0</v>
      </c>
      <c r="E280" t="b">
        <f ca="1"/>
        <v>0</v>
      </c>
      <c r="F280" t="b">
        <f ca="1"/>
        <v>0</v>
      </c>
      <c r="G280" t="b">
        <f ca="1"/>
        <v>0</v>
      </c>
      <c r="H280" t="b">
        <f ca="1"/>
        <v>0</v>
      </c>
    </row>
    <row r="281" spans="1:8" hidden="1">
      <c r="A281" t="b">
        <f ca="1"/>
        <v>0</v>
      </c>
      <c r="B281" t="b">
        <f ca="1"/>
        <v>0</v>
      </c>
      <c r="C281" t="b">
        <f ca="1"/>
        <v>0</v>
      </c>
      <c r="D281" t="b">
        <f ca="1"/>
        <v>0</v>
      </c>
      <c r="E281" t="b">
        <f ca="1"/>
        <v>0</v>
      </c>
      <c r="F281" t="b">
        <f ca="1"/>
        <v>0</v>
      </c>
      <c r="G281" t="b">
        <f ca="1"/>
        <v>0</v>
      </c>
      <c r="H281" t="b">
        <f ca="1"/>
        <v>0</v>
      </c>
    </row>
    <row r="282" spans="1:8" hidden="1">
      <c r="A282" t="b">
        <f ca="1"/>
        <v>0</v>
      </c>
      <c r="B282" t="b">
        <f ca="1"/>
        <v>0</v>
      </c>
      <c r="C282" t="b">
        <f ca="1"/>
        <v>0</v>
      </c>
      <c r="D282" t="b">
        <f ca="1"/>
        <v>0</v>
      </c>
      <c r="E282" t="b">
        <f ca="1"/>
        <v>0</v>
      </c>
      <c r="F282" t="b">
        <f ca="1"/>
        <v>0</v>
      </c>
      <c r="G282" t="b">
        <f ca="1"/>
        <v>0</v>
      </c>
      <c r="H282" t="b">
        <f ca="1"/>
        <v>0</v>
      </c>
    </row>
    <row r="283" spans="1:8" hidden="1">
      <c r="A283" t="b">
        <f ca="1"/>
        <v>0</v>
      </c>
      <c r="B283" t="b">
        <f ca="1"/>
        <v>0</v>
      </c>
      <c r="C283" t="b">
        <f ca="1"/>
        <v>0</v>
      </c>
      <c r="D283" t="b">
        <f ca="1"/>
        <v>0</v>
      </c>
      <c r="E283" t="b">
        <f ca="1"/>
        <v>0</v>
      </c>
      <c r="F283" t="b">
        <f ca="1"/>
        <v>0</v>
      </c>
      <c r="G283" t="b">
        <f ca="1"/>
        <v>0</v>
      </c>
      <c r="H283" t="b">
        <f ca="1"/>
        <v>0</v>
      </c>
    </row>
    <row r="284" spans="1:8" hidden="1">
      <c r="A284" t="b">
        <f ca="1"/>
        <v>0</v>
      </c>
      <c r="B284" t="b">
        <f ca="1"/>
        <v>0</v>
      </c>
      <c r="C284" t="b">
        <f ca="1"/>
        <v>0</v>
      </c>
      <c r="D284" t="b">
        <f ca="1"/>
        <v>0</v>
      </c>
      <c r="E284" t="b">
        <f ca="1"/>
        <v>0</v>
      </c>
      <c r="F284" t="b">
        <f ca="1"/>
        <v>0</v>
      </c>
      <c r="G284" t="b">
        <f ca="1"/>
        <v>0</v>
      </c>
      <c r="H284" t="b">
        <f ca="1"/>
        <v>0</v>
      </c>
    </row>
    <row r="285" spans="1:8" hidden="1">
      <c r="A285" t="b">
        <f ca="1"/>
        <v>0</v>
      </c>
      <c r="B285" t="b">
        <f ca="1"/>
        <v>0</v>
      </c>
      <c r="C285" t="b">
        <f ca="1"/>
        <v>0</v>
      </c>
      <c r="D285" t="b">
        <f ca="1"/>
        <v>0</v>
      </c>
      <c r="E285" t="b">
        <f ca="1"/>
        <v>0</v>
      </c>
      <c r="F285" t="b">
        <f ca="1"/>
        <v>0</v>
      </c>
      <c r="G285" t="b">
        <f ca="1"/>
        <v>0</v>
      </c>
      <c r="H285" t="b">
        <f ca="1"/>
        <v>0</v>
      </c>
    </row>
    <row r="286" spans="1:8" hidden="1">
      <c r="A286" t="b">
        <f ca="1"/>
        <v>0</v>
      </c>
      <c r="B286" t="b">
        <f ca="1"/>
        <v>0</v>
      </c>
      <c r="C286" t="b">
        <f ca="1"/>
        <v>0</v>
      </c>
      <c r="D286" t="b">
        <f ca="1"/>
        <v>0</v>
      </c>
      <c r="E286" t="b">
        <f ca="1"/>
        <v>0</v>
      </c>
      <c r="F286" t="b">
        <f ca="1"/>
        <v>0</v>
      </c>
      <c r="G286" t="b">
        <f ca="1"/>
        <v>0</v>
      </c>
      <c r="H286" t="b">
        <f ca="1"/>
        <v>0</v>
      </c>
    </row>
    <row r="287" spans="1:8" hidden="1">
      <c r="A287" t="b">
        <f ca="1"/>
        <v>0</v>
      </c>
      <c r="B287" t="b">
        <f ca="1"/>
        <v>0</v>
      </c>
      <c r="C287" t="b">
        <f ca="1"/>
        <v>0</v>
      </c>
      <c r="D287" t="b">
        <f ca="1"/>
        <v>0</v>
      </c>
      <c r="E287" t="b">
        <f ca="1"/>
        <v>0</v>
      </c>
      <c r="F287" t="b">
        <f ca="1"/>
        <v>0</v>
      </c>
      <c r="G287" t="b">
        <f ca="1"/>
        <v>0</v>
      </c>
      <c r="H287" t="b">
        <f ca="1"/>
        <v>0</v>
      </c>
    </row>
    <row r="288" spans="1:8" hidden="1">
      <c r="A288" t="b">
        <f ca="1"/>
        <v>0</v>
      </c>
      <c r="B288" t="b">
        <f ca="1"/>
        <v>0</v>
      </c>
      <c r="C288" t="b">
        <f ca="1"/>
        <v>0</v>
      </c>
      <c r="D288" t="b">
        <f ca="1"/>
        <v>0</v>
      </c>
      <c r="E288" t="b">
        <f ca="1"/>
        <v>0</v>
      </c>
      <c r="F288" t="b">
        <f ca="1"/>
        <v>0</v>
      </c>
      <c r="G288" t="b">
        <f ca="1"/>
        <v>0</v>
      </c>
      <c r="H288" t="b">
        <f ca="1"/>
        <v>0</v>
      </c>
    </row>
    <row r="289" spans="1:8" hidden="1">
      <c r="A289" t="b">
        <f ca="1"/>
        <v>0</v>
      </c>
      <c r="B289" t="b">
        <f ca="1"/>
        <v>0</v>
      </c>
      <c r="C289" t="b">
        <f ca="1"/>
        <v>0</v>
      </c>
      <c r="D289" t="b">
        <f ca="1"/>
        <v>0</v>
      </c>
      <c r="E289" t="b">
        <f ca="1"/>
        <v>0</v>
      </c>
      <c r="F289" t="b">
        <f ca="1"/>
        <v>0</v>
      </c>
      <c r="G289" t="b">
        <f ca="1"/>
        <v>0</v>
      </c>
      <c r="H289" t="b">
        <f ca="1"/>
        <v>0</v>
      </c>
    </row>
    <row r="290" spans="1:8" hidden="1">
      <c r="A290" t="b">
        <f ca="1"/>
        <v>0</v>
      </c>
      <c r="B290" t="b">
        <f ca="1"/>
        <v>0</v>
      </c>
      <c r="C290" t="b">
        <f ca="1"/>
        <v>0</v>
      </c>
      <c r="D290" t="b">
        <f ca="1"/>
        <v>0</v>
      </c>
      <c r="E290" t="b">
        <f ca="1"/>
        <v>0</v>
      </c>
      <c r="F290" t="b">
        <f ca="1"/>
        <v>0</v>
      </c>
      <c r="G290" t="b">
        <f ca="1"/>
        <v>0</v>
      </c>
      <c r="H290" t="b">
        <f ca="1"/>
        <v>0</v>
      </c>
    </row>
    <row r="291" spans="1:8" hidden="1">
      <c r="A291" t="b">
        <f ca="1"/>
        <v>0</v>
      </c>
      <c r="B291" t="b">
        <f ca="1"/>
        <v>0</v>
      </c>
      <c r="C291" t="b">
        <f ca="1"/>
        <v>0</v>
      </c>
      <c r="D291" t="b">
        <f ca="1"/>
        <v>0</v>
      </c>
      <c r="E291" t="b">
        <f ca="1"/>
        <v>0</v>
      </c>
      <c r="F291" t="b">
        <f ca="1"/>
        <v>0</v>
      </c>
      <c r="G291" t="b">
        <f ca="1"/>
        <v>0</v>
      </c>
      <c r="H291" t="b">
        <f ca="1"/>
        <v>0</v>
      </c>
    </row>
    <row r="292" spans="1:8" hidden="1">
      <c r="A292" t="b">
        <f ca="1"/>
        <v>0</v>
      </c>
      <c r="B292" t="b">
        <f ca="1"/>
        <v>0</v>
      </c>
      <c r="C292" t="b">
        <f ca="1"/>
        <v>0</v>
      </c>
      <c r="D292" t="b">
        <f ca="1"/>
        <v>0</v>
      </c>
      <c r="E292" t="b">
        <f ca="1"/>
        <v>0</v>
      </c>
      <c r="F292" t="b">
        <f ca="1"/>
        <v>0</v>
      </c>
      <c r="G292" t="b">
        <f ca="1"/>
        <v>0</v>
      </c>
      <c r="H292" t="b">
        <f ca="1"/>
        <v>0</v>
      </c>
    </row>
    <row r="293" spans="1:8" hidden="1">
      <c r="A293" t="b">
        <f ca="1"/>
        <v>0</v>
      </c>
      <c r="B293" t="b">
        <f ca="1"/>
        <v>0</v>
      </c>
      <c r="C293" t="b">
        <f ca="1"/>
        <v>0</v>
      </c>
      <c r="D293" t="b">
        <f ca="1"/>
        <v>0</v>
      </c>
      <c r="E293" t="b">
        <f ca="1"/>
        <v>0</v>
      </c>
      <c r="F293" t="b">
        <f ca="1"/>
        <v>0</v>
      </c>
      <c r="G293" t="b">
        <f ca="1"/>
        <v>0</v>
      </c>
      <c r="H293" t="b">
        <f ca="1"/>
        <v>0</v>
      </c>
    </row>
    <row r="294" spans="1:8" hidden="1">
      <c r="A294" t="b">
        <f ca="1"/>
        <v>0</v>
      </c>
      <c r="B294" t="b">
        <f ca="1"/>
        <v>0</v>
      </c>
      <c r="C294" t="b">
        <f ca="1"/>
        <v>0</v>
      </c>
      <c r="D294" t="b">
        <f ca="1"/>
        <v>0</v>
      </c>
      <c r="E294" t="b">
        <f ca="1"/>
        <v>0</v>
      </c>
      <c r="F294" t="b">
        <f ca="1"/>
        <v>0</v>
      </c>
      <c r="G294" t="b">
        <f ca="1"/>
        <v>0</v>
      </c>
      <c r="H294" t="b">
        <f ca="1"/>
        <v>0</v>
      </c>
    </row>
    <row r="295" spans="1:8" hidden="1">
      <c r="A295" t="b">
        <f ca="1"/>
        <v>0</v>
      </c>
      <c r="B295" t="b">
        <f ca="1"/>
        <v>0</v>
      </c>
      <c r="C295" t="b">
        <f ca="1"/>
        <v>0</v>
      </c>
      <c r="D295" t="b">
        <f ca="1"/>
        <v>0</v>
      </c>
      <c r="E295" t="b">
        <f ca="1"/>
        <v>0</v>
      </c>
      <c r="F295" t="b">
        <f ca="1"/>
        <v>0</v>
      </c>
      <c r="G295" t="b">
        <f ca="1"/>
        <v>0</v>
      </c>
      <c r="H295" t="b">
        <f ca="1"/>
        <v>0</v>
      </c>
    </row>
    <row r="296" spans="1:8" hidden="1">
      <c r="A296" t="b">
        <f ca="1"/>
        <v>0</v>
      </c>
      <c r="B296" t="b">
        <f ca="1"/>
        <v>0</v>
      </c>
      <c r="C296" t="b">
        <f ca="1"/>
        <v>0</v>
      </c>
      <c r="D296" t="b">
        <f ca="1"/>
        <v>0</v>
      </c>
      <c r="E296" t="b">
        <f ca="1"/>
        <v>0</v>
      </c>
      <c r="F296" t="b">
        <f ca="1"/>
        <v>0</v>
      </c>
      <c r="G296" t="b">
        <f ca="1"/>
        <v>0</v>
      </c>
      <c r="H296" t="b">
        <f ca="1"/>
        <v>0</v>
      </c>
    </row>
    <row r="297" spans="1:8" hidden="1">
      <c r="A297" t="b">
        <f ca="1"/>
        <v>0</v>
      </c>
      <c r="B297" t="b">
        <f ca="1"/>
        <v>0</v>
      </c>
      <c r="C297" t="b">
        <f ca="1"/>
        <v>0</v>
      </c>
      <c r="D297" t="b">
        <f ca="1"/>
        <v>0</v>
      </c>
      <c r="E297" t="b">
        <f ca="1"/>
        <v>0</v>
      </c>
      <c r="F297" t="b">
        <f ca="1"/>
        <v>0</v>
      </c>
      <c r="G297" t="b">
        <f ca="1"/>
        <v>0</v>
      </c>
      <c r="H297" t="b">
        <f ca="1"/>
        <v>0</v>
      </c>
    </row>
    <row r="298" spans="1:8" hidden="1">
      <c r="A298" t="b">
        <f ca="1"/>
        <v>0</v>
      </c>
      <c r="B298" t="b">
        <f ca="1"/>
        <v>0</v>
      </c>
      <c r="C298" t="b">
        <f ca="1"/>
        <v>0</v>
      </c>
      <c r="D298" t="b">
        <f ca="1"/>
        <v>0</v>
      </c>
      <c r="E298" t="b">
        <f ca="1"/>
        <v>0</v>
      </c>
      <c r="F298" t="b">
        <f ca="1"/>
        <v>0</v>
      </c>
      <c r="G298" t="b">
        <f ca="1"/>
        <v>0</v>
      </c>
      <c r="H298" t="b">
        <f ca="1"/>
        <v>0</v>
      </c>
    </row>
    <row r="299" spans="1:8" hidden="1">
      <c r="A299" t="b">
        <f ca="1"/>
        <v>0</v>
      </c>
      <c r="B299" t="b">
        <f ca="1"/>
        <v>0</v>
      </c>
      <c r="C299" t="b">
        <f ca="1"/>
        <v>0</v>
      </c>
      <c r="D299" t="b">
        <f ca="1"/>
        <v>0</v>
      </c>
      <c r="E299" t="b">
        <f ca="1"/>
        <v>0</v>
      </c>
      <c r="F299" t="b">
        <f ca="1"/>
        <v>0</v>
      </c>
      <c r="G299" t="b">
        <f ca="1"/>
        <v>0</v>
      </c>
      <c r="H299" t="b">
        <f ca="1"/>
        <v>0</v>
      </c>
    </row>
    <row r="300" spans="1:8" hidden="1">
      <c r="A300" t="b">
        <f ca="1"/>
        <v>0</v>
      </c>
      <c r="B300" t="b">
        <f ca="1"/>
        <v>0</v>
      </c>
      <c r="C300" t="b">
        <f ca="1"/>
        <v>0</v>
      </c>
      <c r="D300" t="b">
        <f ca="1"/>
        <v>0</v>
      </c>
      <c r="E300" t="b">
        <f ca="1"/>
        <v>0</v>
      </c>
      <c r="F300" t="b">
        <f ca="1"/>
        <v>0</v>
      </c>
      <c r="G300" t="b">
        <f ca="1"/>
        <v>0</v>
      </c>
      <c r="H300" t="b">
        <f ca="1"/>
        <v>0</v>
      </c>
    </row>
    <row r="301" spans="1:8" hidden="1">
      <c r="A301" t="b">
        <f ca="1"/>
        <v>0</v>
      </c>
      <c r="B301" t="b">
        <f ca="1"/>
        <v>0</v>
      </c>
      <c r="C301" t="b">
        <f ca="1"/>
        <v>0</v>
      </c>
      <c r="D301" t="b">
        <f ca="1"/>
        <v>0</v>
      </c>
      <c r="E301" t="b">
        <f ca="1"/>
        <v>0</v>
      </c>
      <c r="F301" t="b">
        <f ca="1"/>
        <v>0</v>
      </c>
      <c r="G301" t="b">
        <f ca="1"/>
        <v>0</v>
      </c>
      <c r="H301" t="b">
        <f ca="1"/>
        <v>0</v>
      </c>
    </row>
    <row r="302" spans="1:8" hidden="1">
      <c r="A302" t="b">
        <f ca="1"/>
        <v>0</v>
      </c>
      <c r="B302" t="b">
        <f ca="1"/>
        <v>0</v>
      </c>
      <c r="C302" t="b">
        <f ca="1"/>
        <v>0</v>
      </c>
      <c r="D302" t="b">
        <f ca="1"/>
        <v>0</v>
      </c>
      <c r="E302" t="b">
        <f ca="1"/>
        <v>0</v>
      </c>
      <c r="F302" t="b">
        <f ca="1"/>
        <v>0</v>
      </c>
      <c r="G302" t="b">
        <f ca="1"/>
        <v>0</v>
      </c>
      <c r="H302" t="b">
        <f ca="1"/>
        <v>0</v>
      </c>
    </row>
    <row r="303" spans="1:8" hidden="1">
      <c r="A303" t="b">
        <f ca="1"/>
        <v>0</v>
      </c>
      <c r="B303" t="b">
        <f ca="1"/>
        <v>0</v>
      </c>
      <c r="C303" t="b">
        <f ca="1"/>
        <v>0</v>
      </c>
      <c r="D303" t="b">
        <f ca="1"/>
        <v>0</v>
      </c>
      <c r="E303" t="b">
        <f ca="1"/>
        <v>0</v>
      </c>
      <c r="F303" t="b">
        <f ca="1"/>
        <v>0</v>
      </c>
      <c r="G303" t="b">
        <f ca="1"/>
        <v>0</v>
      </c>
      <c r="H303" t="b">
        <f ca="1"/>
        <v>0</v>
      </c>
    </row>
    <row r="304" spans="1:8" hidden="1">
      <c r="A304" t="b">
        <f ca="1"/>
        <v>0</v>
      </c>
      <c r="B304" t="b">
        <f ca="1"/>
        <v>0</v>
      </c>
      <c r="C304" t="b">
        <f ca="1"/>
        <v>0</v>
      </c>
      <c r="D304" t="b">
        <f ca="1"/>
        <v>0</v>
      </c>
      <c r="E304" t="b">
        <f ca="1"/>
        <v>0</v>
      </c>
      <c r="F304" t="b">
        <f ca="1"/>
        <v>0</v>
      </c>
      <c r="G304" t="b">
        <f ca="1"/>
        <v>0</v>
      </c>
      <c r="H304" t="b">
        <f ca="1"/>
        <v>0</v>
      </c>
    </row>
    <row r="305" spans="1:8" hidden="1">
      <c r="A305" t="b">
        <f ca="1"/>
        <v>0</v>
      </c>
      <c r="B305" t="b">
        <f ca="1"/>
        <v>0</v>
      </c>
      <c r="C305" t="b">
        <f ca="1"/>
        <v>0</v>
      </c>
      <c r="D305" t="b">
        <f ca="1"/>
        <v>0</v>
      </c>
      <c r="E305" t="b">
        <f ca="1"/>
        <v>0</v>
      </c>
      <c r="F305" t="b">
        <f ca="1"/>
        <v>0</v>
      </c>
      <c r="G305" t="b">
        <f ca="1"/>
        <v>0</v>
      </c>
      <c r="H305" t="b">
        <f ca="1"/>
        <v>0</v>
      </c>
    </row>
    <row r="306" spans="1:8" hidden="1">
      <c r="A306" t="b">
        <f ca="1"/>
        <v>0</v>
      </c>
      <c r="B306" t="b">
        <f ca="1"/>
        <v>0</v>
      </c>
      <c r="C306" t="b">
        <f ca="1"/>
        <v>0</v>
      </c>
      <c r="D306" t="b">
        <f ca="1"/>
        <v>0</v>
      </c>
      <c r="E306" t="b">
        <f ca="1"/>
        <v>0</v>
      </c>
      <c r="F306" t="b">
        <f ca="1"/>
        <v>0</v>
      </c>
      <c r="G306" t="b">
        <f ca="1"/>
        <v>0</v>
      </c>
      <c r="H306" t="b">
        <f ca="1"/>
        <v>0</v>
      </c>
    </row>
    <row r="307" spans="1:8" hidden="1">
      <c r="A307" t="b">
        <f ca="1"/>
        <v>0</v>
      </c>
      <c r="B307" t="b">
        <f ca="1"/>
        <v>0</v>
      </c>
      <c r="C307" t="b">
        <f ca="1"/>
        <v>0</v>
      </c>
      <c r="D307" t="b">
        <f ca="1"/>
        <v>0</v>
      </c>
      <c r="E307" t="b">
        <f ca="1"/>
        <v>0</v>
      </c>
      <c r="F307" t="b">
        <f ca="1"/>
        <v>0</v>
      </c>
      <c r="G307" t="b">
        <f ca="1"/>
        <v>0</v>
      </c>
      <c r="H307" t="b">
        <f ca="1"/>
        <v>0</v>
      </c>
    </row>
    <row r="308" spans="1:8" hidden="1">
      <c r="A308" t="b">
        <f ca="1"/>
        <v>0</v>
      </c>
      <c r="B308" t="b">
        <f ca="1"/>
        <v>0</v>
      </c>
      <c r="C308" t="b">
        <f ca="1"/>
        <v>0</v>
      </c>
      <c r="D308" t="b">
        <f ca="1"/>
        <v>0</v>
      </c>
      <c r="E308" t="b">
        <f ca="1"/>
        <v>0</v>
      </c>
      <c r="F308" t="b">
        <f ca="1"/>
        <v>0</v>
      </c>
      <c r="G308" t="b">
        <f ca="1"/>
        <v>0</v>
      </c>
      <c r="H308" t="b">
        <f ca="1"/>
        <v>0</v>
      </c>
    </row>
    <row r="309" spans="1:8" hidden="1">
      <c r="A309" t="b">
        <f ca="1"/>
        <v>0</v>
      </c>
      <c r="B309" t="b">
        <f ca="1"/>
        <v>0</v>
      </c>
      <c r="C309" t="b">
        <f ca="1"/>
        <v>0</v>
      </c>
      <c r="D309" t="b">
        <f ca="1"/>
        <v>0</v>
      </c>
      <c r="E309" t="b">
        <f ca="1"/>
        <v>0</v>
      </c>
      <c r="F309" t="b">
        <f ca="1"/>
        <v>0</v>
      </c>
      <c r="G309" t="b">
        <f ca="1"/>
        <v>0</v>
      </c>
      <c r="H309" t="b">
        <f ca="1"/>
        <v>0</v>
      </c>
    </row>
    <row r="310" spans="1:8" hidden="1">
      <c r="A310" t="b">
        <f ca="1"/>
        <v>0</v>
      </c>
      <c r="B310" t="b">
        <f ca="1"/>
        <v>0</v>
      </c>
      <c r="C310" t="b">
        <f ca="1"/>
        <v>0</v>
      </c>
      <c r="D310" t="b">
        <f ca="1"/>
        <v>0</v>
      </c>
      <c r="E310" t="b">
        <f ca="1"/>
        <v>0</v>
      </c>
      <c r="F310" t="b">
        <f ca="1"/>
        <v>0</v>
      </c>
      <c r="G310" t="b">
        <f ca="1"/>
        <v>0</v>
      </c>
      <c r="H310" t="b">
        <f ca="1"/>
        <v>0</v>
      </c>
    </row>
    <row r="311" spans="1:8" hidden="1">
      <c r="A311" t="b">
        <f ca="1"/>
        <v>0</v>
      </c>
      <c r="B311" t="b">
        <f ca="1"/>
        <v>0</v>
      </c>
      <c r="C311" t="b">
        <f ca="1"/>
        <v>0</v>
      </c>
      <c r="D311" t="b">
        <f ca="1"/>
        <v>0</v>
      </c>
      <c r="E311" t="b">
        <f ca="1"/>
        <v>0</v>
      </c>
      <c r="F311" t="b">
        <f ca="1"/>
        <v>0</v>
      </c>
      <c r="G311" t="b">
        <f ca="1"/>
        <v>0</v>
      </c>
      <c r="H311" t="b">
        <f ca="1"/>
        <v>0</v>
      </c>
    </row>
    <row r="312" spans="1:8" hidden="1">
      <c r="A312" t="b">
        <f ca="1"/>
        <v>0</v>
      </c>
      <c r="B312" t="b">
        <f ca="1"/>
        <v>0</v>
      </c>
      <c r="C312" t="b">
        <f ca="1"/>
        <v>0</v>
      </c>
      <c r="D312" t="b">
        <f ca="1"/>
        <v>0</v>
      </c>
      <c r="E312" t="b">
        <f ca="1"/>
        <v>0</v>
      </c>
      <c r="F312" t="b">
        <f ca="1"/>
        <v>0</v>
      </c>
      <c r="G312" t="b">
        <f ca="1"/>
        <v>0</v>
      </c>
      <c r="H312" t="b">
        <f ca="1"/>
        <v>0</v>
      </c>
    </row>
    <row r="313" spans="1:8" hidden="1">
      <c r="A313" t="b">
        <f ca="1"/>
        <v>0</v>
      </c>
      <c r="B313" t="b">
        <f ca="1"/>
        <v>0</v>
      </c>
      <c r="C313" t="b">
        <f ca="1"/>
        <v>0</v>
      </c>
      <c r="D313" t="b">
        <f ca="1"/>
        <v>0</v>
      </c>
      <c r="E313" t="b">
        <f ca="1"/>
        <v>0</v>
      </c>
      <c r="F313" t="b">
        <f ca="1"/>
        <v>0</v>
      </c>
      <c r="G313" t="b">
        <f ca="1"/>
        <v>0</v>
      </c>
      <c r="H313" t="b">
        <f ca="1"/>
        <v>0</v>
      </c>
    </row>
    <row r="314" spans="1:8" hidden="1">
      <c r="A314" t="b">
        <f ca="1"/>
        <v>0</v>
      </c>
      <c r="B314" t="b">
        <f ca="1"/>
        <v>0</v>
      </c>
      <c r="C314" t="b">
        <f ca="1"/>
        <v>0</v>
      </c>
      <c r="D314" t="b">
        <f ca="1"/>
        <v>0</v>
      </c>
      <c r="E314" t="b">
        <f ca="1"/>
        <v>0</v>
      </c>
      <c r="F314" t="b">
        <f ca="1"/>
        <v>0</v>
      </c>
      <c r="G314" t="b">
        <f ca="1"/>
        <v>0</v>
      </c>
      <c r="H314" t="b">
        <f ca="1"/>
        <v>0</v>
      </c>
    </row>
    <row r="315" spans="1:8" hidden="1">
      <c r="A315" t="b">
        <f ca="1"/>
        <v>0</v>
      </c>
      <c r="B315" t="b">
        <f ca="1"/>
        <v>0</v>
      </c>
      <c r="C315" t="b">
        <f ca="1"/>
        <v>0</v>
      </c>
      <c r="D315" t="b">
        <f ca="1"/>
        <v>0</v>
      </c>
      <c r="E315" t="b">
        <f ca="1"/>
        <v>0</v>
      </c>
      <c r="F315" t="b">
        <f ca="1"/>
        <v>0</v>
      </c>
      <c r="G315" t="b">
        <f ca="1"/>
        <v>0</v>
      </c>
      <c r="H315" t="b">
        <f ca="1"/>
        <v>0</v>
      </c>
    </row>
    <row r="316" spans="1:8" hidden="1">
      <c r="A316" t="b">
        <f ca="1"/>
        <v>0</v>
      </c>
      <c r="B316" t="b">
        <f ca="1"/>
        <v>0</v>
      </c>
      <c r="C316" t="b">
        <f ca="1"/>
        <v>0</v>
      </c>
      <c r="D316" t="b">
        <f ca="1"/>
        <v>0</v>
      </c>
      <c r="E316" t="b">
        <f ca="1"/>
        <v>0</v>
      </c>
      <c r="F316" t="b">
        <f ca="1"/>
        <v>0</v>
      </c>
      <c r="G316" t="b">
        <f ca="1"/>
        <v>0</v>
      </c>
      <c r="H316" t="b">
        <f ca="1"/>
        <v>0</v>
      </c>
    </row>
    <row r="317" spans="1:8" hidden="1">
      <c r="A317" t="b">
        <f ca="1"/>
        <v>0</v>
      </c>
      <c r="B317" t="b">
        <f ca="1"/>
        <v>0</v>
      </c>
      <c r="C317" t="b">
        <f ca="1"/>
        <v>0</v>
      </c>
      <c r="D317" t="b">
        <f ca="1"/>
        <v>0</v>
      </c>
      <c r="E317" t="b">
        <f ca="1"/>
        <v>0</v>
      </c>
      <c r="F317" t="b">
        <f ca="1"/>
        <v>0</v>
      </c>
      <c r="G317" t="b">
        <f ca="1"/>
        <v>0</v>
      </c>
      <c r="H317" t="b">
        <f ca="1"/>
        <v>0</v>
      </c>
    </row>
    <row r="318" spans="1:8" hidden="1">
      <c r="A318" t="b">
        <f ca="1"/>
        <v>0</v>
      </c>
      <c r="B318" t="b">
        <f ca="1"/>
        <v>0</v>
      </c>
      <c r="C318" t="b">
        <f ca="1"/>
        <v>0</v>
      </c>
      <c r="D318" t="b">
        <f ca="1"/>
        <v>0</v>
      </c>
      <c r="E318" t="b">
        <f ca="1"/>
        <v>0</v>
      </c>
      <c r="F318" t="b">
        <f ca="1"/>
        <v>0</v>
      </c>
      <c r="G318" t="b">
        <f ca="1"/>
        <v>0</v>
      </c>
      <c r="H318" t="b">
        <f ca="1"/>
        <v>0</v>
      </c>
    </row>
    <row r="319" spans="1:8" hidden="1">
      <c r="A319" t="b">
        <f ca="1"/>
        <v>0</v>
      </c>
      <c r="B319" t="b">
        <f ca="1"/>
        <v>0</v>
      </c>
      <c r="C319" t="b">
        <f ca="1"/>
        <v>0</v>
      </c>
      <c r="D319" t="b">
        <f ca="1"/>
        <v>0</v>
      </c>
      <c r="E319" t="b">
        <f ca="1"/>
        <v>0</v>
      </c>
      <c r="F319" t="b">
        <f ca="1"/>
        <v>0</v>
      </c>
      <c r="G319" t="b">
        <f ca="1"/>
        <v>0</v>
      </c>
      <c r="H319" t="b">
        <f ca="1"/>
        <v>0</v>
      </c>
    </row>
    <row r="320" spans="1:8" hidden="1">
      <c r="A320" t="b">
        <f ca="1"/>
        <v>0</v>
      </c>
      <c r="B320" t="b">
        <f ca="1"/>
        <v>0</v>
      </c>
      <c r="C320" t="b">
        <f ca="1"/>
        <v>0</v>
      </c>
      <c r="D320" t="b">
        <f ca="1"/>
        <v>0</v>
      </c>
      <c r="E320" t="b">
        <f ca="1"/>
        <v>0</v>
      </c>
      <c r="F320" t="b">
        <f ca="1"/>
        <v>0</v>
      </c>
      <c r="G320" t="b">
        <f ca="1"/>
        <v>0</v>
      </c>
      <c r="H320" t="b">
        <f ca="1"/>
        <v>0</v>
      </c>
    </row>
    <row r="321" spans="1:8" hidden="1">
      <c r="A321" t="b">
        <f ca="1"/>
        <v>0</v>
      </c>
      <c r="B321" t="b">
        <f ca="1"/>
        <v>0</v>
      </c>
      <c r="C321" t="b">
        <f ca="1"/>
        <v>0</v>
      </c>
      <c r="D321" t="b">
        <f ca="1"/>
        <v>0</v>
      </c>
      <c r="E321" t="b">
        <f ca="1"/>
        <v>0</v>
      </c>
      <c r="F321" t="b">
        <f ca="1"/>
        <v>0</v>
      </c>
      <c r="G321" t="b">
        <f ca="1"/>
        <v>0</v>
      </c>
      <c r="H321" t="b">
        <f ca="1"/>
        <v>0</v>
      </c>
    </row>
    <row r="322" spans="1:8" hidden="1">
      <c r="A322" t="b">
        <f ca="1"/>
        <v>0</v>
      </c>
      <c r="B322" t="b">
        <f ca="1"/>
        <v>0</v>
      </c>
      <c r="C322" t="b">
        <f ca="1"/>
        <v>0</v>
      </c>
      <c r="D322" t="b">
        <f ca="1"/>
        <v>0</v>
      </c>
      <c r="E322" t="b">
        <f ca="1"/>
        <v>0</v>
      </c>
      <c r="F322" t="b">
        <f ca="1"/>
        <v>0</v>
      </c>
      <c r="G322" t="b">
        <f ca="1"/>
        <v>0</v>
      </c>
      <c r="H322" t="b">
        <f ca="1"/>
        <v>0</v>
      </c>
    </row>
    <row r="323" spans="1:8" hidden="1">
      <c r="A323" t="b">
        <f ca="1"/>
        <v>0</v>
      </c>
      <c r="B323" t="b">
        <f ca="1"/>
        <v>0</v>
      </c>
      <c r="C323" t="b">
        <f ca="1"/>
        <v>0</v>
      </c>
      <c r="D323" t="b">
        <f ca="1"/>
        <v>0</v>
      </c>
      <c r="E323" t="b">
        <f ca="1"/>
        <v>0</v>
      </c>
      <c r="F323" t="b">
        <f ca="1"/>
        <v>0</v>
      </c>
      <c r="G323" t="b">
        <f ca="1"/>
        <v>0</v>
      </c>
      <c r="H323" t="b">
        <f ca="1"/>
        <v>0</v>
      </c>
    </row>
    <row r="324" spans="1:8" hidden="1">
      <c r="A324" t="b">
        <f ca="1"/>
        <v>0</v>
      </c>
      <c r="B324" t="b">
        <f ca="1"/>
        <v>0</v>
      </c>
      <c r="C324" t="b">
        <f ca="1"/>
        <v>0</v>
      </c>
      <c r="D324" t="b">
        <f ca="1"/>
        <v>0</v>
      </c>
      <c r="E324" t="b">
        <f ca="1"/>
        <v>0</v>
      </c>
      <c r="F324" t="b">
        <f ca="1"/>
        <v>0</v>
      </c>
      <c r="G324" t="b">
        <f ca="1"/>
        <v>0</v>
      </c>
      <c r="H324" t="b">
        <f ca="1"/>
        <v>0</v>
      </c>
    </row>
    <row r="325" spans="1:8" hidden="1">
      <c r="A325" t="b">
        <f ca="1"/>
        <v>0</v>
      </c>
      <c r="B325" t="b">
        <f ca="1"/>
        <v>0</v>
      </c>
      <c r="C325" t="b">
        <f ca="1"/>
        <v>0</v>
      </c>
      <c r="D325" t="b">
        <f ca="1"/>
        <v>0</v>
      </c>
      <c r="E325" t="b">
        <f ca="1"/>
        <v>0</v>
      </c>
      <c r="F325" t="b">
        <f ca="1"/>
        <v>0</v>
      </c>
      <c r="G325" t="b">
        <f ca="1"/>
        <v>0</v>
      </c>
      <c r="H325" t="b">
        <f ca="1"/>
        <v>0</v>
      </c>
    </row>
    <row r="326" spans="1:8" hidden="1">
      <c r="A326" t="b">
        <f ca="1"/>
        <v>0</v>
      </c>
      <c r="B326" t="b">
        <f ca="1"/>
        <v>0</v>
      </c>
      <c r="C326" t="b">
        <f ca="1"/>
        <v>0</v>
      </c>
      <c r="D326" t="b">
        <f ca="1"/>
        <v>0</v>
      </c>
      <c r="E326" t="b">
        <f ca="1"/>
        <v>0</v>
      </c>
      <c r="F326" t="b">
        <f ca="1"/>
        <v>0</v>
      </c>
      <c r="G326" t="b">
        <f ca="1"/>
        <v>0</v>
      </c>
      <c r="H326" t="b">
        <f ca="1"/>
        <v>0</v>
      </c>
    </row>
    <row r="327" spans="1:8" hidden="1">
      <c r="A327" t="b">
        <f ca="1"/>
        <v>0</v>
      </c>
      <c r="B327" t="b">
        <f ca="1"/>
        <v>0</v>
      </c>
      <c r="C327" t="b">
        <f ca="1"/>
        <v>0</v>
      </c>
      <c r="D327" t="b">
        <f ca="1"/>
        <v>0</v>
      </c>
      <c r="E327" t="b">
        <f ca="1"/>
        <v>0</v>
      </c>
      <c r="F327" t="b">
        <f ca="1"/>
        <v>0</v>
      </c>
      <c r="G327" t="b">
        <f ca="1"/>
        <v>0</v>
      </c>
      <c r="H327" t="b">
        <f ca="1"/>
        <v>0</v>
      </c>
    </row>
    <row r="328" spans="1:8" hidden="1">
      <c r="A328" t="b">
        <f ca="1"/>
        <v>0</v>
      </c>
      <c r="B328" t="b">
        <f ca="1"/>
        <v>0</v>
      </c>
      <c r="C328" t="b">
        <f ca="1"/>
        <v>0</v>
      </c>
      <c r="D328" t="b">
        <f ca="1"/>
        <v>0</v>
      </c>
      <c r="E328" t="b">
        <f ca="1"/>
        <v>0</v>
      </c>
      <c r="F328" t="b">
        <f ca="1"/>
        <v>0</v>
      </c>
      <c r="G328" t="b">
        <f ca="1"/>
        <v>0</v>
      </c>
      <c r="H328" t="b">
        <f ca="1"/>
        <v>0</v>
      </c>
    </row>
    <row r="329" spans="1:8" hidden="1">
      <c r="A329" t="b">
        <f ca="1"/>
        <v>0</v>
      </c>
      <c r="B329" t="b">
        <f ca="1"/>
        <v>0</v>
      </c>
      <c r="C329" t="b">
        <f ca="1"/>
        <v>0</v>
      </c>
      <c r="D329" t="b">
        <f ca="1"/>
        <v>0</v>
      </c>
      <c r="E329" t="b">
        <f ca="1"/>
        <v>0</v>
      </c>
      <c r="F329" t="b">
        <f ca="1"/>
        <v>0</v>
      </c>
      <c r="G329" t="b">
        <f ca="1"/>
        <v>0</v>
      </c>
      <c r="H329" t="b">
        <f ca="1"/>
        <v>0</v>
      </c>
    </row>
    <row r="330" spans="1:8" hidden="1">
      <c r="A330" t="b">
        <f ca="1"/>
        <v>0</v>
      </c>
      <c r="B330" t="b">
        <f ca="1"/>
        <v>0</v>
      </c>
      <c r="C330" t="b">
        <f ca="1"/>
        <v>0</v>
      </c>
      <c r="D330" t="b">
        <f ca="1"/>
        <v>0</v>
      </c>
      <c r="E330" t="b">
        <f ca="1"/>
        <v>0</v>
      </c>
      <c r="F330" t="b">
        <f ca="1"/>
        <v>0</v>
      </c>
      <c r="G330" t="b">
        <f ca="1"/>
        <v>0</v>
      </c>
      <c r="H330" t="b">
        <f ca="1"/>
        <v>0</v>
      </c>
    </row>
    <row r="331" spans="1:8" hidden="1">
      <c r="A331" t="b">
        <f ca="1"/>
        <v>0</v>
      </c>
      <c r="B331" t="b">
        <f ca="1"/>
        <v>0</v>
      </c>
      <c r="C331" t="b">
        <f ca="1"/>
        <v>0</v>
      </c>
      <c r="D331" t="b">
        <f ca="1"/>
        <v>0</v>
      </c>
      <c r="E331" t="b">
        <f ca="1"/>
        <v>0</v>
      </c>
      <c r="F331" t="b">
        <f ca="1"/>
        <v>0</v>
      </c>
      <c r="G331" t="b">
        <f ca="1"/>
        <v>0</v>
      </c>
      <c r="H331" t="b">
        <f ca="1"/>
        <v>0</v>
      </c>
    </row>
    <row r="332" spans="1:8" hidden="1">
      <c r="A332" t="b">
        <f ca="1"/>
        <v>0</v>
      </c>
      <c r="B332" t="b">
        <f ca="1"/>
        <v>0</v>
      </c>
      <c r="C332" t="b">
        <f ca="1"/>
        <v>0</v>
      </c>
      <c r="D332" t="b">
        <f ca="1"/>
        <v>0</v>
      </c>
      <c r="E332" t="b">
        <f ca="1"/>
        <v>0</v>
      </c>
      <c r="F332" t="b">
        <f ca="1"/>
        <v>0</v>
      </c>
      <c r="G332" t="b">
        <f ca="1"/>
        <v>0</v>
      </c>
      <c r="H332" t="b">
        <f ca="1"/>
        <v>0</v>
      </c>
    </row>
    <row r="333" spans="1:8" hidden="1">
      <c r="A333" t="b">
        <f ca="1"/>
        <v>0</v>
      </c>
      <c r="B333" t="b">
        <f ca="1"/>
        <v>0</v>
      </c>
      <c r="C333" t="b">
        <f ca="1"/>
        <v>0</v>
      </c>
      <c r="D333" t="b">
        <f ca="1"/>
        <v>0</v>
      </c>
      <c r="E333" t="b">
        <f ca="1"/>
        <v>0</v>
      </c>
      <c r="F333" t="b">
        <f ca="1"/>
        <v>0</v>
      </c>
      <c r="G333" t="b">
        <f ca="1"/>
        <v>0</v>
      </c>
      <c r="H333" t="b">
        <f ca="1"/>
        <v>0</v>
      </c>
    </row>
    <row r="334" spans="1:8" hidden="1">
      <c r="A334" t="b">
        <f ca="1"/>
        <v>0</v>
      </c>
      <c r="B334" t="b">
        <f ca="1"/>
        <v>0</v>
      </c>
      <c r="C334" t="b">
        <f ca="1"/>
        <v>0</v>
      </c>
      <c r="D334" t="b">
        <f ca="1"/>
        <v>0</v>
      </c>
      <c r="E334" t="b">
        <f ca="1"/>
        <v>0</v>
      </c>
      <c r="F334" t="b">
        <f ca="1"/>
        <v>0</v>
      </c>
      <c r="G334" t="b">
        <f ca="1"/>
        <v>0</v>
      </c>
      <c r="H334" t="b">
        <f ca="1"/>
        <v>0</v>
      </c>
    </row>
    <row r="335" spans="1:8" hidden="1">
      <c r="A335" t="b">
        <f ca="1"/>
        <v>0</v>
      </c>
      <c r="B335" t="b">
        <f ca="1"/>
        <v>0</v>
      </c>
      <c r="C335" t="b">
        <f ca="1"/>
        <v>0</v>
      </c>
      <c r="D335" t="b">
        <f ca="1"/>
        <v>0</v>
      </c>
      <c r="E335" t="b">
        <f ca="1"/>
        <v>0</v>
      </c>
      <c r="F335" t="b">
        <f ca="1"/>
        <v>0</v>
      </c>
      <c r="G335" t="b">
        <f ca="1"/>
        <v>0</v>
      </c>
      <c r="H335" t="b">
        <f ca="1"/>
        <v>0</v>
      </c>
    </row>
    <row r="336" spans="1:8" hidden="1">
      <c r="A336" t="b">
        <f ca="1"/>
        <v>0</v>
      </c>
      <c r="B336" t="b">
        <f ca="1"/>
        <v>0</v>
      </c>
      <c r="C336" t="b">
        <f ca="1"/>
        <v>0</v>
      </c>
      <c r="D336" t="b">
        <f ca="1"/>
        <v>0</v>
      </c>
      <c r="E336" t="b">
        <f ca="1"/>
        <v>0</v>
      </c>
      <c r="F336" t="b">
        <f ca="1"/>
        <v>0</v>
      </c>
      <c r="G336" t="b">
        <f ca="1"/>
        <v>0</v>
      </c>
      <c r="H336" t="b">
        <f ca="1"/>
        <v>0</v>
      </c>
    </row>
    <row r="337" spans="1:8" hidden="1">
      <c r="A337" t="b">
        <f ca="1"/>
        <v>0</v>
      </c>
      <c r="B337" t="b">
        <f ca="1"/>
        <v>0</v>
      </c>
      <c r="C337" t="b">
        <f ca="1"/>
        <v>0</v>
      </c>
      <c r="D337" t="b">
        <f ca="1"/>
        <v>0</v>
      </c>
      <c r="E337" t="b">
        <f ca="1"/>
        <v>0</v>
      </c>
      <c r="F337" t="b">
        <f ca="1"/>
        <v>0</v>
      </c>
      <c r="G337" t="b">
        <f ca="1"/>
        <v>0</v>
      </c>
      <c r="H337" t="b">
        <f ca="1"/>
        <v>0</v>
      </c>
    </row>
    <row r="338" spans="1:8" hidden="1">
      <c r="A338" t="b">
        <f ca="1"/>
        <v>0</v>
      </c>
      <c r="B338" t="b">
        <f ca="1"/>
        <v>0</v>
      </c>
      <c r="C338" t="b">
        <f ca="1"/>
        <v>0</v>
      </c>
      <c r="D338" t="b">
        <f ca="1"/>
        <v>0</v>
      </c>
      <c r="E338" t="b">
        <f ca="1"/>
        <v>0</v>
      </c>
      <c r="F338" t="b">
        <f ca="1"/>
        <v>0</v>
      </c>
      <c r="G338" t="b">
        <f ca="1"/>
        <v>0</v>
      </c>
      <c r="H338" t="b">
        <f ca="1"/>
        <v>0</v>
      </c>
    </row>
    <row r="339" spans="1:8" hidden="1">
      <c r="A339" t="b">
        <f ca="1"/>
        <v>0</v>
      </c>
      <c r="B339" t="b">
        <f ca="1"/>
        <v>0</v>
      </c>
      <c r="C339" t="b">
        <f ca="1"/>
        <v>0</v>
      </c>
      <c r="D339" t="b">
        <f ca="1"/>
        <v>0</v>
      </c>
      <c r="E339" t="b">
        <f ca="1"/>
        <v>0</v>
      </c>
      <c r="F339" t="b">
        <f ca="1"/>
        <v>0</v>
      </c>
      <c r="G339" t="b">
        <f ca="1"/>
        <v>0</v>
      </c>
      <c r="H339" t="b">
        <f ca="1"/>
        <v>0</v>
      </c>
    </row>
    <row r="340" spans="1:8" hidden="1">
      <c r="A340" t="b">
        <f ca="1"/>
        <v>0</v>
      </c>
      <c r="B340" t="b">
        <f ca="1"/>
        <v>0</v>
      </c>
      <c r="C340" t="b">
        <f ca="1"/>
        <v>0</v>
      </c>
      <c r="D340" t="b">
        <f ca="1"/>
        <v>0</v>
      </c>
      <c r="E340" t="b">
        <f ca="1"/>
        <v>0</v>
      </c>
      <c r="F340" t="b">
        <f ca="1"/>
        <v>0</v>
      </c>
      <c r="G340" t="b">
        <f ca="1"/>
        <v>0</v>
      </c>
      <c r="H340" t="b">
        <f ca="1"/>
        <v>0</v>
      </c>
    </row>
    <row r="341" spans="1:8" hidden="1">
      <c r="A341" t="b">
        <f ca="1"/>
        <v>0</v>
      </c>
      <c r="B341" t="b">
        <f ca="1"/>
        <v>0</v>
      </c>
      <c r="C341" t="b">
        <f ca="1"/>
        <v>0</v>
      </c>
      <c r="D341" t="b">
        <f ca="1"/>
        <v>0</v>
      </c>
      <c r="E341" t="b">
        <f ca="1"/>
        <v>0</v>
      </c>
      <c r="F341" t="b">
        <f ca="1"/>
        <v>0</v>
      </c>
      <c r="G341" t="b">
        <f ca="1"/>
        <v>0</v>
      </c>
      <c r="H341" t="b">
        <f ca="1"/>
        <v>0</v>
      </c>
    </row>
    <row r="342" spans="1:8" hidden="1">
      <c r="A342" t="b">
        <f ca="1"/>
        <v>0</v>
      </c>
      <c r="B342" t="b">
        <f ca="1"/>
        <v>0</v>
      </c>
      <c r="C342" t="b">
        <f ca="1"/>
        <v>0</v>
      </c>
      <c r="D342" t="b">
        <f ca="1"/>
        <v>0</v>
      </c>
      <c r="E342" t="b">
        <f ca="1"/>
        <v>0</v>
      </c>
      <c r="F342" t="b">
        <f ca="1"/>
        <v>0</v>
      </c>
      <c r="G342" t="b">
        <f ca="1"/>
        <v>0</v>
      </c>
      <c r="H342" t="b">
        <f ca="1"/>
        <v>0</v>
      </c>
    </row>
    <row r="343" spans="1:8" hidden="1">
      <c r="A343" t="b">
        <f ca="1"/>
        <v>0</v>
      </c>
      <c r="B343" t="b">
        <f ca="1"/>
        <v>0</v>
      </c>
      <c r="C343" t="b">
        <f ca="1"/>
        <v>0</v>
      </c>
      <c r="D343" t="b">
        <f ca="1"/>
        <v>0</v>
      </c>
      <c r="E343" t="b">
        <f ca="1"/>
        <v>0</v>
      </c>
      <c r="F343" t="b">
        <f ca="1"/>
        <v>0</v>
      </c>
      <c r="G343" t="b">
        <f ca="1"/>
        <v>0</v>
      </c>
      <c r="H343" t="b">
        <f ca="1"/>
        <v>0</v>
      </c>
    </row>
    <row r="344" spans="1:8" hidden="1">
      <c r="A344" t="b">
        <f ca="1"/>
        <v>0</v>
      </c>
      <c r="B344" t="b">
        <f ca="1"/>
        <v>0</v>
      </c>
      <c r="C344" t="b">
        <f ca="1"/>
        <v>0</v>
      </c>
      <c r="D344" t="b">
        <f ca="1"/>
        <v>0</v>
      </c>
      <c r="E344" t="b">
        <f ca="1"/>
        <v>0</v>
      </c>
      <c r="F344" t="b">
        <f ca="1"/>
        <v>0</v>
      </c>
      <c r="G344" t="b">
        <f ca="1"/>
        <v>0</v>
      </c>
      <c r="H344" t="b">
        <f ca="1"/>
        <v>0</v>
      </c>
    </row>
    <row r="345" spans="1:8" hidden="1">
      <c r="A345" t="b">
        <f ca="1"/>
        <v>0</v>
      </c>
      <c r="B345" t="b">
        <f ca="1"/>
        <v>0</v>
      </c>
      <c r="C345" t="b">
        <f ca="1"/>
        <v>0</v>
      </c>
      <c r="D345" t="b">
        <f ca="1"/>
        <v>0</v>
      </c>
      <c r="E345" t="b">
        <f ca="1"/>
        <v>0</v>
      </c>
      <c r="F345" t="b">
        <f ca="1"/>
        <v>0</v>
      </c>
      <c r="G345" t="b">
        <f ca="1"/>
        <v>0</v>
      </c>
      <c r="H345" t="b">
        <f ca="1"/>
        <v>0</v>
      </c>
    </row>
    <row r="346" spans="1:8" hidden="1">
      <c r="A346" t="b">
        <f ca="1"/>
        <v>0</v>
      </c>
      <c r="B346" t="b">
        <f ca="1"/>
        <v>0</v>
      </c>
      <c r="C346" t="b">
        <f ca="1"/>
        <v>0</v>
      </c>
      <c r="D346" t="b">
        <f ca="1"/>
        <v>0</v>
      </c>
      <c r="E346" t="b">
        <f ca="1"/>
        <v>0</v>
      </c>
      <c r="F346" t="b">
        <f ca="1"/>
        <v>0</v>
      </c>
      <c r="G346" t="b">
        <f ca="1"/>
        <v>0</v>
      </c>
      <c r="H346" t="b">
        <f ca="1"/>
        <v>0</v>
      </c>
    </row>
    <row r="347" spans="1:8" hidden="1">
      <c r="A347" t="b">
        <f ca="1"/>
        <v>0</v>
      </c>
      <c r="B347" t="b">
        <f ca="1"/>
        <v>0</v>
      </c>
      <c r="C347" t="b">
        <f ca="1"/>
        <v>0</v>
      </c>
      <c r="D347" t="b">
        <f ca="1"/>
        <v>0</v>
      </c>
      <c r="E347" t="b">
        <f ca="1"/>
        <v>0</v>
      </c>
      <c r="F347" t="b">
        <f ca="1"/>
        <v>0</v>
      </c>
      <c r="G347" t="b">
        <f ca="1"/>
        <v>0</v>
      </c>
      <c r="H347" t="b">
        <f ca="1"/>
        <v>0</v>
      </c>
    </row>
    <row r="348" spans="1:8" hidden="1">
      <c r="A348" t="b">
        <f ca="1"/>
        <v>0</v>
      </c>
      <c r="B348" t="b">
        <f ca="1"/>
        <v>0</v>
      </c>
      <c r="C348" t="b">
        <f ca="1"/>
        <v>0</v>
      </c>
      <c r="D348" t="b">
        <f ca="1"/>
        <v>0</v>
      </c>
      <c r="E348" t="b">
        <f ca="1"/>
        <v>0</v>
      </c>
      <c r="F348" t="b">
        <f ca="1"/>
        <v>0</v>
      </c>
      <c r="G348" t="b">
        <f ca="1"/>
        <v>0</v>
      </c>
      <c r="H348" t="b">
        <f ca="1"/>
        <v>0</v>
      </c>
    </row>
    <row r="349" spans="1:8" hidden="1">
      <c r="A349" t="b">
        <f ca="1"/>
        <v>0</v>
      </c>
      <c r="B349" t="b">
        <f ca="1"/>
        <v>0</v>
      </c>
      <c r="C349" t="b">
        <f ca="1"/>
        <v>0</v>
      </c>
      <c r="D349" t="b">
        <f ca="1"/>
        <v>0</v>
      </c>
      <c r="E349" t="b">
        <f ca="1"/>
        <v>0</v>
      </c>
      <c r="F349" t="b">
        <f ca="1"/>
        <v>0</v>
      </c>
      <c r="G349" t="b">
        <f ca="1"/>
        <v>0</v>
      </c>
      <c r="H349" t="b">
        <f ca="1"/>
        <v>0</v>
      </c>
    </row>
    <row r="350" spans="1:8" hidden="1">
      <c r="A350" t="b">
        <f ca="1"/>
        <v>0</v>
      </c>
      <c r="B350" t="b">
        <f ca="1"/>
        <v>0</v>
      </c>
      <c r="C350" t="b">
        <f ca="1"/>
        <v>0</v>
      </c>
      <c r="D350" t="b">
        <f ca="1"/>
        <v>0</v>
      </c>
      <c r="E350" t="b">
        <f ca="1"/>
        <v>0</v>
      </c>
      <c r="F350" t="b">
        <f ca="1"/>
        <v>0</v>
      </c>
      <c r="G350" t="b">
        <f ca="1"/>
        <v>0</v>
      </c>
      <c r="H350" t="b">
        <f ca="1"/>
        <v>0</v>
      </c>
    </row>
    <row r="351" spans="1:8" hidden="1">
      <c r="A351" t="b">
        <f ca="1"/>
        <v>0</v>
      </c>
      <c r="B351" t="b">
        <f ca="1"/>
        <v>0</v>
      </c>
      <c r="C351" t="b">
        <f ca="1"/>
        <v>0</v>
      </c>
      <c r="D351" t="b">
        <f ca="1"/>
        <v>0</v>
      </c>
      <c r="E351" t="b">
        <f ca="1"/>
        <v>0</v>
      </c>
      <c r="F351" t="b">
        <f ca="1"/>
        <v>0</v>
      </c>
      <c r="G351" t="b">
        <f ca="1"/>
        <v>0</v>
      </c>
      <c r="H351" t="b">
        <f ca="1"/>
        <v>0</v>
      </c>
    </row>
    <row r="352" spans="1:8" hidden="1">
      <c r="A352" t="b">
        <f ca="1"/>
        <v>0</v>
      </c>
      <c r="B352" t="b">
        <f ca="1"/>
        <v>0</v>
      </c>
      <c r="C352" t="b">
        <f ca="1"/>
        <v>0</v>
      </c>
      <c r="D352" t="b">
        <f ca="1"/>
        <v>0</v>
      </c>
      <c r="E352" t="b">
        <f ca="1"/>
        <v>0</v>
      </c>
      <c r="F352" t="b">
        <f ca="1"/>
        <v>0</v>
      </c>
      <c r="G352" t="b">
        <f ca="1"/>
        <v>0</v>
      </c>
      <c r="H352" t="b">
        <f ca="1"/>
        <v>0</v>
      </c>
    </row>
    <row r="353" spans="1:8" hidden="1">
      <c r="A353" t="b">
        <f ca="1"/>
        <v>0</v>
      </c>
      <c r="B353" t="b">
        <f ca="1"/>
        <v>0</v>
      </c>
      <c r="C353" t="b">
        <f ca="1"/>
        <v>0</v>
      </c>
      <c r="D353" t="b">
        <f ca="1"/>
        <v>0</v>
      </c>
      <c r="E353" t="b">
        <f ca="1"/>
        <v>0</v>
      </c>
      <c r="F353" t="b">
        <f ca="1"/>
        <v>0</v>
      </c>
      <c r="G353" t="b">
        <f ca="1"/>
        <v>0</v>
      </c>
      <c r="H353" t="b">
        <f ca="1"/>
        <v>0</v>
      </c>
    </row>
    <row r="354" spans="1:8" hidden="1">
      <c r="A354" t="b">
        <f ca="1"/>
        <v>0</v>
      </c>
      <c r="B354" t="b">
        <f ca="1"/>
        <v>0</v>
      </c>
      <c r="C354" t="b">
        <f ca="1"/>
        <v>0</v>
      </c>
      <c r="D354" t="b">
        <f ca="1"/>
        <v>0</v>
      </c>
      <c r="E354" t="b">
        <f ca="1"/>
        <v>0</v>
      </c>
      <c r="F354" t="b">
        <f ca="1"/>
        <v>0</v>
      </c>
      <c r="G354" t="b">
        <f ca="1"/>
        <v>0</v>
      </c>
      <c r="H354" t="b">
        <f ca="1"/>
        <v>0</v>
      </c>
    </row>
    <row r="355" spans="1:8" hidden="1">
      <c r="A355" t="b">
        <f ca="1"/>
        <v>0</v>
      </c>
      <c r="B355" t="b">
        <f ca="1"/>
        <v>0</v>
      </c>
      <c r="C355" t="b">
        <f ca="1"/>
        <v>0</v>
      </c>
      <c r="D355" t="b">
        <f ca="1"/>
        <v>0</v>
      </c>
      <c r="E355" t="b">
        <f ca="1"/>
        <v>0</v>
      </c>
      <c r="F355" t="b">
        <f ca="1"/>
        <v>0</v>
      </c>
      <c r="G355" t="b">
        <f ca="1"/>
        <v>0</v>
      </c>
      <c r="H355" t="b">
        <f ca="1"/>
        <v>0</v>
      </c>
    </row>
    <row r="356" spans="1:8" hidden="1">
      <c r="A356" t="b">
        <f ca="1"/>
        <v>0</v>
      </c>
      <c r="B356" t="b">
        <f ca="1"/>
        <v>0</v>
      </c>
      <c r="C356" t="b">
        <f ca="1"/>
        <v>0</v>
      </c>
      <c r="D356" t="b">
        <f ca="1"/>
        <v>0</v>
      </c>
      <c r="E356" t="b">
        <f ca="1"/>
        <v>0</v>
      </c>
      <c r="F356" t="b">
        <f ca="1"/>
        <v>0</v>
      </c>
      <c r="G356" t="b">
        <f ca="1"/>
        <v>0</v>
      </c>
      <c r="H356" t="b">
        <f ca="1"/>
        <v>0</v>
      </c>
    </row>
    <row r="357" spans="1:8" hidden="1">
      <c r="A357" t="b">
        <f ca="1"/>
        <v>0</v>
      </c>
      <c r="B357" t="b">
        <f ca="1"/>
        <v>0</v>
      </c>
      <c r="C357" t="b">
        <f ca="1"/>
        <v>0</v>
      </c>
      <c r="D357" t="b">
        <f ca="1"/>
        <v>0</v>
      </c>
      <c r="E357" t="b">
        <f ca="1"/>
        <v>0</v>
      </c>
      <c r="F357" t="b">
        <f ca="1"/>
        <v>0</v>
      </c>
      <c r="G357" t="b">
        <f ca="1"/>
        <v>0</v>
      </c>
      <c r="H357" t="b">
        <f ca="1"/>
        <v>0</v>
      </c>
    </row>
    <row r="358" spans="1:8" hidden="1">
      <c r="A358" t="b">
        <f ca="1"/>
        <v>0</v>
      </c>
      <c r="B358" t="b">
        <f ca="1"/>
        <v>0</v>
      </c>
      <c r="C358" t="b">
        <f ca="1"/>
        <v>0</v>
      </c>
      <c r="D358" t="b">
        <f ca="1"/>
        <v>0</v>
      </c>
      <c r="E358" t="b">
        <f ca="1"/>
        <v>0</v>
      </c>
      <c r="F358" t="b">
        <f ca="1"/>
        <v>0</v>
      </c>
      <c r="G358" t="b">
        <f ca="1"/>
        <v>0</v>
      </c>
      <c r="H358" t="b">
        <f ca="1"/>
        <v>0</v>
      </c>
    </row>
    <row r="359" spans="1:8" hidden="1">
      <c r="A359" t="b">
        <f ca="1"/>
        <v>0</v>
      </c>
      <c r="B359" t="b">
        <f ca="1"/>
        <v>0</v>
      </c>
      <c r="C359" t="b">
        <f ca="1"/>
        <v>0</v>
      </c>
      <c r="D359" t="b">
        <f ca="1"/>
        <v>0</v>
      </c>
      <c r="E359" t="b">
        <f ca="1"/>
        <v>0</v>
      </c>
      <c r="F359" t="b">
        <f ca="1"/>
        <v>0</v>
      </c>
      <c r="G359" t="b">
        <f ca="1"/>
        <v>0</v>
      </c>
      <c r="H359" t="b">
        <f ca="1"/>
        <v>0</v>
      </c>
    </row>
    <row r="360" spans="1:8" hidden="1">
      <c r="A360" t="b">
        <f ca="1"/>
        <v>0</v>
      </c>
      <c r="B360" t="b">
        <f ca="1"/>
        <v>0</v>
      </c>
      <c r="C360" t="b">
        <f ca="1"/>
        <v>0</v>
      </c>
      <c r="D360" t="b">
        <f ca="1"/>
        <v>0</v>
      </c>
      <c r="E360" t="b">
        <f ca="1"/>
        <v>0</v>
      </c>
      <c r="F360" t="b">
        <f ca="1"/>
        <v>0</v>
      </c>
      <c r="G360" t="b">
        <f ca="1"/>
        <v>0</v>
      </c>
      <c r="H360" t="b">
        <f ca="1"/>
        <v>0</v>
      </c>
    </row>
    <row r="361" spans="1:8" hidden="1">
      <c r="A361" t="b">
        <f ca="1"/>
        <v>0</v>
      </c>
      <c r="B361" t="b">
        <f ca="1"/>
        <v>0</v>
      </c>
      <c r="C361" t="b">
        <f ca="1"/>
        <v>0</v>
      </c>
      <c r="D361" t="b">
        <f ca="1"/>
        <v>0</v>
      </c>
      <c r="E361" t="b">
        <f ca="1"/>
        <v>0</v>
      </c>
      <c r="F361" t="b">
        <f ca="1"/>
        <v>0</v>
      </c>
      <c r="G361" t="b">
        <f ca="1"/>
        <v>0</v>
      </c>
      <c r="H361" t="b">
        <f ca="1"/>
        <v>0</v>
      </c>
    </row>
    <row r="362" spans="1:8" hidden="1">
      <c r="A362" t="b">
        <f ca="1"/>
        <v>0</v>
      </c>
      <c r="B362" t="b">
        <f ca="1"/>
        <v>0</v>
      </c>
      <c r="C362" t="b">
        <f ca="1"/>
        <v>0</v>
      </c>
      <c r="D362" t="b">
        <f ca="1"/>
        <v>0</v>
      </c>
      <c r="E362" t="b">
        <f ca="1"/>
        <v>0</v>
      </c>
      <c r="F362" t="b">
        <f ca="1"/>
        <v>0</v>
      </c>
      <c r="G362" t="b">
        <f ca="1"/>
        <v>0</v>
      </c>
      <c r="H362" t="b">
        <f ca="1"/>
        <v>0</v>
      </c>
    </row>
    <row r="363" spans="1:8" hidden="1">
      <c r="A363" t="b">
        <f ca="1"/>
        <v>0</v>
      </c>
      <c r="B363" t="b">
        <f ca="1"/>
        <v>0</v>
      </c>
      <c r="C363" t="b">
        <f ca="1"/>
        <v>0</v>
      </c>
      <c r="D363" t="b">
        <f ca="1"/>
        <v>0</v>
      </c>
      <c r="E363" t="b">
        <f ca="1"/>
        <v>0</v>
      </c>
      <c r="F363" t="b">
        <f ca="1"/>
        <v>0</v>
      </c>
      <c r="G363" t="b">
        <f ca="1"/>
        <v>0</v>
      </c>
      <c r="H363" t="b">
        <f ca="1"/>
        <v>0</v>
      </c>
    </row>
    <row r="364" spans="1:8" hidden="1">
      <c r="A364" t="b">
        <f ca="1"/>
        <v>0</v>
      </c>
      <c r="B364" t="b">
        <f ca="1"/>
        <v>0</v>
      </c>
      <c r="C364" t="b">
        <f ca="1"/>
        <v>0</v>
      </c>
      <c r="D364" t="b">
        <f ca="1"/>
        <v>0</v>
      </c>
      <c r="E364" t="b">
        <f ca="1"/>
        <v>0</v>
      </c>
      <c r="F364" t="b">
        <f ca="1"/>
        <v>0</v>
      </c>
      <c r="G364" t="b">
        <f ca="1"/>
        <v>0</v>
      </c>
      <c r="H364" t="b">
        <f ca="1"/>
        <v>0</v>
      </c>
    </row>
    <row r="365" spans="1:8" hidden="1">
      <c r="A365" t="b">
        <f ca="1"/>
        <v>0</v>
      </c>
      <c r="B365" t="b">
        <f ca="1"/>
        <v>0</v>
      </c>
      <c r="C365" t="b">
        <f ca="1"/>
        <v>0</v>
      </c>
      <c r="D365" t="b">
        <f ca="1"/>
        <v>0</v>
      </c>
      <c r="E365" t="b">
        <f ca="1"/>
        <v>0</v>
      </c>
      <c r="F365" t="b">
        <f ca="1"/>
        <v>0</v>
      </c>
      <c r="G365" t="b">
        <f ca="1"/>
        <v>0</v>
      </c>
      <c r="H365" t="b">
        <f ca="1"/>
        <v>0</v>
      </c>
    </row>
    <row r="366" spans="1:8" hidden="1">
      <c r="A366" t="b">
        <f ca="1"/>
        <v>0</v>
      </c>
      <c r="B366" t="b">
        <f ca="1"/>
        <v>0</v>
      </c>
      <c r="C366" t="b">
        <f ca="1"/>
        <v>0</v>
      </c>
      <c r="D366" t="b">
        <f ca="1"/>
        <v>0</v>
      </c>
      <c r="E366" t="b">
        <f ca="1"/>
        <v>0</v>
      </c>
      <c r="F366" t="b">
        <f ca="1"/>
        <v>0</v>
      </c>
      <c r="G366" t="b">
        <f ca="1"/>
        <v>0</v>
      </c>
      <c r="H366" t="b">
        <f ca="1"/>
        <v>0</v>
      </c>
    </row>
    <row r="367" spans="1:8" hidden="1">
      <c r="A367" t="b">
        <f ca="1"/>
        <v>0</v>
      </c>
      <c r="B367" t="b">
        <f ca="1"/>
        <v>0</v>
      </c>
      <c r="C367" t="b">
        <f ca="1"/>
        <v>0</v>
      </c>
      <c r="D367" t="b">
        <f ca="1"/>
        <v>0</v>
      </c>
      <c r="E367" t="b">
        <f ca="1"/>
        <v>0</v>
      </c>
      <c r="F367" t="b">
        <f ca="1"/>
        <v>0</v>
      </c>
      <c r="G367" t="b">
        <f ca="1"/>
        <v>0</v>
      </c>
      <c r="H367" t="b">
        <f ca="1"/>
        <v>0</v>
      </c>
    </row>
    <row r="368" spans="1:8" hidden="1">
      <c r="A368" t="b">
        <f ca="1"/>
        <v>0</v>
      </c>
      <c r="B368" t="b">
        <f ca="1"/>
        <v>0</v>
      </c>
      <c r="C368" t="b">
        <f ca="1"/>
        <v>0</v>
      </c>
      <c r="D368" t="b">
        <f ca="1"/>
        <v>0</v>
      </c>
      <c r="E368" t="b">
        <f ca="1"/>
        <v>0</v>
      </c>
      <c r="F368" t="b">
        <f ca="1"/>
        <v>0</v>
      </c>
      <c r="G368" t="b">
        <f ca="1"/>
        <v>0</v>
      </c>
      <c r="H368" t="b">
        <f ca="1"/>
        <v>0</v>
      </c>
    </row>
    <row r="369" spans="1:8" hidden="1">
      <c r="A369" t="b">
        <f ca="1"/>
        <v>0</v>
      </c>
      <c r="B369" t="b">
        <f ca="1"/>
        <v>0</v>
      </c>
      <c r="C369" t="b">
        <f ca="1"/>
        <v>0</v>
      </c>
      <c r="D369" t="b">
        <f ca="1"/>
        <v>0</v>
      </c>
      <c r="E369" t="b">
        <f ca="1"/>
        <v>0</v>
      </c>
      <c r="F369" t="b">
        <f ca="1"/>
        <v>0</v>
      </c>
      <c r="G369" t="b">
        <f ca="1"/>
        <v>0</v>
      </c>
      <c r="H369" t="b">
        <f ca="1"/>
        <v>0</v>
      </c>
    </row>
    <row r="370" spans="1:8" hidden="1">
      <c r="A370" t="b">
        <f ca="1"/>
        <v>0</v>
      </c>
      <c r="B370" t="b">
        <f ca="1"/>
        <v>0</v>
      </c>
      <c r="C370" t="b">
        <f ca="1"/>
        <v>0</v>
      </c>
      <c r="D370" t="b">
        <f ca="1"/>
        <v>0</v>
      </c>
      <c r="E370" t="b">
        <f ca="1"/>
        <v>0</v>
      </c>
      <c r="F370" t="b">
        <f ca="1"/>
        <v>0</v>
      </c>
      <c r="G370" t="b">
        <f ca="1"/>
        <v>0</v>
      </c>
      <c r="H370" t="b">
        <f ca="1"/>
        <v>0</v>
      </c>
    </row>
    <row r="371" spans="1:8" hidden="1">
      <c r="A371" t="b">
        <f ca="1"/>
        <v>0</v>
      </c>
      <c r="B371" t="b">
        <f ca="1"/>
        <v>0</v>
      </c>
      <c r="C371" t="b">
        <f ca="1"/>
        <v>0</v>
      </c>
      <c r="D371" t="b">
        <f ca="1"/>
        <v>0</v>
      </c>
      <c r="E371" t="b">
        <f ca="1"/>
        <v>0</v>
      </c>
      <c r="F371" t="b">
        <f ca="1"/>
        <v>0</v>
      </c>
      <c r="G371" t="b">
        <f ca="1"/>
        <v>0</v>
      </c>
      <c r="H371" t="b">
        <f ca="1"/>
        <v>0</v>
      </c>
    </row>
    <row r="372" spans="1:8" hidden="1">
      <c r="A372" t="b">
        <f ca="1"/>
        <v>0</v>
      </c>
      <c r="B372" t="b">
        <f ca="1"/>
        <v>0</v>
      </c>
      <c r="C372" t="b">
        <f ca="1"/>
        <v>0</v>
      </c>
      <c r="D372" t="b">
        <f ca="1"/>
        <v>0</v>
      </c>
      <c r="E372" t="b">
        <f ca="1"/>
        <v>0</v>
      </c>
      <c r="F372" t="b">
        <f ca="1"/>
        <v>0</v>
      </c>
      <c r="G372" t="b">
        <f ca="1"/>
        <v>0</v>
      </c>
      <c r="H372" t="b">
        <f ca="1"/>
        <v>0</v>
      </c>
    </row>
    <row r="373" spans="1:8" hidden="1">
      <c r="A373" t="b">
        <f ca="1"/>
        <v>0</v>
      </c>
      <c r="B373" t="b">
        <f ca="1"/>
        <v>0</v>
      </c>
      <c r="C373" t="b">
        <f ca="1"/>
        <v>0</v>
      </c>
      <c r="D373" t="b">
        <f ca="1"/>
        <v>0</v>
      </c>
      <c r="E373" t="b">
        <f ca="1"/>
        <v>0</v>
      </c>
      <c r="F373" t="b">
        <f ca="1"/>
        <v>0</v>
      </c>
      <c r="G373" t="b">
        <f ca="1"/>
        <v>0</v>
      </c>
      <c r="H373" t="b">
        <f ca="1"/>
        <v>0</v>
      </c>
    </row>
    <row r="374" spans="1:8" hidden="1">
      <c r="A374" t="b">
        <f ca="1"/>
        <v>0</v>
      </c>
      <c r="B374" t="b">
        <f ca="1"/>
        <v>0</v>
      </c>
      <c r="C374" t="b">
        <f ca="1"/>
        <v>0</v>
      </c>
      <c r="D374" t="b">
        <f ca="1"/>
        <v>0</v>
      </c>
      <c r="E374" t="b">
        <f ca="1"/>
        <v>0</v>
      </c>
      <c r="F374" t="b">
        <f ca="1"/>
        <v>0</v>
      </c>
      <c r="G374" t="b">
        <f ca="1"/>
        <v>0</v>
      </c>
      <c r="H374" t="b">
        <f ca="1"/>
        <v>0</v>
      </c>
    </row>
    <row r="375" spans="1:8" hidden="1">
      <c r="A375" t="b">
        <f ca="1"/>
        <v>0</v>
      </c>
      <c r="B375" t="b">
        <f ca="1"/>
        <v>0</v>
      </c>
      <c r="C375" t="b">
        <f ca="1"/>
        <v>0</v>
      </c>
      <c r="D375" t="b">
        <f ca="1"/>
        <v>0</v>
      </c>
      <c r="E375" t="b">
        <f ca="1"/>
        <v>0</v>
      </c>
      <c r="F375" t="b">
        <f ca="1"/>
        <v>0</v>
      </c>
      <c r="G375" t="b">
        <f ca="1"/>
        <v>0</v>
      </c>
      <c r="H375" t="b">
        <f ca="1"/>
        <v>0</v>
      </c>
    </row>
    <row r="376" spans="1:8" hidden="1">
      <c r="A376" t="b">
        <f ca="1"/>
        <v>0</v>
      </c>
      <c r="B376" t="b">
        <f ca="1"/>
        <v>0</v>
      </c>
      <c r="C376" t="b">
        <f ca="1"/>
        <v>0</v>
      </c>
      <c r="D376" t="b">
        <f ca="1"/>
        <v>0</v>
      </c>
      <c r="E376" t="b">
        <f ca="1"/>
        <v>0</v>
      </c>
      <c r="F376" t="b">
        <f ca="1"/>
        <v>0</v>
      </c>
      <c r="G376" t="b">
        <f ca="1"/>
        <v>0</v>
      </c>
      <c r="H376" t="b">
        <f ca="1"/>
        <v>0</v>
      </c>
    </row>
    <row r="377" spans="1:8" hidden="1">
      <c r="A377" t="b">
        <f ca="1"/>
        <v>0</v>
      </c>
      <c r="B377" t="b">
        <f ca="1"/>
        <v>0</v>
      </c>
      <c r="C377" t="b">
        <f ca="1"/>
        <v>0</v>
      </c>
      <c r="D377" t="b">
        <f ca="1"/>
        <v>0</v>
      </c>
      <c r="E377" t="b">
        <f ca="1"/>
        <v>0</v>
      </c>
      <c r="F377" t="b">
        <f ca="1"/>
        <v>0</v>
      </c>
      <c r="G377" t="b">
        <f ca="1"/>
        <v>0</v>
      </c>
      <c r="H377" t="b">
        <f ca="1"/>
        <v>0</v>
      </c>
    </row>
    <row r="378" spans="1:8" hidden="1">
      <c r="A378" t="b">
        <f ca="1"/>
        <v>0</v>
      </c>
      <c r="B378" t="b">
        <f ca="1"/>
        <v>0</v>
      </c>
      <c r="C378" t="b">
        <f ca="1"/>
        <v>0</v>
      </c>
      <c r="D378" t="b">
        <f ca="1"/>
        <v>0</v>
      </c>
      <c r="E378" t="b">
        <f ca="1"/>
        <v>0</v>
      </c>
      <c r="F378" t="b">
        <f ca="1"/>
        <v>0</v>
      </c>
      <c r="G378" t="b">
        <f ca="1"/>
        <v>0</v>
      </c>
      <c r="H378" t="b">
        <f ca="1"/>
        <v>0</v>
      </c>
    </row>
    <row r="379" spans="1:8" hidden="1">
      <c r="A379" t="b">
        <f ca="1"/>
        <v>0</v>
      </c>
      <c r="B379" t="b">
        <f ca="1"/>
        <v>0</v>
      </c>
      <c r="C379" t="b">
        <f ca="1"/>
        <v>0</v>
      </c>
      <c r="D379" t="b">
        <f ca="1"/>
        <v>0</v>
      </c>
      <c r="E379" t="b">
        <f ca="1"/>
        <v>0</v>
      </c>
      <c r="F379" t="b">
        <f ca="1"/>
        <v>0</v>
      </c>
      <c r="G379" t="b">
        <f ca="1"/>
        <v>0</v>
      </c>
      <c r="H379" t="b">
        <f ca="1"/>
        <v>0</v>
      </c>
    </row>
    <row r="380" spans="1:8" hidden="1">
      <c r="A380" t="b">
        <f ca="1"/>
        <v>0</v>
      </c>
      <c r="B380" t="b">
        <f ca="1"/>
        <v>0</v>
      </c>
      <c r="C380" t="b">
        <f ca="1"/>
        <v>0</v>
      </c>
      <c r="D380" t="b">
        <f ca="1"/>
        <v>0</v>
      </c>
      <c r="E380" t="b">
        <f ca="1"/>
        <v>0</v>
      </c>
      <c r="F380" t="b">
        <f ca="1"/>
        <v>0</v>
      </c>
      <c r="G380" t="b">
        <f ca="1"/>
        <v>0</v>
      </c>
      <c r="H380" t="b">
        <f ca="1"/>
        <v>0</v>
      </c>
    </row>
    <row r="381" spans="1:8" hidden="1">
      <c r="A381" t="b">
        <f ca="1"/>
        <v>0</v>
      </c>
      <c r="B381" t="b">
        <f ca="1"/>
        <v>0</v>
      </c>
      <c r="C381" t="b">
        <f ca="1"/>
        <v>0</v>
      </c>
      <c r="D381" t="b">
        <f ca="1"/>
        <v>0</v>
      </c>
      <c r="E381" t="b">
        <f ca="1"/>
        <v>0</v>
      </c>
      <c r="F381" t="b">
        <f ca="1"/>
        <v>0</v>
      </c>
      <c r="G381" t="b">
        <f ca="1"/>
        <v>0</v>
      </c>
      <c r="H381" t="b">
        <f ca="1"/>
        <v>0</v>
      </c>
    </row>
    <row r="382" spans="1:8" hidden="1">
      <c r="A382" t="b">
        <f ca="1"/>
        <v>0</v>
      </c>
      <c r="B382" t="b">
        <f ca="1"/>
        <v>0</v>
      </c>
      <c r="C382" t="b">
        <f ca="1"/>
        <v>0</v>
      </c>
      <c r="D382" t="b">
        <f ca="1"/>
        <v>0</v>
      </c>
      <c r="E382" t="b">
        <f ca="1"/>
        <v>0</v>
      </c>
      <c r="F382" t="b">
        <f ca="1"/>
        <v>0</v>
      </c>
      <c r="G382" t="b">
        <f ca="1"/>
        <v>0</v>
      </c>
      <c r="H382" t="b">
        <f ca="1"/>
        <v>0</v>
      </c>
    </row>
    <row r="383" spans="1:8" hidden="1">
      <c r="A383" t="b">
        <f ca="1"/>
        <v>0</v>
      </c>
      <c r="B383" t="b">
        <f ca="1"/>
        <v>0</v>
      </c>
      <c r="C383" t="b">
        <f ca="1"/>
        <v>0</v>
      </c>
      <c r="D383" t="b">
        <f ca="1"/>
        <v>0</v>
      </c>
      <c r="E383" t="b">
        <f ca="1"/>
        <v>0</v>
      </c>
      <c r="F383" t="b">
        <f ca="1"/>
        <v>0</v>
      </c>
      <c r="G383" t="b">
        <f ca="1"/>
        <v>0</v>
      </c>
      <c r="H383" t="b">
        <f ca="1"/>
        <v>0</v>
      </c>
    </row>
    <row r="384" spans="1:8" hidden="1">
      <c r="A384" t="b">
        <f ca="1"/>
        <v>0</v>
      </c>
      <c r="B384" t="b">
        <f ca="1"/>
        <v>0</v>
      </c>
      <c r="C384" t="b">
        <f ca="1"/>
        <v>0</v>
      </c>
      <c r="D384" t="b">
        <f ca="1"/>
        <v>0</v>
      </c>
      <c r="E384" t="b">
        <f ca="1"/>
        <v>0</v>
      </c>
      <c r="F384" t="b">
        <f ca="1"/>
        <v>0</v>
      </c>
      <c r="G384" t="b">
        <f ca="1"/>
        <v>0</v>
      </c>
      <c r="H384" t="b">
        <f ca="1"/>
        <v>0</v>
      </c>
    </row>
    <row r="385" spans="1:8" hidden="1">
      <c r="A385" t="b">
        <f ca="1"/>
        <v>0</v>
      </c>
      <c r="B385" t="b">
        <f ca="1"/>
        <v>0</v>
      </c>
      <c r="C385" t="b">
        <f ca="1"/>
        <v>0</v>
      </c>
      <c r="D385" t="b">
        <f ca="1"/>
        <v>0</v>
      </c>
      <c r="E385" t="b">
        <f ca="1"/>
        <v>0</v>
      </c>
      <c r="F385" t="b">
        <f ca="1"/>
        <v>0</v>
      </c>
      <c r="G385" t="b">
        <f ca="1"/>
        <v>0</v>
      </c>
      <c r="H385" t="b">
        <f ca="1"/>
        <v>0</v>
      </c>
    </row>
    <row r="386" spans="1:8" hidden="1">
      <c r="A386" t="b">
        <f ca="1"/>
        <v>0</v>
      </c>
      <c r="B386" t="b">
        <f ca="1"/>
        <v>0</v>
      </c>
      <c r="C386" t="b">
        <f ca="1"/>
        <v>0</v>
      </c>
      <c r="D386" t="b">
        <f ca="1"/>
        <v>0</v>
      </c>
      <c r="E386" t="b">
        <f ca="1"/>
        <v>0</v>
      </c>
      <c r="F386" t="b">
        <f ca="1"/>
        <v>0</v>
      </c>
      <c r="G386" t="b">
        <f ca="1"/>
        <v>0</v>
      </c>
      <c r="H386" t="b">
        <f ca="1"/>
        <v>0</v>
      </c>
    </row>
    <row r="387" spans="1:8" hidden="1">
      <c r="A387" t="b">
        <f ca="1"/>
        <v>0</v>
      </c>
      <c r="B387" t="b">
        <f ca="1"/>
        <v>0</v>
      </c>
      <c r="C387" t="b">
        <f ca="1"/>
        <v>0</v>
      </c>
      <c r="D387" t="b">
        <f ca="1"/>
        <v>0</v>
      </c>
      <c r="E387" t="b">
        <f ca="1"/>
        <v>0</v>
      </c>
      <c r="F387" t="b">
        <f ca="1"/>
        <v>0</v>
      </c>
      <c r="G387" t="b">
        <f ca="1"/>
        <v>0</v>
      </c>
      <c r="H387" t="b">
        <f ca="1"/>
        <v>0</v>
      </c>
    </row>
    <row r="388" spans="1:8" hidden="1">
      <c r="A388" t="b">
        <f ca="1"/>
        <v>0</v>
      </c>
      <c r="B388" t="b">
        <f ca="1"/>
        <v>0</v>
      </c>
      <c r="C388" t="b">
        <f ca="1"/>
        <v>0</v>
      </c>
      <c r="D388" t="b">
        <f ca="1"/>
        <v>0</v>
      </c>
      <c r="E388" t="b">
        <f ca="1"/>
        <v>0</v>
      </c>
      <c r="F388" t="b">
        <f ca="1"/>
        <v>0</v>
      </c>
      <c r="G388" t="b">
        <f ca="1"/>
        <v>0</v>
      </c>
      <c r="H388" t="b">
        <f ca="1"/>
        <v>0</v>
      </c>
    </row>
    <row r="389" spans="1:8" hidden="1">
      <c r="A389" t="b">
        <f ca="1"/>
        <v>0</v>
      </c>
      <c r="B389" t="b">
        <f ca="1"/>
        <v>0</v>
      </c>
      <c r="C389" t="b">
        <f ca="1"/>
        <v>0</v>
      </c>
      <c r="D389" t="b">
        <f ca="1"/>
        <v>0</v>
      </c>
      <c r="E389" t="b">
        <f ca="1"/>
        <v>0</v>
      </c>
      <c r="F389" t="b">
        <f ca="1"/>
        <v>0</v>
      </c>
      <c r="G389" t="b">
        <f ca="1"/>
        <v>0</v>
      </c>
      <c r="H389" t="b">
        <f ca="1"/>
        <v>0</v>
      </c>
    </row>
    <row r="390" spans="1:8" hidden="1">
      <c r="A390" t="b">
        <f ca="1"/>
        <v>0</v>
      </c>
      <c r="B390" t="b">
        <f ca="1"/>
        <v>0</v>
      </c>
      <c r="C390" t="b">
        <f ca="1"/>
        <v>0</v>
      </c>
      <c r="D390" t="b">
        <f ca="1"/>
        <v>0</v>
      </c>
      <c r="E390" t="b">
        <f ca="1"/>
        <v>0</v>
      </c>
      <c r="F390" t="b">
        <f ca="1"/>
        <v>0</v>
      </c>
      <c r="G390" t="b">
        <f ca="1"/>
        <v>0</v>
      </c>
      <c r="H390" t="b">
        <f ca="1"/>
        <v>0</v>
      </c>
    </row>
    <row r="391" spans="1:8" hidden="1">
      <c r="A391" t="b">
        <f ca="1"/>
        <v>0</v>
      </c>
      <c r="B391" t="b">
        <f ca="1"/>
        <v>0</v>
      </c>
      <c r="C391" t="b">
        <f ca="1"/>
        <v>0</v>
      </c>
      <c r="D391" t="b">
        <f ca="1"/>
        <v>0</v>
      </c>
      <c r="E391" t="b">
        <f ca="1"/>
        <v>0</v>
      </c>
      <c r="F391" t="b">
        <f ca="1"/>
        <v>0</v>
      </c>
      <c r="G391" t="b">
        <f ca="1"/>
        <v>0</v>
      </c>
      <c r="H391" t="b">
        <f ca="1"/>
        <v>0</v>
      </c>
    </row>
    <row r="392" spans="1:8" hidden="1">
      <c r="A392" t="b">
        <f ca="1"/>
        <v>0</v>
      </c>
      <c r="B392" t="b">
        <f ca="1"/>
        <v>0</v>
      </c>
      <c r="C392" t="b">
        <f ca="1"/>
        <v>0</v>
      </c>
      <c r="D392" t="b">
        <f ca="1"/>
        <v>0</v>
      </c>
      <c r="E392" t="b">
        <f ca="1"/>
        <v>0</v>
      </c>
      <c r="F392" t="b">
        <f ca="1"/>
        <v>0</v>
      </c>
      <c r="G392" t="b">
        <f ca="1"/>
        <v>0</v>
      </c>
      <c r="H392" t="b">
        <f ca="1"/>
        <v>0</v>
      </c>
    </row>
    <row r="393" spans="1:8" hidden="1">
      <c r="A393" t="b">
        <f ca="1"/>
        <v>0</v>
      </c>
      <c r="B393" t="b">
        <f ca="1"/>
        <v>0</v>
      </c>
      <c r="C393" t="b">
        <f ca="1"/>
        <v>0</v>
      </c>
      <c r="D393" t="b">
        <f ca="1"/>
        <v>0</v>
      </c>
      <c r="E393" t="b">
        <f ca="1"/>
        <v>0</v>
      </c>
      <c r="F393" t="b">
        <f ca="1"/>
        <v>0</v>
      </c>
      <c r="G393" t="b">
        <f ca="1"/>
        <v>0</v>
      </c>
      <c r="H393" t="b">
        <f ca="1"/>
        <v>0</v>
      </c>
    </row>
    <row r="394" spans="1:8" hidden="1">
      <c r="A394" t="b">
        <f ca="1"/>
        <v>0</v>
      </c>
      <c r="B394" t="b">
        <f ca="1"/>
        <v>0</v>
      </c>
      <c r="C394" t="b">
        <f ca="1"/>
        <v>0</v>
      </c>
      <c r="D394" t="b">
        <f ca="1"/>
        <v>0</v>
      </c>
      <c r="E394" t="b">
        <f ca="1"/>
        <v>0</v>
      </c>
      <c r="F394" t="b">
        <f ca="1"/>
        <v>0</v>
      </c>
      <c r="G394" t="b">
        <f ca="1"/>
        <v>0</v>
      </c>
      <c r="H394" t="b">
        <f ca="1"/>
        <v>0</v>
      </c>
    </row>
    <row r="395" spans="1:8" hidden="1">
      <c r="A395" t="b">
        <f ca="1"/>
        <v>0</v>
      </c>
      <c r="B395" t="b">
        <f ca="1"/>
        <v>0</v>
      </c>
      <c r="C395" t="b">
        <f ca="1"/>
        <v>0</v>
      </c>
      <c r="D395" t="b">
        <f ca="1"/>
        <v>0</v>
      </c>
      <c r="E395" t="b">
        <f ca="1"/>
        <v>0</v>
      </c>
      <c r="F395" t="b">
        <f ca="1"/>
        <v>0</v>
      </c>
      <c r="G395" t="b">
        <f ca="1"/>
        <v>0</v>
      </c>
      <c r="H395" t="b">
        <f ca="1"/>
        <v>0</v>
      </c>
    </row>
    <row r="396" spans="1:8" hidden="1">
      <c r="A396" t="b">
        <f ca="1"/>
        <v>0</v>
      </c>
      <c r="B396" t="b">
        <f ca="1"/>
        <v>0</v>
      </c>
      <c r="C396" t="b">
        <f ca="1"/>
        <v>0</v>
      </c>
      <c r="D396" t="b">
        <f ca="1"/>
        <v>0</v>
      </c>
      <c r="E396" t="b">
        <f ca="1"/>
        <v>0</v>
      </c>
      <c r="F396" t="b">
        <f ca="1"/>
        <v>0</v>
      </c>
      <c r="G396" t="b">
        <f ca="1"/>
        <v>0</v>
      </c>
      <c r="H396" t="b">
        <f ca="1"/>
        <v>0</v>
      </c>
    </row>
    <row r="397" spans="1:8" hidden="1">
      <c r="A397" t="b">
        <f ca="1"/>
        <v>0</v>
      </c>
      <c r="B397" t="b">
        <f ca="1"/>
        <v>0</v>
      </c>
      <c r="C397" t="b">
        <f ca="1"/>
        <v>0</v>
      </c>
      <c r="D397" t="b">
        <f ca="1"/>
        <v>0</v>
      </c>
      <c r="E397" t="b">
        <f ca="1"/>
        <v>0</v>
      </c>
      <c r="F397" t="b">
        <f ca="1"/>
        <v>0</v>
      </c>
      <c r="G397" t="b">
        <f ca="1"/>
        <v>0</v>
      </c>
      <c r="H397" t="b">
        <f ca="1"/>
        <v>0</v>
      </c>
    </row>
    <row r="398" spans="1:8" hidden="1">
      <c r="A398" t="b">
        <f ca="1"/>
        <v>0</v>
      </c>
      <c r="B398" t="b">
        <f ca="1"/>
        <v>0</v>
      </c>
      <c r="C398" t="b">
        <f ca="1"/>
        <v>0</v>
      </c>
      <c r="D398" t="b">
        <f ca="1"/>
        <v>0</v>
      </c>
      <c r="E398" t="b">
        <f ca="1"/>
        <v>0</v>
      </c>
      <c r="F398" t="b">
        <f ca="1"/>
        <v>0</v>
      </c>
      <c r="G398" t="b">
        <f ca="1"/>
        <v>0</v>
      </c>
      <c r="H398" t="b">
        <f ca="1"/>
        <v>0</v>
      </c>
    </row>
    <row r="399" spans="1:8" hidden="1">
      <c r="A399" t="b">
        <f ca="1"/>
        <v>0</v>
      </c>
      <c r="B399" t="b">
        <f ca="1"/>
        <v>0</v>
      </c>
      <c r="C399" t="b">
        <f ca="1"/>
        <v>0</v>
      </c>
      <c r="D399" t="b">
        <f ca="1"/>
        <v>0</v>
      </c>
      <c r="E399" t="b">
        <f ca="1"/>
        <v>0</v>
      </c>
      <c r="F399" t="b">
        <f ca="1"/>
        <v>0</v>
      </c>
      <c r="G399" t="b">
        <f ca="1"/>
        <v>0</v>
      </c>
      <c r="H399" t="b">
        <f ca="1"/>
        <v>0</v>
      </c>
    </row>
    <row r="400" spans="1:8" hidden="1">
      <c r="A400" t="b">
        <f ca="1"/>
        <v>0</v>
      </c>
      <c r="B400" t="b">
        <f ca="1"/>
        <v>0</v>
      </c>
      <c r="C400" t="b">
        <f ca="1"/>
        <v>0</v>
      </c>
      <c r="D400" t="b">
        <f ca="1"/>
        <v>0</v>
      </c>
      <c r="E400" t="b">
        <f ca="1"/>
        <v>0</v>
      </c>
      <c r="F400" t="b">
        <f ca="1"/>
        <v>0</v>
      </c>
      <c r="G400" t="b">
        <f ca="1"/>
        <v>0</v>
      </c>
      <c r="H400" t="b">
        <f ca="1"/>
        <v>0</v>
      </c>
    </row>
    <row r="401" spans="1:8" hidden="1">
      <c r="A401" t="b">
        <f ca="1"/>
        <v>0</v>
      </c>
      <c r="B401" t="b">
        <f ca="1"/>
        <v>0</v>
      </c>
      <c r="C401" t="b">
        <f ca="1"/>
        <v>0</v>
      </c>
      <c r="D401" t="b">
        <f ca="1"/>
        <v>0</v>
      </c>
      <c r="E401" t="b">
        <f ca="1"/>
        <v>0</v>
      </c>
      <c r="F401" t="b">
        <f ca="1"/>
        <v>0</v>
      </c>
      <c r="G401" t="b">
        <f ca="1"/>
        <v>0</v>
      </c>
      <c r="H401" t="b">
        <f ca="1"/>
        <v>0</v>
      </c>
    </row>
    <row r="402" spans="1:8" hidden="1">
      <c r="A402" t="b">
        <f ca="1"/>
        <v>0</v>
      </c>
      <c r="B402" t="b">
        <f ca="1"/>
        <v>0</v>
      </c>
      <c r="C402" t="b">
        <f ca="1"/>
        <v>0</v>
      </c>
      <c r="D402" t="b">
        <f ca="1"/>
        <v>0</v>
      </c>
      <c r="E402" t="b">
        <f ca="1"/>
        <v>0</v>
      </c>
      <c r="F402" t="b">
        <f ca="1"/>
        <v>0</v>
      </c>
      <c r="G402" t="b">
        <f ca="1"/>
        <v>0</v>
      </c>
      <c r="H402" t="b">
        <f ca="1"/>
        <v>0</v>
      </c>
    </row>
    <row r="403" spans="1:8" hidden="1">
      <c r="A403" t="b">
        <f ca="1"/>
        <v>0</v>
      </c>
      <c r="B403" t="b">
        <f ca="1"/>
        <v>0</v>
      </c>
      <c r="C403" t="b">
        <f ca="1"/>
        <v>0</v>
      </c>
      <c r="D403" t="b">
        <f ca="1"/>
        <v>0</v>
      </c>
      <c r="E403" t="b">
        <f ca="1"/>
        <v>0</v>
      </c>
      <c r="F403" t="b">
        <f ca="1"/>
        <v>0</v>
      </c>
      <c r="G403" t="b">
        <f ca="1"/>
        <v>0</v>
      </c>
      <c r="H403" t="b">
        <f ca="1"/>
        <v>0</v>
      </c>
    </row>
    <row r="404" spans="1:8" hidden="1">
      <c r="A404" t="b">
        <f ca="1"/>
        <v>0</v>
      </c>
      <c r="B404" t="b">
        <f ca="1"/>
        <v>0</v>
      </c>
      <c r="C404" t="b">
        <f ca="1"/>
        <v>0</v>
      </c>
      <c r="D404" t="b">
        <f ca="1"/>
        <v>0</v>
      </c>
      <c r="E404" t="b">
        <f ca="1"/>
        <v>0</v>
      </c>
      <c r="F404" t="b">
        <f ca="1"/>
        <v>0</v>
      </c>
      <c r="G404" t="b">
        <f ca="1"/>
        <v>0</v>
      </c>
      <c r="H404" t="b">
        <f ca="1"/>
        <v>0</v>
      </c>
    </row>
    <row r="405" spans="1:8" hidden="1">
      <c r="A405" t="b">
        <f ca="1"/>
        <v>0</v>
      </c>
      <c r="B405" t="b">
        <f ca="1"/>
        <v>0</v>
      </c>
      <c r="C405" t="b">
        <f ca="1"/>
        <v>0</v>
      </c>
      <c r="D405" t="b">
        <f ca="1"/>
        <v>0</v>
      </c>
      <c r="E405" t="b">
        <f ca="1"/>
        <v>0</v>
      </c>
      <c r="F405" t="b">
        <f ca="1"/>
        <v>0</v>
      </c>
      <c r="G405" t="b">
        <f ca="1"/>
        <v>0</v>
      </c>
      <c r="H405" t="b">
        <f ca="1"/>
        <v>0</v>
      </c>
    </row>
    <row r="406" spans="1:8" hidden="1">
      <c r="A406" t="b">
        <f ca="1"/>
        <v>0</v>
      </c>
      <c r="B406" t="b">
        <f ca="1"/>
        <v>0</v>
      </c>
      <c r="C406" t="b">
        <f ca="1"/>
        <v>0</v>
      </c>
      <c r="D406" t="b">
        <f ca="1"/>
        <v>0</v>
      </c>
      <c r="E406" t="b">
        <f ca="1"/>
        <v>0</v>
      </c>
      <c r="F406" t="b">
        <f ca="1"/>
        <v>0</v>
      </c>
      <c r="G406" t="b">
        <f ca="1"/>
        <v>0</v>
      </c>
      <c r="H406" t="b">
        <f ca="1"/>
        <v>0</v>
      </c>
    </row>
    <row r="407" spans="1:8" hidden="1">
      <c r="A407" t="b">
        <f ca="1"/>
        <v>0</v>
      </c>
      <c r="B407" t="b">
        <f ca="1"/>
        <v>0</v>
      </c>
      <c r="C407" t="b">
        <f ca="1"/>
        <v>0</v>
      </c>
      <c r="D407" t="b">
        <f ca="1"/>
        <v>0</v>
      </c>
      <c r="E407" t="b">
        <f ca="1"/>
        <v>0</v>
      </c>
      <c r="F407" t="b">
        <f ca="1"/>
        <v>0</v>
      </c>
      <c r="G407" t="b">
        <f ca="1"/>
        <v>0</v>
      </c>
      <c r="H407" t="b">
        <f ca="1"/>
        <v>0</v>
      </c>
    </row>
    <row r="408" spans="1:8" hidden="1">
      <c r="A408" t="b">
        <f ca="1"/>
        <v>0</v>
      </c>
      <c r="B408" t="b">
        <f ca="1"/>
        <v>0</v>
      </c>
      <c r="C408" t="b">
        <f ca="1"/>
        <v>0</v>
      </c>
      <c r="D408" t="b">
        <f ca="1"/>
        <v>0</v>
      </c>
      <c r="E408" t="b">
        <f ca="1"/>
        <v>0</v>
      </c>
      <c r="F408" t="b">
        <f ca="1"/>
        <v>0</v>
      </c>
      <c r="G408" t="b">
        <f ca="1"/>
        <v>0</v>
      </c>
      <c r="H408" t="b">
        <f ca="1"/>
        <v>0</v>
      </c>
    </row>
    <row r="409" spans="1:8" hidden="1">
      <c r="A409" t="b">
        <f ca="1"/>
        <v>0</v>
      </c>
      <c r="B409" t="b">
        <f ca="1"/>
        <v>0</v>
      </c>
      <c r="C409" t="b">
        <f ca="1"/>
        <v>0</v>
      </c>
      <c r="D409" t="b">
        <f ca="1"/>
        <v>0</v>
      </c>
      <c r="E409" t="b">
        <f ca="1"/>
        <v>0</v>
      </c>
      <c r="F409" t="b">
        <f ca="1"/>
        <v>0</v>
      </c>
      <c r="G409" t="b">
        <f ca="1"/>
        <v>0</v>
      </c>
      <c r="H409" t="b">
        <f ca="1"/>
        <v>0</v>
      </c>
    </row>
    <row r="410" spans="1:8" hidden="1">
      <c r="A410" t="b">
        <f ca="1"/>
        <v>0</v>
      </c>
      <c r="B410" t="b">
        <f ca="1"/>
        <v>0</v>
      </c>
      <c r="C410" t="b">
        <f ca="1"/>
        <v>0</v>
      </c>
      <c r="D410" t="b">
        <f ca="1"/>
        <v>0</v>
      </c>
      <c r="E410" t="b">
        <f ca="1"/>
        <v>0</v>
      </c>
      <c r="F410" t="b">
        <f ca="1"/>
        <v>0</v>
      </c>
      <c r="G410" t="b">
        <f ca="1"/>
        <v>0</v>
      </c>
      <c r="H410" t="b">
        <f ca="1"/>
        <v>0</v>
      </c>
    </row>
    <row r="411" spans="1:8" hidden="1">
      <c r="A411" t="b">
        <f ca="1"/>
        <v>0</v>
      </c>
      <c r="B411" t="b">
        <f ca="1"/>
        <v>0</v>
      </c>
      <c r="C411" t="b">
        <f ca="1"/>
        <v>0</v>
      </c>
      <c r="D411" t="b">
        <f ca="1"/>
        <v>0</v>
      </c>
      <c r="E411" t="b">
        <f ca="1"/>
        <v>0</v>
      </c>
      <c r="F411" t="b">
        <f ca="1"/>
        <v>0</v>
      </c>
      <c r="G411" t="b">
        <f ca="1"/>
        <v>0</v>
      </c>
      <c r="H411" t="b">
        <f ca="1"/>
        <v>0</v>
      </c>
    </row>
    <row r="412" spans="1:8" hidden="1">
      <c r="A412" t="b">
        <f ca="1"/>
        <v>0</v>
      </c>
      <c r="B412" t="b">
        <f ca="1"/>
        <v>0</v>
      </c>
      <c r="C412" t="b">
        <f ca="1"/>
        <v>0</v>
      </c>
      <c r="D412" t="b">
        <f ca="1"/>
        <v>0</v>
      </c>
      <c r="E412" t="b">
        <f ca="1"/>
        <v>0</v>
      </c>
      <c r="F412" t="b">
        <f ca="1"/>
        <v>0</v>
      </c>
      <c r="G412" t="b">
        <f ca="1"/>
        <v>0</v>
      </c>
      <c r="H412" t="b">
        <f ca="1"/>
        <v>0</v>
      </c>
    </row>
    <row r="413" spans="1:8" hidden="1">
      <c r="A413" t="b">
        <f ca="1"/>
        <v>0</v>
      </c>
      <c r="B413" t="b">
        <f ca="1"/>
        <v>0</v>
      </c>
      <c r="C413" t="b">
        <f ca="1"/>
        <v>0</v>
      </c>
      <c r="D413" t="b">
        <f ca="1"/>
        <v>0</v>
      </c>
      <c r="E413" t="b">
        <f ca="1"/>
        <v>0</v>
      </c>
      <c r="F413" t="b">
        <f ca="1"/>
        <v>0</v>
      </c>
      <c r="G413" t="b">
        <f ca="1"/>
        <v>0</v>
      </c>
      <c r="H413" t="b">
        <f ca="1"/>
        <v>0</v>
      </c>
    </row>
    <row r="414" spans="1:8" hidden="1">
      <c r="A414" t="b">
        <f ca="1"/>
        <v>0</v>
      </c>
      <c r="B414" t="b">
        <f ca="1"/>
        <v>0</v>
      </c>
      <c r="C414" t="b">
        <f ca="1"/>
        <v>0</v>
      </c>
      <c r="D414" t="b">
        <f ca="1"/>
        <v>0</v>
      </c>
      <c r="E414" t="b">
        <f ca="1"/>
        <v>0</v>
      </c>
      <c r="F414" t="b">
        <f ca="1"/>
        <v>0</v>
      </c>
      <c r="G414" t="b">
        <f ca="1"/>
        <v>0</v>
      </c>
      <c r="H414" t="b">
        <f ca="1"/>
        <v>0</v>
      </c>
    </row>
    <row r="415" spans="1:8" hidden="1">
      <c r="A415" t="b">
        <f ca="1"/>
        <v>0</v>
      </c>
      <c r="B415" t="b">
        <f ca="1"/>
        <v>0</v>
      </c>
      <c r="C415" t="b">
        <f ca="1"/>
        <v>0</v>
      </c>
      <c r="D415" t="b">
        <f ca="1"/>
        <v>0</v>
      </c>
      <c r="E415" t="b">
        <f ca="1"/>
        <v>0</v>
      </c>
      <c r="F415" t="b">
        <f ca="1"/>
        <v>0</v>
      </c>
      <c r="G415" t="b">
        <f ca="1"/>
        <v>0</v>
      </c>
      <c r="H415" t="b">
        <f ca="1"/>
        <v>0</v>
      </c>
    </row>
    <row r="416" spans="1:8" hidden="1">
      <c r="A416" t="b">
        <f ca="1"/>
        <v>0</v>
      </c>
      <c r="B416" t="b">
        <f ca="1"/>
        <v>0</v>
      </c>
      <c r="C416" t="b">
        <f ca="1"/>
        <v>0</v>
      </c>
      <c r="D416" t="b">
        <f ca="1"/>
        <v>0</v>
      </c>
      <c r="E416" t="b">
        <f ca="1"/>
        <v>0</v>
      </c>
      <c r="F416" t="b">
        <f ca="1"/>
        <v>0</v>
      </c>
      <c r="G416" t="b">
        <f ca="1"/>
        <v>0</v>
      </c>
      <c r="H416" t="b">
        <f ca="1"/>
        <v>0</v>
      </c>
    </row>
    <row r="417" spans="1:8" hidden="1">
      <c r="A417" t="b">
        <f ca="1"/>
        <v>0</v>
      </c>
      <c r="B417" t="b">
        <f ca="1"/>
        <v>0</v>
      </c>
      <c r="C417" t="b">
        <f ca="1"/>
        <v>0</v>
      </c>
      <c r="D417" t="b">
        <f ca="1"/>
        <v>0</v>
      </c>
      <c r="E417" t="b">
        <f ca="1"/>
        <v>0</v>
      </c>
      <c r="F417" t="b">
        <f ca="1"/>
        <v>0</v>
      </c>
      <c r="G417" t="b">
        <f ca="1"/>
        <v>0</v>
      </c>
      <c r="H417" t="b">
        <f ca="1"/>
        <v>0</v>
      </c>
    </row>
    <row r="418" spans="1:8" hidden="1">
      <c r="A418" t="b">
        <f ca="1"/>
        <v>0</v>
      </c>
      <c r="B418" t="b">
        <f ca="1"/>
        <v>0</v>
      </c>
      <c r="C418" t="b">
        <f ca="1"/>
        <v>0</v>
      </c>
      <c r="D418" t="b">
        <f ca="1"/>
        <v>0</v>
      </c>
      <c r="E418" t="b">
        <f ca="1"/>
        <v>0</v>
      </c>
      <c r="F418" t="b">
        <f ca="1"/>
        <v>0</v>
      </c>
      <c r="G418" t="b">
        <f ca="1"/>
        <v>0</v>
      </c>
      <c r="H418" t="b">
        <f ca="1"/>
        <v>0</v>
      </c>
    </row>
    <row r="419" spans="1:8" hidden="1">
      <c r="A419" t="b">
        <f ca="1"/>
        <v>0</v>
      </c>
      <c r="B419" t="b">
        <f ca="1"/>
        <v>0</v>
      </c>
      <c r="C419" t="b">
        <f ca="1"/>
        <v>0</v>
      </c>
      <c r="D419" t="b">
        <f ca="1"/>
        <v>0</v>
      </c>
      <c r="E419" t="b">
        <f ca="1"/>
        <v>0</v>
      </c>
      <c r="F419" t="b">
        <f ca="1"/>
        <v>0</v>
      </c>
      <c r="G419" t="b">
        <f ca="1"/>
        <v>0</v>
      </c>
      <c r="H419" t="b">
        <f ca="1"/>
        <v>0</v>
      </c>
    </row>
    <row r="420" spans="1:8" hidden="1">
      <c r="A420" t="b">
        <f ca="1"/>
        <v>0</v>
      </c>
      <c r="B420" t="b">
        <f ca="1"/>
        <v>0</v>
      </c>
      <c r="C420" t="b">
        <f ca="1"/>
        <v>0</v>
      </c>
      <c r="D420" t="b">
        <f ca="1"/>
        <v>0</v>
      </c>
      <c r="E420" t="b">
        <f ca="1"/>
        <v>0</v>
      </c>
      <c r="F420" t="b">
        <f ca="1"/>
        <v>0</v>
      </c>
      <c r="G420" t="b">
        <f ca="1"/>
        <v>0</v>
      </c>
      <c r="H420" t="b">
        <f ca="1"/>
        <v>0</v>
      </c>
    </row>
    <row r="421" spans="1:8" hidden="1">
      <c r="A421" t="b">
        <f ca="1"/>
        <v>0</v>
      </c>
      <c r="B421" t="b">
        <f ca="1"/>
        <v>0</v>
      </c>
      <c r="C421" t="b">
        <f ca="1"/>
        <v>0</v>
      </c>
      <c r="D421" t="b">
        <f ca="1"/>
        <v>0</v>
      </c>
      <c r="E421" t="b">
        <f ca="1"/>
        <v>0</v>
      </c>
      <c r="F421" t="b">
        <f ca="1"/>
        <v>0</v>
      </c>
      <c r="G421" t="b">
        <f ca="1"/>
        <v>0</v>
      </c>
      <c r="H421" t="b">
        <f ca="1"/>
        <v>0</v>
      </c>
    </row>
    <row r="422" spans="1:8" hidden="1">
      <c r="A422" t="b">
        <f ca="1"/>
        <v>0</v>
      </c>
      <c r="B422" t="b">
        <f ca="1"/>
        <v>0</v>
      </c>
      <c r="C422" t="b">
        <f ca="1"/>
        <v>0</v>
      </c>
      <c r="D422" t="b">
        <f ca="1"/>
        <v>0</v>
      </c>
      <c r="E422" t="b">
        <f ca="1"/>
        <v>0</v>
      </c>
      <c r="F422" t="b">
        <f ca="1"/>
        <v>0</v>
      </c>
      <c r="G422" t="b">
        <f ca="1"/>
        <v>0</v>
      </c>
      <c r="H422" t="b">
        <f ca="1"/>
        <v>0</v>
      </c>
    </row>
    <row r="423" spans="1:8" hidden="1">
      <c r="A423" t="b">
        <f ca="1"/>
        <v>0</v>
      </c>
      <c r="B423" t="b">
        <f ca="1"/>
        <v>0</v>
      </c>
      <c r="C423" t="b">
        <f ca="1"/>
        <v>0</v>
      </c>
      <c r="D423" t="b">
        <f ca="1"/>
        <v>0</v>
      </c>
      <c r="E423" t="b">
        <f ca="1"/>
        <v>0</v>
      </c>
      <c r="F423" t="b">
        <f ca="1"/>
        <v>0</v>
      </c>
      <c r="G423" t="b">
        <f ca="1"/>
        <v>0</v>
      </c>
      <c r="H423" t="b">
        <f ca="1"/>
        <v>0</v>
      </c>
    </row>
    <row r="424" spans="1:8" hidden="1">
      <c r="A424" t="b">
        <f ca="1"/>
        <v>0</v>
      </c>
      <c r="B424" t="b">
        <f ca="1"/>
        <v>0</v>
      </c>
      <c r="C424" t="b">
        <f ca="1"/>
        <v>0</v>
      </c>
      <c r="D424" t="b">
        <f ca="1"/>
        <v>0</v>
      </c>
      <c r="E424" t="b">
        <f ca="1"/>
        <v>0</v>
      </c>
      <c r="F424" t="b">
        <f ca="1"/>
        <v>0</v>
      </c>
      <c r="G424" t="b">
        <f ca="1"/>
        <v>0</v>
      </c>
      <c r="H424" t="b">
        <f ca="1"/>
        <v>0</v>
      </c>
    </row>
    <row r="425" spans="1:8" hidden="1">
      <c r="A425" t="b">
        <f ca="1"/>
        <v>0</v>
      </c>
      <c r="B425" t="b">
        <f ca="1"/>
        <v>0</v>
      </c>
      <c r="C425" t="b">
        <f ca="1"/>
        <v>0</v>
      </c>
      <c r="D425" t="b">
        <f ca="1"/>
        <v>0</v>
      </c>
      <c r="E425" t="b">
        <f ca="1"/>
        <v>0</v>
      </c>
      <c r="F425" t="b">
        <f ca="1"/>
        <v>0</v>
      </c>
      <c r="G425" t="b">
        <f ca="1"/>
        <v>0</v>
      </c>
      <c r="H425" t="b">
        <f ca="1"/>
        <v>0</v>
      </c>
    </row>
    <row r="426" spans="1:8" hidden="1">
      <c r="A426" t="b">
        <f ca="1"/>
        <v>0</v>
      </c>
      <c r="B426" t="b">
        <f ca="1"/>
        <v>0</v>
      </c>
      <c r="C426" t="b">
        <f ca="1"/>
        <v>0</v>
      </c>
      <c r="D426" t="b">
        <f ca="1"/>
        <v>0</v>
      </c>
      <c r="E426" t="b">
        <f ca="1"/>
        <v>0</v>
      </c>
      <c r="F426" t="b">
        <f ca="1"/>
        <v>0</v>
      </c>
      <c r="G426" t="b">
        <f ca="1"/>
        <v>0</v>
      </c>
      <c r="H426" t="b">
        <f ca="1"/>
        <v>0</v>
      </c>
    </row>
    <row r="427" spans="1:8" hidden="1">
      <c r="A427" t="b">
        <f ca="1"/>
        <v>0</v>
      </c>
      <c r="B427" t="b">
        <f ca="1"/>
        <v>0</v>
      </c>
      <c r="C427" t="b">
        <f ca="1"/>
        <v>0</v>
      </c>
      <c r="D427" t="b">
        <f ca="1"/>
        <v>0</v>
      </c>
      <c r="E427" t="b">
        <f ca="1"/>
        <v>0</v>
      </c>
      <c r="F427" t="b">
        <f ca="1"/>
        <v>0</v>
      </c>
      <c r="G427" t="b">
        <f ca="1"/>
        <v>0</v>
      </c>
      <c r="H427" t="b">
        <f ca="1"/>
        <v>0</v>
      </c>
    </row>
    <row r="428" spans="1:8" hidden="1">
      <c r="A428" t="b">
        <f ca="1"/>
        <v>0</v>
      </c>
      <c r="B428" t="b">
        <f ca="1"/>
        <v>0</v>
      </c>
      <c r="C428" t="b">
        <f ca="1"/>
        <v>0</v>
      </c>
      <c r="D428" t="b">
        <f ca="1"/>
        <v>0</v>
      </c>
      <c r="E428" t="b">
        <f ca="1"/>
        <v>0</v>
      </c>
      <c r="F428" t="b">
        <f ca="1"/>
        <v>0</v>
      </c>
      <c r="G428" t="b">
        <f ca="1"/>
        <v>0</v>
      </c>
      <c r="H428" t="b">
        <f ca="1"/>
        <v>0</v>
      </c>
    </row>
    <row r="429" spans="1:8" hidden="1">
      <c r="A429" t="b">
        <f ca="1"/>
        <v>0</v>
      </c>
      <c r="B429" t="b">
        <f ca="1"/>
        <v>0</v>
      </c>
      <c r="C429" t="b">
        <f ca="1"/>
        <v>0</v>
      </c>
      <c r="D429" t="b">
        <f ca="1"/>
        <v>0</v>
      </c>
      <c r="E429" t="b">
        <f ca="1"/>
        <v>0</v>
      </c>
      <c r="F429" t="b">
        <f ca="1"/>
        <v>0</v>
      </c>
      <c r="G429" t="b">
        <f ca="1"/>
        <v>0</v>
      </c>
      <c r="H429" t="b">
        <f ca="1"/>
        <v>0</v>
      </c>
    </row>
    <row r="430" spans="1:8" hidden="1">
      <c r="A430" t="b">
        <f ca="1"/>
        <v>0</v>
      </c>
      <c r="B430" t="b">
        <f ca="1"/>
        <v>0</v>
      </c>
      <c r="C430" t="b">
        <f ca="1"/>
        <v>0</v>
      </c>
      <c r="D430" t="b">
        <f ca="1"/>
        <v>0</v>
      </c>
      <c r="E430" t="b">
        <f ca="1"/>
        <v>0</v>
      </c>
      <c r="F430" t="b">
        <f ca="1"/>
        <v>0</v>
      </c>
      <c r="G430" t="b">
        <f ca="1"/>
        <v>0</v>
      </c>
      <c r="H430" t="b">
        <f ca="1"/>
        <v>0</v>
      </c>
    </row>
    <row r="431" spans="1:8" hidden="1">
      <c r="A431" t="b">
        <f ca="1"/>
        <v>0</v>
      </c>
      <c r="B431" t="b">
        <f ca="1"/>
        <v>0</v>
      </c>
      <c r="C431" t="b">
        <f ca="1"/>
        <v>0</v>
      </c>
      <c r="D431" t="b">
        <f ca="1"/>
        <v>0</v>
      </c>
      <c r="E431" t="b">
        <f ca="1"/>
        <v>0</v>
      </c>
      <c r="F431" t="b">
        <f ca="1"/>
        <v>0</v>
      </c>
      <c r="G431" t="b">
        <f ca="1"/>
        <v>0</v>
      </c>
      <c r="H431" t="b">
        <f ca="1"/>
        <v>0</v>
      </c>
    </row>
    <row r="432" spans="1:8" hidden="1">
      <c r="A432" t="b">
        <f ca="1"/>
        <v>0</v>
      </c>
      <c r="B432" t="b">
        <f ca="1"/>
        <v>0</v>
      </c>
      <c r="C432" t="b">
        <f ca="1"/>
        <v>0</v>
      </c>
      <c r="D432" t="b">
        <f ca="1"/>
        <v>0</v>
      </c>
      <c r="E432" t="b">
        <f ca="1"/>
        <v>0</v>
      </c>
      <c r="F432" t="b">
        <f ca="1"/>
        <v>0</v>
      </c>
      <c r="G432" t="b">
        <f ca="1"/>
        <v>0</v>
      </c>
      <c r="H432" t="b">
        <f ca="1"/>
        <v>0</v>
      </c>
    </row>
    <row r="433" spans="1:8" hidden="1">
      <c r="A433" t="b">
        <f ca="1"/>
        <v>0</v>
      </c>
      <c r="B433" t="b">
        <f ca="1"/>
        <v>0</v>
      </c>
      <c r="C433" t="b">
        <f ca="1"/>
        <v>0</v>
      </c>
      <c r="D433" t="b">
        <f ca="1"/>
        <v>0</v>
      </c>
      <c r="E433" t="b">
        <f ca="1"/>
        <v>0</v>
      </c>
      <c r="F433" t="b">
        <f ca="1"/>
        <v>0</v>
      </c>
      <c r="G433" t="b">
        <f ca="1"/>
        <v>0</v>
      </c>
      <c r="H433" t="b">
        <f ca="1"/>
        <v>0</v>
      </c>
    </row>
    <row r="434" spans="1:8" hidden="1">
      <c r="A434" t="b">
        <f ca="1"/>
        <v>0</v>
      </c>
      <c r="B434" t="b">
        <f ca="1"/>
        <v>0</v>
      </c>
      <c r="C434" t="b">
        <f ca="1"/>
        <v>0</v>
      </c>
      <c r="D434" t="b">
        <f ca="1"/>
        <v>0</v>
      </c>
      <c r="E434" t="b">
        <f ca="1"/>
        <v>0</v>
      </c>
      <c r="F434" t="b">
        <f ca="1"/>
        <v>0</v>
      </c>
      <c r="G434" t="b">
        <f ca="1"/>
        <v>0</v>
      </c>
      <c r="H434" t="b">
        <f ca="1"/>
        <v>0</v>
      </c>
    </row>
    <row r="435" spans="1:8" hidden="1">
      <c r="A435" t="b">
        <f ca="1"/>
        <v>0</v>
      </c>
      <c r="B435" t="b">
        <f ca="1"/>
        <v>0</v>
      </c>
      <c r="C435" t="b">
        <f ca="1"/>
        <v>0</v>
      </c>
      <c r="D435" t="b">
        <f ca="1"/>
        <v>0</v>
      </c>
      <c r="E435" t="b">
        <f ca="1"/>
        <v>0</v>
      </c>
      <c r="F435" t="b">
        <f ca="1"/>
        <v>0</v>
      </c>
      <c r="G435" t="b">
        <f ca="1"/>
        <v>0</v>
      </c>
      <c r="H435" t="b">
        <f ca="1"/>
        <v>0</v>
      </c>
    </row>
    <row r="436" spans="1:8" hidden="1">
      <c r="A436" t="b">
        <f ca="1"/>
        <v>0</v>
      </c>
      <c r="B436" t="b">
        <f ca="1"/>
        <v>0</v>
      </c>
      <c r="C436" t="b">
        <f ca="1"/>
        <v>0</v>
      </c>
      <c r="D436" t="b">
        <f ca="1"/>
        <v>0</v>
      </c>
      <c r="E436" t="b">
        <f ca="1"/>
        <v>0</v>
      </c>
      <c r="F436" t="b">
        <f ca="1"/>
        <v>0</v>
      </c>
      <c r="G436" t="b">
        <f ca="1"/>
        <v>0</v>
      </c>
      <c r="H436" t="b">
        <f ca="1"/>
        <v>0</v>
      </c>
    </row>
    <row r="437" spans="1:8" hidden="1">
      <c r="A437" t="b">
        <f ca="1"/>
        <v>0</v>
      </c>
      <c r="B437" t="b">
        <f ca="1"/>
        <v>0</v>
      </c>
      <c r="C437" t="b">
        <f ca="1"/>
        <v>0</v>
      </c>
      <c r="D437" t="b">
        <f ca="1"/>
        <v>0</v>
      </c>
      <c r="E437" t="b">
        <f ca="1"/>
        <v>0</v>
      </c>
      <c r="F437" t="b">
        <f ca="1"/>
        <v>0</v>
      </c>
      <c r="G437" t="b">
        <f ca="1"/>
        <v>0</v>
      </c>
      <c r="H437" t="b">
        <f ca="1"/>
        <v>0</v>
      </c>
    </row>
    <row r="438" spans="1:8" hidden="1">
      <c r="A438" t="b">
        <f ca="1"/>
        <v>0</v>
      </c>
      <c r="B438" t="b">
        <f ca="1"/>
        <v>0</v>
      </c>
      <c r="C438" t="b">
        <f ca="1"/>
        <v>0</v>
      </c>
      <c r="D438" t="b">
        <f ca="1"/>
        <v>0</v>
      </c>
      <c r="E438" t="b">
        <f ca="1"/>
        <v>0</v>
      </c>
      <c r="F438" t="b">
        <f ca="1"/>
        <v>0</v>
      </c>
      <c r="G438" t="b">
        <f ca="1"/>
        <v>0</v>
      </c>
      <c r="H438" t="b">
        <f ca="1"/>
        <v>0</v>
      </c>
    </row>
    <row r="439" spans="1:8" hidden="1">
      <c r="A439" t="b">
        <f ca="1"/>
        <v>0</v>
      </c>
      <c r="B439" t="b">
        <f ca="1"/>
        <v>0</v>
      </c>
      <c r="C439" t="b">
        <f ca="1"/>
        <v>0</v>
      </c>
      <c r="D439" t="b">
        <f ca="1"/>
        <v>0</v>
      </c>
      <c r="E439" t="b">
        <f ca="1"/>
        <v>0</v>
      </c>
      <c r="F439" t="b">
        <f ca="1"/>
        <v>0</v>
      </c>
      <c r="G439" t="b">
        <f ca="1"/>
        <v>0</v>
      </c>
      <c r="H439" t="b">
        <f ca="1"/>
        <v>0</v>
      </c>
    </row>
    <row r="440" spans="1:8" hidden="1">
      <c r="A440" t="b">
        <f ca="1"/>
        <v>0</v>
      </c>
      <c r="B440" t="b">
        <f ca="1"/>
        <v>0</v>
      </c>
      <c r="C440" t="b">
        <f ca="1"/>
        <v>0</v>
      </c>
      <c r="D440" t="b">
        <f ca="1"/>
        <v>0</v>
      </c>
      <c r="E440" t="b">
        <f ca="1"/>
        <v>0</v>
      </c>
      <c r="F440" t="b">
        <f ca="1"/>
        <v>0</v>
      </c>
      <c r="G440" t="b">
        <f ca="1"/>
        <v>0</v>
      </c>
      <c r="H440" t="b">
        <f ca="1"/>
        <v>0</v>
      </c>
    </row>
    <row r="441" spans="1:8" hidden="1">
      <c r="A441" t="b">
        <f ca="1"/>
        <v>0</v>
      </c>
      <c r="B441" t="b">
        <f ca="1"/>
        <v>0</v>
      </c>
      <c r="C441" t="b">
        <f ca="1"/>
        <v>0</v>
      </c>
      <c r="D441" t="b">
        <f ca="1"/>
        <v>0</v>
      </c>
      <c r="E441" t="b">
        <f ca="1"/>
        <v>0</v>
      </c>
      <c r="F441" t="b">
        <f ca="1"/>
        <v>0</v>
      </c>
      <c r="G441" t="b">
        <f ca="1"/>
        <v>0</v>
      </c>
      <c r="H441" t="b">
        <f ca="1"/>
        <v>0</v>
      </c>
    </row>
    <row r="442" spans="1:8" hidden="1">
      <c r="A442" t="b">
        <f ca="1"/>
        <v>0</v>
      </c>
      <c r="B442" t="b">
        <f ca="1"/>
        <v>0</v>
      </c>
      <c r="C442" t="b">
        <f ca="1"/>
        <v>0</v>
      </c>
      <c r="D442" t="b">
        <f ca="1"/>
        <v>0</v>
      </c>
      <c r="E442" t="b">
        <f ca="1"/>
        <v>0</v>
      </c>
      <c r="F442" t="b">
        <f ca="1"/>
        <v>0</v>
      </c>
      <c r="G442" t="b">
        <f ca="1"/>
        <v>0</v>
      </c>
      <c r="H442" t="b">
        <f ca="1"/>
        <v>0</v>
      </c>
    </row>
    <row r="443" spans="1:8" hidden="1">
      <c r="A443" t="b">
        <f ca="1"/>
        <v>0</v>
      </c>
      <c r="B443" t="b">
        <f ca="1"/>
        <v>0</v>
      </c>
      <c r="C443" t="b">
        <f ca="1"/>
        <v>0</v>
      </c>
      <c r="D443" t="b">
        <f ca="1"/>
        <v>0</v>
      </c>
      <c r="E443" t="b">
        <f ca="1"/>
        <v>0</v>
      </c>
      <c r="F443" t="b">
        <f ca="1"/>
        <v>0</v>
      </c>
      <c r="G443" t="b">
        <f ca="1"/>
        <v>0</v>
      </c>
      <c r="H443" t="b">
        <f ca="1"/>
        <v>0</v>
      </c>
    </row>
    <row r="444" spans="1:8" hidden="1">
      <c r="A444" t="b">
        <f ca="1"/>
        <v>0</v>
      </c>
      <c r="B444" t="b">
        <f ca="1"/>
        <v>0</v>
      </c>
      <c r="C444" t="b">
        <f ca="1"/>
        <v>0</v>
      </c>
      <c r="D444" t="b">
        <f ca="1"/>
        <v>0</v>
      </c>
      <c r="E444" t="b">
        <f ca="1"/>
        <v>0</v>
      </c>
      <c r="F444" t="b">
        <f ca="1"/>
        <v>0</v>
      </c>
      <c r="G444" t="b">
        <f ca="1"/>
        <v>0</v>
      </c>
      <c r="H444" t="b">
        <f ca="1"/>
        <v>0</v>
      </c>
    </row>
    <row r="445" spans="1:8" hidden="1">
      <c r="A445" t="b">
        <f ca="1"/>
        <v>0</v>
      </c>
      <c r="B445" t="b">
        <f ca="1"/>
        <v>0</v>
      </c>
      <c r="C445" t="b">
        <f ca="1"/>
        <v>0</v>
      </c>
      <c r="D445" t="b">
        <f ca="1"/>
        <v>0</v>
      </c>
      <c r="E445" t="b">
        <f ca="1"/>
        <v>0</v>
      </c>
      <c r="F445" t="b">
        <f ca="1"/>
        <v>0</v>
      </c>
      <c r="G445" t="b">
        <f ca="1"/>
        <v>0</v>
      </c>
      <c r="H445" t="b">
        <f ca="1"/>
        <v>0</v>
      </c>
    </row>
    <row r="446" spans="1:8" hidden="1">
      <c r="A446" t="b">
        <f ca="1"/>
        <v>0</v>
      </c>
      <c r="B446" t="b">
        <f ca="1"/>
        <v>0</v>
      </c>
      <c r="C446" t="b">
        <f ca="1"/>
        <v>0</v>
      </c>
      <c r="D446" t="b">
        <f ca="1"/>
        <v>0</v>
      </c>
      <c r="E446" t="b">
        <f ca="1"/>
        <v>0</v>
      </c>
      <c r="F446" t="b">
        <f ca="1"/>
        <v>0</v>
      </c>
      <c r="G446" t="b">
        <f ca="1"/>
        <v>0</v>
      </c>
      <c r="H446" t="b">
        <f ca="1"/>
        <v>0</v>
      </c>
    </row>
    <row r="447" spans="1:8" hidden="1">
      <c r="A447" t="b">
        <f ca="1"/>
        <v>0</v>
      </c>
      <c r="B447" t="b">
        <f ca="1"/>
        <v>0</v>
      </c>
      <c r="C447" t="b">
        <f ca="1"/>
        <v>0</v>
      </c>
      <c r="D447" t="b">
        <f ca="1"/>
        <v>0</v>
      </c>
      <c r="E447" t="b">
        <f ca="1"/>
        <v>0</v>
      </c>
      <c r="F447" t="b">
        <f ca="1"/>
        <v>0</v>
      </c>
      <c r="G447" t="b">
        <f ca="1"/>
        <v>0</v>
      </c>
      <c r="H447" t="b">
        <f ca="1"/>
        <v>0</v>
      </c>
    </row>
    <row r="448" spans="1:8" hidden="1">
      <c r="A448" t="b">
        <f ca="1"/>
        <v>0</v>
      </c>
      <c r="B448" t="b">
        <f ca="1"/>
        <v>0</v>
      </c>
      <c r="C448" t="b">
        <f ca="1"/>
        <v>0</v>
      </c>
      <c r="D448" t="b">
        <f ca="1"/>
        <v>0</v>
      </c>
      <c r="E448" t="b">
        <f ca="1"/>
        <v>0</v>
      </c>
      <c r="F448" t="b">
        <f ca="1"/>
        <v>0</v>
      </c>
      <c r="G448" t="b">
        <f ca="1"/>
        <v>0</v>
      </c>
      <c r="H448" t="b">
        <f ca="1"/>
        <v>0</v>
      </c>
    </row>
    <row r="449" spans="1:8" hidden="1">
      <c r="A449" t="b">
        <f ca="1"/>
        <v>0</v>
      </c>
      <c r="B449" t="b">
        <f ca="1"/>
        <v>0</v>
      </c>
      <c r="C449" t="b">
        <f ca="1"/>
        <v>0</v>
      </c>
      <c r="D449" t="b">
        <f ca="1"/>
        <v>0</v>
      </c>
      <c r="E449" t="b">
        <f ca="1"/>
        <v>0</v>
      </c>
      <c r="F449" t="b">
        <f ca="1"/>
        <v>0</v>
      </c>
      <c r="G449" t="b">
        <f ca="1"/>
        <v>0</v>
      </c>
      <c r="H449" t="b">
        <f ca="1"/>
        <v>0</v>
      </c>
    </row>
    <row r="450" spans="1:8" hidden="1">
      <c r="A450" t="b">
        <f ca="1"/>
        <v>0</v>
      </c>
      <c r="B450" t="b">
        <f ca="1"/>
        <v>0</v>
      </c>
      <c r="C450" t="b">
        <f ca="1"/>
        <v>0</v>
      </c>
      <c r="D450" t="b">
        <f ca="1"/>
        <v>0</v>
      </c>
      <c r="E450" t="b">
        <f ca="1"/>
        <v>0</v>
      </c>
      <c r="F450" t="b">
        <f ca="1"/>
        <v>0</v>
      </c>
      <c r="G450" t="b">
        <f ca="1"/>
        <v>0</v>
      </c>
      <c r="H450" t="b">
        <f ca="1"/>
        <v>0</v>
      </c>
    </row>
    <row r="451" spans="1:8" hidden="1">
      <c r="A451" t="b">
        <f ca="1"/>
        <v>0</v>
      </c>
      <c r="B451" t="b">
        <f ca="1"/>
        <v>0</v>
      </c>
      <c r="C451" t="b">
        <f ca="1"/>
        <v>0</v>
      </c>
      <c r="D451" t="b">
        <f ca="1"/>
        <v>0</v>
      </c>
      <c r="E451" t="b">
        <f ca="1"/>
        <v>0</v>
      </c>
      <c r="F451" t="b">
        <f ca="1"/>
        <v>0</v>
      </c>
      <c r="G451" t="b">
        <f ca="1"/>
        <v>0</v>
      </c>
      <c r="H451" t="b">
        <f ca="1"/>
        <v>0</v>
      </c>
    </row>
    <row r="452" spans="1:8" hidden="1">
      <c r="A452" t="b">
        <f ca="1"/>
        <v>0</v>
      </c>
      <c r="B452" t="b">
        <f ca="1"/>
        <v>0</v>
      </c>
      <c r="C452" t="b">
        <f ca="1"/>
        <v>0</v>
      </c>
      <c r="D452" t="b">
        <f ca="1"/>
        <v>0</v>
      </c>
      <c r="E452" t="b">
        <f ca="1"/>
        <v>0</v>
      </c>
      <c r="F452" t="b">
        <f ca="1"/>
        <v>0</v>
      </c>
      <c r="G452" t="b">
        <f ca="1"/>
        <v>0</v>
      </c>
      <c r="H452" t="b">
        <f ca="1"/>
        <v>0</v>
      </c>
    </row>
    <row r="453" spans="1:8" hidden="1">
      <c r="A453" t="b">
        <f ca="1"/>
        <v>0</v>
      </c>
      <c r="B453" t="b">
        <f ca="1"/>
        <v>0</v>
      </c>
      <c r="C453" t="b">
        <f ca="1"/>
        <v>0</v>
      </c>
      <c r="D453" t="b">
        <f ca="1"/>
        <v>0</v>
      </c>
      <c r="E453" t="b">
        <f ca="1"/>
        <v>0</v>
      </c>
      <c r="F453" t="b">
        <f ca="1"/>
        <v>0</v>
      </c>
      <c r="G453" t="b">
        <f ca="1"/>
        <v>0</v>
      </c>
      <c r="H453" t="b">
        <f ca="1"/>
        <v>0</v>
      </c>
    </row>
    <row r="454" spans="1:8" hidden="1">
      <c r="A454" t="b">
        <f ca="1"/>
        <v>0</v>
      </c>
      <c r="B454" t="b">
        <f ca="1"/>
        <v>0</v>
      </c>
      <c r="C454" t="b">
        <f ca="1"/>
        <v>0</v>
      </c>
      <c r="D454" t="b">
        <f ca="1"/>
        <v>0</v>
      </c>
      <c r="E454" t="b">
        <f ca="1"/>
        <v>0</v>
      </c>
      <c r="F454" t="b">
        <f ca="1"/>
        <v>0</v>
      </c>
      <c r="G454" t="b">
        <f ca="1"/>
        <v>0</v>
      </c>
      <c r="H454" t="b">
        <f ca="1"/>
        <v>0</v>
      </c>
    </row>
    <row r="455" spans="1:8" hidden="1">
      <c r="A455" t="b">
        <f ca="1"/>
        <v>0</v>
      </c>
      <c r="B455" t="b">
        <f ca="1"/>
        <v>0</v>
      </c>
      <c r="C455" t="b">
        <f ca="1"/>
        <v>0</v>
      </c>
      <c r="D455" t="b">
        <f ca="1"/>
        <v>0</v>
      </c>
      <c r="E455" t="b">
        <f ca="1"/>
        <v>0</v>
      </c>
      <c r="F455" t="b">
        <f ca="1"/>
        <v>0</v>
      </c>
      <c r="G455" t="b">
        <f ca="1"/>
        <v>0</v>
      </c>
      <c r="H455" t="b">
        <f ca="1"/>
        <v>0</v>
      </c>
    </row>
    <row r="456" spans="1:8" hidden="1">
      <c r="A456" t="b">
        <f ca="1"/>
        <v>0</v>
      </c>
      <c r="B456" t="b">
        <f ca="1"/>
        <v>0</v>
      </c>
      <c r="C456" t="b">
        <f ca="1"/>
        <v>0</v>
      </c>
      <c r="D456" t="b">
        <f ca="1"/>
        <v>0</v>
      </c>
      <c r="E456" t="b">
        <f ca="1"/>
        <v>0</v>
      </c>
      <c r="F456" t="b">
        <f ca="1"/>
        <v>0</v>
      </c>
      <c r="G456" t="b">
        <f ca="1"/>
        <v>0</v>
      </c>
      <c r="H456" t="b">
        <f ca="1"/>
        <v>0</v>
      </c>
    </row>
    <row r="457" spans="1:8" hidden="1">
      <c r="A457" t="b">
        <f ca="1"/>
        <v>0</v>
      </c>
      <c r="B457" t="b">
        <f ca="1"/>
        <v>0</v>
      </c>
      <c r="C457" t="b">
        <f ca="1"/>
        <v>0</v>
      </c>
      <c r="D457" t="b">
        <f ca="1"/>
        <v>0</v>
      </c>
      <c r="E457" t="b">
        <f ca="1"/>
        <v>0</v>
      </c>
      <c r="F457" t="b">
        <f ca="1"/>
        <v>0</v>
      </c>
      <c r="G457" t="b">
        <f ca="1"/>
        <v>0</v>
      </c>
      <c r="H457" t="b">
        <f ca="1"/>
        <v>0</v>
      </c>
    </row>
    <row r="458" spans="1:8" hidden="1">
      <c r="A458" t="b">
        <f ca="1"/>
        <v>0</v>
      </c>
      <c r="B458" t="b">
        <f ca="1"/>
        <v>0</v>
      </c>
      <c r="C458" t="b">
        <f ca="1"/>
        <v>0</v>
      </c>
      <c r="D458" t="b">
        <f ca="1"/>
        <v>0</v>
      </c>
      <c r="E458" t="b">
        <f ca="1"/>
        <v>0</v>
      </c>
      <c r="F458" t="b">
        <f ca="1"/>
        <v>0</v>
      </c>
      <c r="G458" t="b">
        <f ca="1"/>
        <v>0</v>
      </c>
      <c r="H458" t="b">
        <f ca="1"/>
        <v>0</v>
      </c>
    </row>
    <row r="459" spans="1:8" hidden="1">
      <c r="A459" t="b">
        <f ca="1"/>
        <v>0</v>
      </c>
      <c r="B459" t="b">
        <f ca="1"/>
        <v>0</v>
      </c>
      <c r="C459" t="b">
        <f ca="1"/>
        <v>0</v>
      </c>
      <c r="D459" t="b">
        <f ca="1"/>
        <v>0</v>
      </c>
      <c r="E459" t="b">
        <f ca="1"/>
        <v>0</v>
      </c>
      <c r="F459" t="b">
        <f ca="1"/>
        <v>0</v>
      </c>
      <c r="G459" t="b">
        <f ca="1"/>
        <v>0</v>
      </c>
      <c r="H459" t="b">
        <f ca="1"/>
        <v>0</v>
      </c>
    </row>
    <row r="460" spans="1:8" hidden="1">
      <c r="A460" t="b">
        <f ca="1"/>
        <v>0</v>
      </c>
      <c r="B460" t="b">
        <f ca="1"/>
        <v>0</v>
      </c>
      <c r="C460" t="b">
        <f ca="1"/>
        <v>0</v>
      </c>
      <c r="D460" t="b">
        <f ca="1"/>
        <v>0</v>
      </c>
      <c r="E460" t="b">
        <f ca="1"/>
        <v>0</v>
      </c>
      <c r="F460" t="b">
        <f ca="1"/>
        <v>0</v>
      </c>
      <c r="G460" t="b">
        <f ca="1"/>
        <v>0</v>
      </c>
      <c r="H460" t="b">
        <f ca="1"/>
        <v>0</v>
      </c>
    </row>
    <row r="461" spans="1:8" hidden="1">
      <c r="A461" t="b">
        <f ca="1"/>
        <v>0</v>
      </c>
      <c r="B461" t="b">
        <f ca="1"/>
        <v>0</v>
      </c>
      <c r="C461" t="b">
        <f ca="1"/>
        <v>0</v>
      </c>
      <c r="D461" t="b">
        <f ca="1"/>
        <v>0</v>
      </c>
      <c r="E461" t="b">
        <f ca="1"/>
        <v>0</v>
      </c>
      <c r="F461" t="b">
        <f ca="1"/>
        <v>0</v>
      </c>
      <c r="G461" t="b">
        <f ca="1"/>
        <v>0</v>
      </c>
      <c r="H461" t="b">
        <f ca="1"/>
        <v>0</v>
      </c>
    </row>
    <row r="462" spans="1:8" hidden="1">
      <c r="A462" t="b">
        <f ca="1"/>
        <v>0</v>
      </c>
      <c r="B462" t="b">
        <f ca="1"/>
        <v>0</v>
      </c>
      <c r="C462" t="b">
        <f ca="1"/>
        <v>0</v>
      </c>
      <c r="D462" t="b">
        <f ca="1"/>
        <v>0</v>
      </c>
      <c r="E462" t="b">
        <f ca="1"/>
        <v>0</v>
      </c>
      <c r="F462" t="b">
        <f ca="1"/>
        <v>0</v>
      </c>
      <c r="G462" t="b">
        <f ca="1"/>
        <v>0</v>
      </c>
      <c r="H462" t="b">
        <f ca="1"/>
        <v>0</v>
      </c>
    </row>
    <row r="463" spans="1:8" hidden="1">
      <c r="A463" t="b">
        <f ca="1"/>
        <v>0</v>
      </c>
      <c r="B463" t="b">
        <f ca="1"/>
        <v>0</v>
      </c>
      <c r="C463" t="b">
        <f ca="1"/>
        <v>0</v>
      </c>
      <c r="D463" t="b">
        <f ca="1"/>
        <v>0</v>
      </c>
      <c r="E463" t="b">
        <f ca="1"/>
        <v>0</v>
      </c>
      <c r="F463" t="b">
        <f ca="1"/>
        <v>0</v>
      </c>
      <c r="G463" t="b">
        <f ca="1"/>
        <v>0</v>
      </c>
      <c r="H463" t="b">
        <f ca="1"/>
        <v>0</v>
      </c>
    </row>
    <row r="464" spans="1:8" hidden="1">
      <c r="A464" t="b">
        <f ca="1"/>
        <v>0</v>
      </c>
      <c r="B464" t="b">
        <f ca="1"/>
        <v>0</v>
      </c>
      <c r="C464" t="b">
        <f ca="1"/>
        <v>0</v>
      </c>
      <c r="D464" t="b">
        <f ca="1"/>
        <v>0</v>
      </c>
      <c r="E464" t="b">
        <f ca="1"/>
        <v>0</v>
      </c>
      <c r="F464" t="b">
        <f ca="1"/>
        <v>0</v>
      </c>
      <c r="G464" t="b">
        <f ca="1"/>
        <v>0</v>
      </c>
      <c r="H464" t="b">
        <f ca="1"/>
        <v>0</v>
      </c>
    </row>
    <row r="465" spans="1:8" hidden="1">
      <c r="A465" t="b">
        <f ca="1"/>
        <v>0</v>
      </c>
      <c r="B465" t="b">
        <f ca="1"/>
        <v>0</v>
      </c>
      <c r="C465" t="b">
        <f ca="1"/>
        <v>0</v>
      </c>
      <c r="D465" t="b">
        <f ca="1"/>
        <v>0</v>
      </c>
      <c r="E465" t="b">
        <f ca="1"/>
        <v>0</v>
      </c>
      <c r="F465" t="b">
        <f ca="1"/>
        <v>0</v>
      </c>
      <c r="G465" t="b">
        <f ca="1"/>
        <v>0</v>
      </c>
      <c r="H465" t="b">
        <f ca="1"/>
        <v>0</v>
      </c>
    </row>
    <row r="466" spans="1:8" hidden="1">
      <c r="A466" t="b">
        <f ca="1"/>
        <v>0</v>
      </c>
      <c r="B466" t="b">
        <f ca="1"/>
        <v>0</v>
      </c>
      <c r="C466" t="b">
        <f ca="1"/>
        <v>0</v>
      </c>
      <c r="D466" t="b">
        <f ca="1"/>
        <v>0</v>
      </c>
      <c r="E466" t="b">
        <f ca="1"/>
        <v>0</v>
      </c>
      <c r="F466" t="b">
        <f ca="1"/>
        <v>0</v>
      </c>
      <c r="G466" t="b">
        <f ca="1"/>
        <v>0</v>
      </c>
      <c r="H466" t="b">
        <f ca="1"/>
        <v>0</v>
      </c>
    </row>
    <row r="467" spans="1:8" hidden="1">
      <c r="A467" t="b">
        <f ca="1"/>
        <v>0</v>
      </c>
      <c r="B467" t="b">
        <f ca="1"/>
        <v>0</v>
      </c>
      <c r="C467" t="b">
        <f ca="1"/>
        <v>0</v>
      </c>
      <c r="D467" t="b">
        <f ca="1"/>
        <v>0</v>
      </c>
      <c r="E467" t="b">
        <f ca="1"/>
        <v>0</v>
      </c>
      <c r="F467" t="b">
        <f ca="1"/>
        <v>0</v>
      </c>
      <c r="G467" t="b">
        <f ca="1"/>
        <v>0</v>
      </c>
      <c r="H467" t="b">
        <f ca="1"/>
        <v>0</v>
      </c>
    </row>
    <row r="468" spans="1:8" hidden="1">
      <c r="A468" t="b">
        <f ca="1"/>
        <v>0</v>
      </c>
      <c r="B468" t="b">
        <f ca="1"/>
        <v>0</v>
      </c>
      <c r="C468" t="b">
        <f ca="1"/>
        <v>0</v>
      </c>
      <c r="D468" t="b">
        <f ca="1"/>
        <v>0</v>
      </c>
      <c r="E468" t="b">
        <f ca="1"/>
        <v>0</v>
      </c>
      <c r="F468" t="b">
        <f ca="1"/>
        <v>0</v>
      </c>
      <c r="G468" t="b">
        <f ca="1"/>
        <v>0</v>
      </c>
      <c r="H468" t="b">
        <f ca="1"/>
        <v>0</v>
      </c>
    </row>
    <row r="469" spans="1:8" hidden="1">
      <c r="A469" t="b">
        <f ca="1"/>
        <v>0</v>
      </c>
      <c r="B469" t="b">
        <f ca="1"/>
        <v>0</v>
      </c>
      <c r="C469" t="b">
        <f ca="1"/>
        <v>0</v>
      </c>
      <c r="D469" t="b">
        <f ca="1"/>
        <v>0</v>
      </c>
      <c r="E469" t="b">
        <f ca="1"/>
        <v>0</v>
      </c>
      <c r="F469" t="b">
        <f ca="1"/>
        <v>0</v>
      </c>
      <c r="G469" t="b">
        <f ca="1"/>
        <v>0</v>
      </c>
      <c r="H469" t="b">
        <f ca="1"/>
        <v>0</v>
      </c>
    </row>
    <row r="470" spans="1:8" hidden="1">
      <c r="A470" t="b">
        <f ca="1"/>
        <v>0</v>
      </c>
      <c r="B470" t="b">
        <f ca="1"/>
        <v>0</v>
      </c>
      <c r="C470" t="b">
        <f ca="1"/>
        <v>0</v>
      </c>
      <c r="D470" t="b">
        <f ca="1"/>
        <v>0</v>
      </c>
      <c r="E470" t="b">
        <f ca="1"/>
        <v>0</v>
      </c>
      <c r="F470" t="b">
        <f ca="1"/>
        <v>0</v>
      </c>
      <c r="G470" t="b">
        <f ca="1"/>
        <v>0</v>
      </c>
      <c r="H470" t="b">
        <f ca="1"/>
        <v>0</v>
      </c>
    </row>
    <row r="471" spans="1:8" hidden="1">
      <c r="A471" t="b">
        <f ca="1"/>
        <v>0</v>
      </c>
      <c r="B471" t="b">
        <f ca="1"/>
        <v>0</v>
      </c>
      <c r="C471" t="b">
        <f ca="1"/>
        <v>0</v>
      </c>
      <c r="D471" t="b">
        <f ca="1"/>
        <v>0</v>
      </c>
      <c r="E471" t="b">
        <f ca="1"/>
        <v>0</v>
      </c>
      <c r="F471" t="b">
        <f ca="1"/>
        <v>0</v>
      </c>
      <c r="G471" t="b">
        <f ca="1"/>
        <v>0</v>
      </c>
      <c r="H471" t="b">
        <f ca="1"/>
        <v>0</v>
      </c>
    </row>
    <row r="472" spans="1:8" hidden="1">
      <c r="A472" t="b">
        <f ca="1"/>
        <v>0</v>
      </c>
      <c r="B472" t="b">
        <f ca="1"/>
        <v>0</v>
      </c>
      <c r="C472" t="b">
        <f ca="1"/>
        <v>0</v>
      </c>
      <c r="D472" t="b">
        <f ca="1"/>
        <v>0</v>
      </c>
      <c r="E472" t="b">
        <f ca="1"/>
        <v>0</v>
      </c>
      <c r="F472" t="b">
        <f ca="1"/>
        <v>0</v>
      </c>
      <c r="G472" t="b">
        <f ca="1"/>
        <v>0</v>
      </c>
      <c r="H472" t="b">
        <f ca="1"/>
        <v>0</v>
      </c>
    </row>
    <row r="473" spans="1:8" hidden="1">
      <c r="A473" t="b">
        <f ca="1"/>
        <v>0</v>
      </c>
      <c r="B473" t="b">
        <f ca="1"/>
        <v>0</v>
      </c>
      <c r="C473" t="b">
        <f ca="1"/>
        <v>0</v>
      </c>
      <c r="D473" t="b">
        <f ca="1"/>
        <v>0</v>
      </c>
      <c r="E473" t="b">
        <f ca="1"/>
        <v>0</v>
      </c>
      <c r="F473" t="b">
        <f ca="1"/>
        <v>0</v>
      </c>
      <c r="G473" t="b">
        <f ca="1"/>
        <v>0</v>
      </c>
      <c r="H473" t="b">
        <f ca="1"/>
        <v>0</v>
      </c>
    </row>
    <row r="474" spans="1:8" hidden="1">
      <c r="A474" t="b">
        <f ca="1"/>
        <v>0</v>
      </c>
      <c r="B474" t="b">
        <f ca="1"/>
        <v>0</v>
      </c>
      <c r="C474" t="b">
        <f ca="1"/>
        <v>0</v>
      </c>
      <c r="D474" t="b">
        <f ca="1"/>
        <v>0</v>
      </c>
      <c r="E474" t="b">
        <f ca="1"/>
        <v>0</v>
      </c>
      <c r="F474" t="b">
        <f ca="1"/>
        <v>0</v>
      </c>
      <c r="G474" t="b">
        <f ca="1"/>
        <v>0</v>
      </c>
      <c r="H474" t="b">
        <f ca="1"/>
        <v>0</v>
      </c>
    </row>
    <row r="475" spans="1:8" hidden="1">
      <c r="A475" t="b">
        <f ca="1"/>
        <v>0</v>
      </c>
      <c r="B475" t="b">
        <f ca="1"/>
        <v>0</v>
      </c>
      <c r="C475" t="b">
        <f ca="1"/>
        <v>0</v>
      </c>
      <c r="D475" t="b">
        <f ca="1"/>
        <v>0</v>
      </c>
      <c r="E475" t="b">
        <f ca="1"/>
        <v>0</v>
      </c>
      <c r="F475" t="b">
        <f ca="1"/>
        <v>0</v>
      </c>
      <c r="G475" t="b">
        <f ca="1"/>
        <v>0</v>
      </c>
      <c r="H475" t="b">
        <f ca="1"/>
        <v>0</v>
      </c>
    </row>
    <row r="476" spans="1:8" hidden="1">
      <c r="A476" t="b">
        <f ca="1"/>
        <v>0</v>
      </c>
      <c r="B476" t="b">
        <f ca="1"/>
        <v>0</v>
      </c>
      <c r="C476" t="b">
        <f ca="1"/>
        <v>0</v>
      </c>
      <c r="D476" t="b">
        <f ca="1"/>
        <v>0</v>
      </c>
      <c r="E476" t="b">
        <f ca="1"/>
        <v>0</v>
      </c>
      <c r="F476" t="b">
        <f ca="1"/>
        <v>0</v>
      </c>
      <c r="G476" t="b">
        <f ca="1"/>
        <v>0</v>
      </c>
      <c r="H476" t="b">
        <f ca="1"/>
        <v>0</v>
      </c>
    </row>
    <row r="477" spans="1:8" hidden="1">
      <c r="A477" t="b">
        <f ca="1"/>
        <v>0</v>
      </c>
      <c r="B477" t="b">
        <f ca="1"/>
        <v>0</v>
      </c>
      <c r="C477" t="b">
        <f ca="1"/>
        <v>0</v>
      </c>
      <c r="D477" t="b">
        <f ca="1"/>
        <v>0</v>
      </c>
      <c r="E477" t="b">
        <f ca="1"/>
        <v>0</v>
      </c>
      <c r="F477" t="b">
        <f ca="1"/>
        <v>0</v>
      </c>
      <c r="G477" t="b">
        <f ca="1"/>
        <v>0</v>
      </c>
      <c r="H477" t="b">
        <f ca="1"/>
        <v>0</v>
      </c>
    </row>
    <row r="478" spans="1:8" hidden="1">
      <c r="A478" t="b">
        <f ca="1"/>
        <v>0</v>
      </c>
      <c r="B478" t="b">
        <f ca="1"/>
        <v>0</v>
      </c>
      <c r="C478" t="b">
        <f ca="1"/>
        <v>0</v>
      </c>
      <c r="D478" t="b">
        <f ca="1"/>
        <v>0</v>
      </c>
      <c r="E478" t="b">
        <f ca="1"/>
        <v>0</v>
      </c>
      <c r="F478" t="b">
        <f ca="1"/>
        <v>0</v>
      </c>
      <c r="G478" t="b">
        <f ca="1"/>
        <v>0</v>
      </c>
      <c r="H478" t="b">
        <f ca="1"/>
        <v>0</v>
      </c>
    </row>
    <row r="479" spans="1:8" hidden="1">
      <c r="A479" t="b">
        <f ca="1"/>
        <v>0</v>
      </c>
      <c r="B479" t="b">
        <f ca="1"/>
        <v>0</v>
      </c>
      <c r="C479" t="b">
        <f ca="1"/>
        <v>0</v>
      </c>
      <c r="D479" t="b">
        <f ca="1"/>
        <v>0</v>
      </c>
      <c r="E479" t="b">
        <f ca="1"/>
        <v>0</v>
      </c>
      <c r="F479" t="b">
        <f ca="1"/>
        <v>0</v>
      </c>
      <c r="G479" t="b">
        <f ca="1"/>
        <v>0</v>
      </c>
      <c r="H479" t="b">
        <f ca="1"/>
        <v>0</v>
      </c>
    </row>
    <row r="480" spans="1:8" hidden="1">
      <c r="A480" t="b">
        <f ca="1"/>
        <v>0</v>
      </c>
      <c r="B480" t="b">
        <f ca="1"/>
        <v>0</v>
      </c>
      <c r="C480" t="b">
        <f ca="1"/>
        <v>0</v>
      </c>
      <c r="D480" t="b">
        <f ca="1"/>
        <v>0</v>
      </c>
      <c r="E480" t="b">
        <f ca="1"/>
        <v>0</v>
      </c>
      <c r="F480" t="b">
        <f ca="1"/>
        <v>0</v>
      </c>
      <c r="G480" t="b">
        <f ca="1"/>
        <v>0</v>
      </c>
      <c r="H480" t="b">
        <f ca="1"/>
        <v>0</v>
      </c>
    </row>
    <row r="481" spans="1:8" hidden="1">
      <c r="A481" t="b">
        <f ca="1"/>
        <v>0</v>
      </c>
      <c r="B481" t="b">
        <f ca="1"/>
        <v>0</v>
      </c>
      <c r="C481" t="b">
        <f ca="1"/>
        <v>0</v>
      </c>
      <c r="D481" t="b">
        <f ca="1"/>
        <v>0</v>
      </c>
      <c r="E481" t="b">
        <f ca="1"/>
        <v>0</v>
      </c>
      <c r="F481" t="b">
        <f ca="1"/>
        <v>0</v>
      </c>
      <c r="G481" t="b">
        <f ca="1"/>
        <v>0</v>
      </c>
      <c r="H481" t="b">
        <f ca="1"/>
        <v>0</v>
      </c>
    </row>
    <row r="482" spans="1:8" hidden="1">
      <c r="A482" t="b">
        <f ca="1"/>
        <v>0</v>
      </c>
      <c r="B482" t="b">
        <f ca="1"/>
        <v>0</v>
      </c>
      <c r="C482" t="b">
        <f ca="1"/>
        <v>0</v>
      </c>
      <c r="D482" t="b">
        <f ca="1"/>
        <v>0</v>
      </c>
      <c r="E482" t="b">
        <f ca="1"/>
        <v>0</v>
      </c>
      <c r="F482" t="b">
        <f ca="1"/>
        <v>0</v>
      </c>
      <c r="G482" t="b">
        <f ca="1"/>
        <v>0</v>
      </c>
      <c r="H482" t="b">
        <f ca="1"/>
        <v>0</v>
      </c>
    </row>
    <row r="483" spans="1:8" hidden="1">
      <c r="A483" t="b">
        <f ca="1"/>
        <v>0</v>
      </c>
      <c r="B483" t="b">
        <f ca="1"/>
        <v>0</v>
      </c>
      <c r="C483" t="b">
        <f ca="1"/>
        <v>0</v>
      </c>
      <c r="D483" t="b">
        <f ca="1"/>
        <v>0</v>
      </c>
      <c r="E483" t="b">
        <f ca="1"/>
        <v>0</v>
      </c>
      <c r="F483" t="b">
        <f ca="1"/>
        <v>0</v>
      </c>
      <c r="G483" t="b">
        <f ca="1"/>
        <v>0</v>
      </c>
      <c r="H483" t="b">
        <f ca="1"/>
        <v>0</v>
      </c>
    </row>
    <row r="484" spans="1:8" hidden="1">
      <c r="A484" t="b">
        <f ca="1"/>
        <v>0</v>
      </c>
      <c r="B484" t="b">
        <f ca="1"/>
        <v>0</v>
      </c>
      <c r="C484" t="b">
        <f ca="1"/>
        <v>0</v>
      </c>
      <c r="D484" t="b">
        <f ca="1"/>
        <v>0</v>
      </c>
      <c r="E484" t="b">
        <f ca="1"/>
        <v>0</v>
      </c>
      <c r="F484" t="b">
        <f ca="1"/>
        <v>0</v>
      </c>
      <c r="G484" t="b">
        <f ca="1"/>
        <v>0</v>
      </c>
      <c r="H484" t="b">
        <f ca="1"/>
        <v>0</v>
      </c>
    </row>
    <row r="485" spans="1:8" hidden="1">
      <c r="A485" t="b">
        <f ca="1"/>
        <v>0</v>
      </c>
      <c r="B485" t="b">
        <f ca="1"/>
        <v>0</v>
      </c>
      <c r="C485" t="b">
        <f ca="1"/>
        <v>0</v>
      </c>
      <c r="D485" t="b">
        <f ca="1"/>
        <v>0</v>
      </c>
      <c r="E485" t="b">
        <f ca="1"/>
        <v>0</v>
      </c>
      <c r="F485" t="b">
        <f ca="1"/>
        <v>0</v>
      </c>
      <c r="G485" t="b">
        <f ca="1"/>
        <v>0</v>
      </c>
      <c r="H485" t="b">
        <f ca="1"/>
        <v>0</v>
      </c>
    </row>
    <row r="486" spans="1:8" hidden="1">
      <c r="A486" t="b">
        <f ca="1"/>
        <v>0</v>
      </c>
      <c r="B486" t="b">
        <f ca="1"/>
        <v>0</v>
      </c>
      <c r="C486" t="b">
        <f ca="1"/>
        <v>0</v>
      </c>
      <c r="D486" t="b">
        <f ca="1"/>
        <v>0</v>
      </c>
      <c r="E486" t="b">
        <f ca="1"/>
        <v>0</v>
      </c>
      <c r="F486" t="b">
        <f ca="1"/>
        <v>0</v>
      </c>
      <c r="G486" t="b">
        <f ca="1"/>
        <v>0</v>
      </c>
      <c r="H486" t="b">
        <f ca="1"/>
        <v>0</v>
      </c>
    </row>
    <row r="487" spans="1:8" hidden="1">
      <c r="A487" t="b">
        <f ca="1"/>
        <v>0</v>
      </c>
      <c r="B487" t="b">
        <f ca="1"/>
        <v>0</v>
      </c>
      <c r="C487" t="b">
        <f ca="1"/>
        <v>0</v>
      </c>
      <c r="D487" t="b">
        <f ca="1"/>
        <v>0</v>
      </c>
      <c r="E487" t="b">
        <f ca="1"/>
        <v>0</v>
      </c>
      <c r="F487" t="b">
        <f ca="1"/>
        <v>0</v>
      </c>
      <c r="G487" t="b">
        <f ca="1"/>
        <v>0</v>
      </c>
      <c r="H487" t="b">
        <f ca="1"/>
        <v>0</v>
      </c>
    </row>
    <row r="488" spans="1:8" hidden="1">
      <c r="A488" t="b">
        <f ca="1"/>
        <v>0</v>
      </c>
      <c r="B488" t="b">
        <f ca="1"/>
        <v>0</v>
      </c>
      <c r="C488" t="b">
        <f ca="1"/>
        <v>0</v>
      </c>
      <c r="D488" t="b">
        <f ca="1"/>
        <v>0</v>
      </c>
      <c r="E488" t="b">
        <f ca="1"/>
        <v>0</v>
      </c>
      <c r="F488" t="b">
        <f ca="1"/>
        <v>0</v>
      </c>
      <c r="G488" t="b">
        <f ca="1"/>
        <v>0</v>
      </c>
      <c r="H488" t="b">
        <f ca="1"/>
        <v>0</v>
      </c>
    </row>
    <row r="489" spans="1:8" hidden="1">
      <c r="A489" t="b">
        <f ca="1"/>
        <v>0</v>
      </c>
      <c r="B489" t="b">
        <f ca="1"/>
        <v>0</v>
      </c>
      <c r="C489" t="b">
        <f ca="1"/>
        <v>0</v>
      </c>
      <c r="D489" t="b">
        <f ca="1"/>
        <v>0</v>
      </c>
      <c r="E489" t="b">
        <f ca="1"/>
        <v>0</v>
      </c>
      <c r="F489" t="b">
        <f ca="1"/>
        <v>0</v>
      </c>
      <c r="G489" t="b">
        <f ca="1"/>
        <v>0</v>
      </c>
      <c r="H489" t="b">
        <f ca="1"/>
        <v>0</v>
      </c>
    </row>
    <row r="490" spans="1:8" hidden="1">
      <c r="A490" t="b">
        <f ca="1"/>
        <v>0</v>
      </c>
      <c r="B490" t="b">
        <f ca="1"/>
        <v>0</v>
      </c>
      <c r="C490" t="b">
        <f ca="1"/>
        <v>0</v>
      </c>
      <c r="D490" t="b">
        <f ca="1"/>
        <v>0</v>
      </c>
      <c r="E490" t="b">
        <f ca="1"/>
        <v>0</v>
      </c>
      <c r="F490" t="b">
        <f ca="1"/>
        <v>0</v>
      </c>
      <c r="G490" t="b">
        <f ca="1"/>
        <v>0</v>
      </c>
      <c r="H490" t="b">
        <f ca="1"/>
        <v>0</v>
      </c>
    </row>
    <row r="491" spans="1:8" hidden="1">
      <c r="A491" t="b">
        <f ca="1"/>
        <v>0</v>
      </c>
      <c r="B491" t="b">
        <f ca="1"/>
        <v>0</v>
      </c>
      <c r="C491" t="b">
        <f ca="1"/>
        <v>0</v>
      </c>
      <c r="D491" t="b">
        <f ca="1"/>
        <v>0</v>
      </c>
      <c r="E491" t="b">
        <f ca="1"/>
        <v>0</v>
      </c>
      <c r="F491" t="b">
        <f ca="1"/>
        <v>0</v>
      </c>
      <c r="G491" t="b">
        <f ca="1"/>
        <v>0</v>
      </c>
      <c r="H491" t="b">
        <f ca="1"/>
        <v>0</v>
      </c>
    </row>
    <row r="492" spans="1:8" hidden="1">
      <c r="A492" t="b">
        <f ca="1"/>
        <v>0</v>
      </c>
      <c r="B492" t="b">
        <f ca="1"/>
        <v>0</v>
      </c>
      <c r="C492" t="b">
        <f ca="1"/>
        <v>0</v>
      </c>
      <c r="D492" t="b">
        <f ca="1"/>
        <v>0</v>
      </c>
      <c r="E492" t="b">
        <f ca="1"/>
        <v>0</v>
      </c>
      <c r="F492" t="b">
        <f ca="1"/>
        <v>0</v>
      </c>
      <c r="G492" t="b">
        <f ca="1"/>
        <v>0</v>
      </c>
      <c r="H492" t="b">
        <f ca="1"/>
        <v>0</v>
      </c>
    </row>
    <row r="493" spans="1:8" hidden="1">
      <c r="A493" t="b">
        <f ca="1"/>
        <v>0</v>
      </c>
      <c r="B493" t="b">
        <f ca="1"/>
        <v>0</v>
      </c>
      <c r="C493" t="b">
        <f ca="1"/>
        <v>0</v>
      </c>
      <c r="D493" t="b">
        <f ca="1"/>
        <v>0</v>
      </c>
      <c r="E493" t="b">
        <f ca="1"/>
        <v>0</v>
      </c>
      <c r="F493" t="b">
        <f ca="1"/>
        <v>0</v>
      </c>
      <c r="G493" t="b">
        <f ca="1"/>
        <v>0</v>
      </c>
      <c r="H493" t="b">
        <f ca="1"/>
        <v>0</v>
      </c>
    </row>
    <row r="494" spans="1:8" hidden="1">
      <c r="A494" t="b">
        <f ca="1"/>
        <v>0</v>
      </c>
      <c r="B494" t="b">
        <f ca="1"/>
        <v>0</v>
      </c>
      <c r="C494" t="b">
        <f ca="1"/>
        <v>0</v>
      </c>
      <c r="D494" t="b">
        <f ca="1"/>
        <v>0</v>
      </c>
      <c r="E494" t="b">
        <f ca="1"/>
        <v>0</v>
      </c>
      <c r="F494" t="b">
        <f ca="1"/>
        <v>0</v>
      </c>
      <c r="G494" t="b">
        <f ca="1"/>
        <v>0</v>
      </c>
      <c r="H494" t="b">
        <f ca="1"/>
        <v>0</v>
      </c>
    </row>
    <row r="495" spans="1:8" hidden="1">
      <c r="A495" t="b">
        <f ca="1"/>
        <v>0</v>
      </c>
      <c r="B495" t="b">
        <f ca="1"/>
        <v>0</v>
      </c>
      <c r="C495" t="b">
        <f ca="1"/>
        <v>0</v>
      </c>
      <c r="D495" t="b">
        <f ca="1"/>
        <v>0</v>
      </c>
      <c r="E495" t="b">
        <f ca="1"/>
        <v>0</v>
      </c>
      <c r="F495" t="b">
        <f ca="1"/>
        <v>0</v>
      </c>
      <c r="G495" t="b">
        <f ca="1"/>
        <v>0</v>
      </c>
      <c r="H495" t="b">
        <f ca="1"/>
        <v>0</v>
      </c>
    </row>
    <row r="496" spans="1:8" hidden="1">
      <c r="A496" t="b">
        <f ca="1"/>
        <v>0</v>
      </c>
      <c r="B496" t="b">
        <f ca="1"/>
        <v>0</v>
      </c>
      <c r="C496" t="b">
        <f ca="1"/>
        <v>0</v>
      </c>
      <c r="D496" t="b">
        <f ca="1"/>
        <v>0</v>
      </c>
      <c r="E496" t="b">
        <f ca="1"/>
        <v>0</v>
      </c>
      <c r="F496" t="b">
        <f ca="1"/>
        <v>0</v>
      </c>
      <c r="G496" t="b">
        <f ca="1"/>
        <v>0</v>
      </c>
      <c r="H496" t="b">
        <f ca="1"/>
        <v>0</v>
      </c>
    </row>
    <row r="497" spans="1:8" hidden="1">
      <c r="A497" t="b">
        <f ca="1"/>
        <v>0</v>
      </c>
      <c r="B497" t="b">
        <f ca="1"/>
        <v>0</v>
      </c>
      <c r="C497" t="b">
        <f ca="1"/>
        <v>0</v>
      </c>
      <c r="D497" t="b">
        <f ca="1"/>
        <v>0</v>
      </c>
      <c r="E497" t="b">
        <f ca="1"/>
        <v>0</v>
      </c>
      <c r="F497" t="b">
        <f ca="1"/>
        <v>0</v>
      </c>
      <c r="G497" t="b">
        <f ca="1"/>
        <v>0</v>
      </c>
      <c r="H497" t="b">
        <f ca="1"/>
        <v>0</v>
      </c>
    </row>
    <row r="498" spans="1:8" hidden="1">
      <c r="A498" t="b">
        <f ca="1"/>
        <v>0</v>
      </c>
      <c r="B498" t="b">
        <f ca="1"/>
        <v>0</v>
      </c>
      <c r="C498" t="b">
        <f ca="1"/>
        <v>0</v>
      </c>
      <c r="D498" t="b">
        <f ca="1"/>
        <v>0</v>
      </c>
      <c r="E498" t="b">
        <f ca="1"/>
        <v>0</v>
      </c>
      <c r="F498" t="b">
        <f ca="1"/>
        <v>0</v>
      </c>
      <c r="G498" t="b">
        <f ca="1"/>
        <v>0</v>
      </c>
      <c r="H498" t="b">
        <f ca="1"/>
        <v>0</v>
      </c>
    </row>
    <row r="499" spans="1:8" hidden="1">
      <c r="A499" t="b">
        <f ca="1"/>
        <v>0</v>
      </c>
      <c r="B499" t="b">
        <f ca="1"/>
        <v>0</v>
      </c>
      <c r="C499" t="b">
        <f ca="1"/>
        <v>0</v>
      </c>
      <c r="D499" t="b">
        <f ca="1"/>
        <v>0</v>
      </c>
      <c r="E499" t="b">
        <f ca="1"/>
        <v>0</v>
      </c>
      <c r="F499" t="b">
        <f ca="1"/>
        <v>0</v>
      </c>
      <c r="G499" t="b">
        <f ca="1"/>
        <v>0</v>
      </c>
      <c r="H499" t="b">
        <f ca="1"/>
        <v>0</v>
      </c>
    </row>
    <row r="500" spans="1:8" hidden="1">
      <c r="A500" t="b">
        <f ca="1"/>
        <v>0</v>
      </c>
      <c r="B500" t="b">
        <f ca="1"/>
        <v>0</v>
      </c>
      <c r="C500" t="b">
        <f ca="1"/>
        <v>0</v>
      </c>
      <c r="D500" t="b">
        <f ca="1"/>
        <v>0</v>
      </c>
      <c r="E500" t="b">
        <f ca="1"/>
        <v>0</v>
      </c>
      <c r="F500" t="b">
        <f ca="1"/>
        <v>0</v>
      </c>
      <c r="G500" t="b">
        <f ca="1"/>
        <v>0</v>
      </c>
      <c r="H500" t="b">
        <f ca="1"/>
        <v>0</v>
      </c>
    </row>
    <row r="501" spans="1:8" hidden="1">
      <c r="A501" t="b">
        <f ca="1"/>
        <v>0</v>
      </c>
      <c r="B501" t="b">
        <f ca="1"/>
        <v>0</v>
      </c>
      <c r="C501" t="b">
        <f ca="1"/>
        <v>0</v>
      </c>
      <c r="D501" t="b">
        <f ca="1"/>
        <v>0</v>
      </c>
      <c r="E501" t="b">
        <f ca="1"/>
        <v>0</v>
      </c>
      <c r="F501" t="b">
        <f ca="1"/>
        <v>0</v>
      </c>
      <c r="G501" t="b">
        <f ca="1"/>
        <v>0</v>
      </c>
      <c r="H501" t="b">
        <f ca="1"/>
        <v>0</v>
      </c>
    </row>
    <row r="502" spans="1:8" hidden="1">
      <c r="A502" t="b">
        <f ca="1"/>
        <v>0</v>
      </c>
      <c r="B502" t="b">
        <f ca="1"/>
        <v>0</v>
      </c>
      <c r="C502" t="b">
        <f ca="1"/>
        <v>0</v>
      </c>
      <c r="D502" t="b">
        <f ca="1"/>
        <v>0</v>
      </c>
      <c r="E502" t="b">
        <f ca="1"/>
        <v>0</v>
      </c>
      <c r="F502" t="b">
        <f ca="1"/>
        <v>0</v>
      </c>
      <c r="G502" t="b">
        <f ca="1"/>
        <v>0</v>
      </c>
      <c r="H502" t="b">
        <f ca="1"/>
        <v>0</v>
      </c>
    </row>
    <row r="503" spans="1:8" hidden="1">
      <c r="A503" t="b">
        <f ca="1"/>
        <v>0</v>
      </c>
      <c r="B503" t="b">
        <f ca="1"/>
        <v>0</v>
      </c>
      <c r="C503" t="b">
        <f ca="1"/>
        <v>0</v>
      </c>
      <c r="D503" t="b">
        <f ca="1"/>
        <v>0</v>
      </c>
      <c r="E503" t="b">
        <f ca="1"/>
        <v>0</v>
      </c>
      <c r="F503" t="b">
        <f ca="1"/>
        <v>0</v>
      </c>
      <c r="G503" t="b">
        <f ca="1"/>
        <v>0</v>
      </c>
      <c r="H503" t="b">
        <f ca="1"/>
        <v>0</v>
      </c>
    </row>
    <row r="504" spans="1:8" hidden="1">
      <c r="A504" t="b">
        <f ca="1"/>
        <v>0</v>
      </c>
      <c r="B504" t="b">
        <f ca="1"/>
        <v>0</v>
      </c>
      <c r="C504" t="b">
        <f ca="1"/>
        <v>0</v>
      </c>
      <c r="D504" t="b">
        <f ca="1"/>
        <v>0</v>
      </c>
      <c r="E504" t="b">
        <f ca="1"/>
        <v>0</v>
      </c>
      <c r="F504" t="b">
        <f ca="1"/>
        <v>0</v>
      </c>
      <c r="G504" t="b">
        <f ca="1"/>
        <v>0</v>
      </c>
      <c r="H504" t="b">
        <f ca="1"/>
        <v>0</v>
      </c>
    </row>
    <row r="505" spans="1:8" hidden="1">
      <c r="A505" t="b">
        <f ca="1"/>
        <v>0</v>
      </c>
      <c r="B505" t="b">
        <f ca="1"/>
        <v>0</v>
      </c>
      <c r="C505" t="b">
        <f ca="1"/>
        <v>0</v>
      </c>
      <c r="D505" t="b">
        <f ca="1"/>
        <v>0</v>
      </c>
      <c r="E505" t="b">
        <f ca="1"/>
        <v>0</v>
      </c>
      <c r="F505" t="b">
        <f ca="1"/>
        <v>0</v>
      </c>
      <c r="G505" t="b">
        <f ca="1"/>
        <v>0</v>
      </c>
      <c r="H505" t="b">
        <f ca="1"/>
        <v>0</v>
      </c>
    </row>
    <row r="506" spans="1:8" hidden="1">
      <c r="A506" t="b">
        <f ca="1"/>
        <v>0</v>
      </c>
      <c r="B506" t="b">
        <f ca="1"/>
        <v>0</v>
      </c>
      <c r="C506" t="b">
        <f ca="1"/>
        <v>0</v>
      </c>
      <c r="D506" t="b">
        <f ca="1"/>
        <v>0</v>
      </c>
      <c r="E506" t="b">
        <f ca="1"/>
        <v>0</v>
      </c>
      <c r="F506" t="b">
        <f ca="1"/>
        <v>0</v>
      </c>
      <c r="G506" t="b">
        <f ca="1"/>
        <v>0</v>
      </c>
      <c r="H506" t="b">
        <f ca="1"/>
        <v>0</v>
      </c>
    </row>
    <row r="507" spans="1:8" hidden="1">
      <c r="A507" t="b">
        <f ca="1"/>
        <v>0</v>
      </c>
      <c r="B507" t="b">
        <f ca="1"/>
        <v>0</v>
      </c>
      <c r="C507" t="b">
        <f ca="1"/>
        <v>0</v>
      </c>
      <c r="D507" t="b">
        <f ca="1"/>
        <v>0</v>
      </c>
      <c r="E507" t="b">
        <f ca="1"/>
        <v>0</v>
      </c>
      <c r="F507" t="b">
        <f ca="1"/>
        <v>0</v>
      </c>
      <c r="G507" t="b">
        <f ca="1"/>
        <v>0</v>
      </c>
      <c r="H507" t="b">
        <f ca="1"/>
        <v>0</v>
      </c>
    </row>
    <row r="508" spans="1:8" hidden="1">
      <c r="A508" t="b">
        <f ca="1"/>
        <v>0</v>
      </c>
      <c r="B508" t="b">
        <f ca="1"/>
        <v>0</v>
      </c>
      <c r="C508" t="b">
        <f ca="1"/>
        <v>0</v>
      </c>
      <c r="D508" t="b">
        <f ca="1"/>
        <v>0</v>
      </c>
      <c r="E508" t="b">
        <f ca="1"/>
        <v>0</v>
      </c>
      <c r="F508" t="b">
        <f ca="1"/>
        <v>0</v>
      </c>
      <c r="G508" t="b">
        <f ca="1"/>
        <v>0</v>
      </c>
      <c r="H508" t="b">
        <f ca="1"/>
        <v>0</v>
      </c>
    </row>
    <row r="509" spans="1:8" hidden="1">
      <c r="A509" t="b">
        <f ca="1"/>
        <v>0</v>
      </c>
      <c r="B509" t="b">
        <f ca="1"/>
        <v>0</v>
      </c>
      <c r="C509" t="b">
        <f ca="1"/>
        <v>0</v>
      </c>
      <c r="D509" t="b">
        <f ca="1"/>
        <v>0</v>
      </c>
      <c r="E509" t="b">
        <f ca="1"/>
        <v>0</v>
      </c>
      <c r="F509" t="b">
        <f ca="1"/>
        <v>0</v>
      </c>
      <c r="G509" t="b">
        <f ca="1"/>
        <v>0</v>
      </c>
      <c r="H509" t="b">
        <f ca="1"/>
        <v>0</v>
      </c>
    </row>
    <row r="510" spans="1:8" hidden="1">
      <c r="A510" t="b">
        <f ca="1"/>
        <v>0</v>
      </c>
      <c r="B510" t="b">
        <f ca="1"/>
        <v>0</v>
      </c>
      <c r="C510" t="b">
        <f ca="1"/>
        <v>0</v>
      </c>
      <c r="D510" t="b">
        <f ca="1"/>
        <v>0</v>
      </c>
      <c r="E510" t="b">
        <f ca="1"/>
        <v>0</v>
      </c>
      <c r="F510" t="b">
        <f ca="1"/>
        <v>0</v>
      </c>
      <c r="G510" t="b">
        <f ca="1"/>
        <v>0</v>
      </c>
      <c r="H510" t="b">
        <f ca="1"/>
        <v>0</v>
      </c>
    </row>
    <row r="511" spans="1:8" hidden="1">
      <c r="A511" t="b">
        <f ca="1"/>
        <v>0</v>
      </c>
      <c r="B511" t="b">
        <f ca="1"/>
        <v>0</v>
      </c>
      <c r="C511" t="b">
        <f ca="1"/>
        <v>0</v>
      </c>
      <c r="D511" t="b">
        <f ca="1"/>
        <v>0</v>
      </c>
      <c r="E511" t="b">
        <f ca="1"/>
        <v>0</v>
      </c>
      <c r="F511" t="b">
        <f ca="1"/>
        <v>0</v>
      </c>
      <c r="G511" t="b">
        <f ca="1"/>
        <v>0</v>
      </c>
      <c r="H511" t="b">
        <f ca="1"/>
        <v>0</v>
      </c>
    </row>
    <row r="512" spans="1:8" hidden="1">
      <c r="A512" t="b">
        <f ca="1"/>
        <v>0</v>
      </c>
      <c r="B512" t="b">
        <f ca="1"/>
        <v>0</v>
      </c>
      <c r="C512" t="b">
        <f ca="1"/>
        <v>0</v>
      </c>
      <c r="D512" t="b">
        <f ca="1"/>
        <v>0</v>
      </c>
      <c r="E512" t="b">
        <f ca="1"/>
        <v>0</v>
      </c>
      <c r="F512" t="b">
        <f ca="1"/>
        <v>0</v>
      </c>
      <c r="G512" t="b">
        <f ca="1"/>
        <v>0</v>
      </c>
      <c r="H512" t="b">
        <f ca="1"/>
        <v>0</v>
      </c>
    </row>
    <row r="513" spans="1:8" hidden="1">
      <c r="A513" t="b">
        <f ca="1"/>
        <v>0</v>
      </c>
      <c r="B513" t="b">
        <f ca="1"/>
        <v>0</v>
      </c>
      <c r="C513" t="b">
        <f ca="1"/>
        <v>0</v>
      </c>
      <c r="D513" t="b">
        <f ca="1"/>
        <v>0</v>
      </c>
      <c r="E513" t="b">
        <f ca="1"/>
        <v>0</v>
      </c>
      <c r="F513" t="b">
        <f ca="1"/>
        <v>0</v>
      </c>
      <c r="G513" t="b">
        <f ca="1"/>
        <v>0</v>
      </c>
      <c r="H513" t="b">
        <f ca="1"/>
        <v>0</v>
      </c>
    </row>
    <row r="514" spans="1:8" hidden="1">
      <c r="A514" t="b">
        <f ca="1"/>
        <v>0</v>
      </c>
      <c r="B514" t="b">
        <f ca="1"/>
        <v>0</v>
      </c>
      <c r="C514" t="b">
        <f ca="1"/>
        <v>0</v>
      </c>
      <c r="D514" t="b">
        <f ca="1"/>
        <v>0</v>
      </c>
      <c r="E514" t="b">
        <f ca="1"/>
        <v>0</v>
      </c>
      <c r="F514" t="b">
        <f ca="1"/>
        <v>0</v>
      </c>
      <c r="G514" t="b">
        <f ca="1"/>
        <v>0</v>
      </c>
      <c r="H514" t="b">
        <f ca="1"/>
        <v>0</v>
      </c>
    </row>
    <row r="515" spans="1:8" hidden="1">
      <c r="A515" t="b">
        <f ca="1"/>
        <v>0</v>
      </c>
      <c r="B515" t="b">
        <f ca="1"/>
        <v>0</v>
      </c>
      <c r="C515" t="b">
        <f ca="1"/>
        <v>0</v>
      </c>
      <c r="D515" t="b">
        <f ca="1"/>
        <v>0</v>
      </c>
      <c r="E515" t="b">
        <f ca="1"/>
        <v>0</v>
      </c>
      <c r="F515" t="b">
        <f ca="1"/>
        <v>0</v>
      </c>
      <c r="G515" t="b">
        <f ca="1"/>
        <v>0</v>
      </c>
      <c r="H515" t="b">
        <f ca="1"/>
        <v>0</v>
      </c>
    </row>
    <row r="516" spans="1:8" hidden="1">
      <c r="A516" t="b">
        <f ca="1"/>
        <v>0</v>
      </c>
      <c r="B516" t="b">
        <f ca="1"/>
        <v>0</v>
      </c>
      <c r="C516" t="b">
        <f ca="1"/>
        <v>0</v>
      </c>
      <c r="D516" t="b">
        <f ca="1"/>
        <v>0</v>
      </c>
      <c r="E516" t="b">
        <f ca="1"/>
        <v>0</v>
      </c>
      <c r="F516" t="b">
        <f ca="1"/>
        <v>0</v>
      </c>
      <c r="G516" t="b">
        <f ca="1"/>
        <v>0</v>
      </c>
      <c r="H516" t="b">
        <f ca="1"/>
        <v>0</v>
      </c>
    </row>
    <row r="517" spans="1:8" hidden="1">
      <c r="A517" t="b">
        <f ca="1"/>
        <v>0</v>
      </c>
      <c r="B517" t="b">
        <f ca="1"/>
        <v>0</v>
      </c>
      <c r="C517" t="b">
        <f ca="1"/>
        <v>0</v>
      </c>
      <c r="D517" t="b">
        <f ca="1"/>
        <v>0</v>
      </c>
      <c r="E517" t="b">
        <f ca="1"/>
        <v>0</v>
      </c>
      <c r="F517" t="b">
        <f ca="1"/>
        <v>0</v>
      </c>
      <c r="G517" t="b">
        <f ca="1"/>
        <v>0</v>
      </c>
      <c r="H517" t="b">
        <f ca="1"/>
        <v>0</v>
      </c>
    </row>
    <row r="518" spans="1:8" hidden="1">
      <c r="A518" t="b">
        <f ca="1"/>
        <v>0</v>
      </c>
      <c r="B518" t="b">
        <f ca="1"/>
        <v>0</v>
      </c>
      <c r="C518" t="b">
        <f ca="1"/>
        <v>0</v>
      </c>
      <c r="D518" t="b">
        <f ca="1"/>
        <v>0</v>
      </c>
      <c r="E518" t="b">
        <f ca="1"/>
        <v>0</v>
      </c>
      <c r="F518" t="b">
        <f ca="1"/>
        <v>0</v>
      </c>
      <c r="G518" t="b">
        <f ca="1"/>
        <v>0</v>
      </c>
      <c r="H518" t="b">
        <f ca="1"/>
        <v>0</v>
      </c>
    </row>
    <row r="519" spans="1:8" hidden="1">
      <c r="A519" t="b">
        <f ca="1"/>
        <v>0</v>
      </c>
      <c r="B519" t="b">
        <f ca="1"/>
        <v>0</v>
      </c>
      <c r="C519" t="b">
        <f ca="1"/>
        <v>0</v>
      </c>
      <c r="D519" t="b">
        <f ca="1"/>
        <v>0</v>
      </c>
      <c r="E519" t="b">
        <f ca="1"/>
        <v>0</v>
      </c>
      <c r="F519" t="b">
        <f ca="1"/>
        <v>0</v>
      </c>
      <c r="G519" t="b">
        <f ca="1"/>
        <v>0</v>
      </c>
      <c r="H519" t="b">
        <f ca="1"/>
        <v>0</v>
      </c>
    </row>
    <row r="520" spans="1:8" hidden="1">
      <c r="A520" t="b">
        <f ca="1"/>
        <v>0</v>
      </c>
      <c r="B520" t="b">
        <f ca="1"/>
        <v>0</v>
      </c>
      <c r="C520" t="b">
        <f ca="1"/>
        <v>0</v>
      </c>
      <c r="D520" t="b">
        <f ca="1"/>
        <v>0</v>
      </c>
      <c r="E520" t="b">
        <f ca="1"/>
        <v>0</v>
      </c>
      <c r="F520" t="b">
        <f ca="1"/>
        <v>0</v>
      </c>
      <c r="G520" t="b">
        <f ca="1"/>
        <v>0</v>
      </c>
      <c r="H520" t="b">
        <f ca="1"/>
        <v>0</v>
      </c>
    </row>
    <row r="521" spans="1:8" hidden="1">
      <c r="A521" t="b">
        <f ca="1"/>
        <v>0</v>
      </c>
      <c r="B521" t="b">
        <f ca="1"/>
        <v>0</v>
      </c>
      <c r="C521" t="b">
        <f ca="1"/>
        <v>0</v>
      </c>
      <c r="D521" t="b">
        <f ca="1"/>
        <v>0</v>
      </c>
      <c r="E521" t="b">
        <f ca="1"/>
        <v>0</v>
      </c>
      <c r="F521" t="b">
        <f ca="1"/>
        <v>0</v>
      </c>
      <c r="G521" t="b">
        <f ca="1"/>
        <v>0</v>
      </c>
      <c r="H521" t="b">
        <f ca="1"/>
        <v>0</v>
      </c>
    </row>
    <row r="522" spans="1:8" hidden="1">
      <c r="A522" t="b">
        <f ca="1"/>
        <v>0</v>
      </c>
      <c r="B522" t="b">
        <f ca="1"/>
        <v>0</v>
      </c>
      <c r="C522" t="b">
        <f ca="1"/>
        <v>0</v>
      </c>
      <c r="D522" t="b">
        <f ca="1"/>
        <v>0</v>
      </c>
      <c r="E522" t="b">
        <f ca="1"/>
        <v>0</v>
      </c>
      <c r="F522" t="b">
        <f ca="1"/>
        <v>0</v>
      </c>
      <c r="G522" t="b">
        <f ca="1"/>
        <v>0</v>
      </c>
      <c r="H522" t="b">
        <f ca="1"/>
        <v>0</v>
      </c>
    </row>
    <row r="523" spans="1:8" hidden="1">
      <c r="A523" t="b">
        <f ca="1"/>
        <v>0</v>
      </c>
      <c r="B523" t="b">
        <f ca="1"/>
        <v>0</v>
      </c>
      <c r="C523" t="b">
        <f ca="1"/>
        <v>0</v>
      </c>
      <c r="D523" t="b">
        <f ca="1"/>
        <v>0</v>
      </c>
      <c r="E523" t="b">
        <f ca="1"/>
        <v>0</v>
      </c>
      <c r="F523" t="b">
        <f ca="1"/>
        <v>0</v>
      </c>
      <c r="G523" t="b">
        <f ca="1"/>
        <v>0</v>
      </c>
      <c r="H523" t="b">
        <f ca="1"/>
        <v>0</v>
      </c>
    </row>
    <row r="524" spans="1:8" hidden="1">
      <c r="A524" t="b">
        <f ca="1"/>
        <v>0</v>
      </c>
      <c r="B524" t="b">
        <f ca="1"/>
        <v>0</v>
      </c>
      <c r="C524" t="b">
        <f ca="1"/>
        <v>0</v>
      </c>
      <c r="D524" t="b">
        <f ca="1"/>
        <v>0</v>
      </c>
      <c r="E524" t="b">
        <f ca="1"/>
        <v>0</v>
      </c>
      <c r="F524" t="b">
        <f ca="1"/>
        <v>0</v>
      </c>
      <c r="G524" t="b">
        <f ca="1"/>
        <v>0</v>
      </c>
      <c r="H524" t="b">
        <f ca="1"/>
        <v>0</v>
      </c>
    </row>
    <row r="525" spans="1:8" hidden="1">
      <c r="A525" t="b">
        <f ca="1"/>
        <v>0</v>
      </c>
      <c r="B525" t="b">
        <f ca="1"/>
        <v>0</v>
      </c>
      <c r="C525" t="b">
        <f ca="1"/>
        <v>0</v>
      </c>
      <c r="D525" t="b">
        <f ca="1"/>
        <v>0</v>
      </c>
      <c r="E525" t="b">
        <f ca="1"/>
        <v>0</v>
      </c>
      <c r="F525" t="b">
        <f ca="1"/>
        <v>0</v>
      </c>
      <c r="G525" t="b">
        <f ca="1"/>
        <v>0</v>
      </c>
      <c r="H525" t="b">
        <f ca="1"/>
        <v>0</v>
      </c>
    </row>
    <row r="526" spans="1:8" hidden="1">
      <c r="A526" t="b">
        <f ca="1"/>
        <v>0</v>
      </c>
      <c r="B526" t="b">
        <f ca="1"/>
        <v>0</v>
      </c>
      <c r="C526" t="b">
        <f ca="1"/>
        <v>0</v>
      </c>
      <c r="D526" t="b">
        <f ca="1"/>
        <v>0</v>
      </c>
      <c r="E526" t="b">
        <f ca="1"/>
        <v>0</v>
      </c>
      <c r="F526" t="b">
        <f ca="1"/>
        <v>0</v>
      </c>
      <c r="G526" t="b">
        <f ca="1"/>
        <v>0</v>
      </c>
      <c r="H526" t="b">
        <f ca="1"/>
        <v>0</v>
      </c>
    </row>
    <row r="527" spans="1:8" hidden="1">
      <c r="A527" t="b">
        <f ca="1"/>
        <v>0</v>
      </c>
      <c r="B527" t="b">
        <f ca="1"/>
        <v>0</v>
      </c>
      <c r="C527" t="b">
        <f ca="1"/>
        <v>0</v>
      </c>
      <c r="D527" t="b">
        <f ca="1"/>
        <v>0</v>
      </c>
      <c r="E527" t="b">
        <f ca="1"/>
        <v>0</v>
      </c>
      <c r="F527" t="b">
        <f ca="1"/>
        <v>0</v>
      </c>
      <c r="G527" t="b">
        <f ca="1"/>
        <v>0</v>
      </c>
      <c r="H527" t="b">
        <f ca="1"/>
        <v>0</v>
      </c>
    </row>
    <row r="528" spans="1:8" hidden="1">
      <c r="A528" t="b">
        <f ca="1"/>
        <v>0</v>
      </c>
      <c r="B528" t="b">
        <f ca="1"/>
        <v>0</v>
      </c>
      <c r="C528" t="b">
        <f ca="1"/>
        <v>0</v>
      </c>
      <c r="D528" t="b">
        <f ca="1"/>
        <v>0</v>
      </c>
      <c r="E528" t="b">
        <f ca="1"/>
        <v>0</v>
      </c>
      <c r="F528" t="b">
        <f ca="1"/>
        <v>0</v>
      </c>
      <c r="G528" t="b">
        <f ca="1"/>
        <v>0</v>
      </c>
      <c r="H528" t="b">
        <f ca="1"/>
        <v>0</v>
      </c>
    </row>
    <row r="529" spans="1:8" hidden="1">
      <c r="A529" t="b">
        <f ca="1"/>
        <v>0</v>
      </c>
      <c r="B529" t="b">
        <f ca="1"/>
        <v>0</v>
      </c>
      <c r="C529" t="b">
        <f ca="1"/>
        <v>0</v>
      </c>
      <c r="D529" t="b">
        <f ca="1"/>
        <v>0</v>
      </c>
      <c r="E529" t="b">
        <f ca="1"/>
        <v>0</v>
      </c>
      <c r="F529" t="b">
        <f ca="1"/>
        <v>0</v>
      </c>
      <c r="G529" t="b">
        <f ca="1"/>
        <v>0</v>
      </c>
      <c r="H529" t="b">
        <f ca="1"/>
        <v>0</v>
      </c>
    </row>
    <row r="530" spans="1:8" hidden="1">
      <c r="A530" t="b">
        <f ca="1"/>
        <v>0</v>
      </c>
      <c r="B530" t="b">
        <f ca="1"/>
        <v>0</v>
      </c>
      <c r="C530" t="b">
        <f ca="1"/>
        <v>0</v>
      </c>
      <c r="D530" t="b">
        <f ca="1"/>
        <v>0</v>
      </c>
      <c r="E530" t="b">
        <f ca="1"/>
        <v>0</v>
      </c>
      <c r="F530" t="b">
        <f ca="1"/>
        <v>0</v>
      </c>
      <c r="G530" t="b">
        <f ca="1"/>
        <v>0</v>
      </c>
      <c r="H530" t="b">
        <f ca="1"/>
        <v>0</v>
      </c>
    </row>
    <row r="531" spans="1:8" hidden="1">
      <c r="A531" t="b">
        <f ca="1"/>
        <v>0</v>
      </c>
      <c r="B531" t="b">
        <f ca="1"/>
        <v>0</v>
      </c>
      <c r="C531" t="b">
        <f ca="1"/>
        <v>0</v>
      </c>
      <c r="D531" t="b">
        <f ca="1"/>
        <v>0</v>
      </c>
      <c r="E531" t="b">
        <f ca="1"/>
        <v>0</v>
      </c>
      <c r="F531" t="b">
        <f ca="1"/>
        <v>0</v>
      </c>
      <c r="G531" t="b">
        <f ca="1"/>
        <v>0</v>
      </c>
      <c r="H531" t="b">
        <f ca="1"/>
        <v>0</v>
      </c>
    </row>
    <row r="532" spans="1:8" hidden="1">
      <c r="A532" t="b">
        <f ca="1"/>
        <v>0</v>
      </c>
      <c r="B532" t="b">
        <f ca="1"/>
        <v>0</v>
      </c>
      <c r="C532" t="b">
        <f ca="1"/>
        <v>0</v>
      </c>
      <c r="D532" t="b">
        <f ca="1"/>
        <v>0</v>
      </c>
      <c r="E532" t="b">
        <f ca="1"/>
        <v>0</v>
      </c>
      <c r="F532" t="b">
        <f ca="1"/>
        <v>0</v>
      </c>
      <c r="G532" t="b">
        <f ca="1"/>
        <v>0</v>
      </c>
      <c r="H532" t="b">
        <f ca="1"/>
        <v>0</v>
      </c>
    </row>
    <row r="533" spans="1:8" hidden="1">
      <c r="A533" t="b">
        <f ca="1"/>
        <v>0</v>
      </c>
      <c r="B533" t="b">
        <f ca="1"/>
        <v>0</v>
      </c>
      <c r="C533" t="b">
        <f ca="1"/>
        <v>0</v>
      </c>
      <c r="D533" t="b">
        <f ca="1"/>
        <v>0</v>
      </c>
      <c r="E533" t="b">
        <f ca="1"/>
        <v>0</v>
      </c>
      <c r="F533" t="b">
        <f ca="1"/>
        <v>0</v>
      </c>
      <c r="G533" t="b">
        <f ca="1"/>
        <v>0</v>
      </c>
      <c r="H533" t="b">
        <f ca="1"/>
        <v>0</v>
      </c>
    </row>
    <row r="534" spans="1:8" hidden="1">
      <c r="A534" t="b">
        <f ca="1"/>
        <v>0</v>
      </c>
      <c r="B534" t="b">
        <f ca="1"/>
        <v>0</v>
      </c>
      <c r="C534" t="b">
        <f ca="1"/>
        <v>0</v>
      </c>
      <c r="D534" t="b">
        <f ca="1"/>
        <v>0</v>
      </c>
      <c r="E534" t="b">
        <f ca="1"/>
        <v>0</v>
      </c>
      <c r="F534" t="b">
        <f ca="1"/>
        <v>0</v>
      </c>
      <c r="G534" t="b">
        <f ca="1"/>
        <v>0</v>
      </c>
      <c r="H534" t="b">
        <f ca="1"/>
        <v>0</v>
      </c>
    </row>
    <row r="535" spans="1:8" hidden="1">
      <c r="A535" t="b">
        <f ca="1"/>
        <v>0</v>
      </c>
      <c r="B535" t="b">
        <f ca="1"/>
        <v>0</v>
      </c>
      <c r="C535" t="b">
        <f ca="1"/>
        <v>0</v>
      </c>
      <c r="D535" t="b">
        <f ca="1"/>
        <v>0</v>
      </c>
      <c r="E535" t="b">
        <f ca="1"/>
        <v>0</v>
      </c>
      <c r="F535" t="b">
        <f ca="1"/>
        <v>0</v>
      </c>
      <c r="G535" t="b">
        <f ca="1"/>
        <v>0</v>
      </c>
      <c r="H535" t="b">
        <f ca="1"/>
        <v>0</v>
      </c>
    </row>
    <row r="536" spans="1:8" hidden="1">
      <c r="A536" t="b">
        <f ca="1"/>
        <v>0</v>
      </c>
      <c r="B536" t="b">
        <f ca="1"/>
        <v>0</v>
      </c>
      <c r="C536" t="b">
        <f ca="1"/>
        <v>0</v>
      </c>
      <c r="D536" t="b">
        <f ca="1"/>
        <v>0</v>
      </c>
      <c r="E536" t="b">
        <f ca="1"/>
        <v>0</v>
      </c>
      <c r="F536" t="b">
        <f ca="1"/>
        <v>0</v>
      </c>
      <c r="G536" t="b">
        <f ca="1"/>
        <v>0</v>
      </c>
      <c r="H536" t="b">
        <f ca="1"/>
        <v>0</v>
      </c>
    </row>
    <row r="537" spans="1:8" hidden="1">
      <c r="A537" t="b">
        <f ca="1"/>
        <v>0</v>
      </c>
      <c r="B537" t="b">
        <f ca="1"/>
        <v>0</v>
      </c>
      <c r="C537" t="b">
        <f ca="1"/>
        <v>0</v>
      </c>
      <c r="D537" t="b">
        <f ca="1"/>
        <v>0</v>
      </c>
      <c r="E537" t="b">
        <f ca="1"/>
        <v>0</v>
      </c>
      <c r="F537" t="b">
        <f ca="1"/>
        <v>0</v>
      </c>
      <c r="G537" t="b">
        <f ca="1"/>
        <v>0</v>
      </c>
      <c r="H537" t="b">
        <f ca="1"/>
        <v>0</v>
      </c>
    </row>
    <row r="538" spans="1:8" hidden="1">
      <c r="A538" t="b">
        <f ca="1"/>
        <v>0</v>
      </c>
      <c r="B538" t="b">
        <f ca="1"/>
        <v>0</v>
      </c>
      <c r="C538" t="b">
        <f ca="1"/>
        <v>0</v>
      </c>
      <c r="D538" t="b">
        <f ca="1"/>
        <v>0</v>
      </c>
      <c r="E538" t="b">
        <f ca="1"/>
        <v>0</v>
      </c>
      <c r="F538" t="b">
        <f ca="1"/>
        <v>0</v>
      </c>
      <c r="G538" t="b">
        <f ca="1"/>
        <v>0</v>
      </c>
      <c r="H538" t="b">
        <f ca="1"/>
        <v>0</v>
      </c>
    </row>
    <row r="539" spans="1:8" hidden="1">
      <c r="A539" t="b">
        <f ca="1"/>
        <v>0</v>
      </c>
      <c r="B539" t="b">
        <f ca="1"/>
        <v>0</v>
      </c>
      <c r="C539" t="b">
        <f ca="1"/>
        <v>0</v>
      </c>
      <c r="D539" t="b">
        <f ca="1"/>
        <v>0</v>
      </c>
      <c r="E539" t="b">
        <f ca="1"/>
        <v>0</v>
      </c>
      <c r="F539" t="b">
        <f ca="1"/>
        <v>0</v>
      </c>
      <c r="G539" t="b">
        <f ca="1"/>
        <v>0</v>
      </c>
      <c r="H539" t="b">
        <f ca="1"/>
        <v>0</v>
      </c>
    </row>
    <row r="540" spans="1:8" hidden="1">
      <c r="A540" t="b">
        <f ca="1"/>
        <v>0</v>
      </c>
      <c r="B540" t="b">
        <f ca="1"/>
        <v>0</v>
      </c>
      <c r="C540" t="b">
        <f ca="1"/>
        <v>0</v>
      </c>
      <c r="D540" t="b">
        <f ca="1"/>
        <v>0</v>
      </c>
      <c r="E540" t="b">
        <f ca="1"/>
        <v>0</v>
      </c>
      <c r="F540" t="b">
        <f ca="1"/>
        <v>0</v>
      </c>
      <c r="G540" t="b">
        <f ca="1"/>
        <v>0</v>
      </c>
      <c r="H540" t="b">
        <f ca="1"/>
        <v>0</v>
      </c>
    </row>
    <row r="541" spans="1:8" hidden="1">
      <c r="A541" t="b">
        <f ca="1"/>
        <v>0</v>
      </c>
      <c r="B541" t="b">
        <f ca="1"/>
        <v>0</v>
      </c>
      <c r="C541" t="b">
        <f ca="1"/>
        <v>0</v>
      </c>
      <c r="D541" t="b">
        <f ca="1"/>
        <v>0</v>
      </c>
      <c r="E541" t="b">
        <f ca="1"/>
        <v>0</v>
      </c>
      <c r="F541" t="b">
        <f ca="1"/>
        <v>0</v>
      </c>
      <c r="G541" t="b">
        <f ca="1"/>
        <v>0</v>
      </c>
      <c r="H541" t="b">
        <f ca="1"/>
        <v>0</v>
      </c>
    </row>
    <row r="542" spans="1:8" hidden="1">
      <c r="A542" t="b">
        <f ca="1"/>
        <v>0</v>
      </c>
      <c r="B542" t="b">
        <f ca="1"/>
        <v>0</v>
      </c>
      <c r="C542" t="b">
        <f ca="1"/>
        <v>0</v>
      </c>
      <c r="D542" t="b">
        <f ca="1"/>
        <v>0</v>
      </c>
      <c r="E542" t="b">
        <f ca="1"/>
        <v>0</v>
      </c>
      <c r="F542" t="b">
        <f ca="1"/>
        <v>0</v>
      </c>
      <c r="G542" t="b">
        <f ca="1"/>
        <v>0</v>
      </c>
      <c r="H542" t="b">
        <f ca="1"/>
        <v>0</v>
      </c>
    </row>
    <row r="543" spans="1:8" hidden="1">
      <c r="A543" t="b">
        <f ca="1"/>
        <v>0</v>
      </c>
      <c r="B543" t="b">
        <f ca="1"/>
        <v>0</v>
      </c>
      <c r="C543" t="b">
        <f ca="1"/>
        <v>0</v>
      </c>
      <c r="D543" t="b">
        <f ca="1"/>
        <v>0</v>
      </c>
      <c r="E543" t="b">
        <f ca="1"/>
        <v>0</v>
      </c>
      <c r="F543" t="b">
        <f ca="1"/>
        <v>0</v>
      </c>
      <c r="G543" t="b">
        <f ca="1"/>
        <v>0</v>
      </c>
      <c r="H543" t="b">
        <f ca="1"/>
        <v>0</v>
      </c>
    </row>
    <row r="544" spans="1:8" hidden="1">
      <c r="A544" t="b">
        <f ca="1"/>
        <v>0</v>
      </c>
      <c r="B544" t="b">
        <f ca="1"/>
        <v>0</v>
      </c>
      <c r="C544" t="b">
        <f ca="1"/>
        <v>0</v>
      </c>
      <c r="D544" t="b">
        <f ca="1"/>
        <v>0</v>
      </c>
      <c r="E544" t="b">
        <f ca="1"/>
        <v>0</v>
      </c>
      <c r="F544" t="b">
        <f ca="1"/>
        <v>0</v>
      </c>
      <c r="G544" t="b">
        <f ca="1"/>
        <v>0</v>
      </c>
      <c r="H544" t="b">
        <f ca="1"/>
        <v>0</v>
      </c>
    </row>
    <row r="545" spans="1:8" hidden="1">
      <c r="A545" t="b">
        <f ca="1"/>
        <v>0</v>
      </c>
      <c r="B545" t="b">
        <f ca="1"/>
        <v>0</v>
      </c>
      <c r="C545" t="b">
        <f ca="1"/>
        <v>0</v>
      </c>
      <c r="D545" t="b">
        <f ca="1"/>
        <v>0</v>
      </c>
      <c r="E545" t="b">
        <f ca="1"/>
        <v>0</v>
      </c>
      <c r="F545" t="b">
        <f ca="1"/>
        <v>0</v>
      </c>
      <c r="G545" t="b">
        <f ca="1"/>
        <v>0</v>
      </c>
      <c r="H545" t="b">
        <f ca="1"/>
        <v>0</v>
      </c>
    </row>
    <row r="546" spans="1:8" hidden="1">
      <c r="A546" t="b">
        <f ca="1"/>
        <v>0</v>
      </c>
      <c r="B546" t="b">
        <f ca="1"/>
        <v>0</v>
      </c>
      <c r="C546" t="b">
        <f ca="1"/>
        <v>0</v>
      </c>
      <c r="D546" t="b">
        <f ca="1"/>
        <v>0</v>
      </c>
      <c r="E546" t="b">
        <f ca="1"/>
        <v>0</v>
      </c>
      <c r="F546" t="b">
        <f ca="1"/>
        <v>0</v>
      </c>
      <c r="G546" t="b">
        <f ca="1"/>
        <v>0</v>
      </c>
      <c r="H546" t="b">
        <f ca="1"/>
        <v>0</v>
      </c>
    </row>
    <row r="547" spans="1:8" hidden="1">
      <c r="A547" t="b">
        <f ca="1"/>
        <v>0</v>
      </c>
      <c r="B547" t="b">
        <f ca="1"/>
        <v>0</v>
      </c>
      <c r="C547" t="b">
        <f ca="1"/>
        <v>0</v>
      </c>
      <c r="D547" t="b">
        <f ca="1"/>
        <v>0</v>
      </c>
      <c r="E547" t="b">
        <f ca="1"/>
        <v>0</v>
      </c>
      <c r="F547" t="b">
        <f ca="1"/>
        <v>0</v>
      </c>
      <c r="G547" t="b">
        <f ca="1"/>
        <v>0</v>
      </c>
      <c r="H547" t="b">
        <f ca="1"/>
        <v>0</v>
      </c>
    </row>
    <row r="548" spans="1:8" hidden="1">
      <c r="A548" t="b">
        <f ca="1"/>
        <v>0</v>
      </c>
      <c r="B548" t="b">
        <f ca="1"/>
        <v>0</v>
      </c>
      <c r="C548" t="b">
        <f ca="1"/>
        <v>0</v>
      </c>
      <c r="D548" t="b">
        <f ca="1"/>
        <v>0</v>
      </c>
      <c r="E548" t="b">
        <f ca="1"/>
        <v>0</v>
      </c>
      <c r="F548" t="b">
        <f ca="1"/>
        <v>0</v>
      </c>
      <c r="G548" t="b">
        <f ca="1"/>
        <v>0</v>
      </c>
      <c r="H548" t="b">
        <f ca="1"/>
        <v>0</v>
      </c>
    </row>
    <row r="549" spans="1:8" hidden="1">
      <c r="A549" t="b">
        <f ca="1"/>
        <v>0</v>
      </c>
      <c r="B549" t="b">
        <f ca="1"/>
        <v>0</v>
      </c>
      <c r="C549" t="b">
        <f ca="1"/>
        <v>0</v>
      </c>
      <c r="D549" t="b">
        <f ca="1"/>
        <v>0</v>
      </c>
      <c r="E549" t="b">
        <f ca="1"/>
        <v>0</v>
      </c>
      <c r="F549" t="b">
        <f ca="1"/>
        <v>0</v>
      </c>
      <c r="G549" t="b">
        <f ca="1"/>
        <v>0</v>
      </c>
      <c r="H549" t="b">
        <f ca="1"/>
        <v>0</v>
      </c>
    </row>
    <row r="550" spans="1:8" hidden="1">
      <c r="A550" t="b">
        <f ca="1"/>
        <v>0</v>
      </c>
      <c r="B550" t="b">
        <f ca="1"/>
        <v>0</v>
      </c>
      <c r="C550" t="b">
        <f ca="1"/>
        <v>0</v>
      </c>
      <c r="D550" t="b">
        <f ca="1"/>
        <v>0</v>
      </c>
      <c r="E550" t="b">
        <f ca="1"/>
        <v>0</v>
      </c>
      <c r="F550" t="b">
        <f ca="1"/>
        <v>0</v>
      </c>
      <c r="G550" t="b">
        <f ca="1"/>
        <v>0</v>
      </c>
      <c r="H550" t="b">
        <f ca="1"/>
        <v>0</v>
      </c>
    </row>
    <row r="551" spans="1:8" hidden="1">
      <c r="A551" t="b">
        <f ca="1"/>
        <v>0</v>
      </c>
      <c r="B551" t="b">
        <f ca="1"/>
        <v>0</v>
      </c>
      <c r="C551" t="b">
        <f ca="1"/>
        <v>0</v>
      </c>
      <c r="D551" t="b">
        <f ca="1"/>
        <v>0</v>
      </c>
      <c r="E551" t="b">
        <f ca="1"/>
        <v>0</v>
      </c>
      <c r="F551" t="b">
        <f ca="1"/>
        <v>0</v>
      </c>
      <c r="G551" t="b">
        <f ca="1"/>
        <v>0</v>
      </c>
      <c r="H551" t="b">
        <f ca="1"/>
        <v>0</v>
      </c>
    </row>
    <row r="552" spans="1:8" hidden="1">
      <c r="A552" t="b">
        <f ca="1"/>
        <v>0</v>
      </c>
      <c r="B552" t="b">
        <f ca="1"/>
        <v>0</v>
      </c>
      <c r="C552" t="b">
        <f ca="1"/>
        <v>0</v>
      </c>
      <c r="D552" t="b">
        <f ca="1"/>
        <v>0</v>
      </c>
      <c r="E552" t="b">
        <f ca="1"/>
        <v>0</v>
      </c>
      <c r="F552" t="b">
        <f ca="1"/>
        <v>0</v>
      </c>
      <c r="G552" t="b">
        <f ca="1"/>
        <v>0</v>
      </c>
      <c r="H552" t="b">
        <f ca="1"/>
        <v>0</v>
      </c>
    </row>
    <row r="553" spans="1:8" hidden="1">
      <c r="A553" t="b">
        <f ca="1"/>
        <v>0</v>
      </c>
      <c r="B553" t="b">
        <f ca="1"/>
        <v>0</v>
      </c>
      <c r="C553" t="b">
        <f ca="1"/>
        <v>0</v>
      </c>
      <c r="D553" t="b">
        <f ca="1"/>
        <v>0</v>
      </c>
      <c r="E553" t="b">
        <f ca="1"/>
        <v>0</v>
      </c>
      <c r="F553" t="b">
        <f ca="1"/>
        <v>0</v>
      </c>
      <c r="G553" t="b">
        <f ca="1"/>
        <v>0</v>
      </c>
      <c r="H553" t="b">
        <f ca="1"/>
        <v>0</v>
      </c>
    </row>
    <row r="554" spans="1:8" hidden="1">
      <c r="A554" t="b">
        <f ca="1"/>
        <v>0</v>
      </c>
      <c r="B554" t="b">
        <f ca="1"/>
        <v>0</v>
      </c>
      <c r="C554" t="b">
        <f ca="1"/>
        <v>0</v>
      </c>
      <c r="D554" t="b">
        <f ca="1"/>
        <v>0</v>
      </c>
      <c r="E554" t="b">
        <f ca="1"/>
        <v>0</v>
      </c>
      <c r="F554" t="b">
        <f ca="1"/>
        <v>0</v>
      </c>
      <c r="G554" t="b">
        <f ca="1"/>
        <v>0</v>
      </c>
      <c r="H554" t="b">
        <f ca="1"/>
        <v>0</v>
      </c>
    </row>
    <row r="555" spans="1:8" hidden="1">
      <c r="A555" t="b">
        <f ca="1"/>
        <v>0</v>
      </c>
      <c r="B555" t="b">
        <f ca="1"/>
        <v>0</v>
      </c>
      <c r="C555" t="b">
        <f ca="1"/>
        <v>0</v>
      </c>
      <c r="D555" t="b">
        <f ca="1"/>
        <v>0</v>
      </c>
      <c r="E555" t="b">
        <f ca="1"/>
        <v>0</v>
      </c>
      <c r="F555" t="b">
        <f ca="1"/>
        <v>0</v>
      </c>
      <c r="G555" t="b">
        <f ca="1"/>
        <v>0</v>
      </c>
      <c r="H555" t="b">
        <f ca="1"/>
        <v>0</v>
      </c>
    </row>
    <row r="556" spans="1:8" hidden="1">
      <c r="A556" t="b">
        <f ca="1"/>
        <v>0</v>
      </c>
      <c r="B556" t="b">
        <f ca="1"/>
        <v>0</v>
      </c>
      <c r="C556" t="b">
        <f ca="1"/>
        <v>0</v>
      </c>
      <c r="D556" t="b">
        <f ca="1"/>
        <v>0</v>
      </c>
      <c r="E556" t="b">
        <f ca="1"/>
        <v>0</v>
      </c>
      <c r="F556" t="b">
        <f ca="1"/>
        <v>0</v>
      </c>
      <c r="G556" t="b">
        <f ca="1"/>
        <v>0</v>
      </c>
      <c r="H556" t="b">
        <f ca="1"/>
        <v>0</v>
      </c>
    </row>
    <row r="557" spans="1:8" hidden="1">
      <c r="A557" t="b">
        <f ca="1"/>
        <v>0</v>
      </c>
      <c r="B557" t="b">
        <f ca="1"/>
        <v>0</v>
      </c>
      <c r="C557" t="b">
        <f ca="1"/>
        <v>0</v>
      </c>
      <c r="D557" t="b">
        <f ca="1"/>
        <v>0</v>
      </c>
      <c r="E557" t="b">
        <f ca="1"/>
        <v>0</v>
      </c>
      <c r="F557" t="b">
        <f ca="1"/>
        <v>0</v>
      </c>
      <c r="G557" t="b">
        <f ca="1"/>
        <v>0</v>
      </c>
      <c r="H557" t="b">
        <f ca="1"/>
        <v>0</v>
      </c>
    </row>
    <row r="558" spans="1:8" hidden="1">
      <c r="A558" t="b">
        <f ca="1"/>
        <v>0</v>
      </c>
      <c r="B558" t="b">
        <f ca="1"/>
        <v>0</v>
      </c>
      <c r="C558" t="b">
        <f ca="1"/>
        <v>0</v>
      </c>
      <c r="D558" t="b">
        <f ca="1"/>
        <v>0</v>
      </c>
      <c r="E558" t="b">
        <f ca="1"/>
        <v>0</v>
      </c>
      <c r="F558" t="b">
        <f ca="1"/>
        <v>0</v>
      </c>
      <c r="G558" t="b">
        <f ca="1"/>
        <v>0</v>
      </c>
      <c r="H558" t="b">
        <f ca="1"/>
        <v>0</v>
      </c>
    </row>
    <row r="559" spans="1:8" hidden="1">
      <c r="A559" t="b">
        <f ca="1"/>
        <v>0</v>
      </c>
      <c r="B559" t="b">
        <f ca="1"/>
        <v>0</v>
      </c>
      <c r="C559" t="b">
        <f ca="1"/>
        <v>0</v>
      </c>
      <c r="D559" t="b">
        <f ca="1"/>
        <v>0</v>
      </c>
      <c r="E559" t="b">
        <f ca="1"/>
        <v>0</v>
      </c>
      <c r="F559" t="b">
        <f ca="1"/>
        <v>0</v>
      </c>
      <c r="G559" t="b">
        <f ca="1"/>
        <v>0</v>
      </c>
      <c r="H559" t="b">
        <f ca="1"/>
        <v>0</v>
      </c>
    </row>
    <row r="560" spans="1:8" hidden="1">
      <c r="A560" t="b">
        <f ca="1"/>
        <v>0</v>
      </c>
      <c r="B560" t="b">
        <f ca="1"/>
        <v>0</v>
      </c>
      <c r="C560" t="b">
        <f ca="1"/>
        <v>0</v>
      </c>
      <c r="D560" t="b">
        <f ca="1"/>
        <v>0</v>
      </c>
      <c r="E560" t="b">
        <f ca="1"/>
        <v>0</v>
      </c>
      <c r="F560" t="b">
        <f ca="1"/>
        <v>0</v>
      </c>
      <c r="G560" t="b">
        <f ca="1"/>
        <v>0</v>
      </c>
      <c r="H560" t="b">
        <f ca="1"/>
        <v>0</v>
      </c>
    </row>
    <row r="561" spans="1:8" hidden="1">
      <c r="A561" t="b">
        <f ca="1"/>
        <v>0</v>
      </c>
      <c r="B561" t="b">
        <f ca="1"/>
        <v>0</v>
      </c>
      <c r="C561" t="b">
        <f ca="1"/>
        <v>0</v>
      </c>
      <c r="D561" t="b">
        <f ca="1"/>
        <v>0</v>
      </c>
      <c r="E561" t="b">
        <f ca="1"/>
        <v>0</v>
      </c>
      <c r="F561" t="b">
        <f ca="1"/>
        <v>0</v>
      </c>
      <c r="G561" t="b">
        <f ca="1"/>
        <v>0</v>
      </c>
      <c r="H561" t="b">
        <f ca="1"/>
        <v>0</v>
      </c>
    </row>
    <row r="562" spans="1:8" hidden="1">
      <c r="A562" t="b">
        <f ca="1"/>
        <v>0</v>
      </c>
      <c r="B562" t="b">
        <f ca="1"/>
        <v>0</v>
      </c>
      <c r="C562" t="b">
        <f ca="1"/>
        <v>0</v>
      </c>
      <c r="D562" t="b">
        <f ca="1"/>
        <v>0</v>
      </c>
      <c r="E562" t="b">
        <f ca="1"/>
        <v>0</v>
      </c>
      <c r="F562" t="b">
        <f ca="1"/>
        <v>0</v>
      </c>
      <c r="G562" t="b">
        <f ca="1"/>
        <v>0</v>
      </c>
      <c r="H562" t="b">
        <f ca="1"/>
        <v>0</v>
      </c>
    </row>
    <row r="563" spans="1:8" hidden="1">
      <c r="A563" t="b">
        <f ca="1"/>
        <v>0</v>
      </c>
      <c r="B563" t="b">
        <f ca="1"/>
        <v>0</v>
      </c>
      <c r="C563" t="b">
        <f ca="1"/>
        <v>0</v>
      </c>
      <c r="D563" t="b">
        <f ca="1"/>
        <v>0</v>
      </c>
      <c r="E563" t="b">
        <f ca="1"/>
        <v>0</v>
      </c>
      <c r="F563" t="b">
        <f ca="1"/>
        <v>0</v>
      </c>
      <c r="G563" t="b">
        <f ca="1"/>
        <v>0</v>
      </c>
      <c r="H563" t="b">
        <f ca="1"/>
        <v>0</v>
      </c>
    </row>
    <row r="564" spans="1:8" hidden="1">
      <c r="A564" t="b">
        <f ca="1"/>
        <v>0</v>
      </c>
      <c r="B564" t="b">
        <f ca="1"/>
        <v>0</v>
      </c>
      <c r="C564" t="b">
        <f ca="1"/>
        <v>0</v>
      </c>
      <c r="D564" t="b">
        <f ca="1"/>
        <v>0</v>
      </c>
      <c r="E564" t="b">
        <f ca="1"/>
        <v>0</v>
      </c>
      <c r="F564" t="b">
        <f ca="1"/>
        <v>0</v>
      </c>
      <c r="G564" t="b">
        <f ca="1"/>
        <v>0</v>
      </c>
      <c r="H564" t="b">
        <f ca="1"/>
        <v>0</v>
      </c>
    </row>
    <row r="565" spans="1:8" hidden="1">
      <c r="A565" t="b">
        <f ca="1"/>
        <v>0</v>
      </c>
      <c r="B565" t="b">
        <f ca="1"/>
        <v>0</v>
      </c>
      <c r="C565" t="b">
        <f ca="1"/>
        <v>0</v>
      </c>
      <c r="D565" t="b">
        <f ca="1"/>
        <v>0</v>
      </c>
      <c r="E565" t="b">
        <f ca="1"/>
        <v>0</v>
      </c>
      <c r="F565" t="b">
        <f ca="1"/>
        <v>0</v>
      </c>
      <c r="G565" t="b">
        <f ca="1"/>
        <v>0</v>
      </c>
      <c r="H565" t="b">
        <f ca="1"/>
        <v>0</v>
      </c>
    </row>
    <row r="566" spans="1:8" hidden="1">
      <c r="A566" t="b">
        <f ca="1"/>
        <v>0</v>
      </c>
      <c r="B566" t="b">
        <f ca="1"/>
        <v>0</v>
      </c>
      <c r="C566" t="b">
        <f ca="1"/>
        <v>0</v>
      </c>
      <c r="D566" t="b">
        <f ca="1"/>
        <v>0</v>
      </c>
      <c r="E566" t="b">
        <f ca="1"/>
        <v>0</v>
      </c>
      <c r="F566" t="b">
        <f ca="1"/>
        <v>0</v>
      </c>
      <c r="G566" t="b">
        <f ca="1"/>
        <v>0</v>
      </c>
      <c r="H566" t="b">
        <f ca="1"/>
        <v>0</v>
      </c>
    </row>
    <row r="567" spans="1:8" hidden="1">
      <c r="A567" t="b">
        <f ca="1"/>
        <v>0</v>
      </c>
      <c r="B567" t="b">
        <f ca="1"/>
        <v>0</v>
      </c>
      <c r="C567" t="b">
        <f ca="1"/>
        <v>0</v>
      </c>
      <c r="D567" t="b">
        <f ca="1"/>
        <v>0</v>
      </c>
      <c r="E567" t="b">
        <f ca="1"/>
        <v>0</v>
      </c>
      <c r="F567" t="b">
        <f ca="1"/>
        <v>0</v>
      </c>
      <c r="G567" t="b">
        <f ca="1"/>
        <v>0</v>
      </c>
      <c r="H567" t="b">
        <f ca="1"/>
        <v>0</v>
      </c>
    </row>
    <row r="568" spans="1:8" hidden="1">
      <c r="A568" t="b">
        <f ca="1"/>
        <v>0</v>
      </c>
      <c r="B568" t="b">
        <f ca="1"/>
        <v>0</v>
      </c>
      <c r="C568" t="b">
        <f ca="1"/>
        <v>0</v>
      </c>
      <c r="D568" t="b">
        <f ca="1"/>
        <v>0</v>
      </c>
      <c r="E568" t="b">
        <f ca="1"/>
        <v>0</v>
      </c>
      <c r="F568" t="b">
        <f ca="1"/>
        <v>0</v>
      </c>
      <c r="G568" t="b">
        <f ca="1"/>
        <v>0</v>
      </c>
      <c r="H568" t="b">
        <f ca="1"/>
        <v>0</v>
      </c>
    </row>
    <row r="569" spans="1:8" hidden="1">
      <c r="A569" t="b">
        <f ca="1"/>
        <v>0</v>
      </c>
      <c r="B569" t="b">
        <f ca="1"/>
        <v>0</v>
      </c>
      <c r="C569" t="b">
        <f ca="1"/>
        <v>0</v>
      </c>
      <c r="D569" t="b">
        <f ca="1"/>
        <v>0</v>
      </c>
      <c r="E569" t="b">
        <f ca="1"/>
        <v>0</v>
      </c>
      <c r="F569" t="b">
        <f ca="1"/>
        <v>0</v>
      </c>
      <c r="G569" t="b">
        <f ca="1"/>
        <v>0</v>
      </c>
      <c r="H569" t="b">
        <f ca="1"/>
        <v>0</v>
      </c>
    </row>
    <row r="570" spans="1:8" hidden="1">
      <c r="A570" t="b">
        <f ca="1"/>
        <v>0</v>
      </c>
      <c r="B570" t="b">
        <f ca="1"/>
        <v>0</v>
      </c>
      <c r="C570" t="b">
        <f ca="1"/>
        <v>0</v>
      </c>
      <c r="D570" t="b">
        <f ca="1"/>
        <v>0</v>
      </c>
      <c r="E570" t="b">
        <f ca="1"/>
        <v>0</v>
      </c>
      <c r="F570" t="b">
        <f ca="1"/>
        <v>0</v>
      </c>
      <c r="G570" t="b">
        <f ca="1"/>
        <v>0</v>
      </c>
      <c r="H570" t="b">
        <f ca="1"/>
        <v>0</v>
      </c>
    </row>
    <row r="571" spans="1:8" hidden="1">
      <c r="A571" t="b">
        <f ca="1"/>
        <v>0</v>
      </c>
      <c r="B571" t="b">
        <f ca="1"/>
        <v>0</v>
      </c>
      <c r="C571" t="b">
        <f ca="1"/>
        <v>0</v>
      </c>
      <c r="D571" t="b">
        <f ca="1"/>
        <v>0</v>
      </c>
      <c r="E571" t="b">
        <f ca="1"/>
        <v>0</v>
      </c>
      <c r="F571" t="b">
        <f ca="1"/>
        <v>0</v>
      </c>
      <c r="G571" t="b">
        <f ca="1"/>
        <v>0</v>
      </c>
      <c r="H571" t="b">
        <f ca="1"/>
        <v>0</v>
      </c>
    </row>
    <row r="572" spans="1:8" hidden="1">
      <c r="A572" t="b">
        <f ca="1"/>
        <v>0</v>
      </c>
      <c r="B572" t="b">
        <f ca="1"/>
        <v>0</v>
      </c>
      <c r="C572" t="b">
        <f ca="1"/>
        <v>0</v>
      </c>
      <c r="D572" t="b">
        <f ca="1"/>
        <v>0</v>
      </c>
      <c r="E572" t="b">
        <f ca="1"/>
        <v>0</v>
      </c>
      <c r="F572" t="b">
        <f ca="1"/>
        <v>0</v>
      </c>
      <c r="G572" t="b">
        <f ca="1"/>
        <v>0</v>
      </c>
      <c r="H572" t="b">
        <f ca="1"/>
        <v>0</v>
      </c>
    </row>
    <row r="573" spans="1:8" hidden="1">
      <c r="A573" t="b">
        <f ca="1"/>
        <v>0</v>
      </c>
      <c r="B573" t="b">
        <f ca="1"/>
        <v>0</v>
      </c>
      <c r="C573" t="b">
        <f ca="1"/>
        <v>0</v>
      </c>
      <c r="D573" t="b">
        <f ca="1"/>
        <v>0</v>
      </c>
      <c r="E573" t="b">
        <f ca="1"/>
        <v>0</v>
      </c>
      <c r="F573" t="b">
        <f ca="1"/>
        <v>0</v>
      </c>
      <c r="G573" t="b">
        <f ca="1"/>
        <v>0</v>
      </c>
      <c r="H573" t="b">
        <f ca="1"/>
        <v>0</v>
      </c>
    </row>
    <row r="574" spans="1:8" hidden="1">
      <c r="A574" t="b">
        <f ca="1"/>
        <v>0</v>
      </c>
      <c r="B574" t="b">
        <f ca="1"/>
        <v>0</v>
      </c>
      <c r="C574" t="b">
        <f ca="1"/>
        <v>0</v>
      </c>
      <c r="D574" t="b">
        <f ca="1"/>
        <v>0</v>
      </c>
      <c r="E574" t="b">
        <f ca="1"/>
        <v>0</v>
      </c>
      <c r="F574" t="b">
        <f ca="1"/>
        <v>0</v>
      </c>
      <c r="G574" t="b">
        <f ca="1"/>
        <v>0</v>
      </c>
      <c r="H574" t="b">
        <f ca="1"/>
        <v>0</v>
      </c>
    </row>
    <row r="575" spans="1:8" hidden="1">
      <c r="A575" t="b">
        <f ca="1"/>
        <v>0</v>
      </c>
      <c r="B575" t="b">
        <f ca="1"/>
        <v>0</v>
      </c>
      <c r="C575" t="b">
        <f ca="1"/>
        <v>0</v>
      </c>
      <c r="D575" t="b">
        <f ca="1"/>
        <v>0</v>
      </c>
      <c r="E575" t="b">
        <f ca="1"/>
        <v>0</v>
      </c>
      <c r="F575" t="b">
        <f ca="1"/>
        <v>0</v>
      </c>
      <c r="G575" t="b">
        <f ca="1"/>
        <v>0</v>
      </c>
      <c r="H575" t="b">
        <f ca="1"/>
        <v>0</v>
      </c>
    </row>
    <row r="576" spans="1:8" hidden="1">
      <c r="A576" t="b">
        <f ca="1"/>
        <v>0</v>
      </c>
      <c r="B576" t="b">
        <f ca="1"/>
        <v>0</v>
      </c>
      <c r="C576" t="b">
        <f ca="1"/>
        <v>0</v>
      </c>
      <c r="D576" t="b">
        <f ca="1"/>
        <v>0</v>
      </c>
      <c r="E576" t="b">
        <f ca="1"/>
        <v>0</v>
      </c>
      <c r="F576" t="b">
        <f ca="1"/>
        <v>0</v>
      </c>
      <c r="G576" t="b">
        <f ca="1"/>
        <v>0</v>
      </c>
      <c r="H576" t="b">
        <f ca="1"/>
        <v>0</v>
      </c>
    </row>
    <row r="577" spans="1:8" hidden="1">
      <c r="A577" t="b">
        <f ca="1"/>
        <v>0</v>
      </c>
      <c r="B577" t="b">
        <f ca="1"/>
        <v>0</v>
      </c>
      <c r="C577" t="b">
        <f ca="1"/>
        <v>0</v>
      </c>
      <c r="D577" t="b">
        <f ca="1"/>
        <v>0</v>
      </c>
      <c r="E577" t="b">
        <f ca="1"/>
        <v>0</v>
      </c>
      <c r="F577" t="b">
        <f ca="1"/>
        <v>0</v>
      </c>
      <c r="G577" t="b">
        <f ca="1"/>
        <v>0</v>
      </c>
      <c r="H577" t="b">
        <f ca="1"/>
        <v>0</v>
      </c>
    </row>
    <row r="578" spans="1:8" hidden="1">
      <c r="A578" t="b">
        <f ca="1"/>
        <v>0</v>
      </c>
      <c r="B578" t="b">
        <f ca="1"/>
        <v>0</v>
      </c>
      <c r="C578" t="b">
        <f ca="1"/>
        <v>0</v>
      </c>
      <c r="D578" t="b">
        <f ca="1"/>
        <v>0</v>
      </c>
      <c r="E578" t="b">
        <f ca="1"/>
        <v>0</v>
      </c>
      <c r="F578" t="b">
        <f ca="1"/>
        <v>0</v>
      </c>
      <c r="G578" t="b">
        <f ca="1"/>
        <v>0</v>
      </c>
      <c r="H578" t="b">
        <f ca="1"/>
        <v>0</v>
      </c>
    </row>
    <row r="579" spans="1:8" hidden="1">
      <c r="A579" t="b">
        <f ca="1"/>
        <v>0</v>
      </c>
      <c r="B579" t="b">
        <f ca="1"/>
        <v>0</v>
      </c>
      <c r="C579" t="b">
        <f ca="1"/>
        <v>0</v>
      </c>
      <c r="D579" t="b">
        <f ca="1"/>
        <v>0</v>
      </c>
      <c r="E579" t="b">
        <f ca="1"/>
        <v>0</v>
      </c>
      <c r="F579" t="b">
        <f ca="1"/>
        <v>0</v>
      </c>
      <c r="G579" t="b">
        <f ca="1"/>
        <v>0</v>
      </c>
      <c r="H579" t="b">
        <f ca="1"/>
        <v>0</v>
      </c>
    </row>
    <row r="580" spans="1:8" hidden="1">
      <c r="A580" t="b">
        <f ca="1"/>
        <v>0</v>
      </c>
      <c r="B580" t="b">
        <f ca="1"/>
        <v>0</v>
      </c>
      <c r="C580" t="b">
        <f ca="1"/>
        <v>0</v>
      </c>
      <c r="D580" t="b">
        <f ca="1"/>
        <v>0</v>
      </c>
      <c r="E580" t="b">
        <f ca="1"/>
        <v>0</v>
      </c>
      <c r="F580" t="b">
        <f ca="1"/>
        <v>0</v>
      </c>
      <c r="G580" t="b">
        <f ca="1"/>
        <v>0</v>
      </c>
      <c r="H580" t="b">
        <f ca="1"/>
        <v>0</v>
      </c>
    </row>
    <row r="581" spans="1:8" hidden="1">
      <c r="A581" t="b">
        <f ca="1"/>
        <v>0</v>
      </c>
      <c r="B581" t="b">
        <f ca="1"/>
        <v>0</v>
      </c>
      <c r="C581" t="b">
        <f ca="1"/>
        <v>0</v>
      </c>
      <c r="D581" t="b">
        <f ca="1"/>
        <v>0</v>
      </c>
      <c r="E581" t="b">
        <f ca="1"/>
        <v>0</v>
      </c>
      <c r="F581" t="b">
        <f ca="1"/>
        <v>0</v>
      </c>
      <c r="G581" t="b">
        <f ca="1"/>
        <v>0</v>
      </c>
      <c r="H581" t="b">
        <f ca="1"/>
        <v>0</v>
      </c>
    </row>
    <row r="582" spans="1:8" hidden="1">
      <c r="A582" t="b">
        <f ca="1"/>
        <v>0</v>
      </c>
      <c r="B582" t="b">
        <f ca="1"/>
        <v>0</v>
      </c>
      <c r="C582" t="b">
        <f ca="1"/>
        <v>0</v>
      </c>
      <c r="D582" t="b">
        <f ca="1"/>
        <v>0</v>
      </c>
      <c r="E582" t="b">
        <f ca="1"/>
        <v>0</v>
      </c>
      <c r="F582" t="b">
        <f ca="1"/>
        <v>0</v>
      </c>
      <c r="G582" t="b">
        <f ca="1"/>
        <v>0</v>
      </c>
      <c r="H582" t="b">
        <f ca="1"/>
        <v>0</v>
      </c>
    </row>
    <row r="583" spans="1:8" hidden="1">
      <c r="A583" t="b">
        <f ca="1"/>
        <v>0</v>
      </c>
      <c r="B583" t="b">
        <f ca="1"/>
        <v>0</v>
      </c>
      <c r="C583" t="b">
        <f ca="1"/>
        <v>0</v>
      </c>
      <c r="D583" t="b">
        <f ca="1"/>
        <v>0</v>
      </c>
      <c r="E583" t="b">
        <f ca="1"/>
        <v>0</v>
      </c>
      <c r="F583" t="b">
        <f ca="1"/>
        <v>0</v>
      </c>
      <c r="G583" t="b">
        <f ca="1"/>
        <v>0</v>
      </c>
      <c r="H583" t="b">
        <f ca="1"/>
        <v>0</v>
      </c>
    </row>
    <row r="584" spans="1:8" hidden="1">
      <c r="A584" t="b">
        <f ca="1"/>
        <v>0</v>
      </c>
      <c r="B584" t="b">
        <f ca="1"/>
        <v>0</v>
      </c>
      <c r="C584" t="b">
        <f ca="1"/>
        <v>0</v>
      </c>
      <c r="D584" t="b">
        <f ca="1"/>
        <v>0</v>
      </c>
      <c r="E584" t="b">
        <f ca="1"/>
        <v>0</v>
      </c>
      <c r="F584" t="b">
        <f ca="1"/>
        <v>0</v>
      </c>
      <c r="G584" t="b">
        <f ca="1"/>
        <v>0</v>
      </c>
      <c r="H584" t="b">
        <f ca="1"/>
        <v>0</v>
      </c>
    </row>
    <row r="585" spans="1:8" hidden="1">
      <c r="A585" t="b">
        <f ca="1"/>
        <v>0</v>
      </c>
      <c r="B585" t="b">
        <f ca="1"/>
        <v>0</v>
      </c>
      <c r="C585" t="b">
        <f ca="1"/>
        <v>0</v>
      </c>
      <c r="D585" t="b">
        <f ca="1"/>
        <v>0</v>
      </c>
      <c r="E585" t="b">
        <f ca="1"/>
        <v>0</v>
      </c>
      <c r="F585" t="b">
        <f ca="1"/>
        <v>0</v>
      </c>
      <c r="G585" t="b">
        <f ca="1"/>
        <v>0</v>
      </c>
      <c r="H585" t="b">
        <f ca="1"/>
        <v>0</v>
      </c>
    </row>
    <row r="586" spans="1:8" hidden="1">
      <c r="A586" t="b">
        <f ca="1"/>
        <v>0</v>
      </c>
      <c r="B586" t="b">
        <f ca="1"/>
        <v>0</v>
      </c>
      <c r="C586" t="b">
        <f ca="1"/>
        <v>0</v>
      </c>
      <c r="D586" t="b">
        <f ca="1"/>
        <v>0</v>
      </c>
      <c r="E586" t="b">
        <f ca="1"/>
        <v>0</v>
      </c>
      <c r="F586" t="b">
        <f ca="1"/>
        <v>0</v>
      </c>
      <c r="G586" t="b">
        <f ca="1"/>
        <v>0</v>
      </c>
      <c r="H586" t="b">
        <f ca="1"/>
        <v>0</v>
      </c>
    </row>
    <row r="587" spans="1:8" hidden="1">
      <c r="A587" t="b">
        <f ca="1"/>
        <v>0</v>
      </c>
      <c r="B587" t="b">
        <f ca="1"/>
        <v>0</v>
      </c>
      <c r="C587" t="b">
        <f ca="1"/>
        <v>0</v>
      </c>
      <c r="D587" t="b">
        <f ca="1"/>
        <v>0</v>
      </c>
      <c r="E587" t="b">
        <f ca="1"/>
        <v>0</v>
      </c>
      <c r="F587" t="b">
        <f ca="1"/>
        <v>0</v>
      </c>
      <c r="G587" t="b">
        <f ca="1"/>
        <v>0</v>
      </c>
      <c r="H587" t="b">
        <f ca="1"/>
        <v>0</v>
      </c>
    </row>
    <row r="588" spans="1:8" hidden="1">
      <c r="A588" t="b">
        <f ca="1"/>
        <v>0</v>
      </c>
      <c r="B588" t="b">
        <f ca="1"/>
        <v>0</v>
      </c>
      <c r="C588" t="b">
        <f ca="1"/>
        <v>0</v>
      </c>
      <c r="D588" t="b">
        <f ca="1"/>
        <v>0</v>
      </c>
      <c r="E588" t="b">
        <f ca="1"/>
        <v>0</v>
      </c>
      <c r="F588" t="b">
        <f ca="1"/>
        <v>0</v>
      </c>
      <c r="G588" t="b">
        <f ca="1"/>
        <v>0</v>
      </c>
      <c r="H588" t="b">
        <f ca="1"/>
        <v>0</v>
      </c>
    </row>
    <row r="589" spans="1:8" hidden="1">
      <c r="A589" t="b">
        <f ca="1"/>
        <v>0</v>
      </c>
      <c r="B589" t="b">
        <f ca="1"/>
        <v>0</v>
      </c>
      <c r="C589" t="b">
        <f ca="1"/>
        <v>0</v>
      </c>
      <c r="D589" t="b">
        <f ca="1"/>
        <v>0</v>
      </c>
      <c r="E589" t="b">
        <f ca="1"/>
        <v>0</v>
      </c>
      <c r="F589" t="b">
        <f ca="1"/>
        <v>0</v>
      </c>
      <c r="G589" t="b">
        <f ca="1"/>
        <v>0</v>
      </c>
      <c r="H589" t="b">
        <f ca="1"/>
        <v>0</v>
      </c>
    </row>
    <row r="590" spans="1:8" hidden="1">
      <c r="A590" t="b">
        <f ca="1"/>
        <v>0</v>
      </c>
      <c r="B590" t="b">
        <f ca="1"/>
        <v>0</v>
      </c>
      <c r="C590" t="b">
        <f ca="1"/>
        <v>0</v>
      </c>
      <c r="D590" t="b">
        <f ca="1"/>
        <v>0</v>
      </c>
      <c r="E590" t="b">
        <f ca="1"/>
        <v>0</v>
      </c>
      <c r="F590" t="b">
        <f ca="1"/>
        <v>0</v>
      </c>
      <c r="G590" t="b">
        <f ca="1"/>
        <v>0</v>
      </c>
      <c r="H590" t="b">
        <f ca="1"/>
        <v>0</v>
      </c>
    </row>
    <row r="591" spans="1:8" hidden="1">
      <c r="A591" t="b">
        <f ca="1"/>
        <v>0</v>
      </c>
      <c r="B591" t="b">
        <f ca="1"/>
        <v>0</v>
      </c>
      <c r="C591" t="b">
        <f ca="1"/>
        <v>0</v>
      </c>
      <c r="D591" t="b">
        <f ca="1"/>
        <v>0</v>
      </c>
      <c r="E591" t="b">
        <f ca="1"/>
        <v>0</v>
      </c>
      <c r="F591" t="b">
        <f ca="1"/>
        <v>0</v>
      </c>
      <c r="G591" t="b">
        <f ca="1"/>
        <v>0</v>
      </c>
      <c r="H591" t="b">
        <f ca="1"/>
        <v>0</v>
      </c>
    </row>
    <row r="592" spans="1:8" hidden="1">
      <c r="A592" t="b">
        <f ca="1"/>
        <v>0</v>
      </c>
      <c r="B592" t="b">
        <f ca="1"/>
        <v>0</v>
      </c>
      <c r="C592" t="b">
        <f ca="1"/>
        <v>0</v>
      </c>
      <c r="D592" t="b">
        <f ca="1"/>
        <v>0</v>
      </c>
      <c r="E592" t="b">
        <f ca="1"/>
        <v>0</v>
      </c>
      <c r="F592" t="b">
        <f ca="1"/>
        <v>0</v>
      </c>
      <c r="G592" t="b">
        <f ca="1"/>
        <v>0</v>
      </c>
      <c r="H592" t="b">
        <f ca="1"/>
        <v>0</v>
      </c>
    </row>
    <row r="593" spans="1:8" hidden="1">
      <c r="A593" t="b">
        <f ca="1"/>
        <v>0</v>
      </c>
      <c r="B593" t="b">
        <f ca="1"/>
        <v>0</v>
      </c>
      <c r="C593" t="b">
        <f ca="1"/>
        <v>0</v>
      </c>
      <c r="D593" t="b">
        <f ca="1"/>
        <v>0</v>
      </c>
      <c r="E593" t="b">
        <f ca="1"/>
        <v>0</v>
      </c>
      <c r="F593" t="b">
        <f ca="1"/>
        <v>0</v>
      </c>
      <c r="G593" t="b">
        <f ca="1"/>
        <v>0</v>
      </c>
      <c r="H593" t="b">
        <f ca="1"/>
        <v>0</v>
      </c>
    </row>
    <row r="594" spans="1:8" hidden="1">
      <c r="A594" t="b">
        <f ca="1"/>
        <v>0</v>
      </c>
      <c r="B594" t="b">
        <f ca="1"/>
        <v>0</v>
      </c>
      <c r="C594" t="b">
        <f ca="1"/>
        <v>0</v>
      </c>
      <c r="D594" t="b">
        <f ca="1"/>
        <v>0</v>
      </c>
      <c r="E594" t="b">
        <f ca="1"/>
        <v>0</v>
      </c>
      <c r="F594" t="b">
        <f ca="1"/>
        <v>0</v>
      </c>
      <c r="G594" t="b">
        <f ca="1"/>
        <v>0</v>
      </c>
      <c r="H594" t="b">
        <f ca="1"/>
        <v>0</v>
      </c>
    </row>
    <row r="595" spans="1:8" hidden="1">
      <c r="A595" t="b">
        <f ca="1"/>
        <v>0</v>
      </c>
      <c r="B595" t="b">
        <f ca="1"/>
        <v>0</v>
      </c>
      <c r="C595" t="b">
        <f ca="1"/>
        <v>0</v>
      </c>
      <c r="D595" t="b">
        <f ca="1"/>
        <v>0</v>
      </c>
      <c r="E595" t="b">
        <f ca="1"/>
        <v>0</v>
      </c>
      <c r="F595" t="b">
        <f ca="1"/>
        <v>0</v>
      </c>
      <c r="G595" t="b">
        <f ca="1"/>
        <v>0</v>
      </c>
      <c r="H595" t="b">
        <f ca="1"/>
        <v>0</v>
      </c>
    </row>
    <row r="596" spans="1:8" hidden="1">
      <c r="A596" t="b">
        <f ca="1"/>
        <v>0</v>
      </c>
      <c r="B596" t="b">
        <f ca="1"/>
        <v>0</v>
      </c>
      <c r="C596" t="b">
        <f ca="1"/>
        <v>0</v>
      </c>
      <c r="D596" t="b">
        <f ca="1"/>
        <v>0</v>
      </c>
      <c r="E596" t="b">
        <f ca="1"/>
        <v>0</v>
      </c>
      <c r="F596" t="b">
        <f ca="1"/>
        <v>0</v>
      </c>
      <c r="G596" t="b">
        <f ca="1"/>
        <v>0</v>
      </c>
      <c r="H596" t="b">
        <f ca="1"/>
        <v>0</v>
      </c>
    </row>
    <row r="597" spans="1:8" hidden="1">
      <c r="A597" t="b">
        <f ca="1"/>
        <v>0</v>
      </c>
      <c r="B597" t="b">
        <f ca="1"/>
        <v>0</v>
      </c>
      <c r="C597" t="b">
        <f ca="1"/>
        <v>0</v>
      </c>
      <c r="D597" t="b">
        <f ca="1"/>
        <v>0</v>
      </c>
      <c r="E597" t="b">
        <f ca="1"/>
        <v>0</v>
      </c>
      <c r="F597" t="b">
        <f ca="1"/>
        <v>0</v>
      </c>
      <c r="G597" t="b">
        <f ca="1"/>
        <v>0</v>
      </c>
      <c r="H597" t="b">
        <f ca="1"/>
        <v>0</v>
      </c>
    </row>
    <row r="598" spans="1:8" hidden="1">
      <c r="A598" t="b">
        <f ca="1"/>
        <v>0</v>
      </c>
      <c r="B598" t="b">
        <f ca="1"/>
        <v>0</v>
      </c>
      <c r="C598" t="b">
        <f ca="1"/>
        <v>0</v>
      </c>
      <c r="D598" t="b">
        <f ca="1"/>
        <v>0</v>
      </c>
      <c r="E598" t="b">
        <f ca="1"/>
        <v>0</v>
      </c>
      <c r="F598" t="b">
        <f ca="1"/>
        <v>0</v>
      </c>
      <c r="G598" t="b">
        <f ca="1"/>
        <v>0</v>
      </c>
      <c r="H598" t="b">
        <f ca="1"/>
        <v>0</v>
      </c>
    </row>
    <row r="599" spans="1:8" hidden="1">
      <c r="A599" t="b">
        <f ca="1"/>
        <v>0</v>
      </c>
      <c r="B599" t="b">
        <f ca="1"/>
        <v>0</v>
      </c>
      <c r="C599" t="b">
        <f ca="1"/>
        <v>0</v>
      </c>
      <c r="D599" t="b">
        <f ca="1"/>
        <v>0</v>
      </c>
      <c r="E599" t="b">
        <f ca="1"/>
        <v>0</v>
      </c>
      <c r="F599" t="b">
        <f ca="1"/>
        <v>0</v>
      </c>
      <c r="G599" t="b">
        <f ca="1"/>
        <v>0</v>
      </c>
      <c r="H599" t="b">
        <f ca="1"/>
        <v>0</v>
      </c>
    </row>
    <row r="600" spans="1:8" hidden="1">
      <c r="A600" t="b">
        <f ca="1"/>
        <v>0</v>
      </c>
      <c r="B600" t="b">
        <f ca="1"/>
        <v>0</v>
      </c>
      <c r="C600" t="b">
        <f ca="1"/>
        <v>0</v>
      </c>
      <c r="D600" t="b">
        <f ca="1"/>
        <v>0</v>
      </c>
      <c r="E600" t="b">
        <f ca="1"/>
        <v>0</v>
      </c>
      <c r="F600" t="b">
        <f ca="1"/>
        <v>0</v>
      </c>
      <c r="G600" t="b">
        <f ca="1"/>
        <v>0</v>
      </c>
      <c r="H600" t="b">
        <f ca="1"/>
        <v>0</v>
      </c>
    </row>
    <row r="601" spans="1:8" hidden="1">
      <c r="A601" t="b">
        <f ca="1"/>
        <v>0</v>
      </c>
      <c r="B601" t="b">
        <f ca="1"/>
        <v>0</v>
      </c>
      <c r="C601" t="b">
        <f ca="1"/>
        <v>0</v>
      </c>
      <c r="D601" t="b">
        <f ca="1"/>
        <v>0</v>
      </c>
      <c r="E601" t="b">
        <f ca="1"/>
        <v>0</v>
      </c>
      <c r="F601" t="b">
        <f ca="1"/>
        <v>0</v>
      </c>
      <c r="G601" t="b">
        <f ca="1"/>
        <v>0</v>
      </c>
      <c r="H601" t="b">
        <f ca="1"/>
        <v>0</v>
      </c>
    </row>
    <row r="602" spans="1:8" hidden="1">
      <c r="A602" t="b">
        <f ca="1"/>
        <v>0</v>
      </c>
      <c r="B602" t="b">
        <f ca="1"/>
        <v>0</v>
      </c>
      <c r="C602" t="b">
        <f ca="1"/>
        <v>0</v>
      </c>
      <c r="D602" t="b">
        <f ca="1"/>
        <v>0</v>
      </c>
      <c r="E602" t="b">
        <f ca="1"/>
        <v>0</v>
      </c>
      <c r="F602" t="b">
        <f ca="1"/>
        <v>0</v>
      </c>
      <c r="G602" t="b">
        <f ca="1"/>
        <v>0</v>
      </c>
      <c r="H602" t="b">
        <f ca="1"/>
        <v>0</v>
      </c>
    </row>
    <row r="603" spans="1:8" hidden="1">
      <c r="A603" t="b">
        <f ca="1"/>
        <v>0</v>
      </c>
      <c r="B603" t="b">
        <f ca="1"/>
        <v>0</v>
      </c>
      <c r="C603" t="b">
        <f ca="1"/>
        <v>0</v>
      </c>
      <c r="D603" t="b">
        <f ca="1"/>
        <v>0</v>
      </c>
      <c r="E603" t="b">
        <f ca="1"/>
        <v>0</v>
      </c>
      <c r="F603" t="b">
        <f ca="1"/>
        <v>0</v>
      </c>
      <c r="G603" t="b">
        <f ca="1"/>
        <v>0</v>
      </c>
      <c r="H603" t="b">
        <f ca="1"/>
        <v>0</v>
      </c>
    </row>
    <row r="604" spans="1:8" hidden="1">
      <c r="A604" t="b">
        <f ca="1"/>
        <v>0</v>
      </c>
      <c r="B604" t="b">
        <f ca="1"/>
        <v>0</v>
      </c>
      <c r="C604" t="b">
        <f ca="1"/>
        <v>0</v>
      </c>
      <c r="D604" t="b">
        <f ca="1"/>
        <v>0</v>
      </c>
      <c r="E604" t="b">
        <f ca="1"/>
        <v>0</v>
      </c>
      <c r="F604" t="b">
        <f ca="1"/>
        <v>0</v>
      </c>
      <c r="G604" t="b">
        <f ca="1"/>
        <v>0</v>
      </c>
      <c r="H604" t="b">
        <f ca="1"/>
        <v>0</v>
      </c>
    </row>
    <row r="605" spans="1:8" hidden="1">
      <c r="A605" t="b">
        <f ca="1"/>
        <v>0</v>
      </c>
      <c r="B605" t="b">
        <f ca="1"/>
        <v>0</v>
      </c>
      <c r="C605" t="b">
        <f ca="1"/>
        <v>0</v>
      </c>
      <c r="D605" t="b">
        <f ca="1"/>
        <v>0</v>
      </c>
      <c r="E605" t="b">
        <f ca="1"/>
        <v>0</v>
      </c>
      <c r="F605" t="b">
        <f ca="1"/>
        <v>0</v>
      </c>
      <c r="G605" t="b">
        <f ca="1"/>
        <v>0</v>
      </c>
      <c r="H605" t="b">
        <f ca="1"/>
        <v>0</v>
      </c>
    </row>
    <row r="606" spans="1:8" hidden="1">
      <c r="A606" t="b">
        <f ca="1"/>
        <v>0</v>
      </c>
      <c r="B606" t="b">
        <f ca="1"/>
        <v>0</v>
      </c>
      <c r="C606" t="b">
        <f ca="1"/>
        <v>0</v>
      </c>
      <c r="D606" t="b">
        <f ca="1"/>
        <v>0</v>
      </c>
      <c r="E606" t="b">
        <f ca="1"/>
        <v>0</v>
      </c>
      <c r="F606" t="b">
        <f ca="1"/>
        <v>0</v>
      </c>
      <c r="G606" t="b">
        <f ca="1"/>
        <v>0</v>
      </c>
      <c r="H606" t="b">
        <f ca="1"/>
        <v>0</v>
      </c>
    </row>
    <row r="607" spans="1:8" hidden="1">
      <c r="A607" t="b">
        <f ca="1"/>
        <v>0</v>
      </c>
      <c r="B607" t="b">
        <f ca="1"/>
        <v>0</v>
      </c>
      <c r="C607" t="b">
        <f ca="1"/>
        <v>0</v>
      </c>
      <c r="D607" t="b">
        <f ca="1"/>
        <v>0</v>
      </c>
      <c r="E607" t="b">
        <f ca="1"/>
        <v>0</v>
      </c>
      <c r="F607" t="b">
        <f ca="1"/>
        <v>0</v>
      </c>
      <c r="G607" t="b">
        <f ca="1"/>
        <v>0</v>
      </c>
      <c r="H607" t="b">
        <f ca="1"/>
        <v>0</v>
      </c>
    </row>
    <row r="608" spans="1:8" hidden="1">
      <c r="A608" t="b">
        <f ca="1"/>
        <v>0</v>
      </c>
      <c r="B608" t="b">
        <f ca="1"/>
        <v>0</v>
      </c>
      <c r="C608" t="b">
        <f ca="1"/>
        <v>0</v>
      </c>
      <c r="D608" t="b">
        <f ca="1"/>
        <v>0</v>
      </c>
      <c r="E608" t="b">
        <f ca="1"/>
        <v>0</v>
      </c>
      <c r="F608" t="b">
        <f ca="1"/>
        <v>0</v>
      </c>
      <c r="G608" t="b">
        <f ca="1"/>
        <v>0</v>
      </c>
      <c r="H608" t="b">
        <f ca="1"/>
        <v>0</v>
      </c>
    </row>
    <row r="609" spans="1:8" hidden="1">
      <c r="A609" t="b">
        <f ca="1"/>
        <v>0</v>
      </c>
      <c r="B609" t="b">
        <f ca="1"/>
        <v>0</v>
      </c>
      <c r="C609" t="b">
        <f ca="1"/>
        <v>0</v>
      </c>
      <c r="D609" t="b">
        <f ca="1"/>
        <v>0</v>
      </c>
      <c r="E609" t="b">
        <f ca="1"/>
        <v>0</v>
      </c>
      <c r="F609" t="b">
        <f ca="1"/>
        <v>0</v>
      </c>
      <c r="G609" t="b">
        <f ca="1"/>
        <v>0</v>
      </c>
      <c r="H609" t="b">
        <f ca="1"/>
        <v>0</v>
      </c>
    </row>
    <row r="610" spans="1:8" hidden="1">
      <c r="A610" t="b">
        <f ca="1"/>
        <v>0</v>
      </c>
      <c r="B610" t="b">
        <f ca="1"/>
        <v>0</v>
      </c>
      <c r="C610" t="b">
        <f ca="1"/>
        <v>0</v>
      </c>
      <c r="D610" t="b">
        <f ca="1"/>
        <v>0</v>
      </c>
      <c r="E610" t="b">
        <f ca="1"/>
        <v>0</v>
      </c>
      <c r="F610" t="b">
        <f ca="1"/>
        <v>0</v>
      </c>
      <c r="G610" t="b">
        <f ca="1"/>
        <v>0</v>
      </c>
      <c r="H610" t="b">
        <f ca="1"/>
        <v>0</v>
      </c>
    </row>
    <row r="611" spans="1:8" hidden="1">
      <c r="A611" t="b">
        <f ca="1"/>
        <v>0</v>
      </c>
      <c r="B611" t="b">
        <f ca="1"/>
        <v>0</v>
      </c>
      <c r="C611" t="b">
        <f ca="1"/>
        <v>0</v>
      </c>
      <c r="D611" t="b">
        <f ca="1"/>
        <v>0</v>
      </c>
      <c r="E611" t="b">
        <f ca="1"/>
        <v>0</v>
      </c>
      <c r="F611" t="b">
        <f ca="1"/>
        <v>0</v>
      </c>
      <c r="G611" t="b">
        <f ca="1"/>
        <v>0</v>
      </c>
      <c r="H611" t="b">
        <f ca="1"/>
        <v>0</v>
      </c>
    </row>
    <row r="612" spans="1:8" hidden="1">
      <c r="A612" t="b">
        <f ca="1"/>
        <v>0</v>
      </c>
      <c r="B612" t="b">
        <f ca="1"/>
        <v>0</v>
      </c>
      <c r="C612" t="b">
        <f ca="1"/>
        <v>0</v>
      </c>
      <c r="D612" t="b">
        <f ca="1"/>
        <v>0</v>
      </c>
      <c r="E612" t="b">
        <f ca="1"/>
        <v>0</v>
      </c>
      <c r="F612" t="b">
        <f ca="1"/>
        <v>0</v>
      </c>
      <c r="G612" t="b">
        <f ca="1"/>
        <v>0</v>
      </c>
      <c r="H612" t="b">
        <f ca="1"/>
        <v>0</v>
      </c>
    </row>
    <row r="613" spans="1:8" hidden="1">
      <c r="A613" t="b">
        <f ca="1"/>
        <v>0</v>
      </c>
      <c r="B613" t="b">
        <f ca="1"/>
        <v>0</v>
      </c>
      <c r="C613" t="b">
        <f ca="1"/>
        <v>0</v>
      </c>
      <c r="D613" t="b">
        <f ca="1"/>
        <v>0</v>
      </c>
      <c r="E613" t="b">
        <f ca="1"/>
        <v>0</v>
      </c>
      <c r="F613" t="b">
        <f ca="1"/>
        <v>0</v>
      </c>
      <c r="G613" t="b">
        <f ca="1"/>
        <v>0</v>
      </c>
      <c r="H613" t="b">
        <f ca="1"/>
        <v>0</v>
      </c>
    </row>
    <row r="614" spans="1:8" hidden="1">
      <c r="A614" t="b">
        <f ca="1"/>
        <v>0</v>
      </c>
      <c r="B614" t="b">
        <f ca="1"/>
        <v>0</v>
      </c>
      <c r="C614" t="b">
        <f ca="1"/>
        <v>0</v>
      </c>
      <c r="D614" t="b">
        <f ca="1"/>
        <v>0</v>
      </c>
      <c r="E614" t="b">
        <f ca="1"/>
        <v>0</v>
      </c>
      <c r="F614" t="b">
        <f ca="1"/>
        <v>0</v>
      </c>
      <c r="G614" t="b">
        <f ca="1"/>
        <v>0</v>
      </c>
      <c r="H614" t="b">
        <f ca="1"/>
        <v>0</v>
      </c>
    </row>
    <row r="615" spans="1:8" hidden="1">
      <c r="A615" t="b">
        <f ca="1"/>
        <v>0</v>
      </c>
      <c r="B615" t="b">
        <f ca="1"/>
        <v>0</v>
      </c>
      <c r="C615" t="b">
        <f ca="1"/>
        <v>0</v>
      </c>
      <c r="D615" t="b">
        <f ca="1"/>
        <v>0</v>
      </c>
      <c r="E615" t="b">
        <f ca="1"/>
        <v>0</v>
      </c>
      <c r="F615" t="b">
        <f ca="1"/>
        <v>0</v>
      </c>
      <c r="G615" t="b">
        <f ca="1"/>
        <v>0</v>
      </c>
      <c r="H615" t="b">
        <f ca="1"/>
        <v>0</v>
      </c>
    </row>
    <row r="616" spans="1:8" hidden="1">
      <c r="A616" t="b">
        <f ca="1"/>
        <v>0</v>
      </c>
      <c r="B616" t="b">
        <f ca="1"/>
        <v>0</v>
      </c>
      <c r="C616" t="b">
        <f ca="1"/>
        <v>0</v>
      </c>
      <c r="D616" t="b">
        <f ca="1"/>
        <v>0</v>
      </c>
      <c r="E616" t="b">
        <f ca="1"/>
        <v>0</v>
      </c>
      <c r="F616" t="b">
        <f ca="1"/>
        <v>0</v>
      </c>
      <c r="G616" t="b">
        <f ca="1"/>
        <v>0</v>
      </c>
      <c r="H616" t="b">
        <f ca="1"/>
        <v>0</v>
      </c>
    </row>
    <row r="617" spans="1:8" hidden="1">
      <c r="A617" t="b">
        <f ca="1"/>
        <v>0</v>
      </c>
      <c r="B617" t="b">
        <f ca="1"/>
        <v>0</v>
      </c>
      <c r="C617" t="b">
        <f ca="1"/>
        <v>0</v>
      </c>
      <c r="D617" t="b">
        <f ca="1"/>
        <v>0</v>
      </c>
      <c r="E617" t="b">
        <f ca="1"/>
        <v>0</v>
      </c>
      <c r="F617" t="b">
        <f ca="1"/>
        <v>0</v>
      </c>
      <c r="G617" t="b">
        <f ca="1"/>
        <v>0</v>
      </c>
      <c r="H617" t="b">
        <f ca="1"/>
        <v>0</v>
      </c>
    </row>
    <row r="618" spans="1:8" hidden="1">
      <c r="A618" t="b">
        <f ca="1"/>
        <v>0</v>
      </c>
      <c r="B618" t="b">
        <f ca="1"/>
        <v>0</v>
      </c>
      <c r="C618" t="b">
        <f ca="1"/>
        <v>0</v>
      </c>
      <c r="D618" t="b">
        <f ca="1"/>
        <v>0</v>
      </c>
      <c r="E618" t="b">
        <f ca="1"/>
        <v>0</v>
      </c>
      <c r="F618" t="b">
        <f ca="1"/>
        <v>0</v>
      </c>
      <c r="G618" t="b">
        <f ca="1"/>
        <v>0</v>
      </c>
      <c r="H618" t="b">
        <f ca="1"/>
        <v>0</v>
      </c>
    </row>
    <row r="619" spans="1:8" hidden="1">
      <c r="A619" t="b">
        <f ca="1"/>
        <v>0</v>
      </c>
      <c r="B619" t="b">
        <f ca="1"/>
        <v>0</v>
      </c>
      <c r="C619" t="b">
        <f ca="1"/>
        <v>0</v>
      </c>
      <c r="D619" t="b">
        <f ca="1"/>
        <v>0</v>
      </c>
      <c r="E619" t="b">
        <f ca="1"/>
        <v>0</v>
      </c>
      <c r="F619" t="b">
        <f ca="1"/>
        <v>0</v>
      </c>
      <c r="G619" t="b">
        <f ca="1"/>
        <v>0</v>
      </c>
      <c r="H619" t="b">
        <f ca="1"/>
        <v>0</v>
      </c>
    </row>
    <row r="620" spans="1:8" hidden="1">
      <c r="A620" t="b">
        <f ca="1"/>
        <v>0</v>
      </c>
      <c r="B620" t="b">
        <f ca="1"/>
        <v>0</v>
      </c>
      <c r="C620" t="b">
        <f ca="1"/>
        <v>0</v>
      </c>
      <c r="D620" t="b">
        <f ca="1"/>
        <v>0</v>
      </c>
      <c r="E620" t="b">
        <f ca="1"/>
        <v>0</v>
      </c>
      <c r="F620" t="b">
        <f ca="1"/>
        <v>0</v>
      </c>
      <c r="G620" t="b">
        <f ca="1"/>
        <v>0</v>
      </c>
      <c r="H620" t="b">
        <f ca="1"/>
        <v>0</v>
      </c>
    </row>
    <row r="621" spans="1:8" hidden="1">
      <c r="A621" t="b">
        <f ca="1"/>
        <v>0</v>
      </c>
      <c r="B621" t="b">
        <f ca="1"/>
        <v>0</v>
      </c>
      <c r="C621" t="b">
        <f ca="1"/>
        <v>0</v>
      </c>
      <c r="D621" t="b">
        <f ca="1"/>
        <v>0</v>
      </c>
      <c r="E621" t="b">
        <f ca="1"/>
        <v>0</v>
      </c>
      <c r="F621" t="b">
        <f ca="1"/>
        <v>0</v>
      </c>
      <c r="G621" t="b">
        <f ca="1"/>
        <v>0</v>
      </c>
      <c r="H621" t="b">
        <f ca="1"/>
        <v>0</v>
      </c>
    </row>
    <row r="622" spans="1:8" hidden="1">
      <c r="A622" t="b">
        <f ca="1"/>
        <v>0</v>
      </c>
      <c r="B622" t="b">
        <f ca="1"/>
        <v>0</v>
      </c>
      <c r="C622" t="b">
        <f ca="1"/>
        <v>0</v>
      </c>
      <c r="D622" t="b">
        <f ca="1"/>
        <v>0</v>
      </c>
      <c r="E622" t="b">
        <f ca="1"/>
        <v>0</v>
      </c>
      <c r="F622" t="b">
        <f ca="1"/>
        <v>0</v>
      </c>
      <c r="G622" t="b">
        <f ca="1"/>
        <v>0</v>
      </c>
      <c r="H622" t="b">
        <f ca="1"/>
        <v>0</v>
      </c>
    </row>
    <row r="624" spans="1:8">
      <c r="A624" s="35" t="s">
        <v>1838</v>
      </c>
      <c r="B624" s="35" t="str">
        <f ca="1">IF(COUNTIF(A626:L675,"TRUE")&gt;0,"FAIL","PASS")</f>
        <v>PASS</v>
      </c>
    </row>
    <row r="625" spans="1:12" s="225" customFormat="1" ht="15.6">
      <c r="A625" s="223" t="s">
        <v>25</v>
      </c>
      <c r="B625" s="224" t="s">
        <v>72</v>
      </c>
      <c r="C625" s="224" t="s">
        <v>26</v>
      </c>
      <c r="D625" s="224" t="s">
        <v>1761</v>
      </c>
      <c r="E625" s="224" t="s">
        <v>73</v>
      </c>
      <c r="F625" s="224" t="s">
        <v>30</v>
      </c>
      <c r="G625" s="224" t="s">
        <v>34</v>
      </c>
      <c r="H625" s="224" t="s">
        <v>35</v>
      </c>
      <c r="I625" s="224" t="s">
        <v>1361</v>
      </c>
      <c r="J625" s="226" t="s">
        <v>1528</v>
      </c>
      <c r="K625" s="224" t="s">
        <v>1362</v>
      </c>
      <c r="L625" s="224" t="s">
        <v>75</v>
      </c>
    </row>
    <row r="626" spans="1:12" hidden="1">
      <c r="A626" t="e" cm="1" vm="3">
        <f t="array" aca="1" ref="A626" ca="1">ISNUMBER(SEARCH(".xls",_xlfn.FORMULATEXT('Spec Exports'!A8:A107)))</f>
        <v>#VALUE!</v>
      </c>
      <c r="B626" t="e" cm="1" vm="4">
        <f t="array" aca="1" ref="B626" ca="1">ISNUMBER(SEARCH(".xls",_xlfn.FORMULATEXT('Spec Exports'!C8:G107)))</f>
        <v>#VALUE!</v>
      </c>
      <c r="G626" t="e" cm="1" vm="5">
        <f t="array" aca="1" ref="G626" ca="1">ISNUMBER(SEARCH(".xls",_xlfn.FORMULATEXT('Spec Exports'!L8:M107)))</f>
        <v>#VALUE!</v>
      </c>
      <c r="I626" t="b" cm="1">
        <f t="array" aca="1" ref="I626:K725" ca="1">ISNUMBER(SEARCH(".xls",_xlfn.FORMULATEXT('Spec Exports'!O8:Q107)))</f>
        <v>0</v>
      </c>
      <c r="J626" t="b">
        <f ca="1"/>
        <v>0</v>
      </c>
      <c r="K626" t="b">
        <f ca="1"/>
        <v>0</v>
      </c>
      <c r="L626" t="b" cm="1">
        <f t="array" aca="1" ref="L626:L725" ca="1">ISNUMBER(SEARCH(".xls",_xlfn.FORMULATEXT('Spec Exports'!S8:S107)))</f>
        <v>0</v>
      </c>
    </row>
    <row r="627" spans="1:12" hidden="1">
      <c r="I627" t="b">
        <f ca="1"/>
        <v>0</v>
      </c>
      <c r="J627" t="b">
        <f ca="1"/>
        <v>0</v>
      </c>
      <c r="K627" t="b">
        <f ca="1"/>
        <v>0</v>
      </c>
      <c r="L627" t="b">
        <f ca="1"/>
        <v>0</v>
      </c>
    </row>
    <row r="628" spans="1:12" hidden="1">
      <c r="I628" t="b">
        <f ca="1"/>
        <v>0</v>
      </c>
      <c r="J628" t="b">
        <f ca="1"/>
        <v>0</v>
      </c>
      <c r="K628" t="b">
        <f ca="1"/>
        <v>0</v>
      </c>
      <c r="L628" t="b">
        <f ca="1"/>
        <v>0</v>
      </c>
    </row>
    <row r="629" spans="1:12" hidden="1">
      <c r="I629" t="b">
        <f ca="1"/>
        <v>0</v>
      </c>
      <c r="J629" t="b">
        <f ca="1"/>
        <v>0</v>
      </c>
      <c r="K629" t="b">
        <f ca="1"/>
        <v>0</v>
      </c>
      <c r="L629" t="b">
        <f ca="1"/>
        <v>0</v>
      </c>
    </row>
    <row r="630" spans="1:12" hidden="1">
      <c r="I630" t="b">
        <f ca="1"/>
        <v>0</v>
      </c>
      <c r="J630" t="b">
        <f ca="1"/>
        <v>0</v>
      </c>
      <c r="K630" t="b">
        <f ca="1"/>
        <v>0</v>
      </c>
      <c r="L630" t="b">
        <f ca="1"/>
        <v>0</v>
      </c>
    </row>
    <row r="631" spans="1:12" hidden="1">
      <c r="I631" t="b">
        <f ca="1"/>
        <v>0</v>
      </c>
      <c r="J631" t="b">
        <f ca="1"/>
        <v>0</v>
      </c>
      <c r="K631" t="b">
        <f ca="1"/>
        <v>0</v>
      </c>
      <c r="L631" t="b">
        <f ca="1"/>
        <v>0</v>
      </c>
    </row>
    <row r="632" spans="1:12" hidden="1">
      <c r="I632" t="b">
        <f ca="1"/>
        <v>0</v>
      </c>
      <c r="J632" t="b">
        <f ca="1"/>
        <v>0</v>
      </c>
      <c r="K632" t="b">
        <f ca="1"/>
        <v>0</v>
      </c>
      <c r="L632" t="b">
        <f ca="1"/>
        <v>0</v>
      </c>
    </row>
    <row r="633" spans="1:12" hidden="1">
      <c r="I633" t="b">
        <f ca="1"/>
        <v>0</v>
      </c>
      <c r="J633" t="b">
        <f ca="1"/>
        <v>0</v>
      </c>
      <c r="K633" t="b">
        <f ca="1"/>
        <v>0</v>
      </c>
      <c r="L633" t="b">
        <f ca="1"/>
        <v>0</v>
      </c>
    </row>
    <row r="634" spans="1:12" hidden="1">
      <c r="I634" t="b">
        <f ca="1"/>
        <v>0</v>
      </c>
      <c r="J634" t="b">
        <f ca="1"/>
        <v>0</v>
      </c>
      <c r="K634" t="b">
        <f ca="1"/>
        <v>0</v>
      </c>
      <c r="L634" t="b">
        <f ca="1"/>
        <v>0</v>
      </c>
    </row>
    <row r="635" spans="1:12" hidden="1">
      <c r="I635" t="b">
        <f ca="1"/>
        <v>0</v>
      </c>
      <c r="J635" t="b">
        <f ca="1"/>
        <v>0</v>
      </c>
      <c r="K635" t="b">
        <f ca="1"/>
        <v>0</v>
      </c>
      <c r="L635" t="b">
        <f ca="1"/>
        <v>0</v>
      </c>
    </row>
    <row r="636" spans="1:12" hidden="1">
      <c r="I636" t="b">
        <f ca="1"/>
        <v>0</v>
      </c>
      <c r="J636" t="b">
        <f ca="1"/>
        <v>0</v>
      </c>
      <c r="K636" t="b">
        <f ca="1"/>
        <v>0</v>
      </c>
      <c r="L636" t="b">
        <f ca="1"/>
        <v>0</v>
      </c>
    </row>
    <row r="637" spans="1:12" hidden="1">
      <c r="I637" t="b">
        <f ca="1"/>
        <v>0</v>
      </c>
      <c r="J637" t="b">
        <f ca="1"/>
        <v>0</v>
      </c>
      <c r="K637" t="b">
        <f ca="1"/>
        <v>0</v>
      </c>
      <c r="L637" t="b">
        <f ca="1"/>
        <v>0</v>
      </c>
    </row>
    <row r="638" spans="1:12" hidden="1">
      <c r="I638" t="b">
        <f ca="1"/>
        <v>0</v>
      </c>
      <c r="J638" t="b">
        <f ca="1"/>
        <v>0</v>
      </c>
      <c r="K638" t="b">
        <f ca="1"/>
        <v>0</v>
      </c>
      <c r="L638" t="b">
        <f ca="1"/>
        <v>0</v>
      </c>
    </row>
    <row r="639" spans="1:12" hidden="1">
      <c r="I639" t="b">
        <f ca="1"/>
        <v>0</v>
      </c>
      <c r="J639" t="b">
        <f ca="1"/>
        <v>0</v>
      </c>
      <c r="K639" t="b">
        <f ca="1"/>
        <v>0</v>
      </c>
      <c r="L639" t="b">
        <f ca="1"/>
        <v>0</v>
      </c>
    </row>
    <row r="640" spans="1:12" hidden="1">
      <c r="I640" t="b">
        <f ca="1"/>
        <v>0</v>
      </c>
      <c r="J640" t="b">
        <f ca="1"/>
        <v>0</v>
      </c>
      <c r="K640" t="b">
        <f ca="1"/>
        <v>0</v>
      </c>
      <c r="L640" t="b">
        <f ca="1"/>
        <v>0</v>
      </c>
    </row>
    <row r="641" spans="9:12" hidden="1">
      <c r="I641" t="b">
        <f ca="1"/>
        <v>0</v>
      </c>
      <c r="J641" t="b">
        <f ca="1"/>
        <v>0</v>
      </c>
      <c r="K641" t="b">
        <f ca="1"/>
        <v>0</v>
      </c>
      <c r="L641" t="b">
        <f ca="1"/>
        <v>0</v>
      </c>
    </row>
    <row r="642" spans="9:12" hidden="1">
      <c r="I642" t="b">
        <f ca="1"/>
        <v>0</v>
      </c>
      <c r="J642" t="b">
        <f ca="1"/>
        <v>0</v>
      </c>
      <c r="K642" t="b">
        <f ca="1"/>
        <v>0</v>
      </c>
      <c r="L642" t="b">
        <f ca="1"/>
        <v>0</v>
      </c>
    </row>
    <row r="643" spans="9:12" hidden="1">
      <c r="I643" t="b">
        <f ca="1"/>
        <v>0</v>
      </c>
      <c r="J643" t="b">
        <f ca="1"/>
        <v>0</v>
      </c>
      <c r="K643" t="b">
        <f ca="1"/>
        <v>0</v>
      </c>
      <c r="L643" t="b">
        <f ca="1"/>
        <v>0</v>
      </c>
    </row>
    <row r="644" spans="9:12" hidden="1">
      <c r="I644" t="b">
        <f ca="1"/>
        <v>0</v>
      </c>
      <c r="J644" t="b">
        <f ca="1"/>
        <v>0</v>
      </c>
      <c r="K644" t="b">
        <f ca="1"/>
        <v>0</v>
      </c>
      <c r="L644" t="b">
        <f ca="1"/>
        <v>0</v>
      </c>
    </row>
    <row r="645" spans="9:12" hidden="1">
      <c r="I645" t="b">
        <f ca="1"/>
        <v>0</v>
      </c>
      <c r="J645" t="b">
        <f ca="1"/>
        <v>0</v>
      </c>
      <c r="K645" t="b">
        <f ca="1"/>
        <v>0</v>
      </c>
      <c r="L645" t="b">
        <f ca="1"/>
        <v>0</v>
      </c>
    </row>
    <row r="646" spans="9:12" hidden="1">
      <c r="I646" t="b">
        <f ca="1"/>
        <v>0</v>
      </c>
      <c r="J646" t="b">
        <f ca="1"/>
        <v>0</v>
      </c>
      <c r="K646" t="b">
        <f ca="1"/>
        <v>0</v>
      </c>
      <c r="L646" t="b">
        <f ca="1"/>
        <v>0</v>
      </c>
    </row>
    <row r="647" spans="9:12" hidden="1">
      <c r="I647" t="b">
        <f ca="1"/>
        <v>0</v>
      </c>
      <c r="J647" t="b">
        <f ca="1"/>
        <v>0</v>
      </c>
      <c r="K647" t="b">
        <f ca="1"/>
        <v>0</v>
      </c>
      <c r="L647" t="b">
        <f ca="1"/>
        <v>0</v>
      </c>
    </row>
    <row r="648" spans="9:12" hidden="1">
      <c r="I648" t="b">
        <f ca="1"/>
        <v>0</v>
      </c>
      <c r="J648" t="b">
        <f ca="1"/>
        <v>0</v>
      </c>
      <c r="K648" t="b">
        <f ca="1"/>
        <v>0</v>
      </c>
      <c r="L648" t="b">
        <f ca="1"/>
        <v>0</v>
      </c>
    </row>
    <row r="649" spans="9:12" hidden="1">
      <c r="I649" t="b">
        <f ca="1"/>
        <v>0</v>
      </c>
      <c r="J649" t="b">
        <f ca="1"/>
        <v>0</v>
      </c>
      <c r="K649" t="b">
        <f ca="1"/>
        <v>0</v>
      </c>
      <c r="L649" t="b">
        <f ca="1"/>
        <v>0</v>
      </c>
    </row>
    <row r="650" spans="9:12" hidden="1">
      <c r="I650" t="b">
        <f ca="1"/>
        <v>0</v>
      </c>
      <c r="J650" t="b">
        <f ca="1"/>
        <v>0</v>
      </c>
      <c r="K650" t="b">
        <f ca="1"/>
        <v>0</v>
      </c>
      <c r="L650" t="b">
        <f ca="1"/>
        <v>0</v>
      </c>
    </row>
    <row r="651" spans="9:12" hidden="1">
      <c r="I651" t="b">
        <f ca="1"/>
        <v>0</v>
      </c>
      <c r="J651" t="b">
        <f ca="1"/>
        <v>0</v>
      </c>
      <c r="K651" t="b">
        <f ca="1"/>
        <v>0</v>
      </c>
      <c r="L651" t="b">
        <f ca="1"/>
        <v>0</v>
      </c>
    </row>
    <row r="652" spans="9:12" hidden="1">
      <c r="I652" t="b">
        <f ca="1"/>
        <v>0</v>
      </c>
      <c r="J652" t="b">
        <f ca="1"/>
        <v>0</v>
      </c>
      <c r="K652" t="b">
        <f ca="1"/>
        <v>0</v>
      </c>
      <c r="L652" t="b">
        <f ca="1"/>
        <v>0</v>
      </c>
    </row>
    <row r="653" spans="9:12" hidden="1">
      <c r="I653" t="b">
        <f ca="1"/>
        <v>0</v>
      </c>
      <c r="J653" t="b">
        <f ca="1"/>
        <v>0</v>
      </c>
      <c r="K653" t="b">
        <f ca="1"/>
        <v>0</v>
      </c>
      <c r="L653" t="b">
        <f ca="1"/>
        <v>0</v>
      </c>
    </row>
    <row r="654" spans="9:12" hidden="1">
      <c r="I654" t="b">
        <f ca="1"/>
        <v>0</v>
      </c>
      <c r="J654" t="b">
        <f ca="1"/>
        <v>0</v>
      </c>
      <c r="K654" t="b">
        <f ca="1"/>
        <v>0</v>
      </c>
      <c r="L654" t="b">
        <f ca="1"/>
        <v>0</v>
      </c>
    </row>
    <row r="655" spans="9:12" hidden="1">
      <c r="I655" t="b">
        <f ca="1"/>
        <v>0</v>
      </c>
      <c r="J655" t="b">
        <f ca="1"/>
        <v>0</v>
      </c>
      <c r="K655" t="b">
        <f ca="1"/>
        <v>0</v>
      </c>
      <c r="L655" t="b">
        <f ca="1"/>
        <v>0</v>
      </c>
    </row>
    <row r="656" spans="9:12" hidden="1">
      <c r="I656" t="b">
        <f ca="1"/>
        <v>0</v>
      </c>
      <c r="J656" t="b">
        <f ca="1"/>
        <v>0</v>
      </c>
      <c r="K656" t="b">
        <f ca="1"/>
        <v>0</v>
      </c>
      <c r="L656" t="b">
        <f ca="1"/>
        <v>0</v>
      </c>
    </row>
    <row r="657" spans="9:12" hidden="1">
      <c r="I657" t="b">
        <f ca="1"/>
        <v>0</v>
      </c>
      <c r="J657" t="b">
        <f ca="1"/>
        <v>0</v>
      </c>
      <c r="K657" t="b">
        <f ca="1"/>
        <v>0</v>
      </c>
      <c r="L657" t="b">
        <f ca="1"/>
        <v>0</v>
      </c>
    </row>
    <row r="658" spans="9:12" hidden="1">
      <c r="I658" t="b">
        <f ca="1"/>
        <v>0</v>
      </c>
      <c r="J658" t="b">
        <f ca="1"/>
        <v>0</v>
      </c>
      <c r="K658" t="b">
        <f ca="1"/>
        <v>0</v>
      </c>
      <c r="L658" t="b">
        <f ca="1"/>
        <v>0</v>
      </c>
    </row>
    <row r="659" spans="9:12" hidden="1">
      <c r="I659" t="b">
        <f ca="1"/>
        <v>0</v>
      </c>
      <c r="J659" t="b">
        <f ca="1"/>
        <v>0</v>
      </c>
      <c r="K659" t="b">
        <f ca="1"/>
        <v>0</v>
      </c>
      <c r="L659" t="b">
        <f ca="1"/>
        <v>0</v>
      </c>
    </row>
    <row r="660" spans="9:12" hidden="1">
      <c r="I660" t="b">
        <f ca="1"/>
        <v>0</v>
      </c>
      <c r="J660" t="b">
        <f ca="1"/>
        <v>0</v>
      </c>
      <c r="K660" t="b">
        <f ca="1"/>
        <v>0</v>
      </c>
      <c r="L660" t="b">
        <f ca="1"/>
        <v>0</v>
      </c>
    </row>
    <row r="661" spans="9:12" hidden="1">
      <c r="I661" t="b">
        <f ca="1"/>
        <v>0</v>
      </c>
      <c r="J661" t="b">
        <f ca="1"/>
        <v>0</v>
      </c>
      <c r="K661" t="b">
        <f ca="1"/>
        <v>0</v>
      </c>
      <c r="L661" t="b">
        <f ca="1"/>
        <v>0</v>
      </c>
    </row>
    <row r="662" spans="9:12" hidden="1">
      <c r="I662" t="b">
        <f ca="1"/>
        <v>0</v>
      </c>
      <c r="J662" t="b">
        <f ca="1"/>
        <v>0</v>
      </c>
      <c r="K662" t="b">
        <f ca="1"/>
        <v>0</v>
      </c>
      <c r="L662" t="b">
        <f ca="1"/>
        <v>0</v>
      </c>
    </row>
    <row r="663" spans="9:12" hidden="1">
      <c r="I663" t="b">
        <f ca="1"/>
        <v>0</v>
      </c>
      <c r="J663" t="b">
        <f ca="1"/>
        <v>0</v>
      </c>
      <c r="K663" t="b">
        <f ca="1"/>
        <v>0</v>
      </c>
      <c r="L663" t="b">
        <f ca="1"/>
        <v>0</v>
      </c>
    </row>
    <row r="664" spans="9:12" hidden="1">
      <c r="I664" t="b">
        <f ca="1"/>
        <v>0</v>
      </c>
      <c r="J664" t="b">
        <f ca="1"/>
        <v>0</v>
      </c>
      <c r="K664" t="b">
        <f ca="1"/>
        <v>0</v>
      </c>
      <c r="L664" t="b">
        <f ca="1"/>
        <v>0</v>
      </c>
    </row>
    <row r="665" spans="9:12" hidden="1">
      <c r="I665" t="b">
        <f ca="1"/>
        <v>0</v>
      </c>
      <c r="J665" t="b">
        <f ca="1"/>
        <v>0</v>
      </c>
      <c r="K665" t="b">
        <f ca="1"/>
        <v>0</v>
      </c>
      <c r="L665" t="b">
        <f ca="1"/>
        <v>0</v>
      </c>
    </row>
    <row r="666" spans="9:12" hidden="1">
      <c r="I666" t="b">
        <f ca="1"/>
        <v>0</v>
      </c>
      <c r="J666" t="b">
        <f ca="1"/>
        <v>0</v>
      </c>
      <c r="K666" t="b">
        <f ca="1"/>
        <v>0</v>
      </c>
      <c r="L666" t="b">
        <f ca="1"/>
        <v>0</v>
      </c>
    </row>
    <row r="667" spans="9:12" hidden="1">
      <c r="I667" t="b">
        <f ca="1"/>
        <v>0</v>
      </c>
      <c r="J667" t="b">
        <f ca="1"/>
        <v>0</v>
      </c>
      <c r="K667" t="b">
        <f ca="1"/>
        <v>0</v>
      </c>
      <c r="L667" t="b">
        <f ca="1"/>
        <v>0</v>
      </c>
    </row>
    <row r="668" spans="9:12" hidden="1">
      <c r="I668" t="b">
        <f ca="1"/>
        <v>0</v>
      </c>
      <c r="J668" t="b">
        <f ca="1"/>
        <v>0</v>
      </c>
      <c r="K668" t="b">
        <f ca="1"/>
        <v>0</v>
      </c>
      <c r="L668" t="b">
        <f ca="1"/>
        <v>0</v>
      </c>
    </row>
    <row r="669" spans="9:12" hidden="1">
      <c r="I669" t="b">
        <f ca="1"/>
        <v>0</v>
      </c>
      <c r="J669" t="b">
        <f ca="1"/>
        <v>0</v>
      </c>
      <c r="K669" t="b">
        <f ca="1"/>
        <v>0</v>
      </c>
      <c r="L669" t="b">
        <f ca="1"/>
        <v>0</v>
      </c>
    </row>
    <row r="670" spans="9:12" hidden="1">
      <c r="I670" t="b">
        <f ca="1"/>
        <v>0</v>
      </c>
      <c r="J670" t="b">
        <f ca="1"/>
        <v>0</v>
      </c>
      <c r="K670" t="b">
        <f ca="1"/>
        <v>0</v>
      </c>
      <c r="L670" t="b">
        <f ca="1"/>
        <v>0</v>
      </c>
    </row>
    <row r="671" spans="9:12" hidden="1">
      <c r="I671" t="b">
        <f ca="1"/>
        <v>0</v>
      </c>
      <c r="J671" t="b">
        <f ca="1"/>
        <v>0</v>
      </c>
      <c r="K671" t="b">
        <f ca="1"/>
        <v>0</v>
      </c>
      <c r="L671" t="b">
        <f ca="1"/>
        <v>0</v>
      </c>
    </row>
    <row r="672" spans="9:12" hidden="1">
      <c r="I672" t="b">
        <f ca="1"/>
        <v>0</v>
      </c>
      <c r="J672" t="b">
        <f ca="1"/>
        <v>0</v>
      </c>
      <c r="K672" t="b">
        <f ca="1"/>
        <v>0</v>
      </c>
      <c r="L672" t="b">
        <f ca="1"/>
        <v>0</v>
      </c>
    </row>
    <row r="673" spans="1:12" hidden="1">
      <c r="I673" t="b">
        <f ca="1"/>
        <v>0</v>
      </c>
      <c r="J673" t="b">
        <f ca="1"/>
        <v>0</v>
      </c>
      <c r="K673" t="b">
        <f ca="1"/>
        <v>0</v>
      </c>
      <c r="L673" t="b">
        <f ca="1"/>
        <v>0</v>
      </c>
    </row>
    <row r="674" spans="1:12" hidden="1">
      <c r="I674" t="b">
        <f ca="1"/>
        <v>0</v>
      </c>
      <c r="J674" t="b">
        <f ca="1"/>
        <v>0</v>
      </c>
      <c r="K674" t="b">
        <f ca="1"/>
        <v>0</v>
      </c>
      <c r="L674" t="b">
        <f ca="1"/>
        <v>0</v>
      </c>
    </row>
    <row r="675" spans="1:12" hidden="1">
      <c r="I675" t="b">
        <f ca="1"/>
        <v>0</v>
      </c>
      <c r="J675" t="b">
        <f ca="1"/>
        <v>0</v>
      </c>
      <c r="K675" t="b">
        <f ca="1"/>
        <v>0</v>
      </c>
      <c r="L675" t="b">
        <f ca="1"/>
        <v>0</v>
      </c>
    </row>
    <row r="676" spans="1:12">
      <c r="I676" t="b">
        <f ca="1"/>
        <v>0</v>
      </c>
      <c r="J676" t="b">
        <f ca="1"/>
        <v>0</v>
      </c>
      <c r="K676" t="b">
        <f ca="1"/>
        <v>0</v>
      </c>
      <c r="L676" t="b">
        <f ca="1"/>
        <v>0</v>
      </c>
    </row>
    <row r="677" spans="1:12">
      <c r="A677" s="35" t="s">
        <v>1839</v>
      </c>
      <c r="B677" s="35" t="str">
        <f ca="1">IF(COUNTIF(A679:G1073,"TRUE")&gt;0,"FAIL","PASS")</f>
        <v>PASS</v>
      </c>
      <c r="I677" t="b">
        <f ca="1"/>
        <v>0</v>
      </c>
      <c r="J677" t="b">
        <f ca="1"/>
        <v>0</v>
      </c>
      <c r="K677" t="b">
        <f ca="1"/>
        <v>0</v>
      </c>
      <c r="L677" t="b">
        <f ca="1"/>
        <v>0</v>
      </c>
    </row>
    <row r="678" spans="1:12">
      <c r="A678" s="223" t="s">
        <v>72</v>
      </c>
      <c r="B678" s="224" t="s">
        <v>26</v>
      </c>
      <c r="C678" s="224" t="s">
        <v>1761</v>
      </c>
      <c r="D678" s="224" t="s">
        <v>64</v>
      </c>
      <c r="E678" s="54" t="s">
        <v>34</v>
      </c>
      <c r="F678" s="54" t="s">
        <v>35</v>
      </c>
      <c r="G678" s="54" t="s">
        <v>76</v>
      </c>
      <c r="I678" t="b">
        <f ca="1"/>
        <v>0</v>
      </c>
      <c r="J678" t="b">
        <f ca="1"/>
        <v>0</v>
      </c>
      <c r="K678" t="b">
        <f ca="1"/>
        <v>0</v>
      </c>
      <c r="L678" t="b">
        <f ca="1"/>
        <v>0</v>
      </c>
    </row>
    <row r="679" spans="1:12" hidden="1">
      <c r="A679" t="b" cm="1">
        <f t="array" aca="1" ref="A679:D1073" ca="1">ISNUMBER(SEARCH(".xls",_xlfn.FORMULATEXT(Unspec_Exports[[Aggregated_Final_POD]:[Unspecified_Electricity_Deliveries]])))</f>
        <v>0</v>
      </c>
      <c r="B679" t="b">
        <f ca="1"/>
        <v>0</v>
      </c>
      <c r="C679" t="b">
        <f ca="1"/>
        <v>0</v>
      </c>
      <c r="D679" t="b">
        <f ca="1"/>
        <v>0</v>
      </c>
      <c r="E679" t="b" cm="1">
        <f t="array" aca="1" ref="E679:F1073" ca="1">ISNUMBER(SEARCH(".xls",_xlfn.FORMULATEXT(Unspec_Exports[[Are_You_First_Deliverer]:[First_Deliverer_Listed]])))</f>
        <v>0</v>
      </c>
      <c r="F679" t="b">
        <f ca="1"/>
        <v>0</v>
      </c>
      <c r="G679" t="b" cm="1">
        <f t="array" aca="1" ref="G679:G1073" ca="1">ISNUMBER(SEARCH(".xls",_xlfn.FORMULATEXT(Unspec_Exports[Unspec_Export_Notes])))</f>
        <v>0</v>
      </c>
      <c r="I679" t="b">
        <f ca="1"/>
        <v>0</v>
      </c>
      <c r="J679" t="b">
        <f ca="1"/>
        <v>0</v>
      </c>
      <c r="K679" t="b">
        <f ca="1"/>
        <v>0</v>
      </c>
      <c r="L679" t="b">
        <f ca="1"/>
        <v>0</v>
      </c>
    </row>
    <row r="680" spans="1:12" hidden="1">
      <c r="A680" t="b">
        <f ca="1"/>
        <v>0</v>
      </c>
      <c r="B680" t="b">
        <f ca="1"/>
        <v>0</v>
      </c>
      <c r="C680" t="b">
        <f ca="1"/>
        <v>0</v>
      </c>
      <c r="D680" t="b">
        <f ca="1"/>
        <v>0</v>
      </c>
      <c r="E680" t="b">
        <f ca="1"/>
        <v>0</v>
      </c>
      <c r="F680" t="b">
        <f ca="1"/>
        <v>0</v>
      </c>
      <c r="G680" t="b">
        <f ca="1"/>
        <v>0</v>
      </c>
      <c r="I680" t="b">
        <f ca="1"/>
        <v>0</v>
      </c>
      <c r="J680" t="b">
        <f ca="1"/>
        <v>0</v>
      </c>
      <c r="K680" t="b">
        <f ca="1"/>
        <v>0</v>
      </c>
      <c r="L680" t="b">
        <f ca="1"/>
        <v>0</v>
      </c>
    </row>
    <row r="681" spans="1:12" hidden="1">
      <c r="A681" t="b">
        <f ca="1"/>
        <v>0</v>
      </c>
      <c r="B681" t="b">
        <f ca="1"/>
        <v>0</v>
      </c>
      <c r="C681" t="b">
        <f ca="1"/>
        <v>0</v>
      </c>
      <c r="D681" t="b">
        <f ca="1"/>
        <v>0</v>
      </c>
      <c r="E681" t="b">
        <f ca="1"/>
        <v>0</v>
      </c>
      <c r="F681" t="b">
        <f ca="1"/>
        <v>0</v>
      </c>
      <c r="G681" t="b">
        <f ca="1"/>
        <v>0</v>
      </c>
      <c r="I681" t="b">
        <f ca="1"/>
        <v>0</v>
      </c>
      <c r="J681" t="b">
        <f ca="1"/>
        <v>0</v>
      </c>
      <c r="K681" t="b">
        <f ca="1"/>
        <v>0</v>
      </c>
      <c r="L681" t="b">
        <f ca="1"/>
        <v>0</v>
      </c>
    </row>
    <row r="682" spans="1:12" hidden="1">
      <c r="A682" t="b">
        <f ca="1"/>
        <v>0</v>
      </c>
      <c r="B682" t="b">
        <f ca="1"/>
        <v>0</v>
      </c>
      <c r="C682" t="b">
        <f ca="1"/>
        <v>0</v>
      </c>
      <c r="D682" t="b">
        <f ca="1"/>
        <v>0</v>
      </c>
      <c r="E682" t="b">
        <f ca="1"/>
        <v>0</v>
      </c>
      <c r="F682" t="b">
        <f ca="1"/>
        <v>0</v>
      </c>
      <c r="G682" t="b">
        <f ca="1"/>
        <v>0</v>
      </c>
      <c r="I682" t="b">
        <f ca="1"/>
        <v>0</v>
      </c>
      <c r="J682" t="b">
        <f ca="1"/>
        <v>0</v>
      </c>
      <c r="K682" t="b">
        <f ca="1"/>
        <v>0</v>
      </c>
      <c r="L682" t="b">
        <f ca="1"/>
        <v>0</v>
      </c>
    </row>
    <row r="683" spans="1:12" hidden="1">
      <c r="A683" t="b">
        <f ca="1"/>
        <v>0</v>
      </c>
      <c r="B683" t="b">
        <f ca="1"/>
        <v>0</v>
      </c>
      <c r="C683" t="b">
        <f ca="1"/>
        <v>0</v>
      </c>
      <c r="D683" t="b">
        <f ca="1"/>
        <v>0</v>
      </c>
      <c r="E683" t="b">
        <f ca="1"/>
        <v>0</v>
      </c>
      <c r="F683" t="b">
        <f ca="1"/>
        <v>0</v>
      </c>
      <c r="G683" t="b">
        <f ca="1"/>
        <v>0</v>
      </c>
      <c r="I683" t="b">
        <f ca="1"/>
        <v>0</v>
      </c>
      <c r="J683" t="b">
        <f ca="1"/>
        <v>0</v>
      </c>
      <c r="K683" t="b">
        <f ca="1"/>
        <v>0</v>
      </c>
      <c r="L683" t="b">
        <f ca="1"/>
        <v>0</v>
      </c>
    </row>
    <row r="684" spans="1:12" hidden="1">
      <c r="A684" t="b">
        <f ca="1"/>
        <v>0</v>
      </c>
      <c r="B684" t="b">
        <f ca="1"/>
        <v>0</v>
      </c>
      <c r="C684" t="b">
        <f ca="1"/>
        <v>0</v>
      </c>
      <c r="D684" t="b">
        <f ca="1"/>
        <v>0</v>
      </c>
      <c r="E684" t="b">
        <f ca="1"/>
        <v>0</v>
      </c>
      <c r="F684" t="b">
        <f ca="1"/>
        <v>0</v>
      </c>
      <c r="G684" t="b">
        <f ca="1"/>
        <v>0</v>
      </c>
      <c r="I684" t="b">
        <f ca="1"/>
        <v>0</v>
      </c>
      <c r="J684" t="b">
        <f ca="1"/>
        <v>0</v>
      </c>
      <c r="K684" t="b">
        <f ca="1"/>
        <v>0</v>
      </c>
      <c r="L684" t="b">
        <f ca="1"/>
        <v>0</v>
      </c>
    </row>
    <row r="685" spans="1:12" hidden="1">
      <c r="A685" t="b">
        <f ca="1"/>
        <v>0</v>
      </c>
      <c r="B685" t="b">
        <f ca="1"/>
        <v>0</v>
      </c>
      <c r="C685" t="b">
        <f ca="1"/>
        <v>0</v>
      </c>
      <c r="D685" t="b">
        <f ca="1"/>
        <v>0</v>
      </c>
      <c r="E685" t="b">
        <f ca="1"/>
        <v>0</v>
      </c>
      <c r="F685" t="b">
        <f ca="1"/>
        <v>0</v>
      </c>
      <c r="G685" t="b">
        <f ca="1"/>
        <v>0</v>
      </c>
      <c r="I685" t="b">
        <f ca="1"/>
        <v>0</v>
      </c>
      <c r="J685" t="b">
        <f ca="1"/>
        <v>0</v>
      </c>
      <c r="K685" t="b">
        <f ca="1"/>
        <v>0</v>
      </c>
      <c r="L685" t="b">
        <f ca="1"/>
        <v>0</v>
      </c>
    </row>
    <row r="686" spans="1:12" hidden="1">
      <c r="A686" t="b">
        <f ca="1"/>
        <v>0</v>
      </c>
      <c r="B686" t="b">
        <f ca="1"/>
        <v>0</v>
      </c>
      <c r="C686" t="b">
        <f ca="1"/>
        <v>0</v>
      </c>
      <c r="D686" t="b">
        <f ca="1"/>
        <v>0</v>
      </c>
      <c r="E686" t="b">
        <f ca="1"/>
        <v>0</v>
      </c>
      <c r="F686" t="b">
        <f ca="1"/>
        <v>0</v>
      </c>
      <c r="G686" t="b">
        <f ca="1"/>
        <v>0</v>
      </c>
      <c r="I686" t="b">
        <f ca="1"/>
        <v>0</v>
      </c>
      <c r="J686" t="b">
        <f ca="1"/>
        <v>0</v>
      </c>
      <c r="K686" t="b">
        <f ca="1"/>
        <v>0</v>
      </c>
      <c r="L686" t="b">
        <f ca="1"/>
        <v>0</v>
      </c>
    </row>
    <row r="687" spans="1:12" hidden="1">
      <c r="A687" t="b">
        <f ca="1"/>
        <v>0</v>
      </c>
      <c r="B687" t="b">
        <f ca="1"/>
        <v>0</v>
      </c>
      <c r="C687" t="b">
        <f ca="1"/>
        <v>0</v>
      </c>
      <c r="D687" t="b">
        <f ca="1"/>
        <v>0</v>
      </c>
      <c r="E687" t="b">
        <f ca="1"/>
        <v>0</v>
      </c>
      <c r="F687" t="b">
        <f ca="1"/>
        <v>0</v>
      </c>
      <c r="G687" t="b">
        <f ca="1"/>
        <v>0</v>
      </c>
      <c r="I687" t="b">
        <f ca="1"/>
        <v>0</v>
      </c>
      <c r="J687" t="b">
        <f ca="1"/>
        <v>0</v>
      </c>
      <c r="K687" t="b">
        <f ca="1"/>
        <v>0</v>
      </c>
      <c r="L687" t="b">
        <f ca="1"/>
        <v>0</v>
      </c>
    </row>
    <row r="688" spans="1:12" hidden="1">
      <c r="A688" t="b">
        <f ca="1"/>
        <v>0</v>
      </c>
      <c r="B688" t="b">
        <f ca="1"/>
        <v>0</v>
      </c>
      <c r="C688" t="b">
        <f ca="1"/>
        <v>0</v>
      </c>
      <c r="D688" t="b">
        <f ca="1"/>
        <v>0</v>
      </c>
      <c r="E688" t="b">
        <f ca="1"/>
        <v>0</v>
      </c>
      <c r="F688" t="b">
        <f ca="1"/>
        <v>0</v>
      </c>
      <c r="G688" t="b">
        <f ca="1"/>
        <v>0</v>
      </c>
      <c r="I688" t="b">
        <f ca="1"/>
        <v>0</v>
      </c>
      <c r="J688" t="b">
        <f ca="1"/>
        <v>0</v>
      </c>
      <c r="K688" t="b">
        <f ca="1"/>
        <v>0</v>
      </c>
      <c r="L688" t="b">
        <f ca="1"/>
        <v>0</v>
      </c>
    </row>
    <row r="689" spans="1:12" hidden="1">
      <c r="A689" t="b">
        <f ca="1"/>
        <v>0</v>
      </c>
      <c r="B689" t="b">
        <f ca="1"/>
        <v>0</v>
      </c>
      <c r="C689" t="b">
        <f ca="1"/>
        <v>0</v>
      </c>
      <c r="D689" t="b">
        <f ca="1"/>
        <v>0</v>
      </c>
      <c r="E689" t="b">
        <f ca="1"/>
        <v>0</v>
      </c>
      <c r="F689" t="b">
        <f ca="1"/>
        <v>0</v>
      </c>
      <c r="G689" t="b">
        <f ca="1"/>
        <v>0</v>
      </c>
      <c r="I689" t="b">
        <f ca="1"/>
        <v>0</v>
      </c>
      <c r="J689" t="b">
        <f ca="1"/>
        <v>0</v>
      </c>
      <c r="K689" t="b">
        <f ca="1"/>
        <v>0</v>
      </c>
      <c r="L689" t="b">
        <f ca="1"/>
        <v>0</v>
      </c>
    </row>
    <row r="690" spans="1:12" hidden="1">
      <c r="A690" t="b">
        <f ca="1"/>
        <v>0</v>
      </c>
      <c r="B690" t="b">
        <f ca="1"/>
        <v>0</v>
      </c>
      <c r="C690" t="b">
        <f ca="1"/>
        <v>0</v>
      </c>
      <c r="D690" t="b">
        <f ca="1"/>
        <v>0</v>
      </c>
      <c r="E690" t="b">
        <f ca="1"/>
        <v>0</v>
      </c>
      <c r="F690" t="b">
        <f ca="1"/>
        <v>0</v>
      </c>
      <c r="G690" t="b">
        <f ca="1"/>
        <v>0</v>
      </c>
      <c r="I690" t="b">
        <f ca="1"/>
        <v>0</v>
      </c>
      <c r="J690" t="b">
        <f ca="1"/>
        <v>0</v>
      </c>
      <c r="K690" t="b">
        <f ca="1"/>
        <v>0</v>
      </c>
      <c r="L690" t="b">
        <f ca="1"/>
        <v>0</v>
      </c>
    </row>
    <row r="691" spans="1:12" hidden="1">
      <c r="A691" t="b">
        <f ca="1"/>
        <v>0</v>
      </c>
      <c r="B691" t="b">
        <f ca="1"/>
        <v>0</v>
      </c>
      <c r="C691" t="b">
        <f ca="1"/>
        <v>0</v>
      </c>
      <c r="D691" t="b">
        <f ca="1"/>
        <v>0</v>
      </c>
      <c r="E691" t="b">
        <f ca="1"/>
        <v>0</v>
      </c>
      <c r="F691" t="b">
        <f ca="1"/>
        <v>0</v>
      </c>
      <c r="G691" t="b">
        <f ca="1"/>
        <v>0</v>
      </c>
      <c r="I691" t="b">
        <f ca="1"/>
        <v>0</v>
      </c>
      <c r="J691" t="b">
        <f ca="1"/>
        <v>0</v>
      </c>
      <c r="K691" t="b">
        <f ca="1"/>
        <v>0</v>
      </c>
      <c r="L691" t="b">
        <f ca="1"/>
        <v>0</v>
      </c>
    </row>
    <row r="692" spans="1:12" hidden="1">
      <c r="A692" t="b">
        <f ca="1"/>
        <v>0</v>
      </c>
      <c r="B692" t="b">
        <f ca="1"/>
        <v>0</v>
      </c>
      <c r="C692" t="b">
        <f ca="1"/>
        <v>0</v>
      </c>
      <c r="D692" t="b">
        <f ca="1"/>
        <v>0</v>
      </c>
      <c r="E692" t="b">
        <f ca="1"/>
        <v>0</v>
      </c>
      <c r="F692" t="b">
        <f ca="1"/>
        <v>0</v>
      </c>
      <c r="G692" t="b">
        <f ca="1"/>
        <v>0</v>
      </c>
      <c r="I692" t="b">
        <f ca="1"/>
        <v>0</v>
      </c>
      <c r="J692" t="b">
        <f ca="1"/>
        <v>0</v>
      </c>
      <c r="K692" t="b">
        <f ca="1"/>
        <v>0</v>
      </c>
      <c r="L692" t="b">
        <f ca="1"/>
        <v>0</v>
      </c>
    </row>
    <row r="693" spans="1:12" hidden="1">
      <c r="A693" t="b">
        <f ca="1"/>
        <v>0</v>
      </c>
      <c r="B693" t="b">
        <f ca="1"/>
        <v>0</v>
      </c>
      <c r="C693" t="b">
        <f ca="1"/>
        <v>0</v>
      </c>
      <c r="D693" t="b">
        <f ca="1"/>
        <v>0</v>
      </c>
      <c r="E693" t="b">
        <f ca="1"/>
        <v>0</v>
      </c>
      <c r="F693" t="b">
        <f ca="1"/>
        <v>0</v>
      </c>
      <c r="G693" t="b">
        <f ca="1"/>
        <v>0</v>
      </c>
      <c r="I693" t="b">
        <f ca="1"/>
        <v>0</v>
      </c>
      <c r="J693" t="b">
        <f ca="1"/>
        <v>0</v>
      </c>
      <c r="K693" t="b">
        <f ca="1"/>
        <v>0</v>
      </c>
      <c r="L693" t="b">
        <f ca="1"/>
        <v>0</v>
      </c>
    </row>
    <row r="694" spans="1:12" hidden="1">
      <c r="A694" t="b">
        <f ca="1"/>
        <v>0</v>
      </c>
      <c r="B694" t="b">
        <f ca="1"/>
        <v>0</v>
      </c>
      <c r="C694" t="b">
        <f ca="1"/>
        <v>0</v>
      </c>
      <c r="D694" t="b">
        <f ca="1"/>
        <v>0</v>
      </c>
      <c r="E694" t="b">
        <f ca="1"/>
        <v>0</v>
      </c>
      <c r="F694" t="b">
        <f ca="1"/>
        <v>0</v>
      </c>
      <c r="G694" t="b">
        <f ca="1"/>
        <v>0</v>
      </c>
      <c r="I694" t="b">
        <f ca="1"/>
        <v>0</v>
      </c>
      <c r="J694" t="b">
        <f ca="1"/>
        <v>0</v>
      </c>
      <c r="K694" t="b">
        <f ca="1"/>
        <v>0</v>
      </c>
      <c r="L694" t="b">
        <f ca="1"/>
        <v>0</v>
      </c>
    </row>
    <row r="695" spans="1:12" hidden="1">
      <c r="A695" t="b">
        <f ca="1"/>
        <v>0</v>
      </c>
      <c r="B695" t="b">
        <f ca="1"/>
        <v>0</v>
      </c>
      <c r="C695" t="b">
        <f ca="1"/>
        <v>0</v>
      </c>
      <c r="D695" t="b">
        <f ca="1"/>
        <v>0</v>
      </c>
      <c r="E695" t="b">
        <f ca="1"/>
        <v>0</v>
      </c>
      <c r="F695" t="b">
        <f ca="1"/>
        <v>0</v>
      </c>
      <c r="G695" t="b">
        <f ca="1"/>
        <v>0</v>
      </c>
      <c r="I695" t="b">
        <f ca="1"/>
        <v>0</v>
      </c>
      <c r="J695" t="b">
        <f ca="1"/>
        <v>0</v>
      </c>
      <c r="K695" t="b">
        <f ca="1"/>
        <v>0</v>
      </c>
      <c r="L695" t="b">
        <f ca="1"/>
        <v>0</v>
      </c>
    </row>
    <row r="696" spans="1:12" hidden="1">
      <c r="A696" t="b">
        <f ca="1"/>
        <v>0</v>
      </c>
      <c r="B696" t="b">
        <f ca="1"/>
        <v>0</v>
      </c>
      <c r="C696" t="b">
        <f ca="1"/>
        <v>0</v>
      </c>
      <c r="D696" t="b">
        <f ca="1"/>
        <v>0</v>
      </c>
      <c r="E696" t="b">
        <f ca="1"/>
        <v>0</v>
      </c>
      <c r="F696" t="b">
        <f ca="1"/>
        <v>0</v>
      </c>
      <c r="G696" t="b">
        <f ca="1"/>
        <v>0</v>
      </c>
      <c r="I696" t="b">
        <f ca="1"/>
        <v>0</v>
      </c>
      <c r="J696" t="b">
        <f ca="1"/>
        <v>0</v>
      </c>
      <c r="K696" t="b">
        <f ca="1"/>
        <v>0</v>
      </c>
      <c r="L696" t="b">
        <f ca="1"/>
        <v>0</v>
      </c>
    </row>
    <row r="697" spans="1:12" hidden="1">
      <c r="A697" t="b">
        <f ca="1"/>
        <v>0</v>
      </c>
      <c r="B697" t="b">
        <f ca="1"/>
        <v>0</v>
      </c>
      <c r="C697" t="b">
        <f ca="1"/>
        <v>0</v>
      </c>
      <c r="D697" t="b">
        <f ca="1"/>
        <v>0</v>
      </c>
      <c r="E697" t="b">
        <f ca="1"/>
        <v>0</v>
      </c>
      <c r="F697" t="b">
        <f ca="1"/>
        <v>0</v>
      </c>
      <c r="G697" t="b">
        <f ca="1"/>
        <v>0</v>
      </c>
      <c r="I697" t="b">
        <f ca="1"/>
        <v>0</v>
      </c>
      <c r="J697" t="b">
        <f ca="1"/>
        <v>0</v>
      </c>
      <c r="K697" t="b">
        <f ca="1"/>
        <v>0</v>
      </c>
      <c r="L697" t="b">
        <f ca="1"/>
        <v>0</v>
      </c>
    </row>
    <row r="698" spans="1:12" hidden="1">
      <c r="A698" t="b">
        <f ca="1"/>
        <v>0</v>
      </c>
      <c r="B698" t="b">
        <f ca="1"/>
        <v>0</v>
      </c>
      <c r="C698" t="b">
        <f ca="1"/>
        <v>0</v>
      </c>
      <c r="D698" t="b">
        <f ca="1"/>
        <v>0</v>
      </c>
      <c r="E698" t="b">
        <f ca="1"/>
        <v>0</v>
      </c>
      <c r="F698" t="b">
        <f ca="1"/>
        <v>0</v>
      </c>
      <c r="G698" t="b">
        <f ca="1"/>
        <v>0</v>
      </c>
      <c r="I698" t="b">
        <f ca="1"/>
        <v>0</v>
      </c>
      <c r="J698" t="b">
        <f ca="1"/>
        <v>0</v>
      </c>
      <c r="K698" t="b">
        <f ca="1"/>
        <v>0</v>
      </c>
      <c r="L698" t="b">
        <f ca="1"/>
        <v>0</v>
      </c>
    </row>
    <row r="699" spans="1:12" hidden="1">
      <c r="A699" t="b">
        <f ca="1"/>
        <v>0</v>
      </c>
      <c r="B699" t="b">
        <f ca="1"/>
        <v>0</v>
      </c>
      <c r="C699" t="b">
        <f ca="1"/>
        <v>0</v>
      </c>
      <c r="D699" t="b">
        <f ca="1"/>
        <v>0</v>
      </c>
      <c r="E699" t="b">
        <f ca="1"/>
        <v>0</v>
      </c>
      <c r="F699" t="b">
        <f ca="1"/>
        <v>0</v>
      </c>
      <c r="G699" t="b">
        <f ca="1"/>
        <v>0</v>
      </c>
      <c r="I699" t="b">
        <f ca="1"/>
        <v>0</v>
      </c>
      <c r="J699" t="b">
        <f ca="1"/>
        <v>0</v>
      </c>
      <c r="K699" t="b">
        <f ca="1"/>
        <v>0</v>
      </c>
      <c r="L699" t="b">
        <f ca="1"/>
        <v>0</v>
      </c>
    </row>
    <row r="700" spans="1:12" hidden="1">
      <c r="A700" t="b">
        <f ca="1"/>
        <v>0</v>
      </c>
      <c r="B700" t="b">
        <f ca="1"/>
        <v>0</v>
      </c>
      <c r="C700" t="b">
        <f ca="1"/>
        <v>0</v>
      </c>
      <c r="D700" t="b">
        <f ca="1"/>
        <v>0</v>
      </c>
      <c r="E700" t="b">
        <f ca="1"/>
        <v>0</v>
      </c>
      <c r="F700" t="b">
        <f ca="1"/>
        <v>0</v>
      </c>
      <c r="G700" t="b">
        <f ca="1"/>
        <v>0</v>
      </c>
      <c r="I700" t="b">
        <f ca="1"/>
        <v>0</v>
      </c>
      <c r="J700" t="b">
        <f ca="1"/>
        <v>0</v>
      </c>
      <c r="K700" t="b">
        <f ca="1"/>
        <v>0</v>
      </c>
      <c r="L700" t="b">
        <f ca="1"/>
        <v>0</v>
      </c>
    </row>
    <row r="701" spans="1:12" hidden="1">
      <c r="A701" t="b">
        <f ca="1"/>
        <v>0</v>
      </c>
      <c r="B701" t="b">
        <f ca="1"/>
        <v>0</v>
      </c>
      <c r="C701" t="b">
        <f ca="1"/>
        <v>0</v>
      </c>
      <c r="D701" t="b">
        <f ca="1"/>
        <v>0</v>
      </c>
      <c r="E701" t="b">
        <f ca="1"/>
        <v>0</v>
      </c>
      <c r="F701" t="b">
        <f ca="1"/>
        <v>0</v>
      </c>
      <c r="G701" t="b">
        <f ca="1"/>
        <v>0</v>
      </c>
      <c r="I701" t="b">
        <f ca="1"/>
        <v>0</v>
      </c>
      <c r="J701" t="b">
        <f ca="1"/>
        <v>0</v>
      </c>
      <c r="K701" t="b">
        <f ca="1"/>
        <v>0</v>
      </c>
      <c r="L701" t="b">
        <f ca="1"/>
        <v>0</v>
      </c>
    </row>
    <row r="702" spans="1:12" hidden="1">
      <c r="A702" t="b">
        <f ca="1"/>
        <v>0</v>
      </c>
      <c r="B702" t="b">
        <f ca="1"/>
        <v>0</v>
      </c>
      <c r="C702" t="b">
        <f ca="1"/>
        <v>0</v>
      </c>
      <c r="D702" t="b">
        <f ca="1"/>
        <v>0</v>
      </c>
      <c r="E702" t="b">
        <f ca="1"/>
        <v>0</v>
      </c>
      <c r="F702" t="b">
        <f ca="1"/>
        <v>0</v>
      </c>
      <c r="G702" t="b">
        <f ca="1"/>
        <v>0</v>
      </c>
      <c r="I702" t="b">
        <f ca="1"/>
        <v>0</v>
      </c>
      <c r="J702" t="b">
        <f ca="1"/>
        <v>0</v>
      </c>
      <c r="K702" t="b">
        <f ca="1"/>
        <v>0</v>
      </c>
      <c r="L702" t="b">
        <f ca="1"/>
        <v>0</v>
      </c>
    </row>
    <row r="703" spans="1:12" hidden="1">
      <c r="A703" t="b">
        <f ca="1"/>
        <v>0</v>
      </c>
      <c r="B703" t="b">
        <f ca="1"/>
        <v>0</v>
      </c>
      <c r="C703" t="b">
        <f ca="1"/>
        <v>0</v>
      </c>
      <c r="D703" t="b">
        <f ca="1"/>
        <v>0</v>
      </c>
      <c r="E703" t="b">
        <f ca="1"/>
        <v>0</v>
      </c>
      <c r="F703" t="b">
        <f ca="1"/>
        <v>0</v>
      </c>
      <c r="G703" t="b">
        <f ca="1"/>
        <v>0</v>
      </c>
      <c r="I703" t="b">
        <f ca="1"/>
        <v>0</v>
      </c>
      <c r="J703" t="b">
        <f ca="1"/>
        <v>0</v>
      </c>
      <c r="K703" t="b">
        <f ca="1"/>
        <v>0</v>
      </c>
      <c r="L703" t="b">
        <f ca="1"/>
        <v>0</v>
      </c>
    </row>
    <row r="704" spans="1:12" hidden="1">
      <c r="A704" t="b">
        <f ca="1"/>
        <v>0</v>
      </c>
      <c r="B704" t="b">
        <f ca="1"/>
        <v>0</v>
      </c>
      <c r="C704" t="b">
        <f ca="1"/>
        <v>0</v>
      </c>
      <c r="D704" t="b">
        <f ca="1"/>
        <v>0</v>
      </c>
      <c r="E704" t="b">
        <f ca="1"/>
        <v>0</v>
      </c>
      <c r="F704" t="b">
        <f ca="1"/>
        <v>0</v>
      </c>
      <c r="G704" t="b">
        <f ca="1"/>
        <v>0</v>
      </c>
      <c r="I704" t="b">
        <f ca="1"/>
        <v>0</v>
      </c>
      <c r="J704" t="b">
        <f ca="1"/>
        <v>0</v>
      </c>
      <c r="K704" t="b">
        <f ca="1"/>
        <v>0</v>
      </c>
      <c r="L704" t="b">
        <f ca="1"/>
        <v>0</v>
      </c>
    </row>
    <row r="705" spans="1:12" hidden="1">
      <c r="A705" t="b">
        <f ca="1"/>
        <v>0</v>
      </c>
      <c r="B705" t="b">
        <f ca="1"/>
        <v>0</v>
      </c>
      <c r="C705" t="b">
        <f ca="1"/>
        <v>0</v>
      </c>
      <c r="D705" t="b">
        <f ca="1"/>
        <v>0</v>
      </c>
      <c r="E705" t="b">
        <f ca="1"/>
        <v>0</v>
      </c>
      <c r="F705" t="b">
        <f ca="1"/>
        <v>0</v>
      </c>
      <c r="G705" t="b">
        <f ca="1"/>
        <v>0</v>
      </c>
      <c r="I705" t="b">
        <f ca="1"/>
        <v>0</v>
      </c>
      <c r="J705" t="b">
        <f ca="1"/>
        <v>0</v>
      </c>
      <c r="K705" t="b">
        <f ca="1"/>
        <v>0</v>
      </c>
      <c r="L705" t="b">
        <f ca="1"/>
        <v>0</v>
      </c>
    </row>
    <row r="706" spans="1:12" hidden="1">
      <c r="A706" t="b">
        <f ca="1"/>
        <v>0</v>
      </c>
      <c r="B706" t="b">
        <f ca="1"/>
        <v>0</v>
      </c>
      <c r="C706" t="b">
        <f ca="1"/>
        <v>0</v>
      </c>
      <c r="D706" t="b">
        <f ca="1"/>
        <v>0</v>
      </c>
      <c r="E706" t="b">
        <f ca="1"/>
        <v>0</v>
      </c>
      <c r="F706" t="b">
        <f ca="1"/>
        <v>0</v>
      </c>
      <c r="G706" t="b">
        <f ca="1"/>
        <v>0</v>
      </c>
      <c r="I706" t="b">
        <f ca="1"/>
        <v>0</v>
      </c>
      <c r="J706" t="b">
        <f ca="1"/>
        <v>0</v>
      </c>
      <c r="K706" t="b">
        <f ca="1"/>
        <v>0</v>
      </c>
      <c r="L706" t="b">
        <f ca="1"/>
        <v>0</v>
      </c>
    </row>
    <row r="707" spans="1:12" hidden="1">
      <c r="A707" t="b">
        <f ca="1"/>
        <v>0</v>
      </c>
      <c r="B707" t="b">
        <f ca="1"/>
        <v>0</v>
      </c>
      <c r="C707" t="b">
        <f ca="1"/>
        <v>0</v>
      </c>
      <c r="D707" t="b">
        <f ca="1"/>
        <v>0</v>
      </c>
      <c r="E707" t="b">
        <f ca="1"/>
        <v>0</v>
      </c>
      <c r="F707" t="b">
        <f ca="1"/>
        <v>0</v>
      </c>
      <c r="G707" t="b">
        <f ca="1"/>
        <v>0</v>
      </c>
      <c r="I707" t="b">
        <f ca="1"/>
        <v>0</v>
      </c>
      <c r="J707" t="b">
        <f ca="1"/>
        <v>0</v>
      </c>
      <c r="K707" t="b">
        <f ca="1"/>
        <v>0</v>
      </c>
      <c r="L707" t="b">
        <f ca="1"/>
        <v>0</v>
      </c>
    </row>
    <row r="708" spans="1:12" hidden="1">
      <c r="A708" t="b">
        <f ca="1"/>
        <v>0</v>
      </c>
      <c r="B708" t="b">
        <f ca="1"/>
        <v>0</v>
      </c>
      <c r="C708" t="b">
        <f ca="1"/>
        <v>0</v>
      </c>
      <c r="D708" t="b">
        <f ca="1"/>
        <v>0</v>
      </c>
      <c r="E708" t="b">
        <f ca="1"/>
        <v>0</v>
      </c>
      <c r="F708" t="b">
        <f ca="1"/>
        <v>0</v>
      </c>
      <c r="G708" t="b">
        <f ca="1"/>
        <v>0</v>
      </c>
      <c r="I708" t="b">
        <f ca="1"/>
        <v>0</v>
      </c>
      <c r="J708" t="b">
        <f ca="1"/>
        <v>0</v>
      </c>
      <c r="K708" t="b">
        <f ca="1"/>
        <v>0</v>
      </c>
      <c r="L708" t="b">
        <f ca="1"/>
        <v>0</v>
      </c>
    </row>
    <row r="709" spans="1:12" hidden="1">
      <c r="A709" t="b">
        <f ca="1"/>
        <v>0</v>
      </c>
      <c r="B709" t="b">
        <f ca="1"/>
        <v>0</v>
      </c>
      <c r="C709" t="b">
        <f ca="1"/>
        <v>0</v>
      </c>
      <c r="D709" t="b">
        <f ca="1"/>
        <v>0</v>
      </c>
      <c r="E709" t="b">
        <f ca="1"/>
        <v>0</v>
      </c>
      <c r="F709" t="b">
        <f ca="1"/>
        <v>0</v>
      </c>
      <c r="G709" t="b">
        <f ca="1"/>
        <v>0</v>
      </c>
      <c r="I709" t="b">
        <f ca="1"/>
        <v>0</v>
      </c>
      <c r="J709" t="b">
        <f ca="1"/>
        <v>0</v>
      </c>
      <c r="K709" t="b">
        <f ca="1"/>
        <v>0</v>
      </c>
      <c r="L709" t="b">
        <f ca="1"/>
        <v>0</v>
      </c>
    </row>
    <row r="710" spans="1:12" hidden="1">
      <c r="A710" t="b">
        <f ca="1"/>
        <v>0</v>
      </c>
      <c r="B710" t="b">
        <f ca="1"/>
        <v>0</v>
      </c>
      <c r="C710" t="b">
        <f ca="1"/>
        <v>0</v>
      </c>
      <c r="D710" t="b">
        <f ca="1"/>
        <v>0</v>
      </c>
      <c r="E710" t="b">
        <f ca="1"/>
        <v>0</v>
      </c>
      <c r="F710" t="b">
        <f ca="1"/>
        <v>0</v>
      </c>
      <c r="G710" t="b">
        <f ca="1"/>
        <v>0</v>
      </c>
      <c r="I710" t="b">
        <f ca="1"/>
        <v>0</v>
      </c>
      <c r="J710" t="b">
        <f ca="1"/>
        <v>0</v>
      </c>
      <c r="K710" t="b">
        <f ca="1"/>
        <v>0</v>
      </c>
      <c r="L710" t="b">
        <f ca="1"/>
        <v>0</v>
      </c>
    </row>
    <row r="711" spans="1:12" hidden="1">
      <c r="A711" t="b">
        <f ca="1"/>
        <v>0</v>
      </c>
      <c r="B711" t="b">
        <f ca="1"/>
        <v>0</v>
      </c>
      <c r="C711" t="b">
        <f ca="1"/>
        <v>0</v>
      </c>
      <c r="D711" t="b">
        <f ca="1"/>
        <v>0</v>
      </c>
      <c r="E711" t="b">
        <f ca="1"/>
        <v>0</v>
      </c>
      <c r="F711" t="b">
        <f ca="1"/>
        <v>0</v>
      </c>
      <c r="G711" t="b">
        <f ca="1"/>
        <v>0</v>
      </c>
      <c r="I711" t="b">
        <f ca="1"/>
        <v>0</v>
      </c>
      <c r="J711" t="b">
        <f ca="1"/>
        <v>0</v>
      </c>
      <c r="K711" t="b">
        <f ca="1"/>
        <v>0</v>
      </c>
      <c r="L711" t="b">
        <f ca="1"/>
        <v>0</v>
      </c>
    </row>
    <row r="712" spans="1:12" hidden="1">
      <c r="A712" t="b">
        <f ca="1"/>
        <v>0</v>
      </c>
      <c r="B712" t="b">
        <f ca="1"/>
        <v>0</v>
      </c>
      <c r="C712" t="b">
        <f ca="1"/>
        <v>0</v>
      </c>
      <c r="D712" t="b">
        <f ca="1"/>
        <v>0</v>
      </c>
      <c r="E712" t="b">
        <f ca="1"/>
        <v>0</v>
      </c>
      <c r="F712" t="b">
        <f ca="1"/>
        <v>0</v>
      </c>
      <c r="G712" t="b">
        <f ca="1"/>
        <v>0</v>
      </c>
      <c r="I712" t="b">
        <f ca="1"/>
        <v>0</v>
      </c>
      <c r="J712" t="b">
        <f ca="1"/>
        <v>0</v>
      </c>
      <c r="K712" t="b">
        <f ca="1"/>
        <v>0</v>
      </c>
      <c r="L712" t="b">
        <f ca="1"/>
        <v>0</v>
      </c>
    </row>
    <row r="713" spans="1:12" hidden="1">
      <c r="A713" t="b">
        <f ca="1"/>
        <v>0</v>
      </c>
      <c r="B713" t="b">
        <f ca="1"/>
        <v>0</v>
      </c>
      <c r="C713" t="b">
        <f ca="1"/>
        <v>0</v>
      </c>
      <c r="D713" t="b">
        <f ca="1"/>
        <v>0</v>
      </c>
      <c r="E713" t="b">
        <f ca="1"/>
        <v>0</v>
      </c>
      <c r="F713" t="b">
        <f ca="1"/>
        <v>0</v>
      </c>
      <c r="G713" t="b">
        <f ca="1"/>
        <v>0</v>
      </c>
      <c r="I713" t="b">
        <f ca="1"/>
        <v>0</v>
      </c>
      <c r="J713" t="b">
        <f ca="1"/>
        <v>0</v>
      </c>
      <c r="K713" t="b">
        <f ca="1"/>
        <v>0</v>
      </c>
      <c r="L713" t="b">
        <f ca="1"/>
        <v>0</v>
      </c>
    </row>
    <row r="714" spans="1:12" hidden="1">
      <c r="A714" t="b">
        <f ca="1"/>
        <v>0</v>
      </c>
      <c r="B714" t="b">
        <f ca="1"/>
        <v>0</v>
      </c>
      <c r="C714" t="b">
        <f ca="1"/>
        <v>0</v>
      </c>
      <c r="D714" t="b">
        <f ca="1"/>
        <v>0</v>
      </c>
      <c r="E714" t="b">
        <f ca="1"/>
        <v>0</v>
      </c>
      <c r="F714" t="b">
        <f ca="1"/>
        <v>0</v>
      </c>
      <c r="G714" t="b">
        <f ca="1"/>
        <v>0</v>
      </c>
      <c r="I714" t="b">
        <f ca="1"/>
        <v>0</v>
      </c>
      <c r="J714" t="b">
        <f ca="1"/>
        <v>0</v>
      </c>
      <c r="K714" t="b">
        <f ca="1"/>
        <v>0</v>
      </c>
      <c r="L714" t="b">
        <f ca="1"/>
        <v>0</v>
      </c>
    </row>
    <row r="715" spans="1:12" hidden="1">
      <c r="A715" t="b">
        <f ca="1"/>
        <v>0</v>
      </c>
      <c r="B715" t="b">
        <f ca="1"/>
        <v>0</v>
      </c>
      <c r="C715" t="b">
        <f ca="1"/>
        <v>0</v>
      </c>
      <c r="D715" t="b">
        <f ca="1"/>
        <v>0</v>
      </c>
      <c r="E715" t="b">
        <f ca="1"/>
        <v>0</v>
      </c>
      <c r="F715" t="b">
        <f ca="1"/>
        <v>0</v>
      </c>
      <c r="G715" t="b">
        <f ca="1"/>
        <v>0</v>
      </c>
      <c r="I715" t="b">
        <f ca="1"/>
        <v>0</v>
      </c>
      <c r="J715" t="b">
        <f ca="1"/>
        <v>0</v>
      </c>
      <c r="K715" t="b">
        <f ca="1"/>
        <v>0</v>
      </c>
      <c r="L715" t="b">
        <f ca="1"/>
        <v>0</v>
      </c>
    </row>
    <row r="716" spans="1:12" hidden="1">
      <c r="A716" t="b">
        <f ca="1"/>
        <v>0</v>
      </c>
      <c r="B716" t="b">
        <f ca="1"/>
        <v>0</v>
      </c>
      <c r="C716" t="b">
        <f ca="1"/>
        <v>0</v>
      </c>
      <c r="D716" t="b">
        <f ca="1"/>
        <v>0</v>
      </c>
      <c r="E716" t="b">
        <f ca="1"/>
        <v>0</v>
      </c>
      <c r="F716" t="b">
        <f ca="1"/>
        <v>0</v>
      </c>
      <c r="G716" t="b">
        <f ca="1"/>
        <v>0</v>
      </c>
      <c r="I716" t="b">
        <f ca="1"/>
        <v>0</v>
      </c>
      <c r="J716" t="b">
        <f ca="1"/>
        <v>0</v>
      </c>
      <c r="K716" t="b">
        <f ca="1"/>
        <v>0</v>
      </c>
      <c r="L716" t="b">
        <f ca="1"/>
        <v>0</v>
      </c>
    </row>
    <row r="717" spans="1:12" hidden="1">
      <c r="A717" t="b">
        <f ca="1"/>
        <v>0</v>
      </c>
      <c r="B717" t="b">
        <f ca="1"/>
        <v>0</v>
      </c>
      <c r="C717" t="b">
        <f ca="1"/>
        <v>0</v>
      </c>
      <c r="D717" t="b">
        <f ca="1"/>
        <v>0</v>
      </c>
      <c r="E717" t="b">
        <f ca="1"/>
        <v>0</v>
      </c>
      <c r="F717" t="b">
        <f ca="1"/>
        <v>0</v>
      </c>
      <c r="G717" t="b">
        <f ca="1"/>
        <v>0</v>
      </c>
      <c r="I717" t="b">
        <f ca="1"/>
        <v>0</v>
      </c>
      <c r="J717" t="b">
        <f ca="1"/>
        <v>0</v>
      </c>
      <c r="K717" t="b">
        <f ca="1"/>
        <v>0</v>
      </c>
      <c r="L717" t="b">
        <f ca="1"/>
        <v>0</v>
      </c>
    </row>
    <row r="718" spans="1:12" hidden="1">
      <c r="A718" t="b">
        <f ca="1"/>
        <v>0</v>
      </c>
      <c r="B718" t="b">
        <f ca="1"/>
        <v>0</v>
      </c>
      <c r="C718" t="b">
        <f ca="1"/>
        <v>0</v>
      </c>
      <c r="D718" t="b">
        <f ca="1"/>
        <v>0</v>
      </c>
      <c r="E718" t="b">
        <f ca="1"/>
        <v>0</v>
      </c>
      <c r="F718" t="b">
        <f ca="1"/>
        <v>0</v>
      </c>
      <c r="G718" t="b">
        <f ca="1"/>
        <v>0</v>
      </c>
      <c r="I718" t="b">
        <f ca="1"/>
        <v>0</v>
      </c>
      <c r="J718" t="b">
        <f ca="1"/>
        <v>0</v>
      </c>
      <c r="K718" t="b">
        <f ca="1"/>
        <v>0</v>
      </c>
      <c r="L718" t="b">
        <f ca="1"/>
        <v>0</v>
      </c>
    </row>
    <row r="719" spans="1:12" hidden="1">
      <c r="A719" t="b">
        <f ca="1"/>
        <v>0</v>
      </c>
      <c r="B719" t="b">
        <f ca="1"/>
        <v>0</v>
      </c>
      <c r="C719" t="b">
        <f ca="1"/>
        <v>0</v>
      </c>
      <c r="D719" t="b">
        <f ca="1"/>
        <v>0</v>
      </c>
      <c r="E719" t="b">
        <f ca="1"/>
        <v>0</v>
      </c>
      <c r="F719" t="b">
        <f ca="1"/>
        <v>0</v>
      </c>
      <c r="G719" t="b">
        <f ca="1"/>
        <v>0</v>
      </c>
      <c r="I719" t="b">
        <f ca="1"/>
        <v>0</v>
      </c>
      <c r="J719" t="b">
        <f ca="1"/>
        <v>0</v>
      </c>
      <c r="K719" t="b">
        <f ca="1"/>
        <v>0</v>
      </c>
      <c r="L719" t="b">
        <f ca="1"/>
        <v>0</v>
      </c>
    </row>
    <row r="720" spans="1:12" hidden="1">
      <c r="A720" t="b">
        <f ca="1"/>
        <v>0</v>
      </c>
      <c r="B720" t="b">
        <f ca="1"/>
        <v>0</v>
      </c>
      <c r="C720" t="b">
        <f ca="1"/>
        <v>0</v>
      </c>
      <c r="D720" t="b">
        <f ca="1"/>
        <v>0</v>
      </c>
      <c r="E720" t="b">
        <f ca="1"/>
        <v>0</v>
      </c>
      <c r="F720" t="b">
        <f ca="1"/>
        <v>0</v>
      </c>
      <c r="G720" t="b">
        <f ca="1"/>
        <v>0</v>
      </c>
      <c r="I720" t="b">
        <f ca="1"/>
        <v>0</v>
      </c>
      <c r="J720" t="b">
        <f ca="1"/>
        <v>0</v>
      </c>
      <c r="K720" t="b">
        <f ca="1"/>
        <v>0</v>
      </c>
      <c r="L720" t="b">
        <f ca="1"/>
        <v>0</v>
      </c>
    </row>
    <row r="721" spans="1:12" hidden="1">
      <c r="A721" t="b">
        <f ca="1"/>
        <v>0</v>
      </c>
      <c r="B721" t="b">
        <f ca="1"/>
        <v>0</v>
      </c>
      <c r="C721" t="b">
        <f ca="1"/>
        <v>0</v>
      </c>
      <c r="D721" t="b">
        <f ca="1"/>
        <v>0</v>
      </c>
      <c r="E721" t="b">
        <f ca="1"/>
        <v>0</v>
      </c>
      <c r="F721" t="b">
        <f ca="1"/>
        <v>0</v>
      </c>
      <c r="G721" t="b">
        <f ca="1"/>
        <v>0</v>
      </c>
      <c r="I721" t="b">
        <f ca="1"/>
        <v>0</v>
      </c>
      <c r="J721" t="b">
        <f ca="1"/>
        <v>0</v>
      </c>
      <c r="K721" t="b">
        <f ca="1"/>
        <v>0</v>
      </c>
      <c r="L721" t="b">
        <f ca="1"/>
        <v>0</v>
      </c>
    </row>
    <row r="722" spans="1:12" hidden="1">
      <c r="A722" t="b">
        <f ca="1"/>
        <v>0</v>
      </c>
      <c r="B722" t="b">
        <f ca="1"/>
        <v>0</v>
      </c>
      <c r="C722" t="b">
        <f ca="1"/>
        <v>0</v>
      </c>
      <c r="D722" t="b">
        <f ca="1"/>
        <v>0</v>
      </c>
      <c r="E722" t="b">
        <f ca="1"/>
        <v>0</v>
      </c>
      <c r="F722" t="b">
        <f ca="1"/>
        <v>0</v>
      </c>
      <c r="G722" t="b">
        <f ca="1"/>
        <v>0</v>
      </c>
      <c r="I722" t="b">
        <f ca="1"/>
        <v>0</v>
      </c>
      <c r="J722" t="b">
        <f ca="1"/>
        <v>0</v>
      </c>
      <c r="K722" t="b">
        <f ca="1"/>
        <v>0</v>
      </c>
      <c r="L722" t="b">
        <f ca="1"/>
        <v>0</v>
      </c>
    </row>
    <row r="723" spans="1:12" hidden="1">
      <c r="A723" t="b">
        <f ca="1"/>
        <v>0</v>
      </c>
      <c r="B723" t="b">
        <f ca="1"/>
        <v>0</v>
      </c>
      <c r="C723" t="b">
        <f ca="1"/>
        <v>0</v>
      </c>
      <c r="D723" t="b">
        <f ca="1"/>
        <v>0</v>
      </c>
      <c r="E723" t="b">
        <f ca="1"/>
        <v>0</v>
      </c>
      <c r="F723" t="b">
        <f ca="1"/>
        <v>0</v>
      </c>
      <c r="G723" t="b">
        <f ca="1"/>
        <v>0</v>
      </c>
      <c r="I723" t="b">
        <f ca="1"/>
        <v>0</v>
      </c>
      <c r="J723" t="b">
        <f ca="1"/>
        <v>0</v>
      </c>
      <c r="K723" t="b">
        <f ca="1"/>
        <v>0</v>
      </c>
      <c r="L723" t="b">
        <f ca="1"/>
        <v>0</v>
      </c>
    </row>
    <row r="724" spans="1:12" hidden="1">
      <c r="A724" t="b">
        <f ca="1"/>
        <v>0</v>
      </c>
      <c r="B724" t="b">
        <f ca="1"/>
        <v>0</v>
      </c>
      <c r="C724" t="b">
        <f ca="1"/>
        <v>0</v>
      </c>
      <c r="D724" t="b">
        <f ca="1"/>
        <v>0</v>
      </c>
      <c r="E724" t="b">
        <f ca="1"/>
        <v>0</v>
      </c>
      <c r="F724" t="b">
        <f ca="1"/>
        <v>0</v>
      </c>
      <c r="G724" t="b">
        <f ca="1"/>
        <v>0</v>
      </c>
      <c r="I724" t="b">
        <f ca="1"/>
        <v>0</v>
      </c>
      <c r="J724" t="b">
        <f ca="1"/>
        <v>0</v>
      </c>
      <c r="K724" t="b">
        <f ca="1"/>
        <v>0</v>
      </c>
      <c r="L724" t="b">
        <f ca="1"/>
        <v>0</v>
      </c>
    </row>
    <row r="725" spans="1:12" hidden="1">
      <c r="A725" t="b">
        <f ca="1"/>
        <v>0</v>
      </c>
      <c r="B725" t="b">
        <f ca="1"/>
        <v>0</v>
      </c>
      <c r="C725" t="b">
        <f ca="1"/>
        <v>0</v>
      </c>
      <c r="D725" t="b">
        <f ca="1"/>
        <v>0</v>
      </c>
      <c r="E725" t="b">
        <f ca="1"/>
        <v>0</v>
      </c>
      <c r="F725" t="b">
        <f ca="1"/>
        <v>0</v>
      </c>
      <c r="G725" t="b">
        <f ca="1"/>
        <v>0</v>
      </c>
      <c r="I725" t="b">
        <f ca="1"/>
        <v>0</v>
      </c>
      <c r="J725" t="b">
        <f ca="1"/>
        <v>0</v>
      </c>
      <c r="K725" t="b">
        <f ca="1"/>
        <v>0</v>
      </c>
      <c r="L725" t="b">
        <f ca="1"/>
        <v>0</v>
      </c>
    </row>
    <row r="726" spans="1:12" hidden="1">
      <c r="A726" t="b">
        <f ca="1"/>
        <v>0</v>
      </c>
      <c r="B726" t="b">
        <f ca="1"/>
        <v>0</v>
      </c>
      <c r="C726" t="b">
        <f ca="1"/>
        <v>0</v>
      </c>
      <c r="D726" t="b">
        <f ca="1"/>
        <v>0</v>
      </c>
      <c r="E726" t="b">
        <f ca="1"/>
        <v>0</v>
      </c>
      <c r="F726" t="b">
        <f ca="1"/>
        <v>0</v>
      </c>
      <c r="G726" t="b">
        <f ca="1"/>
        <v>0</v>
      </c>
    </row>
    <row r="727" spans="1:12" hidden="1">
      <c r="A727" t="b">
        <f ca="1"/>
        <v>0</v>
      </c>
      <c r="B727" t="b">
        <f ca="1"/>
        <v>0</v>
      </c>
      <c r="C727" t="b">
        <f ca="1"/>
        <v>0</v>
      </c>
      <c r="D727" t="b">
        <f ca="1"/>
        <v>0</v>
      </c>
      <c r="E727" t="b">
        <f ca="1"/>
        <v>0</v>
      </c>
      <c r="F727" t="b">
        <f ca="1"/>
        <v>0</v>
      </c>
      <c r="G727" t="b">
        <f ca="1"/>
        <v>0</v>
      </c>
    </row>
    <row r="728" spans="1:12" hidden="1">
      <c r="A728" t="b">
        <f ca="1"/>
        <v>0</v>
      </c>
      <c r="B728" t="b">
        <f ca="1"/>
        <v>0</v>
      </c>
      <c r="C728" t="b">
        <f ca="1"/>
        <v>0</v>
      </c>
      <c r="D728" t="b">
        <f ca="1"/>
        <v>0</v>
      </c>
      <c r="E728" t="b">
        <f ca="1"/>
        <v>0</v>
      </c>
      <c r="F728" t="b">
        <f ca="1"/>
        <v>0</v>
      </c>
      <c r="G728" t="b">
        <f ca="1"/>
        <v>0</v>
      </c>
    </row>
    <row r="729" spans="1:12" hidden="1">
      <c r="A729" t="b">
        <f ca="1"/>
        <v>0</v>
      </c>
      <c r="B729" t="b">
        <f ca="1"/>
        <v>0</v>
      </c>
      <c r="C729" t="b">
        <f ca="1"/>
        <v>0</v>
      </c>
      <c r="D729" t="b">
        <f ca="1"/>
        <v>0</v>
      </c>
      <c r="E729" t="b">
        <f ca="1"/>
        <v>0</v>
      </c>
      <c r="F729" t="b">
        <f ca="1"/>
        <v>0</v>
      </c>
      <c r="G729" t="b">
        <f ca="1"/>
        <v>0</v>
      </c>
    </row>
    <row r="730" spans="1:12" hidden="1">
      <c r="A730" t="b">
        <f ca="1"/>
        <v>0</v>
      </c>
      <c r="B730" t="b">
        <f ca="1"/>
        <v>0</v>
      </c>
      <c r="C730" t="b">
        <f ca="1"/>
        <v>0</v>
      </c>
      <c r="D730" t="b">
        <f ca="1"/>
        <v>0</v>
      </c>
      <c r="E730" t="b">
        <f ca="1"/>
        <v>0</v>
      </c>
      <c r="F730" t="b">
        <f ca="1"/>
        <v>0</v>
      </c>
      <c r="G730" t="b">
        <f ca="1"/>
        <v>0</v>
      </c>
    </row>
    <row r="731" spans="1:12" hidden="1">
      <c r="A731" t="b">
        <f ca="1"/>
        <v>0</v>
      </c>
      <c r="B731" t="b">
        <f ca="1"/>
        <v>0</v>
      </c>
      <c r="C731" t="b">
        <f ca="1"/>
        <v>0</v>
      </c>
      <c r="D731" t="b">
        <f ca="1"/>
        <v>0</v>
      </c>
      <c r="E731" t="b">
        <f ca="1"/>
        <v>0</v>
      </c>
      <c r="F731" t="b">
        <f ca="1"/>
        <v>0</v>
      </c>
      <c r="G731" t="b">
        <f ca="1"/>
        <v>0</v>
      </c>
    </row>
    <row r="732" spans="1:12" hidden="1">
      <c r="A732" t="b">
        <f ca="1"/>
        <v>0</v>
      </c>
      <c r="B732" t="b">
        <f ca="1"/>
        <v>0</v>
      </c>
      <c r="C732" t="b">
        <f ca="1"/>
        <v>0</v>
      </c>
      <c r="D732" t="b">
        <f ca="1"/>
        <v>0</v>
      </c>
      <c r="E732" t="b">
        <f ca="1"/>
        <v>0</v>
      </c>
      <c r="F732" t="b">
        <f ca="1"/>
        <v>0</v>
      </c>
      <c r="G732" t="b">
        <f ca="1"/>
        <v>0</v>
      </c>
    </row>
    <row r="733" spans="1:12" hidden="1">
      <c r="A733" t="b">
        <f ca="1"/>
        <v>0</v>
      </c>
      <c r="B733" t="b">
        <f ca="1"/>
        <v>0</v>
      </c>
      <c r="C733" t="b">
        <f ca="1"/>
        <v>0</v>
      </c>
      <c r="D733" t="b">
        <f ca="1"/>
        <v>0</v>
      </c>
      <c r="E733" t="b">
        <f ca="1"/>
        <v>0</v>
      </c>
      <c r="F733" t="b">
        <f ca="1"/>
        <v>0</v>
      </c>
      <c r="G733" t="b">
        <f ca="1"/>
        <v>0</v>
      </c>
    </row>
    <row r="734" spans="1:12" hidden="1">
      <c r="A734" t="b">
        <f ca="1"/>
        <v>0</v>
      </c>
      <c r="B734" t="b">
        <f ca="1"/>
        <v>0</v>
      </c>
      <c r="C734" t="b">
        <f ca="1"/>
        <v>0</v>
      </c>
      <c r="D734" t="b">
        <f ca="1"/>
        <v>0</v>
      </c>
      <c r="E734" t="b">
        <f ca="1"/>
        <v>0</v>
      </c>
      <c r="F734" t="b">
        <f ca="1"/>
        <v>0</v>
      </c>
      <c r="G734" t="b">
        <f ca="1"/>
        <v>0</v>
      </c>
    </row>
    <row r="735" spans="1:12" hidden="1">
      <c r="A735" t="b">
        <f ca="1"/>
        <v>0</v>
      </c>
      <c r="B735" t="b">
        <f ca="1"/>
        <v>0</v>
      </c>
      <c r="C735" t="b">
        <f ca="1"/>
        <v>0</v>
      </c>
      <c r="D735" t="b">
        <f ca="1"/>
        <v>0</v>
      </c>
      <c r="E735" t="b">
        <f ca="1"/>
        <v>0</v>
      </c>
      <c r="F735" t="b">
        <f ca="1"/>
        <v>0</v>
      </c>
      <c r="G735" t="b">
        <f ca="1"/>
        <v>0</v>
      </c>
    </row>
    <row r="736" spans="1:12" hidden="1">
      <c r="A736" t="b">
        <f ca="1"/>
        <v>0</v>
      </c>
      <c r="B736" t="b">
        <f ca="1"/>
        <v>0</v>
      </c>
      <c r="C736" t="b">
        <f ca="1"/>
        <v>0</v>
      </c>
      <c r="D736" t="b">
        <f ca="1"/>
        <v>0</v>
      </c>
      <c r="E736" t="b">
        <f ca="1"/>
        <v>0</v>
      </c>
      <c r="F736" t="b">
        <f ca="1"/>
        <v>0</v>
      </c>
      <c r="G736" t="b">
        <f ca="1"/>
        <v>0</v>
      </c>
    </row>
    <row r="737" spans="1:7" hidden="1">
      <c r="A737" t="b">
        <f ca="1"/>
        <v>0</v>
      </c>
      <c r="B737" t="b">
        <f ca="1"/>
        <v>0</v>
      </c>
      <c r="C737" t="b">
        <f ca="1"/>
        <v>0</v>
      </c>
      <c r="D737" t="b">
        <f ca="1"/>
        <v>0</v>
      </c>
      <c r="E737" t="b">
        <f ca="1"/>
        <v>0</v>
      </c>
      <c r="F737" t="b">
        <f ca="1"/>
        <v>0</v>
      </c>
      <c r="G737" t="b">
        <f ca="1"/>
        <v>0</v>
      </c>
    </row>
    <row r="738" spans="1:7" hidden="1">
      <c r="A738" t="b">
        <f ca="1"/>
        <v>0</v>
      </c>
      <c r="B738" t="b">
        <f ca="1"/>
        <v>0</v>
      </c>
      <c r="C738" t="b">
        <f ca="1"/>
        <v>0</v>
      </c>
      <c r="D738" t="b">
        <f ca="1"/>
        <v>0</v>
      </c>
      <c r="E738" t="b">
        <f ca="1"/>
        <v>0</v>
      </c>
      <c r="F738" t="b">
        <f ca="1"/>
        <v>0</v>
      </c>
      <c r="G738" t="b">
        <f ca="1"/>
        <v>0</v>
      </c>
    </row>
    <row r="739" spans="1:7" hidden="1">
      <c r="A739" t="b">
        <f ca="1"/>
        <v>0</v>
      </c>
      <c r="B739" t="b">
        <f ca="1"/>
        <v>0</v>
      </c>
      <c r="C739" t="b">
        <f ca="1"/>
        <v>0</v>
      </c>
      <c r="D739" t="b">
        <f ca="1"/>
        <v>0</v>
      </c>
      <c r="E739" t="b">
        <f ca="1"/>
        <v>0</v>
      </c>
      <c r="F739" t="b">
        <f ca="1"/>
        <v>0</v>
      </c>
      <c r="G739" t="b">
        <f ca="1"/>
        <v>0</v>
      </c>
    </row>
    <row r="740" spans="1:7" hidden="1">
      <c r="A740" t="b">
        <f ca="1"/>
        <v>0</v>
      </c>
      <c r="B740" t="b">
        <f ca="1"/>
        <v>0</v>
      </c>
      <c r="C740" t="b">
        <f ca="1"/>
        <v>0</v>
      </c>
      <c r="D740" t="b">
        <f ca="1"/>
        <v>0</v>
      </c>
      <c r="E740" t="b">
        <f ca="1"/>
        <v>0</v>
      </c>
      <c r="F740" t="b">
        <f ca="1"/>
        <v>0</v>
      </c>
      <c r="G740" t="b">
        <f ca="1"/>
        <v>0</v>
      </c>
    </row>
    <row r="741" spans="1:7" hidden="1">
      <c r="A741" t="b">
        <f ca="1"/>
        <v>0</v>
      </c>
      <c r="B741" t="b">
        <f ca="1"/>
        <v>0</v>
      </c>
      <c r="C741" t="b">
        <f ca="1"/>
        <v>0</v>
      </c>
      <c r="D741" t="b">
        <f ca="1"/>
        <v>0</v>
      </c>
      <c r="E741" t="b">
        <f ca="1"/>
        <v>0</v>
      </c>
      <c r="F741" t="b">
        <f ca="1"/>
        <v>0</v>
      </c>
      <c r="G741" t="b">
        <f ca="1"/>
        <v>0</v>
      </c>
    </row>
    <row r="742" spans="1:7" hidden="1">
      <c r="A742" t="b">
        <f ca="1"/>
        <v>0</v>
      </c>
      <c r="B742" t="b">
        <f ca="1"/>
        <v>0</v>
      </c>
      <c r="C742" t="b">
        <f ca="1"/>
        <v>0</v>
      </c>
      <c r="D742" t="b">
        <f ca="1"/>
        <v>0</v>
      </c>
      <c r="E742" t="b">
        <f ca="1"/>
        <v>0</v>
      </c>
      <c r="F742" t="b">
        <f ca="1"/>
        <v>0</v>
      </c>
      <c r="G742" t="b">
        <f ca="1"/>
        <v>0</v>
      </c>
    </row>
    <row r="743" spans="1:7" hidden="1">
      <c r="A743" t="b">
        <f ca="1"/>
        <v>0</v>
      </c>
      <c r="B743" t="b">
        <f ca="1"/>
        <v>0</v>
      </c>
      <c r="C743" t="b">
        <f ca="1"/>
        <v>0</v>
      </c>
      <c r="D743" t="b">
        <f ca="1"/>
        <v>0</v>
      </c>
      <c r="E743" t="b">
        <f ca="1"/>
        <v>0</v>
      </c>
      <c r="F743" t="b">
        <f ca="1"/>
        <v>0</v>
      </c>
      <c r="G743" t="b">
        <f ca="1"/>
        <v>0</v>
      </c>
    </row>
    <row r="744" spans="1:7" hidden="1">
      <c r="A744" t="b">
        <f ca="1"/>
        <v>0</v>
      </c>
      <c r="B744" t="b">
        <f ca="1"/>
        <v>0</v>
      </c>
      <c r="C744" t="b">
        <f ca="1"/>
        <v>0</v>
      </c>
      <c r="D744" t="b">
        <f ca="1"/>
        <v>0</v>
      </c>
      <c r="E744" t="b">
        <f ca="1"/>
        <v>0</v>
      </c>
      <c r="F744" t="b">
        <f ca="1"/>
        <v>0</v>
      </c>
      <c r="G744" t="b">
        <f ca="1"/>
        <v>0</v>
      </c>
    </row>
    <row r="745" spans="1:7" hidden="1">
      <c r="A745" t="b">
        <f ca="1"/>
        <v>0</v>
      </c>
      <c r="B745" t="b">
        <f ca="1"/>
        <v>0</v>
      </c>
      <c r="C745" t="b">
        <f ca="1"/>
        <v>0</v>
      </c>
      <c r="D745" t="b">
        <f ca="1"/>
        <v>0</v>
      </c>
      <c r="E745" t="b">
        <f ca="1"/>
        <v>0</v>
      </c>
      <c r="F745" t="b">
        <f ca="1"/>
        <v>0</v>
      </c>
      <c r="G745" t="b">
        <f ca="1"/>
        <v>0</v>
      </c>
    </row>
    <row r="746" spans="1:7" hidden="1">
      <c r="A746" t="b">
        <f ca="1"/>
        <v>0</v>
      </c>
      <c r="B746" t="b">
        <f ca="1"/>
        <v>0</v>
      </c>
      <c r="C746" t="b">
        <f ca="1"/>
        <v>0</v>
      </c>
      <c r="D746" t="b">
        <f ca="1"/>
        <v>0</v>
      </c>
      <c r="E746" t="b">
        <f ca="1"/>
        <v>0</v>
      </c>
      <c r="F746" t="b">
        <f ca="1"/>
        <v>0</v>
      </c>
      <c r="G746" t="b">
        <f ca="1"/>
        <v>0</v>
      </c>
    </row>
    <row r="747" spans="1:7" hidden="1">
      <c r="A747" t="b">
        <f ca="1"/>
        <v>0</v>
      </c>
      <c r="B747" t="b">
        <f ca="1"/>
        <v>0</v>
      </c>
      <c r="C747" t="b">
        <f ca="1"/>
        <v>0</v>
      </c>
      <c r="D747" t="b">
        <f ca="1"/>
        <v>0</v>
      </c>
      <c r="E747" t="b">
        <f ca="1"/>
        <v>0</v>
      </c>
      <c r="F747" t="b">
        <f ca="1"/>
        <v>0</v>
      </c>
      <c r="G747" t="b">
        <f ca="1"/>
        <v>0</v>
      </c>
    </row>
    <row r="748" spans="1:7" hidden="1">
      <c r="A748" t="b">
        <f ca="1"/>
        <v>0</v>
      </c>
      <c r="B748" t="b">
        <f ca="1"/>
        <v>0</v>
      </c>
      <c r="C748" t="b">
        <f ca="1"/>
        <v>0</v>
      </c>
      <c r="D748" t="b">
        <f ca="1"/>
        <v>0</v>
      </c>
      <c r="E748" t="b">
        <f ca="1"/>
        <v>0</v>
      </c>
      <c r="F748" t="b">
        <f ca="1"/>
        <v>0</v>
      </c>
      <c r="G748" t="b">
        <f ca="1"/>
        <v>0</v>
      </c>
    </row>
    <row r="749" spans="1:7" hidden="1">
      <c r="A749" t="b">
        <f ca="1"/>
        <v>0</v>
      </c>
      <c r="B749" t="b">
        <f ca="1"/>
        <v>0</v>
      </c>
      <c r="C749" t="b">
        <f ca="1"/>
        <v>0</v>
      </c>
      <c r="D749" t="b">
        <f ca="1"/>
        <v>0</v>
      </c>
      <c r="E749" t="b">
        <f ca="1"/>
        <v>0</v>
      </c>
      <c r="F749" t="b">
        <f ca="1"/>
        <v>0</v>
      </c>
      <c r="G749" t="b">
        <f ca="1"/>
        <v>0</v>
      </c>
    </row>
    <row r="750" spans="1:7" hidden="1">
      <c r="A750" t="b">
        <f ca="1"/>
        <v>0</v>
      </c>
      <c r="B750" t="b">
        <f ca="1"/>
        <v>0</v>
      </c>
      <c r="C750" t="b">
        <f ca="1"/>
        <v>0</v>
      </c>
      <c r="D750" t="b">
        <f ca="1"/>
        <v>0</v>
      </c>
      <c r="E750" t="b">
        <f ca="1"/>
        <v>0</v>
      </c>
      <c r="F750" t="b">
        <f ca="1"/>
        <v>0</v>
      </c>
      <c r="G750" t="b">
        <f ca="1"/>
        <v>0</v>
      </c>
    </row>
    <row r="751" spans="1:7" hidden="1">
      <c r="A751" t="b">
        <f ca="1"/>
        <v>0</v>
      </c>
      <c r="B751" t="b">
        <f ca="1"/>
        <v>0</v>
      </c>
      <c r="C751" t="b">
        <f ca="1"/>
        <v>0</v>
      </c>
      <c r="D751" t="b">
        <f ca="1"/>
        <v>0</v>
      </c>
      <c r="E751" t="b">
        <f ca="1"/>
        <v>0</v>
      </c>
      <c r="F751" t="b">
        <f ca="1"/>
        <v>0</v>
      </c>
      <c r="G751" t="b">
        <f ca="1"/>
        <v>0</v>
      </c>
    </row>
    <row r="752" spans="1:7" hidden="1">
      <c r="A752" t="b">
        <f ca="1"/>
        <v>0</v>
      </c>
      <c r="B752" t="b">
        <f ca="1"/>
        <v>0</v>
      </c>
      <c r="C752" t="b">
        <f ca="1"/>
        <v>0</v>
      </c>
      <c r="D752" t="b">
        <f ca="1"/>
        <v>0</v>
      </c>
      <c r="E752" t="b">
        <f ca="1"/>
        <v>0</v>
      </c>
      <c r="F752" t="b">
        <f ca="1"/>
        <v>0</v>
      </c>
      <c r="G752" t="b">
        <f ca="1"/>
        <v>0</v>
      </c>
    </row>
    <row r="753" spans="1:7" hidden="1">
      <c r="A753" t="b">
        <f ca="1"/>
        <v>0</v>
      </c>
      <c r="B753" t="b">
        <f ca="1"/>
        <v>0</v>
      </c>
      <c r="C753" t="b">
        <f ca="1"/>
        <v>0</v>
      </c>
      <c r="D753" t="b">
        <f ca="1"/>
        <v>0</v>
      </c>
      <c r="E753" t="b">
        <f ca="1"/>
        <v>0</v>
      </c>
      <c r="F753" t="b">
        <f ca="1"/>
        <v>0</v>
      </c>
      <c r="G753" t="b">
        <f ca="1"/>
        <v>0</v>
      </c>
    </row>
    <row r="754" spans="1:7" hidden="1">
      <c r="A754" t="b">
        <f ca="1"/>
        <v>0</v>
      </c>
      <c r="B754" t="b">
        <f ca="1"/>
        <v>0</v>
      </c>
      <c r="C754" t="b">
        <f ca="1"/>
        <v>0</v>
      </c>
      <c r="D754" t="b">
        <f ca="1"/>
        <v>0</v>
      </c>
      <c r="E754" t="b">
        <f ca="1"/>
        <v>0</v>
      </c>
      <c r="F754" t="b">
        <f ca="1"/>
        <v>0</v>
      </c>
      <c r="G754" t="b">
        <f ca="1"/>
        <v>0</v>
      </c>
    </row>
    <row r="755" spans="1:7" hidden="1">
      <c r="A755" t="b">
        <f ca="1"/>
        <v>0</v>
      </c>
      <c r="B755" t="b">
        <f ca="1"/>
        <v>0</v>
      </c>
      <c r="C755" t="b">
        <f ca="1"/>
        <v>0</v>
      </c>
      <c r="D755" t="b">
        <f ca="1"/>
        <v>0</v>
      </c>
      <c r="E755" t="b">
        <f ca="1"/>
        <v>0</v>
      </c>
      <c r="F755" t="b">
        <f ca="1"/>
        <v>0</v>
      </c>
      <c r="G755" t="b">
        <f ca="1"/>
        <v>0</v>
      </c>
    </row>
    <row r="756" spans="1:7" hidden="1">
      <c r="A756" t="b">
        <f ca="1"/>
        <v>0</v>
      </c>
      <c r="B756" t="b">
        <f ca="1"/>
        <v>0</v>
      </c>
      <c r="C756" t="b">
        <f ca="1"/>
        <v>0</v>
      </c>
      <c r="D756" t="b">
        <f ca="1"/>
        <v>0</v>
      </c>
      <c r="E756" t="b">
        <f ca="1"/>
        <v>0</v>
      </c>
      <c r="F756" t="b">
        <f ca="1"/>
        <v>0</v>
      </c>
      <c r="G756" t="b">
        <f ca="1"/>
        <v>0</v>
      </c>
    </row>
    <row r="757" spans="1:7" hidden="1">
      <c r="A757" t="b">
        <f ca="1"/>
        <v>0</v>
      </c>
      <c r="B757" t="b">
        <f ca="1"/>
        <v>0</v>
      </c>
      <c r="C757" t="b">
        <f ca="1"/>
        <v>0</v>
      </c>
      <c r="D757" t="b">
        <f ca="1"/>
        <v>0</v>
      </c>
      <c r="E757" t="b">
        <f ca="1"/>
        <v>0</v>
      </c>
      <c r="F757" t="b">
        <f ca="1"/>
        <v>0</v>
      </c>
      <c r="G757" t="b">
        <f ca="1"/>
        <v>0</v>
      </c>
    </row>
    <row r="758" spans="1:7" hidden="1">
      <c r="A758" t="b">
        <f ca="1"/>
        <v>0</v>
      </c>
      <c r="B758" t="b">
        <f ca="1"/>
        <v>0</v>
      </c>
      <c r="C758" t="b">
        <f ca="1"/>
        <v>0</v>
      </c>
      <c r="D758" t="b">
        <f ca="1"/>
        <v>0</v>
      </c>
      <c r="E758" t="b">
        <f ca="1"/>
        <v>0</v>
      </c>
      <c r="F758" t="b">
        <f ca="1"/>
        <v>0</v>
      </c>
      <c r="G758" t="b">
        <f ca="1"/>
        <v>0</v>
      </c>
    </row>
    <row r="759" spans="1:7" hidden="1">
      <c r="A759" t="b">
        <f ca="1"/>
        <v>0</v>
      </c>
      <c r="B759" t="b">
        <f ca="1"/>
        <v>0</v>
      </c>
      <c r="C759" t="b">
        <f ca="1"/>
        <v>0</v>
      </c>
      <c r="D759" t="b">
        <f ca="1"/>
        <v>0</v>
      </c>
      <c r="E759" t="b">
        <f ca="1"/>
        <v>0</v>
      </c>
      <c r="F759" t="b">
        <f ca="1"/>
        <v>0</v>
      </c>
      <c r="G759" t="b">
        <f ca="1"/>
        <v>0</v>
      </c>
    </row>
    <row r="760" spans="1:7" hidden="1">
      <c r="A760" t="b">
        <f ca="1"/>
        <v>0</v>
      </c>
      <c r="B760" t="b">
        <f ca="1"/>
        <v>0</v>
      </c>
      <c r="C760" t="b">
        <f ca="1"/>
        <v>0</v>
      </c>
      <c r="D760" t="b">
        <f ca="1"/>
        <v>0</v>
      </c>
      <c r="E760" t="b">
        <f ca="1"/>
        <v>0</v>
      </c>
      <c r="F760" t="b">
        <f ca="1"/>
        <v>0</v>
      </c>
      <c r="G760" t="b">
        <f ca="1"/>
        <v>0</v>
      </c>
    </row>
    <row r="761" spans="1:7" hidden="1">
      <c r="A761" t="b">
        <f ca="1"/>
        <v>0</v>
      </c>
      <c r="B761" t="b">
        <f ca="1"/>
        <v>0</v>
      </c>
      <c r="C761" t="b">
        <f ca="1"/>
        <v>0</v>
      </c>
      <c r="D761" t="b">
        <f ca="1"/>
        <v>0</v>
      </c>
      <c r="E761" t="b">
        <f ca="1"/>
        <v>0</v>
      </c>
      <c r="F761" t="b">
        <f ca="1"/>
        <v>0</v>
      </c>
      <c r="G761" t="b">
        <f ca="1"/>
        <v>0</v>
      </c>
    </row>
    <row r="762" spans="1:7" hidden="1">
      <c r="A762" t="b">
        <f ca="1"/>
        <v>0</v>
      </c>
      <c r="B762" t="b">
        <f ca="1"/>
        <v>0</v>
      </c>
      <c r="C762" t="b">
        <f ca="1"/>
        <v>0</v>
      </c>
      <c r="D762" t="b">
        <f ca="1"/>
        <v>0</v>
      </c>
      <c r="E762" t="b">
        <f ca="1"/>
        <v>0</v>
      </c>
      <c r="F762" t="b">
        <f ca="1"/>
        <v>0</v>
      </c>
      <c r="G762" t="b">
        <f ca="1"/>
        <v>0</v>
      </c>
    </row>
    <row r="763" spans="1:7" hidden="1">
      <c r="A763" t="b">
        <f ca="1"/>
        <v>0</v>
      </c>
      <c r="B763" t="b">
        <f ca="1"/>
        <v>0</v>
      </c>
      <c r="C763" t="b">
        <f ca="1"/>
        <v>0</v>
      </c>
      <c r="D763" t="b">
        <f ca="1"/>
        <v>0</v>
      </c>
      <c r="E763" t="b">
        <f ca="1"/>
        <v>0</v>
      </c>
      <c r="F763" t="b">
        <f ca="1"/>
        <v>0</v>
      </c>
      <c r="G763" t="b">
        <f ca="1"/>
        <v>0</v>
      </c>
    </row>
    <row r="764" spans="1:7" hidden="1">
      <c r="A764" t="b">
        <f ca="1"/>
        <v>0</v>
      </c>
      <c r="B764" t="b">
        <f ca="1"/>
        <v>0</v>
      </c>
      <c r="C764" t="b">
        <f ca="1"/>
        <v>0</v>
      </c>
      <c r="D764" t="b">
        <f ca="1"/>
        <v>0</v>
      </c>
      <c r="E764" t="b">
        <f ca="1"/>
        <v>0</v>
      </c>
      <c r="F764" t="b">
        <f ca="1"/>
        <v>0</v>
      </c>
      <c r="G764" t="b">
        <f ca="1"/>
        <v>0</v>
      </c>
    </row>
    <row r="765" spans="1:7" hidden="1">
      <c r="A765" t="b">
        <f ca="1"/>
        <v>0</v>
      </c>
      <c r="B765" t="b">
        <f ca="1"/>
        <v>0</v>
      </c>
      <c r="C765" t="b">
        <f ca="1"/>
        <v>0</v>
      </c>
      <c r="D765" t="b">
        <f ca="1"/>
        <v>0</v>
      </c>
      <c r="E765" t="b">
        <f ca="1"/>
        <v>0</v>
      </c>
      <c r="F765" t="b">
        <f ca="1"/>
        <v>0</v>
      </c>
      <c r="G765" t="b">
        <f ca="1"/>
        <v>0</v>
      </c>
    </row>
    <row r="766" spans="1:7" hidden="1">
      <c r="A766" t="b">
        <f ca="1"/>
        <v>0</v>
      </c>
      <c r="B766" t="b">
        <f ca="1"/>
        <v>0</v>
      </c>
      <c r="C766" t="b">
        <f ca="1"/>
        <v>0</v>
      </c>
      <c r="D766" t="b">
        <f ca="1"/>
        <v>0</v>
      </c>
      <c r="E766" t="b">
        <f ca="1"/>
        <v>0</v>
      </c>
      <c r="F766" t="b">
        <f ca="1"/>
        <v>0</v>
      </c>
      <c r="G766" t="b">
        <f ca="1"/>
        <v>0</v>
      </c>
    </row>
    <row r="767" spans="1:7" hidden="1">
      <c r="A767" t="b">
        <f ca="1"/>
        <v>0</v>
      </c>
      <c r="B767" t="b">
        <f ca="1"/>
        <v>0</v>
      </c>
      <c r="C767" t="b">
        <f ca="1"/>
        <v>0</v>
      </c>
      <c r="D767" t="b">
        <f ca="1"/>
        <v>0</v>
      </c>
      <c r="E767" t="b">
        <f ca="1"/>
        <v>0</v>
      </c>
      <c r="F767" t="b">
        <f ca="1"/>
        <v>0</v>
      </c>
      <c r="G767" t="b">
        <f ca="1"/>
        <v>0</v>
      </c>
    </row>
    <row r="768" spans="1:7" hidden="1">
      <c r="A768" t="b">
        <f ca="1"/>
        <v>0</v>
      </c>
      <c r="B768" t="b">
        <f ca="1"/>
        <v>0</v>
      </c>
      <c r="C768" t="b">
        <f ca="1"/>
        <v>0</v>
      </c>
      <c r="D768" t="b">
        <f ca="1"/>
        <v>0</v>
      </c>
      <c r="E768" t="b">
        <f ca="1"/>
        <v>0</v>
      </c>
      <c r="F768" t="b">
        <f ca="1"/>
        <v>0</v>
      </c>
      <c r="G768" t="b">
        <f ca="1"/>
        <v>0</v>
      </c>
    </row>
    <row r="769" spans="1:7" hidden="1">
      <c r="A769" t="b">
        <f ca="1"/>
        <v>0</v>
      </c>
      <c r="B769" t="b">
        <f ca="1"/>
        <v>0</v>
      </c>
      <c r="C769" t="b">
        <f ca="1"/>
        <v>0</v>
      </c>
      <c r="D769" t="b">
        <f ca="1"/>
        <v>0</v>
      </c>
      <c r="E769" t="b">
        <f ca="1"/>
        <v>0</v>
      </c>
      <c r="F769" t="b">
        <f ca="1"/>
        <v>0</v>
      </c>
      <c r="G769" t="b">
        <f ca="1"/>
        <v>0</v>
      </c>
    </row>
    <row r="770" spans="1:7" hidden="1">
      <c r="A770" t="b">
        <f ca="1"/>
        <v>0</v>
      </c>
      <c r="B770" t="b">
        <f ca="1"/>
        <v>0</v>
      </c>
      <c r="C770" t="b">
        <f ca="1"/>
        <v>0</v>
      </c>
      <c r="D770" t="b">
        <f ca="1"/>
        <v>0</v>
      </c>
      <c r="E770" t="b">
        <f ca="1"/>
        <v>0</v>
      </c>
      <c r="F770" t="b">
        <f ca="1"/>
        <v>0</v>
      </c>
      <c r="G770" t="b">
        <f ca="1"/>
        <v>0</v>
      </c>
    </row>
    <row r="771" spans="1:7" hidden="1">
      <c r="A771" t="b">
        <f ca="1"/>
        <v>0</v>
      </c>
      <c r="B771" t="b">
        <f ca="1"/>
        <v>0</v>
      </c>
      <c r="C771" t="b">
        <f ca="1"/>
        <v>0</v>
      </c>
      <c r="D771" t="b">
        <f ca="1"/>
        <v>0</v>
      </c>
      <c r="E771" t="b">
        <f ca="1"/>
        <v>0</v>
      </c>
      <c r="F771" t="b">
        <f ca="1"/>
        <v>0</v>
      </c>
      <c r="G771" t="b">
        <f ca="1"/>
        <v>0</v>
      </c>
    </row>
    <row r="772" spans="1:7" hidden="1">
      <c r="A772" t="b">
        <f ca="1"/>
        <v>0</v>
      </c>
      <c r="B772" t="b">
        <f ca="1"/>
        <v>0</v>
      </c>
      <c r="C772" t="b">
        <f ca="1"/>
        <v>0</v>
      </c>
      <c r="D772" t="b">
        <f ca="1"/>
        <v>0</v>
      </c>
      <c r="E772" t="b">
        <f ca="1"/>
        <v>0</v>
      </c>
      <c r="F772" t="b">
        <f ca="1"/>
        <v>0</v>
      </c>
      <c r="G772" t="b">
        <f ca="1"/>
        <v>0</v>
      </c>
    </row>
    <row r="773" spans="1:7" hidden="1">
      <c r="A773" t="b">
        <f ca="1"/>
        <v>0</v>
      </c>
      <c r="B773" t="b">
        <f ca="1"/>
        <v>0</v>
      </c>
      <c r="C773" t="b">
        <f ca="1"/>
        <v>0</v>
      </c>
      <c r="D773" t="b">
        <f ca="1"/>
        <v>0</v>
      </c>
      <c r="E773" t="b">
        <f ca="1"/>
        <v>0</v>
      </c>
      <c r="F773" t="b">
        <f ca="1"/>
        <v>0</v>
      </c>
      <c r="G773" t="b">
        <f ca="1"/>
        <v>0</v>
      </c>
    </row>
    <row r="774" spans="1:7" hidden="1">
      <c r="A774" t="b">
        <f ca="1"/>
        <v>0</v>
      </c>
      <c r="B774" t="b">
        <f ca="1"/>
        <v>0</v>
      </c>
      <c r="C774" t="b">
        <f ca="1"/>
        <v>0</v>
      </c>
      <c r="D774" t="b">
        <f ca="1"/>
        <v>0</v>
      </c>
      <c r="E774" t="b">
        <f ca="1"/>
        <v>0</v>
      </c>
      <c r="F774" t="b">
        <f ca="1"/>
        <v>0</v>
      </c>
      <c r="G774" t="b">
        <f ca="1"/>
        <v>0</v>
      </c>
    </row>
    <row r="775" spans="1:7" hidden="1">
      <c r="A775" t="b">
        <f ca="1"/>
        <v>0</v>
      </c>
      <c r="B775" t="b">
        <f ca="1"/>
        <v>0</v>
      </c>
      <c r="C775" t="b">
        <f ca="1"/>
        <v>0</v>
      </c>
      <c r="D775" t="b">
        <f ca="1"/>
        <v>0</v>
      </c>
      <c r="E775" t="b">
        <f ca="1"/>
        <v>0</v>
      </c>
      <c r="F775" t="b">
        <f ca="1"/>
        <v>0</v>
      </c>
      <c r="G775" t="b">
        <f ca="1"/>
        <v>0</v>
      </c>
    </row>
    <row r="776" spans="1:7" hidden="1">
      <c r="A776" t="b">
        <f ca="1"/>
        <v>0</v>
      </c>
      <c r="B776" t="b">
        <f ca="1"/>
        <v>0</v>
      </c>
      <c r="C776" t="b">
        <f ca="1"/>
        <v>0</v>
      </c>
      <c r="D776" t="b">
        <f ca="1"/>
        <v>0</v>
      </c>
      <c r="E776" t="b">
        <f ca="1"/>
        <v>0</v>
      </c>
      <c r="F776" t="b">
        <f ca="1"/>
        <v>0</v>
      </c>
      <c r="G776" t="b">
        <f ca="1"/>
        <v>0</v>
      </c>
    </row>
    <row r="777" spans="1:7" hidden="1">
      <c r="A777" t="b">
        <f ca="1"/>
        <v>0</v>
      </c>
      <c r="B777" t="b">
        <f ca="1"/>
        <v>0</v>
      </c>
      <c r="C777" t="b">
        <f ca="1"/>
        <v>0</v>
      </c>
      <c r="D777" t="b">
        <f ca="1"/>
        <v>0</v>
      </c>
      <c r="E777" t="b">
        <f ca="1"/>
        <v>0</v>
      </c>
      <c r="F777" t="b">
        <f ca="1"/>
        <v>0</v>
      </c>
      <c r="G777" t="b">
        <f ca="1"/>
        <v>0</v>
      </c>
    </row>
    <row r="778" spans="1:7" hidden="1">
      <c r="A778" t="b">
        <f ca="1"/>
        <v>0</v>
      </c>
      <c r="B778" t="b">
        <f ca="1"/>
        <v>0</v>
      </c>
      <c r="C778" t="b">
        <f ca="1"/>
        <v>0</v>
      </c>
      <c r="D778" t="b">
        <f ca="1"/>
        <v>0</v>
      </c>
      <c r="E778" t="b">
        <f ca="1"/>
        <v>0</v>
      </c>
      <c r="F778" t="b">
        <f ca="1"/>
        <v>0</v>
      </c>
      <c r="G778" t="b">
        <f ca="1"/>
        <v>0</v>
      </c>
    </row>
    <row r="779" spans="1:7" hidden="1">
      <c r="A779" t="b">
        <f ca="1"/>
        <v>0</v>
      </c>
      <c r="B779" t="b">
        <f ca="1"/>
        <v>0</v>
      </c>
      <c r="C779" t="b">
        <f ca="1"/>
        <v>0</v>
      </c>
      <c r="D779" t="b">
        <f ca="1"/>
        <v>0</v>
      </c>
      <c r="E779" t="b">
        <f ca="1"/>
        <v>0</v>
      </c>
      <c r="F779" t="b">
        <f ca="1"/>
        <v>0</v>
      </c>
      <c r="G779" t="b">
        <f ca="1"/>
        <v>0</v>
      </c>
    </row>
    <row r="780" spans="1:7" hidden="1">
      <c r="A780" t="b">
        <f ca="1"/>
        <v>0</v>
      </c>
      <c r="B780" t="b">
        <f ca="1"/>
        <v>0</v>
      </c>
      <c r="C780" t="b">
        <f ca="1"/>
        <v>0</v>
      </c>
      <c r="D780" t="b">
        <f ca="1"/>
        <v>0</v>
      </c>
      <c r="E780" t="b">
        <f ca="1"/>
        <v>0</v>
      </c>
      <c r="F780" t="b">
        <f ca="1"/>
        <v>0</v>
      </c>
      <c r="G780" t="b">
        <f ca="1"/>
        <v>0</v>
      </c>
    </row>
    <row r="781" spans="1:7" hidden="1">
      <c r="A781" t="b">
        <f ca="1"/>
        <v>0</v>
      </c>
      <c r="B781" t="b">
        <f ca="1"/>
        <v>0</v>
      </c>
      <c r="C781" t="b">
        <f ca="1"/>
        <v>0</v>
      </c>
      <c r="D781" t="b">
        <f ca="1"/>
        <v>0</v>
      </c>
      <c r="E781" t="b">
        <f ca="1"/>
        <v>0</v>
      </c>
      <c r="F781" t="b">
        <f ca="1"/>
        <v>0</v>
      </c>
      <c r="G781" t="b">
        <f ca="1"/>
        <v>0</v>
      </c>
    </row>
    <row r="782" spans="1:7" hidden="1">
      <c r="A782" t="b">
        <f ca="1"/>
        <v>0</v>
      </c>
      <c r="B782" t="b">
        <f ca="1"/>
        <v>0</v>
      </c>
      <c r="C782" t="b">
        <f ca="1"/>
        <v>0</v>
      </c>
      <c r="D782" t="b">
        <f ca="1"/>
        <v>0</v>
      </c>
      <c r="E782" t="b">
        <f ca="1"/>
        <v>0</v>
      </c>
      <c r="F782" t="b">
        <f ca="1"/>
        <v>0</v>
      </c>
      <c r="G782" t="b">
        <f ca="1"/>
        <v>0</v>
      </c>
    </row>
    <row r="783" spans="1:7" hidden="1">
      <c r="A783" t="b">
        <f ca="1"/>
        <v>0</v>
      </c>
      <c r="B783" t="b">
        <f ca="1"/>
        <v>0</v>
      </c>
      <c r="C783" t="b">
        <f ca="1"/>
        <v>0</v>
      </c>
      <c r="D783" t="b">
        <f ca="1"/>
        <v>0</v>
      </c>
      <c r="E783" t="b">
        <f ca="1"/>
        <v>0</v>
      </c>
      <c r="F783" t="b">
        <f ca="1"/>
        <v>0</v>
      </c>
      <c r="G783" t="b">
        <f ca="1"/>
        <v>0</v>
      </c>
    </row>
    <row r="784" spans="1:7" hidden="1">
      <c r="A784" t="b">
        <f ca="1"/>
        <v>0</v>
      </c>
      <c r="B784" t="b">
        <f ca="1"/>
        <v>0</v>
      </c>
      <c r="C784" t="b">
        <f ca="1"/>
        <v>0</v>
      </c>
      <c r="D784" t="b">
        <f ca="1"/>
        <v>0</v>
      </c>
      <c r="E784" t="b">
        <f ca="1"/>
        <v>0</v>
      </c>
      <c r="F784" t="b">
        <f ca="1"/>
        <v>0</v>
      </c>
      <c r="G784" t="b">
        <f ca="1"/>
        <v>0</v>
      </c>
    </row>
    <row r="785" spans="1:7" hidden="1">
      <c r="A785" t="b">
        <f ca="1"/>
        <v>0</v>
      </c>
      <c r="B785" t="b">
        <f ca="1"/>
        <v>0</v>
      </c>
      <c r="C785" t="b">
        <f ca="1"/>
        <v>0</v>
      </c>
      <c r="D785" t="b">
        <f ca="1"/>
        <v>0</v>
      </c>
      <c r="E785" t="b">
        <f ca="1"/>
        <v>0</v>
      </c>
      <c r="F785" t="b">
        <f ca="1"/>
        <v>0</v>
      </c>
      <c r="G785" t="b">
        <f ca="1"/>
        <v>0</v>
      </c>
    </row>
    <row r="786" spans="1:7" hidden="1">
      <c r="A786" t="b">
        <f ca="1"/>
        <v>0</v>
      </c>
      <c r="B786" t="b">
        <f ca="1"/>
        <v>0</v>
      </c>
      <c r="C786" t="b">
        <f ca="1"/>
        <v>0</v>
      </c>
      <c r="D786" t="b">
        <f ca="1"/>
        <v>0</v>
      </c>
      <c r="E786" t="b">
        <f ca="1"/>
        <v>0</v>
      </c>
      <c r="F786" t="b">
        <f ca="1"/>
        <v>0</v>
      </c>
      <c r="G786" t="b">
        <f ca="1"/>
        <v>0</v>
      </c>
    </row>
    <row r="787" spans="1:7" hidden="1">
      <c r="A787" t="b">
        <f ca="1"/>
        <v>0</v>
      </c>
      <c r="B787" t="b">
        <f ca="1"/>
        <v>0</v>
      </c>
      <c r="C787" t="b">
        <f ca="1"/>
        <v>0</v>
      </c>
      <c r="D787" t="b">
        <f ca="1"/>
        <v>0</v>
      </c>
      <c r="E787" t="b">
        <f ca="1"/>
        <v>0</v>
      </c>
      <c r="F787" t="b">
        <f ca="1"/>
        <v>0</v>
      </c>
      <c r="G787" t="b">
        <f ca="1"/>
        <v>0</v>
      </c>
    </row>
    <row r="788" spans="1:7" hidden="1">
      <c r="A788" t="b">
        <f ca="1"/>
        <v>0</v>
      </c>
      <c r="B788" t="b">
        <f ca="1"/>
        <v>0</v>
      </c>
      <c r="C788" t="b">
        <f ca="1"/>
        <v>0</v>
      </c>
      <c r="D788" t="b">
        <f ca="1"/>
        <v>0</v>
      </c>
      <c r="E788" t="b">
        <f ca="1"/>
        <v>0</v>
      </c>
      <c r="F788" t="b">
        <f ca="1"/>
        <v>0</v>
      </c>
      <c r="G788" t="b">
        <f ca="1"/>
        <v>0</v>
      </c>
    </row>
    <row r="789" spans="1:7" hidden="1">
      <c r="A789" t="b">
        <f ca="1"/>
        <v>0</v>
      </c>
      <c r="B789" t="b">
        <f ca="1"/>
        <v>0</v>
      </c>
      <c r="C789" t="b">
        <f ca="1"/>
        <v>0</v>
      </c>
      <c r="D789" t="b">
        <f ca="1"/>
        <v>0</v>
      </c>
      <c r="E789" t="b">
        <f ca="1"/>
        <v>0</v>
      </c>
      <c r="F789" t="b">
        <f ca="1"/>
        <v>0</v>
      </c>
      <c r="G789" t="b">
        <f ca="1"/>
        <v>0</v>
      </c>
    </row>
    <row r="790" spans="1:7" hidden="1">
      <c r="A790" t="b">
        <f ca="1"/>
        <v>0</v>
      </c>
      <c r="B790" t="b">
        <f ca="1"/>
        <v>0</v>
      </c>
      <c r="C790" t="b">
        <f ca="1"/>
        <v>0</v>
      </c>
      <c r="D790" t="b">
        <f ca="1"/>
        <v>0</v>
      </c>
      <c r="E790" t="b">
        <f ca="1"/>
        <v>0</v>
      </c>
      <c r="F790" t="b">
        <f ca="1"/>
        <v>0</v>
      </c>
      <c r="G790" t="b">
        <f ca="1"/>
        <v>0</v>
      </c>
    </row>
    <row r="791" spans="1:7" hidden="1">
      <c r="A791" t="b">
        <f ca="1"/>
        <v>0</v>
      </c>
      <c r="B791" t="b">
        <f ca="1"/>
        <v>0</v>
      </c>
      <c r="C791" t="b">
        <f ca="1"/>
        <v>0</v>
      </c>
      <c r="D791" t="b">
        <f ca="1"/>
        <v>0</v>
      </c>
      <c r="E791" t="b">
        <f ca="1"/>
        <v>0</v>
      </c>
      <c r="F791" t="b">
        <f ca="1"/>
        <v>0</v>
      </c>
      <c r="G791" t="b">
        <f ca="1"/>
        <v>0</v>
      </c>
    </row>
    <row r="792" spans="1:7" hidden="1">
      <c r="A792" t="b">
        <f ca="1"/>
        <v>0</v>
      </c>
      <c r="B792" t="b">
        <f ca="1"/>
        <v>0</v>
      </c>
      <c r="C792" t="b">
        <f ca="1"/>
        <v>0</v>
      </c>
      <c r="D792" t="b">
        <f ca="1"/>
        <v>0</v>
      </c>
      <c r="E792" t="b">
        <f ca="1"/>
        <v>0</v>
      </c>
      <c r="F792" t="b">
        <f ca="1"/>
        <v>0</v>
      </c>
      <c r="G792" t="b">
        <f ca="1"/>
        <v>0</v>
      </c>
    </row>
    <row r="793" spans="1:7" hidden="1">
      <c r="A793" t="b">
        <f ca="1"/>
        <v>0</v>
      </c>
      <c r="B793" t="b">
        <f ca="1"/>
        <v>0</v>
      </c>
      <c r="C793" t="b">
        <f ca="1"/>
        <v>0</v>
      </c>
      <c r="D793" t="b">
        <f ca="1"/>
        <v>0</v>
      </c>
      <c r="E793" t="b">
        <f ca="1"/>
        <v>0</v>
      </c>
      <c r="F793" t="b">
        <f ca="1"/>
        <v>0</v>
      </c>
      <c r="G793" t="b">
        <f ca="1"/>
        <v>0</v>
      </c>
    </row>
    <row r="794" spans="1:7" hidden="1">
      <c r="A794" t="b">
        <f ca="1"/>
        <v>0</v>
      </c>
      <c r="B794" t="b">
        <f ca="1"/>
        <v>0</v>
      </c>
      <c r="C794" t="b">
        <f ca="1"/>
        <v>0</v>
      </c>
      <c r="D794" t="b">
        <f ca="1"/>
        <v>0</v>
      </c>
      <c r="E794" t="b">
        <f ca="1"/>
        <v>0</v>
      </c>
      <c r="F794" t="b">
        <f ca="1"/>
        <v>0</v>
      </c>
      <c r="G794" t="b">
        <f ca="1"/>
        <v>0</v>
      </c>
    </row>
    <row r="795" spans="1:7" hidden="1">
      <c r="A795" t="b">
        <f ca="1"/>
        <v>0</v>
      </c>
      <c r="B795" t="b">
        <f ca="1"/>
        <v>0</v>
      </c>
      <c r="C795" t="b">
        <f ca="1"/>
        <v>0</v>
      </c>
      <c r="D795" t="b">
        <f ca="1"/>
        <v>0</v>
      </c>
      <c r="E795" t="b">
        <f ca="1"/>
        <v>0</v>
      </c>
      <c r="F795" t="b">
        <f ca="1"/>
        <v>0</v>
      </c>
      <c r="G795" t="b">
        <f ca="1"/>
        <v>0</v>
      </c>
    </row>
    <row r="796" spans="1:7" hidden="1">
      <c r="A796" t="b">
        <f ca="1"/>
        <v>0</v>
      </c>
      <c r="B796" t="b">
        <f ca="1"/>
        <v>0</v>
      </c>
      <c r="C796" t="b">
        <f ca="1"/>
        <v>0</v>
      </c>
      <c r="D796" t="b">
        <f ca="1"/>
        <v>0</v>
      </c>
      <c r="E796" t="b">
        <f ca="1"/>
        <v>0</v>
      </c>
      <c r="F796" t="b">
        <f ca="1"/>
        <v>0</v>
      </c>
      <c r="G796" t="b">
        <f ca="1"/>
        <v>0</v>
      </c>
    </row>
    <row r="797" spans="1:7" hidden="1">
      <c r="A797" t="b">
        <f ca="1"/>
        <v>0</v>
      </c>
      <c r="B797" t="b">
        <f ca="1"/>
        <v>0</v>
      </c>
      <c r="C797" t="b">
        <f ca="1"/>
        <v>0</v>
      </c>
      <c r="D797" t="b">
        <f ca="1"/>
        <v>0</v>
      </c>
      <c r="E797" t="b">
        <f ca="1"/>
        <v>0</v>
      </c>
      <c r="F797" t="b">
        <f ca="1"/>
        <v>0</v>
      </c>
      <c r="G797" t="b">
        <f ca="1"/>
        <v>0</v>
      </c>
    </row>
    <row r="798" spans="1:7" hidden="1">
      <c r="A798" t="b">
        <f ca="1"/>
        <v>0</v>
      </c>
      <c r="B798" t="b">
        <f ca="1"/>
        <v>0</v>
      </c>
      <c r="C798" t="b">
        <f ca="1"/>
        <v>0</v>
      </c>
      <c r="D798" t="b">
        <f ca="1"/>
        <v>0</v>
      </c>
      <c r="E798" t="b">
        <f ca="1"/>
        <v>0</v>
      </c>
      <c r="F798" t="b">
        <f ca="1"/>
        <v>0</v>
      </c>
      <c r="G798" t="b">
        <f ca="1"/>
        <v>0</v>
      </c>
    </row>
    <row r="799" spans="1:7" hidden="1">
      <c r="A799" t="b">
        <f ca="1"/>
        <v>0</v>
      </c>
      <c r="B799" t="b">
        <f ca="1"/>
        <v>0</v>
      </c>
      <c r="C799" t="b">
        <f ca="1"/>
        <v>0</v>
      </c>
      <c r="D799" t="b">
        <f ca="1"/>
        <v>0</v>
      </c>
      <c r="E799" t="b">
        <f ca="1"/>
        <v>0</v>
      </c>
      <c r="F799" t="b">
        <f ca="1"/>
        <v>0</v>
      </c>
      <c r="G799" t="b">
        <f ca="1"/>
        <v>0</v>
      </c>
    </row>
    <row r="800" spans="1:7" hidden="1">
      <c r="A800" t="b">
        <f ca="1"/>
        <v>0</v>
      </c>
      <c r="B800" t="b">
        <f ca="1"/>
        <v>0</v>
      </c>
      <c r="C800" t="b">
        <f ca="1"/>
        <v>0</v>
      </c>
      <c r="D800" t="b">
        <f ca="1"/>
        <v>0</v>
      </c>
      <c r="E800" t="b">
        <f ca="1"/>
        <v>0</v>
      </c>
      <c r="F800" t="b">
        <f ca="1"/>
        <v>0</v>
      </c>
      <c r="G800" t="b">
        <f ca="1"/>
        <v>0</v>
      </c>
    </row>
    <row r="801" spans="1:7" hidden="1">
      <c r="A801" t="b">
        <f ca="1"/>
        <v>0</v>
      </c>
      <c r="B801" t="b">
        <f ca="1"/>
        <v>0</v>
      </c>
      <c r="C801" t="b">
        <f ca="1"/>
        <v>0</v>
      </c>
      <c r="D801" t="b">
        <f ca="1"/>
        <v>0</v>
      </c>
      <c r="E801" t="b">
        <f ca="1"/>
        <v>0</v>
      </c>
      <c r="F801" t="b">
        <f ca="1"/>
        <v>0</v>
      </c>
      <c r="G801" t="b">
        <f ca="1"/>
        <v>0</v>
      </c>
    </row>
    <row r="802" spans="1:7" hidden="1">
      <c r="A802" t="b">
        <f ca="1"/>
        <v>0</v>
      </c>
      <c r="B802" t="b">
        <f ca="1"/>
        <v>0</v>
      </c>
      <c r="C802" t="b">
        <f ca="1"/>
        <v>0</v>
      </c>
      <c r="D802" t="b">
        <f ca="1"/>
        <v>0</v>
      </c>
      <c r="E802" t="b">
        <f ca="1"/>
        <v>0</v>
      </c>
      <c r="F802" t="b">
        <f ca="1"/>
        <v>0</v>
      </c>
      <c r="G802" t="b">
        <f ca="1"/>
        <v>0</v>
      </c>
    </row>
    <row r="803" spans="1:7" hidden="1">
      <c r="A803" t="b">
        <f ca="1"/>
        <v>0</v>
      </c>
      <c r="B803" t="b">
        <f ca="1"/>
        <v>0</v>
      </c>
      <c r="C803" t="b">
        <f ca="1"/>
        <v>0</v>
      </c>
      <c r="D803" t="b">
        <f ca="1"/>
        <v>0</v>
      </c>
      <c r="E803" t="b">
        <f ca="1"/>
        <v>0</v>
      </c>
      <c r="F803" t="b">
        <f ca="1"/>
        <v>0</v>
      </c>
      <c r="G803" t="b">
        <f ca="1"/>
        <v>0</v>
      </c>
    </row>
    <row r="804" spans="1:7" hidden="1">
      <c r="A804" t="b">
        <f ca="1"/>
        <v>0</v>
      </c>
      <c r="B804" t="b">
        <f ca="1"/>
        <v>0</v>
      </c>
      <c r="C804" t="b">
        <f ca="1"/>
        <v>0</v>
      </c>
      <c r="D804" t="b">
        <f ca="1"/>
        <v>0</v>
      </c>
      <c r="E804" t="b">
        <f ca="1"/>
        <v>0</v>
      </c>
      <c r="F804" t="b">
        <f ca="1"/>
        <v>0</v>
      </c>
      <c r="G804" t="b">
        <f ca="1"/>
        <v>0</v>
      </c>
    </row>
    <row r="805" spans="1:7" hidden="1">
      <c r="A805" t="b">
        <f ca="1"/>
        <v>0</v>
      </c>
      <c r="B805" t="b">
        <f ca="1"/>
        <v>0</v>
      </c>
      <c r="C805" t="b">
        <f ca="1"/>
        <v>0</v>
      </c>
      <c r="D805" t="b">
        <f ca="1"/>
        <v>0</v>
      </c>
      <c r="E805" t="b">
        <f ca="1"/>
        <v>0</v>
      </c>
      <c r="F805" t="b">
        <f ca="1"/>
        <v>0</v>
      </c>
      <c r="G805" t="b">
        <f ca="1"/>
        <v>0</v>
      </c>
    </row>
    <row r="806" spans="1:7" hidden="1">
      <c r="A806" t="b">
        <f ca="1"/>
        <v>0</v>
      </c>
      <c r="B806" t="b">
        <f ca="1"/>
        <v>0</v>
      </c>
      <c r="C806" t="b">
        <f ca="1"/>
        <v>0</v>
      </c>
      <c r="D806" t="b">
        <f ca="1"/>
        <v>0</v>
      </c>
      <c r="E806" t="b">
        <f ca="1"/>
        <v>0</v>
      </c>
      <c r="F806" t="b">
        <f ca="1"/>
        <v>0</v>
      </c>
      <c r="G806" t="b">
        <f ca="1"/>
        <v>0</v>
      </c>
    </row>
    <row r="807" spans="1:7" hidden="1">
      <c r="A807" t="b">
        <f ca="1"/>
        <v>0</v>
      </c>
      <c r="B807" t="b">
        <f ca="1"/>
        <v>0</v>
      </c>
      <c r="C807" t="b">
        <f ca="1"/>
        <v>0</v>
      </c>
      <c r="D807" t="b">
        <f ca="1"/>
        <v>0</v>
      </c>
      <c r="E807" t="b">
        <f ca="1"/>
        <v>0</v>
      </c>
      <c r="F807" t="b">
        <f ca="1"/>
        <v>0</v>
      </c>
      <c r="G807" t="b">
        <f ca="1"/>
        <v>0</v>
      </c>
    </row>
    <row r="808" spans="1:7" hidden="1">
      <c r="A808" t="b">
        <f ca="1"/>
        <v>0</v>
      </c>
      <c r="B808" t="b">
        <f ca="1"/>
        <v>0</v>
      </c>
      <c r="C808" t="b">
        <f ca="1"/>
        <v>0</v>
      </c>
      <c r="D808" t="b">
        <f ca="1"/>
        <v>0</v>
      </c>
      <c r="E808" t="b">
        <f ca="1"/>
        <v>0</v>
      </c>
      <c r="F808" t="b">
        <f ca="1"/>
        <v>0</v>
      </c>
      <c r="G808" t="b">
        <f ca="1"/>
        <v>0</v>
      </c>
    </row>
    <row r="809" spans="1:7" hidden="1">
      <c r="A809" t="b">
        <f ca="1"/>
        <v>0</v>
      </c>
      <c r="B809" t="b">
        <f ca="1"/>
        <v>0</v>
      </c>
      <c r="C809" t="b">
        <f ca="1"/>
        <v>0</v>
      </c>
      <c r="D809" t="b">
        <f ca="1"/>
        <v>0</v>
      </c>
      <c r="E809" t="b">
        <f ca="1"/>
        <v>0</v>
      </c>
      <c r="F809" t="b">
        <f ca="1"/>
        <v>0</v>
      </c>
      <c r="G809" t="b">
        <f ca="1"/>
        <v>0</v>
      </c>
    </row>
    <row r="810" spans="1:7" hidden="1">
      <c r="A810" t="b">
        <f ca="1"/>
        <v>0</v>
      </c>
      <c r="B810" t="b">
        <f ca="1"/>
        <v>0</v>
      </c>
      <c r="C810" t="b">
        <f ca="1"/>
        <v>0</v>
      </c>
      <c r="D810" t="b">
        <f ca="1"/>
        <v>0</v>
      </c>
      <c r="E810" t="b">
        <f ca="1"/>
        <v>0</v>
      </c>
      <c r="F810" t="b">
        <f ca="1"/>
        <v>0</v>
      </c>
      <c r="G810" t="b">
        <f ca="1"/>
        <v>0</v>
      </c>
    </row>
    <row r="811" spans="1:7" hidden="1">
      <c r="A811" t="b">
        <f ca="1"/>
        <v>0</v>
      </c>
      <c r="B811" t="b">
        <f ca="1"/>
        <v>0</v>
      </c>
      <c r="C811" t="b">
        <f ca="1"/>
        <v>0</v>
      </c>
      <c r="D811" t="b">
        <f ca="1"/>
        <v>0</v>
      </c>
      <c r="E811" t="b">
        <f ca="1"/>
        <v>0</v>
      </c>
      <c r="F811" t="b">
        <f ca="1"/>
        <v>0</v>
      </c>
      <c r="G811" t="b">
        <f ca="1"/>
        <v>0</v>
      </c>
    </row>
    <row r="812" spans="1:7" hidden="1">
      <c r="A812" t="b">
        <f ca="1"/>
        <v>0</v>
      </c>
      <c r="B812" t="b">
        <f ca="1"/>
        <v>0</v>
      </c>
      <c r="C812" t="b">
        <f ca="1"/>
        <v>0</v>
      </c>
      <c r="D812" t="b">
        <f ca="1"/>
        <v>0</v>
      </c>
      <c r="E812" t="b">
        <f ca="1"/>
        <v>0</v>
      </c>
      <c r="F812" t="b">
        <f ca="1"/>
        <v>0</v>
      </c>
      <c r="G812" t="b">
        <f ca="1"/>
        <v>0</v>
      </c>
    </row>
    <row r="813" spans="1:7" hidden="1">
      <c r="A813" t="b">
        <f ca="1"/>
        <v>0</v>
      </c>
      <c r="B813" t="b">
        <f ca="1"/>
        <v>0</v>
      </c>
      <c r="C813" t="b">
        <f ca="1"/>
        <v>0</v>
      </c>
      <c r="D813" t="b">
        <f ca="1"/>
        <v>0</v>
      </c>
      <c r="E813" t="b">
        <f ca="1"/>
        <v>0</v>
      </c>
      <c r="F813" t="b">
        <f ca="1"/>
        <v>0</v>
      </c>
      <c r="G813" t="b">
        <f ca="1"/>
        <v>0</v>
      </c>
    </row>
    <row r="814" spans="1:7" hidden="1">
      <c r="A814" t="b">
        <f ca="1"/>
        <v>0</v>
      </c>
      <c r="B814" t="b">
        <f ca="1"/>
        <v>0</v>
      </c>
      <c r="C814" t="b">
        <f ca="1"/>
        <v>0</v>
      </c>
      <c r="D814" t="b">
        <f ca="1"/>
        <v>0</v>
      </c>
      <c r="E814" t="b">
        <f ca="1"/>
        <v>0</v>
      </c>
      <c r="F814" t="b">
        <f ca="1"/>
        <v>0</v>
      </c>
      <c r="G814" t="b">
        <f ca="1"/>
        <v>0</v>
      </c>
    </row>
    <row r="815" spans="1:7" hidden="1">
      <c r="A815" t="b">
        <f ca="1"/>
        <v>0</v>
      </c>
      <c r="B815" t="b">
        <f ca="1"/>
        <v>0</v>
      </c>
      <c r="C815" t="b">
        <f ca="1"/>
        <v>0</v>
      </c>
      <c r="D815" t="b">
        <f ca="1"/>
        <v>0</v>
      </c>
      <c r="E815" t="b">
        <f ca="1"/>
        <v>0</v>
      </c>
      <c r="F815" t="b">
        <f ca="1"/>
        <v>0</v>
      </c>
      <c r="G815" t="b">
        <f ca="1"/>
        <v>0</v>
      </c>
    </row>
    <row r="816" spans="1:7" hidden="1">
      <c r="A816" t="b">
        <f ca="1"/>
        <v>0</v>
      </c>
      <c r="B816" t="b">
        <f ca="1"/>
        <v>0</v>
      </c>
      <c r="C816" t="b">
        <f ca="1"/>
        <v>0</v>
      </c>
      <c r="D816" t="b">
        <f ca="1"/>
        <v>0</v>
      </c>
      <c r="E816" t="b">
        <f ca="1"/>
        <v>0</v>
      </c>
      <c r="F816" t="b">
        <f ca="1"/>
        <v>0</v>
      </c>
      <c r="G816" t="b">
        <f ca="1"/>
        <v>0</v>
      </c>
    </row>
    <row r="817" spans="1:7" hidden="1">
      <c r="A817" t="b">
        <f ca="1"/>
        <v>0</v>
      </c>
      <c r="B817" t="b">
        <f ca="1"/>
        <v>0</v>
      </c>
      <c r="C817" t="b">
        <f ca="1"/>
        <v>0</v>
      </c>
      <c r="D817" t="b">
        <f ca="1"/>
        <v>0</v>
      </c>
      <c r="E817" t="b">
        <f ca="1"/>
        <v>0</v>
      </c>
      <c r="F817" t="b">
        <f ca="1"/>
        <v>0</v>
      </c>
      <c r="G817" t="b">
        <f ca="1"/>
        <v>0</v>
      </c>
    </row>
    <row r="818" spans="1:7" hidden="1">
      <c r="A818" t="b">
        <f ca="1"/>
        <v>0</v>
      </c>
      <c r="B818" t="b">
        <f ca="1"/>
        <v>0</v>
      </c>
      <c r="C818" t="b">
        <f ca="1"/>
        <v>0</v>
      </c>
      <c r="D818" t="b">
        <f ca="1"/>
        <v>0</v>
      </c>
      <c r="E818" t="b">
        <f ca="1"/>
        <v>0</v>
      </c>
      <c r="F818" t="b">
        <f ca="1"/>
        <v>0</v>
      </c>
      <c r="G818" t="b">
        <f ca="1"/>
        <v>0</v>
      </c>
    </row>
    <row r="819" spans="1:7" hidden="1">
      <c r="A819" t="b">
        <f ca="1"/>
        <v>0</v>
      </c>
      <c r="B819" t="b">
        <f ca="1"/>
        <v>0</v>
      </c>
      <c r="C819" t="b">
        <f ca="1"/>
        <v>0</v>
      </c>
      <c r="D819" t="b">
        <f ca="1"/>
        <v>0</v>
      </c>
      <c r="E819" t="b">
        <f ca="1"/>
        <v>0</v>
      </c>
      <c r="F819" t="b">
        <f ca="1"/>
        <v>0</v>
      </c>
      <c r="G819" t="b">
        <f ca="1"/>
        <v>0</v>
      </c>
    </row>
    <row r="820" spans="1:7" hidden="1">
      <c r="A820" t="b">
        <f ca="1"/>
        <v>0</v>
      </c>
      <c r="B820" t="b">
        <f ca="1"/>
        <v>0</v>
      </c>
      <c r="C820" t="b">
        <f ca="1"/>
        <v>0</v>
      </c>
      <c r="D820" t="b">
        <f ca="1"/>
        <v>0</v>
      </c>
      <c r="E820" t="b">
        <f ca="1"/>
        <v>0</v>
      </c>
      <c r="F820" t="b">
        <f ca="1"/>
        <v>0</v>
      </c>
      <c r="G820" t="b">
        <f ca="1"/>
        <v>0</v>
      </c>
    </row>
    <row r="821" spans="1:7" hidden="1">
      <c r="A821" t="b">
        <f ca="1"/>
        <v>0</v>
      </c>
      <c r="B821" t="b">
        <f ca="1"/>
        <v>0</v>
      </c>
      <c r="C821" t="b">
        <f ca="1"/>
        <v>0</v>
      </c>
      <c r="D821" t="b">
        <f ca="1"/>
        <v>0</v>
      </c>
      <c r="E821" t="b">
        <f ca="1"/>
        <v>0</v>
      </c>
      <c r="F821" t="b">
        <f ca="1"/>
        <v>0</v>
      </c>
      <c r="G821" t="b">
        <f ca="1"/>
        <v>0</v>
      </c>
    </row>
    <row r="822" spans="1:7" hidden="1">
      <c r="A822" t="b">
        <f ca="1"/>
        <v>0</v>
      </c>
      <c r="B822" t="b">
        <f ca="1"/>
        <v>0</v>
      </c>
      <c r="C822" t="b">
        <f ca="1"/>
        <v>0</v>
      </c>
      <c r="D822" t="b">
        <f ca="1"/>
        <v>0</v>
      </c>
      <c r="E822" t="b">
        <f ca="1"/>
        <v>0</v>
      </c>
      <c r="F822" t="b">
        <f ca="1"/>
        <v>0</v>
      </c>
      <c r="G822" t="b">
        <f ca="1"/>
        <v>0</v>
      </c>
    </row>
    <row r="823" spans="1:7" hidden="1">
      <c r="A823" t="b">
        <f ca="1"/>
        <v>0</v>
      </c>
      <c r="B823" t="b">
        <f ca="1"/>
        <v>0</v>
      </c>
      <c r="C823" t="b">
        <f ca="1"/>
        <v>0</v>
      </c>
      <c r="D823" t="b">
        <f ca="1"/>
        <v>0</v>
      </c>
      <c r="E823" t="b">
        <f ca="1"/>
        <v>0</v>
      </c>
      <c r="F823" t="b">
        <f ca="1"/>
        <v>0</v>
      </c>
      <c r="G823" t="b">
        <f ca="1"/>
        <v>0</v>
      </c>
    </row>
    <row r="824" spans="1:7" hidden="1">
      <c r="A824" t="b">
        <f ca="1"/>
        <v>0</v>
      </c>
      <c r="B824" t="b">
        <f ca="1"/>
        <v>0</v>
      </c>
      <c r="C824" t="b">
        <f ca="1"/>
        <v>0</v>
      </c>
      <c r="D824" t="b">
        <f ca="1"/>
        <v>0</v>
      </c>
      <c r="E824" t="b">
        <f ca="1"/>
        <v>0</v>
      </c>
      <c r="F824" t="b">
        <f ca="1"/>
        <v>0</v>
      </c>
      <c r="G824" t="b">
        <f ca="1"/>
        <v>0</v>
      </c>
    </row>
    <row r="825" spans="1:7" hidden="1">
      <c r="A825" t="b">
        <f ca="1"/>
        <v>0</v>
      </c>
      <c r="B825" t="b">
        <f ca="1"/>
        <v>0</v>
      </c>
      <c r="C825" t="b">
        <f ca="1"/>
        <v>0</v>
      </c>
      <c r="D825" t="b">
        <f ca="1"/>
        <v>0</v>
      </c>
      <c r="E825" t="b">
        <f ca="1"/>
        <v>0</v>
      </c>
      <c r="F825" t="b">
        <f ca="1"/>
        <v>0</v>
      </c>
      <c r="G825" t="b">
        <f ca="1"/>
        <v>0</v>
      </c>
    </row>
    <row r="826" spans="1:7" hidden="1">
      <c r="A826" t="b">
        <f ca="1"/>
        <v>0</v>
      </c>
      <c r="B826" t="b">
        <f ca="1"/>
        <v>0</v>
      </c>
      <c r="C826" t="b">
        <f ca="1"/>
        <v>0</v>
      </c>
      <c r="D826" t="b">
        <f ca="1"/>
        <v>0</v>
      </c>
      <c r="E826" t="b">
        <f ca="1"/>
        <v>0</v>
      </c>
      <c r="F826" t="b">
        <f ca="1"/>
        <v>0</v>
      </c>
      <c r="G826" t="b">
        <f ca="1"/>
        <v>0</v>
      </c>
    </row>
    <row r="827" spans="1:7" hidden="1">
      <c r="A827" t="b">
        <f ca="1"/>
        <v>0</v>
      </c>
      <c r="B827" t="b">
        <f ca="1"/>
        <v>0</v>
      </c>
      <c r="C827" t="b">
        <f ca="1"/>
        <v>0</v>
      </c>
      <c r="D827" t="b">
        <f ca="1"/>
        <v>0</v>
      </c>
      <c r="E827" t="b">
        <f ca="1"/>
        <v>0</v>
      </c>
      <c r="F827" t="b">
        <f ca="1"/>
        <v>0</v>
      </c>
      <c r="G827" t="b">
        <f ca="1"/>
        <v>0</v>
      </c>
    </row>
    <row r="828" spans="1:7" hidden="1">
      <c r="A828" t="b">
        <f ca="1"/>
        <v>0</v>
      </c>
      <c r="B828" t="b">
        <f ca="1"/>
        <v>0</v>
      </c>
      <c r="C828" t="b">
        <f ca="1"/>
        <v>0</v>
      </c>
      <c r="D828" t="b">
        <f ca="1"/>
        <v>0</v>
      </c>
      <c r="E828" t="b">
        <f ca="1"/>
        <v>0</v>
      </c>
      <c r="F828" t="b">
        <f ca="1"/>
        <v>0</v>
      </c>
      <c r="G828" t="b">
        <f ca="1"/>
        <v>0</v>
      </c>
    </row>
    <row r="829" spans="1:7" hidden="1">
      <c r="A829" t="b">
        <f ca="1"/>
        <v>0</v>
      </c>
      <c r="B829" t="b">
        <f ca="1"/>
        <v>0</v>
      </c>
      <c r="C829" t="b">
        <f ca="1"/>
        <v>0</v>
      </c>
      <c r="D829" t="b">
        <f ca="1"/>
        <v>0</v>
      </c>
      <c r="E829" t="b">
        <f ca="1"/>
        <v>0</v>
      </c>
      <c r="F829" t="b">
        <f ca="1"/>
        <v>0</v>
      </c>
      <c r="G829" t="b">
        <f ca="1"/>
        <v>0</v>
      </c>
    </row>
    <row r="830" spans="1:7" hidden="1">
      <c r="A830" t="b">
        <f ca="1"/>
        <v>0</v>
      </c>
      <c r="B830" t="b">
        <f ca="1"/>
        <v>0</v>
      </c>
      <c r="C830" t="b">
        <f ca="1"/>
        <v>0</v>
      </c>
      <c r="D830" t="b">
        <f ca="1"/>
        <v>0</v>
      </c>
      <c r="E830" t="b">
        <f ca="1"/>
        <v>0</v>
      </c>
      <c r="F830" t="b">
        <f ca="1"/>
        <v>0</v>
      </c>
      <c r="G830" t="b">
        <f ca="1"/>
        <v>0</v>
      </c>
    </row>
    <row r="831" spans="1:7" hidden="1">
      <c r="A831" t="b">
        <f ca="1"/>
        <v>0</v>
      </c>
      <c r="B831" t="b">
        <f ca="1"/>
        <v>0</v>
      </c>
      <c r="C831" t="b">
        <f ca="1"/>
        <v>0</v>
      </c>
      <c r="D831" t="b">
        <f ca="1"/>
        <v>0</v>
      </c>
      <c r="E831" t="b">
        <f ca="1"/>
        <v>0</v>
      </c>
      <c r="F831" t="b">
        <f ca="1"/>
        <v>0</v>
      </c>
      <c r="G831" t="b">
        <f ca="1"/>
        <v>0</v>
      </c>
    </row>
    <row r="832" spans="1:7" hidden="1">
      <c r="A832" t="b">
        <f ca="1"/>
        <v>0</v>
      </c>
      <c r="B832" t="b">
        <f ca="1"/>
        <v>0</v>
      </c>
      <c r="C832" t="b">
        <f ca="1"/>
        <v>0</v>
      </c>
      <c r="D832" t="b">
        <f ca="1"/>
        <v>0</v>
      </c>
      <c r="E832" t="b">
        <f ca="1"/>
        <v>0</v>
      </c>
      <c r="F832" t="b">
        <f ca="1"/>
        <v>0</v>
      </c>
      <c r="G832" t="b">
        <f ca="1"/>
        <v>0</v>
      </c>
    </row>
    <row r="833" spans="1:7" hidden="1">
      <c r="A833" t="b">
        <f ca="1"/>
        <v>0</v>
      </c>
      <c r="B833" t="b">
        <f ca="1"/>
        <v>0</v>
      </c>
      <c r="C833" t="b">
        <f ca="1"/>
        <v>0</v>
      </c>
      <c r="D833" t="b">
        <f ca="1"/>
        <v>0</v>
      </c>
      <c r="E833" t="b">
        <f ca="1"/>
        <v>0</v>
      </c>
      <c r="F833" t="b">
        <f ca="1"/>
        <v>0</v>
      </c>
      <c r="G833" t="b">
        <f ca="1"/>
        <v>0</v>
      </c>
    </row>
    <row r="834" spans="1:7" hidden="1">
      <c r="A834" t="b">
        <f ca="1"/>
        <v>0</v>
      </c>
      <c r="B834" t="b">
        <f ca="1"/>
        <v>0</v>
      </c>
      <c r="C834" t="b">
        <f ca="1"/>
        <v>0</v>
      </c>
      <c r="D834" t="b">
        <f ca="1"/>
        <v>0</v>
      </c>
      <c r="E834" t="b">
        <f ca="1"/>
        <v>0</v>
      </c>
      <c r="F834" t="b">
        <f ca="1"/>
        <v>0</v>
      </c>
      <c r="G834" t="b">
        <f ca="1"/>
        <v>0</v>
      </c>
    </row>
    <row r="835" spans="1:7" hidden="1">
      <c r="A835" t="b">
        <f ca="1"/>
        <v>0</v>
      </c>
      <c r="B835" t="b">
        <f ca="1"/>
        <v>0</v>
      </c>
      <c r="C835" t="b">
        <f ca="1"/>
        <v>0</v>
      </c>
      <c r="D835" t="b">
        <f ca="1"/>
        <v>0</v>
      </c>
      <c r="E835" t="b">
        <f ca="1"/>
        <v>0</v>
      </c>
      <c r="F835" t="b">
        <f ca="1"/>
        <v>0</v>
      </c>
      <c r="G835" t="b">
        <f ca="1"/>
        <v>0</v>
      </c>
    </row>
    <row r="836" spans="1:7" hidden="1">
      <c r="A836" t="b">
        <f ca="1"/>
        <v>0</v>
      </c>
      <c r="B836" t="b">
        <f ca="1"/>
        <v>0</v>
      </c>
      <c r="C836" t="b">
        <f ca="1"/>
        <v>0</v>
      </c>
      <c r="D836" t="b">
        <f ca="1"/>
        <v>0</v>
      </c>
      <c r="E836" t="b">
        <f ca="1"/>
        <v>0</v>
      </c>
      <c r="F836" t="b">
        <f ca="1"/>
        <v>0</v>
      </c>
      <c r="G836" t="b">
        <f ca="1"/>
        <v>0</v>
      </c>
    </row>
    <row r="837" spans="1:7" hidden="1">
      <c r="A837" t="b">
        <f ca="1"/>
        <v>0</v>
      </c>
      <c r="B837" t="b">
        <f ca="1"/>
        <v>0</v>
      </c>
      <c r="C837" t="b">
        <f ca="1"/>
        <v>0</v>
      </c>
      <c r="D837" t="b">
        <f ca="1"/>
        <v>0</v>
      </c>
      <c r="E837" t="b">
        <f ca="1"/>
        <v>0</v>
      </c>
      <c r="F837" t="b">
        <f ca="1"/>
        <v>0</v>
      </c>
      <c r="G837" t="b">
        <f ca="1"/>
        <v>0</v>
      </c>
    </row>
    <row r="838" spans="1:7" hidden="1">
      <c r="A838" t="b">
        <f ca="1"/>
        <v>0</v>
      </c>
      <c r="B838" t="b">
        <f ca="1"/>
        <v>0</v>
      </c>
      <c r="C838" t="b">
        <f ca="1"/>
        <v>0</v>
      </c>
      <c r="D838" t="b">
        <f ca="1"/>
        <v>0</v>
      </c>
      <c r="E838" t="b">
        <f ca="1"/>
        <v>0</v>
      </c>
      <c r="F838" t="b">
        <f ca="1"/>
        <v>0</v>
      </c>
      <c r="G838" t="b">
        <f ca="1"/>
        <v>0</v>
      </c>
    </row>
    <row r="839" spans="1:7" hidden="1">
      <c r="A839" t="b">
        <f ca="1"/>
        <v>0</v>
      </c>
      <c r="B839" t="b">
        <f ca="1"/>
        <v>0</v>
      </c>
      <c r="C839" t="b">
        <f ca="1"/>
        <v>0</v>
      </c>
      <c r="D839" t="b">
        <f ca="1"/>
        <v>0</v>
      </c>
      <c r="E839" t="b">
        <f ca="1"/>
        <v>0</v>
      </c>
      <c r="F839" t="b">
        <f ca="1"/>
        <v>0</v>
      </c>
      <c r="G839" t="b">
        <f ca="1"/>
        <v>0</v>
      </c>
    </row>
    <row r="840" spans="1:7" hidden="1">
      <c r="A840" t="b">
        <f ca="1"/>
        <v>0</v>
      </c>
      <c r="B840" t="b">
        <f ca="1"/>
        <v>0</v>
      </c>
      <c r="C840" t="b">
        <f ca="1"/>
        <v>0</v>
      </c>
      <c r="D840" t="b">
        <f ca="1"/>
        <v>0</v>
      </c>
      <c r="E840" t="b">
        <f ca="1"/>
        <v>0</v>
      </c>
      <c r="F840" t="b">
        <f ca="1"/>
        <v>0</v>
      </c>
      <c r="G840" t="b">
        <f ca="1"/>
        <v>0</v>
      </c>
    </row>
    <row r="841" spans="1:7" hidden="1">
      <c r="A841" t="b">
        <f ca="1"/>
        <v>0</v>
      </c>
      <c r="B841" t="b">
        <f ca="1"/>
        <v>0</v>
      </c>
      <c r="C841" t="b">
        <f ca="1"/>
        <v>0</v>
      </c>
      <c r="D841" t="b">
        <f ca="1"/>
        <v>0</v>
      </c>
      <c r="E841" t="b">
        <f ca="1"/>
        <v>0</v>
      </c>
      <c r="F841" t="b">
        <f ca="1"/>
        <v>0</v>
      </c>
      <c r="G841" t="b">
        <f ca="1"/>
        <v>0</v>
      </c>
    </row>
    <row r="842" spans="1:7" hidden="1">
      <c r="A842" t="b">
        <f ca="1"/>
        <v>0</v>
      </c>
      <c r="B842" t="b">
        <f ca="1"/>
        <v>0</v>
      </c>
      <c r="C842" t="b">
        <f ca="1"/>
        <v>0</v>
      </c>
      <c r="D842" t="b">
        <f ca="1"/>
        <v>0</v>
      </c>
      <c r="E842" t="b">
        <f ca="1"/>
        <v>0</v>
      </c>
      <c r="F842" t="b">
        <f ca="1"/>
        <v>0</v>
      </c>
      <c r="G842" t="b">
        <f ca="1"/>
        <v>0</v>
      </c>
    </row>
    <row r="843" spans="1:7" hidden="1">
      <c r="A843" t="b">
        <f ca="1"/>
        <v>0</v>
      </c>
      <c r="B843" t="b">
        <f ca="1"/>
        <v>0</v>
      </c>
      <c r="C843" t="b">
        <f ca="1"/>
        <v>0</v>
      </c>
      <c r="D843" t="b">
        <f ca="1"/>
        <v>0</v>
      </c>
      <c r="E843" t="b">
        <f ca="1"/>
        <v>0</v>
      </c>
      <c r="F843" t="b">
        <f ca="1"/>
        <v>0</v>
      </c>
      <c r="G843" t="b">
        <f ca="1"/>
        <v>0</v>
      </c>
    </row>
    <row r="844" spans="1:7" hidden="1">
      <c r="A844" t="b">
        <f ca="1"/>
        <v>0</v>
      </c>
      <c r="B844" t="b">
        <f ca="1"/>
        <v>0</v>
      </c>
      <c r="C844" t="b">
        <f ca="1"/>
        <v>0</v>
      </c>
      <c r="D844" t="b">
        <f ca="1"/>
        <v>0</v>
      </c>
      <c r="E844" t="b">
        <f ca="1"/>
        <v>0</v>
      </c>
      <c r="F844" t="b">
        <f ca="1"/>
        <v>0</v>
      </c>
      <c r="G844" t="b">
        <f ca="1"/>
        <v>0</v>
      </c>
    </row>
    <row r="845" spans="1:7" hidden="1">
      <c r="A845" t="b">
        <f ca="1"/>
        <v>0</v>
      </c>
      <c r="B845" t="b">
        <f ca="1"/>
        <v>0</v>
      </c>
      <c r="C845" t="b">
        <f ca="1"/>
        <v>0</v>
      </c>
      <c r="D845" t="b">
        <f ca="1"/>
        <v>0</v>
      </c>
      <c r="E845" t="b">
        <f ca="1"/>
        <v>0</v>
      </c>
      <c r="F845" t="b">
        <f ca="1"/>
        <v>0</v>
      </c>
      <c r="G845" t="b">
        <f ca="1"/>
        <v>0</v>
      </c>
    </row>
    <row r="846" spans="1:7" hidden="1">
      <c r="A846" t="b">
        <f ca="1"/>
        <v>0</v>
      </c>
      <c r="B846" t="b">
        <f ca="1"/>
        <v>0</v>
      </c>
      <c r="C846" t="b">
        <f ca="1"/>
        <v>0</v>
      </c>
      <c r="D846" t="b">
        <f ca="1"/>
        <v>0</v>
      </c>
      <c r="E846" t="b">
        <f ca="1"/>
        <v>0</v>
      </c>
      <c r="F846" t="b">
        <f ca="1"/>
        <v>0</v>
      </c>
      <c r="G846" t="b">
        <f ca="1"/>
        <v>0</v>
      </c>
    </row>
    <row r="847" spans="1:7" hidden="1">
      <c r="A847" t="b">
        <f ca="1"/>
        <v>0</v>
      </c>
      <c r="B847" t="b">
        <f ca="1"/>
        <v>0</v>
      </c>
      <c r="C847" t="b">
        <f ca="1"/>
        <v>0</v>
      </c>
      <c r="D847" t="b">
        <f ca="1"/>
        <v>0</v>
      </c>
      <c r="E847" t="b">
        <f ca="1"/>
        <v>0</v>
      </c>
      <c r="F847" t="b">
        <f ca="1"/>
        <v>0</v>
      </c>
      <c r="G847" t="b">
        <f ca="1"/>
        <v>0</v>
      </c>
    </row>
    <row r="848" spans="1:7" hidden="1">
      <c r="A848" t="b">
        <f ca="1"/>
        <v>0</v>
      </c>
      <c r="B848" t="b">
        <f ca="1"/>
        <v>0</v>
      </c>
      <c r="C848" t="b">
        <f ca="1"/>
        <v>0</v>
      </c>
      <c r="D848" t="b">
        <f ca="1"/>
        <v>0</v>
      </c>
      <c r="E848" t="b">
        <f ca="1"/>
        <v>0</v>
      </c>
      <c r="F848" t="b">
        <f ca="1"/>
        <v>0</v>
      </c>
      <c r="G848" t="b">
        <f ca="1"/>
        <v>0</v>
      </c>
    </row>
    <row r="849" spans="1:7" hidden="1">
      <c r="A849" t="b">
        <f ca="1"/>
        <v>0</v>
      </c>
      <c r="B849" t="b">
        <f ca="1"/>
        <v>0</v>
      </c>
      <c r="C849" t="b">
        <f ca="1"/>
        <v>0</v>
      </c>
      <c r="D849" t="b">
        <f ca="1"/>
        <v>0</v>
      </c>
      <c r="E849" t="b">
        <f ca="1"/>
        <v>0</v>
      </c>
      <c r="F849" t="b">
        <f ca="1"/>
        <v>0</v>
      </c>
      <c r="G849" t="b">
        <f ca="1"/>
        <v>0</v>
      </c>
    </row>
    <row r="850" spans="1:7" hidden="1">
      <c r="A850" t="b">
        <f ca="1"/>
        <v>0</v>
      </c>
      <c r="B850" t="b">
        <f ca="1"/>
        <v>0</v>
      </c>
      <c r="C850" t="b">
        <f ca="1"/>
        <v>0</v>
      </c>
      <c r="D850" t="b">
        <f ca="1"/>
        <v>0</v>
      </c>
      <c r="E850" t="b">
        <f ca="1"/>
        <v>0</v>
      </c>
      <c r="F850" t="b">
        <f ca="1"/>
        <v>0</v>
      </c>
      <c r="G850" t="b">
        <f ca="1"/>
        <v>0</v>
      </c>
    </row>
    <row r="851" spans="1:7" hidden="1">
      <c r="A851" t="b">
        <f ca="1"/>
        <v>0</v>
      </c>
      <c r="B851" t="b">
        <f ca="1"/>
        <v>0</v>
      </c>
      <c r="C851" t="b">
        <f ca="1"/>
        <v>0</v>
      </c>
      <c r="D851" t="b">
        <f ca="1"/>
        <v>0</v>
      </c>
      <c r="E851" t="b">
        <f ca="1"/>
        <v>0</v>
      </c>
      <c r="F851" t="b">
        <f ca="1"/>
        <v>0</v>
      </c>
      <c r="G851" t="b">
        <f ca="1"/>
        <v>0</v>
      </c>
    </row>
    <row r="852" spans="1:7" hidden="1">
      <c r="A852" t="b">
        <f ca="1"/>
        <v>0</v>
      </c>
      <c r="B852" t="b">
        <f ca="1"/>
        <v>0</v>
      </c>
      <c r="C852" t="b">
        <f ca="1"/>
        <v>0</v>
      </c>
      <c r="D852" t="b">
        <f ca="1"/>
        <v>0</v>
      </c>
      <c r="E852" t="b">
        <f ca="1"/>
        <v>0</v>
      </c>
      <c r="F852" t="b">
        <f ca="1"/>
        <v>0</v>
      </c>
      <c r="G852" t="b">
        <f ca="1"/>
        <v>0</v>
      </c>
    </row>
    <row r="853" spans="1:7" hidden="1">
      <c r="A853" t="b">
        <f ca="1"/>
        <v>0</v>
      </c>
      <c r="B853" t="b">
        <f ca="1"/>
        <v>0</v>
      </c>
      <c r="C853" t="b">
        <f ca="1"/>
        <v>0</v>
      </c>
      <c r="D853" t="b">
        <f ca="1"/>
        <v>0</v>
      </c>
      <c r="E853" t="b">
        <f ca="1"/>
        <v>0</v>
      </c>
      <c r="F853" t="b">
        <f ca="1"/>
        <v>0</v>
      </c>
      <c r="G853" t="b">
        <f ca="1"/>
        <v>0</v>
      </c>
    </row>
    <row r="854" spans="1:7" hidden="1">
      <c r="A854" t="b">
        <f ca="1"/>
        <v>0</v>
      </c>
      <c r="B854" t="b">
        <f ca="1"/>
        <v>0</v>
      </c>
      <c r="C854" t="b">
        <f ca="1"/>
        <v>0</v>
      </c>
      <c r="D854" t="b">
        <f ca="1"/>
        <v>0</v>
      </c>
      <c r="E854" t="b">
        <f ca="1"/>
        <v>0</v>
      </c>
      <c r="F854" t="b">
        <f ca="1"/>
        <v>0</v>
      </c>
      <c r="G854" t="b">
        <f ca="1"/>
        <v>0</v>
      </c>
    </row>
    <row r="855" spans="1:7" hidden="1">
      <c r="A855" t="b">
        <f ca="1"/>
        <v>0</v>
      </c>
      <c r="B855" t="b">
        <f ca="1"/>
        <v>0</v>
      </c>
      <c r="C855" t="b">
        <f ca="1"/>
        <v>0</v>
      </c>
      <c r="D855" t="b">
        <f ca="1"/>
        <v>0</v>
      </c>
      <c r="E855" t="b">
        <f ca="1"/>
        <v>0</v>
      </c>
      <c r="F855" t="b">
        <f ca="1"/>
        <v>0</v>
      </c>
      <c r="G855" t="b">
        <f ca="1"/>
        <v>0</v>
      </c>
    </row>
    <row r="856" spans="1:7" hidden="1">
      <c r="A856" t="b">
        <f ca="1"/>
        <v>0</v>
      </c>
      <c r="B856" t="b">
        <f ca="1"/>
        <v>0</v>
      </c>
      <c r="C856" t="b">
        <f ca="1"/>
        <v>0</v>
      </c>
      <c r="D856" t="b">
        <f ca="1"/>
        <v>0</v>
      </c>
      <c r="E856" t="b">
        <f ca="1"/>
        <v>0</v>
      </c>
      <c r="F856" t="b">
        <f ca="1"/>
        <v>0</v>
      </c>
      <c r="G856" t="b">
        <f ca="1"/>
        <v>0</v>
      </c>
    </row>
    <row r="857" spans="1:7" hidden="1">
      <c r="A857" t="b">
        <f ca="1"/>
        <v>0</v>
      </c>
      <c r="B857" t="b">
        <f ca="1"/>
        <v>0</v>
      </c>
      <c r="C857" t="b">
        <f ca="1"/>
        <v>0</v>
      </c>
      <c r="D857" t="b">
        <f ca="1"/>
        <v>0</v>
      </c>
      <c r="E857" t="b">
        <f ca="1"/>
        <v>0</v>
      </c>
      <c r="F857" t="b">
        <f ca="1"/>
        <v>0</v>
      </c>
      <c r="G857" t="b">
        <f ca="1"/>
        <v>0</v>
      </c>
    </row>
    <row r="858" spans="1:7" hidden="1">
      <c r="A858" t="b">
        <f ca="1"/>
        <v>0</v>
      </c>
      <c r="B858" t="b">
        <f ca="1"/>
        <v>0</v>
      </c>
      <c r="C858" t="b">
        <f ca="1"/>
        <v>0</v>
      </c>
      <c r="D858" t="b">
        <f ca="1"/>
        <v>0</v>
      </c>
      <c r="E858" t="b">
        <f ca="1"/>
        <v>0</v>
      </c>
      <c r="F858" t="b">
        <f ca="1"/>
        <v>0</v>
      </c>
      <c r="G858" t="b">
        <f ca="1"/>
        <v>0</v>
      </c>
    </row>
    <row r="859" spans="1:7" hidden="1">
      <c r="A859" t="b">
        <f ca="1"/>
        <v>0</v>
      </c>
      <c r="B859" t="b">
        <f ca="1"/>
        <v>0</v>
      </c>
      <c r="C859" t="b">
        <f ca="1"/>
        <v>0</v>
      </c>
      <c r="D859" t="b">
        <f ca="1"/>
        <v>0</v>
      </c>
      <c r="E859" t="b">
        <f ca="1"/>
        <v>0</v>
      </c>
      <c r="F859" t="b">
        <f ca="1"/>
        <v>0</v>
      </c>
      <c r="G859" t="b">
        <f ca="1"/>
        <v>0</v>
      </c>
    </row>
    <row r="860" spans="1:7" hidden="1">
      <c r="A860" t="b">
        <f ca="1"/>
        <v>0</v>
      </c>
      <c r="B860" t="b">
        <f ca="1"/>
        <v>0</v>
      </c>
      <c r="C860" t="b">
        <f ca="1"/>
        <v>0</v>
      </c>
      <c r="D860" t="b">
        <f ca="1"/>
        <v>0</v>
      </c>
      <c r="E860" t="b">
        <f ca="1"/>
        <v>0</v>
      </c>
      <c r="F860" t="b">
        <f ca="1"/>
        <v>0</v>
      </c>
      <c r="G860" t="b">
        <f ca="1"/>
        <v>0</v>
      </c>
    </row>
    <row r="861" spans="1:7" hidden="1">
      <c r="A861" t="b">
        <f ca="1"/>
        <v>0</v>
      </c>
      <c r="B861" t="b">
        <f ca="1"/>
        <v>0</v>
      </c>
      <c r="C861" t="b">
        <f ca="1"/>
        <v>0</v>
      </c>
      <c r="D861" t="b">
        <f ca="1"/>
        <v>0</v>
      </c>
      <c r="E861" t="b">
        <f ca="1"/>
        <v>0</v>
      </c>
      <c r="F861" t="b">
        <f ca="1"/>
        <v>0</v>
      </c>
      <c r="G861" t="b">
        <f ca="1"/>
        <v>0</v>
      </c>
    </row>
    <row r="862" spans="1:7" hidden="1">
      <c r="A862" t="b">
        <f ca="1"/>
        <v>0</v>
      </c>
      <c r="B862" t="b">
        <f ca="1"/>
        <v>0</v>
      </c>
      <c r="C862" t="b">
        <f ca="1"/>
        <v>0</v>
      </c>
      <c r="D862" t="b">
        <f ca="1"/>
        <v>0</v>
      </c>
      <c r="E862" t="b">
        <f ca="1"/>
        <v>0</v>
      </c>
      <c r="F862" t="b">
        <f ca="1"/>
        <v>0</v>
      </c>
      <c r="G862" t="b">
        <f ca="1"/>
        <v>0</v>
      </c>
    </row>
    <row r="863" spans="1:7" hidden="1">
      <c r="A863" t="b">
        <f ca="1"/>
        <v>0</v>
      </c>
      <c r="B863" t="b">
        <f ca="1"/>
        <v>0</v>
      </c>
      <c r="C863" t="b">
        <f ca="1"/>
        <v>0</v>
      </c>
      <c r="D863" t="b">
        <f ca="1"/>
        <v>0</v>
      </c>
      <c r="E863" t="b">
        <f ca="1"/>
        <v>0</v>
      </c>
      <c r="F863" t="b">
        <f ca="1"/>
        <v>0</v>
      </c>
      <c r="G863" t="b">
        <f ca="1"/>
        <v>0</v>
      </c>
    </row>
    <row r="864" spans="1:7" hidden="1">
      <c r="A864" t="b">
        <f ca="1"/>
        <v>0</v>
      </c>
      <c r="B864" t="b">
        <f ca="1"/>
        <v>0</v>
      </c>
      <c r="C864" t="b">
        <f ca="1"/>
        <v>0</v>
      </c>
      <c r="D864" t="b">
        <f ca="1"/>
        <v>0</v>
      </c>
      <c r="E864" t="b">
        <f ca="1"/>
        <v>0</v>
      </c>
      <c r="F864" t="b">
        <f ca="1"/>
        <v>0</v>
      </c>
      <c r="G864" t="b">
        <f ca="1"/>
        <v>0</v>
      </c>
    </row>
    <row r="865" spans="1:7" hidden="1">
      <c r="A865" t="b">
        <f ca="1"/>
        <v>0</v>
      </c>
      <c r="B865" t="b">
        <f ca="1"/>
        <v>0</v>
      </c>
      <c r="C865" t="b">
        <f ca="1"/>
        <v>0</v>
      </c>
      <c r="D865" t="b">
        <f ca="1"/>
        <v>0</v>
      </c>
      <c r="E865" t="b">
        <f ca="1"/>
        <v>0</v>
      </c>
      <c r="F865" t="b">
        <f ca="1"/>
        <v>0</v>
      </c>
      <c r="G865" t="b">
        <f ca="1"/>
        <v>0</v>
      </c>
    </row>
    <row r="866" spans="1:7" hidden="1">
      <c r="A866" t="b">
        <f ca="1"/>
        <v>0</v>
      </c>
      <c r="B866" t="b">
        <f ca="1"/>
        <v>0</v>
      </c>
      <c r="C866" t="b">
        <f ca="1"/>
        <v>0</v>
      </c>
      <c r="D866" t="b">
        <f ca="1"/>
        <v>0</v>
      </c>
      <c r="E866" t="b">
        <f ca="1"/>
        <v>0</v>
      </c>
      <c r="F866" t="b">
        <f ca="1"/>
        <v>0</v>
      </c>
      <c r="G866" t="b">
        <f ca="1"/>
        <v>0</v>
      </c>
    </row>
    <row r="867" spans="1:7" hidden="1">
      <c r="A867" t="b">
        <f ca="1"/>
        <v>0</v>
      </c>
      <c r="B867" t="b">
        <f ca="1"/>
        <v>0</v>
      </c>
      <c r="C867" t="b">
        <f ca="1"/>
        <v>0</v>
      </c>
      <c r="D867" t="b">
        <f ca="1"/>
        <v>0</v>
      </c>
      <c r="E867" t="b">
        <f ca="1"/>
        <v>0</v>
      </c>
      <c r="F867" t="b">
        <f ca="1"/>
        <v>0</v>
      </c>
      <c r="G867" t="b">
        <f ca="1"/>
        <v>0</v>
      </c>
    </row>
    <row r="868" spans="1:7" hidden="1">
      <c r="A868" t="b">
        <f ca="1"/>
        <v>0</v>
      </c>
      <c r="B868" t="b">
        <f ca="1"/>
        <v>0</v>
      </c>
      <c r="C868" t="b">
        <f ca="1"/>
        <v>0</v>
      </c>
      <c r="D868" t="b">
        <f ca="1"/>
        <v>0</v>
      </c>
      <c r="E868" t="b">
        <f ca="1"/>
        <v>0</v>
      </c>
      <c r="F868" t="b">
        <f ca="1"/>
        <v>0</v>
      </c>
      <c r="G868" t="b">
        <f ca="1"/>
        <v>0</v>
      </c>
    </row>
    <row r="869" spans="1:7" hidden="1">
      <c r="A869" t="b">
        <f ca="1"/>
        <v>0</v>
      </c>
      <c r="B869" t="b">
        <f ca="1"/>
        <v>0</v>
      </c>
      <c r="C869" t="b">
        <f ca="1"/>
        <v>0</v>
      </c>
      <c r="D869" t="b">
        <f ca="1"/>
        <v>0</v>
      </c>
      <c r="E869" t="b">
        <f ca="1"/>
        <v>0</v>
      </c>
      <c r="F869" t="b">
        <f ca="1"/>
        <v>0</v>
      </c>
      <c r="G869" t="b">
        <f ca="1"/>
        <v>0</v>
      </c>
    </row>
    <row r="870" spans="1:7" hidden="1">
      <c r="A870" t="b">
        <f ca="1"/>
        <v>0</v>
      </c>
      <c r="B870" t="b">
        <f ca="1"/>
        <v>0</v>
      </c>
      <c r="C870" t="b">
        <f ca="1"/>
        <v>0</v>
      </c>
      <c r="D870" t="b">
        <f ca="1"/>
        <v>0</v>
      </c>
      <c r="E870" t="b">
        <f ca="1"/>
        <v>0</v>
      </c>
      <c r="F870" t="b">
        <f ca="1"/>
        <v>0</v>
      </c>
      <c r="G870" t="b">
        <f ca="1"/>
        <v>0</v>
      </c>
    </row>
    <row r="871" spans="1:7" hidden="1">
      <c r="A871" t="b">
        <f ca="1"/>
        <v>0</v>
      </c>
      <c r="B871" t="b">
        <f ca="1"/>
        <v>0</v>
      </c>
      <c r="C871" t="b">
        <f ca="1"/>
        <v>0</v>
      </c>
      <c r="D871" t="b">
        <f ca="1"/>
        <v>0</v>
      </c>
      <c r="E871" t="b">
        <f ca="1"/>
        <v>0</v>
      </c>
      <c r="F871" t="b">
        <f ca="1"/>
        <v>0</v>
      </c>
      <c r="G871" t="b">
        <f ca="1"/>
        <v>0</v>
      </c>
    </row>
    <row r="872" spans="1:7" hidden="1">
      <c r="A872" t="b">
        <f ca="1"/>
        <v>0</v>
      </c>
      <c r="B872" t="b">
        <f ca="1"/>
        <v>0</v>
      </c>
      <c r="C872" t="b">
        <f ca="1"/>
        <v>0</v>
      </c>
      <c r="D872" t="b">
        <f ca="1"/>
        <v>0</v>
      </c>
      <c r="E872" t="b">
        <f ca="1"/>
        <v>0</v>
      </c>
      <c r="F872" t="b">
        <f ca="1"/>
        <v>0</v>
      </c>
      <c r="G872" t="b">
        <f ca="1"/>
        <v>0</v>
      </c>
    </row>
    <row r="873" spans="1:7" hidden="1">
      <c r="A873" t="b">
        <f ca="1"/>
        <v>0</v>
      </c>
      <c r="B873" t="b">
        <f ca="1"/>
        <v>0</v>
      </c>
      <c r="C873" t="b">
        <f ca="1"/>
        <v>0</v>
      </c>
      <c r="D873" t="b">
        <f ca="1"/>
        <v>0</v>
      </c>
      <c r="E873" t="b">
        <f ca="1"/>
        <v>0</v>
      </c>
      <c r="F873" t="b">
        <f ca="1"/>
        <v>0</v>
      </c>
      <c r="G873" t="b">
        <f ca="1"/>
        <v>0</v>
      </c>
    </row>
    <row r="874" spans="1:7" hidden="1">
      <c r="A874" t="b">
        <f ca="1"/>
        <v>0</v>
      </c>
      <c r="B874" t="b">
        <f ca="1"/>
        <v>0</v>
      </c>
      <c r="C874" t="b">
        <f ca="1"/>
        <v>0</v>
      </c>
      <c r="D874" t="b">
        <f ca="1"/>
        <v>0</v>
      </c>
      <c r="E874" t="b">
        <f ca="1"/>
        <v>0</v>
      </c>
      <c r="F874" t="b">
        <f ca="1"/>
        <v>0</v>
      </c>
      <c r="G874" t="b">
        <f ca="1"/>
        <v>0</v>
      </c>
    </row>
    <row r="875" spans="1:7" hidden="1">
      <c r="A875" t="b">
        <f ca="1"/>
        <v>0</v>
      </c>
      <c r="B875" t="b">
        <f ca="1"/>
        <v>0</v>
      </c>
      <c r="C875" t="b">
        <f ca="1"/>
        <v>0</v>
      </c>
      <c r="D875" t="b">
        <f ca="1"/>
        <v>0</v>
      </c>
      <c r="E875" t="b">
        <f ca="1"/>
        <v>0</v>
      </c>
      <c r="F875" t="b">
        <f ca="1"/>
        <v>0</v>
      </c>
      <c r="G875" t="b">
        <f ca="1"/>
        <v>0</v>
      </c>
    </row>
    <row r="876" spans="1:7" hidden="1">
      <c r="A876" t="b">
        <f ca="1"/>
        <v>0</v>
      </c>
      <c r="B876" t="b">
        <f ca="1"/>
        <v>0</v>
      </c>
      <c r="C876" t="b">
        <f ca="1"/>
        <v>0</v>
      </c>
      <c r="D876" t="b">
        <f ca="1"/>
        <v>0</v>
      </c>
      <c r="E876" t="b">
        <f ca="1"/>
        <v>0</v>
      </c>
      <c r="F876" t="b">
        <f ca="1"/>
        <v>0</v>
      </c>
      <c r="G876" t="b">
        <f ca="1"/>
        <v>0</v>
      </c>
    </row>
    <row r="877" spans="1:7" hidden="1">
      <c r="A877" t="b">
        <f ca="1"/>
        <v>0</v>
      </c>
      <c r="B877" t="b">
        <f ca="1"/>
        <v>0</v>
      </c>
      <c r="C877" t="b">
        <f ca="1"/>
        <v>0</v>
      </c>
      <c r="D877" t="b">
        <f ca="1"/>
        <v>0</v>
      </c>
      <c r="E877" t="b">
        <f ca="1"/>
        <v>0</v>
      </c>
      <c r="F877" t="b">
        <f ca="1"/>
        <v>0</v>
      </c>
      <c r="G877" t="b">
        <f ca="1"/>
        <v>0</v>
      </c>
    </row>
    <row r="878" spans="1:7" hidden="1">
      <c r="A878" t="b">
        <f ca="1"/>
        <v>0</v>
      </c>
      <c r="B878" t="b">
        <f ca="1"/>
        <v>0</v>
      </c>
      <c r="C878" t="b">
        <f ca="1"/>
        <v>0</v>
      </c>
      <c r="D878" t="b">
        <f ca="1"/>
        <v>0</v>
      </c>
      <c r="E878" t="b">
        <f ca="1"/>
        <v>0</v>
      </c>
      <c r="F878" t="b">
        <f ca="1"/>
        <v>0</v>
      </c>
      <c r="G878" t="b">
        <f ca="1"/>
        <v>0</v>
      </c>
    </row>
    <row r="879" spans="1:7" hidden="1">
      <c r="A879" t="b">
        <f ca="1"/>
        <v>0</v>
      </c>
      <c r="B879" t="b">
        <f ca="1"/>
        <v>0</v>
      </c>
      <c r="C879" t="b">
        <f ca="1"/>
        <v>0</v>
      </c>
      <c r="D879" t="b">
        <f ca="1"/>
        <v>0</v>
      </c>
      <c r="E879" t="b">
        <f ca="1"/>
        <v>0</v>
      </c>
      <c r="F879" t="b">
        <f ca="1"/>
        <v>0</v>
      </c>
      <c r="G879" t="b">
        <f ca="1"/>
        <v>0</v>
      </c>
    </row>
    <row r="880" spans="1:7" hidden="1">
      <c r="A880" t="b">
        <f ca="1"/>
        <v>0</v>
      </c>
      <c r="B880" t="b">
        <f ca="1"/>
        <v>0</v>
      </c>
      <c r="C880" t="b">
        <f ca="1"/>
        <v>0</v>
      </c>
      <c r="D880" t="b">
        <f ca="1"/>
        <v>0</v>
      </c>
      <c r="E880" t="b">
        <f ca="1"/>
        <v>0</v>
      </c>
      <c r="F880" t="b">
        <f ca="1"/>
        <v>0</v>
      </c>
      <c r="G880" t="b">
        <f ca="1"/>
        <v>0</v>
      </c>
    </row>
    <row r="881" spans="1:7" hidden="1">
      <c r="A881" t="b">
        <f ca="1"/>
        <v>0</v>
      </c>
      <c r="B881" t="b">
        <f ca="1"/>
        <v>0</v>
      </c>
      <c r="C881" t="b">
        <f ca="1"/>
        <v>0</v>
      </c>
      <c r="D881" t="b">
        <f ca="1"/>
        <v>0</v>
      </c>
      <c r="E881" t="b">
        <f ca="1"/>
        <v>0</v>
      </c>
      <c r="F881" t="b">
        <f ca="1"/>
        <v>0</v>
      </c>
      <c r="G881" t="b">
        <f ca="1"/>
        <v>0</v>
      </c>
    </row>
    <row r="882" spans="1:7" hidden="1">
      <c r="A882" t="b">
        <f ca="1"/>
        <v>0</v>
      </c>
      <c r="B882" t="b">
        <f ca="1"/>
        <v>0</v>
      </c>
      <c r="C882" t="b">
        <f ca="1"/>
        <v>0</v>
      </c>
      <c r="D882" t="b">
        <f ca="1"/>
        <v>0</v>
      </c>
      <c r="E882" t="b">
        <f ca="1"/>
        <v>0</v>
      </c>
      <c r="F882" t="b">
        <f ca="1"/>
        <v>0</v>
      </c>
      <c r="G882" t="b">
        <f ca="1"/>
        <v>0</v>
      </c>
    </row>
    <row r="883" spans="1:7" hidden="1">
      <c r="A883" t="b">
        <f ca="1"/>
        <v>0</v>
      </c>
      <c r="B883" t="b">
        <f ca="1"/>
        <v>0</v>
      </c>
      <c r="C883" t="b">
        <f ca="1"/>
        <v>0</v>
      </c>
      <c r="D883" t="b">
        <f ca="1"/>
        <v>0</v>
      </c>
      <c r="E883" t="b">
        <f ca="1"/>
        <v>0</v>
      </c>
      <c r="F883" t="b">
        <f ca="1"/>
        <v>0</v>
      </c>
      <c r="G883" t="b">
        <f ca="1"/>
        <v>0</v>
      </c>
    </row>
    <row r="884" spans="1:7" hidden="1">
      <c r="A884" t="b">
        <f ca="1"/>
        <v>0</v>
      </c>
      <c r="B884" t="b">
        <f ca="1"/>
        <v>0</v>
      </c>
      <c r="C884" t="b">
        <f ca="1"/>
        <v>0</v>
      </c>
      <c r="D884" t="b">
        <f ca="1"/>
        <v>0</v>
      </c>
      <c r="E884" t="b">
        <f ca="1"/>
        <v>0</v>
      </c>
      <c r="F884" t="b">
        <f ca="1"/>
        <v>0</v>
      </c>
      <c r="G884" t="b">
        <f ca="1"/>
        <v>0</v>
      </c>
    </row>
    <row r="885" spans="1:7" hidden="1">
      <c r="A885" t="b">
        <f ca="1"/>
        <v>0</v>
      </c>
      <c r="B885" t="b">
        <f ca="1"/>
        <v>0</v>
      </c>
      <c r="C885" t="b">
        <f ca="1"/>
        <v>0</v>
      </c>
      <c r="D885" t="b">
        <f ca="1"/>
        <v>0</v>
      </c>
      <c r="E885" t="b">
        <f ca="1"/>
        <v>0</v>
      </c>
      <c r="F885" t="b">
        <f ca="1"/>
        <v>0</v>
      </c>
      <c r="G885" t="b">
        <f ca="1"/>
        <v>0</v>
      </c>
    </row>
    <row r="886" spans="1:7" hidden="1">
      <c r="A886" t="b">
        <f ca="1"/>
        <v>0</v>
      </c>
      <c r="B886" t="b">
        <f ca="1"/>
        <v>0</v>
      </c>
      <c r="C886" t="b">
        <f ca="1"/>
        <v>0</v>
      </c>
      <c r="D886" t="b">
        <f ca="1"/>
        <v>0</v>
      </c>
      <c r="E886" t="b">
        <f ca="1"/>
        <v>0</v>
      </c>
      <c r="F886" t="b">
        <f ca="1"/>
        <v>0</v>
      </c>
      <c r="G886" t="b">
        <f ca="1"/>
        <v>0</v>
      </c>
    </row>
    <row r="887" spans="1:7" hidden="1">
      <c r="A887" t="b">
        <f ca="1"/>
        <v>0</v>
      </c>
      <c r="B887" t="b">
        <f ca="1"/>
        <v>0</v>
      </c>
      <c r="C887" t="b">
        <f ca="1"/>
        <v>0</v>
      </c>
      <c r="D887" t="b">
        <f ca="1"/>
        <v>0</v>
      </c>
      <c r="E887" t="b">
        <f ca="1"/>
        <v>0</v>
      </c>
      <c r="F887" t="b">
        <f ca="1"/>
        <v>0</v>
      </c>
      <c r="G887" t="b">
        <f ca="1"/>
        <v>0</v>
      </c>
    </row>
    <row r="888" spans="1:7" hidden="1">
      <c r="A888" t="b">
        <f ca="1"/>
        <v>0</v>
      </c>
      <c r="B888" t="b">
        <f ca="1"/>
        <v>0</v>
      </c>
      <c r="C888" t="b">
        <f ca="1"/>
        <v>0</v>
      </c>
      <c r="D888" t="b">
        <f ca="1"/>
        <v>0</v>
      </c>
      <c r="E888" t="b">
        <f ca="1"/>
        <v>0</v>
      </c>
      <c r="F888" t="b">
        <f ca="1"/>
        <v>0</v>
      </c>
      <c r="G888" t="b">
        <f ca="1"/>
        <v>0</v>
      </c>
    </row>
    <row r="889" spans="1:7" hidden="1">
      <c r="A889" t="b">
        <f ca="1"/>
        <v>0</v>
      </c>
      <c r="B889" t="b">
        <f ca="1"/>
        <v>0</v>
      </c>
      <c r="C889" t="b">
        <f ca="1"/>
        <v>0</v>
      </c>
      <c r="D889" t="b">
        <f ca="1"/>
        <v>0</v>
      </c>
      <c r="E889" t="b">
        <f ca="1"/>
        <v>0</v>
      </c>
      <c r="F889" t="b">
        <f ca="1"/>
        <v>0</v>
      </c>
      <c r="G889" t="b">
        <f ca="1"/>
        <v>0</v>
      </c>
    </row>
    <row r="890" spans="1:7" hidden="1">
      <c r="A890" t="b">
        <f ca="1"/>
        <v>0</v>
      </c>
      <c r="B890" t="b">
        <f ca="1"/>
        <v>0</v>
      </c>
      <c r="C890" t="b">
        <f ca="1"/>
        <v>0</v>
      </c>
      <c r="D890" t="b">
        <f ca="1"/>
        <v>0</v>
      </c>
      <c r="E890" t="b">
        <f ca="1"/>
        <v>0</v>
      </c>
      <c r="F890" t="b">
        <f ca="1"/>
        <v>0</v>
      </c>
      <c r="G890" t="b">
        <f ca="1"/>
        <v>0</v>
      </c>
    </row>
    <row r="891" spans="1:7" hidden="1">
      <c r="A891" t="b">
        <f ca="1"/>
        <v>0</v>
      </c>
      <c r="B891" t="b">
        <f ca="1"/>
        <v>0</v>
      </c>
      <c r="C891" t="b">
        <f ca="1"/>
        <v>0</v>
      </c>
      <c r="D891" t="b">
        <f ca="1"/>
        <v>0</v>
      </c>
      <c r="E891" t="b">
        <f ca="1"/>
        <v>0</v>
      </c>
      <c r="F891" t="b">
        <f ca="1"/>
        <v>0</v>
      </c>
      <c r="G891" t="b">
        <f ca="1"/>
        <v>0</v>
      </c>
    </row>
    <row r="892" spans="1:7" hidden="1">
      <c r="A892" t="b">
        <f ca="1"/>
        <v>0</v>
      </c>
      <c r="B892" t="b">
        <f ca="1"/>
        <v>0</v>
      </c>
      <c r="C892" t="b">
        <f ca="1"/>
        <v>0</v>
      </c>
      <c r="D892" t="b">
        <f ca="1"/>
        <v>0</v>
      </c>
      <c r="E892" t="b">
        <f ca="1"/>
        <v>0</v>
      </c>
      <c r="F892" t="b">
        <f ca="1"/>
        <v>0</v>
      </c>
      <c r="G892" t="b">
        <f ca="1"/>
        <v>0</v>
      </c>
    </row>
    <row r="893" spans="1:7" hidden="1">
      <c r="A893" t="b">
        <f ca="1"/>
        <v>0</v>
      </c>
      <c r="B893" t="b">
        <f ca="1"/>
        <v>0</v>
      </c>
      <c r="C893" t="b">
        <f ca="1"/>
        <v>0</v>
      </c>
      <c r="D893" t="b">
        <f ca="1"/>
        <v>0</v>
      </c>
      <c r="E893" t="b">
        <f ca="1"/>
        <v>0</v>
      </c>
      <c r="F893" t="b">
        <f ca="1"/>
        <v>0</v>
      </c>
      <c r="G893" t="b">
        <f ca="1"/>
        <v>0</v>
      </c>
    </row>
    <row r="894" spans="1:7" hidden="1">
      <c r="A894" t="b">
        <f ca="1"/>
        <v>0</v>
      </c>
      <c r="B894" t="b">
        <f ca="1"/>
        <v>0</v>
      </c>
      <c r="C894" t="b">
        <f ca="1"/>
        <v>0</v>
      </c>
      <c r="D894" t="b">
        <f ca="1"/>
        <v>0</v>
      </c>
      <c r="E894" t="b">
        <f ca="1"/>
        <v>0</v>
      </c>
      <c r="F894" t="b">
        <f ca="1"/>
        <v>0</v>
      </c>
      <c r="G894" t="b">
        <f ca="1"/>
        <v>0</v>
      </c>
    </row>
    <row r="895" spans="1:7" hidden="1">
      <c r="A895" t="b">
        <f ca="1"/>
        <v>0</v>
      </c>
      <c r="B895" t="b">
        <f ca="1"/>
        <v>0</v>
      </c>
      <c r="C895" t="b">
        <f ca="1"/>
        <v>0</v>
      </c>
      <c r="D895" t="b">
        <f ca="1"/>
        <v>0</v>
      </c>
      <c r="E895" t="b">
        <f ca="1"/>
        <v>0</v>
      </c>
      <c r="F895" t="b">
        <f ca="1"/>
        <v>0</v>
      </c>
      <c r="G895" t="b">
        <f ca="1"/>
        <v>0</v>
      </c>
    </row>
    <row r="896" spans="1:7" hidden="1">
      <c r="A896" t="b">
        <f ca="1"/>
        <v>0</v>
      </c>
      <c r="B896" t="b">
        <f ca="1"/>
        <v>0</v>
      </c>
      <c r="C896" t="b">
        <f ca="1"/>
        <v>0</v>
      </c>
      <c r="D896" t="b">
        <f ca="1"/>
        <v>0</v>
      </c>
      <c r="E896" t="b">
        <f ca="1"/>
        <v>0</v>
      </c>
      <c r="F896" t="b">
        <f ca="1"/>
        <v>0</v>
      </c>
      <c r="G896" t="b">
        <f ca="1"/>
        <v>0</v>
      </c>
    </row>
    <row r="897" spans="1:7" hidden="1">
      <c r="A897" t="b">
        <f ca="1"/>
        <v>0</v>
      </c>
      <c r="B897" t="b">
        <f ca="1"/>
        <v>0</v>
      </c>
      <c r="C897" t="b">
        <f ca="1"/>
        <v>0</v>
      </c>
      <c r="D897" t="b">
        <f ca="1"/>
        <v>0</v>
      </c>
      <c r="E897" t="b">
        <f ca="1"/>
        <v>0</v>
      </c>
      <c r="F897" t="b">
        <f ca="1"/>
        <v>0</v>
      </c>
      <c r="G897" t="b">
        <f ca="1"/>
        <v>0</v>
      </c>
    </row>
    <row r="898" spans="1:7" hidden="1">
      <c r="A898" t="b">
        <f ca="1"/>
        <v>0</v>
      </c>
      <c r="B898" t="b">
        <f ca="1"/>
        <v>0</v>
      </c>
      <c r="C898" t="b">
        <f ca="1"/>
        <v>0</v>
      </c>
      <c r="D898" t="b">
        <f ca="1"/>
        <v>0</v>
      </c>
      <c r="E898" t="b">
        <f ca="1"/>
        <v>0</v>
      </c>
      <c r="F898" t="b">
        <f ca="1"/>
        <v>0</v>
      </c>
      <c r="G898" t="b">
        <f ca="1"/>
        <v>0</v>
      </c>
    </row>
    <row r="899" spans="1:7" hidden="1">
      <c r="A899" t="b">
        <f ca="1"/>
        <v>0</v>
      </c>
      <c r="B899" t="b">
        <f ca="1"/>
        <v>0</v>
      </c>
      <c r="C899" t="b">
        <f ca="1"/>
        <v>0</v>
      </c>
      <c r="D899" t="b">
        <f ca="1"/>
        <v>0</v>
      </c>
      <c r="E899" t="b">
        <f ca="1"/>
        <v>0</v>
      </c>
      <c r="F899" t="b">
        <f ca="1"/>
        <v>0</v>
      </c>
      <c r="G899" t="b">
        <f ca="1"/>
        <v>0</v>
      </c>
    </row>
    <row r="900" spans="1:7" hidden="1">
      <c r="A900" t="b">
        <f ca="1"/>
        <v>0</v>
      </c>
      <c r="B900" t="b">
        <f ca="1"/>
        <v>0</v>
      </c>
      <c r="C900" t="b">
        <f ca="1"/>
        <v>0</v>
      </c>
      <c r="D900" t="b">
        <f ca="1"/>
        <v>0</v>
      </c>
      <c r="E900" t="b">
        <f ca="1"/>
        <v>0</v>
      </c>
      <c r="F900" t="b">
        <f ca="1"/>
        <v>0</v>
      </c>
      <c r="G900" t="b">
        <f ca="1"/>
        <v>0</v>
      </c>
    </row>
    <row r="901" spans="1:7" hidden="1">
      <c r="A901" t="b">
        <f ca="1"/>
        <v>0</v>
      </c>
      <c r="B901" t="b">
        <f ca="1"/>
        <v>0</v>
      </c>
      <c r="C901" t="b">
        <f ca="1"/>
        <v>0</v>
      </c>
      <c r="D901" t="b">
        <f ca="1"/>
        <v>0</v>
      </c>
      <c r="E901" t="b">
        <f ca="1"/>
        <v>0</v>
      </c>
      <c r="F901" t="b">
        <f ca="1"/>
        <v>0</v>
      </c>
      <c r="G901" t="b">
        <f ca="1"/>
        <v>0</v>
      </c>
    </row>
    <row r="902" spans="1:7" hidden="1">
      <c r="A902" t="b">
        <f ca="1"/>
        <v>0</v>
      </c>
      <c r="B902" t="b">
        <f ca="1"/>
        <v>0</v>
      </c>
      <c r="C902" t="b">
        <f ca="1"/>
        <v>0</v>
      </c>
      <c r="D902" t="b">
        <f ca="1"/>
        <v>0</v>
      </c>
      <c r="E902" t="b">
        <f ca="1"/>
        <v>0</v>
      </c>
      <c r="F902" t="b">
        <f ca="1"/>
        <v>0</v>
      </c>
      <c r="G902" t="b">
        <f ca="1"/>
        <v>0</v>
      </c>
    </row>
    <row r="903" spans="1:7" hidden="1">
      <c r="A903" t="b">
        <f ca="1"/>
        <v>0</v>
      </c>
      <c r="B903" t="b">
        <f ca="1"/>
        <v>0</v>
      </c>
      <c r="C903" t="b">
        <f ca="1"/>
        <v>0</v>
      </c>
      <c r="D903" t="b">
        <f ca="1"/>
        <v>0</v>
      </c>
      <c r="E903" t="b">
        <f ca="1"/>
        <v>0</v>
      </c>
      <c r="F903" t="b">
        <f ca="1"/>
        <v>0</v>
      </c>
      <c r="G903" t="b">
        <f ca="1"/>
        <v>0</v>
      </c>
    </row>
    <row r="904" spans="1:7" hidden="1">
      <c r="A904" t="b">
        <f ca="1"/>
        <v>0</v>
      </c>
      <c r="B904" t="b">
        <f ca="1"/>
        <v>0</v>
      </c>
      <c r="C904" t="b">
        <f ca="1"/>
        <v>0</v>
      </c>
      <c r="D904" t="b">
        <f ca="1"/>
        <v>0</v>
      </c>
      <c r="E904" t="b">
        <f ca="1"/>
        <v>0</v>
      </c>
      <c r="F904" t="b">
        <f ca="1"/>
        <v>0</v>
      </c>
      <c r="G904" t="b">
        <f ca="1"/>
        <v>0</v>
      </c>
    </row>
    <row r="905" spans="1:7" hidden="1">
      <c r="A905" t="b">
        <f ca="1"/>
        <v>0</v>
      </c>
      <c r="B905" t="b">
        <f ca="1"/>
        <v>0</v>
      </c>
      <c r="C905" t="b">
        <f ca="1"/>
        <v>0</v>
      </c>
      <c r="D905" t="b">
        <f ca="1"/>
        <v>0</v>
      </c>
      <c r="E905" t="b">
        <f ca="1"/>
        <v>0</v>
      </c>
      <c r="F905" t="b">
        <f ca="1"/>
        <v>0</v>
      </c>
      <c r="G905" t="b">
        <f ca="1"/>
        <v>0</v>
      </c>
    </row>
    <row r="906" spans="1:7" hidden="1">
      <c r="A906" t="b">
        <f ca="1"/>
        <v>0</v>
      </c>
      <c r="B906" t="b">
        <f ca="1"/>
        <v>0</v>
      </c>
      <c r="C906" t="b">
        <f ca="1"/>
        <v>0</v>
      </c>
      <c r="D906" t="b">
        <f ca="1"/>
        <v>0</v>
      </c>
      <c r="E906" t="b">
        <f ca="1"/>
        <v>0</v>
      </c>
      <c r="F906" t="b">
        <f ca="1"/>
        <v>0</v>
      </c>
      <c r="G906" t="b">
        <f ca="1"/>
        <v>0</v>
      </c>
    </row>
    <row r="907" spans="1:7" hidden="1">
      <c r="A907" t="b">
        <f ca="1"/>
        <v>0</v>
      </c>
      <c r="B907" t="b">
        <f ca="1"/>
        <v>0</v>
      </c>
      <c r="C907" t="b">
        <f ca="1"/>
        <v>0</v>
      </c>
      <c r="D907" t="b">
        <f ca="1"/>
        <v>0</v>
      </c>
      <c r="E907" t="b">
        <f ca="1"/>
        <v>0</v>
      </c>
      <c r="F907" t="b">
        <f ca="1"/>
        <v>0</v>
      </c>
      <c r="G907" t="b">
        <f ca="1"/>
        <v>0</v>
      </c>
    </row>
    <row r="908" spans="1:7" hidden="1">
      <c r="A908" t="b">
        <f ca="1"/>
        <v>0</v>
      </c>
      <c r="B908" t="b">
        <f ca="1"/>
        <v>0</v>
      </c>
      <c r="C908" t="b">
        <f ca="1"/>
        <v>0</v>
      </c>
      <c r="D908" t="b">
        <f ca="1"/>
        <v>0</v>
      </c>
      <c r="E908" t="b">
        <f ca="1"/>
        <v>0</v>
      </c>
      <c r="F908" t="b">
        <f ca="1"/>
        <v>0</v>
      </c>
      <c r="G908" t="b">
        <f ca="1"/>
        <v>0</v>
      </c>
    </row>
    <row r="909" spans="1:7" hidden="1">
      <c r="A909" t="b">
        <f ca="1"/>
        <v>0</v>
      </c>
      <c r="B909" t="b">
        <f ca="1"/>
        <v>0</v>
      </c>
      <c r="C909" t="b">
        <f ca="1"/>
        <v>0</v>
      </c>
      <c r="D909" t="b">
        <f ca="1"/>
        <v>0</v>
      </c>
      <c r="E909" t="b">
        <f ca="1"/>
        <v>0</v>
      </c>
      <c r="F909" t="b">
        <f ca="1"/>
        <v>0</v>
      </c>
      <c r="G909" t="b">
        <f ca="1"/>
        <v>0</v>
      </c>
    </row>
    <row r="910" spans="1:7" hidden="1">
      <c r="A910" t="b">
        <f ca="1"/>
        <v>0</v>
      </c>
      <c r="B910" t="b">
        <f ca="1"/>
        <v>0</v>
      </c>
      <c r="C910" t="b">
        <f ca="1"/>
        <v>0</v>
      </c>
      <c r="D910" t="b">
        <f ca="1"/>
        <v>0</v>
      </c>
      <c r="E910" t="b">
        <f ca="1"/>
        <v>0</v>
      </c>
      <c r="F910" t="b">
        <f ca="1"/>
        <v>0</v>
      </c>
      <c r="G910" t="b">
        <f ca="1"/>
        <v>0</v>
      </c>
    </row>
    <row r="911" spans="1:7" hidden="1">
      <c r="A911" t="b">
        <f ca="1"/>
        <v>0</v>
      </c>
      <c r="B911" t="b">
        <f ca="1"/>
        <v>0</v>
      </c>
      <c r="C911" t="b">
        <f ca="1"/>
        <v>0</v>
      </c>
      <c r="D911" t="b">
        <f ca="1"/>
        <v>0</v>
      </c>
      <c r="E911" t="b">
        <f ca="1"/>
        <v>0</v>
      </c>
      <c r="F911" t="b">
        <f ca="1"/>
        <v>0</v>
      </c>
      <c r="G911" t="b">
        <f ca="1"/>
        <v>0</v>
      </c>
    </row>
    <row r="912" spans="1:7" hidden="1">
      <c r="A912" t="b">
        <f ca="1"/>
        <v>0</v>
      </c>
      <c r="B912" t="b">
        <f ca="1"/>
        <v>0</v>
      </c>
      <c r="C912" t="b">
        <f ca="1"/>
        <v>0</v>
      </c>
      <c r="D912" t="b">
        <f ca="1"/>
        <v>0</v>
      </c>
      <c r="E912" t="b">
        <f ca="1"/>
        <v>0</v>
      </c>
      <c r="F912" t="b">
        <f ca="1"/>
        <v>0</v>
      </c>
      <c r="G912" t="b">
        <f ca="1"/>
        <v>0</v>
      </c>
    </row>
    <row r="913" spans="1:7" hidden="1">
      <c r="A913" t="b">
        <f ca="1"/>
        <v>0</v>
      </c>
      <c r="B913" t="b">
        <f ca="1"/>
        <v>0</v>
      </c>
      <c r="C913" t="b">
        <f ca="1"/>
        <v>0</v>
      </c>
      <c r="D913" t="b">
        <f ca="1"/>
        <v>0</v>
      </c>
      <c r="E913" t="b">
        <f ca="1"/>
        <v>0</v>
      </c>
      <c r="F913" t="b">
        <f ca="1"/>
        <v>0</v>
      </c>
      <c r="G913" t="b">
        <f ca="1"/>
        <v>0</v>
      </c>
    </row>
    <row r="914" spans="1:7" hidden="1">
      <c r="A914" t="b">
        <f ca="1"/>
        <v>0</v>
      </c>
      <c r="B914" t="b">
        <f ca="1"/>
        <v>0</v>
      </c>
      <c r="C914" t="b">
        <f ca="1"/>
        <v>0</v>
      </c>
      <c r="D914" t="b">
        <f ca="1"/>
        <v>0</v>
      </c>
      <c r="E914" t="b">
        <f ca="1"/>
        <v>0</v>
      </c>
      <c r="F914" t="b">
        <f ca="1"/>
        <v>0</v>
      </c>
      <c r="G914" t="b">
        <f ca="1"/>
        <v>0</v>
      </c>
    </row>
    <row r="915" spans="1:7" hidden="1">
      <c r="A915" t="b">
        <f ca="1"/>
        <v>0</v>
      </c>
      <c r="B915" t="b">
        <f ca="1"/>
        <v>0</v>
      </c>
      <c r="C915" t="b">
        <f ca="1"/>
        <v>0</v>
      </c>
      <c r="D915" t="b">
        <f ca="1"/>
        <v>0</v>
      </c>
      <c r="E915" t="b">
        <f ca="1"/>
        <v>0</v>
      </c>
      <c r="F915" t="b">
        <f ca="1"/>
        <v>0</v>
      </c>
      <c r="G915" t="b">
        <f ca="1"/>
        <v>0</v>
      </c>
    </row>
    <row r="916" spans="1:7" hidden="1">
      <c r="A916" t="b">
        <f ca="1"/>
        <v>0</v>
      </c>
      <c r="B916" t="b">
        <f ca="1"/>
        <v>0</v>
      </c>
      <c r="C916" t="b">
        <f ca="1"/>
        <v>0</v>
      </c>
      <c r="D916" t="b">
        <f ca="1"/>
        <v>0</v>
      </c>
      <c r="E916" t="b">
        <f ca="1"/>
        <v>0</v>
      </c>
      <c r="F916" t="b">
        <f ca="1"/>
        <v>0</v>
      </c>
      <c r="G916" t="b">
        <f ca="1"/>
        <v>0</v>
      </c>
    </row>
    <row r="917" spans="1:7" hidden="1">
      <c r="A917" t="b">
        <f ca="1"/>
        <v>0</v>
      </c>
      <c r="B917" t="b">
        <f ca="1"/>
        <v>0</v>
      </c>
      <c r="C917" t="b">
        <f ca="1"/>
        <v>0</v>
      </c>
      <c r="D917" t="b">
        <f ca="1"/>
        <v>0</v>
      </c>
      <c r="E917" t="b">
        <f ca="1"/>
        <v>0</v>
      </c>
      <c r="F917" t="b">
        <f ca="1"/>
        <v>0</v>
      </c>
      <c r="G917" t="b">
        <f ca="1"/>
        <v>0</v>
      </c>
    </row>
    <row r="918" spans="1:7" hidden="1">
      <c r="A918" t="b">
        <f ca="1"/>
        <v>0</v>
      </c>
      <c r="B918" t="b">
        <f ca="1"/>
        <v>0</v>
      </c>
      <c r="C918" t="b">
        <f ca="1"/>
        <v>0</v>
      </c>
      <c r="D918" t="b">
        <f ca="1"/>
        <v>0</v>
      </c>
      <c r="E918" t="b">
        <f ca="1"/>
        <v>0</v>
      </c>
      <c r="F918" t="b">
        <f ca="1"/>
        <v>0</v>
      </c>
      <c r="G918" t="b">
        <f ca="1"/>
        <v>0</v>
      </c>
    </row>
    <row r="919" spans="1:7" hidden="1">
      <c r="A919" t="b">
        <f ca="1"/>
        <v>0</v>
      </c>
      <c r="B919" t="b">
        <f ca="1"/>
        <v>0</v>
      </c>
      <c r="C919" t="b">
        <f ca="1"/>
        <v>0</v>
      </c>
      <c r="D919" t="b">
        <f ca="1"/>
        <v>0</v>
      </c>
      <c r="E919" t="b">
        <f ca="1"/>
        <v>0</v>
      </c>
      <c r="F919" t="b">
        <f ca="1"/>
        <v>0</v>
      </c>
      <c r="G919" t="b">
        <f ca="1"/>
        <v>0</v>
      </c>
    </row>
    <row r="920" spans="1:7" hidden="1">
      <c r="A920" t="b">
        <f ca="1"/>
        <v>0</v>
      </c>
      <c r="B920" t="b">
        <f ca="1"/>
        <v>0</v>
      </c>
      <c r="C920" t="b">
        <f ca="1"/>
        <v>0</v>
      </c>
      <c r="D920" t="b">
        <f ca="1"/>
        <v>0</v>
      </c>
      <c r="E920" t="b">
        <f ca="1"/>
        <v>0</v>
      </c>
      <c r="F920" t="b">
        <f ca="1"/>
        <v>0</v>
      </c>
      <c r="G920" t="b">
        <f ca="1"/>
        <v>0</v>
      </c>
    </row>
    <row r="921" spans="1:7" hidden="1">
      <c r="A921" t="b">
        <f ca="1"/>
        <v>0</v>
      </c>
      <c r="B921" t="b">
        <f ca="1"/>
        <v>0</v>
      </c>
      <c r="C921" t="b">
        <f ca="1"/>
        <v>0</v>
      </c>
      <c r="D921" t="b">
        <f ca="1"/>
        <v>0</v>
      </c>
      <c r="E921" t="b">
        <f ca="1"/>
        <v>0</v>
      </c>
      <c r="F921" t="b">
        <f ca="1"/>
        <v>0</v>
      </c>
      <c r="G921" t="b">
        <f ca="1"/>
        <v>0</v>
      </c>
    </row>
    <row r="922" spans="1:7" hidden="1">
      <c r="A922" t="b">
        <f ca="1"/>
        <v>0</v>
      </c>
      <c r="B922" t="b">
        <f ca="1"/>
        <v>0</v>
      </c>
      <c r="C922" t="b">
        <f ca="1"/>
        <v>0</v>
      </c>
      <c r="D922" t="b">
        <f ca="1"/>
        <v>0</v>
      </c>
      <c r="E922" t="b">
        <f ca="1"/>
        <v>0</v>
      </c>
      <c r="F922" t="b">
        <f ca="1"/>
        <v>0</v>
      </c>
      <c r="G922" t="b">
        <f ca="1"/>
        <v>0</v>
      </c>
    </row>
    <row r="923" spans="1:7" hidden="1">
      <c r="A923" t="b">
        <f ca="1"/>
        <v>0</v>
      </c>
      <c r="B923" t="b">
        <f ca="1"/>
        <v>0</v>
      </c>
      <c r="C923" t="b">
        <f ca="1"/>
        <v>0</v>
      </c>
      <c r="D923" t="b">
        <f ca="1"/>
        <v>0</v>
      </c>
      <c r="E923" t="b">
        <f ca="1"/>
        <v>0</v>
      </c>
      <c r="F923" t="b">
        <f ca="1"/>
        <v>0</v>
      </c>
      <c r="G923" t="b">
        <f ca="1"/>
        <v>0</v>
      </c>
    </row>
    <row r="924" spans="1:7" hidden="1">
      <c r="A924" t="b">
        <f ca="1"/>
        <v>0</v>
      </c>
      <c r="B924" t="b">
        <f ca="1"/>
        <v>0</v>
      </c>
      <c r="C924" t="b">
        <f ca="1"/>
        <v>0</v>
      </c>
      <c r="D924" t="b">
        <f ca="1"/>
        <v>0</v>
      </c>
      <c r="E924" t="b">
        <f ca="1"/>
        <v>0</v>
      </c>
      <c r="F924" t="b">
        <f ca="1"/>
        <v>0</v>
      </c>
      <c r="G924" t="b">
        <f ca="1"/>
        <v>0</v>
      </c>
    </row>
    <row r="925" spans="1:7" hidden="1">
      <c r="A925" t="b">
        <f ca="1"/>
        <v>0</v>
      </c>
      <c r="B925" t="b">
        <f ca="1"/>
        <v>0</v>
      </c>
      <c r="C925" t="b">
        <f ca="1"/>
        <v>0</v>
      </c>
      <c r="D925" t="b">
        <f ca="1"/>
        <v>0</v>
      </c>
      <c r="E925" t="b">
        <f ca="1"/>
        <v>0</v>
      </c>
      <c r="F925" t="b">
        <f ca="1"/>
        <v>0</v>
      </c>
      <c r="G925" t="b">
        <f ca="1"/>
        <v>0</v>
      </c>
    </row>
    <row r="926" spans="1:7" hidden="1">
      <c r="A926" t="b">
        <f ca="1"/>
        <v>0</v>
      </c>
      <c r="B926" t="b">
        <f ca="1"/>
        <v>0</v>
      </c>
      <c r="C926" t="b">
        <f ca="1"/>
        <v>0</v>
      </c>
      <c r="D926" t="b">
        <f ca="1"/>
        <v>0</v>
      </c>
      <c r="E926" t="b">
        <f ca="1"/>
        <v>0</v>
      </c>
      <c r="F926" t="b">
        <f ca="1"/>
        <v>0</v>
      </c>
      <c r="G926" t="b">
        <f ca="1"/>
        <v>0</v>
      </c>
    </row>
    <row r="927" spans="1:7" hidden="1">
      <c r="A927" t="b">
        <f ca="1"/>
        <v>0</v>
      </c>
      <c r="B927" t="b">
        <f ca="1"/>
        <v>0</v>
      </c>
      <c r="C927" t="b">
        <f ca="1"/>
        <v>0</v>
      </c>
      <c r="D927" t="b">
        <f ca="1"/>
        <v>0</v>
      </c>
      <c r="E927" t="b">
        <f ca="1"/>
        <v>0</v>
      </c>
      <c r="F927" t="b">
        <f ca="1"/>
        <v>0</v>
      </c>
      <c r="G927" t="b">
        <f ca="1"/>
        <v>0</v>
      </c>
    </row>
    <row r="928" spans="1:7" hidden="1">
      <c r="A928" t="b">
        <f ca="1"/>
        <v>0</v>
      </c>
      <c r="B928" t="b">
        <f ca="1"/>
        <v>0</v>
      </c>
      <c r="C928" t="b">
        <f ca="1"/>
        <v>0</v>
      </c>
      <c r="D928" t="b">
        <f ca="1"/>
        <v>0</v>
      </c>
      <c r="E928" t="b">
        <f ca="1"/>
        <v>0</v>
      </c>
      <c r="F928" t="b">
        <f ca="1"/>
        <v>0</v>
      </c>
      <c r="G928" t="b">
        <f ca="1"/>
        <v>0</v>
      </c>
    </row>
    <row r="929" spans="1:7" hidden="1">
      <c r="A929" t="b">
        <f ca="1"/>
        <v>0</v>
      </c>
      <c r="B929" t="b">
        <f ca="1"/>
        <v>0</v>
      </c>
      <c r="C929" t="b">
        <f ca="1"/>
        <v>0</v>
      </c>
      <c r="D929" t="b">
        <f ca="1"/>
        <v>0</v>
      </c>
      <c r="E929" t="b">
        <f ca="1"/>
        <v>0</v>
      </c>
      <c r="F929" t="b">
        <f ca="1"/>
        <v>0</v>
      </c>
      <c r="G929" t="b">
        <f ca="1"/>
        <v>0</v>
      </c>
    </row>
    <row r="930" spans="1:7" hidden="1">
      <c r="A930" t="b">
        <f ca="1"/>
        <v>0</v>
      </c>
      <c r="B930" t="b">
        <f ca="1"/>
        <v>0</v>
      </c>
      <c r="C930" t="b">
        <f ca="1"/>
        <v>0</v>
      </c>
      <c r="D930" t="b">
        <f ca="1"/>
        <v>0</v>
      </c>
      <c r="E930" t="b">
        <f ca="1"/>
        <v>0</v>
      </c>
      <c r="F930" t="b">
        <f ca="1"/>
        <v>0</v>
      </c>
      <c r="G930" t="b">
        <f ca="1"/>
        <v>0</v>
      </c>
    </row>
    <row r="931" spans="1:7" hidden="1">
      <c r="A931" t="b">
        <f ca="1"/>
        <v>0</v>
      </c>
      <c r="B931" t="b">
        <f ca="1"/>
        <v>0</v>
      </c>
      <c r="C931" t="b">
        <f ca="1"/>
        <v>0</v>
      </c>
      <c r="D931" t="b">
        <f ca="1"/>
        <v>0</v>
      </c>
      <c r="E931" t="b">
        <f ca="1"/>
        <v>0</v>
      </c>
      <c r="F931" t="b">
        <f ca="1"/>
        <v>0</v>
      </c>
      <c r="G931" t="b">
        <f ca="1"/>
        <v>0</v>
      </c>
    </row>
    <row r="932" spans="1:7" hidden="1">
      <c r="A932" t="b">
        <f ca="1"/>
        <v>0</v>
      </c>
      <c r="B932" t="b">
        <f ca="1"/>
        <v>0</v>
      </c>
      <c r="C932" t="b">
        <f ca="1"/>
        <v>0</v>
      </c>
      <c r="D932" t="b">
        <f ca="1"/>
        <v>0</v>
      </c>
      <c r="E932" t="b">
        <f ca="1"/>
        <v>0</v>
      </c>
      <c r="F932" t="b">
        <f ca="1"/>
        <v>0</v>
      </c>
      <c r="G932" t="b">
        <f ca="1"/>
        <v>0</v>
      </c>
    </row>
    <row r="933" spans="1:7" hidden="1">
      <c r="A933" t="b">
        <f ca="1"/>
        <v>0</v>
      </c>
      <c r="B933" t="b">
        <f ca="1"/>
        <v>0</v>
      </c>
      <c r="C933" t="b">
        <f ca="1"/>
        <v>0</v>
      </c>
      <c r="D933" t="b">
        <f ca="1"/>
        <v>0</v>
      </c>
      <c r="E933" t="b">
        <f ca="1"/>
        <v>0</v>
      </c>
      <c r="F933" t="b">
        <f ca="1"/>
        <v>0</v>
      </c>
      <c r="G933" t="b">
        <f ca="1"/>
        <v>0</v>
      </c>
    </row>
    <row r="934" spans="1:7" hidden="1">
      <c r="A934" t="b">
        <f ca="1"/>
        <v>0</v>
      </c>
      <c r="B934" t="b">
        <f ca="1"/>
        <v>0</v>
      </c>
      <c r="C934" t="b">
        <f ca="1"/>
        <v>0</v>
      </c>
      <c r="D934" t="b">
        <f ca="1"/>
        <v>0</v>
      </c>
      <c r="E934" t="b">
        <f ca="1"/>
        <v>0</v>
      </c>
      <c r="F934" t="b">
        <f ca="1"/>
        <v>0</v>
      </c>
      <c r="G934" t="b">
        <f ca="1"/>
        <v>0</v>
      </c>
    </row>
    <row r="935" spans="1:7" hidden="1">
      <c r="A935" t="b">
        <f ca="1"/>
        <v>0</v>
      </c>
      <c r="B935" t="b">
        <f ca="1"/>
        <v>0</v>
      </c>
      <c r="C935" t="b">
        <f ca="1"/>
        <v>0</v>
      </c>
      <c r="D935" t="b">
        <f ca="1"/>
        <v>0</v>
      </c>
      <c r="E935" t="b">
        <f ca="1"/>
        <v>0</v>
      </c>
      <c r="F935" t="b">
        <f ca="1"/>
        <v>0</v>
      </c>
      <c r="G935" t="b">
        <f ca="1"/>
        <v>0</v>
      </c>
    </row>
    <row r="936" spans="1:7" hidden="1">
      <c r="A936" t="b">
        <f ca="1"/>
        <v>0</v>
      </c>
      <c r="B936" t="b">
        <f ca="1"/>
        <v>0</v>
      </c>
      <c r="C936" t="b">
        <f ca="1"/>
        <v>0</v>
      </c>
      <c r="D936" t="b">
        <f ca="1"/>
        <v>0</v>
      </c>
      <c r="E936" t="b">
        <f ca="1"/>
        <v>0</v>
      </c>
      <c r="F936" t="b">
        <f ca="1"/>
        <v>0</v>
      </c>
      <c r="G936" t="b">
        <f ca="1"/>
        <v>0</v>
      </c>
    </row>
    <row r="937" spans="1:7" hidden="1">
      <c r="A937" t="b">
        <f ca="1"/>
        <v>0</v>
      </c>
      <c r="B937" t="b">
        <f ca="1"/>
        <v>0</v>
      </c>
      <c r="C937" t="b">
        <f ca="1"/>
        <v>0</v>
      </c>
      <c r="D937" t="b">
        <f ca="1"/>
        <v>0</v>
      </c>
      <c r="E937" t="b">
        <f ca="1"/>
        <v>0</v>
      </c>
      <c r="F937" t="b">
        <f ca="1"/>
        <v>0</v>
      </c>
      <c r="G937" t="b">
        <f ca="1"/>
        <v>0</v>
      </c>
    </row>
    <row r="938" spans="1:7" hidden="1">
      <c r="A938" t="b">
        <f ca="1"/>
        <v>0</v>
      </c>
      <c r="B938" t="b">
        <f ca="1"/>
        <v>0</v>
      </c>
      <c r="C938" t="b">
        <f ca="1"/>
        <v>0</v>
      </c>
      <c r="D938" t="b">
        <f ca="1"/>
        <v>0</v>
      </c>
      <c r="E938" t="b">
        <f ca="1"/>
        <v>0</v>
      </c>
      <c r="F938" t="b">
        <f ca="1"/>
        <v>0</v>
      </c>
      <c r="G938" t="b">
        <f ca="1"/>
        <v>0</v>
      </c>
    </row>
    <row r="939" spans="1:7" hidden="1">
      <c r="A939" t="b">
        <f ca="1"/>
        <v>0</v>
      </c>
      <c r="B939" t="b">
        <f ca="1"/>
        <v>0</v>
      </c>
      <c r="C939" t="b">
        <f ca="1"/>
        <v>0</v>
      </c>
      <c r="D939" t="b">
        <f ca="1"/>
        <v>0</v>
      </c>
      <c r="E939" t="b">
        <f ca="1"/>
        <v>0</v>
      </c>
      <c r="F939" t="b">
        <f ca="1"/>
        <v>0</v>
      </c>
      <c r="G939" t="b">
        <f ca="1"/>
        <v>0</v>
      </c>
    </row>
    <row r="940" spans="1:7" hidden="1">
      <c r="A940" t="b">
        <f ca="1"/>
        <v>0</v>
      </c>
      <c r="B940" t="b">
        <f ca="1"/>
        <v>0</v>
      </c>
      <c r="C940" t="b">
        <f ca="1"/>
        <v>0</v>
      </c>
      <c r="D940" t="b">
        <f ca="1"/>
        <v>0</v>
      </c>
      <c r="E940" t="b">
        <f ca="1"/>
        <v>0</v>
      </c>
      <c r="F940" t="b">
        <f ca="1"/>
        <v>0</v>
      </c>
      <c r="G940" t="b">
        <f ca="1"/>
        <v>0</v>
      </c>
    </row>
    <row r="941" spans="1:7" hidden="1">
      <c r="A941" t="b">
        <f ca="1"/>
        <v>0</v>
      </c>
      <c r="B941" t="b">
        <f ca="1"/>
        <v>0</v>
      </c>
      <c r="C941" t="b">
        <f ca="1"/>
        <v>0</v>
      </c>
      <c r="D941" t="b">
        <f ca="1"/>
        <v>0</v>
      </c>
      <c r="E941" t="b">
        <f ca="1"/>
        <v>0</v>
      </c>
      <c r="F941" t="b">
        <f ca="1"/>
        <v>0</v>
      </c>
      <c r="G941" t="b">
        <f ca="1"/>
        <v>0</v>
      </c>
    </row>
    <row r="942" spans="1:7" hidden="1">
      <c r="A942" t="b">
        <f ca="1"/>
        <v>0</v>
      </c>
      <c r="B942" t="b">
        <f ca="1"/>
        <v>0</v>
      </c>
      <c r="C942" t="b">
        <f ca="1"/>
        <v>0</v>
      </c>
      <c r="D942" t="b">
        <f ca="1"/>
        <v>0</v>
      </c>
      <c r="E942" t="b">
        <f ca="1"/>
        <v>0</v>
      </c>
      <c r="F942" t="b">
        <f ca="1"/>
        <v>0</v>
      </c>
      <c r="G942" t="b">
        <f ca="1"/>
        <v>0</v>
      </c>
    </row>
    <row r="943" spans="1:7" hidden="1">
      <c r="A943" t="b">
        <f ca="1"/>
        <v>0</v>
      </c>
      <c r="B943" t="b">
        <f ca="1"/>
        <v>0</v>
      </c>
      <c r="C943" t="b">
        <f ca="1"/>
        <v>0</v>
      </c>
      <c r="D943" t="b">
        <f ca="1"/>
        <v>0</v>
      </c>
      <c r="E943" t="b">
        <f ca="1"/>
        <v>0</v>
      </c>
      <c r="F943" t="b">
        <f ca="1"/>
        <v>0</v>
      </c>
      <c r="G943" t="b">
        <f ca="1"/>
        <v>0</v>
      </c>
    </row>
    <row r="944" spans="1:7" hidden="1">
      <c r="A944" t="b">
        <f ca="1"/>
        <v>0</v>
      </c>
      <c r="B944" t="b">
        <f ca="1"/>
        <v>0</v>
      </c>
      <c r="C944" t="b">
        <f ca="1"/>
        <v>0</v>
      </c>
      <c r="D944" t="b">
        <f ca="1"/>
        <v>0</v>
      </c>
      <c r="E944" t="b">
        <f ca="1"/>
        <v>0</v>
      </c>
      <c r="F944" t="b">
        <f ca="1"/>
        <v>0</v>
      </c>
      <c r="G944" t="b">
        <f ca="1"/>
        <v>0</v>
      </c>
    </row>
    <row r="945" spans="1:7" hidden="1">
      <c r="A945" t="b">
        <f ca="1"/>
        <v>0</v>
      </c>
      <c r="B945" t="b">
        <f ca="1"/>
        <v>0</v>
      </c>
      <c r="C945" t="b">
        <f ca="1"/>
        <v>0</v>
      </c>
      <c r="D945" t="b">
        <f ca="1"/>
        <v>0</v>
      </c>
      <c r="E945" t="b">
        <f ca="1"/>
        <v>0</v>
      </c>
      <c r="F945" t="b">
        <f ca="1"/>
        <v>0</v>
      </c>
      <c r="G945" t="b">
        <f ca="1"/>
        <v>0</v>
      </c>
    </row>
    <row r="946" spans="1:7" hidden="1">
      <c r="A946" t="b">
        <f ca="1"/>
        <v>0</v>
      </c>
      <c r="B946" t="b">
        <f ca="1"/>
        <v>0</v>
      </c>
      <c r="C946" t="b">
        <f ca="1"/>
        <v>0</v>
      </c>
      <c r="D946" t="b">
        <f ca="1"/>
        <v>0</v>
      </c>
      <c r="E946" t="b">
        <f ca="1"/>
        <v>0</v>
      </c>
      <c r="F946" t="b">
        <f ca="1"/>
        <v>0</v>
      </c>
      <c r="G946" t="b">
        <f ca="1"/>
        <v>0</v>
      </c>
    </row>
    <row r="947" spans="1:7" hidden="1">
      <c r="A947" t="b">
        <f ca="1"/>
        <v>0</v>
      </c>
      <c r="B947" t="b">
        <f ca="1"/>
        <v>0</v>
      </c>
      <c r="C947" t="b">
        <f ca="1"/>
        <v>0</v>
      </c>
      <c r="D947" t="b">
        <f ca="1"/>
        <v>0</v>
      </c>
      <c r="E947" t="b">
        <f ca="1"/>
        <v>0</v>
      </c>
      <c r="F947" t="b">
        <f ca="1"/>
        <v>0</v>
      </c>
      <c r="G947" t="b">
        <f ca="1"/>
        <v>0</v>
      </c>
    </row>
    <row r="948" spans="1:7" hidden="1">
      <c r="A948" t="b">
        <f ca="1"/>
        <v>0</v>
      </c>
      <c r="B948" t="b">
        <f ca="1"/>
        <v>0</v>
      </c>
      <c r="C948" t="b">
        <f ca="1"/>
        <v>0</v>
      </c>
      <c r="D948" t="b">
        <f ca="1"/>
        <v>0</v>
      </c>
      <c r="E948" t="b">
        <f ca="1"/>
        <v>0</v>
      </c>
      <c r="F948" t="b">
        <f ca="1"/>
        <v>0</v>
      </c>
      <c r="G948" t="b">
        <f ca="1"/>
        <v>0</v>
      </c>
    </row>
    <row r="949" spans="1:7" hidden="1">
      <c r="A949" t="b">
        <f ca="1"/>
        <v>0</v>
      </c>
      <c r="B949" t="b">
        <f ca="1"/>
        <v>0</v>
      </c>
      <c r="C949" t="b">
        <f ca="1"/>
        <v>0</v>
      </c>
      <c r="D949" t="b">
        <f ca="1"/>
        <v>0</v>
      </c>
      <c r="E949" t="b">
        <f ca="1"/>
        <v>0</v>
      </c>
      <c r="F949" t="b">
        <f ca="1"/>
        <v>0</v>
      </c>
      <c r="G949" t="b">
        <f ca="1"/>
        <v>0</v>
      </c>
    </row>
    <row r="950" spans="1:7" hidden="1">
      <c r="A950" t="b">
        <f ca="1"/>
        <v>0</v>
      </c>
      <c r="B950" t="b">
        <f ca="1"/>
        <v>0</v>
      </c>
      <c r="C950" t="b">
        <f ca="1"/>
        <v>0</v>
      </c>
      <c r="D950" t="b">
        <f ca="1"/>
        <v>0</v>
      </c>
      <c r="E950" t="b">
        <f ca="1"/>
        <v>0</v>
      </c>
      <c r="F950" t="b">
        <f ca="1"/>
        <v>0</v>
      </c>
      <c r="G950" t="b">
        <f ca="1"/>
        <v>0</v>
      </c>
    </row>
    <row r="951" spans="1:7" hidden="1">
      <c r="A951" t="b">
        <f ca="1"/>
        <v>0</v>
      </c>
      <c r="B951" t="b">
        <f ca="1"/>
        <v>0</v>
      </c>
      <c r="C951" t="b">
        <f ca="1"/>
        <v>0</v>
      </c>
      <c r="D951" t="b">
        <f ca="1"/>
        <v>0</v>
      </c>
      <c r="E951" t="b">
        <f ca="1"/>
        <v>0</v>
      </c>
      <c r="F951" t="b">
        <f ca="1"/>
        <v>0</v>
      </c>
      <c r="G951" t="b">
        <f ca="1"/>
        <v>0</v>
      </c>
    </row>
    <row r="952" spans="1:7" hidden="1">
      <c r="A952" t="b">
        <f ca="1"/>
        <v>0</v>
      </c>
      <c r="B952" t="b">
        <f ca="1"/>
        <v>0</v>
      </c>
      <c r="C952" t="b">
        <f ca="1"/>
        <v>0</v>
      </c>
      <c r="D952" t="b">
        <f ca="1"/>
        <v>0</v>
      </c>
      <c r="E952" t="b">
        <f ca="1"/>
        <v>0</v>
      </c>
      <c r="F952" t="b">
        <f ca="1"/>
        <v>0</v>
      </c>
      <c r="G952" t="b">
        <f ca="1"/>
        <v>0</v>
      </c>
    </row>
    <row r="953" spans="1:7" hidden="1">
      <c r="A953" t="b">
        <f ca="1"/>
        <v>0</v>
      </c>
      <c r="B953" t="b">
        <f ca="1"/>
        <v>0</v>
      </c>
      <c r="C953" t="b">
        <f ca="1"/>
        <v>0</v>
      </c>
      <c r="D953" t="b">
        <f ca="1"/>
        <v>0</v>
      </c>
      <c r="E953" t="b">
        <f ca="1"/>
        <v>0</v>
      </c>
      <c r="F953" t="b">
        <f ca="1"/>
        <v>0</v>
      </c>
      <c r="G953" t="b">
        <f ca="1"/>
        <v>0</v>
      </c>
    </row>
    <row r="954" spans="1:7" hidden="1">
      <c r="A954" t="b">
        <f ca="1"/>
        <v>0</v>
      </c>
      <c r="B954" t="b">
        <f ca="1"/>
        <v>0</v>
      </c>
      <c r="C954" t="b">
        <f ca="1"/>
        <v>0</v>
      </c>
      <c r="D954" t="b">
        <f ca="1"/>
        <v>0</v>
      </c>
      <c r="E954" t="b">
        <f ca="1"/>
        <v>0</v>
      </c>
      <c r="F954" t="b">
        <f ca="1"/>
        <v>0</v>
      </c>
      <c r="G954" t="b">
        <f ca="1"/>
        <v>0</v>
      </c>
    </row>
    <row r="955" spans="1:7" hidden="1">
      <c r="A955" t="b">
        <f ca="1"/>
        <v>0</v>
      </c>
      <c r="B955" t="b">
        <f ca="1"/>
        <v>0</v>
      </c>
      <c r="C955" t="b">
        <f ca="1"/>
        <v>0</v>
      </c>
      <c r="D955" t="b">
        <f ca="1"/>
        <v>0</v>
      </c>
      <c r="E955" t="b">
        <f ca="1"/>
        <v>0</v>
      </c>
      <c r="F955" t="b">
        <f ca="1"/>
        <v>0</v>
      </c>
      <c r="G955" t="b">
        <f ca="1"/>
        <v>0</v>
      </c>
    </row>
    <row r="956" spans="1:7" hidden="1">
      <c r="A956" t="b">
        <f ca="1"/>
        <v>0</v>
      </c>
      <c r="B956" t="b">
        <f ca="1"/>
        <v>0</v>
      </c>
      <c r="C956" t="b">
        <f ca="1"/>
        <v>0</v>
      </c>
      <c r="D956" t="b">
        <f ca="1"/>
        <v>0</v>
      </c>
      <c r="E956" t="b">
        <f ca="1"/>
        <v>0</v>
      </c>
      <c r="F956" t="b">
        <f ca="1"/>
        <v>0</v>
      </c>
      <c r="G956" t="b">
        <f ca="1"/>
        <v>0</v>
      </c>
    </row>
    <row r="957" spans="1:7" hidden="1">
      <c r="A957" t="b">
        <f ca="1"/>
        <v>0</v>
      </c>
      <c r="B957" t="b">
        <f ca="1"/>
        <v>0</v>
      </c>
      <c r="C957" t="b">
        <f ca="1"/>
        <v>0</v>
      </c>
      <c r="D957" t="b">
        <f ca="1"/>
        <v>0</v>
      </c>
      <c r="E957" t="b">
        <f ca="1"/>
        <v>0</v>
      </c>
      <c r="F957" t="b">
        <f ca="1"/>
        <v>0</v>
      </c>
      <c r="G957" t="b">
        <f ca="1"/>
        <v>0</v>
      </c>
    </row>
    <row r="958" spans="1:7" hidden="1">
      <c r="A958" t="b">
        <f ca="1"/>
        <v>0</v>
      </c>
      <c r="B958" t="b">
        <f ca="1"/>
        <v>0</v>
      </c>
      <c r="C958" t="b">
        <f ca="1"/>
        <v>0</v>
      </c>
      <c r="D958" t="b">
        <f ca="1"/>
        <v>0</v>
      </c>
      <c r="E958" t="b">
        <f ca="1"/>
        <v>0</v>
      </c>
      <c r="F958" t="b">
        <f ca="1"/>
        <v>0</v>
      </c>
      <c r="G958" t="b">
        <f ca="1"/>
        <v>0</v>
      </c>
    </row>
    <row r="959" spans="1:7" hidden="1">
      <c r="A959" t="b">
        <f ca="1"/>
        <v>0</v>
      </c>
      <c r="B959" t="b">
        <f ca="1"/>
        <v>0</v>
      </c>
      <c r="C959" t="b">
        <f ca="1"/>
        <v>0</v>
      </c>
      <c r="D959" t="b">
        <f ca="1"/>
        <v>0</v>
      </c>
      <c r="E959" t="b">
        <f ca="1"/>
        <v>0</v>
      </c>
      <c r="F959" t="b">
        <f ca="1"/>
        <v>0</v>
      </c>
      <c r="G959" t="b">
        <f ca="1"/>
        <v>0</v>
      </c>
    </row>
    <row r="960" spans="1:7" hidden="1">
      <c r="A960" t="b">
        <f ca="1"/>
        <v>0</v>
      </c>
      <c r="B960" t="b">
        <f ca="1"/>
        <v>0</v>
      </c>
      <c r="C960" t="b">
        <f ca="1"/>
        <v>0</v>
      </c>
      <c r="D960" t="b">
        <f ca="1"/>
        <v>0</v>
      </c>
      <c r="E960" t="b">
        <f ca="1"/>
        <v>0</v>
      </c>
      <c r="F960" t="b">
        <f ca="1"/>
        <v>0</v>
      </c>
      <c r="G960" t="b">
        <f ca="1"/>
        <v>0</v>
      </c>
    </row>
    <row r="961" spans="1:7" hidden="1">
      <c r="A961" t="b">
        <f ca="1"/>
        <v>0</v>
      </c>
      <c r="B961" t="b">
        <f ca="1"/>
        <v>0</v>
      </c>
      <c r="C961" t="b">
        <f ca="1"/>
        <v>0</v>
      </c>
      <c r="D961" t="b">
        <f ca="1"/>
        <v>0</v>
      </c>
      <c r="E961" t="b">
        <f ca="1"/>
        <v>0</v>
      </c>
      <c r="F961" t="b">
        <f ca="1"/>
        <v>0</v>
      </c>
      <c r="G961" t="b">
        <f ca="1"/>
        <v>0</v>
      </c>
    </row>
    <row r="962" spans="1:7" hidden="1">
      <c r="A962" t="b">
        <f ca="1"/>
        <v>0</v>
      </c>
      <c r="B962" t="b">
        <f ca="1"/>
        <v>0</v>
      </c>
      <c r="C962" t="b">
        <f ca="1"/>
        <v>0</v>
      </c>
      <c r="D962" t="b">
        <f ca="1"/>
        <v>0</v>
      </c>
      <c r="E962" t="b">
        <f ca="1"/>
        <v>0</v>
      </c>
      <c r="F962" t="b">
        <f ca="1"/>
        <v>0</v>
      </c>
      <c r="G962" t="b">
        <f ca="1"/>
        <v>0</v>
      </c>
    </row>
    <row r="963" spans="1:7" hidden="1">
      <c r="A963" t="b">
        <f ca="1"/>
        <v>0</v>
      </c>
      <c r="B963" t="b">
        <f ca="1"/>
        <v>0</v>
      </c>
      <c r="C963" t="b">
        <f ca="1"/>
        <v>0</v>
      </c>
      <c r="D963" t="b">
        <f ca="1"/>
        <v>0</v>
      </c>
      <c r="E963" t="b">
        <f ca="1"/>
        <v>0</v>
      </c>
      <c r="F963" t="b">
        <f ca="1"/>
        <v>0</v>
      </c>
      <c r="G963" t="b">
        <f ca="1"/>
        <v>0</v>
      </c>
    </row>
    <row r="964" spans="1:7" hidden="1">
      <c r="A964" t="b">
        <f ca="1"/>
        <v>0</v>
      </c>
      <c r="B964" t="b">
        <f ca="1"/>
        <v>0</v>
      </c>
      <c r="C964" t="b">
        <f ca="1"/>
        <v>0</v>
      </c>
      <c r="D964" t="b">
        <f ca="1"/>
        <v>0</v>
      </c>
      <c r="E964" t="b">
        <f ca="1"/>
        <v>0</v>
      </c>
      <c r="F964" t="b">
        <f ca="1"/>
        <v>0</v>
      </c>
      <c r="G964" t="b">
        <f ca="1"/>
        <v>0</v>
      </c>
    </row>
    <row r="965" spans="1:7" hidden="1">
      <c r="A965" t="b">
        <f ca="1"/>
        <v>0</v>
      </c>
      <c r="B965" t="b">
        <f ca="1"/>
        <v>0</v>
      </c>
      <c r="C965" t="b">
        <f ca="1"/>
        <v>0</v>
      </c>
      <c r="D965" t="b">
        <f ca="1"/>
        <v>0</v>
      </c>
      <c r="E965" t="b">
        <f ca="1"/>
        <v>0</v>
      </c>
      <c r="F965" t="b">
        <f ca="1"/>
        <v>0</v>
      </c>
      <c r="G965" t="b">
        <f ca="1"/>
        <v>0</v>
      </c>
    </row>
    <row r="966" spans="1:7" hidden="1">
      <c r="A966" t="b">
        <f ca="1"/>
        <v>0</v>
      </c>
      <c r="B966" t="b">
        <f ca="1"/>
        <v>0</v>
      </c>
      <c r="C966" t="b">
        <f ca="1"/>
        <v>0</v>
      </c>
      <c r="D966" t="b">
        <f ca="1"/>
        <v>0</v>
      </c>
      <c r="E966" t="b">
        <f ca="1"/>
        <v>0</v>
      </c>
      <c r="F966" t="b">
        <f ca="1"/>
        <v>0</v>
      </c>
      <c r="G966" t="b">
        <f ca="1"/>
        <v>0</v>
      </c>
    </row>
    <row r="967" spans="1:7" hidden="1">
      <c r="A967" t="b">
        <f ca="1"/>
        <v>0</v>
      </c>
      <c r="B967" t="b">
        <f ca="1"/>
        <v>0</v>
      </c>
      <c r="C967" t="b">
        <f ca="1"/>
        <v>0</v>
      </c>
      <c r="D967" t="b">
        <f ca="1"/>
        <v>0</v>
      </c>
      <c r="E967" t="b">
        <f ca="1"/>
        <v>0</v>
      </c>
      <c r="F967" t="b">
        <f ca="1"/>
        <v>0</v>
      </c>
      <c r="G967" t="b">
        <f ca="1"/>
        <v>0</v>
      </c>
    </row>
    <row r="968" spans="1:7" hidden="1">
      <c r="A968" t="b">
        <f ca="1"/>
        <v>0</v>
      </c>
      <c r="B968" t="b">
        <f ca="1"/>
        <v>0</v>
      </c>
      <c r="C968" t="b">
        <f ca="1"/>
        <v>0</v>
      </c>
      <c r="D968" t="b">
        <f ca="1"/>
        <v>0</v>
      </c>
      <c r="E968" t="b">
        <f ca="1"/>
        <v>0</v>
      </c>
      <c r="F968" t="b">
        <f ca="1"/>
        <v>0</v>
      </c>
      <c r="G968" t="b">
        <f ca="1"/>
        <v>0</v>
      </c>
    </row>
    <row r="969" spans="1:7" hidden="1">
      <c r="A969" t="b">
        <f ca="1"/>
        <v>0</v>
      </c>
      <c r="B969" t="b">
        <f ca="1"/>
        <v>0</v>
      </c>
      <c r="C969" t="b">
        <f ca="1"/>
        <v>0</v>
      </c>
      <c r="D969" t="b">
        <f ca="1"/>
        <v>0</v>
      </c>
      <c r="E969" t="b">
        <f ca="1"/>
        <v>0</v>
      </c>
      <c r="F969" t="b">
        <f ca="1"/>
        <v>0</v>
      </c>
      <c r="G969" t="b">
        <f ca="1"/>
        <v>0</v>
      </c>
    </row>
    <row r="970" spans="1:7" hidden="1">
      <c r="A970" t="b">
        <f ca="1"/>
        <v>0</v>
      </c>
      <c r="B970" t="b">
        <f ca="1"/>
        <v>0</v>
      </c>
      <c r="C970" t="b">
        <f ca="1"/>
        <v>0</v>
      </c>
      <c r="D970" t="b">
        <f ca="1"/>
        <v>0</v>
      </c>
      <c r="E970" t="b">
        <f ca="1"/>
        <v>0</v>
      </c>
      <c r="F970" t="b">
        <f ca="1"/>
        <v>0</v>
      </c>
      <c r="G970" t="b">
        <f ca="1"/>
        <v>0</v>
      </c>
    </row>
    <row r="971" spans="1:7" hidden="1">
      <c r="A971" t="b">
        <f ca="1"/>
        <v>0</v>
      </c>
      <c r="B971" t="b">
        <f ca="1"/>
        <v>0</v>
      </c>
      <c r="C971" t="b">
        <f ca="1"/>
        <v>0</v>
      </c>
      <c r="D971" t="b">
        <f ca="1"/>
        <v>0</v>
      </c>
      <c r="E971" t="b">
        <f ca="1"/>
        <v>0</v>
      </c>
      <c r="F971" t="b">
        <f ca="1"/>
        <v>0</v>
      </c>
      <c r="G971" t="b">
        <f ca="1"/>
        <v>0</v>
      </c>
    </row>
    <row r="972" spans="1:7" hidden="1">
      <c r="A972" t="b">
        <f ca="1"/>
        <v>0</v>
      </c>
      <c r="B972" t="b">
        <f ca="1"/>
        <v>0</v>
      </c>
      <c r="C972" t="b">
        <f ca="1"/>
        <v>0</v>
      </c>
      <c r="D972" t="b">
        <f ca="1"/>
        <v>0</v>
      </c>
      <c r="E972" t="b">
        <f ca="1"/>
        <v>0</v>
      </c>
      <c r="F972" t="b">
        <f ca="1"/>
        <v>0</v>
      </c>
      <c r="G972" t="b">
        <f ca="1"/>
        <v>0</v>
      </c>
    </row>
    <row r="973" spans="1:7" hidden="1">
      <c r="A973" t="b">
        <f ca="1"/>
        <v>0</v>
      </c>
      <c r="B973" t="b">
        <f ca="1"/>
        <v>0</v>
      </c>
      <c r="C973" t="b">
        <f ca="1"/>
        <v>0</v>
      </c>
      <c r="D973" t="b">
        <f ca="1"/>
        <v>0</v>
      </c>
      <c r="E973" t="b">
        <f ca="1"/>
        <v>0</v>
      </c>
      <c r="F973" t="b">
        <f ca="1"/>
        <v>0</v>
      </c>
      <c r="G973" t="b">
        <f ca="1"/>
        <v>0</v>
      </c>
    </row>
    <row r="974" spans="1:7" hidden="1">
      <c r="A974" t="b">
        <f ca="1"/>
        <v>0</v>
      </c>
      <c r="B974" t="b">
        <f ca="1"/>
        <v>0</v>
      </c>
      <c r="C974" t="b">
        <f ca="1"/>
        <v>0</v>
      </c>
      <c r="D974" t="b">
        <f ca="1"/>
        <v>0</v>
      </c>
      <c r="E974" t="b">
        <f ca="1"/>
        <v>0</v>
      </c>
      <c r="F974" t="b">
        <f ca="1"/>
        <v>0</v>
      </c>
      <c r="G974" t="b">
        <f ca="1"/>
        <v>0</v>
      </c>
    </row>
    <row r="975" spans="1:7" hidden="1">
      <c r="A975" t="b">
        <f ca="1"/>
        <v>0</v>
      </c>
      <c r="B975" t="b">
        <f ca="1"/>
        <v>0</v>
      </c>
      <c r="C975" t="b">
        <f ca="1"/>
        <v>0</v>
      </c>
      <c r="D975" t="b">
        <f ca="1"/>
        <v>0</v>
      </c>
      <c r="E975" t="b">
        <f ca="1"/>
        <v>0</v>
      </c>
      <c r="F975" t="b">
        <f ca="1"/>
        <v>0</v>
      </c>
      <c r="G975" t="b">
        <f ca="1"/>
        <v>0</v>
      </c>
    </row>
    <row r="976" spans="1:7" hidden="1">
      <c r="A976" t="b">
        <f ca="1"/>
        <v>0</v>
      </c>
      <c r="B976" t="b">
        <f ca="1"/>
        <v>0</v>
      </c>
      <c r="C976" t="b">
        <f ca="1"/>
        <v>0</v>
      </c>
      <c r="D976" t="b">
        <f ca="1"/>
        <v>0</v>
      </c>
      <c r="E976" t="b">
        <f ca="1"/>
        <v>0</v>
      </c>
      <c r="F976" t="b">
        <f ca="1"/>
        <v>0</v>
      </c>
      <c r="G976" t="b">
        <f ca="1"/>
        <v>0</v>
      </c>
    </row>
    <row r="977" spans="1:7" hidden="1">
      <c r="A977" t="b">
        <f ca="1"/>
        <v>0</v>
      </c>
      <c r="B977" t="b">
        <f ca="1"/>
        <v>0</v>
      </c>
      <c r="C977" t="b">
        <f ca="1"/>
        <v>0</v>
      </c>
      <c r="D977" t="b">
        <f ca="1"/>
        <v>0</v>
      </c>
      <c r="E977" t="b">
        <f ca="1"/>
        <v>0</v>
      </c>
      <c r="F977" t="b">
        <f ca="1"/>
        <v>0</v>
      </c>
      <c r="G977" t="b">
        <f ca="1"/>
        <v>0</v>
      </c>
    </row>
    <row r="978" spans="1:7" hidden="1">
      <c r="A978" t="b">
        <f ca="1"/>
        <v>0</v>
      </c>
      <c r="B978" t="b">
        <f ca="1"/>
        <v>0</v>
      </c>
      <c r="C978" t="b">
        <f ca="1"/>
        <v>0</v>
      </c>
      <c r="D978" t="b">
        <f ca="1"/>
        <v>0</v>
      </c>
      <c r="E978" t="b">
        <f ca="1"/>
        <v>0</v>
      </c>
      <c r="F978" t="b">
        <f ca="1"/>
        <v>0</v>
      </c>
      <c r="G978" t="b">
        <f ca="1"/>
        <v>0</v>
      </c>
    </row>
    <row r="979" spans="1:7" hidden="1">
      <c r="A979" t="b">
        <f ca="1"/>
        <v>0</v>
      </c>
      <c r="B979" t="b">
        <f ca="1"/>
        <v>0</v>
      </c>
      <c r="C979" t="b">
        <f ca="1"/>
        <v>0</v>
      </c>
      <c r="D979" t="b">
        <f ca="1"/>
        <v>0</v>
      </c>
      <c r="E979" t="b">
        <f ca="1"/>
        <v>0</v>
      </c>
      <c r="F979" t="b">
        <f ca="1"/>
        <v>0</v>
      </c>
      <c r="G979" t="b">
        <f ca="1"/>
        <v>0</v>
      </c>
    </row>
    <row r="980" spans="1:7" hidden="1">
      <c r="A980" t="b">
        <f ca="1"/>
        <v>0</v>
      </c>
      <c r="B980" t="b">
        <f ca="1"/>
        <v>0</v>
      </c>
      <c r="C980" t="b">
        <f ca="1"/>
        <v>0</v>
      </c>
      <c r="D980" t="b">
        <f ca="1"/>
        <v>0</v>
      </c>
      <c r="E980" t="b">
        <f ca="1"/>
        <v>0</v>
      </c>
      <c r="F980" t="b">
        <f ca="1"/>
        <v>0</v>
      </c>
      <c r="G980" t="b">
        <f ca="1"/>
        <v>0</v>
      </c>
    </row>
    <row r="981" spans="1:7" hidden="1">
      <c r="A981" t="b">
        <f ca="1"/>
        <v>0</v>
      </c>
      <c r="B981" t="b">
        <f ca="1"/>
        <v>0</v>
      </c>
      <c r="C981" t="b">
        <f ca="1"/>
        <v>0</v>
      </c>
      <c r="D981" t="b">
        <f ca="1"/>
        <v>0</v>
      </c>
      <c r="E981" t="b">
        <f ca="1"/>
        <v>0</v>
      </c>
      <c r="F981" t="b">
        <f ca="1"/>
        <v>0</v>
      </c>
      <c r="G981" t="b">
        <f ca="1"/>
        <v>0</v>
      </c>
    </row>
    <row r="982" spans="1:7" hidden="1">
      <c r="A982" t="b">
        <f ca="1"/>
        <v>0</v>
      </c>
      <c r="B982" t="b">
        <f ca="1"/>
        <v>0</v>
      </c>
      <c r="C982" t="b">
        <f ca="1"/>
        <v>0</v>
      </c>
      <c r="D982" t="b">
        <f ca="1"/>
        <v>0</v>
      </c>
      <c r="E982" t="b">
        <f ca="1"/>
        <v>0</v>
      </c>
      <c r="F982" t="b">
        <f ca="1"/>
        <v>0</v>
      </c>
      <c r="G982" t="b">
        <f ca="1"/>
        <v>0</v>
      </c>
    </row>
    <row r="983" spans="1:7" hidden="1">
      <c r="A983" t="b">
        <f ca="1"/>
        <v>0</v>
      </c>
      <c r="B983" t="b">
        <f ca="1"/>
        <v>0</v>
      </c>
      <c r="C983" t="b">
        <f ca="1"/>
        <v>0</v>
      </c>
      <c r="D983" t="b">
        <f ca="1"/>
        <v>0</v>
      </c>
      <c r="E983" t="b">
        <f ca="1"/>
        <v>0</v>
      </c>
      <c r="F983" t="b">
        <f ca="1"/>
        <v>0</v>
      </c>
      <c r="G983" t="b">
        <f ca="1"/>
        <v>0</v>
      </c>
    </row>
    <row r="984" spans="1:7" hidden="1">
      <c r="A984" t="b">
        <f ca="1"/>
        <v>0</v>
      </c>
      <c r="B984" t="b">
        <f ca="1"/>
        <v>0</v>
      </c>
      <c r="C984" t="b">
        <f ca="1"/>
        <v>0</v>
      </c>
      <c r="D984" t="b">
        <f ca="1"/>
        <v>0</v>
      </c>
      <c r="E984" t="b">
        <f ca="1"/>
        <v>0</v>
      </c>
      <c r="F984" t="b">
        <f ca="1"/>
        <v>0</v>
      </c>
      <c r="G984" t="b">
        <f ca="1"/>
        <v>0</v>
      </c>
    </row>
    <row r="985" spans="1:7" hidden="1">
      <c r="A985" t="b">
        <f ca="1"/>
        <v>0</v>
      </c>
      <c r="B985" t="b">
        <f ca="1"/>
        <v>0</v>
      </c>
      <c r="C985" t="b">
        <f ca="1"/>
        <v>0</v>
      </c>
      <c r="D985" t="b">
        <f ca="1"/>
        <v>0</v>
      </c>
      <c r="E985" t="b">
        <f ca="1"/>
        <v>0</v>
      </c>
      <c r="F985" t="b">
        <f ca="1"/>
        <v>0</v>
      </c>
      <c r="G985" t="b">
        <f ca="1"/>
        <v>0</v>
      </c>
    </row>
    <row r="986" spans="1:7" hidden="1">
      <c r="A986" t="b">
        <f ca="1"/>
        <v>0</v>
      </c>
      <c r="B986" t="b">
        <f ca="1"/>
        <v>0</v>
      </c>
      <c r="C986" t="b">
        <f ca="1"/>
        <v>0</v>
      </c>
      <c r="D986" t="b">
        <f ca="1"/>
        <v>0</v>
      </c>
      <c r="E986" t="b">
        <f ca="1"/>
        <v>0</v>
      </c>
      <c r="F986" t="b">
        <f ca="1"/>
        <v>0</v>
      </c>
      <c r="G986" t="b">
        <f ca="1"/>
        <v>0</v>
      </c>
    </row>
    <row r="987" spans="1:7" hidden="1">
      <c r="A987" t="b">
        <f ca="1"/>
        <v>0</v>
      </c>
      <c r="B987" t="b">
        <f ca="1"/>
        <v>0</v>
      </c>
      <c r="C987" t="b">
        <f ca="1"/>
        <v>0</v>
      </c>
      <c r="D987" t="b">
        <f ca="1"/>
        <v>0</v>
      </c>
      <c r="E987" t="b">
        <f ca="1"/>
        <v>0</v>
      </c>
      <c r="F987" t="b">
        <f ca="1"/>
        <v>0</v>
      </c>
      <c r="G987" t="b">
        <f ca="1"/>
        <v>0</v>
      </c>
    </row>
    <row r="988" spans="1:7" hidden="1">
      <c r="A988" t="b">
        <f ca="1"/>
        <v>0</v>
      </c>
      <c r="B988" t="b">
        <f ca="1"/>
        <v>0</v>
      </c>
      <c r="C988" t="b">
        <f ca="1"/>
        <v>0</v>
      </c>
      <c r="D988" t="b">
        <f ca="1"/>
        <v>0</v>
      </c>
      <c r="E988" t="b">
        <f ca="1"/>
        <v>0</v>
      </c>
      <c r="F988" t="b">
        <f ca="1"/>
        <v>0</v>
      </c>
      <c r="G988" t="b">
        <f ca="1"/>
        <v>0</v>
      </c>
    </row>
    <row r="989" spans="1:7" hidden="1">
      <c r="A989" t="b">
        <f ca="1"/>
        <v>0</v>
      </c>
      <c r="B989" t="b">
        <f ca="1"/>
        <v>0</v>
      </c>
      <c r="C989" t="b">
        <f ca="1"/>
        <v>0</v>
      </c>
      <c r="D989" t="b">
        <f ca="1"/>
        <v>0</v>
      </c>
      <c r="E989" t="b">
        <f ca="1"/>
        <v>0</v>
      </c>
      <c r="F989" t="b">
        <f ca="1"/>
        <v>0</v>
      </c>
      <c r="G989" t="b">
        <f ca="1"/>
        <v>0</v>
      </c>
    </row>
    <row r="990" spans="1:7" hidden="1">
      <c r="A990" t="b">
        <f ca="1"/>
        <v>0</v>
      </c>
      <c r="B990" t="b">
        <f ca="1"/>
        <v>0</v>
      </c>
      <c r="C990" t="b">
        <f ca="1"/>
        <v>0</v>
      </c>
      <c r="D990" t="b">
        <f ca="1"/>
        <v>0</v>
      </c>
      <c r="E990" t="b">
        <f ca="1"/>
        <v>0</v>
      </c>
      <c r="F990" t="b">
        <f ca="1"/>
        <v>0</v>
      </c>
      <c r="G990" t="b">
        <f ca="1"/>
        <v>0</v>
      </c>
    </row>
    <row r="991" spans="1:7" hidden="1">
      <c r="A991" t="b">
        <f ca="1"/>
        <v>0</v>
      </c>
      <c r="B991" t="b">
        <f ca="1"/>
        <v>0</v>
      </c>
      <c r="C991" t="b">
        <f ca="1"/>
        <v>0</v>
      </c>
      <c r="D991" t="b">
        <f ca="1"/>
        <v>0</v>
      </c>
      <c r="E991" t="b">
        <f ca="1"/>
        <v>0</v>
      </c>
      <c r="F991" t="b">
        <f ca="1"/>
        <v>0</v>
      </c>
      <c r="G991" t="b">
        <f ca="1"/>
        <v>0</v>
      </c>
    </row>
    <row r="992" spans="1:7" hidden="1">
      <c r="A992" t="b">
        <f ca="1"/>
        <v>0</v>
      </c>
      <c r="B992" t="b">
        <f ca="1"/>
        <v>0</v>
      </c>
      <c r="C992" t="b">
        <f ca="1"/>
        <v>0</v>
      </c>
      <c r="D992" t="b">
        <f ca="1"/>
        <v>0</v>
      </c>
      <c r="E992" t="b">
        <f ca="1"/>
        <v>0</v>
      </c>
      <c r="F992" t="b">
        <f ca="1"/>
        <v>0</v>
      </c>
      <c r="G992" t="b">
        <f ca="1"/>
        <v>0</v>
      </c>
    </row>
    <row r="993" spans="1:7" hidden="1">
      <c r="A993" t="b">
        <f ca="1"/>
        <v>0</v>
      </c>
      <c r="B993" t="b">
        <f ca="1"/>
        <v>0</v>
      </c>
      <c r="C993" t="b">
        <f ca="1"/>
        <v>0</v>
      </c>
      <c r="D993" t="b">
        <f ca="1"/>
        <v>0</v>
      </c>
      <c r="E993" t="b">
        <f ca="1"/>
        <v>0</v>
      </c>
      <c r="F993" t="b">
        <f ca="1"/>
        <v>0</v>
      </c>
      <c r="G993" t="b">
        <f ca="1"/>
        <v>0</v>
      </c>
    </row>
    <row r="994" spans="1:7" hidden="1">
      <c r="A994" t="b">
        <f ca="1"/>
        <v>0</v>
      </c>
      <c r="B994" t="b">
        <f ca="1"/>
        <v>0</v>
      </c>
      <c r="C994" t="b">
        <f ca="1"/>
        <v>0</v>
      </c>
      <c r="D994" t="b">
        <f ca="1"/>
        <v>0</v>
      </c>
      <c r="E994" t="b">
        <f ca="1"/>
        <v>0</v>
      </c>
      <c r="F994" t="b">
        <f ca="1"/>
        <v>0</v>
      </c>
      <c r="G994" t="b">
        <f ca="1"/>
        <v>0</v>
      </c>
    </row>
    <row r="995" spans="1:7" hidden="1">
      <c r="A995" t="b">
        <f ca="1"/>
        <v>0</v>
      </c>
      <c r="B995" t="b">
        <f ca="1"/>
        <v>0</v>
      </c>
      <c r="C995" t="b">
        <f ca="1"/>
        <v>0</v>
      </c>
      <c r="D995" t="b">
        <f ca="1"/>
        <v>0</v>
      </c>
      <c r="E995" t="b">
        <f ca="1"/>
        <v>0</v>
      </c>
      <c r="F995" t="b">
        <f ca="1"/>
        <v>0</v>
      </c>
      <c r="G995" t="b">
        <f ca="1"/>
        <v>0</v>
      </c>
    </row>
    <row r="996" spans="1:7" hidden="1">
      <c r="A996" t="b">
        <f ca="1"/>
        <v>0</v>
      </c>
      <c r="B996" t="b">
        <f ca="1"/>
        <v>0</v>
      </c>
      <c r="C996" t="b">
        <f ca="1"/>
        <v>0</v>
      </c>
      <c r="D996" t="b">
        <f ca="1"/>
        <v>0</v>
      </c>
      <c r="E996" t="b">
        <f ca="1"/>
        <v>0</v>
      </c>
      <c r="F996" t="b">
        <f ca="1"/>
        <v>0</v>
      </c>
      <c r="G996" t="b">
        <f ca="1"/>
        <v>0</v>
      </c>
    </row>
    <row r="997" spans="1:7" hidden="1">
      <c r="A997" t="b">
        <f ca="1"/>
        <v>0</v>
      </c>
      <c r="B997" t="b">
        <f ca="1"/>
        <v>0</v>
      </c>
      <c r="C997" t="b">
        <f ca="1"/>
        <v>0</v>
      </c>
      <c r="D997" t="b">
        <f ca="1"/>
        <v>0</v>
      </c>
      <c r="E997" t="b">
        <f ca="1"/>
        <v>0</v>
      </c>
      <c r="F997" t="b">
        <f ca="1"/>
        <v>0</v>
      </c>
      <c r="G997" t="b">
        <f ca="1"/>
        <v>0</v>
      </c>
    </row>
    <row r="998" spans="1:7" hidden="1">
      <c r="A998" t="b">
        <f ca="1"/>
        <v>0</v>
      </c>
      <c r="B998" t="b">
        <f ca="1"/>
        <v>0</v>
      </c>
      <c r="C998" t="b">
        <f ca="1"/>
        <v>0</v>
      </c>
      <c r="D998" t="b">
        <f ca="1"/>
        <v>0</v>
      </c>
      <c r="E998" t="b">
        <f ca="1"/>
        <v>0</v>
      </c>
      <c r="F998" t="b">
        <f ca="1"/>
        <v>0</v>
      </c>
      <c r="G998" t="b">
        <f ca="1"/>
        <v>0</v>
      </c>
    </row>
    <row r="999" spans="1:7" hidden="1">
      <c r="A999" t="b">
        <f ca="1"/>
        <v>0</v>
      </c>
      <c r="B999" t="b">
        <f ca="1"/>
        <v>0</v>
      </c>
      <c r="C999" t="b">
        <f ca="1"/>
        <v>0</v>
      </c>
      <c r="D999" t="b">
        <f ca="1"/>
        <v>0</v>
      </c>
      <c r="E999" t="b">
        <f ca="1"/>
        <v>0</v>
      </c>
      <c r="F999" t="b">
        <f ca="1"/>
        <v>0</v>
      </c>
      <c r="G999" t="b">
        <f ca="1"/>
        <v>0</v>
      </c>
    </row>
    <row r="1000" spans="1:7" hidden="1">
      <c r="A1000" t="b">
        <f ca="1"/>
        <v>0</v>
      </c>
      <c r="B1000" t="b">
        <f ca="1"/>
        <v>0</v>
      </c>
      <c r="C1000" t="b">
        <f ca="1"/>
        <v>0</v>
      </c>
      <c r="D1000" t="b">
        <f ca="1"/>
        <v>0</v>
      </c>
      <c r="E1000" t="b">
        <f ca="1"/>
        <v>0</v>
      </c>
      <c r="F1000" t="b">
        <f ca="1"/>
        <v>0</v>
      </c>
      <c r="G1000" t="b">
        <f ca="1"/>
        <v>0</v>
      </c>
    </row>
    <row r="1001" spans="1:7" hidden="1">
      <c r="A1001" t="b">
        <f ca="1"/>
        <v>0</v>
      </c>
      <c r="B1001" t="b">
        <f ca="1"/>
        <v>0</v>
      </c>
      <c r="C1001" t="b">
        <f ca="1"/>
        <v>0</v>
      </c>
      <c r="D1001" t="b">
        <f ca="1"/>
        <v>0</v>
      </c>
      <c r="E1001" t="b">
        <f ca="1"/>
        <v>0</v>
      </c>
      <c r="F1001" t="b">
        <f ca="1"/>
        <v>0</v>
      </c>
      <c r="G1001" t="b">
        <f ca="1"/>
        <v>0</v>
      </c>
    </row>
    <row r="1002" spans="1:7" hidden="1">
      <c r="A1002" t="b">
        <f ca="1"/>
        <v>0</v>
      </c>
      <c r="B1002" t="b">
        <f ca="1"/>
        <v>0</v>
      </c>
      <c r="C1002" t="b">
        <f ca="1"/>
        <v>0</v>
      </c>
      <c r="D1002" t="b">
        <f ca="1"/>
        <v>0</v>
      </c>
      <c r="E1002" t="b">
        <f ca="1"/>
        <v>0</v>
      </c>
      <c r="F1002" t="b">
        <f ca="1"/>
        <v>0</v>
      </c>
      <c r="G1002" t="b">
        <f ca="1"/>
        <v>0</v>
      </c>
    </row>
    <row r="1003" spans="1:7" hidden="1">
      <c r="A1003" t="b">
        <f ca="1"/>
        <v>0</v>
      </c>
      <c r="B1003" t="b">
        <f ca="1"/>
        <v>0</v>
      </c>
      <c r="C1003" t="b">
        <f ca="1"/>
        <v>0</v>
      </c>
      <c r="D1003" t="b">
        <f ca="1"/>
        <v>0</v>
      </c>
      <c r="E1003" t="b">
        <f ca="1"/>
        <v>0</v>
      </c>
      <c r="F1003" t="b">
        <f ca="1"/>
        <v>0</v>
      </c>
      <c r="G1003" t="b">
        <f ca="1"/>
        <v>0</v>
      </c>
    </row>
    <row r="1004" spans="1:7" hidden="1">
      <c r="A1004" t="b">
        <f ca="1"/>
        <v>0</v>
      </c>
      <c r="B1004" t="b">
        <f ca="1"/>
        <v>0</v>
      </c>
      <c r="C1004" t="b">
        <f ca="1"/>
        <v>0</v>
      </c>
      <c r="D1004" t="b">
        <f ca="1"/>
        <v>0</v>
      </c>
      <c r="E1004" t="b">
        <f ca="1"/>
        <v>0</v>
      </c>
      <c r="F1004" t="b">
        <f ca="1"/>
        <v>0</v>
      </c>
      <c r="G1004" t="b">
        <f ca="1"/>
        <v>0</v>
      </c>
    </row>
    <row r="1005" spans="1:7" hidden="1">
      <c r="A1005" t="b">
        <f ca="1"/>
        <v>0</v>
      </c>
      <c r="B1005" t="b">
        <f ca="1"/>
        <v>0</v>
      </c>
      <c r="C1005" t="b">
        <f ca="1"/>
        <v>0</v>
      </c>
      <c r="D1005" t="b">
        <f ca="1"/>
        <v>0</v>
      </c>
      <c r="E1005" t="b">
        <f ca="1"/>
        <v>0</v>
      </c>
      <c r="F1005" t="b">
        <f ca="1"/>
        <v>0</v>
      </c>
      <c r="G1005" t="b">
        <f ca="1"/>
        <v>0</v>
      </c>
    </row>
    <row r="1006" spans="1:7" hidden="1">
      <c r="A1006" t="b">
        <f ca="1"/>
        <v>0</v>
      </c>
      <c r="B1006" t="b">
        <f ca="1"/>
        <v>0</v>
      </c>
      <c r="C1006" t="b">
        <f ca="1"/>
        <v>0</v>
      </c>
      <c r="D1006" t="b">
        <f ca="1"/>
        <v>0</v>
      </c>
      <c r="E1006" t="b">
        <f ca="1"/>
        <v>0</v>
      </c>
      <c r="F1006" t="b">
        <f ca="1"/>
        <v>0</v>
      </c>
      <c r="G1006" t="b">
        <f ca="1"/>
        <v>0</v>
      </c>
    </row>
    <row r="1007" spans="1:7" hidden="1">
      <c r="A1007" t="b">
        <f ca="1"/>
        <v>0</v>
      </c>
      <c r="B1007" t="b">
        <f ca="1"/>
        <v>0</v>
      </c>
      <c r="C1007" t="b">
        <f ca="1"/>
        <v>0</v>
      </c>
      <c r="D1007" t="b">
        <f ca="1"/>
        <v>0</v>
      </c>
      <c r="E1007" t="b">
        <f ca="1"/>
        <v>0</v>
      </c>
      <c r="F1007" t="b">
        <f ca="1"/>
        <v>0</v>
      </c>
      <c r="G1007" t="b">
        <f ca="1"/>
        <v>0</v>
      </c>
    </row>
    <row r="1008" spans="1:7" hidden="1">
      <c r="A1008" t="b">
        <f ca="1"/>
        <v>0</v>
      </c>
      <c r="B1008" t="b">
        <f ca="1"/>
        <v>0</v>
      </c>
      <c r="C1008" t="b">
        <f ca="1"/>
        <v>0</v>
      </c>
      <c r="D1008" t="b">
        <f ca="1"/>
        <v>0</v>
      </c>
      <c r="E1008" t="b">
        <f ca="1"/>
        <v>0</v>
      </c>
      <c r="F1008" t="b">
        <f ca="1"/>
        <v>0</v>
      </c>
      <c r="G1008" t="b">
        <f ca="1"/>
        <v>0</v>
      </c>
    </row>
    <row r="1009" spans="1:7" hidden="1">
      <c r="A1009" t="b">
        <f ca="1"/>
        <v>0</v>
      </c>
      <c r="B1009" t="b">
        <f ca="1"/>
        <v>0</v>
      </c>
      <c r="C1009" t="b">
        <f ca="1"/>
        <v>0</v>
      </c>
      <c r="D1009" t="b">
        <f ca="1"/>
        <v>0</v>
      </c>
      <c r="E1009" t="b">
        <f ca="1"/>
        <v>0</v>
      </c>
      <c r="F1009" t="b">
        <f ca="1"/>
        <v>0</v>
      </c>
      <c r="G1009" t="b">
        <f ca="1"/>
        <v>0</v>
      </c>
    </row>
    <row r="1010" spans="1:7" hidden="1">
      <c r="A1010" t="b">
        <f ca="1"/>
        <v>0</v>
      </c>
      <c r="B1010" t="b">
        <f ca="1"/>
        <v>0</v>
      </c>
      <c r="C1010" t="b">
        <f ca="1"/>
        <v>0</v>
      </c>
      <c r="D1010" t="b">
        <f ca="1"/>
        <v>0</v>
      </c>
      <c r="E1010" t="b">
        <f ca="1"/>
        <v>0</v>
      </c>
      <c r="F1010" t="b">
        <f ca="1"/>
        <v>0</v>
      </c>
      <c r="G1010" t="b">
        <f ca="1"/>
        <v>0</v>
      </c>
    </row>
    <row r="1011" spans="1:7" hidden="1">
      <c r="A1011" t="b">
        <f ca="1"/>
        <v>0</v>
      </c>
      <c r="B1011" t="b">
        <f ca="1"/>
        <v>0</v>
      </c>
      <c r="C1011" t="b">
        <f ca="1"/>
        <v>0</v>
      </c>
      <c r="D1011" t="b">
        <f ca="1"/>
        <v>0</v>
      </c>
      <c r="E1011" t="b">
        <f ca="1"/>
        <v>0</v>
      </c>
      <c r="F1011" t="b">
        <f ca="1"/>
        <v>0</v>
      </c>
      <c r="G1011" t="b">
        <f ca="1"/>
        <v>0</v>
      </c>
    </row>
    <row r="1012" spans="1:7" hidden="1">
      <c r="A1012" t="b">
        <f ca="1"/>
        <v>0</v>
      </c>
      <c r="B1012" t="b">
        <f ca="1"/>
        <v>0</v>
      </c>
      <c r="C1012" t="b">
        <f ca="1"/>
        <v>0</v>
      </c>
      <c r="D1012" t="b">
        <f ca="1"/>
        <v>0</v>
      </c>
      <c r="E1012" t="b">
        <f ca="1"/>
        <v>0</v>
      </c>
      <c r="F1012" t="b">
        <f ca="1"/>
        <v>0</v>
      </c>
      <c r="G1012" t="b">
        <f ca="1"/>
        <v>0</v>
      </c>
    </row>
    <row r="1013" spans="1:7" hidden="1">
      <c r="A1013" t="b">
        <f ca="1"/>
        <v>0</v>
      </c>
      <c r="B1013" t="b">
        <f ca="1"/>
        <v>0</v>
      </c>
      <c r="C1013" t="b">
        <f ca="1"/>
        <v>0</v>
      </c>
      <c r="D1013" t="b">
        <f ca="1"/>
        <v>0</v>
      </c>
      <c r="E1013" t="b">
        <f ca="1"/>
        <v>0</v>
      </c>
      <c r="F1013" t="b">
        <f ca="1"/>
        <v>0</v>
      </c>
      <c r="G1013" t="b">
        <f ca="1"/>
        <v>0</v>
      </c>
    </row>
    <row r="1014" spans="1:7" hidden="1">
      <c r="A1014" t="b">
        <f ca="1"/>
        <v>0</v>
      </c>
      <c r="B1014" t="b">
        <f ca="1"/>
        <v>0</v>
      </c>
      <c r="C1014" t="b">
        <f ca="1"/>
        <v>0</v>
      </c>
      <c r="D1014" t="b">
        <f ca="1"/>
        <v>0</v>
      </c>
      <c r="E1014" t="b">
        <f ca="1"/>
        <v>0</v>
      </c>
      <c r="F1014" t="b">
        <f ca="1"/>
        <v>0</v>
      </c>
      <c r="G1014" t="b">
        <f ca="1"/>
        <v>0</v>
      </c>
    </row>
    <row r="1015" spans="1:7" hidden="1">
      <c r="A1015" t="b">
        <f ca="1"/>
        <v>0</v>
      </c>
      <c r="B1015" t="b">
        <f ca="1"/>
        <v>0</v>
      </c>
      <c r="C1015" t="b">
        <f ca="1"/>
        <v>0</v>
      </c>
      <c r="D1015" t="b">
        <f ca="1"/>
        <v>0</v>
      </c>
      <c r="E1015" t="b">
        <f ca="1"/>
        <v>0</v>
      </c>
      <c r="F1015" t="b">
        <f ca="1"/>
        <v>0</v>
      </c>
      <c r="G1015" t="b">
        <f ca="1"/>
        <v>0</v>
      </c>
    </row>
    <row r="1016" spans="1:7" hidden="1">
      <c r="A1016" t="b">
        <f ca="1"/>
        <v>0</v>
      </c>
      <c r="B1016" t="b">
        <f ca="1"/>
        <v>0</v>
      </c>
      <c r="C1016" t="b">
        <f ca="1"/>
        <v>0</v>
      </c>
      <c r="D1016" t="b">
        <f ca="1"/>
        <v>0</v>
      </c>
      <c r="E1016" t="b">
        <f ca="1"/>
        <v>0</v>
      </c>
      <c r="F1016" t="b">
        <f ca="1"/>
        <v>0</v>
      </c>
      <c r="G1016" t="b">
        <f ca="1"/>
        <v>0</v>
      </c>
    </row>
    <row r="1017" spans="1:7" hidden="1">
      <c r="A1017" t="b">
        <f ca="1"/>
        <v>0</v>
      </c>
      <c r="B1017" t="b">
        <f ca="1"/>
        <v>0</v>
      </c>
      <c r="C1017" t="b">
        <f ca="1"/>
        <v>0</v>
      </c>
      <c r="D1017" t="b">
        <f ca="1"/>
        <v>0</v>
      </c>
      <c r="E1017" t="b">
        <f ca="1"/>
        <v>0</v>
      </c>
      <c r="F1017" t="b">
        <f ca="1"/>
        <v>0</v>
      </c>
      <c r="G1017" t="b">
        <f ca="1"/>
        <v>0</v>
      </c>
    </row>
    <row r="1018" spans="1:7" hidden="1">
      <c r="A1018" t="b">
        <f ca="1"/>
        <v>0</v>
      </c>
      <c r="B1018" t="b">
        <f ca="1"/>
        <v>0</v>
      </c>
      <c r="C1018" t="b">
        <f ca="1"/>
        <v>0</v>
      </c>
      <c r="D1018" t="b">
        <f ca="1"/>
        <v>0</v>
      </c>
      <c r="E1018" t="b">
        <f ca="1"/>
        <v>0</v>
      </c>
      <c r="F1018" t="b">
        <f ca="1"/>
        <v>0</v>
      </c>
      <c r="G1018" t="b">
        <f ca="1"/>
        <v>0</v>
      </c>
    </row>
    <row r="1019" spans="1:7" hidden="1">
      <c r="A1019" t="b">
        <f ca="1"/>
        <v>0</v>
      </c>
      <c r="B1019" t="b">
        <f ca="1"/>
        <v>0</v>
      </c>
      <c r="C1019" t="b">
        <f ca="1"/>
        <v>0</v>
      </c>
      <c r="D1019" t="b">
        <f ca="1"/>
        <v>0</v>
      </c>
      <c r="E1019" t="b">
        <f ca="1"/>
        <v>0</v>
      </c>
      <c r="F1019" t="b">
        <f ca="1"/>
        <v>0</v>
      </c>
      <c r="G1019" t="b">
        <f ca="1"/>
        <v>0</v>
      </c>
    </row>
    <row r="1020" spans="1:7" hidden="1">
      <c r="A1020" t="b">
        <f ca="1"/>
        <v>0</v>
      </c>
      <c r="B1020" t="b">
        <f ca="1"/>
        <v>0</v>
      </c>
      <c r="C1020" t="b">
        <f ca="1"/>
        <v>0</v>
      </c>
      <c r="D1020" t="b">
        <f ca="1"/>
        <v>0</v>
      </c>
      <c r="E1020" t="b">
        <f ca="1"/>
        <v>0</v>
      </c>
      <c r="F1020" t="b">
        <f ca="1"/>
        <v>0</v>
      </c>
      <c r="G1020" t="b">
        <f ca="1"/>
        <v>0</v>
      </c>
    </row>
    <row r="1021" spans="1:7" hidden="1">
      <c r="A1021" t="b">
        <f ca="1"/>
        <v>0</v>
      </c>
      <c r="B1021" t="b">
        <f ca="1"/>
        <v>0</v>
      </c>
      <c r="C1021" t="b">
        <f ca="1"/>
        <v>0</v>
      </c>
      <c r="D1021" t="b">
        <f ca="1"/>
        <v>0</v>
      </c>
      <c r="E1021" t="b">
        <f ca="1"/>
        <v>0</v>
      </c>
      <c r="F1021" t="b">
        <f ca="1"/>
        <v>0</v>
      </c>
      <c r="G1021" t="b">
        <f ca="1"/>
        <v>0</v>
      </c>
    </row>
    <row r="1022" spans="1:7" hidden="1">
      <c r="A1022" t="b">
        <f ca="1"/>
        <v>0</v>
      </c>
      <c r="B1022" t="b">
        <f ca="1"/>
        <v>0</v>
      </c>
      <c r="C1022" t="b">
        <f ca="1"/>
        <v>0</v>
      </c>
      <c r="D1022" t="b">
        <f ca="1"/>
        <v>0</v>
      </c>
      <c r="E1022" t="b">
        <f ca="1"/>
        <v>0</v>
      </c>
      <c r="F1022" t="b">
        <f ca="1"/>
        <v>0</v>
      </c>
      <c r="G1022" t="b">
        <f ca="1"/>
        <v>0</v>
      </c>
    </row>
    <row r="1023" spans="1:7" hidden="1">
      <c r="A1023" t="b">
        <f ca="1"/>
        <v>0</v>
      </c>
      <c r="B1023" t="b">
        <f ca="1"/>
        <v>0</v>
      </c>
      <c r="C1023" t="b">
        <f ca="1"/>
        <v>0</v>
      </c>
      <c r="D1023" t="b">
        <f ca="1"/>
        <v>0</v>
      </c>
      <c r="E1023" t="b">
        <f ca="1"/>
        <v>0</v>
      </c>
      <c r="F1023" t="b">
        <f ca="1"/>
        <v>0</v>
      </c>
      <c r="G1023" t="b">
        <f ca="1"/>
        <v>0</v>
      </c>
    </row>
    <row r="1024" spans="1:7" hidden="1">
      <c r="A1024" t="b">
        <f ca="1"/>
        <v>0</v>
      </c>
      <c r="B1024" t="b">
        <f ca="1"/>
        <v>0</v>
      </c>
      <c r="C1024" t="b">
        <f ca="1"/>
        <v>0</v>
      </c>
      <c r="D1024" t="b">
        <f ca="1"/>
        <v>0</v>
      </c>
      <c r="E1024" t="b">
        <f ca="1"/>
        <v>0</v>
      </c>
      <c r="F1024" t="b">
        <f ca="1"/>
        <v>0</v>
      </c>
      <c r="G1024" t="b">
        <f ca="1"/>
        <v>0</v>
      </c>
    </row>
    <row r="1025" spans="1:7" hidden="1">
      <c r="A1025" t="b">
        <f ca="1"/>
        <v>0</v>
      </c>
      <c r="B1025" t="b">
        <f ca="1"/>
        <v>0</v>
      </c>
      <c r="C1025" t="b">
        <f ca="1"/>
        <v>0</v>
      </c>
      <c r="D1025" t="b">
        <f ca="1"/>
        <v>0</v>
      </c>
      <c r="E1025" t="b">
        <f ca="1"/>
        <v>0</v>
      </c>
      <c r="F1025" t="b">
        <f ca="1"/>
        <v>0</v>
      </c>
      <c r="G1025" t="b">
        <f ca="1"/>
        <v>0</v>
      </c>
    </row>
    <row r="1026" spans="1:7" hidden="1">
      <c r="A1026" t="b">
        <f ca="1"/>
        <v>0</v>
      </c>
      <c r="B1026" t="b">
        <f ca="1"/>
        <v>0</v>
      </c>
      <c r="C1026" t="b">
        <f ca="1"/>
        <v>0</v>
      </c>
      <c r="D1026" t="b">
        <f ca="1"/>
        <v>0</v>
      </c>
      <c r="E1026" t="b">
        <f ca="1"/>
        <v>0</v>
      </c>
      <c r="F1026" t="b">
        <f ca="1"/>
        <v>0</v>
      </c>
      <c r="G1026" t="b">
        <f ca="1"/>
        <v>0</v>
      </c>
    </row>
    <row r="1027" spans="1:7" hidden="1">
      <c r="A1027" t="b">
        <f ca="1"/>
        <v>0</v>
      </c>
      <c r="B1027" t="b">
        <f ca="1"/>
        <v>0</v>
      </c>
      <c r="C1027" t="b">
        <f ca="1"/>
        <v>0</v>
      </c>
      <c r="D1027" t="b">
        <f ca="1"/>
        <v>0</v>
      </c>
      <c r="E1027" t="b">
        <f ca="1"/>
        <v>0</v>
      </c>
      <c r="F1027" t="b">
        <f ca="1"/>
        <v>0</v>
      </c>
      <c r="G1027" t="b">
        <f ca="1"/>
        <v>0</v>
      </c>
    </row>
    <row r="1028" spans="1:7" hidden="1">
      <c r="A1028" t="b">
        <f ca="1"/>
        <v>0</v>
      </c>
      <c r="B1028" t="b">
        <f ca="1"/>
        <v>0</v>
      </c>
      <c r="C1028" t="b">
        <f ca="1"/>
        <v>0</v>
      </c>
      <c r="D1028" t="b">
        <f ca="1"/>
        <v>0</v>
      </c>
      <c r="E1028" t="b">
        <f ca="1"/>
        <v>0</v>
      </c>
      <c r="F1028" t="b">
        <f ca="1"/>
        <v>0</v>
      </c>
      <c r="G1028" t="b">
        <f ca="1"/>
        <v>0</v>
      </c>
    </row>
    <row r="1029" spans="1:7" hidden="1">
      <c r="A1029" t="b">
        <f ca="1"/>
        <v>0</v>
      </c>
      <c r="B1029" t="b">
        <f ca="1"/>
        <v>0</v>
      </c>
      <c r="C1029" t="b">
        <f ca="1"/>
        <v>0</v>
      </c>
      <c r="D1029" t="b">
        <f ca="1"/>
        <v>0</v>
      </c>
      <c r="E1029" t="b">
        <f ca="1"/>
        <v>0</v>
      </c>
      <c r="F1029" t="b">
        <f ca="1"/>
        <v>0</v>
      </c>
      <c r="G1029" t="b">
        <f ca="1"/>
        <v>0</v>
      </c>
    </row>
    <row r="1030" spans="1:7" hidden="1">
      <c r="A1030" t="b">
        <f ca="1"/>
        <v>0</v>
      </c>
      <c r="B1030" t="b">
        <f ca="1"/>
        <v>0</v>
      </c>
      <c r="C1030" t="b">
        <f ca="1"/>
        <v>0</v>
      </c>
      <c r="D1030" t="b">
        <f ca="1"/>
        <v>0</v>
      </c>
      <c r="E1030" t="b">
        <f ca="1"/>
        <v>0</v>
      </c>
      <c r="F1030" t="b">
        <f ca="1"/>
        <v>0</v>
      </c>
      <c r="G1030" t="b">
        <f ca="1"/>
        <v>0</v>
      </c>
    </row>
    <row r="1031" spans="1:7" hidden="1">
      <c r="A1031" t="b">
        <f ca="1"/>
        <v>0</v>
      </c>
      <c r="B1031" t="b">
        <f ca="1"/>
        <v>0</v>
      </c>
      <c r="C1031" t="b">
        <f ca="1"/>
        <v>0</v>
      </c>
      <c r="D1031" t="b">
        <f ca="1"/>
        <v>0</v>
      </c>
      <c r="E1031" t="b">
        <f ca="1"/>
        <v>0</v>
      </c>
      <c r="F1031" t="b">
        <f ca="1"/>
        <v>0</v>
      </c>
      <c r="G1031" t="b">
        <f ca="1"/>
        <v>0</v>
      </c>
    </row>
    <row r="1032" spans="1:7" hidden="1">
      <c r="A1032" t="b">
        <f ca="1"/>
        <v>0</v>
      </c>
      <c r="B1032" t="b">
        <f ca="1"/>
        <v>0</v>
      </c>
      <c r="C1032" t="b">
        <f ca="1"/>
        <v>0</v>
      </c>
      <c r="D1032" t="b">
        <f ca="1"/>
        <v>0</v>
      </c>
      <c r="E1032" t="b">
        <f ca="1"/>
        <v>0</v>
      </c>
      <c r="F1032" t="b">
        <f ca="1"/>
        <v>0</v>
      </c>
      <c r="G1032" t="b">
        <f ca="1"/>
        <v>0</v>
      </c>
    </row>
    <row r="1033" spans="1:7" hidden="1">
      <c r="A1033" t="b">
        <f ca="1"/>
        <v>0</v>
      </c>
      <c r="B1033" t="b">
        <f ca="1"/>
        <v>0</v>
      </c>
      <c r="C1033" t="b">
        <f ca="1"/>
        <v>0</v>
      </c>
      <c r="D1033" t="b">
        <f ca="1"/>
        <v>0</v>
      </c>
      <c r="E1033" t="b">
        <f ca="1"/>
        <v>0</v>
      </c>
      <c r="F1033" t="b">
        <f ca="1"/>
        <v>0</v>
      </c>
      <c r="G1033" t="b">
        <f ca="1"/>
        <v>0</v>
      </c>
    </row>
    <row r="1034" spans="1:7" hidden="1">
      <c r="A1034" t="b">
        <f ca="1"/>
        <v>0</v>
      </c>
      <c r="B1034" t="b">
        <f ca="1"/>
        <v>0</v>
      </c>
      <c r="C1034" t="b">
        <f ca="1"/>
        <v>0</v>
      </c>
      <c r="D1034" t="b">
        <f ca="1"/>
        <v>0</v>
      </c>
      <c r="E1034" t="b">
        <f ca="1"/>
        <v>0</v>
      </c>
      <c r="F1034" t="b">
        <f ca="1"/>
        <v>0</v>
      </c>
      <c r="G1034" t="b">
        <f ca="1"/>
        <v>0</v>
      </c>
    </row>
    <row r="1035" spans="1:7" hidden="1">
      <c r="A1035" t="b">
        <f ca="1"/>
        <v>0</v>
      </c>
      <c r="B1035" t="b">
        <f ca="1"/>
        <v>0</v>
      </c>
      <c r="C1035" t="b">
        <f ca="1"/>
        <v>0</v>
      </c>
      <c r="D1035" t="b">
        <f ca="1"/>
        <v>0</v>
      </c>
      <c r="E1035" t="b">
        <f ca="1"/>
        <v>0</v>
      </c>
      <c r="F1035" t="b">
        <f ca="1"/>
        <v>0</v>
      </c>
      <c r="G1035" t="b">
        <f ca="1"/>
        <v>0</v>
      </c>
    </row>
    <row r="1036" spans="1:7" hidden="1">
      <c r="A1036" t="b">
        <f ca="1"/>
        <v>0</v>
      </c>
      <c r="B1036" t="b">
        <f ca="1"/>
        <v>0</v>
      </c>
      <c r="C1036" t="b">
        <f ca="1"/>
        <v>0</v>
      </c>
      <c r="D1036" t="b">
        <f ca="1"/>
        <v>0</v>
      </c>
      <c r="E1036" t="b">
        <f ca="1"/>
        <v>0</v>
      </c>
      <c r="F1036" t="b">
        <f ca="1"/>
        <v>0</v>
      </c>
      <c r="G1036" t="b">
        <f ca="1"/>
        <v>0</v>
      </c>
    </row>
    <row r="1037" spans="1:7" hidden="1">
      <c r="A1037" t="b">
        <f ca="1"/>
        <v>0</v>
      </c>
      <c r="B1037" t="b">
        <f ca="1"/>
        <v>0</v>
      </c>
      <c r="C1037" t="b">
        <f ca="1"/>
        <v>0</v>
      </c>
      <c r="D1037" t="b">
        <f ca="1"/>
        <v>0</v>
      </c>
      <c r="E1037" t="b">
        <f ca="1"/>
        <v>0</v>
      </c>
      <c r="F1037" t="b">
        <f ca="1"/>
        <v>0</v>
      </c>
      <c r="G1037" t="b">
        <f ca="1"/>
        <v>0</v>
      </c>
    </row>
    <row r="1038" spans="1:7" hidden="1">
      <c r="A1038" t="b">
        <f ca="1"/>
        <v>0</v>
      </c>
      <c r="B1038" t="b">
        <f ca="1"/>
        <v>0</v>
      </c>
      <c r="C1038" t="b">
        <f ca="1"/>
        <v>0</v>
      </c>
      <c r="D1038" t="b">
        <f ca="1"/>
        <v>0</v>
      </c>
      <c r="E1038" t="b">
        <f ca="1"/>
        <v>0</v>
      </c>
      <c r="F1038" t="b">
        <f ca="1"/>
        <v>0</v>
      </c>
      <c r="G1038" t="b">
        <f ca="1"/>
        <v>0</v>
      </c>
    </row>
    <row r="1039" spans="1:7" hidden="1">
      <c r="A1039" t="b">
        <f ca="1"/>
        <v>0</v>
      </c>
      <c r="B1039" t="b">
        <f ca="1"/>
        <v>0</v>
      </c>
      <c r="C1039" t="b">
        <f ca="1"/>
        <v>0</v>
      </c>
      <c r="D1039" t="b">
        <f ca="1"/>
        <v>0</v>
      </c>
      <c r="E1039" t="b">
        <f ca="1"/>
        <v>0</v>
      </c>
      <c r="F1039" t="b">
        <f ca="1"/>
        <v>0</v>
      </c>
      <c r="G1039" t="b">
        <f ca="1"/>
        <v>0</v>
      </c>
    </row>
    <row r="1040" spans="1:7" hidden="1">
      <c r="A1040" t="b">
        <f ca="1"/>
        <v>0</v>
      </c>
      <c r="B1040" t="b">
        <f ca="1"/>
        <v>0</v>
      </c>
      <c r="C1040" t="b">
        <f ca="1"/>
        <v>0</v>
      </c>
      <c r="D1040" t="b">
        <f ca="1"/>
        <v>0</v>
      </c>
      <c r="E1040" t="b">
        <f ca="1"/>
        <v>0</v>
      </c>
      <c r="F1040" t="b">
        <f ca="1"/>
        <v>0</v>
      </c>
      <c r="G1040" t="b">
        <f ca="1"/>
        <v>0</v>
      </c>
    </row>
    <row r="1041" spans="1:7" hidden="1">
      <c r="A1041" t="b">
        <f ca="1"/>
        <v>0</v>
      </c>
      <c r="B1041" t="b">
        <f ca="1"/>
        <v>0</v>
      </c>
      <c r="C1041" t="b">
        <f ca="1"/>
        <v>0</v>
      </c>
      <c r="D1041" t="b">
        <f ca="1"/>
        <v>0</v>
      </c>
      <c r="E1041" t="b">
        <f ca="1"/>
        <v>0</v>
      </c>
      <c r="F1041" t="b">
        <f ca="1"/>
        <v>0</v>
      </c>
      <c r="G1041" t="b">
        <f ca="1"/>
        <v>0</v>
      </c>
    </row>
    <row r="1042" spans="1:7" hidden="1">
      <c r="A1042" t="b">
        <f ca="1"/>
        <v>0</v>
      </c>
      <c r="B1042" t="b">
        <f ca="1"/>
        <v>0</v>
      </c>
      <c r="C1042" t="b">
        <f ca="1"/>
        <v>0</v>
      </c>
      <c r="D1042" t="b">
        <f ca="1"/>
        <v>0</v>
      </c>
      <c r="E1042" t="b">
        <f ca="1"/>
        <v>0</v>
      </c>
      <c r="F1042" t="b">
        <f ca="1"/>
        <v>0</v>
      </c>
      <c r="G1042" t="b">
        <f ca="1"/>
        <v>0</v>
      </c>
    </row>
    <row r="1043" spans="1:7" hidden="1">
      <c r="A1043" t="b">
        <f ca="1"/>
        <v>0</v>
      </c>
      <c r="B1043" t="b">
        <f ca="1"/>
        <v>0</v>
      </c>
      <c r="C1043" t="b">
        <f ca="1"/>
        <v>0</v>
      </c>
      <c r="D1043" t="b">
        <f ca="1"/>
        <v>0</v>
      </c>
      <c r="E1043" t="b">
        <f ca="1"/>
        <v>0</v>
      </c>
      <c r="F1043" t="b">
        <f ca="1"/>
        <v>0</v>
      </c>
      <c r="G1043" t="b">
        <f ca="1"/>
        <v>0</v>
      </c>
    </row>
    <row r="1044" spans="1:7" hidden="1">
      <c r="A1044" t="b">
        <f ca="1"/>
        <v>0</v>
      </c>
      <c r="B1044" t="b">
        <f ca="1"/>
        <v>0</v>
      </c>
      <c r="C1044" t="b">
        <f ca="1"/>
        <v>0</v>
      </c>
      <c r="D1044" t="b">
        <f ca="1"/>
        <v>0</v>
      </c>
      <c r="E1044" t="b">
        <f ca="1"/>
        <v>0</v>
      </c>
      <c r="F1044" t="b">
        <f ca="1"/>
        <v>0</v>
      </c>
      <c r="G1044" t="b">
        <f ca="1"/>
        <v>0</v>
      </c>
    </row>
    <row r="1045" spans="1:7" hidden="1">
      <c r="A1045" t="b">
        <f ca="1"/>
        <v>0</v>
      </c>
      <c r="B1045" t="b">
        <f ca="1"/>
        <v>0</v>
      </c>
      <c r="C1045" t="b">
        <f ca="1"/>
        <v>0</v>
      </c>
      <c r="D1045" t="b">
        <f ca="1"/>
        <v>0</v>
      </c>
      <c r="E1045" t="b">
        <f ca="1"/>
        <v>0</v>
      </c>
      <c r="F1045" t="b">
        <f ca="1"/>
        <v>0</v>
      </c>
      <c r="G1045" t="b">
        <f ca="1"/>
        <v>0</v>
      </c>
    </row>
    <row r="1046" spans="1:7" hidden="1">
      <c r="A1046" t="b">
        <f ca="1"/>
        <v>0</v>
      </c>
      <c r="B1046" t="b">
        <f ca="1"/>
        <v>0</v>
      </c>
      <c r="C1046" t="b">
        <f ca="1"/>
        <v>0</v>
      </c>
      <c r="D1046" t="b">
        <f ca="1"/>
        <v>0</v>
      </c>
      <c r="E1046" t="b">
        <f ca="1"/>
        <v>0</v>
      </c>
      <c r="F1046" t="b">
        <f ca="1"/>
        <v>0</v>
      </c>
      <c r="G1046" t="b">
        <f ca="1"/>
        <v>0</v>
      </c>
    </row>
    <row r="1047" spans="1:7" hidden="1">
      <c r="A1047" t="b">
        <f ca="1"/>
        <v>0</v>
      </c>
      <c r="B1047" t="b">
        <f ca="1"/>
        <v>0</v>
      </c>
      <c r="C1047" t="b">
        <f ca="1"/>
        <v>0</v>
      </c>
      <c r="D1047" t="b">
        <f ca="1"/>
        <v>0</v>
      </c>
      <c r="E1047" t="b">
        <f ca="1"/>
        <v>0</v>
      </c>
      <c r="F1047" t="b">
        <f ca="1"/>
        <v>0</v>
      </c>
      <c r="G1047" t="b">
        <f ca="1"/>
        <v>0</v>
      </c>
    </row>
    <row r="1048" spans="1:7" hidden="1">
      <c r="A1048" t="b">
        <f ca="1"/>
        <v>0</v>
      </c>
      <c r="B1048" t="b">
        <f ca="1"/>
        <v>0</v>
      </c>
      <c r="C1048" t="b">
        <f ca="1"/>
        <v>0</v>
      </c>
      <c r="D1048" t="b">
        <f ca="1"/>
        <v>0</v>
      </c>
      <c r="E1048" t="b">
        <f ca="1"/>
        <v>0</v>
      </c>
      <c r="F1048" t="b">
        <f ca="1"/>
        <v>0</v>
      </c>
      <c r="G1048" t="b">
        <f ca="1"/>
        <v>0</v>
      </c>
    </row>
    <row r="1049" spans="1:7" hidden="1">
      <c r="A1049" t="b">
        <f ca="1"/>
        <v>0</v>
      </c>
      <c r="B1049" t="b">
        <f ca="1"/>
        <v>0</v>
      </c>
      <c r="C1049" t="b">
        <f ca="1"/>
        <v>0</v>
      </c>
      <c r="D1049" t="b">
        <f ca="1"/>
        <v>0</v>
      </c>
      <c r="E1049" t="b">
        <f ca="1"/>
        <v>0</v>
      </c>
      <c r="F1049" t="b">
        <f ca="1"/>
        <v>0</v>
      </c>
      <c r="G1049" t="b">
        <f ca="1"/>
        <v>0</v>
      </c>
    </row>
    <row r="1050" spans="1:7" hidden="1">
      <c r="A1050" t="b">
        <f ca="1"/>
        <v>0</v>
      </c>
      <c r="B1050" t="b">
        <f ca="1"/>
        <v>0</v>
      </c>
      <c r="C1050" t="b">
        <f ca="1"/>
        <v>0</v>
      </c>
      <c r="D1050" t="b">
        <f ca="1"/>
        <v>0</v>
      </c>
      <c r="E1050" t="b">
        <f ca="1"/>
        <v>0</v>
      </c>
      <c r="F1050" t="b">
        <f ca="1"/>
        <v>0</v>
      </c>
      <c r="G1050" t="b">
        <f ca="1"/>
        <v>0</v>
      </c>
    </row>
    <row r="1051" spans="1:7" hidden="1">
      <c r="A1051" t="b">
        <f ca="1"/>
        <v>0</v>
      </c>
      <c r="B1051" t="b">
        <f ca="1"/>
        <v>0</v>
      </c>
      <c r="C1051" t="b">
        <f ca="1"/>
        <v>0</v>
      </c>
      <c r="D1051" t="b">
        <f ca="1"/>
        <v>0</v>
      </c>
      <c r="E1051" t="b">
        <f ca="1"/>
        <v>0</v>
      </c>
      <c r="F1051" t="b">
        <f ca="1"/>
        <v>0</v>
      </c>
      <c r="G1051" t="b">
        <f ca="1"/>
        <v>0</v>
      </c>
    </row>
    <row r="1052" spans="1:7" hidden="1">
      <c r="A1052" t="b">
        <f ca="1"/>
        <v>0</v>
      </c>
      <c r="B1052" t="b">
        <f ca="1"/>
        <v>0</v>
      </c>
      <c r="C1052" t="b">
        <f ca="1"/>
        <v>0</v>
      </c>
      <c r="D1052" t="b">
        <f ca="1"/>
        <v>0</v>
      </c>
      <c r="E1052" t="b">
        <f ca="1"/>
        <v>0</v>
      </c>
      <c r="F1052" t="b">
        <f ca="1"/>
        <v>0</v>
      </c>
      <c r="G1052" t="b">
        <f ca="1"/>
        <v>0</v>
      </c>
    </row>
    <row r="1053" spans="1:7" hidden="1">
      <c r="A1053" t="b">
        <f ca="1"/>
        <v>0</v>
      </c>
      <c r="B1053" t="b">
        <f ca="1"/>
        <v>0</v>
      </c>
      <c r="C1053" t="b">
        <f ca="1"/>
        <v>0</v>
      </c>
      <c r="D1053" t="b">
        <f ca="1"/>
        <v>0</v>
      </c>
      <c r="E1053" t="b">
        <f ca="1"/>
        <v>0</v>
      </c>
      <c r="F1053" t="b">
        <f ca="1"/>
        <v>0</v>
      </c>
      <c r="G1053" t="b">
        <f ca="1"/>
        <v>0</v>
      </c>
    </row>
    <row r="1054" spans="1:7" hidden="1">
      <c r="A1054" t="b">
        <f ca="1"/>
        <v>0</v>
      </c>
      <c r="B1054" t="b">
        <f ca="1"/>
        <v>0</v>
      </c>
      <c r="C1054" t="b">
        <f ca="1"/>
        <v>0</v>
      </c>
      <c r="D1054" t="b">
        <f ca="1"/>
        <v>0</v>
      </c>
      <c r="E1054" t="b">
        <f ca="1"/>
        <v>0</v>
      </c>
      <c r="F1054" t="b">
        <f ca="1"/>
        <v>0</v>
      </c>
      <c r="G1054" t="b">
        <f ca="1"/>
        <v>0</v>
      </c>
    </row>
    <row r="1055" spans="1:7" hidden="1">
      <c r="A1055" t="b">
        <f ca="1"/>
        <v>0</v>
      </c>
      <c r="B1055" t="b">
        <f ca="1"/>
        <v>0</v>
      </c>
      <c r="C1055" t="b">
        <f ca="1"/>
        <v>0</v>
      </c>
      <c r="D1055" t="b">
        <f ca="1"/>
        <v>0</v>
      </c>
      <c r="E1055" t="b">
        <f ca="1"/>
        <v>0</v>
      </c>
      <c r="F1055" t="b">
        <f ca="1"/>
        <v>0</v>
      </c>
      <c r="G1055" t="b">
        <f ca="1"/>
        <v>0</v>
      </c>
    </row>
    <row r="1056" spans="1:7" hidden="1">
      <c r="A1056" t="b">
        <f ca="1"/>
        <v>0</v>
      </c>
      <c r="B1056" t="b">
        <f ca="1"/>
        <v>0</v>
      </c>
      <c r="C1056" t="b">
        <f ca="1"/>
        <v>0</v>
      </c>
      <c r="D1056" t="b">
        <f ca="1"/>
        <v>0</v>
      </c>
      <c r="E1056" t="b">
        <f ca="1"/>
        <v>0</v>
      </c>
      <c r="F1056" t="b">
        <f ca="1"/>
        <v>0</v>
      </c>
      <c r="G1056" t="b">
        <f ca="1"/>
        <v>0</v>
      </c>
    </row>
    <row r="1057" spans="1:7" hidden="1">
      <c r="A1057" t="b">
        <f ca="1"/>
        <v>0</v>
      </c>
      <c r="B1057" t="b">
        <f ca="1"/>
        <v>0</v>
      </c>
      <c r="C1057" t="b">
        <f ca="1"/>
        <v>0</v>
      </c>
      <c r="D1057" t="b">
        <f ca="1"/>
        <v>0</v>
      </c>
      <c r="E1057" t="b">
        <f ca="1"/>
        <v>0</v>
      </c>
      <c r="F1057" t="b">
        <f ca="1"/>
        <v>0</v>
      </c>
      <c r="G1057" t="b">
        <f ca="1"/>
        <v>0</v>
      </c>
    </row>
    <row r="1058" spans="1:7" hidden="1">
      <c r="A1058" t="b">
        <f ca="1"/>
        <v>0</v>
      </c>
      <c r="B1058" t="b">
        <f ca="1"/>
        <v>0</v>
      </c>
      <c r="C1058" t="b">
        <f ca="1"/>
        <v>0</v>
      </c>
      <c r="D1058" t="b">
        <f ca="1"/>
        <v>0</v>
      </c>
      <c r="E1058" t="b">
        <f ca="1"/>
        <v>0</v>
      </c>
      <c r="F1058" t="b">
        <f ca="1"/>
        <v>0</v>
      </c>
      <c r="G1058" t="b">
        <f ca="1"/>
        <v>0</v>
      </c>
    </row>
    <row r="1059" spans="1:7" hidden="1">
      <c r="A1059" t="b">
        <f ca="1"/>
        <v>0</v>
      </c>
      <c r="B1059" t="b">
        <f ca="1"/>
        <v>0</v>
      </c>
      <c r="C1059" t="b">
        <f ca="1"/>
        <v>0</v>
      </c>
      <c r="D1059" t="b">
        <f ca="1"/>
        <v>0</v>
      </c>
      <c r="E1059" t="b">
        <f ca="1"/>
        <v>0</v>
      </c>
      <c r="F1059" t="b">
        <f ca="1"/>
        <v>0</v>
      </c>
      <c r="G1059" t="b">
        <f ca="1"/>
        <v>0</v>
      </c>
    </row>
    <row r="1060" spans="1:7" hidden="1">
      <c r="A1060" t="b">
        <f ca="1"/>
        <v>0</v>
      </c>
      <c r="B1060" t="b">
        <f ca="1"/>
        <v>0</v>
      </c>
      <c r="C1060" t="b">
        <f ca="1"/>
        <v>0</v>
      </c>
      <c r="D1060" t="b">
        <f ca="1"/>
        <v>0</v>
      </c>
      <c r="E1060" t="b">
        <f ca="1"/>
        <v>0</v>
      </c>
      <c r="F1060" t="b">
        <f ca="1"/>
        <v>0</v>
      </c>
      <c r="G1060" t="b">
        <f ca="1"/>
        <v>0</v>
      </c>
    </row>
    <row r="1061" spans="1:7" hidden="1">
      <c r="A1061" t="b">
        <f ca="1"/>
        <v>0</v>
      </c>
      <c r="B1061" t="b">
        <f ca="1"/>
        <v>0</v>
      </c>
      <c r="C1061" t="b">
        <f ca="1"/>
        <v>0</v>
      </c>
      <c r="D1061" t="b">
        <f ca="1"/>
        <v>0</v>
      </c>
      <c r="E1061" t="b">
        <f ca="1"/>
        <v>0</v>
      </c>
      <c r="F1061" t="b">
        <f ca="1"/>
        <v>0</v>
      </c>
      <c r="G1061" t="b">
        <f ca="1"/>
        <v>0</v>
      </c>
    </row>
    <row r="1062" spans="1:7" hidden="1">
      <c r="A1062" t="b">
        <f ca="1"/>
        <v>0</v>
      </c>
      <c r="B1062" t="b">
        <f ca="1"/>
        <v>0</v>
      </c>
      <c r="C1062" t="b">
        <f ca="1"/>
        <v>0</v>
      </c>
      <c r="D1062" t="b">
        <f ca="1"/>
        <v>0</v>
      </c>
      <c r="E1062" t="b">
        <f ca="1"/>
        <v>0</v>
      </c>
      <c r="F1062" t="b">
        <f ca="1"/>
        <v>0</v>
      </c>
      <c r="G1062" t="b">
        <f ca="1"/>
        <v>0</v>
      </c>
    </row>
    <row r="1063" spans="1:7" hidden="1">
      <c r="A1063" t="b">
        <f ca="1"/>
        <v>0</v>
      </c>
      <c r="B1063" t="b">
        <f ca="1"/>
        <v>0</v>
      </c>
      <c r="C1063" t="b">
        <f ca="1"/>
        <v>0</v>
      </c>
      <c r="D1063" t="b">
        <f ca="1"/>
        <v>0</v>
      </c>
      <c r="E1063" t="b">
        <f ca="1"/>
        <v>0</v>
      </c>
      <c r="F1063" t="b">
        <f ca="1"/>
        <v>0</v>
      </c>
      <c r="G1063" t="b">
        <f ca="1"/>
        <v>0</v>
      </c>
    </row>
    <row r="1064" spans="1:7" hidden="1">
      <c r="A1064" t="b">
        <f ca="1"/>
        <v>0</v>
      </c>
      <c r="B1064" t="b">
        <f ca="1"/>
        <v>0</v>
      </c>
      <c r="C1064" t="b">
        <f ca="1"/>
        <v>0</v>
      </c>
      <c r="D1064" t="b">
        <f ca="1"/>
        <v>0</v>
      </c>
      <c r="E1064" t="b">
        <f ca="1"/>
        <v>0</v>
      </c>
      <c r="F1064" t="b">
        <f ca="1"/>
        <v>0</v>
      </c>
      <c r="G1064" t="b">
        <f ca="1"/>
        <v>0</v>
      </c>
    </row>
    <row r="1065" spans="1:7" hidden="1">
      <c r="A1065" t="b">
        <f ca="1"/>
        <v>0</v>
      </c>
      <c r="B1065" t="b">
        <f ca="1"/>
        <v>0</v>
      </c>
      <c r="C1065" t="b">
        <f ca="1"/>
        <v>0</v>
      </c>
      <c r="D1065" t="b">
        <f ca="1"/>
        <v>0</v>
      </c>
      <c r="E1065" t="b">
        <f ca="1"/>
        <v>0</v>
      </c>
      <c r="F1065" t="b">
        <f ca="1"/>
        <v>0</v>
      </c>
      <c r="G1065" t="b">
        <f ca="1"/>
        <v>0</v>
      </c>
    </row>
    <row r="1066" spans="1:7" hidden="1">
      <c r="A1066" t="b">
        <f ca="1"/>
        <v>0</v>
      </c>
      <c r="B1066" t="b">
        <f ca="1"/>
        <v>0</v>
      </c>
      <c r="C1066" t="b">
        <f ca="1"/>
        <v>0</v>
      </c>
      <c r="D1066" t="b">
        <f ca="1"/>
        <v>0</v>
      </c>
      <c r="E1066" t="b">
        <f ca="1"/>
        <v>0</v>
      </c>
      <c r="F1066" t="b">
        <f ca="1"/>
        <v>0</v>
      </c>
      <c r="G1066" t="b">
        <f ca="1"/>
        <v>0</v>
      </c>
    </row>
    <row r="1067" spans="1:7" hidden="1">
      <c r="A1067" t="b">
        <f ca="1"/>
        <v>0</v>
      </c>
      <c r="B1067" t="b">
        <f ca="1"/>
        <v>0</v>
      </c>
      <c r="C1067" t="b">
        <f ca="1"/>
        <v>0</v>
      </c>
      <c r="D1067" t="b">
        <f ca="1"/>
        <v>0</v>
      </c>
      <c r="E1067" t="b">
        <f ca="1"/>
        <v>0</v>
      </c>
      <c r="F1067" t="b">
        <f ca="1"/>
        <v>0</v>
      </c>
      <c r="G1067" t="b">
        <f ca="1"/>
        <v>0</v>
      </c>
    </row>
    <row r="1068" spans="1:7" hidden="1">
      <c r="A1068" t="b">
        <f ca="1"/>
        <v>0</v>
      </c>
      <c r="B1068" t="b">
        <f ca="1"/>
        <v>0</v>
      </c>
      <c r="C1068" t="b">
        <f ca="1"/>
        <v>0</v>
      </c>
      <c r="D1068" t="b">
        <f ca="1"/>
        <v>0</v>
      </c>
      <c r="E1068" t="b">
        <f ca="1"/>
        <v>0</v>
      </c>
      <c r="F1068" t="b">
        <f ca="1"/>
        <v>0</v>
      </c>
      <c r="G1068" t="b">
        <f ca="1"/>
        <v>0</v>
      </c>
    </row>
    <row r="1069" spans="1:7" hidden="1">
      <c r="A1069" t="b">
        <f ca="1"/>
        <v>0</v>
      </c>
      <c r="B1069" t="b">
        <f ca="1"/>
        <v>0</v>
      </c>
      <c r="C1069" t="b">
        <f ca="1"/>
        <v>0</v>
      </c>
      <c r="D1069" t="b">
        <f ca="1"/>
        <v>0</v>
      </c>
      <c r="E1069" t="b">
        <f ca="1"/>
        <v>0</v>
      </c>
      <c r="F1069" t="b">
        <f ca="1"/>
        <v>0</v>
      </c>
      <c r="G1069" t="b">
        <f ca="1"/>
        <v>0</v>
      </c>
    </row>
    <row r="1070" spans="1:7" hidden="1">
      <c r="A1070" t="b">
        <f ca="1"/>
        <v>0</v>
      </c>
      <c r="B1070" t="b">
        <f ca="1"/>
        <v>0</v>
      </c>
      <c r="C1070" t="b">
        <f ca="1"/>
        <v>0</v>
      </c>
      <c r="D1070" t="b">
        <f ca="1"/>
        <v>0</v>
      </c>
      <c r="E1070" t="b">
        <f ca="1"/>
        <v>0</v>
      </c>
      <c r="F1070" t="b">
        <f ca="1"/>
        <v>0</v>
      </c>
      <c r="G1070" t="b">
        <f ca="1"/>
        <v>0</v>
      </c>
    </row>
    <row r="1071" spans="1:7" hidden="1">
      <c r="A1071" t="b">
        <f ca="1"/>
        <v>0</v>
      </c>
      <c r="B1071" t="b">
        <f ca="1"/>
        <v>0</v>
      </c>
      <c r="C1071" t="b">
        <f ca="1"/>
        <v>0</v>
      </c>
      <c r="D1071" t="b">
        <f ca="1"/>
        <v>0</v>
      </c>
      <c r="E1071" t="b">
        <f ca="1"/>
        <v>0</v>
      </c>
      <c r="F1071" t="b">
        <f ca="1"/>
        <v>0</v>
      </c>
      <c r="G1071" t="b">
        <f ca="1"/>
        <v>0</v>
      </c>
    </row>
    <row r="1072" spans="1:7" hidden="1">
      <c r="A1072" t="b">
        <f ca="1"/>
        <v>0</v>
      </c>
      <c r="B1072" t="b">
        <f ca="1"/>
        <v>0</v>
      </c>
      <c r="C1072" t="b">
        <f ca="1"/>
        <v>0</v>
      </c>
      <c r="D1072" t="b">
        <f ca="1"/>
        <v>0</v>
      </c>
      <c r="E1072" t="b">
        <f ca="1"/>
        <v>0</v>
      </c>
      <c r="F1072" t="b">
        <f ca="1"/>
        <v>0</v>
      </c>
      <c r="G1072" t="b">
        <f ca="1"/>
        <v>0</v>
      </c>
    </row>
    <row r="1073" spans="1:7" hidden="1">
      <c r="A1073" t="b">
        <f ca="1"/>
        <v>0</v>
      </c>
      <c r="B1073" t="b">
        <f ca="1"/>
        <v>0</v>
      </c>
      <c r="C1073" t="b">
        <f ca="1"/>
        <v>0</v>
      </c>
      <c r="D1073" t="b">
        <f ca="1"/>
        <v>0</v>
      </c>
      <c r="E1073" t="b">
        <f ca="1"/>
        <v>0</v>
      </c>
      <c r="F1073" t="b">
        <f ca="1"/>
        <v>0</v>
      </c>
      <c r="G1073" t="b">
        <f ca="1"/>
        <v>0</v>
      </c>
    </row>
    <row r="1075" spans="1:7">
      <c r="A1075" s="35" t="s">
        <v>1840</v>
      </c>
      <c r="B1075" s="35" t="str">
        <f ca="1">IF(COUNTIF(A1077:G9836,"TRUE")&gt;0,"FAIL","PASS")</f>
        <v>PASS</v>
      </c>
    </row>
    <row r="1076" spans="1:7">
      <c r="A1076" t="s">
        <v>1841</v>
      </c>
      <c r="B1076" t="s">
        <v>1842</v>
      </c>
      <c r="C1076" t="s">
        <v>2</v>
      </c>
    </row>
    <row r="1077" spans="1:7" hidden="1">
      <c r="A1077" t="b" cm="1">
        <f t="array" aca="1" ref="A1077:B9836" ca="1">ISNUMBER(SEARCH(".xls",_xlfn.FORMULATEXT('Unspec Netting'!B11:C8770)))</f>
        <v>0</v>
      </c>
      <c r="B1077" t="b">
        <f ca="1"/>
        <v>0</v>
      </c>
      <c r="C1077" t="b" cm="1">
        <f t="array" aca="1" ref="C1077:C9836" ca="1">ISNUMBER(SEARCH(".xls",_xlfn.FORMULATEXT('Unspec Netting'!E11:E8770)))</f>
        <v>0</v>
      </c>
    </row>
    <row r="1078" spans="1:7" hidden="1">
      <c r="A1078" t="b">
        <f ca="1"/>
        <v>0</v>
      </c>
      <c r="B1078" t="b">
        <f ca="1"/>
        <v>0</v>
      </c>
      <c r="C1078" t="b">
        <f ca="1"/>
        <v>0</v>
      </c>
    </row>
    <row r="1079" spans="1:7" hidden="1">
      <c r="A1079" t="b">
        <f ca="1"/>
        <v>0</v>
      </c>
      <c r="B1079" t="b">
        <f ca="1"/>
        <v>0</v>
      </c>
      <c r="C1079" t="b">
        <f ca="1"/>
        <v>0</v>
      </c>
    </row>
    <row r="1080" spans="1:7" hidden="1">
      <c r="A1080" t="b">
        <f ca="1"/>
        <v>0</v>
      </c>
      <c r="B1080" t="b">
        <f ca="1"/>
        <v>0</v>
      </c>
      <c r="C1080" t="b">
        <f ca="1"/>
        <v>0</v>
      </c>
    </row>
    <row r="1081" spans="1:7" hidden="1">
      <c r="A1081" t="b">
        <f ca="1"/>
        <v>0</v>
      </c>
      <c r="B1081" t="b">
        <f ca="1"/>
        <v>0</v>
      </c>
      <c r="C1081" t="b">
        <f ca="1"/>
        <v>0</v>
      </c>
    </row>
    <row r="1082" spans="1:7" hidden="1">
      <c r="A1082" t="b">
        <f ca="1"/>
        <v>0</v>
      </c>
      <c r="B1082" t="b">
        <f ca="1"/>
        <v>0</v>
      </c>
      <c r="C1082" t="b">
        <f ca="1"/>
        <v>0</v>
      </c>
    </row>
    <row r="1083" spans="1:7" hidden="1">
      <c r="A1083" t="b">
        <f ca="1"/>
        <v>0</v>
      </c>
      <c r="B1083" t="b">
        <f ca="1"/>
        <v>0</v>
      </c>
      <c r="C1083" t="b">
        <f ca="1"/>
        <v>0</v>
      </c>
    </row>
    <row r="1084" spans="1:7" hidden="1">
      <c r="A1084" t="b">
        <f ca="1"/>
        <v>0</v>
      </c>
      <c r="B1084" t="b">
        <f ca="1"/>
        <v>0</v>
      </c>
      <c r="C1084" t="b">
        <f ca="1"/>
        <v>0</v>
      </c>
    </row>
    <row r="1085" spans="1:7" hidden="1">
      <c r="A1085" t="b">
        <f ca="1"/>
        <v>0</v>
      </c>
      <c r="B1085" t="b">
        <f ca="1"/>
        <v>0</v>
      </c>
      <c r="C1085" t="b">
        <f ca="1"/>
        <v>0</v>
      </c>
    </row>
    <row r="1086" spans="1:7" hidden="1">
      <c r="A1086" t="b">
        <f ca="1"/>
        <v>0</v>
      </c>
      <c r="B1086" t="b">
        <f ca="1"/>
        <v>0</v>
      </c>
      <c r="C1086" t="b">
        <f ca="1"/>
        <v>0</v>
      </c>
    </row>
    <row r="1087" spans="1:7" hidden="1">
      <c r="A1087" t="b">
        <f ca="1"/>
        <v>0</v>
      </c>
      <c r="B1087" t="b">
        <f ca="1"/>
        <v>0</v>
      </c>
      <c r="C1087" t="b">
        <f ca="1"/>
        <v>0</v>
      </c>
    </row>
    <row r="1088" spans="1:7" hidden="1">
      <c r="A1088" t="b">
        <f ca="1"/>
        <v>0</v>
      </c>
      <c r="B1088" t="b">
        <f ca="1"/>
        <v>0</v>
      </c>
      <c r="C1088" t="b">
        <f ca="1"/>
        <v>0</v>
      </c>
    </row>
    <row r="1089" spans="1:3" hidden="1">
      <c r="A1089" t="b">
        <f ca="1"/>
        <v>0</v>
      </c>
      <c r="B1089" t="b">
        <f ca="1"/>
        <v>0</v>
      </c>
      <c r="C1089" t="b">
        <f ca="1"/>
        <v>0</v>
      </c>
    </row>
    <row r="1090" spans="1:3" hidden="1">
      <c r="A1090" t="b">
        <f ca="1"/>
        <v>0</v>
      </c>
      <c r="B1090" t="b">
        <f ca="1"/>
        <v>0</v>
      </c>
      <c r="C1090" t="b">
        <f ca="1"/>
        <v>0</v>
      </c>
    </row>
    <row r="1091" spans="1:3" hidden="1">
      <c r="A1091" t="b">
        <f ca="1"/>
        <v>0</v>
      </c>
      <c r="B1091" t="b">
        <f ca="1"/>
        <v>0</v>
      </c>
      <c r="C1091" t="b">
        <f ca="1"/>
        <v>0</v>
      </c>
    </row>
    <row r="1092" spans="1:3" hidden="1">
      <c r="A1092" t="b">
        <f ca="1"/>
        <v>0</v>
      </c>
      <c r="B1092" t="b">
        <f ca="1"/>
        <v>0</v>
      </c>
      <c r="C1092" t="b">
        <f ca="1"/>
        <v>0</v>
      </c>
    </row>
    <row r="1093" spans="1:3" hidden="1">
      <c r="A1093" t="b">
        <f ca="1"/>
        <v>0</v>
      </c>
      <c r="B1093" t="b">
        <f ca="1"/>
        <v>0</v>
      </c>
      <c r="C1093" t="b">
        <f ca="1"/>
        <v>0</v>
      </c>
    </row>
    <row r="1094" spans="1:3" hidden="1">
      <c r="A1094" t="b">
        <f ca="1"/>
        <v>0</v>
      </c>
      <c r="B1094" t="b">
        <f ca="1"/>
        <v>0</v>
      </c>
      <c r="C1094" t="b">
        <f ca="1"/>
        <v>0</v>
      </c>
    </row>
    <row r="1095" spans="1:3" hidden="1">
      <c r="A1095" t="b">
        <f ca="1"/>
        <v>0</v>
      </c>
      <c r="B1095" t="b">
        <f ca="1"/>
        <v>0</v>
      </c>
      <c r="C1095" t="b">
        <f ca="1"/>
        <v>0</v>
      </c>
    </row>
    <row r="1096" spans="1:3" hidden="1">
      <c r="A1096" t="b">
        <f ca="1"/>
        <v>0</v>
      </c>
      <c r="B1096" t="b">
        <f ca="1"/>
        <v>0</v>
      </c>
      <c r="C1096" t="b">
        <f ca="1"/>
        <v>0</v>
      </c>
    </row>
    <row r="1097" spans="1:3" hidden="1">
      <c r="A1097" t="b">
        <f ca="1"/>
        <v>0</v>
      </c>
      <c r="B1097" t="b">
        <f ca="1"/>
        <v>0</v>
      </c>
      <c r="C1097" t="b">
        <f ca="1"/>
        <v>0</v>
      </c>
    </row>
    <row r="1098" spans="1:3" hidden="1">
      <c r="A1098" t="b">
        <f ca="1"/>
        <v>0</v>
      </c>
      <c r="B1098" t="b">
        <f ca="1"/>
        <v>0</v>
      </c>
      <c r="C1098" t="b">
        <f ca="1"/>
        <v>0</v>
      </c>
    </row>
    <row r="1099" spans="1:3" hidden="1">
      <c r="A1099" t="b">
        <f ca="1"/>
        <v>0</v>
      </c>
      <c r="B1099" t="b">
        <f ca="1"/>
        <v>0</v>
      </c>
      <c r="C1099" t="b">
        <f ca="1"/>
        <v>0</v>
      </c>
    </row>
    <row r="1100" spans="1:3" hidden="1">
      <c r="A1100" t="b">
        <f ca="1"/>
        <v>0</v>
      </c>
      <c r="B1100" t="b">
        <f ca="1"/>
        <v>0</v>
      </c>
      <c r="C1100" t="b">
        <f ca="1"/>
        <v>0</v>
      </c>
    </row>
    <row r="1101" spans="1:3" hidden="1">
      <c r="A1101" t="b">
        <f ca="1"/>
        <v>0</v>
      </c>
      <c r="B1101" t="b">
        <f ca="1"/>
        <v>0</v>
      </c>
      <c r="C1101" t="b">
        <f ca="1"/>
        <v>0</v>
      </c>
    </row>
    <row r="1102" spans="1:3" hidden="1">
      <c r="A1102" t="b">
        <f ca="1"/>
        <v>0</v>
      </c>
      <c r="B1102" t="b">
        <f ca="1"/>
        <v>0</v>
      </c>
      <c r="C1102" t="b">
        <f ca="1"/>
        <v>0</v>
      </c>
    </row>
    <row r="1103" spans="1:3" hidden="1">
      <c r="A1103" t="b">
        <f ca="1"/>
        <v>0</v>
      </c>
      <c r="B1103" t="b">
        <f ca="1"/>
        <v>0</v>
      </c>
      <c r="C1103" t="b">
        <f ca="1"/>
        <v>0</v>
      </c>
    </row>
    <row r="1104" spans="1:3" hidden="1">
      <c r="A1104" t="b">
        <f ca="1"/>
        <v>0</v>
      </c>
      <c r="B1104" t="b">
        <f ca="1"/>
        <v>0</v>
      </c>
      <c r="C1104" t="b">
        <f ca="1"/>
        <v>0</v>
      </c>
    </row>
    <row r="1105" spans="1:3" hidden="1">
      <c r="A1105" t="b">
        <f ca="1"/>
        <v>0</v>
      </c>
      <c r="B1105" t="b">
        <f ca="1"/>
        <v>0</v>
      </c>
      <c r="C1105" t="b">
        <f ca="1"/>
        <v>0</v>
      </c>
    </row>
    <row r="1106" spans="1:3" hidden="1">
      <c r="A1106" t="b">
        <f ca="1"/>
        <v>0</v>
      </c>
      <c r="B1106" t="b">
        <f ca="1"/>
        <v>0</v>
      </c>
      <c r="C1106" t="b">
        <f ca="1"/>
        <v>0</v>
      </c>
    </row>
    <row r="1107" spans="1:3" hidden="1">
      <c r="A1107" t="b">
        <f ca="1"/>
        <v>0</v>
      </c>
      <c r="B1107" t="b">
        <f ca="1"/>
        <v>0</v>
      </c>
      <c r="C1107" t="b">
        <f ca="1"/>
        <v>0</v>
      </c>
    </row>
    <row r="1108" spans="1:3" hidden="1">
      <c r="A1108" t="b">
        <f ca="1"/>
        <v>0</v>
      </c>
      <c r="B1108" t="b">
        <f ca="1"/>
        <v>0</v>
      </c>
      <c r="C1108" t="b">
        <f ca="1"/>
        <v>0</v>
      </c>
    </row>
    <row r="1109" spans="1:3" hidden="1">
      <c r="A1109" t="b">
        <f ca="1"/>
        <v>0</v>
      </c>
      <c r="B1109" t="b">
        <f ca="1"/>
        <v>0</v>
      </c>
      <c r="C1109" t="b">
        <f ca="1"/>
        <v>0</v>
      </c>
    </row>
    <row r="1110" spans="1:3" hidden="1">
      <c r="A1110" t="b">
        <f ca="1"/>
        <v>0</v>
      </c>
      <c r="B1110" t="b">
        <f ca="1"/>
        <v>0</v>
      </c>
      <c r="C1110" t="b">
        <f ca="1"/>
        <v>0</v>
      </c>
    </row>
    <row r="1111" spans="1:3" hidden="1">
      <c r="A1111" t="b">
        <f ca="1"/>
        <v>0</v>
      </c>
      <c r="B1111" t="b">
        <f ca="1"/>
        <v>0</v>
      </c>
      <c r="C1111" t="b">
        <f ca="1"/>
        <v>0</v>
      </c>
    </row>
    <row r="1112" spans="1:3" hidden="1">
      <c r="A1112" t="b">
        <f ca="1"/>
        <v>0</v>
      </c>
      <c r="B1112" t="b">
        <f ca="1"/>
        <v>0</v>
      </c>
      <c r="C1112" t="b">
        <f ca="1"/>
        <v>0</v>
      </c>
    </row>
    <row r="1113" spans="1:3" hidden="1">
      <c r="A1113" t="b">
        <f ca="1"/>
        <v>0</v>
      </c>
      <c r="B1113" t="b">
        <f ca="1"/>
        <v>0</v>
      </c>
      <c r="C1113" t="b">
        <f ca="1"/>
        <v>0</v>
      </c>
    </row>
    <row r="1114" spans="1:3" hidden="1">
      <c r="A1114" t="b">
        <f ca="1"/>
        <v>0</v>
      </c>
      <c r="B1114" t="b">
        <f ca="1"/>
        <v>0</v>
      </c>
      <c r="C1114" t="b">
        <f ca="1"/>
        <v>0</v>
      </c>
    </row>
    <row r="1115" spans="1:3" hidden="1">
      <c r="A1115" t="b">
        <f ca="1"/>
        <v>0</v>
      </c>
      <c r="B1115" t="b">
        <f ca="1"/>
        <v>0</v>
      </c>
      <c r="C1115" t="b">
        <f ca="1"/>
        <v>0</v>
      </c>
    </row>
    <row r="1116" spans="1:3" hidden="1">
      <c r="A1116" t="b">
        <f ca="1"/>
        <v>0</v>
      </c>
      <c r="B1116" t="b">
        <f ca="1"/>
        <v>0</v>
      </c>
      <c r="C1116" t="b">
        <f ca="1"/>
        <v>0</v>
      </c>
    </row>
    <row r="1117" spans="1:3" hidden="1">
      <c r="A1117" t="b">
        <f ca="1"/>
        <v>0</v>
      </c>
      <c r="B1117" t="b">
        <f ca="1"/>
        <v>0</v>
      </c>
      <c r="C1117" t="b">
        <f ca="1"/>
        <v>0</v>
      </c>
    </row>
    <row r="1118" spans="1:3" hidden="1">
      <c r="A1118" t="b">
        <f ca="1"/>
        <v>0</v>
      </c>
      <c r="B1118" t="b">
        <f ca="1"/>
        <v>0</v>
      </c>
      <c r="C1118" t="b">
        <f ca="1"/>
        <v>0</v>
      </c>
    </row>
    <row r="1119" spans="1:3" hidden="1">
      <c r="A1119" t="b">
        <f ca="1"/>
        <v>0</v>
      </c>
      <c r="B1119" t="b">
        <f ca="1"/>
        <v>0</v>
      </c>
      <c r="C1119" t="b">
        <f ca="1"/>
        <v>0</v>
      </c>
    </row>
    <row r="1120" spans="1:3" hidden="1">
      <c r="A1120" t="b">
        <f ca="1"/>
        <v>0</v>
      </c>
      <c r="B1120" t="b">
        <f ca="1"/>
        <v>0</v>
      </c>
      <c r="C1120" t="b">
        <f ca="1"/>
        <v>0</v>
      </c>
    </row>
    <row r="1121" spans="1:3" hidden="1">
      <c r="A1121" t="b">
        <f ca="1"/>
        <v>0</v>
      </c>
      <c r="B1121" t="b">
        <f ca="1"/>
        <v>0</v>
      </c>
      <c r="C1121" t="b">
        <f ca="1"/>
        <v>0</v>
      </c>
    </row>
    <row r="1122" spans="1:3" hidden="1">
      <c r="A1122" t="b">
        <f ca="1"/>
        <v>0</v>
      </c>
      <c r="B1122" t="b">
        <f ca="1"/>
        <v>0</v>
      </c>
      <c r="C1122" t="b">
        <f ca="1"/>
        <v>0</v>
      </c>
    </row>
    <row r="1123" spans="1:3" hidden="1">
      <c r="A1123" t="b">
        <f ca="1"/>
        <v>0</v>
      </c>
      <c r="B1123" t="b">
        <f ca="1"/>
        <v>0</v>
      </c>
      <c r="C1123" t="b">
        <f ca="1"/>
        <v>0</v>
      </c>
    </row>
    <row r="1124" spans="1:3" hidden="1">
      <c r="A1124" t="b">
        <f ca="1"/>
        <v>0</v>
      </c>
      <c r="B1124" t="b">
        <f ca="1"/>
        <v>0</v>
      </c>
      <c r="C1124" t="b">
        <f ca="1"/>
        <v>0</v>
      </c>
    </row>
    <row r="1125" spans="1:3" hidden="1">
      <c r="A1125" t="b">
        <f ca="1"/>
        <v>0</v>
      </c>
      <c r="B1125" t="b">
        <f ca="1"/>
        <v>0</v>
      </c>
      <c r="C1125" t="b">
        <f ca="1"/>
        <v>0</v>
      </c>
    </row>
    <row r="1126" spans="1:3" hidden="1">
      <c r="A1126" t="b">
        <f ca="1"/>
        <v>0</v>
      </c>
      <c r="B1126" t="b">
        <f ca="1"/>
        <v>0</v>
      </c>
      <c r="C1126" t="b">
        <f ca="1"/>
        <v>0</v>
      </c>
    </row>
    <row r="1127" spans="1:3" hidden="1">
      <c r="A1127" t="b">
        <f ca="1"/>
        <v>0</v>
      </c>
      <c r="B1127" t="b">
        <f ca="1"/>
        <v>0</v>
      </c>
      <c r="C1127" t="b">
        <f ca="1"/>
        <v>0</v>
      </c>
    </row>
    <row r="1128" spans="1:3" hidden="1">
      <c r="A1128" t="b">
        <f ca="1"/>
        <v>0</v>
      </c>
      <c r="B1128" t="b">
        <f ca="1"/>
        <v>0</v>
      </c>
      <c r="C1128" t="b">
        <f ca="1"/>
        <v>0</v>
      </c>
    </row>
    <row r="1129" spans="1:3" hidden="1">
      <c r="A1129" t="b">
        <f ca="1"/>
        <v>0</v>
      </c>
      <c r="B1129" t="b">
        <f ca="1"/>
        <v>0</v>
      </c>
      <c r="C1129" t="b">
        <f ca="1"/>
        <v>0</v>
      </c>
    </row>
    <row r="1130" spans="1:3" hidden="1">
      <c r="A1130" t="b">
        <f ca="1"/>
        <v>0</v>
      </c>
      <c r="B1130" t="b">
        <f ca="1"/>
        <v>0</v>
      </c>
      <c r="C1130" t="b">
        <f ca="1"/>
        <v>0</v>
      </c>
    </row>
    <row r="1131" spans="1:3" hidden="1">
      <c r="A1131" t="b">
        <f ca="1"/>
        <v>0</v>
      </c>
      <c r="B1131" t="b">
        <f ca="1"/>
        <v>0</v>
      </c>
      <c r="C1131" t="b">
        <f ca="1"/>
        <v>0</v>
      </c>
    </row>
    <row r="1132" spans="1:3" hidden="1">
      <c r="A1132" t="b">
        <f ca="1"/>
        <v>0</v>
      </c>
      <c r="B1132" t="b">
        <f ca="1"/>
        <v>0</v>
      </c>
      <c r="C1132" t="b">
        <f ca="1"/>
        <v>0</v>
      </c>
    </row>
    <row r="1133" spans="1:3" hidden="1">
      <c r="A1133" t="b">
        <f ca="1"/>
        <v>0</v>
      </c>
      <c r="B1133" t="b">
        <f ca="1"/>
        <v>0</v>
      </c>
      <c r="C1133" t="b">
        <f ca="1"/>
        <v>0</v>
      </c>
    </row>
    <row r="1134" spans="1:3" hidden="1">
      <c r="A1134" t="b">
        <f ca="1"/>
        <v>0</v>
      </c>
      <c r="B1134" t="b">
        <f ca="1"/>
        <v>0</v>
      </c>
      <c r="C1134" t="b">
        <f ca="1"/>
        <v>0</v>
      </c>
    </row>
    <row r="1135" spans="1:3" hidden="1">
      <c r="A1135" t="b">
        <f ca="1"/>
        <v>0</v>
      </c>
      <c r="B1135" t="b">
        <f ca="1"/>
        <v>0</v>
      </c>
      <c r="C1135" t="b">
        <f ca="1"/>
        <v>0</v>
      </c>
    </row>
    <row r="1136" spans="1:3" hidden="1">
      <c r="A1136" t="b">
        <f ca="1"/>
        <v>0</v>
      </c>
      <c r="B1136" t="b">
        <f ca="1"/>
        <v>0</v>
      </c>
      <c r="C1136" t="b">
        <f ca="1"/>
        <v>0</v>
      </c>
    </row>
    <row r="1137" spans="1:3" hidden="1">
      <c r="A1137" t="b">
        <f ca="1"/>
        <v>0</v>
      </c>
      <c r="B1137" t="b">
        <f ca="1"/>
        <v>0</v>
      </c>
      <c r="C1137" t="b">
        <f ca="1"/>
        <v>0</v>
      </c>
    </row>
    <row r="1138" spans="1:3" hidden="1">
      <c r="A1138" t="b">
        <f ca="1"/>
        <v>0</v>
      </c>
      <c r="B1138" t="b">
        <f ca="1"/>
        <v>0</v>
      </c>
      <c r="C1138" t="b">
        <f ca="1"/>
        <v>0</v>
      </c>
    </row>
    <row r="1139" spans="1:3" hidden="1">
      <c r="A1139" t="b">
        <f ca="1"/>
        <v>0</v>
      </c>
      <c r="B1139" t="b">
        <f ca="1"/>
        <v>0</v>
      </c>
      <c r="C1139" t="b">
        <f ca="1"/>
        <v>0</v>
      </c>
    </row>
    <row r="1140" spans="1:3" hidden="1">
      <c r="A1140" t="b">
        <f ca="1"/>
        <v>0</v>
      </c>
      <c r="B1140" t="b">
        <f ca="1"/>
        <v>0</v>
      </c>
      <c r="C1140" t="b">
        <f ca="1"/>
        <v>0</v>
      </c>
    </row>
    <row r="1141" spans="1:3" hidden="1">
      <c r="A1141" t="b">
        <f ca="1"/>
        <v>0</v>
      </c>
      <c r="B1141" t="b">
        <f ca="1"/>
        <v>0</v>
      </c>
      <c r="C1141" t="b">
        <f ca="1"/>
        <v>0</v>
      </c>
    </row>
    <row r="1142" spans="1:3" hidden="1">
      <c r="A1142" t="b">
        <f ca="1"/>
        <v>0</v>
      </c>
      <c r="B1142" t="b">
        <f ca="1"/>
        <v>0</v>
      </c>
      <c r="C1142" t="b">
        <f ca="1"/>
        <v>0</v>
      </c>
    </row>
    <row r="1143" spans="1:3" hidden="1">
      <c r="A1143" t="b">
        <f ca="1"/>
        <v>0</v>
      </c>
      <c r="B1143" t="b">
        <f ca="1"/>
        <v>0</v>
      </c>
      <c r="C1143" t="b">
        <f ca="1"/>
        <v>0</v>
      </c>
    </row>
    <row r="1144" spans="1:3" hidden="1">
      <c r="A1144" t="b">
        <f ca="1"/>
        <v>0</v>
      </c>
      <c r="B1144" t="b">
        <f ca="1"/>
        <v>0</v>
      </c>
      <c r="C1144" t="b">
        <f ca="1"/>
        <v>0</v>
      </c>
    </row>
    <row r="1145" spans="1:3" hidden="1">
      <c r="A1145" t="b">
        <f ca="1"/>
        <v>0</v>
      </c>
      <c r="B1145" t="b">
        <f ca="1"/>
        <v>0</v>
      </c>
      <c r="C1145" t="b">
        <f ca="1"/>
        <v>0</v>
      </c>
    </row>
    <row r="1146" spans="1:3" hidden="1">
      <c r="A1146" t="b">
        <f ca="1"/>
        <v>0</v>
      </c>
      <c r="B1146" t="b">
        <f ca="1"/>
        <v>0</v>
      </c>
      <c r="C1146" t="b">
        <f ca="1"/>
        <v>0</v>
      </c>
    </row>
    <row r="1147" spans="1:3" hidden="1">
      <c r="A1147" t="b">
        <f ca="1"/>
        <v>0</v>
      </c>
      <c r="B1147" t="b">
        <f ca="1"/>
        <v>0</v>
      </c>
      <c r="C1147" t="b">
        <f ca="1"/>
        <v>0</v>
      </c>
    </row>
    <row r="1148" spans="1:3" hidden="1">
      <c r="A1148" t="b">
        <f ca="1"/>
        <v>0</v>
      </c>
      <c r="B1148" t="b">
        <f ca="1"/>
        <v>0</v>
      </c>
      <c r="C1148" t="b">
        <f ca="1"/>
        <v>0</v>
      </c>
    </row>
    <row r="1149" spans="1:3" hidden="1">
      <c r="A1149" t="b">
        <f ca="1"/>
        <v>0</v>
      </c>
      <c r="B1149" t="b">
        <f ca="1"/>
        <v>0</v>
      </c>
      <c r="C1149" t="b">
        <f ca="1"/>
        <v>0</v>
      </c>
    </row>
    <row r="1150" spans="1:3" hidden="1">
      <c r="A1150" t="b">
        <f ca="1"/>
        <v>0</v>
      </c>
      <c r="B1150" t="b">
        <f ca="1"/>
        <v>0</v>
      </c>
      <c r="C1150" t="b">
        <f ca="1"/>
        <v>0</v>
      </c>
    </row>
    <row r="1151" spans="1:3" hidden="1">
      <c r="A1151" t="b">
        <f ca="1"/>
        <v>0</v>
      </c>
      <c r="B1151" t="b">
        <f ca="1"/>
        <v>0</v>
      </c>
      <c r="C1151" t="b">
        <f ca="1"/>
        <v>0</v>
      </c>
    </row>
    <row r="1152" spans="1:3" hidden="1">
      <c r="A1152" t="b">
        <f ca="1"/>
        <v>0</v>
      </c>
      <c r="B1152" t="b">
        <f ca="1"/>
        <v>0</v>
      </c>
      <c r="C1152" t="b">
        <f ca="1"/>
        <v>0</v>
      </c>
    </row>
    <row r="1153" spans="1:3" hidden="1">
      <c r="A1153" t="b">
        <f ca="1"/>
        <v>0</v>
      </c>
      <c r="B1153" t="b">
        <f ca="1"/>
        <v>0</v>
      </c>
      <c r="C1153" t="b">
        <f ca="1"/>
        <v>0</v>
      </c>
    </row>
    <row r="1154" spans="1:3" hidden="1">
      <c r="A1154" t="b">
        <f ca="1"/>
        <v>0</v>
      </c>
      <c r="B1154" t="b">
        <f ca="1"/>
        <v>0</v>
      </c>
      <c r="C1154" t="b">
        <f ca="1"/>
        <v>0</v>
      </c>
    </row>
    <row r="1155" spans="1:3" hidden="1">
      <c r="A1155" t="b">
        <f ca="1"/>
        <v>0</v>
      </c>
      <c r="B1155" t="b">
        <f ca="1"/>
        <v>0</v>
      </c>
      <c r="C1155" t="b">
        <f ca="1"/>
        <v>0</v>
      </c>
    </row>
    <row r="1156" spans="1:3" hidden="1">
      <c r="A1156" t="b">
        <f ca="1"/>
        <v>0</v>
      </c>
      <c r="B1156" t="b">
        <f ca="1"/>
        <v>0</v>
      </c>
      <c r="C1156" t="b">
        <f ca="1"/>
        <v>0</v>
      </c>
    </row>
    <row r="1157" spans="1:3" hidden="1">
      <c r="A1157" t="b">
        <f ca="1"/>
        <v>0</v>
      </c>
      <c r="B1157" t="b">
        <f ca="1"/>
        <v>0</v>
      </c>
      <c r="C1157" t="b">
        <f ca="1"/>
        <v>0</v>
      </c>
    </row>
    <row r="1158" spans="1:3" hidden="1">
      <c r="A1158" t="b">
        <f ca="1"/>
        <v>0</v>
      </c>
      <c r="B1158" t="b">
        <f ca="1"/>
        <v>0</v>
      </c>
      <c r="C1158" t="b">
        <f ca="1"/>
        <v>0</v>
      </c>
    </row>
    <row r="1159" spans="1:3" hidden="1">
      <c r="A1159" t="b">
        <f ca="1"/>
        <v>0</v>
      </c>
      <c r="B1159" t="b">
        <f ca="1"/>
        <v>0</v>
      </c>
      <c r="C1159" t="b">
        <f ca="1"/>
        <v>0</v>
      </c>
    </row>
    <row r="1160" spans="1:3" hidden="1">
      <c r="A1160" t="b">
        <f ca="1"/>
        <v>0</v>
      </c>
      <c r="B1160" t="b">
        <f ca="1"/>
        <v>0</v>
      </c>
      <c r="C1160" t="b">
        <f ca="1"/>
        <v>0</v>
      </c>
    </row>
    <row r="1161" spans="1:3" hidden="1">
      <c r="A1161" t="b">
        <f ca="1"/>
        <v>0</v>
      </c>
      <c r="B1161" t="b">
        <f ca="1"/>
        <v>0</v>
      </c>
      <c r="C1161" t="b">
        <f ca="1"/>
        <v>0</v>
      </c>
    </row>
    <row r="1162" spans="1:3" hidden="1">
      <c r="A1162" t="b">
        <f ca="1"/>
        <v>0</v>
      </c>
      <c r="B1162" t="b">
        <f ca="1"/>
        <v>0</v>
      </c>
      <c r="C1162" t="b">
        <f ca="1"/>
        <v>0</v>
      </c>
    </row>
    <row r="1163" spans="1:3" hidden="1">
      <c r="A1163" t="b">
        <f ca="1"/>
        <v>0</v>
      </c>
      <c r="B1163" t="b">
        <f ca="1"/>
        <v>0</v>
      </c>
      <c r="C1163" t="b">
        <f ca="1"/>
        <v>0</v>
      </c>
    </row>
    <row r="1164" spans="1:3" hidden="1">
      <c r="A1164" t="b">
        <f ca="1"/>
        <v>0</v>
      </c>
      <c r="B1164" t="b">
        <f ca="1"/>
        <v>0</v>
      </c>
      <c r="C1164" t="b">
        <f ca="1"/>
        <v>0</v>
      </c>
    </row>
    <row r="1165" spans="1:3" hidden="1">
      <c r="A1165" t="b">
        <f ca="1"/>
        <v>0</v>
      </c>
      <c r="B1165" t="b">
        <f ca="1"/>
        <v>0</v>
      </c>
      <c r="C1165" t="b">
        <f ca="1"/>
        <v>0</v>
      </c>
    </row>
    <row r="1166" spans="1:3" hidden="1">
      <c r="A1166" t="b">
        <f ca="1"/>
        <v>0</v>
      </c>
      <c r="B1166" t="b">
        <f ca="1"/>
        <v>0</v>
      </c>
      <c r="C1166" t="b">
        <f ca="1"/>
        <v>0</v>
      </c>
    </row>
    <row r="1167" spans="1:3" hidden="1">
      <c r="A1167" t="b">
        <f ca="1"/>
        <v>0</v>
      </c>
      <c r="B1167" t="b">
        <f ca="1"/>
        <v>0</v>
      </c>
      <c r="C1167" t="b">
        <f ca="1"/>
        <v>0</v>
      </c>
    </row>
    <row r="1168" spans="1:3" hidden="1">
      <c r="A1168" t="b">
        <f ca="1"/>
        <v>0</v>
      </c>
      <c r="B1168" t="b">
        <f ca="1"/>
        <v>0</v>
      </c>
      <c r="C1168" t="b">
        <f ca="1"/>
        <v>0</v>
      </c>
    </row>
    <row r="1169" spans="1:3" hidden="1">
      <c r="A1169" t="b">
        <f ca="1"/>
        <v>0</v>
      </c>
      <c r="B1169" t="b">
        <f ca="1"/>
        <v>0</v>
      </c>
      <c r="C1169" t="b">
        <f ca="1"/>
        <v>0</v>
      </c>
    </row>
    <row r="1170" spans="1:3" hidden="1">
      <c r="A1170" t="b">
        <f ca="1"/>
        <v>0</v>
      </c>
      <c r="B1170" t="b">
        <f ca="1"/>
        <v>0</v>
      </c>
      <c r="C1170" t="b">
        <f ca="1"/>
        <v>0</v>
      </c>
    </row>
    <row r="1171" spans="1:3" hidden="1">
      <c r="A1171" t="b">
        <f ca="1"/>
        <v>0</v>
      </c>
      <c r="B1171" t="b">
        <f ca="1"/>
        <v>0</v>
      </c>
      <c r="C1171" t="b">
        <f ca="1"/>
        <v>0</v>
      </c>
    </row>
    <row r="1172" spans="1:3" hidden="1">
      <c r="A1172" t="b">
        <f ca="1"/>
        <v>0</v>
      </c>
      <c r="B1172" t="b">
        <f ca="1"/>
        <v>0</v>
      </c>
      <c r="C1172" t="b">
        <f ca="1"/>
        <v>0</v>
      </c>
    </row>
    <row r="1173" spans="1:3" hidden="1">
      <c r="A1173" t="b">
        <f ca="1"/>
        <v>0</v>
      </c>
      <c r="B1173" t="b">
        <f ca="1"/>
        <v>0</v>
      </c>
      <c r="C1173" t="b">
        <f ca="1"/>
        <v>0</v>
      </c>
    </row>
    <row r="1174" spans="1:3" hidden="1">
      <c r="A1174" t="b">
        <f ca="1"/>
        <v>0</v>
      </c>
      <c r="B1174" t="b">
        <f ca="1"/>
        <v>0</v>
      </c>
      <c r="C1174" t="b">
        <f ca="1"/>
        <v>0</v>
      </c>
    </row>
    <row r="1175" spans="1:3" hidden="1">
      <c r="A1175" t="b">
        <f ca="1"/>
        <v>0</v>
      </c>
      <c r="B1175" t="b">
        <f ca="1"/>
        <v>0</v>
      </c>
      <c r="C1175" t="b">
        <f ca="1"/>
        <v>0</v>
      </c>
    </row>
    <row r="1176" spans="1:3" hidden="1">
      <c r="A1176" t="b">
        <f ca="1"/>
        <v>0</v>
      </c>
      <c r="B1176" t="b">
        <f ca="1"/>
        <v>0</v>
      </c>
      <c r="C1176" t="b">
        <f ca="1"/>
        <v>0</v>
      </c>
    </row>
    <row r="1177" spans="1:3" hidden="1">
      <c r="A1177" t="b">
        <f ca="1"/>
        <v>0</v>
      </c>
      <c r="B1177" t="b">
        <f ca="1"/>
        <v>0</v>
      </c>
      <c r="C1177" t="b">
        <f ca="1"/>
        <v>0</v>
      </c>
    </row>
    <row r="1178" spans="1:3" hidden="1">
      <c r="A1178" t="b">
        <f ca="1"/>
        <v>0</v>
      </c>
      <c r="B1178" t="b">
        <f ca="1"/>
        <v>0</v>
      </c>
      <c r="C1178" t="b">
        <f ca="1"/>
        <v>0</v>
      </c>
    </row>
    <row r="1179" spans="1:3" hidden="1">
      <c r="A1179" t="b">
        <f ca="1"/>
        <v>0</v>
      </c>
      <c r="B1179" t="b">
        <f ca="1"/>
        <v>0</v>
      </c>
      <c r="C1179" t="b">
        <f ca="1"/>
        <v>0</v>
      </c>
    </row>
    <row r="1180" spans="1:3" hidden="1">
      <c r="A1180" t="b">
        <f ca="1"/>
        <v>0</v>
      </c>
      <c r="B1180" t="b">
        <f ca="1"/>
        <v>0</v>
      </c>
      <c r="C1180" t="b">
        <f ca="1"/>
        <v>0</v>
      </c>
    </row>
    <row r="1181" spans="1:3" hidden="1">
      <c r="A1181" t="b">
        <f ca="1"/>
        <v>0</v>
      </c>
      <c r="B1181" t="b">
        <f ca="1"/>
        <v>0</v>
      </c>
      <c r="C1181" t="b">
        <f ca="1"/>
        <v>0</v>
      </c>
    </row>
    <row r="1182" spans="1:3" hidden="1">
      <c r="A1182" t="b">
        <f ca="1"/>
        <v>0</v>
      </c>
      <c r="B1182" t="b">
        <f ca="1"/>
        <v>0</v>
      </c>
      <c r="C1182" t="b">
        <f ca="1"/>
        <v>0</v>
      </c>
    </row>
    <row r="1183" spans="1:3" hidden="1">
      <c r="A1183" t="b">
        <f ca="1"/>
        <v>0</v>
      </c>
      <c r="B1183" t="b">
        <f ca="1"/>
        <v>0</v>
      </c>
      <c r="C1183" t="b">
        <f ca="1"/>
        <v>0</v>
      </c>
    </row>
    <row r="1184" spans="1:3" hidden="1">
      <c r="A1184" t="b">
        <f ca="1"/>
        <v>0</v>
      </c>
      <c r="B1184" t="b">
        <f ca="1"/>
        <v>0</v>
      </c>
      <c r="C1184" t="b">
        <f ca="1"/>
        <v>0</v>
      </c>
    </row>
    <row r="1185" spans="1:3" hidden="1">
      <c r="A1185" t="b">
        <f ca="1"/>
        <v>0</v>
      </c>
      <c r="B1185" t="b">
        <f ca="1"/>
        <v>0</v>
      </c>
      <c r="C1185" t="b">
        <f ca="1"/>
        <v>0</v>
      </c>
    </row>
    <row r="1186" spans="1:3" hidden="1">
      <c r="A1186" t="b">
        <f ca="1"/>
        <v>0</v>
      </c>
      <c r="B1186" t="b">
        <f ca="1"/>
        <v>0</v>
      </c>
      <c r="C1186" t="b">
        <f ca="1"/>
        <v>0</v>
      </c>
    </row>
    <row r="1187" spans="1:3" hidden="1">
      <c r="A1187" t="b">
        <f ca="1"/>
        <v>0</v>
      </c>
      <c r="B1187" t="b">
        <f ca="1"/>
        <v>0</v>
      </c>
      <c r="C1187" t="b">
        <f ca="1"/>
        <v>0</v>
      </c>
    </row>
    <row r="1188" spans="1:3" hidden="1">
      <c r="A1188" t="b">
        <f ca="1"/>
        <v>0</v>
      </c>
      <c r="B1188" t="b">
        <f ca="1"/>
        <v>0</v>
      </c>
      <c r="C1188" t="b">
        <f ca="1"/>
        <v>0</v>
      </c>
    </row>
    <row r="1189" spans="1:3" hidden="1">
      <c r="A1189" t="b">
        <f ca="1"/>
        <v>0</v>
      </c>
      <c r="B1189" t="b">
        <f ca="1"/>
        <v>0</v>
      </c>
      <c r="C1189" t="b">
        <f ca="1"/>
        <v>0</v>
      </c>
    </row>
    <row r="1190" spans="1:3" hidden="1">
      <c r="A1190" t="b">
        <f ca="1"/>
        <v>0</v>
      </c>
      <c r="B1190" t="b">
        <f ca="1"/>
        <v>0</v>
      </c>
      <c r="C1190" t="b">
        <f ca="1"/>
        <v>0</v>
      </c>
    </row>
    <row r="1191" spans="1:3" hidden="1">
      <c r="A1191" t="b">
        <f ca="1"/>
        <v>0</v>
      </c>
      <c r="B1191" t="b">
        <f ca="1"/>
        <v>0</v>
      </c>
      <c r="C1191" t="b">
        <f ca="1"/>
        <v>0</v>
      </c>
    </row>
    <row r="1192" spans="1:3" hidden="1">
      <c r="A1192" t="b">
        <f ca="1"/>
        <v>0</v>
      </c>
      <c r="B1192" t="b">
        <f ca="1"/>
        <v>0</v>
      </c>
      <c r="C1192" t="b">
        <f ca="1"/>
        <v>0</v>
      </c>
    </row>
    <row r="1193" spans="1:3" hidden="1">
      <c r="A1193" t="b">
        <f ca="1"/>
        <v>0</v>
      </c>
      <c r="B1193" t="b">
        <f ca="1"/>
        <v>0</v>
      </c>
      <c r="C1193" t="b">
        <f ca="1"/>
        <v>0</v>
      </c>
    </row>
    <row r="1194" spans="1:3" hidden="1">
      <c r="A1194" t="b">
        <f ca="1"/>
        <v>0</v>
      </c>
      <c r="B1194" t="b">
        <f ca="1"/>
        <v>0</v>
      </c>
      <c r="C1194" t="b">
        <f ca="1"/>
        <v>0</v>
      </c>
    </row>
    <row r="1195" spans="1:3" hidden="1">
      <c r="A1195" t="b">
        <f ca="1"/>
        <v>0</v>
      </c>
      <c r="B1195" t="b">
        <f ca="1"/>
        <v>0</v>
      </c>
      <c r="C1195" t="b">
        <f ca="1"/>
        <v>0</v>
      </c>
    </row>
    <row r="1196" spans="1:3" hidden="1">
      <c r="A1196" t="b">
        <f ca="1"/>
        <v>0</v>
      </c>
      <c r="B1196" t="b">
        <f ca="1"/>
        <v>0</v>
      </c>
      <c r="C1196" t="b">
        <f ca="1"/>
        <v>0</v>
      </c>
    </row>
    <row r="1197" spans="1:3" hidden="1">
      <c r="A1197" t="b">
        <f ca="1"/>
        <v>0</v>
      </c>
      <c r="B1197" t="b">
        <f ca="1"/>
        <v>0</v>
      </c>
      <c r="C1197" t="b">
        <f ca="1"/>
        <v>0</v>
      </c>
    </row>
    <row r="1198" spans="1:3" hidden="1">
      <c r="A1198" t="b">
        <f ca="1"/>
        <v>0</v>
      </c>
      <c r="B1198" t="b">
        <f ca="1"/>
        <v>0</v>
      </c>
      <c r="C1198" t="b">
        <f ca="1"/>
        <v>0</v>
      </c>
    </row>
    <row r="1199" spans="1:3" hidden="1">
      <c r="A1199" t="b">
        <f ca="1"/>
        <v>0</v>
      </c>
      <c r="B1199" t="b">
        <f ca="1"/>
        <v>0</v>
      </c>
      <c r="C1199" t="b">
        <f ca="1"/>
        <v>0</v>
      </c>
    </row>
    <row r="1200" spans="1:3" hidden="1">
      <c r="A1200" t="b">
        <f ca="1"/>
        <v>0</v>
      </c>
      <c r="B1200" t="b">
        <f ca="1"/>
        <v>0</v>
      </c>
      <c r="C1200" t="b">
        <f ca="1"/>
        <v>0</v>
      </c>
    </row>
    <row r="1201" spans="1:3" hidden="1">
      <c r="A1201" t="b">
        <f ca="1"/>
        <v>0</v>
      </c>
      <c r="B1201" t="b">
        <f ca="1"/>
        <v>0</v>
      </c>
      <c r="C1201" t="b">
        <f ca="1"/>
        <v>0</v>
      </c>
    </row>
    <row r="1202" spans="1:3" hidden="1">
      <c r="A1202" t="b">
        <f ca="1"/>
        <v>0</v>
      </c>
      <c r="B1202" t="b">
        <f ca="1"/>
        <v>0</v>
      </c>
      <c r="C1202" t="b">
        <f ca="1"/>
        <v>0</v>
      </c>
    </row>
    <row r="1203" spans="1:3" hidden="1">
      <c r="A1203" t="b">
        <f ca="1"/>
        <v>0</v>
      </c>
      <c r="B1203" t="b">
        <f ca="1"/>
        <v>0</v>
      </c>
      <c r="C1203" t="b">
        <f ca="1"/>
        <v>0</v>
      </c>
    </row>
    <row r="1204" spans="1:3" hidden="1">
      <c r="A1204" t="b">
        <f ca="1"/>
        <v>0</v>
      </c>
      <c r="B1204" t="b">
        <f ca="1"/>
        <v>0</v>
      </c>
      <c r="C1204" t="b">
        <f ca="1"/>
        <v>0</v>
      </c>
    </row>
    <row r="1205" spans="1:3" hidden="1">
      <c r="A1205" t="b">
        <f ca="1"/>
        <v>0</v>
      </c>
      <c r="B1205" t="b">
        <f ca="1"/>
        <v>0</v>
      </c>
      <c r="C1205" t="b">
        <f ca="1"/>
        <v>0</v>
      </c>
    </row>
    <row r="1206" spans="1:3" hidden="1">
      <c r="A1206" t="b">
        <f ca="1"/>
        <v>0</v>
      </c>
      <c r="B1206" t="b">
        <f ca="1"/>
        <v>0</v>
      </c>
      <c r="C1206" t="b">
        <f ca="1"/>
        <v>0</v>
      </c>
    </row>
    <row r="1207" spans="1:3" hidden="1">
      <c r="A1207" t="b">
        <f ca="1"/>
        <v>0</v>
      </c>
      <c r="B1207" t="b">
        <f ca="1"/>
        <v>0</v>
      </c>
      <c r="C1207" t="b">
        <f ca="1"/>
        <v>0</v>
      </c>
    </row>
    <row r="1208" spans="1:3" hidden="1">
      <c r="A1208" t="b">
        <f ca="1"/>
        <v>0</v>
      </c>
      <c r="B1208" t="b">
        <f ca="1"/>
        <v>0</v>
      </c>
      <c r="C1208" t="b">
        <f ca="1"/>
        <v>0</v>
      </c>
    </row>
    <row r="1209" spans="1:3" hidden="1">
      <c r="A1209" t="b">
        <f ca="1"/>
        <v>0</v>
      </c>
      <c r="B1209" t="b">
        <f ca="1"/>
        <v>0</v>
      </c>
      <c r="C1209" t="b">
        <f ca="1"/>
        <v>0</v>
      </c>
    </row>
    <row r="1210" spans="1:3" hidden="1">
      <c r="A1210" t="b">
        <f ca="1"/>
        <v>0</v>
      </c>
      <c r="B1210" t="b">
        <f ca="1"/>
        <v>0</v>
      </c>
      <c r="C1210" t="b">
        <f ca="1"/>
        <v>0</v>
      </c>
    </row>
    <row r="1211" spans="1:3" hidden="1">
      <c r="A1211" t="b">
        <f ca="1"/>
        <v>0</v>
      </c>
      <c r="B1211" t="b">
        <f ca="1"/>
        <v>0</v>
      </c>
      <c r="C1211" t="b">
        <f ca="1"/>
        <v>0</v>
      </c>
    </row>
    <row r="1212" spans="1:3" hidden="1">
      <c r="A1212" t="b">
        <f ca="1"/>
        <v>0</v>
      </c>
      <c r="B1212" t="b">
        <f ca="1"/>
        <v>0</v>
      </c>
      <c r="C1212" t="b">
        <f ca="1"/>
        <v>0</v>
      </c>
    </row>
    <row r="1213" spans="1:3" hidden="1">
      <c r="A1213" t="b">
        <f ca="1"/>
        <v>0</v>
      </c>
      <c r="B1213" t="b">
        <f ca="1"/>
        <v>0</v>
      </c>
      <c r="C1213" t="b">
        <f ca="1"/>
        <v>0</v>
      </c>
    </row>
    <row r="1214" spans="1:3" hidden="1">
      <c r="A1214" t="b">
        <f ca="1"/>
        <v>0</v>
      </c>
      <c r="B1214" t="b">
        <f ca="1"/>
        <v>0</v>
      </c>
      <c r="C1214" t="b">
        <f ca="1"/>
        <v>0</v>
      </c>
    </row>
    <row r="1215" spans="1:3" hidden="1">
      <c r="A1215" t="b">
        <f ca="1"/>
        <v>0</v>
      </c>
      <c r="B1215" t="b">
        <f ca="1"/>
        <v>0</v>
      </c>
      <c r="C1215" t="b">
        <f ca="1"/>
        <v>0</v>
      </c>
    </row>
    <row r="1216" spans="1:3" hidden="1">
      <c r="A1216" t="b">
        <f ca="1"/>
        <v>0</v>
      </c>
      <c r="B1216" t="b">
        <f ca="1"/>
        <v>0</v>
      </c>
      <c r="C1216" t="b">
        <f ca="1"/>
        <v>0</v>
      </c>
    </row>
    <row r="1217" spans="1:3" hidden="1">
      <c r="A1217" t="b">
        <f ca="1"/>
        <v>0</v>
      </c>
      <c r="B1217" t="b">
        <f ca="1"/>
        <v>0</v>
      </c>
      <c r="C1217" t="b">
        <f ca="1"/>
        <v>0</v>
      </c>
    </row>
    <row r="1218" spans="1:3" hidden="1">
      <c r="A1218" t="b">
        <f ca="1"/>
        <v>0</v>
      </c>
      <c r="B1218" t="b">
        <f ca="1"/>
        <v>0</v>
      </c>
      <c r="C1218" t="b">
        <f ca="1"/>
        <v>0</v>
      </c>
    </row>
    <row r="1219" spans="1:3" hidden="1">
      <c r="A1219" t="b">
        <f ca="1"/>
        <v>0</v>
      </c>
      <c r="B1219" t="b">
        <f ca="1"/>
        <v>0</v>
      </c>
      <c r="C1219" t="b">
        <f ca="1"/>
        <v>0</v>
      </c>
    </row>
    <row r="1220" spans="1:3" hidden="1">
      <c r="A1220" t="b">
        <f ca="1"/>
        <v>0</v>
      </c>
      <c r="B1220" t="b">
        <f ca="1"/>
        <v>0</v>
      </c>
      <c r="C1220" t="b">
        <f ca="1"/>
        <v>0</v>
      </c>
    </row>
    <row r="1221" spans="1:3" hidden="1">
      <c r="A1221" t="b">
        <f ca="1"/>
        <v>0</v>
      </c>
      <c r="B1221" t="b">
        <f ca="1"/>
        <v>0</v>
      </c>
      <c r="C1221" t="b">
        <f ca="1"/>
        <v>0</v>
      </c>
    </row>
    <row r="1222" spans="1:3" hidden="1">
      <c r="A1222" t="b">
        <f ca="1"/>
        <v>0</v>
      </c>
      <c r="B1222" t="b">
        <f ca="1"/>
        <v>0</v>
      </c>
      <c r="C1222" t="b">
        <f ca="1"/>
        <v>0</v>
      </c>
    </row>
    <row r="1223" spans="1:3" hidden="1">
      <c r="A1223" t="b">
        <f ca="1"/>
        <v>0</v>
      </c>
      <c r="B1223" t="b">
        <f ca="1"/>
        <v>0</v>
      </c>
      <c r="C1223" t="b">
        <f ca="1"/>
        <v>0</v>
      </c>
    </row>
    <row r="1224" spans="1:3" hidden="1">
      <c r="A1224" t="b">
        <f ca="1"/>
        <v>0</v>
      </c>
      <c r="B1224" t="b">
        <f ca="1"/>
        <v>0</v>
      </c>
      <c r="C1224" t="b">
        <f ca="1"/>
        <v>0</v>
      </c>
    </row>
    <row r="1225" spans="1:3" hidden="1">
      <c r="A1225" t="b">
        <f ca="1"/>
        <v>0</v>
      </c>
      <c r="B1225" t="b">
        <f ca="1"/>
        <v>0</v>
      </c>
      <c r="C1225" t="b">
        <f ca="1"/>
        <v>0</v>
      </c>
    </row>
    <row r="1226" spans="1:3" hidden="1">
      <c r="A1226" t="b">
        <f ca="1"/>
        <v>0</v>
      </c>
      <c r="B1226" t="b">
        <f ca="1"/>
        <v>0</v>
      </c>
      <c r="C1226" t="b">
        <f ca="1"/>
        <v>0</v>
      </c>
    </row>
    <row r="1227" spans="1:3" hidden="1">
      <c r="A1227" t="b">
        <f ca="1"/>
        <v>0</v>
      </c>
      <c r="B1227" t="b">
        <f ca="1"/>
        <v>0</v>
      </c>
      <c r="C1227" t="b">
        <f ca="1"/>
        <v>0</v>
      </c>
    </row>
    <row r="1228" spans="1:3" hidden="1">
      <c r="A1228" t="b">
        <f ca="1"/>
        <v>0</v>
      </c>
      <c r="B1228" t="b">
        <f ca="1"/>
        <v>0</v>
      </c>
      <c r="C1228" t="b">
        <f ca="1"/>
        <v>0</v>
      </c>
    </row>
    <row r="1229" spans="1:3" hidden="1">
      <c r="A1229" t="b">
        <f ca="1"/>
        <v>0</v>
      </c>
      <c r="B1229" t="b">
        <f ca="1"/>
        <v>0</v>
      </c>
      <c r="C1229" t="b">
        <f ca="1"/>
        <v>0</v>
      </c>
    </row>
    <row r="1230" spans="1:3" hidden="1">
      <c r="A1230" t="b">
        <f ca="1"/>
        <v>0</v>
      </c>
      <c r="B1230" t="b">
        <f ca="1"/>
        <v>0</v>
      </c>
      <c r="C1230" t="b">
        <f ca="1"/>
        <v>0</v>
      </c>
    </row>
    <row r="1231" spans="1:3" hidden="1">
      <c r="A1231" t="b">
        <f ca="1"/>
        <v>0</v>
      </c>
      <c r="B1231" t="b">
        <f ca="1"/>
        <v>0</v>
      </c>
      <c r="C1231" t="b">
        <f ca="1"/>
        <v>0</v>
      </c>
    </row>
    <row r="1232" spans="1:3" hidden="1">
      <c r="A1232" t="b">
        <f ca="1"/>
        <v>0</v>
      </c>
      <c r="B1232" t="b">
        <f ca="1"/>
        <v>0</v>
      </c>
      <c r="C1232" t="b">
        <f ca="1"/>
        <v>0</v>
      </c>
    </row>
    <row r="1233" spans="1:3" hidden="1">
      <c r="A1233" t="b">
        <f ca="1"/>
        <v>0</v>
      </c>
      <c r="B1233" t="b">
        <f ca="1"/>
        <v>0</v>
      </c>
      <c r="C1233" t="b">
        <f ca="1"/>
        <v>0</v>
      </c>
    </row>
    <row r="1234" spans="1:3" hidden="1">
      <c r="A1234" t="b">
        <f ca="1"/>
        <v>0</v>
      </c>
      <c r="B1234" t="b">
        <f ca="1"/>
        <v>0</v>
      </c>
      <c r="C1234" t="b">
        <f ca="1"/>
        <v>0</v>
      </c>
    </row>
    <row r="1235" spans="1:3" hidden="1">
      <c r="A1235" t="b">
        <f ca="1"/>
        <v>0</v>
      </c>
      <c r="B1235" t="b">
        <f ca="1"/>
        <v>0</v>
      </c>
      <c r="C1235" t="b">
        <f ca="1"/>
        <v>0</v>
      </c>
    </row>
    <row r="1236" spans="1:3" hidden="1">
      <c r="A1236" t="b">
        <f ca="1"/>
        <v>0</v>
      </c>
      <c r="B1236" t="b">
        <f ca="1"/>
        <v>0</v>
      </c>
      <c r="C1236" t="b">
        <f ca="1"/>
        <v>0</v>
      </c>
    </row>
    <row r="1237" spans="1:3" hidden="1">
      <c r="A1237" t="b">
        <f ca="1"/>
        <v>0</v>
      </c>
      <c r="B1237" t="b">
        <f ca="1"/>
        <v>0</v>
      </c>
      <c r="C1237" t="b">
        <f ca="1"/>
        <v>0</v>
      </c>
    </row>
    <row r="1238" spans="1:3" hidden="1">
      <c r="A1238" t="b">
        <f ca="1"/>
        <v>0</v>
      </c>
      <c r="B1238" t="b">
        <f ca="1"/>
        <v>0</v>
      </c>
      <c r="C1238" t="b">
        <f ca="1"/>
        <v>0</v>
      </c>
    </row>
    <row r="1239" spans="1:3" hidden="1">
      <c r="A1239" t="b">
        <f ca="1"/>
        <v>0</v>
      </c>
      <c r="B1239" t="b">
        <f ca="1"/>
        <v>0</v>
      </c>
      <c r="C1239" t="b">
        <f ca="1"/>
        <v>0</v>
      </c>
    </row>
    <row r="1240" spans="1:3" hidden="1">
      <c r="A1240" t="b">
        <f ca="1"/>
        <v>0</v>
      </c>
      <c r="B1240" t="b">
        <f ca="1"/>
        <v>0</v>
      </c>
      <c r="C1240" t="b">
        <f ca="1"/>
        <v>0</v>
      </c>
    </row>
    <row r="1241" spans="1:3" hidden="1">
      <c r="A1241" t="b">
        <f ca="1"/>
        <v>0</v>
      </c>
      <c r="B1241" t="b">
        <f ca="1"/>
        <v>0</v>
      </c>
      <c r="C1241" t="b">
        <f ca="1"/>
        <v>0</v>
      </c>
    </row>
    <row r="1242" spans="1:3" hidden="1">
      <c r="A1242" t="b">
        <f ca="1"/>
        <v>0</v>
      </c>
      <c r="B1242" t="b">
        <f ca="1"/>
        <v>0</v>
      </c>
      <c r="C1242" t="b">
        <f ca="1"/>
        <v>0</v>
      </c>
    </row>
    <row r="1243" spans="1:3" hidden="1">
      <c r="A1243" t="b">
        <f ca="1"/>
        <v>0</v>
      </c>
      <c r="B1243" t="b">
        <f ca="1"/>
        <v>0</v>
      </c>
      <c r="C1243" t="b">
        <f ca="1"/>
        <v>0</v>
      </c>
    </row>
    <row r="1244" spans="1:3" hidden="1">
      <c r="A1244" t="b">
        <f ca="1"/>
        <v>0</v>
      </c>
      <c r="B1244" t="b">
        <f ca="1"/>
        <v>0</v>
      </c>
      <c r="C1244" t="b">
        <f ca="1"/>
        <v>0</v>
      </c>
    </row>
    <row r="1245" spans="1:3" hidden="1">
      <c r="A1245" t="b">
        <f ca="1"/>
        <v>0</v>
      </c>
      <c r="B1245" t="b">
        <f ca="1"/>
        <v>0</v>
      </c>
      <c r="C1245" t="b">
        <f ca="1"/>
        <v>0</v>
      </c>
    </row>
    <row r="1246" spans="1:3" hidden="1">
      <c r="A1246" t="b">
        <f ca="1"/>
        <v>0</v>
      </c>
      <c r="B1246" t="b">
        <f ca="1"/>
        <v>0</v>
      </c>
      <c r="C1246" t="b">
        <f ca="1"/>
        <v>0</v>
      </c>
    </row>
    <row r="1247" spans="1:3" hidden="1">
      <c r="A1247" t="b">
        <f ca="1"/>
        <v>0</v>
      </c>
      <c r="B1247" t="b">
        <f ca="1"/>
        <v>0</v>
      </c>
      <c r="C1247" t="b">
        <f ca="1"/>
        <v>0</v>
      </c>
    </row>
    <row r="1248" spans="1:3" hidden="1">
      <c r="A1248" t="b">
        <f ca="1"/>
        <v>0</v>
      </c>
      <c r="B1248" t="b">
        <f ca="1"/>
        <v>0</v>
      </c>
      <c r="C1248" t="b">
        <f ca="1"/>
        <v>0</v>
      </c>
    </row>
    <row r="1249" spans="1:3" hidden="1">
      <c r="A1249" t="b">
        <f ca="1"/>
        <v>0</v>
      </c>
      <c r="B1249" t="b">
        <f ca="1"/>
        <v>0</v>
      </c>
      <c r="C1249" t="b">
        <f ca="1"/>
        <v>0</v>
      </c>
    </row>
    <row r="1250" spans="1:3" hidden="1">
      <c r="A1250" t="b">
        <f ca="1"/>
        <v>0</v>
      </c>
      <c r="B1250" t="b">
        <f ca="1"/>
        <v>0</v>
      </c>
      <c r="C1250" t="b">
        <f ca="1"/>
        <v>0</v>
      </c>
    </row>
    <row r="1251" spans="1:3" hidden="1">
      <c r="A1251" t="b">
        <f ca="1"/>
        <v>0</v>
      </c>
      <c r="B1251" t="b">
        <f ca="1"/>
        <v>0</v>
      </c>
      <c r="C1251" t="b">
        <f ca="1"/>
        <v>0</v>
      </c>
    </row>
    <row r="1252" spans="1:3" hidden="1">
      <c r="A1252" t="b">
        <f ca="1"/>
        <v>0</v>
      </c>
      <c r="B1252" t="b">
        <f ca="1"/>
        <v>0</v>
      </c>
      <c r="C1252" t="b">
        <f ca="1"/>
        <v>0</v>
      </c>
    </row>
    <row r="1253" spans="1:3" hidden="1">
      <c r="A1253" t="b">
        <f ca="1"/>
        <v>0</v>
      </c>
      <c r="B1253" t="b">
        <f ca="1"/>
        <v>0</v>
      </c>
      <c r="C1253" t="b">
        <f ca="1"/>
        <v>0</v>
      </c>
    </row>
    <row r="1254" spans="1:3" hidden="1">
      <c r="A1254" t="b">
        <f ca="1"/>
        <v>0</v>
      </c>
      <c r="B1254" t="b">
        <f ca="1"/>
        <v>0</v>
      </c>
      <c r="C1254" t="b">
        <f ca="1"/>
        <v>0</v>
      </c>
    </row>
    <row r="1255" spans="1:3" hidden="1">
      <c r="A1255" t="b">
        <f ca="1"/>
        <v>0</v>
      </c>
      <c r="B1255" t="b">
        <f ca="1"/>
        <v>0</v>
      </c>
      <c r="C1255" t="b">
        <f ca="1"/>
        <v>0</v>
      </c>
    </row>
    <row r="1256" spans="1:3" hidden="1">
      <c r="A1256" t="b">
        <f ca="1"/>
        <v>0</v>
      </c>
      <c r="B1256" t="b">
        <f ca="1"/>
        <v>0</v>
      </c>
      <c r="C1256" t="b">
        <f ca="1"/>
        <v>0</v>
      </c>
    </row>
    <row r="1257" spans="1:3" hidden="1">
      <c r="A1257" t="b">
        <f ca="1"/>
        <v>0</v>
      </c>
      <c r="B1257" t="b">
        <f ca="1"/>
        <v>0</v>
      </c>
      <c r="C1257" t="b">
        <f ca="1"/>
        <v>0</v>
      </c>
    </row>
    <row r="1258" spans="1:3" hidden="1">
      <c r="A1258" t="b">
        <f ca="1"/>
        <v>0</v>
      </c>
      <c r="B1258" t="b">
        <f ca="1"/>
        <v>0</v>
      </c>
      <c r="C1258" t="b">
        <f ca="1"/>
        <v>0</v>
      </c>
    </row>
    <row r="1259" spans="1:3" hidden="1">
      <c r="A1259" t="b">
        <f ca="1"/>
        <v>0</v>
      </c>
      <c r="B1259" t="b">
        <f ca="1"/>
        <v>0</v>
      </c>
      <c r="C1259" t="b">
        <f ca="1"/>
        <v>0</v>
      </c>
    </row>
    <row r="1260" spans="1:3" hidden="1">
      <c r="A1260" t="b">
        <f ca="1"/>
        <v>0</v>
      </c>
      <c r="B1260" t="b">
        <f ca="1"/>
        <v>0</v>
      </c>
      <c r="C1260" t="b">
        <f ca="1"/>
        <v>0</v>
      </c>
    </row>
    <row r="1261" spans="1:3" hidden="1">
      <c r="A1261" t="b">
        <f ca="1"/>
        <v>0</v>
      </c>
      <c r="B1261" t="b">
        <f ca="1"/>
        <v>0</v>
      </c>
      <c r="C1261" t="b">
        <f ca="1"/>
        <v>0</v>
      </c>
    </row>
    <row r="1262" spans="1:3" hidden="1">
      <c r="A1262" t="b">
        <f ca="1"/>
        <v>0</v>
      </c>
      <c r="B1262" t="b">
        <f ca="1"/>
        <v>0</v>
      </c>
      <c r="C1262" t="b">
        <f ca="1"/>
        <v>0</v>
      </c>
    </row>
    <row r="1263" spans="1:3" hidden="1">
      <c r="A1263" t="b">
        <f ca="1"/>
        <v>0</v>
      </c>
      <c r="B1263" t="b">
        <f ca="1"/>
        <v>0</v>
      </c>
      <c r="C1263" t="b">
        <f ca="1"/>
        <v>0</v>
      </c>
    </row>
    <row r="1264" spans="1:3" hidden="1">
      <c r="A1264" t="b">
        <f ca="1"/>
        <v>0</v>
      </c>
      <c r="B1264" t="b">
        <f ca="1"/>
        <v>0</v>
      </c>
      <c r="C1264" t="b">
        <f ca="1"/>
        <v>0</v>
      </c>
    </row>
    <row r="1265" spans="1:3" hidden="1">
      <c r="A1265" t="b">
        <f ca="1"/>
        <v>0</v>
      </c>
      <c r="B1265" t="b">
        <f ca="1"/>
        <v>0</v>
      </c>
      <c r="C1265" t="b">
        <f ca="1"/>
        <v>0</v>
      </c>
    </row>
    <row r="1266" spans="1:3" hidden="1">
      <c r="A1266" t="b">
        <f ca="1"/>
        <v>0</v>
      </c>
      <c r="B1266" t="b">
        <f ca="1"/>
        <v>0</v>
      </c>
      <c r="C1266" t="b">
        <f ca="1"/>
        <v>0</v>
      </c>
    </row>
    <row r="1267" spans="1:3" hidden="1">
      <c r="A1267" t="b">
        <f ca="1"/>
        <v>0</v>
      </c>
      <c r="B1267" t="b">
        <f ca="1"/>
        <v>0</v>
      </c>
      <c r="C1267" t="b">
        <f ca="1"/>
        <v>0</v>
      </c>
    </row>
    <row r="1268" spans="1:3" hidden="1">
      <c r="A1268" t="b">
        <f ca="1"/>
        <v>0</v>
      </c>
      <c r="B1268" t="b">
        <f ca="1"/>
        <v>0</v>
      </c>
      <c r="C1268" t="b">
        <f ca="1"/>
        <v>0</v>
      </c>
    </row>
    <row r="1269" spans="1:3" hidden="1">
      <c r="A1269" t="b">
        <f ca="1"/>
        <v>0</v>
      </c>
      <c r="B1269" t="b">
        <f ca="1"/>
        <v>0</v>
      </c>
      <c r="C1269" t="b">
        <f ca="1"/>
        <v>0</v>
      </c>
    </row>
    <row r="1270" spans="1:3" hidden="1">
      <c r="A1270" t="b">
        <f ca="1"/>
        <v>0</v>
      </c>
      <c r="B1270" t="b">
        <f ca="1"/>
        <v>0</v>
      </c>
      <c r="C1270" t="b">
        <f ca="1"/>
        <v>0</v>
      </c>
    </row>
    <row r="1271" spans="1:3" hidden="1">
      <c r="A1271" t="b">
        <f ca="1"/>
        <v>0</v>
      </c>
      <c r="B1271" t="b">
        <f ca="1"/>
        <v>0</v>
      </c>
      <c r="C1271" t="b">
        <f ca="1"/>
        <v>0</v>
      </c>
    </row>
    <row r="1272" spans="1:3" hidden="1">
      <c r="A1272" t="b">
        <f ca="1"/>
        <v>0</v>
      </c>
      <c r="B1272" t="b">
        <f ca="1"/>
        <v>0</v>
      </c>
      <c r="C1272" t="b">
        <f ca="1"/>
        <v>0</v>
      </c>
    </row>
    <row r="1273" spans="1:3" hidden="1">
      <c r="A1273" t="b">
        <f ca="1"/>
        <v>0</v>
      </c>
      <c r="B1273" t="b">
        <f ca="1"/>
        <v>0</v>
      </c>
      <c r="C1273" t="b">
        <f ca="1"/>
        <v>0</v>
      </c>
    </row>
    <row r="1274" spans="1:3" hidden="1">
      <c r="A1274" t="b">
        <f ca="1"/>
        <v>0</v>
      </c>
      <c r="B1274" t="b">
        <f ca="1"/>
        <v>0</v>
      </c>
      <c r="C1274" t="b">
        <f ca="1"/>
        <v>0</v>
      </c>
    </row>
    <row r="1275" spans="1:3" hidden="1">
      <c r="A1275" t="b">
        <f ca="1"/>
        <v>0</v>
      </c>
      <c r="B1275" t="b">
        <f ca="1"/>
        <v>0</v>
      </c>
      <c r="C1275" t="b">
        <f ca="1"/>
        <v>0</v>
      </c>
    </row>
    <row r="1276" spans="1:3" hidden="1">
      <c r="A1276" t="b">
        <f ca="1"/>
        <v>0</v>
      </c>
      <c r="B1276" t="b">
        <f ca="1"/>
        <v>0</v>
      </c>
      <c r="C1276" t="b">
        <f ca="1"/>
        <v>0</v>
      </c>
    </row>
    <row r="1277" spans="1:3" hidden="1">
      <c r="A1277" t="b">
        <f ca="1"/>
        <v>0</v>
      </c>
      <c r="B1277" t="b">
        <f ca="1"/>
        <v>0</v>
      </c>
      <c r="C1277" t="b">
        <f ca="1"/>
        <v>0</v>
      </c>
    </row>
    <row r="1278" spans="1:3" hidden="1">
      <c r="A1278" t="b">
        <f ca="1"/>
        <v>0</v>
      </c>
      <c r="B1278" t="b">
        <f ca="1"/>
        <v>0</v>
      </c>
      <c r="C1278" t="b">
        <f ca="1"/>
        <v>0</v>
      </c>
    </row>
    <row r="1279" spans="1:3" hidden="1">
      <c r="A1279" t="b">
        <f ca="1"/>
        <v>0</v>
      </c>
      <c r="B1279" t="b">
        <f ca="1"/>
        <v>0</v>
      </c>
      <c r="C1279" t="b">
        <f ca="1"/>
        <v>0</v>
      </c>
    </row>
    <row r="1280" spans="1:3" hidden="1">
      <c r="A1280" t="b">
        <f ca="1"/>
        <v>0</v>
      </c>
      <c r="B1280" t="b">
        <f ca="1"/>
        <v>0</v>
      </c>
      <c r="C1280" t="b">
        <f ca="1"/>
        <v>0</v>
      </c>
    </row>
    <row r="1281" spans="1:3" hidden="1">
      <c r="A1281" t="b">
        <f ca="1"/>
        <v>0</v>
      </c>
      <c r="B1281" t="b">
        <f ca="1"/>
        <v>0</v>
      </c>
      <c r="C1281" t="b">
        <f ca="1"/>
        <v>0</v>
      </c>
    </row>
    <row r="1282" spans="1:3" hidden="1">
      <c r="A1282" t="b">
        <f ca="1"/>
        <v>0</v>
      </c>
      <c r="B1282" t="b">
        <f ca="1"/>
        <v>0</v>
      </c>
      <c r="C1282" t="b">
        <f ca="1"/>
        <v>0</v>
      </c>
    </row>
    <row r="1283" spans="1:3" hidden="1">
      <c r="A1283" t="b">
        <f ca="1"/>
        <v>0</v>
      </c>
      <c r="B1283" t="b">
        <f ca="1"/>
        <v>0</v>
      </c>
      <c r="C1283" t="b">
        <f ca="1"/>
        <v>0</v>
      </c>
    </row>
    <row r="1284" spans="1:3" hidden="1">
      <c r="A1284" t="b">
        <f ca="1"/>
        <v>0</v>
      </c>
      <c r="B1284" t="b">
        <f ca="1"/>
        <v>0</v>
      </c>
      <c r="C1284" t="b">
        <f ca="1"/>
        <v>0</v>
      </c>
    </row>
    <row r="1285" spans="1:3" hidden="1">
      <c r="A1285" t="b">
        <f ca="1"/>
        <v>0</v>
      </c>
      <c r="B1285" t="b">
        <f ca="1"/>
        <v>0</v>
      </c>
      <c r="C1285" t="b">
        <f ca="1"/>
        <v>0</v>
      </c>
    </row>
    <row r="1286" spans="1:3" hidden="1">
      <c r="A1286" t="b">
        <f ca="1"/>
        <v>0</v>
      </c>
      <c r="B1286" t="b">
        <f ca="1"/>
        <v>0</v>
      </c>
      <c r="C1286" t="b">
        <f ca="1"/>
        <v>0</v>
      </c>
    </row>
    <row r="1287" spans="1:3" hidden="1">
      <c r="A1287" t="b">
        <f ca="1"/>
        <v>0</v>
      </c>
      <c r="B1287" t="b">
        <f ca="1"/>
        <v>0</v>
      </c>
      <c r="C1287" t="b">
        <f ca="1"/>
        <v>0</v>
      </c>
    </row>
    <row r="1288" spans="1:3" hidden="1">
      <c r="A1288" t="b">
        <f ca="1"/>
        <v>0</v>
      </c>
      <c r="B1288" t="b">
        <f ca="1"/>
        <v>0</v>
      </c>
      <c r="C1288" t="b">
        <f ca="1"/>
        <v>0</v>
      </c>
    </row>
    <row r="1289" spans="1:3" hidden="1">
      <c r="A1289" t="b">
        <f ca="1"/>
        <v>0</v>
      </c>
      <c r="B1289" t="b">
        <f ca="1"/>
        <v>0</v>
      </c>
      <c r="C1289" t="b">
        <f ca="1"/>
        <v>0</v>
      </c>
    </row>
    <row r="1290" spans="1:3" hidden="1">
      <c r="A1290" t="b">
        <f ca="1"/>
        <v>0</v>
      </c>
      <c r="B1290" t="b">
        <f ca="1"/>
        <v>0</v>
      </c>
      <c r="C1290" t="b">
        <f ca="1"/>
        <v>0</v>
      </c>
    </row>
    <row r="1291" spans="1:3" hidden="1">
      <c r="A1291" t="b">
        <f ca="1"/>
        <v>0</v>
      </c>
      <c r="B1291" t="b">
        <f ca="1"/>
        <v>0</v>
      </c>
      <c r="C1291" t="b">
        <f ca="1"/>
        <v>0</v>
      </c>
    </row>
    <row r="1292" spans="1:3" hidden="1">
      <c r="A1292" t="b">
        <f ca="1"/>
        <v>0</v>
      </c>
      <c r="B1292" t="b">
        <f ca="1"/>
        <v>0</v>
      </c>
      <c r="C1292" t="b">
        <f ca="1"/>
        <v>0</v>
      </c>
    </row>
    <row r="1293" spans="1:3" hidden="1">
      <c r="A1293" t="b">
        <f ca="1"/>
        <v>0</v>
      </c>
      <c r="B1293" t="b">
        <f ca="1"/>
        <v>0</v>
      </c>
      <c r="C1293" t="b">
        <f ca="1"/>
        <v>0</v>
      </c>
    </row>
    <row r="1294" spans="1:3" hidden="1">
      <c r="A1294" t="b">
        <f ca="1"/>
        <v>0</v>
      </c>
      <c r="B1294" t="b">
        <f ca="1"/>
        <v>0</v>
      </c>
      <c r="C1294" t="b">
        <f ca="1"/>
        <v>0</v>
      </c>
    </row>
    <row r="1295" spans="1:3" hidden="1">
      <c r="A1295" t="b">
        <f ca="1"/>
        <v>0</v>
      </c>
      <c r="B1295" t="b">
        <f ca="1"/>
        <v>0</v>
      </c>
      <c r="C1295" t="b">
        <f ca="1"/>
        <v>0</v>
      </c>
    </row>
    <row r="1296" spans="1:3" hidden="1">
      <c r="A1296" t="b">
        <f ca="1"/>
        <v>0</v>
      </c>
      <c r="B1296" t="b">
        <f ca="1"/>
        <v>0</v>
      </c>
      <c r="C1296" t="b">
        <f ca="1"/>
        <v>0</v>
      </c>
    </row>
    <row r="1297" spans="1:3" hidden="1">
      <c r="A1297" t="b">
        <f ca="1"/>
        <v>0</v>
      </c>
      <c r="B1297" t="b">
        <f ca="1"/>
        <v>0</v>
      </c>
      <c r="C1297" t="b">
        <f ca="1"/>
        <v>0</v>
      </c>
    </row>
    <row r="1298" spans="1:3" hidden="1">
      <c r="A1298" t="b">
        <f ca="1"/>
        <v>0</v>
      </c>
      <c r="B1298" t="b">
        <f ca="1"/>
        <v>0</v>
      </c>
      <c r="C1298" t="b">
        <f ca="1"/>
        <v>0</v>
      </c>
    </row>
    <row r="1299" spans="1:3" hidden="1">
      <c r="A1299" t="b">
        <f ca="1"/>
        <v>0</v>
      </c>
      <c r="B1299" t="b">
        <f ca="1"/>
        <v>0</v>
      </c>
      <c r="C1299" t="b">
        <f ca="1"/>
        <v>0</v>
      </c>
    </row>
    <row r="1300" spans="1:3" hidden="1">
      <c r="A1300" t="b">
        <f ca="1"/>
        <v>0</v>
      </c>
      <c r="B1300" t="b">
        <f ca="1"/>
        <v>0</v>
      </c>
      <c r="C1300" t="b">
        <f ca="1"/>
        <v>0</v>
      </c>
    </row>
    <row r="1301" spans="1:3" hidden="1">
      <c r="A1301" t="b">
        <f ca="1"/>
        <v>0</v>
      </c>
      <c r="B1301" t="b">
        <f ca="1"/>
        <v>0</v>
      </c>
      <c r="C1301" t="b">
        <f ca="1"/>
        <v>0</v>
      </c>
    </row>
    <row r="1302" spans="1:3" hidden="1">
      <c r="A1302" t="b">
        <f ca="1"/>
        <v>0</v>
      </c>
      <c r="B1302" t="b">
        <f ca="1"/>
        <v>0</v>
      </c>
      <c r="C1302" t="b">
        <f ca="1"/>
        <v>0</v>
      </c>
    </row>
    <row r="1303" spans="1:3" hidden="1">
      <c r="A1303" t="b">
        <f ca="1"/>
        <v>0</v>
      </c>
      <c r="B1303" t="b">
        <f ca="1"/>
        <v>0</v>
      </c>
      <c r="C1303" t="b">
        <f ca="1"/>
        <v>0</v>
      </c>
    </row>
    <row r="1304" spans="1:3" hidden="1">
      <c r="A1304" t="b">
        <f ca="1"/>
        <v>0</v>
      </c>
      <c r="B1304" t="b">
        <f ca="1"/>
        <v>0</v>
      </c>
      <c r="C1304" t="b">
        <f ca="1"/>
        <v>0</v>
      </c>
    </row>
    <row r="1305" spans="1:3" hidden="1">
      <c r="A1305" t="b">
        <f ca="1"/>
        <v>0</v>
      </c>
      <c r="B1305" t="b">
        <f ca="1"/>
        <v>0</v>
      </c>
      <c r="C1305" t="b">
        <f ca="1"/>
        <v>0</v>
      </c>
    </row>
    <row r="1306" spans="1:3" hidden="1">
      <c r="A1306" t="b">
        <f ca="1"/>
        <v>0</v>
      </c>
      <c r="B1306" t="b">
        <f ca="1"/>
        <v>0</v>
      </c>
      <c r="C1306" t="b">
        <f ca="1"/>
        <v>0</v>
      </c>
    </row>
    <row r="1307" spans="1:3" hidden="1">
      <c r="A1307" t="b">
        <f ca="1"/>
        <v>0</v>
      </c>
      <c r="B1307" t="b">
        <f ca="1"/>
        <v>0</v>
      </c>
      <c r="C1307" t="b">
        <f ca="1"/>
        <v>0</v>
      </c>
    </row>
    <row r="1308" spans="1:3" hidden="1">
      <c r="A1308" t="b">
        <f ca="1"/>
        <v>0</v>
      </c>
      <c r="B1308" t="b">
        <f ca="1"/>
        <v>0</v>
      </c>
      <c r="C1308" t="b">
        <f ca="1"/>
        <v>0</v>
      </c>
    </row>
    <row r="1309" spans="1:3" hidden="1">
      <c r="A1309" t="b">
        <f ca="1"/>
        <v>0</v>
      </c>
      <c r="B1309" t="b">
        <f ca="1"/>
        <v>0</v>
      </c>
      <c r="C1309" t="b">
        <f ca="1"/>
        <v>0</v>
      </c>
    </row>
    <row r="1310" spans="1:3" hidden="1">
      <c r="A1310" t="b">
        <f ca="1"/>
        <v>0</v>
      </c>
      <c r="B1310" t="b">
        <f ca="1"/>
        <v>0</v>
      </c>
      <c r="C1310" t="b">
        <f ca="1"/>
        <v>0</v>
      </c>
    </row>
    <row r="1311" spans="1:3" hidden="1">
      <c r="A1311" t="b">
        <f ca="1"/>
        <v>0</v>
      </c>
      <c r="B1311" t="b">
        <f ca="1"/>
        <v>0</v>
      </c>
      <c r="C1311" t="b">
        <f ca="1"/>
        <v>0</v>
      </c>
    </row>
    <row r="1312" spans="1:3" hidden="1">
      <c r="A1312" t="b">
        <f ca="1"/>
        <v>0</v>
      </c>
      <c r="B1312" t="b">
        <f ca="1"/>
        <v>0</v>
      </c>
      <c r="C1312" t="b">
        <f ca="1"/>
        <v>0</v>
      </c>
    </row>
    <row r="1313" spans="1:3" hidden="1">
      <c r="A1313" t="b">
        <f ca="1"/>
        <v>0</v>
      </c>
      <c r="B1313" t="b">
        <f ca="1"/>
        <v>0</v>
      </c>
      <c r="C1313" t="b">
        <f ca="1"/>
        <v>0</v>
      </c>
    </row>
    <row r="1314" spans="1:3" hidden="1">
      <c r="A1314" t="b">
        <f ca="1"/>
        <v>0</v>
      </c>
      <c r="B1314" t="b">
        <f ca="1"/>
        <v>0</v>
      </c>
      <c r="C1314" t="b">
        <f ca="1"/>
        <v>0</v>
      </c>
    </row>
    <row r="1315" spans="1:3" hidden="1">
      <c r="A1315" t="b">
        <f ca="1"/>
        <v>0</v>
      </c>
      <c r="B1315" t="b">
        <f ca="1"/>
        <v>0</v>
      </c>
      <c r="C1315" t="b">
        <f ca="1"/>
        <v>0</v>
      </c>
    </row>
    <row r="1316" spans="1:3" hidden="1">
      <c r="A1316" t="b">
        <f ca="1"/>
        <v>0</v>
      </c>
      <c r="B1316" t="b">
        <f ca="1"/>
        <v>0</v>
      </c>
      <c r="C1316" t="b">
        <f ca="1"/>
        <v>0</v>
      </c>
    </row>
    <row r="1317" spans="1:3" hidden="1">
      <c r="A1317" t="b">
        <f ca="1"/>
        <v>0</v>
      </c>
      <c r="B1317" t="b">
        <f ca="1"/>
        <v>0</v>
      </c>
      <c r="C1317" t="b">
        <f ca="1"/>
        <v>0</v>
      </c>
    </row>
    <row r="1318" spans="1:3" hidden="1">
      <c r="A1318" t="b">
        <f ca="1"/>
        <v>0</v>
      </c>
      <c r="B1318" t="b">
        <f ca="1"/>
        <v>0</v>
      </c>
      <c r="C1318" t="b">
        <f ca="1"/>
        <v>0</v>
      </c>
    </row>
    <row r="1319" spans="1:3" hidden="1">
      <c r="A1319" t="b">
        <f ca="1"/>
        <v>0</v>
      </c>
      <c r="B1319" t="b">
        <f ca="1"/>
        <v>0</v>
      </c>
      <c r="C1319" t="b">
        <f ca="1"/>
        <v>0</v>
      </c>
    </row>
    <row r="1320" spans="1:3" hidden="1">
      <c r="A1320" t="b">
        <f ca="1"/>
        <v>0</v>
      </c>
      <c r="B1320" t="b">
        <f ca="1"/>
        <v>0</v>
      </c>
      <c r="C1320" t="b">
        <f ca="1"/>
        <v>0</v>
      </c>
    </row>
    <row r="1321" spans="1:3" hidden="1">
      <c r="A1321" t="b">
        <f ca="1"/>
        <v>0</v>
      </c>
      <c r="B1321" t="b">
        <f ca="1"/>
        <v>0</v>
      </c>
      <c r="C1321" t="b">
        <f ca="1"/>
        <v>0</v>
      </c>
    </row>
    <row r="1322" spans="1:3" hidden="1">
      <c r="A1322" t="b">
        <f ca="1"/>
        <v>0</v>
      </c>
      <c r="B1322" t="b">
        <f ca="1"/>
        <v>0</v>
      </c>
      <c r="C1322" t="b">
        <f ca="1"/>
        <v>0</v>
      </c>
    </row>
    <row r="1323" spans="1:3" hidden="1">
      <c r="A1323" t="b">
        <f ca="1"/>
        <v>0</v>
      </c>
      <c r="B1323" t="b">
        <f ca="1"/>
        <v>0</v>
      </c>
      <c r="C1323" t="b">
        <f ca="1"/>
        <v>0</v>
      </c>
    </row>
    <row r="1324" spans="1:3" hidden="1">
      <c r="A1324" t="b">
        <f ca="1"/>
        <v>0</v>
      </c>
      <c r="B1324" t="b">
        <f ca="1"/>
        <v>0</v>
      </c>
      <c r="C1324" t="b">
        <f ca="1"/>
        <v>0</v>
      </c>
    </row>
    <row r="1325" spans="1:3" hidden="1">
      <c r="A1325" t="b">
        <f ca="1"/>
        <v>0</v>
      </c>
      <c r="B1325" t="b">
        <f ca="1"/>
        <v>0</v>
      </c>
      <c r="C1325" t="b">
        <f ca="1"/>
        <v>0</v>
      </c>
    </row>
    <row r="1326" spans="1:3" hidden="1">
      <c r="A1326" t="b">
        <f ca="1"/>
        <v>0</v>
      </c>
      <c r="B1326" t="b">
        <f ca="1"/>
        <v>0</v>
      </c>
      <c r="C1326" t="b">
        <f ca="1"/>
        <v>0</v>
      </c>
    </row>
    <row r="1327" spans="1:3" hidden="1">
      <c r="A1327" t="b">
        <f ca="1"/>
        <v>0</v>
      </c>
      <c r="B1327" t="b">
        <f ca="1"/>
        <v>0</v>
      </c>
      <c r="C1327" t="b">
        <f ca="1"/>
        <v>0</v>
      </c>
    </row>
    <row r="1328" spans="1:3" hidden="1">
      <c r="A1328" t="b">
        <f ca="1"/>
        <v>0</v>
      </c>
      <c r="B1328" t="b">
        <f ca="1"/>
        <v>0</v>
      </c>
      <c r="C1328" t="b">
        <f ca="1"/>
        <v>0</v>
      </c>
    </row>
    <row r="1329" spans="1:3" hidden="1">
      <c r="A1329" t="b">
        <f ca="1"/>
        <v>0</v>
      </c>
      <c r="B1329" t="b">
        <f ca="1"/>
        <v>0</v>
      </c>
      <c r="C1329" t="b">
        <f ca="1"/>
        <v>0</v>
      </c>
    </row>
    <row r="1330" spans="1:3" hidden="1">
      <c r="A1330" t="b">
        <f ca="1"/>
        <v>0</v>
      </c>
      <c r="B1330" t="b">
        <f ca="1"/>
        <v>0</v>
      </c>
      <c r="C1330" t="b">
        <f ca="1"/>
        <v>0</v>
      </c>
    </row>
    <row r="1331" spans="1:3" hidden="1">
      <c r="A1331" t="b">
        <f ca="1"/>
        <v>0</v>
      </c>
      <c r="B1331" t="b">
        <f ca="1"/>
        <v>0</v>
      </c>
      <c r="C1331" t="b">
        <f ca="1"/>
        <v>0</v>
      </c>
    </row>
    <row r="1332" spans="1:3" hidden="1">
      <c r="A1332" t="b">
        <f ca="1"/>
        <v>0</v>
      </c>
      <c r="B1332" t="b">
        <f ca="1"/>
        <v>0</v>
      </c>
      <c r="C1332" t="b">
        <f ca="1"/>
        <v>0</v>
      </c>
    </row>
    <row r="1333" spans="1:3" hidden="1">
      <c r="A1333" t="b">
        <f ca="1"/>
        <v>0</v>
      </c>
      <c r="B1333" t="b">
        <f ca="1"/>
        <v>0</v>
      </c>
      <c r="C1333" t="b">
        <f ca="1"/>
        <v>0</v>
      </c>
    </row>
    <row r="1334" spans="1:3" hidden="1">
      <c r="A1334" t="b">
        <f ca="1"/>
        <v>0</v>
      </c>
      <c r="B1334" t="b">
        <f ca="1"/>
        <v>0</v>
      </c>
      <c r="C1334" t="b">
        <f ca="1"/>
        <v>0</v>
      </c>
    </row>
    <row r="1335" spans="1:3" hidden="1">
      <c r="A1335" t="b">
        <f ca="1"/>
        <v>0</v>
      </c>
      <c r="B1335" t="b">
        <f ca="1"/>
        <v>0</v>
      </c>
      <c r="C1335" t="b">
        <f ca="1"/>
        <v>0</v>
      </c>
    </row>
    <row r="1336" spans="1:3" hidden="1">
      <c r="A1336" t="b">
        <f ca="1"/>
        <v>0</v>
      </c>
      <c r="B1336" t="b">
        <f ca="1"/>
        <v>0</v>
      </c>
      <c r="C1336" t="b">
        <f ca="1"/>
        <v>0</v>
      </c>
    </row>
    <row r="1337" spans="1:3" hidden="1">
      <c r="A1337" t="b">
        <f ca="1"/>
        <v>0</v>
      </c>
      <c r="B1337" t="b">
        <f ca="1"/>
        <v>0</v>
      </c>
      <c r="C1337" t="b">
        <f ca="1"/>
        <v>0</v>
      </c>
    </row>
    <row r="1338" spans="1:3" hidden="1">
      <c r="A1338" t="b">
        <f ca="1"/>
        <v>0</v>
      </c>
      <c r="B1338" t="b">
        <f ca="1"/>
        <v>0</v>
      </c>
      <c r="C1338" t="b">
        <f ca="1"/>
        <v>0</v>
      </c>
    </row>
    <row r="1339" spans="1:3" hidden="1">
      <c r="A1339" t="b">
        <f ca="1"/>
        <v>0</v>
      </c>
      <c r="B1339" t="b">
        <f ca="1"/>
        <v>0</v>
      </c>
      <c r="C1339" t="b">
        <f ca="1"/>
        <v>0</v>
      </c>
    </row>
    <row r="1340" spans="1:3" hidden="1">
      <c r="A1340" t="b">
        <f ca="1"/>
        <v>0</v>
      </c>
      <c r="B1340" t="b">
        <f ca="1"/>
        <v>0</v>
      </c>
      <c r="C1340" t="b">
        <f ca="1"/>
        <v>0</v>
      </c>
    </row>
    <row r="1341" spans="1:3" hidden="1">
      <c r="A1341" t="b">
        <f ca="1"/>
        <v>0</v>
      </c>
      <c r="B1341" t="b">
        <f ca="1"/>
        <v>0</v>
      </c>
      <c r="C1341" t="b">
        <f ca="1"/>
        <v>0</v>
      </c>
    </row>
    <row r="1342" spans="1:3" hidden="1">
      <c r="A1342" t="b">
        <f ca="1"/>
        <v>0</v>
      </c>
      <c r="B1342" t="b">
        <f ca="1"/>
        <v>0</v>
      </c>
      <c r="C1342" t="b">
        <f ca="1"/>
        <v>0</v>
      </c>
    </row>
    <row r="1343" spans="1:3" hidden="1">
      <c r="A1343" t="b">
        <f ca="1"/>
        <v>0</v>
      </c>
      <c r="B1343" t="b">
        <f ca="1"/>
        <v>0</v>
      </c>
      <c r="C1343" t="b">
        <f ca="1"/>
        <v>0</v>
      </c>
    </row>
    <row r="1344" spans="1:3" hidden="1">
      <c r="A1344" t="b">
        <f ca="1"/>
        <v>0</v>
      </c>
      <c r="B1344" t="b">
        <f ca="1"/>
        <v>0</v>
      </c>
      <c r="C1344" t="b">
        <f ca="1"/>
        <v>0</v>
      </c>
    </row>
    <row r="1345" spans="1:3" hidden="1">
      <c r="A1345" t="b">
        <f ca="1"/>
        <v>0</v>
      </c>
      <c r="B1345" t="b">
        <f ca="1"/>
        <v>0</v>
      </c>
      <c r="C1345" t="b">
        <f ca="1"/>
        <v>0</v>
      </c>
    </row>
    <row r="1346" spans="1:3" hidden="1">
      <c r="A1346" t="b">
        <f ca="1"/>
        <v>0</v>
      </c>
      <c r="B1346" t="b">
        <f ca="1"/>
        <v>0</v>
      </c>
      <c r="C1346" t="b">
        <f ca="1"/>
        <v>0</v>
      </c>
    </row>
    <row r="1347" spans="1:3" hidden="1">
      <c r="A1347" t="b">
        <f ca="1"/>
        <v>0</v>
      </c>
      <c r="B1347" t="b">
        <f ca="1"/>
        <v>0</v>
      </c>
      <c r="C1347" t="b">
        <f ca="1"/>
        <v>0</v>
      </c>
    </row>
    <row r="1348" spans="1:3" hidden="1">
      <c r="A1348" t="b">
        <f ca="1"/>
        <v>0</v>
      </c>
      <c r="B1348" t="b">
        <f ca="1"/>
        <v>0</v>
      </c>
      <c r="C1348" t="b">
        <f ca="1"/>
        <v>0</v>
      </c>
    </row>
    <row r="1349" spans="1:3" hidden="1">
      <c r="A1349" t="b">
        <f ca="1"/>
        <v>0</v>
      </c>
      <c r="B1349" t="b">
        <f ca="1"/>
        <v>0</v>
      </c>
      <c r="C1349" t="b">
        <f ca="1"/>
        <v>0</v>
      </c>
    </row>
    <row r="1350" spans="1:3" hidden="1">
      <c r="A1350" t="b">
        <f ca="1"/>
        <v>0</v>
      </c>
      <c r="B1350" t="b">
        <f ca="1"/>
        <v>0</v>
      </c>
      <c r="C1350" t="b">
        <f ca="1"/>
        <v>0</v>
      </c>
    </row>
    <row r="1351" spans="1:3" hidden="1">
      <c r="A1351" t="b">
        <f ca="1"/>
        <v>0</v>
      </c>
      <c r="B1351" t="b">
        <f ca="1"/>
        <v>0</v>
      </c>
      <c r="C1351" t="b">
        <f ca="1"/>
        <v>0</v>
      </c>
    </row>
    <row r="1352" spans="1:3" hidden="1">
      <c r="A1352" t="b">
        <f ca="1"/>
        <v>0</v>
      </c>
      <c r="B1352" t="b">
        <f ca="1"/>
        <v>0</v>
      </c>
      <c r="C1352" t="b">
        <f ca="1"/>
        <v>0</v>
      </c>
    </row>
    <row r="1353" spans="1:3" hidden="1">
      <c r="A1353" t="b">
        <f ca="1"/>
        <v>0</v>
      </c>
      <c r="B1353" t="b">
        <f ca="1"/>
        <v>0</v>
      </c>
      <c r="C1353" t="b">
        <f ca="1"/>
        <v>0</v>
      </c>
    </row>
    <row r="1354" spans="1:3" hidden="1">
      <c r="A1354" t="b">
        <f ca="1"/>
        <v>0</v>
      </c>
      <c r="B1354" t="b">
        <f ca="1"/>
        <v>0</v>
      </c>
      <c r="C1354" t="b">
        <f ca="1"/>
        <v>0</v>
      </c>
    </row>
    <row r="1355" spans="1:3" hidden="1">
      <c r="A1355" t="b">
        <f ca="1"/>
        <v>0</v>
      </c>
      <c r="B1355" t="b">
        <f ca="1"/>
        <v>0</v>
      </c>
      <c r="C1355" t="b">
        <f ca="1"/>
        <v>0</v>
      </c>
    </row>
    <row r="1356" spans="1:3" hidden="1">
      <c r="A1356" t="b">
        <f ca="1"/>
        <v>0</v>
      </c>
      <c r="B1356" t="b">
        <f ca="1"/>
        <v>0</v>
      </c>
      <c r="C1356" t="b">
        <f ca="1"/>
        <v>0</v>
      </c>
    </row>
    <row r="1357" spans="1:3" hidden="1">
      <c r="A1357" t="b">
        <f ca="1"/>
        <v>0</v>
      </c>
      <c r="B1357" t="b">
        <f ca="1"/>
        <v>0</v>
      </c>
      <c r="C1357" t="b">
        <f ca="1"/>
        <v>0</v>
      </c>
    </row>
    <row r="1358" spans="1:3" hidden="1">
      <c r="A1358" t="b">
        <f ca="1"/>
        <v>0</v>
      </c>
      <c r="B1358" t="b">
        <f ca="1"/>
        <v>0</v>
      </c>
      <c r="C1358" t="b">
        <f ca="1"/>
        <v>0</v>
      </c>
    </row>
    <row r="1359" spans="1:3" hidden="1">
      <c r="A1359" t="b">
        <f ca="1"/>
        <v>0</v>
      </c>
      <c r="B1359" t="b">
        <f ca="1"/>
        <v>0</v>
      </c>
      <c r="C1359" t="b">
        <f ca="1"/>
        <v>0</v>
      </c>
    </row>
    <row r="1360" spans="1:3" hidden="1">
      <c r="A1360" t="b">
        <f ca="1"/>
        <v>0</v>
      </c>
      <c r="B1360" t="b">
        <f ca="1"/>
        <v>0</v>
      </c>
      <c r="C1360" t="b">
        <f ca="1"/>
        <v>0</v>
      </c>
    </row>
    <row r="1361" spans="1:3" hidden="1">
      <c r="A1361" t="b">
        <f ca="1"/>
        <v>0</v>
      </c>
      <c r="B1361" t="b">
        <f ca="1"/>
        <v>0</v>
      </c>
      <c r="C1361" t="b">
        <f ca="1"/>
        <v>0</v>
      </c>
    </row>
    <row r="1362" spans="1:3" hidden="1">
      <c r="A1362" t="b">
        <f ca="1"/>
        <v>0</v>
      </c>
      <c r="B1362" t="b">
        <f ca="1"/>
        <v>0</v>
      </c>
      <c r="C1362" t="b">
        <f ca="1"/>
        <v>0</v>
      </c>
    </row>
    <row r="1363" spans="1:3" hidden="1">
      <c r="A1363" t="b">
        <f ca="1"/>
        <v>0</v>
      </c>
      <c r="B1363" t="b">
        <f ca="1"/>
        <v>0</v>
      </c>
      <c r="C1363" t="b">
        <f ca="1"/>
        <v>0</v>
      </c>
    </row>
    <row r="1364" spans="1:3" hidden="1">
      <c r="A1364" t="b">
        <f ca="1"/>
        <v>0</v>
      </c>
      <c r="B1364" t="b">
        <f ca="1"/>
        <v>0</v>
      </c>
      <c r="C1364" t="b">
        <f ca="1"/>
        <v>0</v>
      </c>
    </row>
    <row r="1365" spans="1:3" hidden="1">
      <c r="A1365" t="b">
        <f ca="1"/>
        <v>0</v>
      </c>
      <c r="B1365" t="b">
        <f ca="1"/>
        <v>0</v>
      </c>
      <c r="C1365" t="b">
        <f ca="1"/>
        <v>0</v>
      </c>
    </row>
    <row r="1366" spans="1:3" hidden="1">
      <c r="A1366" t="b">
        <f ca="1"/>
        <v>0</v>
      </c>
      <c r="B1366" t="b">
        <f ca="1"/>
        <v>0</v>
      </c>
      <c r="C1366" t="b">
        <f ca="1"/>
        <v>0</v>
      </c>
    </row>
    <row r="1367" spans="1:3" hidden="1">
      <c r="A1367" t="b">
        <f ca="1"/>
        <v>0</v>
      </c>
      <c r="B1367" t="b">
        <f ca="1"/>
        <v>0</v>
      </c>
      <c r="C1367" t="b">
        <f ca="1"/>
        <v>0</v>
      </c>
    </row>
    <row r="1368" spans="1:3" hidden="1">
      <c r="A1368" t="b">
        <f ca="1"/>
        <v>0</v>
      </c>
      <c r="B1368" t="b">
        <f ca="1"/>
        <v>0</v>
      </c>
      <c r="C1368" t="b">
        <f ca="1"/>
        <v>0</v>
      </c>
    </row>
    <row r="1369" spans="1:3" hidden="1">
      <c r="A1369" t="b">
        <f ca="1"/>
        <v>0</v>
      </c>
      <c r="B1369" t="b">
        <f ca="1"/>
        <v>0</v>
      </c>
      <c r="C1369" t="b">
        <f ca="1"/>
        <v>0</v>
      </c>
    </row>
    <row r="1370" spans="1:3" hidden="1">
      <c r="A1370" t="b">
        <f ca="1"/>
        <v>0</v>
      </c>
      <c r="B1370" t="b">
        <f ca="1"/>
        <v>0</v>
      </c>
      <c r="C1370" t="b">
        <f ca="1"/>
        <v>0</v>
      </c>
    </row>
    <row r="1371" spans="1:3" hidden="1">
      <c r="A1371" t="b">
        <f ca="1"/>
        <v>0</v>
      </c>
      <c r="B1371" t="b">
        <f ca="1"/>
        <v>0</v>
      </c>
      <c r="C1371" t="b">
        <f ca="1"/>
        <v>0</v>
      </c>
    </row>
    <row r="1372" spans="1:3" hidden="1">
      <c r="A1372" t="b">
        <f ca="1"/>
        <v>0</v>
      </c>
      <c r="B1372" t="b">
        <f ca="1"/>
        <v>0</v>
      </c>
      <c r="C1372" t="b">
        <f ca="1"/>
        <v>0</v>
      </c>
    </row>
    <row r="1373" spans="1:3" hidden="1">
      <c r="A1373" t="b">
        <f ca="1"/>
        <v>0</v>
      </c>
      <c r="B1373" t="b">
        <f ca="1"/>
        <v>0</v>
      </c>
      <c r="C1373" t="b">
        <f ca="1"/>
        <v>0</v>
      </c>
    </row>
    <row r="1374" spans="1:3" hidden="1">
      <c r="A1374" t="b">
        <f ca="1"/>
        <v>0</v>
      </c>
      <c r="B1374" t="b">
        <f ca="1"/>
        <v>0</v>
      </c>
      <c r="C1374" t="b">
        <f ca="1"/>
        <v>0</v>
      </c>
    </row>
    <row r="1375" spans="1:3" hidden="1">
      <c r="A1375" t="b">
        <f ca="1"/>
        <v>0</v>
      </c>
      <c r="B1375" t="b">
        <f ca="1"/>
        <v>0</v>
      </c>
      <c r="C1375" t="b">
        <f ca="1"/>
        <v>0</v>
      </c>
    </row>
    <row r="1376" spans="1:3" hidden="1">
      <c r="A1376" t="b">
        <f ca="1"/>
        <v>0</v>
      </c>
      <c r="B1376" t="b">
        <f ca="1"/>
        <v>0</v>
      </c>
      <c r="C1376" t="b">
        <f ca="1"/>
        <v>0</v>
      </c>
    </row>
    <row r="1377" spans="1:3" hidden="1">
      <c r="A1377" t="b">
        <f ca="1"/>
        <v>0</v>
      </c>
      <c r="B1377" t="b">
        <f ca="1"/>
        <v>0</v>
      </c>
      <c r="C1377" t="b">
        <f ca="1"/>
        <v>0</v>
      </c>
    </row>
    <row r="1378" spans="1:3" hidden="1">
      <c r="A1378" t="b">
        <f ca="1"/>
        <v>0</v>
      </c>
      <c r="B1378" t="b">
        <f ca="1"/>
        <v>0</v>
      </c>
      <c r="C1378" t="b">
        <f ca="1"/>
        <v>0</v>
      </c>
    </row>
    <row r="1379" spans="1:3" hidden="1">
      <c r="A1379" t="b">
        <f ca="1"/>
        <v>0</v>
      </c>
      <c r="B1379" t="b">
        <f ca="1"/>
        <v>0</v>
      </c>
      <c r="C1379" t="b">
        <f ca="1"/>
        <v>0</v>
      </c>
    </row>
    <row r="1380" spans="1:3" hidden="1">
      <c r="A1380" t="b">
        <f ca="1"/>
        <v>0</v>
      </c>
      <c r="B1380" t="b">
        <f ca="1"/>
        <v>0</v>
      </c>
      <c r="C1380" t="b">
        <f ca="1"/>
        <v>0</v>
      </c>
    </row>
    <row r="1381" spans="1:3" hidden="1">
      <c r="A1381" t="b">
        <f ca="1"/>
        <v>0</v>
      </c>
      <c r="B1381" t="b">
        <f ca="1"/>
        <v>0</v>
      </c>
      <c r="C1381" t="b">
        <f ca="1"/>
        <v>0</v>
      </c>
    </row>
    <row r="1382" spans="1:3" hidden="1">
      <c r="A1382" t="b">
        <f ca="1"/>
        <v>0</v>
      </c>
      <c r="B1382" t="b">
        <f ca="1"/>
        <v>0</v>
      </c>
      <c r="C1382" t="b">
        <f ca="1"/>
        <v>0</v>
      </c>
    </row>
    <row r="1383" spans="1:3" hidden="1">
      <c r="A1383" t="b">
        <f ca="1"/>
        <v>0</v>
      </c>
      <c r="B1383" t="b">
        <f ca="1"/>
        <v>0</v>
      </c>
      <c r="C1383" t="b">
        <f ca="1"/>
        <v>0</v>
      </c>
    </row>
    <row r="1384" spans="1:3" hidden="1">
      <c r="A1384" t="b">
        <f ca="1"/>
        <v>0</v>
      </c>
      <c r="B1384" t="b">
        <f ca="1"/>
        <v>0</v>
      </c>
      <c r="C1384" t="b">
        <f ca="1"/>
        <v>0</v>
      </c>
    </row>
    <row r="1385" spans="1:3" hidden="1">
      <c r="A1385" t="b">
        <f ca="1"/>
        <v>0</v>
      </c>
      <c r="B1385" t="b">
        <f ca="1"/>
        <v>0</v>
      </c>
      <c r="C1385" t="b">
        <f ca="1"/>
        <v>0</v>
      </c>
    </row>
    <row r="1386" spans="1:3" hidden="1">
      <c r="A1386" t="b">
        <f ca="1"/>
        <v>0</v>
      </c>
      <c r="B1386" t="b">
        <f ca="1"/>
        <v>0</v>
      </c>
      <c r="C1386" t="b">
        <f ca="1"/>
        <v>0</v>
      </c>
    </row>
    <row r="1387" spans="1:3" hidden="1">
      <c r="A1387" t="b">
        <f ca="1"/>
        <v>0</v>
      </c>
      <c r="B1387" t="b">
        <f ca="1"/>
        <v>0</v>
      </c>
      <c r="C1387" t="b">
        <f ca="1"/>
        <v>0</v>
      </c>
    </row>
    <row r="1388" spans="1:3" hidden="1">
      <c r="A1388" t="b">
        <f ca="1"/>
        <v>0</v>
      </c>
      <c r="B1388" t="b">
        <f ca="1"/>
        <v>0</v>
      </c>
      <c r="C1388" t="b">
        <f ca="1"/>
        <v>0</v>
      </c>
    </row>
    <row r="1389" spans="1:3" hidden="1">
      <c r="A1389" t="b">
        <f ca="1"/>
        <v>0</v>
      </c>
      <c r="B1389" t="b">
        <f ca="1"/>
        <v>0</v>
      </c>
      <c r="C1389" t="b">
        <f ca="1"/>
        <v>0</v>
      </c>
    </row>
    <row r="1390" spans="1:3" hidden="1">
      <c r="A1390" t="b">
        <f ca="1"/>
        <v>0</v>
      </c>
      <c r="B1390" t="b">
        <f ca="1"/>
        <v>0</v>
      </c>
      <c r="C1390" t="b">
        <f ca="1"/>
        <v>0</v>
      </c>
    </row>
    <row r="1391" spans="1:3" hidden="1">
      <c r="A1391" t="b">
        <f ca="1"/>
        <v>0</v>
      </c>
      <c r="B1391" t="b">
        <f ca="1"/>
        <v>0</v>
      </c>
      <c r="C1391" t="b">
        <f ca="1"/>
        <v>0</v>
      </c>
    </row>
    <row r="1392" spans="1:3" hidden="1">
      <c r="A1392" t="b">
        <f ca="1"/>
        <v>0</v>
      </c>
      <c r="B1392" t="b">
        <f ca="1"/>
        <v>0</v>
      </c>
      <c r="C1392" t="b">
        <f ca="1"/>
        <v>0</v>
      </c>
    </row>
    <row r="1393" spans="1:3" hidden="1">
      <c r="A1393" t="b">
        <f ca="1"/>
        <v>0</v>
      </c>
      <c r="B1393" t="b">
        <f ca="1"/>
        <v>0</v>
      </c>
      <c r="C1393" t="b">
        <f ca="1"/>
        <v>0</v>
      </c>
    </row>
    <row r="1394" spans="1:3" hidden="1">
      <c r="A1394" t="b">
        <f ca="1"/>
        <v>0</v>
      </c>
      <c r="B1394" t="b">
        <f ca="1"/>
        <v>0</v>
      </c>
      <c r="C1394" t="b">
        <f ca="1"/>
        <v>0</v>
      </c>
    </row>
    <row r="1395" spans="1:3" hidden="1">
      <c r="A1395" t="b">
        <f ca="1"/>
        <v>0</v>
      </c>
      <c r="B1395" t="b">
        <f ca="1"/>
        <v>0</v>
      </c>
      <c r="C1395" t="b">
        <f ca="1"/>
        <v>0</v>
      </c>
    </row>
    <row r="1396" spans="1:3" hidden="1">
      <c r="A1396" t="b">
        <f ca="1"/>
        <v>0</v>
      </c>
      <c r="B1396" t="b">
        <f ca="1"/>
        <v>0</v>
      </c>
      <c r="C1396" t="b">
        <f ca="1"/>
        <v>0</v>
      </c>
    </row>
    <row r="1397" spans="1:3" hidden="1">
      <c r="A1397" t="b">
        <f ca="1"/>
        <v>0</v>
      </c>
      <c r="B1397" t="b">
        <f ca="1"/>
        <v>0</v>
      </c>
      <c r="C1397" t="b">
        <f ca="1"/>
        <v>0</v>
      </c>
    </row>
    <row r="1398" spans="1:3" hidden="1">
      <c r="A1398" t="b">
        <f ca="1"/>
        <v>0</v>
      </c>
      <c r="B1398" t="b">
        <f ca="1"/>
        <v>0</v>
      </c>
      <c r="C1398" t="b">
        <f ca="1"/>
        <v>0</v>
      </c>
    </row>
    <row r="1399" spans="1:3" hidden="1">
      <c r="A1399" t="b">
        <f ca="1"/>
        <v>0</v>
      </c>
      <c r="B1399" t="b">
        <f ca="1"/>
        <v>0</v>
      </c>
      <c r="C1399" t="b">
        <f ca="1"/>
        <v>0</v>
      </c>
    </row>
    <row r="1400" spans="1:3" hidden="1">
      <c r="A1400" t="b">
        <f ca="1"/>
        <v>0</v>
      </c>
      <c r="B1400" t="b">
        <f ca="1"/>
        <v>0</v>
      </c>
      <c r="C1400" t="b">
        <f ca="1"/>
        <v>0</v>
      </c>
    </row>
    <row r="1401" spans="1:3" hidden="1">
      <c r="A1401" t="b">
        <f ca="1"/>
        <v>0</v>
      </c>
      <c r="B1401" t="b">
        <f ca="1"/>
        <v>0</v>
      </c>
      <c r="C1401" t="b">
        <f ca="1"/>
        <v>0</v>
      </c>
    </row>
    <row r="1402" spans="1:3" hidden="1">
      <c r="A1402" t="b">
        <f ca="1"/>
        <v>0</v>
      </c>
      <c r="B1402" t="b">
        <f ca="1"/>
        <v>0</v>
      </c>
      <c r="C1402" t="b">
        <f ca="1"/>
        <v>0</v>
      </c>
    </row>
    <row r="1403" spans="1:3" hidden="1">
      <c r="A1403" t="b">
        <f ca="1"/>
        <v>0</v>
      </c>
      <c r="B1403" t="b">
        <f ca="1"/>
        <v>0</v>
      </c>
      <c r="C1403" t="b">
        <f ca="1"/>
        <v>0</v>
      </c>
    </row>
    <row r="1404" spans="1:3" hidden="1">
      <c r="A1404" t="b">
        <f ca="1"/>
        <v>0</v>
      </c>
      <c r="B1404" t="b">
        <f ca="1"/>
        <v>0</v>
      </c>
      <c r="C1404" t="b">
        <f ca="1"/>
        <v>0</v>
      </c>
    </row>
    <row r="1405" spans="1:3" hidden="1">
      <c r="A1405" t="b">
        <f ca="1"/>
        <v>0</v>
      </c>
      <c r="B1405" t="b">
        <f ca="1"/>
        <v>0</v>
      </c>
      <c r="C1405" t="b">
        <f ca="1"/>
        <v>0</v>
      </c>
    </row>
    <row r="1406" spans="1:3" hidden="1">
      <c r="A1406" t="b">
        <f ca="1"/>
        <v>0</v>
      </c>
      <c r="B1406" t="b">
        <f ca="1"/>
        <v>0</v>
      </c>
      <c r="C1406" t="b">
        <f ca="1"/>
        <v>0</v>
      </c>
    </row>
    <row r="1407" spans="1:3" hidden="1">
      <c r="A1407" t="b">
        <f ca="1"/>
        <v>0</v>
      </c>
      <c r="B1407" t="b">
        <f ca="1"/>
        <v>0</v>
      </c>
      <c r="C1407" t="b">
        <f ca="1"/>
        <v>0</v>
      </c>
    </row>
    <row r="1408" spans="1:3" hidden="1">
      <c r="A1408" t="b">
        <f ca="1"/>
        <v>0</v>
      </c>
      <c r="B1408" t="b">
        <f ca="1"/>
        <v>0</v>
      </c>
      <c r="C1408" t="b">
        <f ca="1"/>
        <v>0</v>
      </c>
    </row>
    <row r="1409" spans="1:3" hidden="1">
      <c r="A1409" t="b">
        <f ca="1"/>
        <v>0</v>
      </c>
      <c r="B1409" t="b">
        <f ca="1"/>
        <v>0</v>
      </c>
      <c r="C1409" t="b">
        <f ca="1"/>
        <v>0</v>
      </c>
    </row>
    <row r="1410" spans="1:3" hidden="1">
      <c r="A1410" t="b">
        <f ca="1"/>
        <v>0</v>
      </c>
      <c r="B1410" t="b">
        <f ca="1"/>
        <v>0</v>
      </c>
      <c r="C1410" t="b">
        <f ca="1"/>
        <v>0</v>
      </c>
    </row>
    <row r="1411" spans="1:3" hidden="1">
      <c r="A1411" t="b">
        <f ca="1"/>
        <v>0</v>
      </c>
      <c r="B1411" t="b">
        <f ca="1"/>
        <v>0</v>
      </c>
      <c r="C1411" t="b">
        <f ca="1"/>
        <v>0</v>
      </c>
    </row>
    <row r="1412" spans="1:3" hidden="1">
      <c r="A1412" t="b">
        <f ca="1"/>
        <v>0</v>
      </c>
      <c r="B1412" t="b">
        <f ca="1"/>
        <v>0</v>
      </c>
      <c r="C1412" t="b">
        <f ca="1"/>
        <v>0</v>
      </c>
    </row>
    <row r="1413" spans="1:3" hidden="1">
      <c r="A1413" t="b">
        <f ca="1"/>
        <v>0</v>
      </c>
      <c r="B1413" t="b">
        <f ca="1"/>
        <v>0</v>
      </c>
      <c r="C1413" t="b">
        <f ca="1"/>
        <v>0</v>
      </c>
    </row>
    <row r="1414" spans="1:3" hidden="1">
      <c r="A1414" t="b">
        <f ca="1"/>
        <v>0</v>
      </c>
      <c r="B1414" t="b">
        <f ca="1"/>
        <v>0</v>
      </c>
      <c r="C1414" t="b">
        <f ca="1"/>
        <v>0</v>
      </c>
    </row>
    <row r="1415" spans="1:3" hidden="1">
      <c r="A1415" t="b">
        <f ca="1"/>
        <v>0</v>
      </c>
      <c r="B1415" t="b">
        <f ca="1"/>
        <v>0</v>
      </c>
      <c r="C1415" t="b">
        <f ca="1"/>
        <v>0</v>
      </c>
    </row>
    <row r="1416" spans="1:3" hidden="1">
      <c r="A1416" t="b">
        <f ca="1"/>
        <v>0</v>
      </c>
      <c r="B1416" t="b">
        <f ca="1"/>
        <v>0</v>
      </c>
      <c r="C1416" t="b">
        <f ca="1"/>
        <v>0</v>
      </c>
    </row>
    <row r="1417" spans="1:3" hidden="1">
      <c r="A1417" t="b">
        <f ca="1"/>
        <v>0</v>
      </c>
      <c r="B1417" t="b">
        <f ca="1"/>
        <v>0</v>
      </c>
      <c r="C1417" t="b">
        <f ca="1"/>
        <v>0</v>
      </c>
    </row>
    <row r="1418" spans="1:3" hidden="1">
      <c r="A1418" t="b">
        <f ca="1"/>
        <v>0</v>
      </c>
      <c r="B1418" t="b">
        <f ca="1"/>
        <v>0</v>
      </c>
      <c r="C1418" t="b">
        <f ca="1"/>
        <v>0</v>
      </c>
    </row>
    <row r="1419" spans="1:3" hidden="1">
      <c r="A1419" t="b">
        <f ca="1"/>
        <v>0</v>
      </c>
      <c r="B1419" t="b">
        <f ca="1"/>
        <v>0</v>
      </c>
      <c r="C1419" t="b">
        <f ca="1"/>
        <v>0</v>
      </c>
    </row>
    <row r="1420" spans="1:3" hidden="1">
      <c r="A1420" t="b">
        <f ca="1"/>
        <v>0</v>
      </c>
      <c r="B1420" t="b">
        <f ca="1"/>
        <v>0</v>
      </c>
      <c r="C1420" t="b">
        <f ca="1"/>
        <v>0</v>
      </c>
    </row>
    <row r="1421" spans="1:3" hidden="1">
      <c r="A1421" t="b">
        <f ca="1"/>
        <v>0</v>
      </c>
      <c r="B1421" t="b">
        <f ca="1"/>
        <v>0</v>
      </c>
      <c r="C1421" t="b">
        <f ca="1"/>
        <v>0</v>
      </c>
    </row>
    <row r="1422" spans="1:3" hidden="1">
      <c r="A1422" t="b">
        <f ca="1"/>
        <v>0</v>
      </c>
      <c r="B1422" t="b">
        <f ca="1"/>
        <v>0</v>
      </c>
      <c r="C1422" t="b">
        <f ca="1"/>
        <v>0</v>
      </c>
    </row>
    <row r="1423" spans="1:3" hidden="1">
      <c r="A1423" t="b">
        <f ca="1"/>
        <v>0</v>
      </c>
      <c r="B1423" t="b">
        <f ca="1"/>
        <v>0</v>
      </c>
      <c r="C1423" t="b">
        <f ca="1"/>
        <v>0</v>
      </c>
    </row>
    <row r="1424" spans="1:3" hidden="1">
      <c r="A1424" t="b">
        <f ca="1"/>
        <v>0</v>
      </c>
      <c r="B1424" t="b">
        <f ca="1"/>
        <v>0</v>
      </c>
      <c r="C1424" t="b">
        <f ca="1"/>
        <v>0</v>
      </c>
    </row>
    <row r="1425" spans="1:3" hidden="1">
      <c r="A1425" t="b">
        <f ca="1"/>
        <v>0</v>
      </c>
      <c r="B1425" t="b">
        <f ca="1"/>
        <v>0</v>
      </c>
      <c r="C1425" t="b">
        <f ca="1"/>
        <v>0</v>
      </c>
    </row>
    <row r="1426" spans="1:3" hidden="1">
      <c r="A1426" t="b">
        <f ca="1"/>
        <v>0</v>
      </c>
      <c r="B1426" t="b">
        <f ca="1"/>
        <v>0</v>
      </c>
      <c r="C1426" t="b">
        <f ca="1"/>
        <v>0</v>
      </c>
    </row>
    <row r="1427" spans="1:3" hidden="1">
      <c r="A1427" t="b">
        <f ca="1"/>
        <v>0</v>
      </c>
      <c r="B1427" t="b">
        <f ca="1"/>
        <v>0</v>
      </c>
      <c r="C1427" t="b">
        <f ca="1"/>
        <v>0</v>
      </c>
    </row>
    <row r="1428" spans="1:3" hidden="1">
      <c r="A1428" t="b">
        <f ca="1"/>
        <v>0</v>
      </c>
      <c r="B1428" t="b">
        <f ca="1"/>
        <v>0</v>
      </c>
      <c r="C1428" t="b">
        <f ca="1"/>
        <v>0</v>
      </c>
    </row>
    <row r="1429" spans="1:3" hidden="1">
      <c r="A1429" t="b">
        <f ca="1"/>
        <v>0</v>
      </c>
      <c r="B1429" t="b">
        <f ca="1"/>
        <v>0</v>
      </c>
      <c r="C1429" t="b">
        <f ca="1"/>
        <v>0</v>
      </c>
    </row>
    <row r="1430" spans="1:3" hidden="1">
      <c r="A1430" t="b">
        <f ca="1"/>
        <v>0</v>
      </c>
      <c r="B1430" t="b">
        <f ca="1"/>
        <v>0</v>
      </c>
      <c r="C1430" t="b">
        <f ca="1"/>
        <v>0</v>
      </c>
    </row>
    <row r="1431" spans="1:3" hidden="1">
      <c r="A1431" t="b">
        <f ca="1"/>
        <v>0</v>
      </c>
      <c r="B1431" t="b">
        <f ca="1"/>
        <v>0</v>
      </c>
      <c r="C1431" t="b">
        <f ca="1"/>
        <v>0</v>
      </c>
    </row>
    <row r="1432" spans="1:3" hidden="1">
      <c r="A1432" t="b">
        <f ca="1"/>
        <v>0</v>
      </c>
      <c r="B1432" t="b">
        <f ca="1"/>
        <v>0</v>
      </c>
      <c r="C1432" t="b">
        <f ca="1"/>
        <v>0</v>
      </c>
    </row>
    <row r="1433" spans="1:3" hidden="1">
      <c r="A1433" t="b">
        <f ca="1"/>
        <v>0</v>
      </c>
      <c r="B1433" t="b">
        <f ca="1"/>
        <v>0</v>
      </c>
      <c r="C1433" t="b">
        <f ca="1"/>
        <v>0</v>
      </c>
    </row>
    <row r="1434" spans="1:3" hidden="1">
      <c r="A1434" t="b">
        <f ca="1"/>
        <v>0</v>
      </c>
      <c r="B1434" t="b">
        <f ca="1"/>
        <v>0</v>
      </c>
      <c r="C1434" t="b">
        <f ca="1"/>
        <v>0</v>
      </c>
    </row>
    <row r="1435" spans="1:3" hidden="1">
      <c r="A1435" t="b">
        <f ca="1"/>
        <v>0</v>
      </c>
      <c r="B1435" t="b">
        <f ca="1"/>
        <v>0</v>
      </c>
      <c r="C1435" t="b">
        <f ca="1"/>
        <v>0</v>
      </c>
    </row>
    <row r="1436" spans="1:3" hidden="1">
      <c r="A1436" t="b">
        <f ca="1"/>
        <v>0</v>
      </c>
      <c r="B1436" t="b">
        <f ca="1"/>
        <v>0</v>
      </c>
      <c r="C1436" t="b">
        <f ca="1"/>
        <v>0</v>
      </c>
    </row>
    <row r="1437" spans="1:3" hidden="1">
      <c r="A1437" t="b">
        <f ca="1"/>
        <v>0</v>
      </c>
      <c r="B1437" t="b">
        <f ca="1"/>
        <v>0</v>
      </c>
      <c r="C1437" t="b">
        <f ca="1"/>
        <v>0</v>
      </c>
    </row>
    <row r="1438" spans="1:3" hidden="1">
      <c r="A1438" t="b">
        <f ca="1"/>
        <v>0</v>
      </c>
      <c r="B1438" t="b">
        <f ca="1"/>
        <v>0</v>
      </c>
      <c r="C1438" t="b">
        <f ca="1"/>
        <v>0</v>
      </c>
    </row>
    <row r="1439" spans="1:3" hidden="1">
      <c r="A1439" t="b">
        <f ca="1"/>
        <v>0</v>
      </c>
      <c r="B1439" t="b">
        <f ca="1"/>
        <v>0</v>
      </c>
      <c r="C1439" t="b">
        <f ca="1"/>
        <v>0</v>
      </c>
    </row>
    <row r="1440" spans="1:3" hidden="1">
      <c r="A1440" t="b">
        <f ca="1"/>
        <v>0</v>
      </c>
      <c r="B1440" t="b">
        <f ca="1"/>
        <v>0</v>
      </c>
      <c r="C1440" t="b">
        <f ca="1"/>
        <v>0</v>
      </c>
    </row>
    <row r="1441" spans="1:3" hidden="1">
      <c r="A1441" t="b">
        <f ca="1"/>
        <v>0</v>
      </c>
      <c r="B1441" t="b">
        <f ca="1"/>
        <v>0</v>
      </c>
      <c r="C1441" t="b">
        <f ca="1"/>
        <v>0</v>
      </c>
    </row>
    <row r="1442" spans="1:3" hidden="1">
      <c r="A1442" t="b">
        <f ca="1"/>
        <v>0</v>
      </c>
      <c r="B1442" t="b">
        <f ca="1"/>
        <v>0</v>
      </c>
      <c r="C1442" t="b">
        <f ca="1"/>
        <v>0</v>
      </c>
    </row>
    <row r="1443" spans="1:3" hidden="1">
      <c r="A1443" t="b">
        <f ca="1"/>
        <v>0</v>
      </c>
      <c r="B1443" t="b">
        <f ca="1"/>
        <v>0</v>
      </c>
      <c r="C1443" t="b">
        <f ca="1"/>
        <v>0</v>
      </c>
    </row>
    <row r="1444" spans="1:3" hidden="1">
      <c r="A1444" t="b">
        <f ca="1"/>
        <v>0</v>
      </c>
      <c r="B1444" t="b">
        <f ca="1"/>
        <v>0</v>
      </c>
      <c r="C1444" t="b">
        <f ca="1"/>
        <v>0</v>
      </c>
    </row>
    <row r="1445" spans="1:3" hidden="1">
      <c r="A1445" t="b">
        <f ca="1"/>
        <v>0</v>
      </c>
      <c r="B1445" t="b">
        <f ca="1"/>
        <v>0</v>
      </c>
      <c r="C1445" t="b">
        <f ca="1"/>
        <v>0</v>
      </c>
    </row>
    <row r="1446" spans="1:3" hidden="1">
      <c r="A1446" t="b">
        <f ca="1"/>
        <v>0</v>
      </c>
      <c r="B1446" t="b">
        <f ca="1"/>
        <v>0</v>
      </c>
      <c r="C1446" t="b">
        <f ca="1"/>
        <v>0</v>
      </c>
    </row>
    <row r="1447" spans="1:3" hidden="1">
      <c r="A1447" t="b">
        <f ca="1"/>
        <v>0</v>
      </c>
      <c r="B1447" t="b">
        <f ca="1"/>
        <v>0</v>
      </c>
      <c r="C1447" t="b">
        <f ca="1"/>
        <v>0</v>
      </c>
    </row>
    <row r="1448" spans="1:3" hidden="1">
      <c r="A1448" t="b">
        <f ca="1"/>
        <v>0</v>
      </c>
      <c r="B1448" t="b">
        <f ca="1"/>
        <v>0</v>
      </c>
      <c r="C1448" t="b">
        <f ca="1"/>
        <v>0</v>
      </c>
    </row>
    <row r="1449" spans="1:3" hidden="1">
      <c r="A1449" t="b">
        <f ca="1"/>
        <v>0</v>
      </c>
      <c r="B1449" t="b">
        <f ca="1"/>
        <v>0</v>
      </c>
      <c r="C1449" t="b">
        <f ca="1"/>
        <v>0</v>
      </c>
    </row>
    <row r="1450" spans="1:3" hidden="1">
      <c r="A1450" t="b">
        <f ca="1"/>
        <v>0</v>
      </c>
      <c r="B1450" t="b">
        <f ca="1"/>
        <v>0</v>
      </c>
      <c r="C1450" t="b">
        <f ca="1"/>
        <v>0</v>
      </c>
    </row>
    <row r="1451" spans="1:3" hidden="1">
      <c r="A1451" t="b">
        <f ca="1"/>
        <v>0</v>
      </c>
      <c r="B1451" t="b">
        <f ca="1"/>
        <v>0</v>
      </c>
      <c r="C1451" t="b">
        <f ca="1"/>
        <v>0</v>
      </c>
    </row>
    <row r="1452" spans="1:3" hidden="1">
      <c r="A1452" t="b">
        <f ca="1"/>
        <v>0</v>
      </c>
      <c r="B1452" t="b">
        <f ca="1"/>
        <v>0</v>
      </c>
      <c r="C1452" t="b">
        <f ca="1"/>
        <v>0</v>
      </c>
    </row>
    <row r="1453" spans="1:3" hidden="1">
      <c r="A1453" t="b">
        <f ca="1"/>
        <v>0</v>
      </c>
      <c r="B1453" t="b">
        <f ca="1"/>
        <v>0</v>
      </c>
      <c r="C1453" t="b">
        <f ca="1"/>
        <v>0</v>
      </c>
    </row>
    <row r="1454" spans="1:3" hidden="1">
      <c r="A1454" t="b">
        <f ca="1"/>
        <v>0</v>
      </c>
      <c r="B1454" t="b">
        <f ca="1"/>
        <v>0</v>
      </c>
      <c r="C1454" t="b">
        <f ca="1"/>
        <v>0</v>
      </c>
    </row>
    <row r="1455" spans="1:3" hidden="1">
      <c r="A1455" t="b">
        <f ca="1"/>
        <v>0</v>
      </c>
      <c r="B1455" t="b">
        <f ca="1"/>
        <v>0</v>
      </c>
      <c r="C1455" t="b">
        <f ca="1"/>
        <v>0</v>
      </c>
    </row>
    <row r="1456" spans="1:3" hidden="1">
      <c r="A1456" t="b">
        <f ca="1"/>
        <v>0</v>
      </c>
      <c r="B1456" t="b">
        <f ca="1"/>
        <v>0</v>
      </c>
      <c r="C1456" t="b">
        <f ca="1"/>
        <v>0</v>
      </c>
    </row>
    <row r="1457" spans="1:3" hidden="1">
      <c r="A1457" t="b">
        <f ca="1"/>
        <v>0</v>
      </c>
      <c r="B1457" t="b">
        <f ca="1"/>
        <v>0</v>
      </c>
      <c r="C1457" t="b">
        <f ca="1"/>
        <v>0</v>
      </c>
    </row>
    <row r="1458" spans="1:3" hidden="1">
      <c r="A1458" t="b">
        <f ca="1"/>
        <v>0</v>
      </c>
      <c r="B1458" t="b">
        <f ca="1"/>
        <v>0</v>
      </c>
      <c r="C1458" t="b">
        <f ca="1"/>
        <v>0</v>
      </c>
    </row>
    <row r="1459" spans="1:3" hidden="1">
      <c r="A1459" t="b">
        <f ca="1"/>
        <v>0</v>
      </c>
      <c r="B1459" t="b">
        <f ca="1"/>
        <v>0</v>
      </c>
      <c r="C1459" t="b">
        <f ca="1"/>
        <v>0</v>
      </c>
    </row>
    <row r="1460" spans="1:3" hidden="1">
      <c r="A1460" t="b">
        <f ca="1"/>
        <v>0</v>
      </c>
      <c r="B1460" t="b">
        <f ca="1"/>
        <v>0</v>
      </c>
      <c r="C1460" t="b">
        <f ca="1"/>
        <v>0</v>
      </c>
    </row>
    <row r="1461" spans="1:3" hidden="1">
      <c r="A1461" t="b">
        <f ca="1"/>
        <v>0</v>
      </c>
      <c r="B1461" t="b">
        <f ca="1"/>
        <v>0</v>
      </c>
      <c r="C1461" t="b">
        <f ca="1"/>
        <v>0</v>
      </c>
    </row>
    <row r="1462" spans="1:3" hidden="1">
      <c r="A1462" t="b">
        <f ca="1"/>
        <v>0</v>
      </c>
      <c r="B1462" t="b">
        <f ca="1"/>
        <v>0</v>
      </c>
      <c r="C1462" t="b">
        <f ca="1"/>
        <v>0</v>
      </c>
    </row>
    <row r="1463" spans="1:3" hidden="1">
      <c r="A1463" t="b">
        <f ca="1"/>
        <v>0</v>
      </c>
      <c r="B1463" t="b">
        <f ca="1"/>
        <v>0</v>
      </c>
      <c r="C1463" t="b">
        <f ca="1"/>
        <v>0</v>
      </c>
    </row>
    <row r="1464" spans="1:3" hidden="1">
      <c r="A1464" t="b">
        <f ca="1"/>
        <v>0</v>
      </c>
      <c r="B1464" t="b">
        <f ca="1"/>
        <v>0</v>
      </c>
      <c r="C1464" t="b">
        <f ca="1"/>
        <v>0</v>
      </c>
    </row>
    <row r="1465" spans="1:3" hidden="1">
      <c r="A1465" t="b">
        <f ca="1"/>
        <v>0</v>
      </c>
      <c r="B1465" t="b">
        <f ca="1"/>
        <v>0</v>
      </c>
      <c r="C1465" t="b">
        <f ca="1"/>
        <v>0</v>
      </c>
    </row>
    <row r="1466" spans="1:3" hidden="1">
      <c r="A1466" t="b">
        <f ca="1"/>
        <v>0</v>
      </c>
      <c r="B1466" t="b">
        <f ca="1"/>
        <v>0</v>
      </c>
      <c r="C1466" t="b">
        <f ca="1"/>
        <v>0</v>
      </c>
    </row>
    <row r="1467" spans="1:3" hidden="1">
      <c r="A1467" t="b">
        <f ca="1"/>
        <v>0</v>
      </c>
      <c r="B1467" t="b">
        <f ca="1"/>
        <v>0</v>
      </c>
      <c r="C1467" t="b">
        <f ca="1"/>
        <v>0</v>
      </c>
    </row>
    <row r="1468" spans="1:3" hidden="1">
      <c r="A1468" t="b">
        <f ca="1"/>
        <v>0</v>
      </c>
      <c r="B1468" t="b">
        <f ca="1"/>
        <v>0</v>
      </c>
      <c r="C1468" t="b">
        <f ca="1"/>
        <v>0</v>
      </c>
    </row>
    <row r="1469" spans="1:3" hidden="1">
      <c r="A1469" t="b">
        <f ca="1"/>
        <v>0</v>
      </c>
      <c r="B1469" t="b">
        <f ca="1"/>
        <v>0</v>
      </c>
      <c r="C1469" t="b">
        <f ca="1"/>
        <v>0</v>
      </c>
    </row>
    <row r="1470" spans="1:3" hidden="1">
      <c r="A1470" t="b">
        <f ca="1"/>
        <v>0</v>
      </c>
      <c r="B1470" t="b">
        <f ca="1"/>
        <v>0</v>
      </c>
      <c r="C1470" t="b">
        <f ca="1"/>
        <v>0</v>
      </c>
    </row>
    <row r="1471" spans="1:3" hidden="1">
      <c r="A1471" t="b">
        <f ca="1"/>
        <v>0</v>
      </c>
      <c r="B1471" t="b">
        <f ca="1"/>
        <v>0</v>
      </c>
      <c r="C1471" t="b">
        <f ca="1"/>
        <v>0</v>
      </c>
    </row>
    <row r="1472" spans="1:3" hidden="1">
      <c r="A1472" t="b">
        <f ca="1"/>
        <v>0</v>
      </c>
      <c r="B1472" t="b">
        <f ca="1"/>
        <v>0</v>
      </c>
      <c r="C1472" t="b">
        <f ca="1"/>
        <v>0</v>
      </c>
    </row>
    <row r="1473" spans="1:3" hidden="1">
      <c r="A1473" t="b">
        <f ca="1"/>
        <v>0</v>
      </c>
      <c r="B1473" t="b">
        <f ca="1"/>
        <v>0</v>
      </c>
      <c r="C1473" t="b">
        <f ca="1"/>
        <v>0</v>
      </c>
    </row>
    <row r="1474" spans="1:3" hidden="1">
      <c r="A1474" t="b">
        <f ca="1"/>
        <v>0</v>
      </c>
      <c r="B1474" t="b">
        <f ca="1"/>
        <v>0</v>
      </c>
      <c r="C1474" t="b">
        <f ca="1"/>
        <v>0</v>
      </c>
    </row>
    <row r="1475" spans="1:3" hidden="1">
      <c r="A1475" t="b">
        <f ca="1"/>
        <v>0</v>
      </c>
      <c r="B1475" t="b">
        <f ca="1"/>
        <v>0</v>
      </c>
      <c r="C1475" t="b">
        <f ca="1"/>
        <v>0</v>
      </c>
    </row>
    <row r="1476" spans="1:3" hidden="1">
      <c r="A1476" t="b">
        <f ca="1"/>
        <v>0</v>
      </c>
      <c r="B1476" t="b">
        <f ca="1"/>
        <v>0</v>
      </c>
      <c r="C1476" t="b">
        <f ca="1"/>
        <v>0</v>
      </c>
    </row>
    <row r="1477" spans="1:3" hidden="1">
      <c r="A1477" t="b">
        <f ca="1"/>
        <v>0</v>
      </c>
      <c r="B1477" t="b">
        <f ca="1"/>
        <v>0</v>
      </c>
      <c r="C1477" t="b">
        <f ca="1"/>
        <v>0</v>
      </c>
    </row>
    <row r="1478" spans="1:3" hidden="1">
      <c r="A1478" t="b">
        <f ca="1"/>
        <v>0</v>
      </c>
      <c r="B1478" t="b">
        <f ca="1"/>
        <v>0</v>
      </c>
      <c r="C1478" t="b">
        <f ca="1"/>
        <v>0</v>
      </c>
    </row>
    <row r="1479" spans="1:3" hidden="1">
      <c r="A1479" t="b">
        <f ca="1"/>
        <v>0</v>
      </c>
      <c r="B1479" t="b">
        <f ca="1"/>
        <v>0</v>
      </c>
      <c r="C1479" t="b">
        <f ca="1"/>
        <v>0</v>
      </c>
    </row>
    <row r="1480" spans="1:3" hidden="1">
      <c r="A1480" t="b">
        <f ca="1"/>
        <v>0</v>
      </c>
      <c r="B1480" t="b">
        <f ca="1"/>
        <v>0</v>
      </c>
      <c r="C1480" t="b">
        <f ca="1"/>
        <v>0</v>
      </c>
    </row>
    <row r="1481" spans="1:3" hidden="1">
      <c r="A1481" t="b">
        <f ca="1"/>
        <v>0</v>
      </c>
      <c r="B1481" t="b">
        <f ca="1"/>
        <v>0</v>
      </c>
      <c r="C1481" t="b">
        <f ca="1"/>
        <v>0</v>
      </c>
    </row>
    <row r="1482" spans="1:3" hidden="1">
      <c r="A1482" t="b">
        <f ca="1"/>
        <v>0</v>
      </c>
      <c r="B1482" t="b">
        <f ca="1"/>
        <v>0</v>
      </c>
      <c r="C1482" t="b">
        <f ca="1"/>
        <v>0</v>
      </c>
    </row>
    <row r="1483" spans="1:3" hidden="1">
      <c r="A1483" t="b">
        <f ca="1"/>
        <v>0</v>
      </c>
      <c r="B1483" t="b">
        <f ca="1"/>
        <v>0</v>
      </c>
      <c r="C1483" t="b">
        <f ca="1"/>
        <v>0</v>
      </c>
    </row>
    <row r="1484" spans="1:3" hidden="1">
      <c r="A1484" t="b">
        <f ca="1"/>
        <v>0</v>
      </c>
      <c r="B1484" t="b">
        <f ca="1"/>
        <v>0</v>
      </c>
      <c r="C1484" t="b">
        <f ca="1"/>
        <v>0</v>
      </c>
    </row>
    <row r="1485" spans="1:3" hidden="1">
      <c r="A1485" t="b">
        <f ca="1"/>
        <v>0</v>
      </c>
      <c r="B1485" t="b">
        <f ca="1"/>
        <v>0</v>
      </c>
      <c r="C1485" t="b">
        <f ca="1"/>
        <v>0</v>
      </c>
    </row>
    <row r="1486" spans="1:3" hidden="1">
      <c r="A1486" t="b">
        <f ca="1"/>
        <v>0</v>
      </c>
      <c r="B1486" t="b">
        <f ca="1"/>
        <v>0</v>
      </c>
      <c r="C1486" t="b">
        <f ca="1"/>
        <v>0</v>
      </c>
    </row>
    <row r="1487" spans="1:3" hidden="1">
      <c r="A1487" t="b">
        <f ca="1"/>
        <v>0</v>
      </c>
      <c r="B1487" t="b">
        <f ca="1"/>
        <v>0</v>
      </c>
      <c r="C1487" t="b">
        <f ca="1"/>
        <v>0</v>
      </c>
    </row>
    <row r="1488" spans="1:3" hidden="1">
      <c r="A1488" t="b">
        <f ca="1"/>
        <v>0</v>
      </c>
      <c r="B1488" t="b">
        <f ca="1"/>
        <v>0</v>
      </c>
      <c r="C1488" t="b">
        <f ca="1"/>
        <v>0</v>
      </c>
    </row>
    <row r="1489" spans="1:3" hidden="1">
      <c r="A1489" t="b">
        <f ca="1"/>
        <v>0</v>
      </c>
      <c r="B1489" t="b">
        <f ca="1"/>
        <v>0</v>
      </c>
      <c r="C1489" t="b">
        <f ca="1"/>
        <v>0</v>
      </c>
    </row>
    <row r="1490" spans="1:3" hidden="1">
      <c r="A1490" t="b">
        <f ca="1"/>
        <v>0</v>
      </c>
      <c r="B1490" t="b">
        <f ca="1"/>
        <v>0</v>
      </c>
      <c r="C1490" t="b">
        <f ca="1"/>
        <v>0</v>
      </c>
    </row>
    <row r="1491" spans="1:3" hidden="1">
      <c r="A1491" t="b">
        <f ca="1"/>
        <v>0</v>
      </c>
      <c r="B1491" t="b">
        <f ca="1"/>
        <v>0</v>
      </c>
      <c r="C1491" t="b">
        <f ca="1"/>
        <v>0</v>
      </c>
    </row>
    <row r="1492" spans="1:3" hidden="1">
      <c r="A1492" t="b">
        <f ca="1"/>
        <v>0</v>
      </c>
      <c r="B1492" t="b">
        <f ca="1"/>
        <v>0</v>
      </c>
      <c r="C1492" t="b">
        <f ca="1"/>
        <v>0</v>
      </c>
    </row>
    <row r="1493" spans="1:3" hidden="1">
      <c r="A1493" t="b">
        <f ca="1"/>
        <v>0</v>
      </c>
      <c r="B1493" t="b">
        <f ca="1"/>
        <v>0</v>
      </c>
      <c r="C1493" t="b">
        <f ca="1"/>
        <v>0</v>
      </c>
    </row>
    <row r="1494" spans="1:3" hidden="1">
      <c r="A1494" t="b">
        <f ca="1"/>
        <v>0</v>
      </c>
      <c r="B1494" t="b">
        <f ca="1"/>
        <v>0</v>
      </c>
      <c r="C1494" t="b">
        <f ca="1"/>
        <v>0</v>
      </c>
    </row>
    <row r="1495" spans="1:3" hidden="1">
      <c r="A1495" t="b">
        <f ca="1"/>
        <v>0</v>
      </c>
      <c r="B1495" t="b">
        <f ca="1"/>
        <v>0</v>
      </c>
      <c r="C1495" t="b">
        <f ca="1"/>
        <v>0</v>
      </c>
    </row>
    <row r="1496" spans="1:3" hidden="1">
      <c r="A1496" t="b">
        <f ca="1"/>
        <v>0</v>
      </c>
      <c r="B1496" t="b">
        <f ca="1"/>
        <v>0</v>
      </c>
      <c r="C1496" t="b">
        <f ca="1"/>
        <v>0</v>
      </c>
    </row>
    <row r="1497" spans="1:3" hidden="1">
      <c r="A1497" t="b">
        <f ca="1"/>
        <v>0</v>
      </c>
      <c r="B1497" t="b">
        <f ca="1"/>
        <v>0</v>
      </c>
      <c r="C1497" t="b">
        <f ca="1"/>
        <v>0</v>
      </c>
    </row>
    <row r="1498" spans="1:3" hidden="1">
      <c r="A1498" t="b">
        <f ca="1"/>
        <v>0</v>
      </c>
      <c r="B1498" t="b">
        <f ca="1"/>
        <v>0</v>
      </c>
      <c r="C1498" t="b">
        <f ca="1"/>
        <v>0</v>
      </c>
    </row>
    <row r="1499" spans="1:3" hidden="1">
      <c r="A1499" t="b">
        <f ca="1"/>
        <v>0</v>
      </c>
      <c r="B1499" t="b">
        <f ca="1"/>
        <v>0</v>
      </c>
      <c r="C1499" t="b">
        <f ca="1"/>
        <v>0</v>
      </c>
    </row>
    <row r="1500" spans="1:3" hidden="1">
      <c r="A1500" t="b">
        <f ca="1"/>
        <v>0</v>
      </c>
      <c r="B1500" t="b">
        <f ca="1"/>
        <v>0</v>
      </c>
      <c r="C1500" t="b">
        <f ca="1"/>
        <v>0</v>
      </c>
    </row>
    <row r="1501" spans="1:3" hidden="1">
      <c r="A1501" t="b">
        <f ca="1"/>
        <v>0</v>
      </c>
      <c r="B1501" t="b">
        <f ca="1"/>
        <v>0</v>
      </c>
      <c r="C1501" t="b">
        <f ca="1"/>
        <v>0</v>
      </c>
    </row>
    <row r="1502" spans="1:3" hidden="1">
      <c r="A1502" t="b">
        <f ca="1"/>
        <v>0</v>
      </c>
      <c r="B1502" t="b">
        <f ca="1"/>
        <v>0</v>
      </c>
      <c r="C1502" t="b">
        <f ca="1"/>
        <v>0</v>
      </c>
    </row>
    <row r="1503" spans="1:3" hidden="1">
      <c r="A1503" t="b">
        <f ca="1"/>
        <v>0</v>
      </c>
      <c r="B1503" t="b">
        <f ca="1"/>
        <v>0</v>
      </c>
      <c r="C1503" t="b">
        <f ca="1"/>
        <v>0</v>
      </c>
    </row>
    <row r="1504" spans="1:3" hidden="1">
      <c r="A1504" t="b">
        <f ca="1"/>
        <v>0</v>
      </c>
      <c r="B1504" t="b">
        <f ca="1"/>
        <v>0</v>
      </c>
      <c r="C1504" t="b">
        <f ca="1"/>
        <v>0</v>
      </c>
    </row>
    <row r="1505" spans="1:3" hidden="1">
      <c r="A1505" t="b">
        <f ca="1"/>
        <v>0</v>
      </c>
      <c r="B1505" t="b">
        <f ca="1"/>
        <v>0</v>
      </c>
      <c r="C1505" t="b">
        <f ca="1"/>
        <v>0</v>
      </c>
    </row>
    <row r="1506" spans="1:3" hidden="1">
      <c r="A1506" t="b">
        <f ca="1"/>
        <v>0</v>
      </c>
      <c r="B1506" t="b">
        <f ca="1"/>
        <v>0</v>
      </c>
      <c r="C1506" t="b">
        <f ca="1"/>
        <v>0</v>
      </c>
    </row>
    <row r="1507" spans="1:3" hidden="1">
      <c r="A1507" t="b">
        <f ca="1"/>
        <v>0</v>
      </c>
      <c r="B1507" t="b">
        <f ca="1"/>
        <v>0</v>
      </c>
      <c r="C1507" t="b">
        <f ca="1"/>
        <v>0</v>
      </c>
    </row>
    <row r="1508" spans="1:3" hidden="1">
      <c r="A1508" t="b">
        <f ca="1"/>
        <v>0</v>
      </c>
      <c r="B1508" t="b">
        <f ca="1"/>
        <v>0</v>
      </c>
      <c r="C1508" t="b">
        <f ca="1"/>
        <v>0</v>
      </c>
    </row>
    <row r="1509" spans="1:3" hidden="1">
      <c r="A1509" t="b">
        <f ca="1"/>
        <v>0</v>
      </c>
      <c r="B1509" t="b">
        <f ca="1"/>
        <v>0</v>
      </c>
      <c r="C1509" t="b">
        <f ca="1"/>
        <v>0</v>
      </c>
    </row>
    <row r="1510" spans="1:3" hidden="1">
      <c r="A1510" t="b">
        <f ca="1"/>
        <v>0</v>
      </c>
      <c r="B1510" t="b">
        <f ca="1"/>
        <v>0</v>
      </c>
      <c r="C1510" t="b">
        <f ca="1"/>
        <v>0</v>
      </c>
    </row>
    <row r="1511" spans="1:3" hidden="1">
      <c r="A1511" t="b">
        <f ca="1"/>
        <v>0</v>
      </c>
      <c r="B1511" t="b">
        <f ca="1"/>
        <v>0</v>
      </c>
      <c r="C1511" t="b">
        <f ca="1"/>
        <v>0</v>
      </c>
    </row>
    <row r="1512" spans="1:3" hidden="1">
      <c r="A1512" t="b">
        <f ca="1"/>
        <v>0</v>
      </c>
      <c r="B1512" t="b">
        <f ca="1"/>
        <v>0</v>
      </c>
      <c r="C1512" t="b">
        <f ca="1"/>
        <v>0</v>
      </c>
    </row>
    <row r="1513" spans="1:3" hidden="1">
      <c r="A1513" t="b">
        <f ca="1"/>
        <v>0</v>
      </c>
      <c r="B1513" t="b">
        <f ca="1"/>
        <v>0</v>
      </c>
      <c r="C1513" t="b">
        <f ca="1"/>
        <v>0</v>
      </c>
    </row>
    <row r="1514" spans="1:3" hidden="1">
      <c r="A1514" t="b">
        <f ca="1"/>
        <v>0</v>
      </c>
      <c r="B1514" t="b">
        <f ca="1"/>
        <v>0</v>
      </c>
      <c r="C1514" t="b">
        <f ca="1"/>
        <v>0</v>
      </c>
    </row>
    <row r="1515" spans="1:3" hidden="1">
      <c r="A1515" t="b">
        <f ca="1"/>
        <v>0</v>
      </c>
      <c r="B1515" t="b">
        <f ca="1"/>
        <v>0</v>
      </c>
      <c r="C1515" t="b">
        <f ca="1"/>
        <v>0</v>
      </c>
    </row>
    <row r="1516" spans="1:3" hidden="1">
      <c r="A1516" t="b">
        <f ca="1"/>
        <v>0</v>
      </c>
      <c r="B1516" t="b">
        <f ca="1"/>
        <v>0</v>
      </c>
      <c r="C1516" t="b">
        <f ca="1"/>
        <v>0</v>
      </c>
    </row>
    <row r="1517" spans="1:3" hidden="1">
      <c r="A1517" t="b">
        <f ca="1"/>
        <v>0</v>
      </c>
      <c r="B1517" t="b">
        <f ca="1"/>
        <v>0</v>
      </c>
      <c r="C1517" t="b">
        <f ca="1"/>
        <v>0</v>
      </c>
    </row>
    <row r="1518" spans="1:3" hidden="1">
      <c r="A1518" t="b">
        <f ca="1"/>
        <v>0</v>
      </c>
      <c r="B1518" t="b">
        <f ca="1"/>
        <v>0</v>
      </c>
      <c r="C1518" t="b">
        <f ca="1"/>
        <v>0</v>
      </c>
    </row>
    <row r="1519" spans="1:3" hidden="1">
      <c r="A1519" t="b">
        <f ca="1"/>
        <v>0</v>
      </c>
      <c r="B1519" t="b">
        <f ca="1"/>
        <v>0</v>
      </c>
      <c r="C1519" t="b">
        <f ca="1"/>
        <v>0</v>
      </c>
    </row>
    <row r="1520" spans="1:3" hidden="1">
      <c r="A1520" t="b">
        <f ca="1"/>
        <v>0</v>
      </c>
      <c r="B1520" t="b">
        <f ca="1"/>
        <v>0</v>
      </c>
      <c r="C1520" t="b">
        <f ca="1"/>
        <v>0</v>
      </c>
    </row>
    <row r="1521" spans="1:3" hidden="1">
      <c r="A1521" t="b">
        <f ca="1"/>
        <v>0</v>
      </c>
      <c r="B1521" t="b">
        <f ca="1"/>
        <v>0</v>
      </c>
      <c r="C1521" t="b">
        <f ca="1"/>
        <v>0</v>
      </c>
    </row>
    <row r="1522" spans="1:3" hidden="1">
      <c r="A1522" t="b">
        <f ca="1"/>
        <v>0</v>
      </c>
      <c r="B1522" t="b">
        <f ca="1"/>
        <v>0</v>
      </c>
      <c r="C1522" t="b">
        <f ca="1"/>
        <v>0</v>
      </c>
    </row>
    <row r="1523" spans="1:3" hidden="1">
      <c r="A1523" t="b">
        <f ca="1"/>
        <v>0</v>
      </c>
      <c r="B1523" t="b">
        <f ca="1"/>
        <v>0</v>
      </c>
      <c r="C1523" t="b">
        <f ca="1"/>
        <v>0</v>
      </c>
    </row>
    <row r="1524" spans="1:3" hidden="1">
      <c r="A1524" t="b">
        <f ca="1"/>
        <v>0</v>
      </c>
      <c r="B1524" t="b">
        <f ca="1"/>
        <v>0</v>
      </c>
      <c r="C1524" t="b">
        <f ca="1"/>
        <v>0</v>
      </c>
    </row>
    <row r="1525" spans="1:3" hidden="1">
      <c r="A1525" t="b">
        <f ca="1"/>
        <v>0</v>
      </c>
      <c r="B1525" t="b">
        <f ca="1"/>
        <v>0</v>
      </c>
      <c r="C1525" t="b">
        <f ca="1"/>
        <v>0</v>
      </c>
    </row>
    <row r="1526" spans="1:3" hidden="1">
      <c r="A1526" t="b">
        <f ca="1"/>
        <v>0</v>
      </c>
      <c r="B1526" t="b">
        <f ca="1"/>
        <v>0</v>
      </c>
      <c r="C1526" t="b">
        <f ca="1"/>
        <v>0</v>
      </c>
    </row>
    <row r="1527" spans="1:3" hidden="1">
      <c r="A1527" t="b">
        <f ca="1"/>
        <v>0</v>
      </c>
      <c r="B1527" t="b">
        <f ca="1"/>
        <v>0</v>
      </c>
      <c r="C1527" t="b">
        <f ca="1"/>
        <v>0</v>
      </c>
    </row>
    <row r="1528" spans="1:3" hidden="1">
      <c r="A1528" t="b">
        <f ca="1"/>
        <v>0</v>
      </c>
      <c r="B1528" t="b">
        <f ca="1"/>
        <v>0</v>
      </c>
      <c r="C1528" t="b">
        <f ca="1"/>
        <v>0</v>
      </c>
    </row>
    <row r="1529" spans="1:3" hidden="1">
      <c r="A1529" t="b">
        <f ca="1"/>
        <v>0</v>
      </c>
      <c r="B1529" t="b">
        <f ca="1"/>
        <v>0</v>
      </c>
      <c r="C1529" t="b">
        <f ca="1"/>
        <v>0</v>
      </c>
    </row>
    <row r="1530" spans="1:3" hidden="1">
      <c r="A1530" t="b">
        <f ca="1"/>
        <v>0</v>
      </c>
      <c r="B1530" t="b">
        <f ca="1"/>
        <v>0</v>
      </c>
      <c r="C1530" t="b">
        <f ca="1"/>
        <v>0</v>
      </c>
    </row>
    <row r="1531" spans="1:3" hidden="1">
      <c r="A1531" t="b">
        <f ca="1"/>
        <v>0</v>
      </c>
      <c r="B1531" t="b">
        <f ca="1"/>
        <v>0</v>
      </c>
      <c r="C1531" t="b">
        <f ca="1"/>
        <v>0</v>
      </c>
    </row>
    <row r="1532" spans="1:3" hidden="1">
      <c r="A1532" t="b">
        <f ca="1"/>
        <v>0</v>
      </c>
      <c r="B1532" t="b">
        <f ca="1"/>
        <v>0</v>
      </c>
      <c r="C1532" t="b">
        <f ca="1"/>
        <v>0</v>
      </c>
    </row>
    <row r="1533" spans="1:3" hidden="1">
      <c r="A1533" t="b">
        <f ca="1"/>
        <v>0</v>
      </c>
      <c r="B1533" t="b">
        <f ca="1"/>
        <v>0</v>
      </c>
      <c r="C1533" t="b">
        <f ca="1"/>
        <v>0</v>
      </c>
    </row>
    <row r="1534" spans="1:3" hidden="1">
      <c r="A1534" t="b">
        <f ca="1"/>
        <v>0</v>
      </c>
      <c r="B1534" t="b">
        <f ca="1"/>
        <v>0</v>
      </c>
      <c r="C1534" t="b">
        <f ca="1"/>
        <v>0</v>
      </c>
    </row>
    <row r="1535" spans="1:3" hidden="1">
      <c r="A1535" t="b">
        <f ca="1"/>
        <v>0</v>
      </c>
      <c r="B1535" t="b">
        <f ca="1"/>
        <v>0</v>
      </c>
      <c r="C1535" t="b">
        <f ca="1"/>
        <v>0</v>
      </c>
    </row>
    <row r="1536" spans="1:3" hidden="1">
      <c r="A1536" t="b">
        <f ca="1"/>
        <v>0</v>
      </c>
      <c r="B1536" t="b">
        <f ca="1"/>
        <v>0</v>
      </c>
      <c r="C1536" t="b">
        <f ca="1"/>
        <v>0</v>
      </c>
    </row>
    <row r="1537" spans="1:3" hidden="1">
      <c r="A1537" t="b">
        <f ca="1"/>
        <v>0</v>
      </c>
      <c r="B1537" t="b">
        <f ca="1"/>
        <v>0</v>
      </c>
      <c r="C1537" t="b">
        <f ca="1"/>
        <v>0</v>
      </c>
    </row>
    <row r="1538" spans="1:3" hidden="1">
      <c r="A1538" t="b">
        <f ca="1"/>
        <v>0</v>
      </c>
      <c r="B1538" t="b">
        <f ca="1"/>
        <v>0</v>
      </c>
      <c r="C1538" t="b">
        <f ca="1"/>
        <v>0</v>
      </c>
    </row>
    <row r="1539" spans="1:3" hidden="1">
      <c r="A1539" t="b">
        <f ca="1"/>
        <v>0</v>
      </c>
      <c r="B1539" t="b">
        <f ca="1"/>
        <v>0</v>
      </c>
      <c r="C1539" t="b">
        <f ca="1"/>
        <v>0</v>
      </c>
    </row>
    <row r="1540" spans="1:3" hidden="1">
      <c r="A1540" t="b">
        <f ca="1"/>
        <v>0</v>
      </c>
      <c r="B1540" t="b">
        <f ca="1"/>
        <v>0</v>
      </c>
      <c r="C1540" t="b">
        <f ca="1"/>
        <v>0</v>
      </c>
    </row>
    <row r="1541" spans="1:3" hidden="1">
      <c r="A1541" t="b">
        <f ca="1"/>
        <v>0</v>
      </c>
      <c r="B1541" t="b">
        <f ca="1"/>
        <v>0</v>
      </c>
      <c r="C1541" t="b">
        <f ca="1"/>
        <v>0</v>
      </c>
    </row>
    <row r="1542" spans="1:3" hidden="1">
      <c r="A1542" t="b">
        <f ca="1"/>
        <v>0</v>
      </c>
      <c r="B1542" t="b">
        <f ca="1"/>
        <v>0</v>
      </c>
      <c r="C1542" t="b">
        <f ca="1"/>
        <v>0</v>
      </c>
    </row>
    <row r="1543" spans="1:3" hidden="1">
      <c r="A1543" t="b">
        <f ca="1"/>
        <v>0</v>
      </c>
      <c r="B1543" t="b">
        <f ca="1"/>
        <v>0</v>
      </c>
      <c r="C1543" t="b">
        <f ca="1"/>
        <v>0</v>
      </c>
    </row>
    <row r="1544" spans="1:3" hidden="1">
      <c r="A1544" t="b">
        <f ca="1"/>
        <v>0</v>
      </c>
      <c r="B1544" t="b">
        <f ca="1"/>
        <v>0</v>
      </c>
      <c r="C1544" t="b">
        <f ca="1"/>
        <v>0</v>
      </c>
    </row>
    <row r="1545" spans="1:3" hidden="1">
      <c r="A1545" t="b">
        <f ca="1"/>
        <v>0</v>
      </c>
      <c r="B1545" t="b">
        <f ca="1"/>
        <v>0</v>
      </c>
      <c r="C1545" t="b">
        <f ca="1"/>
        <v>0</v>
      </c>
    </row>
    <row r="1546" spans="1:3" hidden="1">
      <c r="A1546" t="b">
        <f ca="1"/>
        <v>0</v>
      </c>
      <c r="B1546" t="b">
        <f ca="1"/>
        <v>0</v>
      </c>
      <c r="C1546" t="b">
        <f ca="1"/>
        <v>0</v>
      </c>
    </row>
    <row r="1547" spans="1:3" hidden="1">
      <c r="A1547" t="b">
        <f ca="1"/>
        <v>0</v>
      </c>
      <c r="B1547" t="b">
        <f ca="1"/>
        <v>0</v>
      </c>
      <c r="C1547" t="b">
        <f ca="1"/>
        <v>0</v>
      </c>
    </row>
    <row r="1548" spans="1:3" hidden="1">
      <c r="A1548" t="b">
        <f ca="1"/>
        <v>0</v>
      </c>
      <c r="B1548" t="b">
        <f ca="1"/>
        <v>0</v>
      </c>
      <c r="C1548" t="b">
        <f ca="1"/>
        <v>0</v>
      </c>
    </row>
    <row r="1549" spans="1:3" hidden="1">
      <c r="A1549" t="b">
        <f ca="1"/>
        <v>0</v>
      </c>
      <c r="B1549" t="b">
        <f ca="1"/>
        <v>0</v>
      </c>
      <c r="C1549" t="b">
        <f ca="1"/>
        <v>0</v>
      </c>
    </row>
    <row r="1550" spans="1:3" hidden="1">
      <c r="A1550" t="b">
        <f ca="1"/>
        <v>0</v>
      </c>
      <c r="B1550" t="b">
        <f ca="1"/>
        <v>0</v>
      </c>
      <c r="C1550" t="b">
        <f ca="1"/>
        <v>0</v>
      </c>
    </row>
    <row r="1551" spans="1:3" hidden="1">
      <c r="A1551" t="b">
        <f ca="1"/>
        <v>0</v>
      </c>
      <c r="B1551" t="b">
        <f ca="1"/>
        <v>0</v>
      </c>
      <c r="C1551" t="b">
        <f ca="1"/>
        <v>0</v>
      </c>
    </row>
    <row r="1552" spans="1:3" hidden="1">
      <c r="A1552" t="b">
        <f ca="1"/>
        <v>0</v>
      </c>
      <c r="B1552" t="b">
        <f ca="1"/>
        <v>0</v>
      </c>
      <c r="C1552" t="b">
        <f ca="1"/>
        <v>0</v>
      </c>
    </row>
    <row r="1553" spans="1:3" hidden="1">
      <c r="A1553" t="b">
        <f ca="1"/>
        <v>0</v>
      </c>
      <c r="B1553" t="b">
        <f ca="1"/>
        <v>0</v>
      </c>
      <c r="C1553" t="b">
        <f ca="1"/>
        <v>0</v>
      </c>
    </row>
    <row r="1554" spans="1:3" hidden="1">
      <c r="A1554" t="b">
        <f ca="1"/>
        <v>0</v>
      </c>
      <c r="B1554" t="b">
        <f ca="1"/>
        <v>0</v>
      </c>
      <c r="C1554" t="b">
        <f ca="1"/>
        <v>0</v>
      </c>
    </row>
    <row r="1555" spans="1:3" hidden="1">
      <c r="A1555" t="b">
        <f ca="1"/>
        <v>0</v>
      </c>
      <c r="B1555" t="b">
        <f ca="1"/>
        <v>0</v>
      </c>
      <c r="C1555" t="b">
        <f ca="1"/>
        <v>0</v>
      </c>
    </row>
    <row r="1556" spans="1:3" hidden="1">
      <c r="A1556" t="b">
        <f ca="1"/>
        <v>0</v>
      </c>
      <c r="B1556" t="b">
        <f ca="1"/>
        <v>0</v>
      </c>
      <c r="C1556" t="b">
        <f ca="1"/>
        <v>0</v>
      </c>
    </row>
    <row r="1557" spans="1:3" hidden="1">
      <c r="A1557" t="b">
        <f ca="1"/>
        <v>0</v>
      </c>
      <c r="B1557" t="b">
        <f ca="1"/>
        <v>0</v>
      </c>
      <c r="C1557" t="b">
        <f ca="1"/>
        <v>0</v>
      </c>
    </row>
    <row r="1558" spans="1:3" hidden="1">
      <c r="A1558" t="b">
        <f ca="1"/>
        <v>0</v>
      </c>
      <c r="B1558" t="b">
        <f ca="1"/>
        <v>0</v>
      </c>
      <c r="C1558" t="b">
        <f ca="1"/>
        <v>0</v>
      </c>
    </row>
    <row r="1559" spans="1:3" hidden="1">
      <c r="A1559" t="b">
        <f ca="1"/>
        <v>0</v>
      </c>
      <c r="B1559" t="b">
        <f ca="1"/>
        <v>0</v>
      </c>
      <c r="C1559" t="b">
        <f ca="1"/>
        <v>0</v>
      </c>
    </row>
    <row r="1560" spans="1:3" hidden="1">
      <c r="A1560" t="b">
        <f ca="1"/>
        <v>0</v>
      </c>
      <c r="B1560" t="b">
        <f ca="1"/>
        <v>0</v>
      </c>
      <c r="C1560" t="b">
        <f ca="1"/>
        <v>0</v>
      </c>
    </row>
    <row r="1561" spans="1:3" hidden="1">
      <c r="A1561" t="b">
        <f ca="1"/>
        <v>0</v>
      </c>
      <c r="B1561" t="b">
        <f ca="1"/>
        <v>0</v>
      </c>
      <c r="C1561" t="b">
        <f ca="1"/>
        <v>0</v>
      </c>
    </row>
    <row r="1562" spans="1:3" hidden="1">
      <c r="A1562" t="b">
        <f ca="1"/>
        <v>0</v>
      </c>
      <c r="B1562" t="b">
        <f ca="1"/>
        <v>0</v>
      </c>
      <c r="C1562" t="b">
        <f ca="1"/>
        <v>0</v>
      </c>
    </row>
    <row r="1563" spans="1:3" hidden="1">
      <c r="A1563" t="b">
        <f ca="1"/>
        <v>0</v>
      </c>
      <c r="B1563" t="b">
        <f ca="1"/>
        <v>0</v>
      </c>
      <c r="C1563" t="b">
        <f ca="1"/>
        <v>0</v>
      </c>
    </row>
    <row r="1564" spans="1:3" hidden="1">
      <c r="A1564" t="b">
        <f ca="1"/>
        <v>0</v>
      </c>
      <c r="B1564" t="b">
        <f ca="1"/>
        <v>0</v>
      </c>
      <c r="C1564" t="b">
        <f ca="1"/>
        <v>0</v>
      </c>
    </row>
    <row r="1565" spans="1:3" hidden="1">
      <c r="A1565" t="b">
        <f ca="1"/>
        <v>0</v>
      </c>
      <c r="B1565" t="b">
        <f ca="1"/>
        <v>0</v>
      </c>
      <c r="C1565" t="b">
        <f ca="1"/>
        <v>0</v>
      </c>
    </row>
    <row r="1566" spans="1:3" hidden="1">
      <c r="A1566" t="b">
        <f ca="1"/>
        <v>0</v>
      </c>
      <c r="B1566" t="b">
        <f ca="1"/>
        <v>0</v>
      </c>
      <c r="C1566" t="b">
        <f ca="1"/>
        <v>0</v>
      </c>
    </row>
    <row r="1567" spans="1:3" hidden="1">
      <c r="A1567" t="b">
        <f ca="1"/>
        <v>0</v>
      </c>
      <c r="B1567" t="b">
        <f ca="1"/>
        <v>0</v>
      </c>
      <c r="C1567" t="b">
        <f ca="1"/>
        <v>0</v>
      </c>
    </row>
    <row r="1568" spans="1:3" hidden="1">
      <c r="A1568" t="b">
        <f ca="1"/>
        <v>0</v>
      </c>
      <c r="B1568" t="b">
        <f ca="1"/>
        <v>0</v>
      </c>
      <c r="C1568" t="b">
        <f ca="1"/>
        <v>0</v>
      </c>
    </row>
    <row r="1569" spans="1:3" hidden="1">
      <c r="A1569" t="b">
        <f ca="1"/>
        <v>0</v>
      </c>
      <c r="B1569" t="b">
        <f ca="1"/>
        <v>0</v>
      </c>
      <c r="C1569" t="b">
        <f ca="1"/>
        <v>0</v>
      </c>
    </row>
    <row r="1570" spans="1:3" hidden="1">
      <c r="A1570" t="b">
        <f ca="1"/>
        <v>0</v>
      </c>
      <c r="B1570" t="b">
        <f ca="1"/>
        <v>0</v>
      </c>
      <c r="C1570" t="b">
        <f ca="1"/>
        <v>0</v>
      </c>
    </row>
    <row r="1571" spans="1:3" hidden="1">
      <c r="A1571" t="b">
        <f ca="1"/>
        <v>0</v>
      </c>
      <c r="B1571" t="b">
        <f ca="1"/>
        <v>0</v>
      </c>
      <c r="C1571" t="b">
        <f ca="1"/>
        <v>0</v>
      </c>
    </row>
    <row r="1572" spans="1:3" hidden="1">
      <c r="A1572" t="b">
        <f ca="1"/>
        <v>0</v>
      </c>
      <c r="B1572" t="b">
        <f ca="1"/>
        <v>0</v>
      </c>
      <c r="C1572" t="b">
        <f ca="1"/>
        <v>0</v>
      </c>
    </row>
    <row r="1573" spans="1:3" hidden="1">
      <c r="A1573" t="b">
        <f ca="1"/>
        <v>0</v>
      </c>
      <c r="B1573" t="b">
        <f ca="1"/>
        <v>0</v>
      </c>
      <c r="C1573" t="b">
        <f ca="1"/>
        <v>0</v>
      </c>
    </row>
    <row r="1574" spans="1:3" hidden="1">
      <c r="A1574" t="b">
        <f ca="1"/>
        <v>0</v>
      </c>
      <c r="B1574" t="b">
        <f ca="1"/>
        <v>0</v>
      </c>
      <c r="C1574" t="b">
        <f ca="1"/>
        <v>0</v>
      </c>
    </row>
    <row r="1575" spans="1:3" hidden="1">
      <c r="A1575" t="b">
        <f ca="1"/>
        <v>0</v>
      </c>
      <c r="B1575" t="b">
        <f ca="1"/>
        <v>0</v>
      </c>
      <c r="C1575" t="b">
        <f ca="1"/>
        <v>0</v>
      </c>
    </row>
    <row r="1576" spans="1:3" hidden="1">
      <c r="A1576" t="b">
        <f ca="1"/>
        <v>0</v>
      </c>
      <c r="B1576" t="b">
        <f ca="1"/>
        <v>0</v>
      </c>
      <c r="C1576" t="b">
        <f ca="1"/>
        <v>0</v>
      </c>
    </row>
    <row r="1577" spans="1:3" hidden="1">
      <c r="A1577" t="b">
        <f ca="1"/>
        <v>0</v>
      </c>
      <c r="B1577" t="b">
        <f ca="1"/>
        <v>0</v>
      </c>
      <c r="C1577" t="b">
        <f ca="1"/>
        <v>0</v>
      </c>
    </row>
    <row r="1578" spans="1:3" hidden="1">
      <c r="A1578" t="b">
        <f ca="1"/>
        <v>0</v>
      </c>
      <c r="B1578" t="b">
        <f ca="1"/>
        <v>0</v>
      </c>
      <c r="C1578" t="b">
        <f ca="1"/>
        <v>0</v>
      </c>
    </row>
    <row r="1579" spans="1:3" hidden="1">
      <c r="A1579" t="b">
        <f ca="1"/>
        <v>0</v>
      </c>
      <c r="B1579" t="b">
        <f ca="1"/>
        <v>0</v>
      </c>
      <c r="C1579" t="b">
        <f ca="1"/>
        <v>0</v>
      </c>
    </row>
    <row r="1580" spans="1:3" hidden="1">
      <c r="A1580" t="b">
        <f ca="1"/>
        <v>0</v>
      </c>
      <c r="B1580" t="b">
        <f ca="1"/>
        <v>0</v>
      </c>
      <c r="C1580" t="b">
        <f ca="1"/>
        <v>0</v>
      </c>
    </row>
    <row r="1581" spans="1:3" hidden="1">
      <c r="A1581" t="b">
        <f ca="1"/>
        <v>0</v>
      </c>
      <c r="B1581" t="b">
        <f ca="1"/>
        <v>0</v>
      </c>
      <c r="C1581" t="b">
        <f ca="1"/>
        <v>0</v>
      </c>
    </row>
    <row r="1582" spans="1:3" hidden="1">
      <c r="A1582" t="b">
        <f ca="1"/>
        <v>0</v>
      </c>
      <c r="B1582" t="b">
        <f ca="1"/>
        <v>0</v>
      </c>
      <c r="C1582" t="b">
        <f ca="1"/>
        <v>0</v>
      </c>
    </row>
    <row r="1583" spans="1:3" hidden="1">
      <c r="A1583" t="b">
        <f ca="1"/>
        <v>0</v>
      </c>
      <c r="B1583" t="b">
        <f ca="1"/>
        <v>0</v>
      </c>
      <c r="C1583" t="b">
        <f ca="1"/>
        <v>0</v>
      </c>
    </row>
    <row r="1584" spans="1:3" hidden="1">
      <c r="A1584" t="b">
        <f ca="1"/>
        <v>0</v>
      </c>
      <c r="B1584" t="b">
        <f ca="1"/>
        <v>0</v>
      </c>
      <c r="C1584" t="b">
        <f ca="1"/>
        <v>0</v>
      </c>
    </row>
    <row r="1585" spans="1:3" hidden="1">
      <c r="A1585" t="b">
        <f ca="1"/>
        <v>0</v>
      </c>
      <c r="B1585" t="b">
        <f ca="1"/>
        <v>0</v>
      </c>
      <c r="C1585" t="b">
        <f ca="1"/>
        <v>0</v>
      </c>
    </row>
    <row r="1586" spans="1:3" hidden="1">
      <c r="A1586" t="b">
        <f ca="1"/>
        <v>0</v>
      </c>
      <c r="B1586" t="b">
        <f ca="1"/>
        <v>0</v>
      </c>
      <c r="C1586" t="b">
        <f ca="1"/>
        <v>0</v>
      </c>
    </row>
    <row r="1587" spans="1:3" hidden="1">
      <c r="A1587" t="b">
        <f ca="1"/>
        <v>0</v>
      </c>
      <c r="B1587" t="b">
        <f ca="1"/>
        <v>0</v>
      </c>
      <c r="C1587" t="b">
        <f ca="1"/>
        <v>0</v>
      </c>
    </row>
    <row r="1588" spans="1:3" hidden="1">
      <c r="A1588" t="b">
        <f ca="1"/>
        <v>0</v>
      </c>
      <c r="B1588" t="b">
        <f ca="1"/>
        <v>0</v>
      </c>
      <c r="C1588" t="b">
        <f ca="1"/>
        <v>0</v>
      </c>
    </row>
    <row r="1589" spans="1:3" hidden="1">
      <c r="A1589" t="b">
        <f ca="1"/>
        <v>0</v>
      </c>
      <c r="B1589" t="b">
        <f ca="1"/>
        <v>0</v>
      </c>
      <c r="C1589" t="b">
        <f ca="1"/>
        <v>0</v>
      </c>
    </row>
    <row r="1590" spans="1:3" hidden="1">
      <c r="A1590" t="b">
        <f ca="1"/>
        <v>0</v>
      </c>
      <c r="B1590" t="b">
        <f ca="1"/>
        <v>0</v>
      </c>
      <c r="C1590" t="b">
        <f ca="1"/>
        <v>0</v>
      </c>
    </row>
    <row r="1591" spans="1:3" hidden="1">
      <c r="A1591" t="b">
        <f ca="1"/>
        <v>0</v>
      </c>
      <c r="B1591" t="b">
        <f ca="1"/>
        <v>0</v>
      </c>
      <c r="C1591" t="b">
        <f ca="1"/>
        <v>0</v>
      </c>
    </row>
    <row r="1592" spans="1:3" hidden="1">
      <c r="A1592" t="b">
        <f ca="1"/>
        <v>0</v>
      </c>
      <c r="B1592" t="b">
        <f ca="1"/>
        <v>0</v>
      </c>
      <c r="C1592" t="b">
        <f ca="1"/>
        <v>0</v>
      </c>
    </row>
    <row r="1593" spans="1:3" hidden="1">
      <c r="A1593" t="b">
        <f ca="1"/>
        <v>0</v>
      </c>
      <c r="B1593" t="b">
        <f ca="1"/>
        <v>0</v>
      </c>
      <c r="C1593" t="b">
        <f ca="1"/>
        <v>0</v>
      </c>
    </row>
    <row r="1594" spans="1:3" hidden="1">
      <c r="A1594" t="b">
        <f ca="1"/>
        <v>0</v>
      </c>
      <c r="B1594" t="b">
        <f ca="1"/>
        <v>0</v>
      </c>
      <c r="C1594" t="b">
        <f ca="1"/>
        <v>0</v>
      </c>
    </row>
    <row r="1595" spans="1:3" hidden="1">
      <c r="A1595" t="b">
        <f ca="1"/>
        <v>0</v>
      </c>
      <c r="B1595" t="b">
        <f ca="1"/>
        <v>0</v>
      </c>
      <c r="C1595" t="b">
        <f ca="1"/>
        <v>0</v>
      </c>
    </row>
    <row r="1596" spans="1:3" hidden="1">
      <c r="A1596" t="b">
        <f ca="1"/>
        <v>0</v>
      </c>
      <c r="B1596" t="b">
        <f ca="1"/>
        <v>0</v>
      </c>
      <c r="C1596" t="b">
        <f ca="1"/>
        <v>0</v>
      </c>
    </row>
    <row r="1597" spans="1:3" hidden="1">
      <c r="A1597" t="b">
        <f ca="1"/>
        <v>0</v>
      </c>
      <c r="B1597" t="b">
        <f ca="1"/>
        <v>0</v>
      </c>
      <c r="C1597" t="b">
        <f ca="1"/>
        <v>0</v>
      </c>
    </row>
    <row r="1598" spans="1:3" hidden="1">
      <c r="A1598" t="b">
        <f ca="1"/>
        <v>0</v>
      </c>
      <c r="B1598" t="b">
        <f ca="1"/>
        <v>0</v>
      </c>
      <c r="C1598" t="b">
        <f ca="1"/>
        <v>0</v>
      </c>
    </row>
    <row r="1599" spans="1:3" hidden="1">
      <c r="A1599" t="b">
        <f ca="1"/>
        <v>0</v>
      </c>
      <c r="B1599" t="b">
        <f ca="1"/>
        <v>0</v>
      </c>
      <c r="C1599" t="b">
        <f ca="1"/>
        <v>0</v>
      </c>
    </row>
    <row r="1600" spans="1:3" hidden="1">
      <c r="A1600" t="b">
        <f ca="1"/>
        <v>0</v>
      </c>
      <c r="B1600" t="b">
        <f ca="1"/>
        <v>0</v>
      </c>
      <c r="C1600" t="b">
        <f ca="1"/>
        <v>0</v>
      </c>
    </row>
    <row r="1601" spans="1:3" hidden="1">
      <c r="A1601" t="b">
        <f ca="1"/>
        <v>0</v>
      </c>
      <c r="B1601" t="b">
        <f ca="1"/>
        <v>0</v>
      </c>
      <c r="C1601" t="b">
        <f ca="1"/>
        <v>0</v>
      </c>
    </row>
    <row r="1602" spans="1:3" hidden="1">
      <c r="A1602" t="b">
        <f ca="1"/>
        <v>0</v>
      </c>
      <c r="B1602" t="b">
        <f ca="1"/>
        <v>0</v>
      </c>
      <c r="C1602" t="b">
        <f ca="1"/>
        <v>0</v>
      </c>
    </row>
    <row r="1603" spans="1:3" hidden="1">
      <c r="A1603" t="b">
        <f ca="1"/>
        <v>0</v>
      </c>
      <c r="B1603" t="b">
        <f ca="1"/>
        <v>0</v>
      </c>
      <c r="C1603" t="b">
        <f ca="1"/>
        <v>0</v>
      </c>
    </row>
    <row r="1604" spans="1:3" hidden="1">
      <c r="A1604" t="b">
        <f ca="1"/>
        <v>0</v>
      </c>
      <c r="B1604" t="b">
        <f ca="1"/>
        <v>0</v>
      </c>
      <c r="C1604" t="b">
        <f ca="1"/>
        <v>0</v>
      </c>
    </row>
    <row r="1605" spans="1:3" hidden="1">
      <c r="A1605" t="b">
        <f ca="1"/>
        <v>0</v>
      </c>
      <c r="B1605" t="b">
        <f ca="1"/>
        <v>0</v>
      </c>
      <c r="C1605" t="b">
        <f ca="1"/>
        <v>0</v>
      </c>
    </row>
    <row r="1606" spans="1:3" hidden="1">
      <c r="A1606" t="b">
        <f ca="1"/>
        <v>0</v>
      </c>
      <c r="B1606" t="b">
        <f ca="1"/>
        <v>0</v>
      </c>
      <c r="C1606" t="b">
        <f ca="1"/>
        <v>0</v>
      </c>
    </row>
    <row r="1607" spans="1:3" hidden="1">
      <c r="A1607" t="b">
        <f ca="1"/>
        <v>0</v>
      </c>
      <c r="B1607" t="b">
        <f ca="1"/>
        <v>0</v>
      </c>
      <c r="C1607" t="b">
        <f ca="1"/>
        <v>0</v>
      </c>
    </row>
    <row r="1608" spans="1:3" hidden="1">
      <c r="A1608" t="b">
        <f ca="1"/>
        <v>0</v>
      </c>
      <c r="B1608" t="b">
        <f ca="1"/>
        <v>0</v>
      </c>
      <c r="C1608" t="b">
        <f ca="1"/>
        <v>0</v>
      </c>
    </row>
    <row r="1609" spans="1:3" hidden="1">
      <c r="A1609" t="b">
        <f ca="1"/>
        <v>0</v>
      </c>
      <c r="B1609" t="b">
        <f ca="1"/>
        <v>0</v>
      </c>
      <c r="C1609" t="b">
        <f ca="1"/>
        <v>0</v>
      </c>
    </row>
    <row r="1610" spans="1:3" hidden="1">
      <c r="A1610" t="b">
        <f ca="1"/>
        <v>0</v>
      </c>
      <c r="B1610" t="b">
        <f ca="1"/>
        <v>0</v>
      </c>
      <c r="C1610" t="b">
        <f ca="1"/>
        <v>0</v>
      </c>
    </row>
    <row r="1611" spans="1:3" hidden="1">
      <c r="A1611" t="b">
        <f ca="1"/>
        <v>0</v>
      </c>
      <c r="B1611" t="b">
        <f ca="1"/>
        <v>0</v>
      </c>
      <c r="C1611" t="b">
        <f ca="1"/>
        <v>0</v>
      </c>
    </row>
    <row r="1612" spans="1:3" hidden="1">
      <c r="A1612" t="b">
        <f ca="1"/>
        <v>0</v>
      </c>
      <c r="B1612" t="b">
        <f ca="1"/>
        <v>0</v>
      </c>
      <c r="C1612" t="b">
        <f ca="1"/>
        <v>0</v>
      </c>
    </row>
    <row r="1613" spans="1:3" hidden="1">
      <c r="A1613" t="b">
        <f ca="1"/>
        <v>0</v>
      </c>
      <c r="B1613" t="b">
        <f ca="1"/>
        <v>0</v>
      </c>
      <c r="C1613" t="b">
        <f ca="1"/>
        <v>0</v>
      </c>
    </row>
    <row r="1614" spans="1:3" hidden="1">
      <c r="A1614" t="b">
        <f ca="1"/>
        <v>0</v>
      </c>
      <c r="B1614" t="b">
        <f ca="1"/>
        <v>0</v>
      </c>
      <c r="C1614" t="b">
        <f ca="1"/>
        <v>0</v>
      </c>
    </row>
    <row r="1615" spans="1:3" hidden="1">
      <c r="A1615" t="b">
        <f ca="1"/>
        <v>0</v>
      </c>
      <c r="B1615" t="b">
        <f ca="1"/>
        <v>0</v>
      </c>
      <c r="C1615" t="b">
        <f ca="1"/>
        <v>0</v>
      </c>
    </row>
    <row r="1616" spans="1:3" hidden="1">
      <c r="A1616" t="b">
        <f ca="1"/>
        <v>0</v>
      </c>
      <c r="B1616" t="b">
        <f ca="1"/>
        <v>0</v>
      </c>
      <c r="C1616" t="b">
        <f ca="1"/>
        <v>0</v>
      </c>
    </row>
    <row r="1617" spans="1:3" hidden="1">
      <c r="A1617" t="b">
        <f ca="1"/>
        <v>0</v>
      </c>
      <c r="B1617" t="b">
        <f ca="1"/>
        <v>0</v>
      </c>
      <c r="C1617" t="b">
        <f ca="1"/>
        <v>0</v>
      </c>
    </row>
    <row r="1618" spans="1:3" hidden="1">
      <c r="A1618" t="b">
        <f ca="1"/>
        <v>0</v>
      </c>
      <c r="B1618" t="b">
        <f ca="1"/>
        <v>0</v>
      </c>
      <c r="C1618" t="b">
        <f ca="1"/>
        <v>0</v>
      </c>
    </row>
    <row r="1619" spans="1:3" hidden="1">
      <c r="A1619" t="b">
        <f ca="1"/>
        <v>0</v>
      </c>
      <c r="B1619" t="b">
        <f ca="1"/>
        <v>0</v>
      </c>
      <c r="C1619" t="b">
        <f ca="1"/>
        <v>0</v>
      </c>
    </row>
    <row r="1620" spans="1:3" hidden="1">
      <c r="A1620" t="b">
        <f ca="1"/>
        <v>0</v>
      </c>
      <c r="B1620" t="b">
        <f ca="1"/>
        <v>0</v>
      </c>
      <c r="C1620" t="b">
        <f ca="1"/>
        <v>0</v>
      </c>
    </row>
    <row r="1621" spans="1:3" hidden="1">
      <c r="A1621" t="b">
        <f ca="1"/>
        <v>0</v>
      </c>
      <c r="B1621" t="b">
        <f ca="1"/>
        <v>0</v>
      </c>
      <c r="C1621" t="b">
        <f ca="1"/>
        <v>0</v>
      </c>
    </row>
    <row r="1622" spans="1:3" hidden="1">
      <c r="A1622" t="b">
        <f ca="1"/>
        <v>0</v>
      </c>
      <c r="B1622" t="b">
        <f ca="1"/>
        <v>0</v>
      </c>
      <c r="C1622" t="b">
        <f ca="1"/>
        <v>0</v>
      </c>
    </row>
    <row r="1623" spans="1:3" hidden="1">
      <c r="A1623" t="b">
        <f ca="1"/>
        <v>0</v>
      </c>
      <c r="B1623" t="b">
        <f ca="1"/>
        <v>0</v>
      </c>
      <c r="C1623" t="b">
        <f ca="1"/>
        <v>0</v>
      </c>
    </row>
    <row r="1624" spans="1:3" hidden="1">
      <c r="A1624" t="b">
        <f ca="1"/>
        <v>0</v>
      </c>
      <c r="B1624" t="b">
        <f ca="1"/>
        <v>0</v>
      </c>
      <c r="C1624" t="b">
        <f ca="1"/>
        <v>0</v>
      </c>
    </row>
    <row r="1625" spans="1:3" hidden="1">
      <c r="A1625" t="b">
        <f ca="1"/>
        <v>0</v>
      </c>
      <c r="B1625" t="b">
        <f ca="1"/>
        <v>0</v>
      </c>
      <c r="C1625" t="b">
        <f ca="1"/>
        <v>0</v>
      </c>
    </row>
    <row r="1626" spans="1:3" hidden="1">
      <c r="A1626" t="b">
        <f ca="1"/>
        <v>0</v>
      </c>
      <c r="B1626" t="b">
        <f ca="1"/>
        <v>0</v>
      </c>
      <c r="C1626" t="b">
        <f ca="1"/>
        <v>0</v>
      </c>
    </row>
    <row r="1627" spans="1:3" hidden="1">
      <c r="A1627" t="b">
        <f ca="1"/>
        <v>0</v>
      </c>
      <c r="B1627" t="b">
        <f ca="1"/>
        <v>0</v>
      </c>
      <c r="C1627" t="b">
        <f ca="1"/>
        <v>0</v>
      </c>
    </row>
    <row r="1628" spans="1:3" hidden="1">
      <c r="A1628" t="b">
        <f ca="1"/>
        <v>0</v>
      </c>
      <c r="B1628" t="b">
        <f ca="1"/>
        <v>0</v>
      </c>
      <c r="C1628" t="b">
        <f ca="1"/>
        <v>0</v>
      </c>
    </row>
    <row r="1629" spans="1:3" hidden="1">
      <c r="A1629" t="b">
        <f ca="1"/>
        <v>0</v>
      </c>
      <c r="B1629" t="b">
        <f ca="1"/>
        <v>0</v>
      </c>
      <c r="C1629" t="b">
        <f ca="1"/>
        <v>0</v>
      </c>
    </row>
    <row r="1630" spans="1:3" hidden="1">
      <c r="A1630" t="b">
        <f ca="1"/>
        <v>0</v>
      </c>
      <c r="B1630" t="b">
        <f ca="1"/>
        <v>0</v>
      </c>
      <c r="C1630" t="b">
        <f ca="1"/>
        <v>0</v>
      </c>
    </row>
    <row r="1631" spans="1:3" hidden="1">
      <c r="A1631" t="b">
        <f ca="1"/>
        <v>0</v>
      </c>
      <c r="B1631" t="b">
        <f ca="1"/>
        <v>0</v>
      </c>
      <c r="C1631" t="b">
        <f ca="1"/>
        <v>0</v>
      </c>
    </row>
    <row r="1632" spans="1:3" hidden="1">
      <c r="A1632" t="b">
        <f ca="1"/>
        <v>0</v>
      </c>
      <c r="B1632" t="b">
        <f ca="1"/>
        <v>0</v>
      </c>
      <c r="C1632" t="b">
        <f ca="1"/>
        <v>0</v>
      </c>
    </row>
    <row r="1633" spans="1:3" hidden="1">
      <c r="A1633" t="b">
        <f ca="1"/>
        <v>0</v>
      </c>
      <c r="B1633" t="b">
        <f ca="1"/>
        <v>0</v>
      </c>
      <c r="C1633" t="b">
        <f ca="1"/>
        <v>0</v>
      </c>
    </row>
    <row r="1634" spans="1:3" hidden="1">
      <c r="A1634" t="b">
        <f ca="1"/>
        <v>0</v>
      </c>
      <c r="B1634" t="b">
        <f ca="1"/>
        <v>0</v>
      </c>
      <c r="C1634" t="b">
        <f ca="1"/>
        <v>0</v>
      </c>
    </row>
    <row r="1635" spans="1:3" hidden="1">
      <c r="A1635" t="b">
        <f ca="1"/>
        <v>0</v>
      </c>
      <c r="B1635" t="b">
        <f ca="1"/>
        <v>0</v>
      </c>
      <c r="C1635" t="b">
        <f ca="1"/>
        <v>0</v>
      </c>
    </row>
    <row r="1636" spans="1:3" hidden="1">
      <c r="A1636" t="b">
        <f ca="1"/>
        <v>0</v>
      </c>
      <c r="B1636" t="b">
        <f ca="1"/>
        <v>0</v>
      </c>
      <c r="C1636" t="b">
        <f ca="1"/>
        <v>0</v>
      </c>
    </row>
    <row r="1637" spans="1:3" hidden="1">
      <c r="A1637" t="b">
        <f ca="1"/>
        <v>0</v>
      </c>
      <c r="B1637" t="b">
        <f ca="1"/>
        <v>0</v>
      </c>
      <c r="C1637" t="b">
        <f ca="1"/>
        <v>0</v>
      </c>
    </row>
    <row r="1638" spans="1:3" hidden="1">
      <c r="A1638" t="b">
        <f ca="1"/>
        <v>0</v>
      </c>
      <c r="B1638" t="b">
        <f ca="1"/>
        <v>0</v>
      </c>
      <c r="C1638" t="b">
        <f ca="1"/>
        <v>0</v>
      </c>
    </row>
    <row r="1639" spans="1:3" hidden="1">
      <c r="A1639" t="b">
        <f ca="1"/>
        <v>0</v>
      </c>
      <c r="B1639" t="b">
        <f ca="1"/>
        <v>0</v>
      </c>
      <c r="C1639" t="b">
        <f ca="1"/>
        <v>0</v>
      </c>
    </row>
    <row r="1640" spans="1:3" hidden="1">
      <c r="A1640" t="b">
        <f ca="1"/>
        <v>0</v>
      </c>
      <c r="B1640" t="b">
        <f ca="1"/>
        <v>0</v>
      </c>
      <c r="C1640" t="b">
        <f ca="1"/>
        <v>0</v>
      </c>
    </row>
    <row r="1641" spans="1:3" hidden="1">
      <c r="A1641" t="b">
        <f ca="1"/>
        <v>0</v>
      </c>
      <c r="B1641" t="b">
        <f ca="1"/>
        <v>0</v>
      </c>
      <c r="C1641" t="b">
        <f ca="1"/>
        <v>0</v>
      </c>
    </row>
    <row r="1642" spans="1:3" hidden="1">
      <c r="A1642" t="b">
        <f ca="1"/>
        <v>0</v>
      </c>
      <c r="B1642" t="b">
        <f ca="1"/>
        <v>0</v>
      </c>
      <c r="C1642" t="b">
        <f ca="1"/>
        <v>0</v>
      </c>
    </row>
    <row r="1643" spans="1:3" hidden="1">
      <c r="A1643" t="b">
        <f ca="1"/>
        <v>0</v>
      </c>
      <c r="B1643" t="b">
        <f ca="1"/>
        <v>0</v>
      </c>
      <c r="C1643" t="b">
        <f ca="1"/>
        <v>0</v>
      </c>
    </row>
    <row r="1644" spans="1:3" hidden="1">
      <c r="A1644" t="b">
        <f ca="1"/>
        <v>0</v>
      </c>
      <c r="B1644" t="b">
        <f ca="1"/>
        <v>0</v>
      </c>
      <c r="C1644" t="b">
        <f ca="1"/>
        <v>0</v>
      </c>
    </row>
    <row r="1645" spans="1:3" hidden="1">
      <c r="A1645" t="b">
        <f ca="1"/>
        <v>0</v>
      </c>
      <c r="B1645" t="b">
        <f ca="1"/>
        <v>0</v>
      </c>
      <c r="C1645" t="b">
        <f ca="1"/>
        <v>0</v>
      </c>
    </row>
    <row r="1646" spans="1:3" hidden="1">
      <c r="A1646" t="b">
        <f ca="1"/>
        <v>0</v>
      </c>
      <c r="B1646" t="b">
        <f ca="1"/>
        <v>0</v>
      </c>
      <c r="C1646" t="b">
        <f ca="1"/>
        <v>0</v>
      </c>
    </row>
    <row r="1647" spans="1:3" hidden="1">
      <c r="A1647" t="b">
        <f ca="1"/>
        <v>0</v>
      </c>
      <c r="B1647" t="b">
        <f ca="1"/>
        <v>0</v>
      </c>
      <c r="C1647" t="b">
        <f ca="1"/>
        <v>0</v>
      </c>
    </row>
    <row r="1648" spans="1:3" hidden="1">
      <c r="A1648" t="b">
        <f ca="1"/>
        <v>0</v>
      </c>
      <c r="B1648" t="b">
        <f ca="1"/>
        <v>0</v>
      </c>
      <c r="C1648" t="b">
        <f ca="1"/>
        <v>0</v>
      </c>
    </row>
    <row r="1649" spans="1:3" hidden="1">
      <c r="A1649" t="b">
        <f ca="1"/>
        <v>0</v>
      </c>
      <c r="B1649" t="b">
        <f ca="1"/>
        <v>0</v>
      </c>
      <c r="C1649" t="b">
        <f ca="1"/>
        <v>0</v>
      </c>
    </row>
    <row r="1650" spans="1:3" hidden="1">
      <c r="A1650" t="b">
        <f ca="1"/>
        <v>0</v>
      </c>
      <c r="B1650" t="b">
        <f ca="1"/>
        <v>0</v>
      </c>
      <c r="C1650" t="b">
        <f ca="1"/>
        <v>0</v>
      </c>
    </row>
    <row r="1651" spans="1:3" hidden="1">
      <c r="A1651" t="b">
        <f ca="1"/>
        <v>0</v>
      </c>
      <c r="B1651" t="b">
        <f ca="1"/>
        <v>0</v>
      </c>
      <c r="C1651" t="b">
        <f ca="1"/>
        <v>0</v>
      </c>
    </row>
    <row r="1652" spans="1:3" hidden="1">
      <c r="A1652" t="b">
        <f ca="1"/>
        <v>0</v>
      </c>
      <c r="B1652" t="b">
        <f ca="1"/>
        <v>0</v>
      </c>
      <c r="C1652" t="b">
        <f ca="1"/>
        <v>0</v>
      </c>
    </row>
    <row r="1653" spans="1:3" hidden="1">
      <c r="A1653" t="b">
        <f ca="1"/>
        <v>0</v>
      </c>
      <c r="B1653" t="b">
        <f ca="1"/>
        <v>0</v>
      </c>
      <c r="C1653" t="b">
        <f ca="1"/>
        <v>0</v>
      </c>
    </row>
    <row r="1654" spans="1:3" hidden="1">
      <c r="A1654" t="b">
        <f ca="1"/>
        <v>0</v>
      </c>
      <c r="B1654" t="b">
        <f ca="1"/>
        <v>0</v>
      </c>
      <c r="C1654" t="b">
        <f ca="1"/>
        <v>0</v>
      </c>
    </row>
    <row r="1655" spans="1:3" hidden="1">
      <c r="A1655" t="b">
        <f ca="1"/>
        <v>0</v>
      </c>
      <c r="B1655" t="b">
        <f ca="1"/>
        <v>0</v>
      </c>
      <c r="C1655" t="b">
        <f ca="1"/>
        <v>0</v>
      </c>
    </row>
    <row r="1656" spans="1:3" hidden="1">
      <c r="A1656" t="b">
        <f ca="1"/>
        <v>0</v>
      </c>
      <c r="B1656" t="b">
        <f ca="1"/>
        <v>0</v>
      </c>
      <c r="C1656" t="b">
        <f ca="1"/>
        <v>0</v>
      </c>
    </row>
    <row r="1657" spans="1:3" hidden="1">
      <c r="A1657" t="b">
        <f ca="1"/>
        <v>0</v>
      </c>
      <c r="B1657" t="b">
        <f ca="1"/>
        <v>0</v>
      </c>
      <c r="C1657" t="b">
        <f ca="1"/>
        <v>0</v>
      </c>
    </row>
    <row r="1658" spans="1:3" hidden="1">
      <c r="A1658" t="b">
        <f ca="1"/>
        <v>0</v>
      </c>
      <c r="B1658" t="b">
        <f ca="1"/>
        <v>0</v>
      </c>
      <c r="C1658" t="b">
        <f ca="1"/>
        <v>0</v>
      </c>
    </row>
    <row r="1659" spans="1:3" hidden="1">
      <c r="A1659" t="b">
        <f ca="1"/>
        <v>0</v>
      </c>
      <c r="B1659" t="b">
        <f ca="1"/>
        <v>0</v>
      </c>
      <c r="C1659" t="b">
        <f ca="1"/>
        <v>0</v>
      </c>
    </row>
    <row r="1660" spans="1:3" hidden="1">
      <c r="A1660" t="b">
        <f ca="1"/>
        <v>0</v>
      </c>
      <c r="B1660" t="b">
        <f ca="1"/>
        <v>0</v>
      </c>
      <c r="C1660" t="b">
        <f ca="1"/>
        <v>0</v>
      </c>
    </row>
    <row r="1661" spans="1:3" hidden="1">
      <c r="A1661" t="b">
        <f ca="1"/>
        <v>0</v>
      </c>
      <c r="B1661" t="b">
        <f ca="1"/>
        <v>0</v>
      </c>
      <c r="C1661" t="b">
        <f ca="1"/>
        <v>0</v>
      </c>
    </row>
    <row r="1662" spans="1:3" hidden="1">
      <c r="A1662" t="b">
        <f ca="1"/>
        <v>0</v>
      </c>
      <c r="B1662" t="b">
        <f ca="1"/>
        <v>0</v>
      </c>
      <c r="C1662" t="b">
        <f ca="1"/>
        <v>0</v>
      </c>
    </row>
    <row r="1663" spans="1:3" hidden="1">
      <c r="A1663" t="b">
        <f ca="1"/>
        <v>0</v>
      </c>
      <c r="B1663" t="b">
        <f ca="1"/>
        <v>0</v>
      </c>
      <c r="C1663" t="b">
        <f ca="1"/>
        <v>0</v>
      </c>
    </row>
    <row r="1664" spans="1:3" hidden="1">
      <c r="A1664" t="b">
        <f ca="1"/>
        <v>0</v>
      </c>
      <c r="B1664" t="b">
        <f ca="1"/>
        <v>0</v>
      </c>
      <c r="C1664" t="b">
        <f ca="1"/>
        <v>0</v>
      </c>
    </row>
    <row r="1665" spans="1:3" hidden="1">
      <c r="A1665" t="b">
        <f ca="1"/>
        <v>0</v>
      </c>
      <c r="B1665" t="b">
        <f ca="1"/>
        <v>0</v>
      </c>
      <c r="C1665" t="b">
        <f ca="1"/>
        <v>0</v>
      </c>
    </row>
    <row r="1666" spans="1:3" hidden="1">
      <c r="A1666" t="b">
        <f ca="1"/>
        <v>0</v>
      </c>
      <c r="B1666" t="b">
        <f ca="1"/>
        <v>0</v>
      </c>
      <c r="C1666" t="b">
        <f ca="1"/>
        <v>0</v>
      </c>
    </row>
    <row r="1667" spans="1:3" hidden="1">
      <c r="A1667" t="b">
        <f ca="1"/>
        <v>0</v>
      </c>
      <c r="B1667" t="b">
        <f ca="1"/>
        <v>0</v>
      </c>
      <c r="C1667" t="b">
        <f ca="1"/>
        <v>0</v>
      </c>
    </row>
    <row r="1668" spans="1:3" hidden="1">
      <c r="A1668" t="b">
        <f ca="1"/>
        <v>0</v>
      </c>
      <c r="B1668" t="b">
        <f ca="1"/>
        <v>0</v>
      </c>
      <c r="C1668" t="b">
        <f ca="1"/>
        <v>0</v>
      </c>
    </row>
    <row r="1669" spans="1:3" hidden="1">
      <c r="A1669" t="b">
        <f ca="1"/>
        <v>0</v>
      </c>
      <c r="B1669" t="b">
        <f ca="1"/>
        <v>0</v>
      </c>
      <c r="C1669" t="b">
        <f ca="1"/>
        <v>0</v>
      </c>
    </row>
    <row r="1670" spans="1:3" hidden="1">
      <c r="A1670" t="b">
        <f ca="1"/>
        <v>0</v>
      </c>
      <c r="B1670" t="b">
        <f ca="1"/>
        <v>0</v>
      </c>
      <c r="C1670" t="b">
        <f ca="1"/>
        <v>0</v>
      </c>
    </row>
    <row r="1671" spans="1:3" hidden="1">
      <c r="A1671" t="b">
        <f ca="1"/>
        <v>0</v>
      </c>
      <c r="B1671" t="b">
        <f ca="1"/>
        <v>0</v>
      </c>
      <c r="C1671" t="b">
        <f ca="1"/>
        <v>0</v>
      </c>
    </row>
    <row r="1672" spans="1:3" hidden="1">
      <c r="A1672" t="b">
        <f ca="1"/>
        <v>0</v>
      </c>
      <c r="B1672" t="b">
        <f ca="1"/>
        <v>0</v>
      </c>
      <c r="C1672" t="b">
        <f ca="1"/>
        <v>0</v>
      </c>
    </row>
    <row r="1673" spans="1:3" hidden="1">
      <c r="A1673" t="b">
        <f ca="1"/>
        <v>0</v>
      </c>
      <c r="B1673" t="b">
        <f ca="1"/>
        <v>0</v>
      </c>
      <c r="C1673" t="b">
        <f ca="1"/>
        <v>0</v>
      </c>
    </row>
    <row r="1674" spans="1:3" hidden="1">
      <c r="A1674" t="b">
        <f ca="1"/>
        <v>0</v>
      </c>
      <c r="B1674" t="b">
        <f ca="1"/>
        <v>0</v>
      </c>
      <c r="C1674" t="b">
        <f ca="1"/>
        <v>0</v>
      </c>
    </row>
    <row r="1675" spans="1:3" hidden="1">
      <c r="A1675" t="b">
        <f ca="1"/>
        <v>0</v>
      </c>
      <c r="B1675" t="b">
        <f ca="1"/>
        <v>0</v>
      </c>
      <c r="C1675" t="b">
        <f ca="1"/>
        <v>0</v>
      </c>
    </row>
    <row r="1676" spans="1:3" hidden="1">
      <c r="A1676" t="b">
        <f ca="1"/>
        <v>0</v>
      </c>
      <c r="B1676" t="b">
        <f ca="1"/>
        <v>0</v>
      </c>
      <c r="C1676" t="b">
        <f ca="1"/>
        <v>0</v>
      </c>
    </row>
    <row r="1677" spans="1:3" hidden="1">
      <c r="A1677" t="b">
        <f ca="1"/>
        <v>0</v>
      </c>
      <c r="B1677" t="b">
        <f ca="1"/>
        <v>0</v>
      </c>
      <c r="C1677" t="b">
        <f ca="1"/>
        <v>0</v>
      </c>
    </row>
    <row r="1678" spans="1:3" hidden="1">
      <c r="A1678" t="b">
        <f ca="1"/>
        <v>0</v>
      </c>
      <c r="B1678" t="b">
        <f ca="1"/>
        <v>0</v>
      </c>
      <c r="C1678" t="b">
        <f ca="1"/>
        <v>0</v>
      </c>
    </row>
    <row r="1679" spans="1:3" hidden="1">
      <c r="A1679" t="b">
        <f ca="1"/>
        <v>0</v>
      </c>
      <c r="B1679" t="b">
        <f ca="1"/>
        <v>0</v>
      </c>
      <c r="C1679" t="b">
        <f ca="1"/>
        <v>0</v>
      </c>
    </row>
    <row r="1680" spans="1:3" hidden="1">
      <c r="A1680" t="b">
        <f ca="1"/>
        <v>0</v>
      </c>
      <c r="B1680" t="b">
        <f ca="1"/>
        <v>0</v>
      </c>
      <c r="C1680" t="b">
        <f ca="1"/>
        <v>0</v>
      </c>
    </row>
    <row r="1681" spans="1:3" hidden="1">
      <c r="A1681" t="b">
        <f ca="1"/>
        <v>0</v>
      </c>
      <c r="B1681" t="b">
        <f ca="1"/>
        <v>0</v>
      </c>
      <c r="C1681" t="b">
        <f ca="1"/>
        <v>0</v>
      </c>
    </row>
    <row r="1682" spans="1:3" hidden="1">
      <c r="A1682" t="b">
        <f ca="1"/>
        <v>0</v>
      </c>
      <c r="B1682" t="b">
        <f ca="1"/>
        <v>0</v>
      </c>
      <c r="C1682" t="b">
        <f ca="1"/>
        <v>0</v>
      </c>
    </row>
    <row r="1683" spans="1:3" hidden="1">
      <c r="A1683" t="b">
        <f ca="1"/>
        <v>0</v>
      </c>
      <c r="B1683" t="b">
        <f ca="1"/>
        <v>0</v>
      </c>
      <c r="C1683" t="b">
        <f ca="1"/>
        <v>0</v>
      </c>
    </row>
    <row r="1684" spans="1:3" hidden="1">
      <c r="A1684" t="b">
        <f ca="1"/>
        <v>0</v>
      </c>
      <c r="B1684" t="b">
        <f ca="1"/>
        <v>0</v>
      </c>
      <c r="C1684" t="b">
        <f ca="1"/>
        <v>0</v>
      </c>
    </row>
    <row r="1685" spans="1:3" hidden="1">
      <c r="A1685" t="b">
        <f ca="1"/>
        <v>0</v>
      </c>
      <c r="B1685" t="b">
        <f ca="1"/>
        <v>0</v>
      </c>
      <c r="C1685" t="b">
        <f ca="1"/>
        <v>0</v>
      </c>
    </row>
    <row r="1686" spans="1:3" hidden="1">
      <c r="A1686" t="b">
        <f ca="1"/>
        <v>0</v>
      </c>
      <c r="B1686" t="b">
        <f ca="1"/>
        <v>0</v>
      </c>
      <c r="C1686" t="b">
        <f ca="1"/>
        <v>0</v>
      </c>
    </row>
    <row r="1687" spans="1:3" hidden="1">
      <c r="A1687" t="b">
        <f ca="1"/>
        <v>0</v>
      </c>
      <c r="B1687" t="b">
        <f ca="1"/>
        <v>0</v>
      </c>
      <c r="C1687" t="b">
        <f ca="1"/>
        <v>0</v>
      </c>
    </row>
    <row r="1688" spans="1:3" hidden="1">
      <c r="A1688" t="b">
        <f ca="1"/>
        <v>0</v>
      </c>
      <c r="B1688" t="b">
        <f ca="1"/>
        <v>0</v>
      </c>
      <c r="C1688" t="b">
        <f ca="1"/>
        <v>0</v>
      </c>
    </row>
    <row r="1689" spans="1:3" hidden="1">
      <c r="A1689" t="b">
        <f ca="1"/>
        <v>0</v>
      </c>
      <c r="B1689" t="b">
        <f ca="1"/>
        <v>0</v>
      </c>
      <c r="C1689" t="b">
        <f ca="1"/>
        <v>0</v>
      </c>
    </row>
    <row r="1690" spans="1:3" hidden="1">
      <c r="A1690" t="b">
        <f ca="1"/>
        <v>0</v>
      </c>
      <c r="B1690" t="b">
        <f ca="1"/>
        <v>0</v>
      </c>
      <c r="C1690" t="b">
        <f ca="1"/>
        <v>0</v>
      </c>
    </row>
    <row r="1691" spans="1:3" hidden="1">
      <c r="A1691" t="b">
        <f ca="1"/>
        <v>0</v>
      </c>
      <c r="B1691" t="b">
        <f ca="1"/>
        <v>0</v>
      </c>
      <c r="C1691" t="b">
        <f ca="1"/>
        <v>0</v>
      </c>
    </row>
    <row r="1692" spans="1:3" hidden="1">
      <c r="A1692" t="b">
        <f ca="1"/>
        <v>0</v>
      </c>
      <c r="B1692" t="b">
        <f ca="1"/>
        <v>0</v>
      </c>
      <c r="C1692" t="b">
        <f ca="1"/>
        <v>0</v>
      </c>
    </row>
    <row r="1693" spans="1:3" hidden="1">
      <c r="A1693" t="b">
        <f ca="1"/>
        <v>0</v>
      </c>
      <c r="B1693" t="b">
        <f ca="1"/>
        <v>0</v>
      </c>
      <c r="C1693" t="b">
        <f ca="1"/>
        <v>0</v>
      </c>
    </row>
    <row r="1694" spans="1:3" hidden="1">
      <c r="A1694" t="b">
        <f ca="1"/>
        <v>0</v>
      </c>
      <c r="B1694" t="b">
        <f ca="1"/>
        <v>0</v>
      </c>
      <c r="C1694" t="b">
        <f ca="1"/>
        <v>0</v>
      </c>
    </row>
    <row r="1695" spans="1:3" hidden="1">
      <c r="A1695" t="b">
        <f ca="1"/>
        <v>0</v>
      </c>
      <c r="B1695" t="b">
        <f ca="1"/>
        <v>0</v>
      </c>
      <c r="C1695" t="b">
        <f ca="1"/>
        <v>0</v>
      </c>
    </row>
    <row r="1696" spans="1:3" hidden="1">
      <c r="A1696" t="b">
        <f ca="1"/>
        <v>0</v>
      </c>
      <c r="B1696" t="b">
        <f ca="1"/>
        <v>0</v>
      </c>
      <c r="C1696" t="b">
        <f ca="1"/>
        <v>0</v>
      </c>
    </row>
    <row r="1697" spans="1:3" hidden="1">
      <c r="A1697" t="b">
        <f ca="1"/>
        <v>0</v>
      </c>
      <c r="B1697" t="b">
        <f ca="1"/>
        <v>0</v>
      </c>
      <c r="C1697" t="b">
        <f ca="1"/>
        <v>0</v>
      </c>
    </row>
    <row r="1698" spans="1:3" hidden="1">
      <c r="A1698" t="b">
        <f ca="1"/>
        <v>0</v>
      </c>
      <c r="B1698" t="b">
        <f ca="1"/>
        <v>0</v>
      </c>
      <c r="C1698" t="b">
        <f ca="1"/>
        <v>0</v>
      </c>
    </row>
    <row r="1699" spans="1:3" hidden="1">
      <c r="A1699" t="b">
        <f ca="1"/>
        <v>0</v>
      </c>
      <c r="B1699" t="b">
        <f ca="1"/>
        <v>0</v>
      </c>
      <c r="C1699" t="b">
        <f ca="1"/>
        <v>0</v>
      </c>
    </row>
    <row r="1700" spans="1:3" hidden="1">
      <c r="A1700" t="b">
        <f ca="1"/>
        <v>0</v>
      </c>
      <c r="B1700" t="b">
        <f ca="1"/>
        <v>0</v>
      </c>
      <c r="C1700" t="b">
        <f ca="1"/>
        <v>0</v>
      </c>
    </row>
    <row r="1701" spans="1:3" hidden="1">
      <c r="A1701" t="b">
        <f ca="1"/>
        <v>0</v>
      </c>
      <c r="B1701" t="b">
        <f ca="1"/>
        <v>0</v>
      </c>
      <c r="C1701" t="b">
        <f ca="1"/>
        <v>0</v>
      </c>
    </row>
    <row r="1702" spans="1:3" hidden="1">
      <c r="A1702" t="b">
        <f ca="1"/>
        <v>0</v>
      </c>
      <c r="B1702" t="b">
        <f ca="1"/>
        <v>0</v>
      </c>
      <c r="C1702" t="b">
        <f ca="1"/>
        <v>0</v>
      </c>
    </row>
    <row r="1703" spans="1:3" hidden="1">
      <c r="A1703" t="b">
        <f ca="1"/>
        <v>0</v>
      </c>
      <c r="B1703" t="b">
        <f ca="1"/>
        <v>0</v>
      </c>
      <c r="C1703" t="b">
        <f ca="1"/>
        <v>0</v>
      </c>
    </row>
    <row r="1704" spans="1:3" hidden="1">
      <c r="A1704" t="b">
        <f ca="1"/>
        <v>0</v>
      </c>
      <c r="B1704" t="b">
        <f ca="1"/>
        <v>0</v>
      </c>
      <c r="C1704" t="b">
        <f ca="1"/>
        <v>0</v>
      </c>
    </row>
    <row r="1705" spans="1:3" hidden="1">
      <c r="A1705" t="b">
        <f ca="1"/>
        <v>0</v>
      </c>
      <c r="B1705" t="b">
        <f ca="1"/>
        <v>0</v>
      </c>
      <c r="C1705" t="b">
        <f ca="1"/>
        <v>0</v>
      </c>
    </row>
    <row r="1706" spans="1:3" hidden="1">
      <c r="A1706" t="b">
        <f ca="1"/>
        <v>0</v>
      </c>
      <c r="B1706" t="b">
        <f ca="1"/>
        <v>0</v>
      </c>
      <c r="C1706" t="b">
        <f ca="1"/>
        <v>0</v>
      </c>
    </row>
    <row r="1707" spans="1:3" hidden="1">
      <c r="A1707" t="b">
        <f ca="1"/>
        <v>0</v>
      </c>
      <c r="B1707" t="b">
        <f ca="1"/>
        <v>0</v>
      </c>
      <c r="C1707" t="b">
        <f ca="1"/>
        <v>0</v>
      </c>
    </row>
    <row r="1708" spans="1:3" hidden="1">
      <c r="A1708" t="b">
        <f ca="1"/>
        <v>0</v>
      </c>
      <c r="B1708" t="b">
        <f ca="1"/>
        <v>0</v>
      </c>
      <c r="C1708" t="b">
        <f ca="1"/>
        <v>0</v>
      </c>
    </row>
    <row r="1709" spans="1:3" hidden="1">
      <c r="A1709" t="b">
        <f ca="1"/>
        <v>0</v>
      </c>
      <c r="B1709" t="b">
        <f ca="1"/>
        <v>0</v>
      </c>
      <c r="C1709" t="b">
        <f ca="1"/>
        <v>0</v>
      </c>
    </row>
    <row r="1710" spans="1:3" hidden="1">
      <c r="A1710" t="b">
        <f ca="1"/>
        <v>0</v>
      </c>
      <c r="B1710" t="b">
        <f ca="1"/>
        <v>0</v>
      </c>
      <c r="C1710" t="b">
        <f ca="1"/>
        <v>0</v>
      </c>
    </row>
    <row r="1711" spans="1:3" hidden="1">
      <c r="A1711" t="b">
        <f ca="1"/>
        <v>0</v>
      </c>
      <c r="B1711" t="b">
        <f ca="1"/>
        <v>0</v>
      </c>
      <c r="C1711" t="b">
        <f ca="1"/>
        <v>0</v>
      </c>
    </row>
    <row r="1712" spans="1:3" hidden="1">
      <c r="A1712" t="b">
        <f ca="1"/>
        <v>0</v>
      </c>
      <c r="B1712" t="b">
        <f ca="1"/>
        <v>0</v>
      </c>
      <c r="C1712" t="b">
        <f ca="1"/>
        <v>0</v>
      </c>
    </row>
    <row r="1713" spans="1:3" hidden="1">
      <c r="A1713" t="b">
        <f ca="1"/>
        <v>0</v>
      </c>
      <c r="B1713" t="b">
        <f ca="1"/>
        <v>0</v>
      </c>
      <c r="C1713" t="b">
        <f ca="1"/>
        <v>0</v>
      </c>
    </row>
    <row r="1714" spans="1:3" hidden="1">
      <c r="A1714" t="b">
        <f ca="1"/>
        <v>0</v>
      </c>
      <c r="B1714" t="b">
        <f ca="1"/>
        <v>0</v>
      </c>
      <c r="C1714" t="b">
        <f ca="1"/>
        <v>0</v>
      </c>
    </row>
    <row r="1715" spans="1:3" hidden="1">
      <c r="A1715" t="b">
        <f ca="1"/>
        <v>0</v>
      </c>
      <c r="B1715" t="b">
        <f ca="1"/>
        <v>0</v>
      </c>
      <c r="C1715" t="b">
        <f ca="1"/>
        <v>0</v>
      </c>
    </row>
    <row r="1716" spans="1:3" hidden="1">
      <c r="A1716" t="b">
        <f ca="1"/>
        <v>0</v>
      </c>
      <c r="B1716" t="b">
        <f ca="1"/>
        <v>0</v>
      </c>
      <c r="C1716" t="b">
        <f ca="1"/>
        <v>0</v>
      </c>
    </row>
    <row r="1717" spans="1:3" hidden="1">
      <c r="A1717" t="b">
        <f ca="1"/>
        <v>0</v>
      </c>
      <c r="B1717" t="b">
        <f ca="1"/>
        <v>0</v>
      </c>
      <c r="C1717" t="b">
        <f ca="1"/>
        <v>0</v>
      </c>
    </row>
    <row r="1718" spans="1:3" hidden="1">
      <c r="A1718" t="b">
        <f ca="1"/>
        <v>0</v>
      </c>
      <c r="B1718" t="b">
        <f ca="1"/>
        <v>0</v>
      </c>
      <c r="C1718" t="b">
        <f ca="1"/>
        <v>0</v>
      </c>
    </row>
    <row r="1719" spans="1:3" hidden="1">
      <c r="A1719" t="b">
        <f ca="1"/>
        <v>0</v>
      </c>
      <c r="B1719" t="b">
        <f ca="1"/>
        <v>0</v>
      </c>
      <c r="C1719" t="b">
        <f ca="1"/>
        <v>0</v>
      </c>
    </row>
    <row r="1720" spans="1:3" hidden="1">
      <c r="A1720" t="b">
        <f ca="1"/>
        <v>0</v>
      </c>
      <c r="B1720" t="b">
        <f ca="1"/>
        <v>0</v>
      </c>
      <c r="C1720" t="b">
        <f ca="1"/>
        <v>0</v>
      </c>
    </row>
    <row r="1721" spans="1:3" hidden="1">
      <c r="A1721" t="b">
        <f ca="1"/>
        <v>0</v>
      </c>
      <c r="B1721" t="b">
        <f ca="1"/>
        <v>0</v>
      </c>
      <c r="C1721" t="b">
        <f ca="1"/>
        <v>0</v>
      </c>
    </row>
    <row r="1722" spans="1:3" hidden="1">
      <c r="A1722" t="b">
        <f ca="1"/>
        <v>0</v>
      </c>
      <c r="B1722" t="b">
        <f ca="1"/>
        <v>0</v>
      </c>
      <c r="C1722" t="b">
        <f ca="1"/>
        <v>0</v>
      </c>
    </row>
    <row r="1723" spans="1:3" hidden="1">
      <c r="A1723" t="b">
        <f ca="1"/>
        <v>0</v>
      </c>
      <c r="B1723" t="b">
        <f ca="1"/>
        <v>0</v>
      </c>
      <c r="C1723" t="b">
        <f ca="1"/>
        <v>0</v>
      </c>
    </row>
    <row r="1724" spans="1:3" hidden="1">
      <c r="A1724" t="b">
        <f ca="1"/>
        <v>0</v>
      </c>
      <c r="B1724" t="b">
        <f ca="1"/>
        <v>0</v>
      </c>
      <c r="C1724" t="b">
        <f ca="1"/>
        <v>0</v>
      </c>
    </row>
    <row r="1725" spans="1:3" hidden="1">
      <c r="A1725" t="b">
        <f ca="1"/>
        <v>0</v>
      </c>
      <c r="B1725" t="b">
        <f ca="1"/>
        <v>0</v>
      </c>
      <c r="C1725" t="b">
        <f ca="1"/>
        <v>0</v>
      </c>
    </row>
    <row r="1726" spans="1:3" hidden="1">
      <c r="A1726" t="b">
        <f ca="1"/>
        <v>0</v>
      </c>
      <c r="B1726" t="b">
        <f ca="1"/>
        <v>0</v>
      </c>
      <c r="C1726" t="b">
        <f ca="1"/>
        <v>0</v>
      </c>
    </row>
    <row r="1727" spans="1:3" hidden="1">
      <c r="A1727" t="b">
        <f ca="1"/>
        <v>0</v>
      </c>
      <c r="B1727" t="b">
        <f ca="1"/>
        <v>0</v>
      </c>
      <c r="C1727" t="b">
        <f ca="1"/>
        <v>0</v>
      </c>
    </row>
    <row r="1728" spans="1:3" hidden="1">
      <c r="A1728" t="b">
        <f ca="1"/>
        <v>0</v>
      </c>
      <c r="B1728" t="b">
        <f ca="1"/>
        <v>0</v>
      </c>
      <c r="C1728" t="b">
        <f ca="1"/>
        <v>0</v>
      </c>
    </row>
    <row r="1729" spans="1:3" hidden="1">
      <c r="A1729" t="b">
        <f ca="1"/>
        <v>0</v>
      </c>
      <c r="B1729" t="b">
        <f ca="1"/>
        <v>0</v>
      </c>
      <c r="C1729" t="b">
        <f ca="1"/>
        <v>0</v>
      </c>
    </row>
    <row r="1730" spans="1:3" hidden="1">
      <c r="A1730" t="b">
        <f ca="1"/>
        <v>0</v>
      </c>
      <c r="B1730" t="b">
        <f ca="1"/>
        <v>0</v>
      </c>
      <c r="C1730" t="b">
        <f ca="1"/>
        <v>0</v>
      </c>
    </row>
    <row r="1731" spans="1:3" hidden="1">
      <c r="A1731" t="b">
        <f ca="1"/>
        <v>0</v>
      </c>
      <c r="B1731" t="b">
        <f ca="1"/>
        <v>0</v>
      </c>
      <c r="C1731" t="b">
        <f ca="1"/>
        <v>0</v>
      </c>
    </row>
    <row r="1732" spans="1:3" hidden="1">
      <c r="A1732" t="b">
        <f ca="1"/>
        <v>0</v>
      </c>
      <c r="B1732" t="b">
        <f ca="1"/>
        <v>0</v>
      </c>
      <c r="C1732" t="b">
        <f ca="1"/>
        <v>0</v>
      </c>
    </row>
    <row r="1733" spans="1:3" hidden="1">
      <c r="A1733" t="b">
        <f ca="1"/>
        <v>0</v>
      </c>
      <c r="B1733" t="b">
        <f ca="1"/>
        <v>0</v>
      </c>
      <c r="C1733" t="b">
        <f ca="1"/>
        <v>0</v>
      </c>
    </row>
    <row r="1734" spans="1:3" hidden="1">
      <c r="A1734" t="b">
        <f ca="1"/>
        <v>0</v>
      </c>
      <c r="B1734" t="b">
        <f ca="1"/>
        <v>0</v>
      </c>
      <c r="C1734" t="b">
        <f ca="1"/>
        <v>0</v>
      </c>
    </row>
    <row r="1735" spans="1:3" hidden="1">
      <c r="A1735" t="b">
        <f ca="1"/>
        <v>0</v>
      </c>
      <c r="B1735" t="b">
        <f ca="1"/>
        <v>0</v>
      </c>
      <c r="C1735" t="b">
        <f ca="1"/>
        <v>0</v>
      </c>
    </row>
    <row r="1736" spans="1:3" hidden="1">
      <c r="A1736" t="b">
        <f ca="1"/>
        <v>0</v>
      </c>
      <c r="B1736" t="b">
        <f ca="1"/>
        <v>0</v>
      </c>
      <c r="C1736" t="b">
        <f ca="1"/>
        <v>0</v>
      </c>
    </row>
    <row r="1737" spans="1:3" hidden="1">
      <c r="A1737" t="b">
        <f ca="1"/>
        <v>0</v>
      </c>
      <c r="B1737" t="b">
        <f ca="1"/>
        <v>0</v>
      </c>
      <c r="C1737" t="b">
        <f ca="1"/>
        <v>0</v>
      </c>
    </row>
    <row r="1738" spans="1:3" hidden="1">
      <c r="A1738" t="b">
        <f ca="1"/>
        <v>0</v>
      </c>
      <c r="B1738" t="b">
        <f ca="1"/>
        <v>0</v>
      </c>
      <c r="C1738" t="b">
        <f ca="1"/>
        <v>0</v>
      </c>
    </row>
    <row r="1739" spans="1:3" hidden="1">
      <c r="A1739" t="b">
        <f ca="1"/>
        <v>0</v>
      </c>
      <c r="B1739" t="b">
        <f ca="1"/>
        <v>0</v>
      </c>
      <c r="C1739" t="b">
        <f ca="1"/>
        <v>0</v>
      </c>
    </row>
    <row r="1740" spans="1:3" hidden="1">
      <c r="A1740" t="b">
        <f ca="1"/>
        <v>0</v>
      </c>
      <c r="B1740" t="b">
        <f ca="1"/>
        <v>0</v>
      </c>
      <c r="C1740" t="b">
        <f ca="1"/>
        <v>0</v>
      </c>
    </row>
    <row r="1741" spans="1:3" hidden="1">
      <c r="A1741" t="b">
        <f ca="1"/>
        <v>0</v>
      </c>
      <c r="B1741" t="b">
        <f ca="1"/>
        <v>0</v>
      </c>
      <c r="C1741" t="b">
        <f ca="1"/>
        <v>0</v>
      </c>
    </row>
    <row r="1742" spans="1:3" hidden="1">
      <c r="A1742" t="b">
        <f ca="1"/>
        <v>0</v>
      </c>
      <c r="B1742" t="b">
        <f ca="1"/>
        <v>0</v>
      </c>
      <c r="C1742" t="b">
        <f ca="1"/>
        <v>0</v>
      </c>
    </row>
    <row r="1743" spans="1:3" hidden="1">
      <c r="A1743" t="b">
        <f ca="1"/>
        <v>0</v>
      </c>
      <c r="B1743" t="b">
        <f ca="1"/>
        <v>0</v>
      </c>
      <c r="C1743" t="b">
        <f ca="1"/>
        <v>0</v>
      </c>
    </row>
    <row r="1744" spans="1:3" hidden="1">
      <c r="A1744" t="b">
        <f ca="1"/>
        <v>0</v>
      </c>
      <c r="B1744" t="b">
        <f ca="1"/>
        <v>0</v>
      </c>
      <c r="C1744" t="b">
        <f ca="1"/>
        <v>0</v>
      </c>
    </row>
    <row r="1745" spans="1:3" hidden="1">
      <c r="A1745" t="b">
        <f ca="1"/>
        <v>0</v>
      </c>
      <c r="B1745" t="b">
        <f ca="1"/>
        <v>0</v>
      </c>
      <c r="C1745" t="b">
        <f ca="1"/>
        <v>0</v>
      </c>
    </row>
    <row r="1746" spans="1:3" hidden="1">
      <c r="A1746" t="b">
        <f ca="1"/>
        <v>0</v>
      </c>
      <c r="B1746" t="b">
        <f ca="1"/>
        <v>0</v>
      </c>
      <c r="C1746" t="b">
        <f ca="1"/>
        <v>0</v>
      </c>
    </row>
    <row r="1747" spans="1:3" hidden="1">
      <c r="A1747" t="b">
        <f ca="1"/>
        <v>0</v>
      </c>
      <c r="B1747" t="b">
        <f ca="1"/>
        <v>0</v>
      </c>
      <c r="C1747" t="b">
        <f ca="1"/>
        <v>0</v>
      </c>
    </row>
    <row r="1748" spans="1:3" hidden="1">
      <c r="A1748" t="b">
        <f ca="1"/>
        <v>0</v>
      </c>
      <c r="B1748" t="b">
        <f ca="1"/>
        <v>0</v>
      </c>
      <c r="C1748" t="b">
        <f ca="1"/>
        <v>0</v>
      </c>
    </row>
    <row r="1749" spans="1:3" hidden="1">
      <c r="A1749" t="b">
        <f ca="1"/>
        <v>0</v>
      </c>
      <c r="B1749" t="b">
        <f ca="1"/>
        <v>0</v>
      </c>
      <c r="C1749" t="b">
        <f ca="1"/>
        <v>0</v>
      </c>
    </row>
    <row r="1750" spans="1:3" hidden="1">
      <c r="A1750" t="b">
        <f ca="1"/>
        <v>0</v>
      </c>
      <c r="B1750" t="b">
        <f ca="1"/>
        <v>0</v>
      </c>
      <c r="C1750" t="b">
        <f ca="1"/>
        <v>0</v>
      </c>
    </row>
    <row r="1751" spans="1:3" hidden="1">
      <c r="A1751" t="b">
        <f ca="1"/>
        <v>0</v>
      </c>
      <c r="B1751" t="b">
        <f ca="1"/>
        <v>0</v>
      </c>
      <c r="C1751" t="b">
        <f ca="1"/>
        <v>0</v>
      </c>
    </row>
    <row r="1752" spans="1:3" hidden="1">
      <c r="A1752" t="b">
        <f ca="1"/>
        <v>0</v>
      </c>
      <c r="B1752" t="b">
        <f ca="1"/>
        <v>0</v>
      </c>
      <c r="C1752" t="b">
        <f ca="1"/>
        <v>0</v>
      </c>
    </row>
    <row r="1753" spans="1:3" hidden="1">
      <c r="A1753" t="b">
        <f ca="1"/>
        <v>0</v>
      </c>
      <c r="B1753" t="b">
        <f ca="1"/>
        <v>0</v>
      </c>
      <c r="C1753" t="b">
        <f ca="1"/>
        <v>0</v>
      </c>
    </row>
    <row r="1754" spans="1:3" hidden="1">
      <c r="A1754" t="b">
        <f ca="1"/>
        <v>0</v>
      </c>
      <c r="B1754" t="b">
        <f ca="1"/>
        <v>0</v>
      </c>
      <c r="C1754" t="b">
        <f ca="1"/>
        <v>0</v>
      </c>
    </row>
    <row r="1755" spans="1:3" hidden="1">
      <c r="A1755" t="b">
        <f ca="1"/>
        <v>0</v>
      </c>
      <c r="B1755" t="b">
        <f ca="1"/>
        <v>0</v>
      </c>
      <c r="C1755" t="b">
        <f ca="1"/>
        <v>0</v>
      </c>
    </row>
    <row r="1756" spans="1:3" hidden="1">
      <c r="A1756" t="b">
        <f ca="1"/>
        <v>0</v>
      </c>
      <c r="B1756" t="b">
        <f ca="1"/>
        <v>0</v>
      </c>
      <c r="C1756" t="b">
        <f ca="1"/>
        <v>0</v>
      </c>
    </row>
    <row r="1757" spans="1:3" hidden="1">
      <c r="A1757" t="b">
        <f ca="1"/>
        <v>0</v>
      </c>
      <c r="B1757" t="b">
        <f ca="1"/>
        <v>0</v>
      </c>
      <c r="C1757" t="b">
        <f ca="1"/>
        <v>0</v>
      </c>
    </row>
    <row r="1758" spans="1:3" hidden="1">
      <c r="A1758" t="b">
        <f ca="1"/>
        <v>0</v>
      </c>
      <c r="B1758" t="b">
        <f ca="1"/>
        <v>0</v>
      </c>
      <c r="C1758" t="b">
        <f ca="1"/>
        <v>0</v>
      </c>
    </row>
    <row r="1759" spans="1:3" hidden="1">
      <c r="A1759" t="b">
        <f ca="1"/>
        <v>0</v>
      </c>
      <c r="B1759" t="b">
        <f ca="1"/>
        <v>0</v>
      </c>
      <c r="C1759" t="b">
        <f ca="1"/>
        <v>0</v>
      </c>
    </row>
    <row r="1760" spans="1:3" hidden="1">
      <c r="A1760" t="b">
        <f ca="1"/>
        <v>0</v>
      </c>
      <c r="B1760" t="b">
        <f ca="1"/>
        <v>0</v>
      </c>
      <c r="C1760" t="b">
        <f ca="1"/>
        <v>0</v>
      </c>
    </row>
    <row r="1761" spans="1:3" hidden="1">
      <c r="A1761" t="b">
        <f ca="1"/>
        <v>0</v>
      </c>
      <c r="B1761" t="b">
        <f ca="1"/>
        <v>0</v>
      </c>
      <c r="C1761" t="b">
        <f ca="1"/>
        <v>0</v>
      </c>
    </row>
    <row r="1762" spans="1:3" hidden="1">
      <c r="A1762" t="b">
        <f ca="1"/>
        <v>0</v>
      </c>
      <c r="B1762" t="b">
        <f ca="1"/>
        <v>0</v>
      </c>
      <c r="C1762" t="b">
        <f ca="1"/>
        <v>0</v>
      </c>
    </row>
    <row r="1763" spans="1:3" hidden="1">
      <c r="A1763" t="b">
        <f ca="1"/>
        <v>0</v>
      </c>
      <c r="B1763" t="b">
        <f ca="1"/>
        <v>0</v>
      </c>
      <c r="C1763" t="b">
        <f ca="1"/>
        <v>0</v>
      </c>
    </row>
    <row r="1764" spans="1:3" hidden="1">
      <c r="A1764" t="b">
        <f ca="1"/>
        <v>0</v>
      </c>
      <c r="B1764" t="b">
        <f ca="1"/>
        <v>0</v>
      </c>
      <c r="C1764" t="b">
        <f ca="1"/>
        <v>0</v>
      </c>
    </row>
    <row r="1765" spans="1:3" hidden="1">
      <c r="A1765" t="b">
        <f ca="1"/>
        <v>0</v>
      </c>
      <c r="B1765" t="b">
        <f ca="1"/>
        <v>0</v>
      </c>
      <c r="C1765" t="b">
        <f ca="1"/>
        <v>0</v>
      </c>
    </row>
    <row r="1766" spans="1:3" hidden="1">
      <c r="A1766" t="b">
        <f ca="1"/>
        <v>0</v>
      </c>
      <c r="B1766" t="b">
        <f ca="1"/>
        <v>0</v>
      </c>
      <c r="C1766" t="b">
        <f ca="1"/>
        <v>0</v>
      </c>
    </row>
    <row r="1767" spans="1:3" hidden="1">
      <c r="A1767" t="b">
        <f ca="1"/>
        <v>0</v>
      </c>
      <c r="B1767" t="b">
        <f ca="1"/>
        <v>0</v>
      </c>
      <c r="C1767" t="b">
        <f ca="1"/>
        <v>0</v>
      </c>
    </row>
    <row r="1768" spans="1:3" hidden="1">
      <c r="A1768" t="b">
        <f ca="1"/>
        <v>0</v>
      </c>
      <c r="B1768" t="b">
        <f ca="1"/>
        <v>0</v>
      </c>
      <c r="C1768" t="b">
        <f ca="1"/>
        <v>0</v>
      </c>
    </row>
    <row r="1769" spans="1:3" hidden="1">
      <c r="A1769" t="b">
        <f ca="1"/>
        <v>0</v>
      </c>
      <c r="B1769" t="b">
        <f ca="1"/>
        <v>0</v>
      </c>
      <c r="C1769" t="b">
        <f ca="1"/>
        <v>0</v>
      </c>
    </row>
    <row r="1770" spans="1:3" hidden="1">
      <c r="A1770" t="b">
        <f ca="1"/>
        <v>0</v>
      </c>
      <c r="B1770" t="b">
        <f ca="1"/>
        <v>0</v>
      </c>
      <c r="C1770" t="b">
        <f ca="1"/>
        <v>0</v>
      </c>
    </row>
    <row r="1771" spans="1:3" hidden="1">
      <c r="A1771" t="b">
        <f ca="1"/>
        <v>0</v>
      </c>
      <c r="B1771" t="b">
        <f ca="1"/>
        <v>0</v>
      </c>
      <c r="C1771" t="b">
        <f ca="1"/>
        <v>0</v>
      </c>
    </row>
    <row r="1772" spans="1:3" hidden="1">
      <c r="A1772" t="b">
        <f ca="1"/>
        <v>0</v>
      </c>
      <c r="B1772" t="b">
        <f ca="1"/>
        <v>0</v>
      </c>
      <c r="C1772" t="b">
        <f ca="1"/>
        <v>0</v>
      </c>
    </row>
    <row r="1773" spans="1:3" hidden="1">
      <c r="A1773" t="b">
        <f ca="1"/>
        <v>0</v>
      </c>
      <c r="B1773" t="b">
        <f ca="1"/>
        <v>0</v>
      </c>
      <c r="C1773" t="b">
        <f ca="1"/>
        <v>0</v>
      </c>
    </row>
    <row r="1774" spans="1:3" hidden="1">
      <c r="A1774" t="b">
        <f ca="1"/>
        <v>0</v>
      </c>
      <c r="B1774" t="b">
        <f ca="1"/>
        <v>0</v>
      </c>
      <c r="C1774" t="b">
        <f ca="1"/>
        <v>0</v>
      </c>
    </row>
    <row r="1775" spans="1:3" hidden="1">
      <c r="A1775" t="b">
        <f ca="1"/>
        <v>0</v>
      </c>
      <c r="B1775" t="b">
        <f ca="1"/>
        <v>0</v>
      </c>
      <c r="C1775" t="b">
        <f ca="1"/>
        <v>0</v>
      </c>
    </row>
    <row r="1776" spans="1:3" hidden="1">
      <c r="A1776" t="b">
        <f ca="1"/>
        <v>0</v>
      </c>
      <c r="B1776" t="b">
        <f ca="1"/>
        <v>0</v>
      </c>
      <c r="C1776" t="b">
        <f ca="1"/>
        <v>0</v>
      </c>
    </row>
    <row r="1777" spans="1:3" hidden="1">
      <c r="A1777" t="b">
        <f ca="1"/>
        <v>0</v>
      </c>
      <c r="B1777" t="b">
        <f ca="1"/>
        <v>0</v>
      </c>
      <c r="C1777" t="b">
        <f ca="1"/>
        <v>0</v>
      </c>
    </row>
    <row r="1778" spans="1:3" hidden="1">
      <c r="A1778" t="b">
        <f ca="1"/>
        <v>0</v>
      </c>
      <c r="B1778" t="b">
        <f ca="1"/>
        <v>0</v>
      </c>
      <c r="C1778" t="b">
        <f ca="1"/>
        <v>0</v>
      </c>
    </row>
    <row r="1779" spans="1:3" hidden="1">
      <c r="A1779" t="b">
        <f ca="1"/>
        <v>0</v>
      </c>
      <c r="B1779" t="b">
        <f ca="1"/>
        <v>0</v>
      </c>
      <c r="C1779" t="b">
        <f ca="1"/>
        <v>0</v>
      </c>
    </row>
    <row r="1780" spans="1:3" hidden="1">
      <c r="A1780" t="b">
        <f ca="1"/>
        <v>0</v>
      </c>
      <c r="B1780" t="b">
        <f ca="1"/>
        <v>0</v>
      </c>
      <c r="C1780" t="b">
        <f ca="1"/>
        <v>0</v>
      </c>
    </row>
    <row r="1781" spans="1:3" hidden="1">
      <c r="A1781" t="b">
        <f ca="1"/>
        <v>0</v>
      </c>
      <c r="B1781" t="b">
        <f ca="1"/>
        <v>0</v>
      </c>
      <c r="C1781" t="b">
        <f ca="1"/>
        <v>0</v>
      </c>
    </row>
    <row r="1782" spans="1:3" hidden="1">
      <c r="A1782" t="b">
        <f ca="1"/>
        <v>0</v>
      </c>
      <c r="B1782" t="b">
        <f ca="1"/>
        <v>0</v>
      </c>
      <c r="C1782" t="b">
        <f ca="1"/>
        <v>0</v>
      </c>
    </row>
    <row r="1783" spans="1:3" hidden="1">
      <c r="A1783" t="b">
        <f ca="1"/>
        <v>0</v>
      </c>
      <c r="B1783" t="b">
        <f ca="1"/>
        <v>0</v>
      </c>
      <c r="C1783" t="b">
        <f ca="1"/>
        <v>0</v>
      </c>
    </row>
    <row r="1784" spans="1:3" hidden="1">
      <c r="A1784" t="b">
        <f ca="1"/>
        <v>0</v>
      </c>
      <c r="B1784" t="b">
        <f ca="1"/>
        <v>0</v>
      </c>
      <c r="C1784" t="b">
        <f ca="1"/>
        <v>0</v>
      </c>
    </row>
    <row r="1785" spans="1:3" hidden="1">
      <c r="A1785" t="b">
        <f ca="1"/>
        <v>0</v>
      </c>
      <c r="B1785" t="b">
        <f ca="1"/>
        <v>0</v>
      </c>
      <c r="C1785" t="b">
        <f ca="1"/>
        <v>0</v>
      </c>
    </row>
    <row r="1786" spans="1:3" hidden="1">
      <c r="A1786" t="b">
        <f ca="1"/>
        <v>0</v>
      </c>
      <c r="B1786" t="b">
        <f ca="1"/>
        <v>0</v>
      </c>
      <c r="C1786" t="b">
        <f ca="1"/>
        <v>0</v>
      </c>
    </row>
    <row r="1787" spans="1:3" hidden="1">
      <c r="A1787" t="b">
        <f ca="1"/>
        <v>0</v>
      </c>
      <c r="B1787" t="b">
        <f ca="1"/>
        <v>0</v>
      </c>
      <c r="C1787" t="b">
        <f ca="1"/>
        <v>0</v>
      </c>
    </row>
    <row r="1788" spans="1:3" hidden="1">
      <c r="A1788" t="b">
        <f ca="1"/>
        <v>0</v>
      </c>
      <c r="B1788" t="b">
        <f ca="1"/>
        <v>0</v>
      </c>
      <c r="C1788" t="b">
        <f ca="1"/>
        <v>0</v>
      </c>
    </row>
    <row r="1789" spans="1:3" hidden="1">
      <c r="A1789" t="b">
        <f ca="1"/>
        <v>0</v>
      </c>
      <c r="B1789" t="b">
        <f ca="1"/>
        <v>0</v>
      </c>
      <c r="C1789" t="b">
        <f ca="1"/>
        <v>0</v>
      </c>
    </row>
    <row r="1790" spans="1:3" hidden="1">
      <c r="A1790" t="b">
        <f ca="1"/>
        <v>0</v>
      </c>
      <c r="B1790" t="b">
        <f ca="1"/>
        <v>0</v>
      </c>
      <c r="C1790" t="b">
        <f ca="1"/>
        <v>0</v>
      </c>
    </row>
    <row r="1791" spans="1:3" hidden="1">
      <c r="A1791" t="b">
        <f ca="1"/>
        <v>0</v>
      </c>
      <c r="B1791" t="b">
        <f ca="1"/>
        <v>0</v>
      </c>
      <c r="C1791" t="b">
        <f ca="1"/>
        <v>0</v>
      </c>
    </row>
    <row r="1792" spans="1:3" hidden="1">
      <c r="A1792" t="b">
        <f ca="1"/>
        <v>0</v>
      </c>
      <c r="B1792" t="b">
        <f ca="1"/>
        <v>0</v>
      </c>
      <c r="C1792" t="b">
        <f ca="1"/>
        <v>0</v>
      </c>
    </row>
    <row r="1793" spans="1:3" hidden="1">
      <c r="A1793" t="b">
        <f ca="1"/>
        <v>0</v>
      </c>
      <c r="B1793" t="b">
        <f ca="1"/>
        <v>0</v>
      </c>
      <c r="C1793" t="b">
        <f ca="1"/>
        <v>0</v>
      </c>
    </row>
    <row r="1794" spans="1:3" hidden="1">
      <c r="A1794" t="b">
        <f ca="1"/>
        <v>0</v>
      </c>
      <c r="B1794" t="b">
        <f ca="1"/>
        <v>0</v>
      </c>
      <c r="C1794" t="b">
        <f ca="1"/>
        <v>0</v>
      </c>
    </row>
    <row r="1795" spans="1:3" hidden="1">
      <c r="A1795" t="b">
        <f ca="1"/>
        <v>0</v>
      </c>
      <c r="B1795" t="b">
        <f ca="1"/>
        <v>0</v>
      </c>
      <c r="C1795" t="b">
        <f ca="1"/>
        <v>0</v>
      </c>
    </row>
    <row r="1796" spans="1:3" hidden="1">
      <c r="A1796" t="b">
        <f ca="1"/>
        <v>0</v>
      </c>
      <c r="B1796" t="b">
        <f ca="1"/>
        <v>0</v>
      </c>
      <c r="C1796" t="b">
        <f ca="1"/>
        <v>0</v>
      </c>
    </row>
    <row r="1797" spans="1:3" hidden="1">
      <c r="A1797" t="b">
        <f ca="1"/>
        <v>0</v>
      </c>
      <c r="B1797" t="b">
        <f ca="1"/>
        <v>0</v>
      </c>
      <c r="C1797" t="b">
        <f ca="1"/>
        <v>0</v>
      </c>
    </row>
    <row r="1798" spans="1:3" hidden="1">
      <c r="A1798" t="b">
        <f ca="1"/>
        <v>0</v>
      </c>
      <c r="B1798" t="b">
        <f ca="1"/>
        <v>0</v>
      </c>
      <c r="C1798" t="b">
        <f ca="1"/>
        <v>0</v>
      </c>
    </row>
    <row r="1799" spans="1:3" hidden="1">
      <c r="A1799" t="b">
        <f ca="1"/>
        <v>0</v>
      </c>
      <c r="B1799" t="b">
        <f ca="1"/>
        <v>0</v>
      </c>
      <c r="C1799" t="b">
        <f ca="1"/>
        <v>0</v>
      </c>
    </row>
    <row r="1800" spans="1:3" hidden="1">
      <c r="A1800" t="b">
        <f ca="1"/>
        <v>0</v>
      </c>
      <c r="B1800" t="b">
        <f ca="1"/>
        <v>0</v>
      </c>
      <c r="C1800" t="b">
        <f ca="1"/>
        <v>0</v>
      </c>
    </row>
    <row r="1801" spans="1:3" hidden="1">
      <c r="A1801" t="b">
        <f ca="1"/>
        <v>0</v>
      </c>
      <c r="B1801" t="b">
        <f ca="1"/>
        <v>0</v>
      </c>
      <c r="C1801" t="b">
        <f ca="1"/>
        <v>0</v>
      </c>
    </row>
    <row r="1802" spans="1:3" hidden="1">
      <c r="A1802" t="b">
        <f ca="1"/>
        <v>0</v>
      </c>
      <c r="B1802" t="b">
        <f ca="1"/>
        <v>0</v>
      </c>
      <c r="C1802" t="b">
        <f ca="1"/>
        <v>0</v>
      </c>
    </row>
    <row r="1803" spans="1:3" hidden="1">
      <c r="A1803" t="b">
        <f ca="1"/>
        <v>0</v>
      </c>
      <c r="B1803" t="b">
        <f ca="1"/>
        <v>0</v>
      </c>
      <c r="C1803" t="b">
        <f ca="1"/>
        <v>0</v>
      </c>
    </row>
    <row r="1804" spans="1:3" hidden="1">
      <c r="A1804" t="b">
        <f ca="1"/>
        <v>0</v>
      </c>
      <c r="B1804" t="b">
        <f ca="1"/>
        <v>0</v>
      </c>
      <c r="C1804" t="b">
        <f ca="1"/>
        <v>0</v>
      </c>
    </row>
    <row r="1805" spans="1:3" hidden="1">
      <c r="A1805" t="b">
        <f ca="1"/>
        <v>0</v>
      </c>
      <c r="B1805" t="b">
        <f ca="1"/>
        <v>0</v>
      </c>
      <c r="C1805" t="b">
        <f ca="1"/>
        <v>0</v>
      </c>
    </row>
    <row r="1806" spans="1:3" hidden="1">
      <c r="A1806" t="b">
        <f ca="1"/>
        <v>0</v>
      </c>
      <c r="B1806" t="b">
        <f ca="1"/>
        <v>0</v>
      </c>
      <c r="C1806" t="b">
        <f ca="1"/>
        <v>0</v>
      </c>
    </row>
    <row r="1807" spans="1:3" hidden="1">
      <c r="A1807" t="b">
        <f ca="1"/>
        <v>0</v>
      </c>
      <c r="B1807" t="b">
        <f ca="1"/>
        <v>0</v>
      </c>
      <c r="C1807" t="b">
        <f ca="1"/>
        <v>0</v>
      </c>
    </row>
    <row r="1808" spans="1:3" hidden="1">
      <c r="A1808" t="b">
        <f ca="1"/>
        <v>0</v>
      </c>
      <c r="B1808" t="b">
        <f ca="1"/>
        <v>0</v>
      </c>
      <c r="C1808" t="b">
        <f ca="1"/>
        <v>0</v>
      </c>
    </row>
    <row r="1809" spans="1:3" hidden="1">
      <c r="A1809" t="b">
        <f ca="1"/>
        <v>0</v>
      </c>
      <c r="B1809" t="b">
        <f ca="1"/>
        <v>0</v>
      </c>
      <c r="C1809" t="b">
        <f ca="1"/>
        <v>0</v>
      </c>
    </row>
    <row r="1810" spans="1:3" hidden="1">
      <c r="A1810" t="b">
        <f ca="1"/>
        <v>0</v>
      </c>
      <c r="B1810" t="b">
        <f ca="1"/>
        <v>0</v>
      </c>
      <c r="C1810" t="b">
        <f ca="1"/>
        <v>0</v>
      </c>
    </row>
    <row r="1811" spans="1:3" hidden="1">
      <c r="A1811" t="b">
        <f ca="1"/>
        <v>0</v>
      </c>
      <c r="B1811" t="b">
        <f ca="1"/>
        <v>0</v>
      </c>
      <c r="C1811" t="b">
        <f ca="1"/>
        <v>0</v>
      </c>
    </row>
    <row r="1812" spans="1:3" hidden="1">
      <c r="A1812" t="b">
        <f ca="1"/>
        <v>0</v>
      </c>
      <c r="B1812" t="b">
        <f ca="1"/>
        <v>0</v>
      </c>
      <c r="C1812" t="b">
        <f ca="1"/>
        <v>0</v>
      </c>
    </row>
    <row r="1813" spans="1:3" hidden="1">
      <c r="A1813" t="b">
        <f ca="1"/>
        <v>0</v>
      </c>
      <c r="B1813" t="b">
        <f ca="1"/>
        <v>0</v>
      </c>
      <c r="C1813" t="b">
        <f ca="1"/>
        <v>0</v>
      </c>
    </row>
    <row r="1814" spans="1:3" hidden="1">
      <c r="A1814" t="b">
        <f ca="1"/>
        <v>0</v>
      </c>
      <c r="B1814" t="b">
        <f ca="1"/>
        <v>0</v>
      </c>
      <c r="C1814" t="b">
        <f ca="1"/>
        <v>0</v>
      </c>
    </row>
    <row r="1815" spans="1:3" hidden="1">
      <c r="A1815" t="b">
        <f ca="1"/>
        <v>0</v>
      </c>
      <c r="B1815" t="b">
        <f ca="1"/>
        <v>0</v>
      </c>
      <c r="C1815" t="b">
        <f ca="1"/>
        <v>0</v>
      </c>
    </row>
    <row r="1816" spans="1:3" hidden="1">
      <c r="A1816" t="b">
        <f ca="1"/>
        <v>0</v>
      </c>
      <c r="B1816" t="b">
        <f ca="1"/>
        <v>0</v>
      </c>
      <c r="C1816" t="b">
        <f ca="1"/>
        <v>0</v>
      </c>
    </row>
    <row r="1817" spans="1:3" hidden="1">
      <c r="A1817" t="b">
        <f ca="1"/>
        <v>0</v>
      </c>
      <c r="B1817" t="b">
        <f ca="1"/>
        <v>0</v>
      </c>
      <c r="C1817" t="b">
        <f ca="1"/>
        <v>0</v>
      </c>
    </row>
    <row r="1818" spans="1:3" hidden="1">
      <c r="A1818" t="b">
        <f ca="1"/>
        <v>0</v>
      </c>
      <c r="B1818" t="b">
        <f ca="1"/>
        <v>0</v>
      </c>
      <c r="C1818" t="b">
        <f ca="1"/>
        <v>0</v>
      </c>
    </row>
    <row r="1819" spans="1:3" hidden="1">
      <c r="A1819" t="b">
        <f ca="1"/>
        <v>0</v>
      </c>
      <c r="B1819" t="b">
        <f ca="1"/>
        <v>0</v>
      </c>
      <c r="C1819" t="b">
        <f ca="1"/>
        <v>0</v>
      </c>
    </row>
    <row r="1820" spans="1:3" hidden="1">
      <c r="A1820" t="b">
        <f ca="1"/>
        <v>0</v>
      </c>
      <c r="B1820" t="b">
        <f ca="1"/>
        <v>0</v>
      </c>
      <c r="C1820" t="b">
        <f ca="1"/>
        <v>0</v>
      </c>
    </row>
    <row r="1821" spans="1:3" hidden="1">
      <c r="A1821" t="b">
        <f ca="1"/>
        <v>0</v>
      </c>
      <c r="B1821" t="b">
        <f ca="1"/>
        <v>0</v>
      </c>
      <c r="C1821" t="b">
        <f ca="1"/>
        <v>0</v>
      </c>
    </row>
    <row r="1822" spans="1:3" hidden="1">
      <c r="A1822" t="b">
        <f ca="1"/>
        <v>0</v>
      </c>
      <c r="B1822" t="b">
        <f ca="1"/>
        <v>0</v>
      </c>
      <c r="C1822" t="b">
        <f ca="1"/>
        <v>0</v>
      </c>
    </row>
    <row r="1823" spans="1:3" hidden="1">
      <c r="A1823" t="b">
        <f ca="1"/>
        <v>0</v>
      </c>
      <c r="B1823" t="b">
        <f ca="1"/>
        <v>0</v>
      </c>
      <c r="C1823" t="b">
        <f ca="1"/>
        <v>0</v>
      </c>
    </row>
    <row r="1824" spans="1:3" hidden="1">
      <c r="A1824" t="b">
        <f ca="1"/>
        <v>0</v>
      </c>
      <c r="B1824" t="b">
        <f ca="1"/>
        <v>0</v>
      </c>
      <c r="C1824" t="b">
        <f ca="1"/>
        <v>0</v>
      </c>
    </row>
    <row r="1825" spans="1:3" hidden="1">
      <c r="A1825" t="b">
        <f ca="1"/>
        <v>0</v>
      </c>
      <c r="B1825" t="b">
        <f ca="1"/>
        <v>0</v>
      </c>
      <c r="C1825" t="b">
        <f ca="1"/>
        <v>0</v>
      </c>
    </row>
    <row r="1826" spans="1:3" hidden="1">
      <c r="A1826" t="b">
        <f ca="1"/>
        <v>0</v>
      </c>
      <c r="B1826" t="b">
        <f ca="1"/>
        <v>0</v>
      </c>
      <c r="C1826" t="b">
        <f ca="1"/>
        <v>0</v>
      </c>
    </row>
    <row r="1827" spans="1:3" hidden="1">
      <c r="A1827" t="b">
        <f ca="1"/>
        <v>0</v>
      </c>
      <c r="B1827" t="b">
        <f ca="1"/>
        <v>0</v>
      </c>
      <c r="C1827" t="b">
        <f ca="1"/>
        <v>0</v>
      </c>
    </row>
    <row r="1828" spans="1:3" hidden="1">
      <c r="A1828" t="b">
        <f ca="1"/>
        <v>0</v>
      </c>
      <c r="B1828" t="b">
        <f ca="1"/>
        <v>0</v>
      </c>
      <c r="C1828" t="b">
        <f ca="1"/>
        <v>0</v>
      </c>
    </row>
    <row r="1829" spans="1:3" hidden="1">
      <c r="A1829" t="b">
        <f ca="1"/>
        <v>0</v>
      </c>
      <c r="B1829" t="b">
        <f ca="1"/>
        <v>0</v>
      </c>
      <c r="C1829" t="b">
        <f ca="1"/>
        <v>0</v>
      </c>
    </row>
    <row r="1830" spans="1:3" hidden="1">
      <c r="A1830" t="b">
        <f ca="1"/>
        <v>0</v>
      </c>
      <c r="B1830" t="b">
        <f ca="1"/>
        <v>0</v>
      </c>
      <c r="C1830" t="b">
        <f ca="1"/>
        <v>0</v>
      </c>
    </row>
    <row r="1831" spans="1:3" hidden="1">
      <c r="A1831" t="b">
        <f ca="1"/>
        <v>0</v>
      </c>
      <c r="B1831" t="b">
        <f ca="1"/>
        <v>0</v>
      </c>
      <c r="C1831" t="b">
        <f ca="1"/>
        <v>0</v>
      </c>
    </row>
    <row r="1832" spans="1:3" hidden="1">
      <c r="A1832" t="b">
        <f ca="1"/>
        <v>0</v>
      </c>
      <c r="B1832" t="b">
        <f ca="1"/>
        <v>0</v>
      </c>
      <c r="C1832" t="b">
        <f ca="1"/>
        <v>0</v>
      </c>
    </row>
    <row r="1833" spans="1:3" hidden="1">
      <c r="A1833" t="b">
        <f ca="1"/>
        <v>0</v>
      </c>
      <c r="B1833" t="b">
        <f ca="1"/>
        <v>0</v>
      </c>
      <c r="C1833" t="b">
        <f ca="1"/>
        <v>0</v>
      </c>
    </row>
    <row r="1834" spans="1:3" hidden="1">
      <c r="A1834" t="b">
        <f ca="1"/>
        <v>0</v>
      </c>
      <c r="B1834" t="b">
        <f ca="1"/>
        <v>0</v>
      </c>
      <c r="C1834" t="b">
        <f ca="1"/>
        <v>0</v>
      </c>
    </row>
    <row r="1835" spans="1:3" hidden="1">
      <c r="A1835" t="b">
        <f ca="1"/>
        <v>0</v>
      </c>
      <c r="B1835" t="b">
        <f ca="1"/>
        <v>0</v>
      </c>
      <c r="C1835" t="b">
        <f ca="1"/>
        <v>0</v>
      </c>
    </row>
    <row r="1836" spans="1:3" hidden="1">
      <c r="A1836" t="b">
        <f ca="1"/>
        <v>0</v>
      </c>
      <c r="B1836" t="b">
        <f ca="1"/>
        <v>0</v>
      </c>
      <c r="C1836" t="b">
        <f ca="1"/>
        <v>0</v>
      </c>
    </row>
    <row r="1837" spans="1:3" hidden="1">
      <c r="A1837" t="b">
        <f ca="1"/>
        <v>0</v>
      </c>
      <c r="B1837" t="b">
        <f ca="1"/>
        <v>0</v>
      </c>
      <c r="C1837" t="b">
        <f ca="1"/>
        <v>0</v>
      </c>
    </row>
    <row r="1838" spans="1:3" hidden="1">
      <c r="A1838" t="b">
        <f ca="1"/>
        <v>0</v>
      </c>
      <c r="B1838" t="b">
        <f ca="1"/>
        <v>0</v>
      </c>
      <c r="C1838" t="b">
        <f ca="1"/>
        <v>0</v>
      </c>
    </row>
    <row r="1839" spans="1:3" hidden="1">
      <c r="A1839" t="b">
        <f ca="1"/>
        <v>0</v>
      </c>
      <c r="B1839" t="b">
        <f ca="1"/>
        <v>0</v>
      </c>
      <c r="C1839" t="b">
        <f ca="1"/>
        <v>0</v>
      </c>
    </row>
    <row r="1840" spans="1:3" hidden="1">
      <c r="A1840" t="b">
        <f ca="1"/>
        <v>0</v>
      </c>
      <c r="B1840" t="b">
        <f ca="1"/>
        <v>0</v>
      </c>
      <c r="C1840" t="b">
        <f ca="1"/>
        <v>0</v>
      </c>
    </row>
    <row r="1841" spans="1:3" hidden="1">
      <c r="A1841" t="b">
        <f ca="1"/>
        <v>0</v>
      </c>
      <c r="B1841" t="b">
        <f ca="1"/>
        <v>0</v>
      </c>
      <c r="C1841" t="b">
        <f ca="1"/>
        <v>0</v>
      </c>
    </row>
    <row r="1842" spans="1:3" hidden="1">
      <c r="A1842" t="b">
        <f ca="1"/>
        <v>0</v>
      </c>
      <c r="B1842" t="b">
        <f ca="1"/>
        <v>0</v>
      </c>
      <c r="C1842" t="b">
        <f ca="1"/>
        <v>0</v>
      </c>
    </row>
    <row r="1843" spans="1:3" hidden="1">
      <c r="A1843" t="b">
        <f ca="1"/>
        <v>0</v>
      </c>
      <c r="B1843" t="b">
        <f ca="1"/>
        <v>0</v>
      </c>
      <c r="C1843" t="b">
        <f ca="1"/>
        <v>0</v>
      </c>
    </row>
    <row r="1844" spans="1:3" hidden="1">
      <c r="A1844" t="b">
        <f ca="1"/>
        <v>0</v>
      </c>
      <c r="B1844" t="b">
        <f ca="1"/>
        <v>0</v>
      </c>
      <c r="C1844" t="b">
        <f ca="1"/>
        <v>0</v>
      </c>
    </row>
    <row r="1845" spans="1:3" hidden="1">
      <c r="A1845" t="b">
        <f ca="1"/>
        <v>0</v>
      </c>
      <c r="B1845" t="b">
        <f ca="1"/>
        <v>0</v>
      </c>
      <c r="C1845" t="b">
        <f ca="1"/>
        <v>0</v>
      </c>
    </row>
    <row r="1846" spans="1:3" hidden="1">
      <c r="A1846" t="b">
        <f ca="1"/>
        <v>0</v>
      </c>
      <c r="B1846" t="b">
        <f ca="1"/>
        <v>0</v>
      </c>
      <c r="C1846" t="b">
        <f ca="1"/>
        <v>0</v>
      </c>
    </row>
    <row r="1847" spans="1:3" hidden="1">
      <c r="A1847" t="b">
        <f ca="1"/>
        <v>0</v>
      </c>
      <c r="B1847" t="b">
        <f ca="1"/>
        <v>0</v>
      </c>
      <c r="C1847" t="b">
        <f ca="1"/>
        <v>0</v>
      </c>
    </row>
    <row r="1848" spans="1:3" hidden="1">
      <c r="A1848" t="b">
        <f ca="1"/>
        <v>0</v>
      </c>
      <c r="B1848" t="b">
        <f ca="1"/>
        <v>0</v>
      </c>
      <c r="C1848" t="b">
        <f ca="1"/>
        <v>0</v>
      </c>
    </row>
    <row r="1849" spans="1:3" hidden="1">
      <c r="A1849" t="b">
        <f ca="1"/>
        <v>0</v>
      </c>
      <c r="B1849" t="b">
        <f ca="1"/>
        <v>0</v>
      </c>
      <c r="C1849" t="b">
        <f ca="1"/>
        <v>0</v>
      </c>
    </row>
    <row r="1850" spans="1:3" hidden="1">
      <c r="A1850" t="b">
        <f ca="1"/>
        <v>0</v>
      </c>
      <c r="B1850" t="b">
        <f ca="1"/>
        <v>0</v>
      </c>
      <c r="C1850" t="b">
        <f ca="1"/>
        <v>0</v>
      </c>
    </row>
    <row r="1851" spans="1:3" hidden="1">
      <c r="A1851" t="b">
        <f ca="1"/>
        <v>0</v>
      </c>
      <c r="B1851" t="b">
        <f ca="1"/>
        <v>0</v>
      </c>
      <c r="C1851" t="b">
        <f ca="1"/>
        <v>0</v>
      </c>
    </row>
    <row r="1852" spans="1:3" hidden="1">
      <c r="A1852" t="b">
        <f ca="1"/>
        <v>0</v>
      </c>
      <c r="B1852" t="b">
        <f ca="1"/>
        <v>0</v>
      </c>
      <c r="C1852" t="b">
        <f ca="1"/>
        <v>0</v>
      </c>
    </row>
    <row r="1853" spans="1:3" hidden="1">
      <c r="A1853" t="b">
        <f ca="1"/>
        <v>0</v>
      </c>
      <c r="B1853" t="b">
        <f ca="1"/>
        <v>0</v>
      </c>
      <c r="C1853" t="b">
        <f ca="1"/>
        <v>0</v>
      </c>
    </row>
    <row r="1854" spans="1:3" hidden="1">
      <c r="A1854" t="b">
        <f ca="1"/>
        <v>0</v>
      </c>
      <c r="B1854" t="b">
        <f ca="1"/>
        <v>0</v>
      </c>
      <c r="C1854" t="b">
        <f ca="1"/>
        <v>0</v>
      </c>
    </row>
    <row r="1855" spans="1:3" hidden="1">
      <c r="A1855" t="b">
        <f ca="1"/>
        <v>0</v>
      </c>
      <c r="B1855" t="b">
        <f ca="1"/>
        <v>0</v>
      </c>
      <c r="C1855" t="b">
        <f ca="1"/>
        <v>0</v>
      </c>
    </row>
    <row r="1856" spans="1:3" hidden="1">
      <c r="A1856" t="b">
        <f ca="1"/>
        <v>0</v>
      </c>
      <c r="B1856" t="b">
        <f ca="1"/>
        <v>0</v>
      </c>
      <c r="C1856" t="b">
        <f ca="1"/>
        <v>0</v>
      </c>
    </row>
    <row r="1857" spans="1:3" hidden="1">
      <c r="A1857" t="b">
        <f ca="1"/>
        <v>0</v>
      </c>
      <c r="B1857" t="b">
        <f ca="1"/>
        <v>0</v>
      </c>
      <c r="C1857" t="b">
        <f ca="1"/>
        <v>0</v>
      </c>
    </row>
    <row r="1858" spans="1:3" hidden="1">
      <c r="A1858" t="b">
        <f ca="1"/>
        <v>0</v>
      </c>
      <c r="B1858" t="b">
        <f ca="1"/>
        <v>0</v>
      </c>
      <c r="C1858" t="b">
        <f ca="1"/>
        <v>0</v>
      </c>
    </row>
    <row r="1859" spans="1:3" hidden="1">
      <c r="A1859" t="b">
        <f ca="1"/>
        <v>0</v>
      </c>
      <c r="B1859" t="b">
        <f ca="1"/>
        <v>0</v>
      </c>
      <c r="C1859" t="b">
        <f ca="1"/>
        <v>0</v>
      </c>
    </row>
    <row r="1860" spans="1:3" hidden="1">
      <c r="A1860" t="b">
        <f ca="1"/>
        <v>0</v>
      </c>
      <c r="B1860" t="b">
        <f ca="1"/>
        <v>0</v>
      </c>
      <c r="C1860" t="b">
        <f ca="1"/>
        <v>0</v>
      </c>
    </row>
    <row r="1861" spans="1:3" hidden="1">
      <c r="A1861" t="b">
        <f ca="1"/>
        <v>0</v>
      </c>
      <c r="B1861" t="b">
        <f ca="1"/>
        <v>0</v>
      </c>
      <c r="C1861" t="b">
        <f ca="1"/>
        <v>0</v>
      </c>
    </row>
    <row r="1862" spans="1:3" hidden="1">
      <c r="A1862" t="b">
        <f ca="1"/>
        <v>0</v>
      </c>
      <c r="B1862" t="b">
        <f ca="1"/>
        <v>0</v>
      </c>
      <c r="C1862" t="b">
        <f ca="1"/>
        <v>0</v>
      </c>
    </row>
    <row r="1863" spans="1:3" hidden="1">
      <c r="A1863" t="b">
        <f ca="1"/>
        <v>0</v>
      </c>
      <c r="B1863" t="b">
        <f ca="1"/>
        <v>0</v>
      </c>
      <c r="C1863" t="b">
        <f ca="1"/>
        <v>0</v>
      </c>
    </row>
    <row r="1864" spans="1:3" hidden="1">
      <c r="A1864" t="b">
        <f ca="1"/>
        <v>0</v>
      </c>
      <c r="B1864" t="b">
        <f ca="1"/>
        <v>0</v>
      </c>
      <c r="C1864" t="b">
        <f ca="1"/>
        <v>0</v>
      </c>
    </row>
    <row r="1865" spans="1:3" hidden="1">
      <c r="A1865" t="b">
        <f ca="1"/>
        <v>0</v>
      </c>
      <c r="B1865" t="b">
        <f ca="1"/>
        <v>0</v>
      </c>
      <c r="C1865" t="b">
        <f ca="1"/>
        <v>0</v>
      </c>
    </row>
    <row r="1866" spans="1:3" hidden="1">
      <c r="A1866" t="b">
        <f ca="1"/>
        <v>0</v>
      </c>
      <c r="B1866" t="b">
        <f ca="1"/>
        <v>0</v>
      </c>
      <c r="C1866" t="b">
        <f ca="1"/>
        <v>0</v>
      </c>
    </row>
    <row r="1867" spans="1:3" hidden="1">
      <c r="A1867" t="b">
        <f ca="1"/>
        <v>0</v>
      </c>
      <c r="B1867" t="b">
        <f ca="1"/>
        <v>0</v>
      </c>
      <c r="C1867" t="b">
        <f ca="1"/>
        <v>0</v>
      </c>
    </row>
    <row r="1868" spans="1:3" hidden="1">
      <c r="A1868" t="b">
        <f ca="1"/>
        <v>0</v>
      </c>
      <c r="B1868" t="b">
        <f ca="1"/>
        <v>0</v>
      </c>
      <c r="C1868" t="b">
        <f ca="1"/>
        <v>0</v>
      </c>
    </row>
    <row r="1869" spans="1:3" hidden="1">
      <c r="A1869" t="b">
        <f ca="1"/>
        <v>0</v>
      </c>
      <c r="B1869" t="b">
        <f ca="1"/>
        <v>0</v>
      </c>
      <c r="C1869" t="b">
        <f ca="1"/>
        <v>0</v>
      </c>
    </row>
    <row r="1870" spans="1:3" hidden="1">
      <c r="A1870" t="b">
        <f ca="1"/>
        <v>0</v>
      </c>
      <c r="B1870" t="b">
        <f ca="1"/>
        <v>0</v>
      </c>
      <c r="C1870" t="b">
        <f ca="1"/>
        <v>0</v>
      </c>
    </row>
    <row r="1871" spans="1:3" hidden="1">
      <c r="A1871" t="b">
        <f ca="1"/>
        <v>0</v>
      </c>
      <c r="B1871" t="b">
        <f ca="1"/>
        <v>0</v>
      </c>
      <c r="C1871" t="b">
        <f ca="1"/>
        <v>0</v>
      </c>
    </row>
    <row r="1872" spans="1:3" hidden="1">
      <c r="A1872" t="b">
        <f ca="1"/>
        <v>0</v>
      </c>
      <c r="B1872" t="b">
        <f ca="1"/>
        <v>0</v>
      </c>
      <c r="C1872" t="b">
        <f ca="1"/>
        <v>0</v>
      </c>
    </row>
    <row r="1873" spans="1:3" hidden="1">
      <c r="A1873" t="b">
        <f ca="1"/>
        <v>0</v>
      </c>
      <c r="B1873" t="b">
        <f ca="1"/>
        <v>0</v>
      </c>
      <c r="C1873" t="b">
        <f ca="1"/>
        <v>0</v>
      </c>
    </row>
    <row r="1874" spans="1:3" hidden="1">
      <c r="A1874" t="b">
        <f ca="1"/>
        <v>0</v>
      </c>
      <c r="B1874" t="b">
        <f ca="1"/>
        <v>0</v>
      </c>
      <c r="C1874" t="b">
        <f ca="1"/>
        <v>0</v>
      </c>
    </row>
    <row r="1875" spans="1:3" hidden="1">
      <c r="A1875" t="b">
        <f ca="1"/>
        <v>0</v>
      </c>
      <c r="B1875" t="b">
        <f ca="1"/>
        <v>0</v>
      </c>
      <c r="C1875" t="b">
        <f ca="1"/>
        <v>0</v>
      </c>
    </row>
    <row r="1876" spans="1:3" hidden="1">
      <c r="A1876" t="b">
        <f ca="1"/>
        <v>0</v>
      </c>
      <c r="B1876" t="b">
        <f ca="1"/>
        <v>0</v>
      </c>
      <c r="C1876" t="b">
        <f ca="1"/>
        <v>0</v>
      </c>
    </row>
    <row r="1877" spans="1:3" hidden="1">
      <c r="A1877" t="b">
        <f ca="1"/>
        <v>0</v>
      </c>
      <c r="B1877" t="b">
        <f ca="1"/>
        <v>0</v>
      </c>
      <c r="C1877" t="b">
        <f ca="1"/>
        <v>0</v>
      </c>
    </row>
    <row r="1878" spans="1:3" hidden="1">
      <c r="A1878" t="b">
        <f ca="1"/>
        <v>0</v>
      </c>
      <c r="B1878" t="b">
        <f ca="1"/>
        <v>0</v>
      </c>
      <c r="C1878" t="b">
        <f ca="1"/>
        <v>0</v>
      </c>
    </row>
    <row r="1879" spans="1:3" hidden="1">
      <c r="A1879" t="b">
        <f ca="1"/>
        <v>0</v>
      </c>
      <c r="B1879" t="b">
        <f ca="1"/>
        <v>0</v>
      </c>
      <c r="C1879" t="b">
        <f ca="1"/>
        <v>0</v>
      </c>
    </row>
    <row r="1880" spans="1:3" hidden="1">
      <c r="A1880" t="b">
        <f ca="1"/>
        <v>0</v>
      </c>
      <c r="B1880" t="b">
        <f ca="1"/>
        <v>0</v>
      </c>
      <c r="C1880" t="b">
        <f ca="1"/>
        <v>0</v>
      </c>
    </row>
    <row r="1881" spans="1:3" hidden="1">
      <c r="A1881" t="b">
        <f ca="1"/>
        <v>0</v>
      </c>
      <c r="B1881" t="b">
        <f ca="1"/>
        <v>0</v>
      </c>
      <c r="C1881" t="b">
        <f ca="1"/>
        <v>0</v>
      </c>
    </row>
    <row r="1882" spans="1:3" hidden="1">
      <c r="A1882" t="b">
        <f ca="1"/>
        <v>0</v>
      </c>
      <c r="B1882" t="b">
        <f ca="1"/>
        <v>0</v>
      </c>
      <c r="C1882" t="b">
        <f ca="1"/>
        <v>0</v>
      </c>
    </row>
    <row r="1883" spans="1:3" hidden="1">
      <c r="A1883" t="b">
        <f ca="1"/>
        <v>0</v>
      </c>
      <c r="B1883" t="b">
        <f ca="1"/>
        <v>0</v>
      </c>
      <c r="C1883" t="b">
        <f ca="1"/>
        <v>0</v>
      </c>
    </row>
    <row r="1884" spans="1:3" hidden="1">
      <c r="A1884" t="b">
        <f ca="1"/>
        <v>0</v>
      </c>
      <c r="B1884" t="b">
        <f ca="1"/>
        <v>0</v>
      </c>
      <c r="C1884" t="b">
        <f ca="1"/>
        <v>0</v>
      </c>
    </row>
    <row r="1885" spans="1:3" hidden="1">
      <c r="A1885" t="b">
        <f ca="1"/>
        <v>0</v>
      </c>
      <c r="B1885" t="b">
        <f ca="1"/>
        <v>0</v>
      </c>
      <c r="C1885" t="b">
        <f ca="1"/>
        <v>0</v>
      </c>
    </row>
    <row r="1886" spans="1:3" hidden="1">
      <c r="A1886" t="b">
        <f ca="1"/>
        <v>0</v>
      </c>
      <c r="B1886" t="b">
        <f ca="1"/>
        <v>0</v>
      </c>
      <c r="C1886" t="b">
        <f ca="1"/>
        <v>0</v>
      </c>
    </row>
    <row r="1887" spans="1:3" hidden="1">
      <c r="A1887" t="b">
        <f ca="1"/>
        <v>0</v>
      </c>
      <c r="B1887" t="b">
        <f ca="1"/>
        <v>0</v>
      </c>
      <c r="C1887" t="b">
        <f ca="1"/>
        <v>0</v>
      </c>
    </row>
    <row r="1888" spans="1:3" hidden="1">
      <c r="A1888" t="b">
        <f ca="1"/>
        <v>0</v>
      </c>
      <c r="B1888" t="b">
        <f ca="1"/>
        <v>0</v>
      </c>
      <c r="C1888" t="b">
        <f ca="1"/>
        <v>0</v>
      </c>
    </row>
    <row r="1889" spans="1:3" hidden="1">
      <c r="A1889" t="b">
        <f ca="1"/>
        <v>0</v>
      </c>
      <c r="B1889" t="b">
        <f ca="1"/>
        <v>0</v>
      </c>
      <c r="C1889" t="b">
        <f ca="1"/>
        <v>0</v>
      </c>
    </row>
    <row r="1890" spans="1:3" hidden="1">
      <c r="A1890" t="b">
        <f ca="1"/>
        <v>0</v>
      </c>
      <c r="B1890" t="b">
        <f ca="1"/>
        <v>0</v>
      </c>
      <c r="C1890" t="b">
        <f ca="1"/>
        <v>0</v>
      </c>
    </row>
    <row r="1891" spans="1:3" hidden="1">
      <c r="A1891" t="b">
        <f ca="1"/>
        <v>0</v>
      </c>
      <c r="B1891" t="b">
        <f ca="1"/>
        <v>0</v>
      </c>
      <c r="C1891" t="b">
        <f ca="1"/>
        <v>0</v>
      </c>
    </row>
    <row r="1892" spans="1:3" hidden="1">
      <c r="A1892" t="b">
        <f ca="1"/>
        <v>0</v>
      </c>
      <c r="B1892" t="b">
        <f ca="1"/>
        <v>0</v>
      </c>
      <c r="C1892" t="b">
        <f ca="1"/>
        <v>0</v>
      </c>
    </row>
    <row r="1893" spans="1:3" hidden="1">
      <c r="A1893" t="b">
        <f ca="1"/>
        <v>0</v>
      </c>
      <c r="B1893" t="b">
        <f ca="1"/>
        <v>0</v>
      </c>
      <c r="C1893" t="b">
        <f ca="1"/>
        <v>0</v>
      </c>
    </row>
    <row r="1894" spans="1:3" hidden="1">
      <c r="A1894" t="b">
        <f ca="1"/>
        <v>0</v>
      </c>
      <c r="B1894" t="b">
        <f ca="1"/>
        <v>0</v>
      </c>
      <c r="C1894" t="b">
        <f ca="1"/>
        <v>0</v>
      </c>
    </row>
    <row r="1895" spans="1:3" hidden="1">
      <c r="A1895" t="b">
        <f ca="1"/>
        <v>0</v>
      </c>
      <c r="B1895" t="b">
        <f ca="1"/>
        <v>0</v>
      </c>
      <c r="C1895" t="b">
        <f ca="1"/>
        <v>0</v>
      </c>
    </row>
    <row r="1896" spans="1:3" hidden="1">
      <c r="A1896" t="b">
        <f ca="1"/>
        <v>0</v>
      </c>
      <c r="B1896" t="b">
        <f ca="1"/>
        <v>0</v>
      </c>
      <c r="C1896" t="b">
        <f ca="1"/>
        <v>0</v>
      </c>
    </row>
    <row r="1897" spans="1:3" hidden="1">
      <c r="A1897" t="b">
        <f ca="1"/>
        <v>0</v>
      </c>
      <c r="B1897" t="b">
        <f ca="1"/>
        <v>0</v>
      </c>
      <c r="C1897" t="b">
        <f ca="1"/>
        <v>0</v>
      </c>
    </row>
    <row r="1898" spans="1:3" hidden="1">
      <c r="A1898" t="b">
        <f ca="1"/>
        <v>0</v>
      </c>
      <c r="B1898" t="b">
        <f ca="1"/>
        <v>0</v>
      </c>
      <c r="C1898" t="b">
        <f ca="1"/>
        <v>0</v>
      </c>
    </row>
    <row r="1899" spans="1:3" hidden="1">
      <c r="A1899" t="b">
        <f ca="1"/>
        <v>0</v>
      </c>
      <c r="B1899" t="b">
        <f ca="1"/>
        <v>0</v>
      </c>
      <c r="C1899" t="b">
        <f ca="1"/>
        <v>0</v>
      </c>
    </row>
    <row r="1900" spans="1:3" hidden="1">
      <c r="A1900" t="b">
        <f ca="1"/>
        <v>0</v>
      </c>
      <c r="B1900" t="b">
        <f ca="1"/>
        <v>0</v>
      </c>
      <c r="C1900" t="b">
        <f ca="1"/>
        <v>0</v>
      </c>
    </row>
    <row r="1901" spans="1:3" hidden="1">
      <c r="A1901" t="b">
        <f ca="1"/>
        <v>0</v>
      </c>
      <c r="B1901" t="b">
        <f ca="1"/>
        <v>0</v>
      </c>
      <c r="C1901" t="b">
        <f ca="1"/>
        <v>0</v>
      </c>
    </row>
    <row r="1902" spans="1:3" hidden="1">
      <c r="A1902" t="b">
        <f ca="1"/>
        <v>0</v>
      </c>
      <c r="B1902" t="b">
        <f ca="1"/>
        <v>0</v>
      </c>
      <c r="C1902" t="b">
        <f ca="1"/>
        <v>0</v>
      </c>
    </row>
    <row r="1903" spans="1:3" hidden="1">
      <c r="A1903" t="b">
        <f ca="1"/>
        <v>0</v>
      </c>
      <c r="B1903" t="b">
        <f ca="1"/>
        <v>0</v>
      </c>
      <c r="C1903" t="b">
        <f ca="1"/>
        <v>0</v>
      </c>
    </row>
    <row r="1904" spans="1:3" hidden="1">
      <c r="A1904" t="b">
        <f ca="1"/>
        <v>0</v>
      </c>
      <c r="B1904" t="b">
        <f ca="1"/>
        <v>0</v>
      </c>
      <c r="C1904" t="b">
        <f ca="1"/>
        <v>0</v>
      </c>
    </row>
    <row r="1905" spans="1:3" hidden="1">
      <c r="A1905" t="b">
        <f ca="1"/>
        <v>0</v>
      </c>
      <c r="B1905" t="b">
        <f ca="1"/>
        <v>0</v>
      </c>
      <c r="C1905" t="b">
        <f ca="1"/>
        <v>0</v>
      </c>
    </row>
    <row r="1906" spans="1:3" hidden="1">
      <c r="A1906" t="b">
        <f ca="1"/>
        <v>0</v>
      </c>
      <c r="B1906" t="b">
        <f ca="1"/>
        <v>0</v>
      </c>
      <c r="C1906" t="b">
        <f ca="1"/>
        <v>0</v>
      </c>
    </row>
    <row r="1907" spans="1:3" hidden="1">
      <c r="A1907" t="b">
        <f ca="1"/>
        <v>0</v>
      </c>
      <c r="B1907" t="b">
        <f ca="1"/>
        <v>0</v>
      </c>
      <c r="C1907" t="b">
        <f ca="1"/>
        <v>0</v>
      </c>
    </row>
    <row r="1908" spans="1:3" hidden="1">
      <c r="A1908" t="b">
        <f ca="1"/>
        <v>0</v>
      </c>
      <c r="B1908" t="b">
        <f ca="1"/>
        <v>0</v>
      </c>
      <c r="C1908" t="b">
        <f ca="1"/>
        <v>0</v>
      </c>
    </row>
    <row r="1909" spans="1:3" hidden="1">
      <c r="A1909" t="b">
        <f ca="1"/>
        <v>0</v>
      </c>
      <c r="B1909" t="b">
        <f ca="1"/>
        <v>0</v>
      </c>
      <c r="C1909" t="b">
        <f ca="1"/>
        <v>0</v>
      </c>
    </row>
    <row r="1910" spans="1:3" hidden="1">
      <c r="A1910" t="b">
        <f ca="1"/>
        <v>0</v>
      </c>
      <c r="B1910" t="b">
        <f ca="1"/>
        <v>0</v>
      </c>
      <c r="C1910" t="b">
        <f ca="1"/>
        <v>0</v>
      </c>
    </row>
    <row r="1911" spans="1:3" hidden="1">
      <c r="A1911" t="b">
        <f ca="1"/>
        <v>0</v>
      </c>
      <c r="B1911" t="b">
        <f ca="1"/>
        <v>0</v>
      </c>
      <c r="C1911" t="b">
        <f ca="1"/>
        <v>0</v>
      </c>
    </row>
    <row r="1912" spans="1:3" hidden="1">
      <c r="A1912" t="b">
        <f ca="1"/>
        <v>0</v>
      </c>
      <c r="B1912" t="b">
        <f ca="1"/>
        <v>0</v>
      </c>
      <c r="C1912" t="b">
        <f ca="1"/>
        <v>0</v>
      </c>
    </row>
    <row r="1913" spans="1:3" hidden="1">
      <c r="A1913" t="b">
        <f ca="1"/>
        <v>0</v>
      </c>
      <c r="B1913" t="b">
        <f ca="1"/>
        <v>0</v>
      </c>
      <c r="C1913" t="b">
        <f ca="1"/>
        <v>0</v>
      </c>
    </row>
    <row r="1914" spans="1:3" hidden="1">
      <c r="A1914" t="b">
        <f ca="1"/>
        <v>0</v>
      </c>
      <c r="B1914" t="b">
        <f ca="1"/>
        <v>0</v>
      </c>
      <c r="C1914" t="b">
        <f ca="1"/>
        <v>0</v>
      </c>
    </row>
    <row r="1915" spans="1:3" hidden="1">
      <c r="A1915" t="b">
        <f ca="1"/>
        <v>0</v>
      </c>
      <c r="B1915" t="b">
        <f ca="1"/>
        <v>0</v>
      </c>
      <c r="C1915" t="b">
        <f ca="1"/>
        <v>0</v>
      </c>
    </row>
    <row r="1916" spans="1:3" hidden="1">
      <c r="A1916" t="b">
        <f ca="1"/>
        <v>0</v>
      </c>
      <c r="B1916" t="b">
        <f ca="1"/>
        <v>0</v>
      </c>
      <c r="C1916" t="b">
        <f ca="1"/>
        <v>0</v>
      </c>
    </row>
    <row r="1917" spans="1:3" hidden="1">
      <c r="A1917" t="b">
        <f ca="1"/>
        <v>0</v>
      </c>
      <c r="B1917" t="b">
        <f ca="1"/>
        <v>0</v>
      </c>
      <c r="C1917" t="b">
        <f ca="1"/>
        <v>0</v>
      </c>
    </row>
    <row r="1918" spans="1:3" hidden="1">
      <c r="A1918" t="b">
        <f ca="1"/>
        <v>0</v>
      </c>
      <c r="B1918" t="b">
        <f ca="1"/>
        <v>0</v>
      </c>
      <c r="C1918" t="b">
        <f ca="1"/>
        <v>0</v>
      </c>
    </row>
    <row r="1919" spans="1:3" hidden="1">
      <c r="A1919" t="b">
        <f ca="1"/>
        <v>0</v>
      </c>
      <c r="B1919" t="b">
        <f ca="1"/>
        <v>0</v>
      </c>
      <c r="C1919" t="b">
        <f ca="1"/>
        <v>0</v>
      </c>
    </row>
    <row r="1920" spans="1:3" hidden="1">
      <c r="A1920" t="b">
        <f ca="1"/>
        <v>0</v>
      </c>
      <c r="B1920" t="b">
        <f ca="1"/>
        <v>0</v>
      </c>
      <c r="C1920" t="b">
        <f ca="1"/>
        <v>0</v>
      </c>
    </row>
    <row r="1921" spans="1:3" hidden="1">
      <c r="A1921" t="b">
        <f ca="1"/>
        <v>0</v>
      </c>
      <c r="B1921" t="b">
        <f ca="1"/>
        <v>0</v>
      </c>
      <c r="C1921" t="b">
        <f ca="1"/>
        <v>0</v>
      </c>
    </row>
    <row r="1922" spans="1:3" hidden="1">
      <c r="A1922" t="b">
        <f ca="1"/>
        <v>0</v>
      </c>
      <c r="B1922" t="b">
        <f ca="1"/>
        <v>0</v>
      </c>
      <c r="C1922" t="b">
        <f ca="1"/>
        <v>0</v>
      </c>
    </row>
    <row r="1923" spans="1:3" hidden="1">
      <c r="A1923" t="b">
        <f ca="1"/>
        <v>0</v>
      </c>
      <c r="B1923" t="b">
        <f ca="1"/>
        <v>0</v>
      </c>
      <c r="C1923" t="b">
        <f ca="1"/>
        <v>0</v>
      </c>
    </row>
    <row r="1924" spans="1:3" hidden="1">
      <c r="A1924" t="b">
        <f ca="1"/>
        <v>0</v>
      </c>
      <c r="B1924" t="b">
        <f ca="1"/>
        <v>0</v>
      </c>
      <c r="C1924" t="b">
        <f ca="1"/>
        <v>0</v>
      </c>
    </row>
    <row r="1925" spans="1:3" hidden="1">
      <c r="A1925" t="b">
        <f ca="1"/>
        <v>0</v>
      </c>
      <c r="B1925" t="b">
        <f ca="1"/>
        <v>0</v>
      </c>
      <c r="C1925" t="b">
        <f ca="1"/>
        <v>0</v>
      </c>
    </row>
    <row r="1926" spans="1:3" hidden="1">
      <c r="A1926" t="b">
        <f ca="1"/>
        <v>0</v>
      </c>
      <c r="B1926" t="b">
        <f ca="1"/>
        <v>0</v>
      </c>
      <c r="C1926" t="b">
        <f ca="1"/>
        <v>0</v>
      </c>
    </row>
    <row r="1927" spans="1:3" hidden="1">
      <c r="A1927" t="b">
        <f ca="1"/>
        <v>0</v>
      </c>
      <c r="B1927" t="b">
        <f ca="1"/>
        <v>0</v>
      </c>
      <c r="C1927" t="b">
        <f ca="1"/>
        <v>0</v>
      </c>
    </row>
    <row r="1928" spans="1:3" hidden="1">
      <c r="A1928" t="b">
        <f ca="1"/>
        <v>0</v>
      </c>
      <c r="B1928" t="b">
        <f ca="1"/>
        <v>0</v>
      </c>
      <c r="C1928" t="b">
        <f ca="1"/>
        <v>0</v>
      </c>
    </row>
    <row r="1929" spans="1:3" hidden="1">
      <c r="A1929" t="b">
        <f ca="1"/>
        <v>0</v>
      </c>
      <c r="B1929" t="b">
        <f ca="1"/>
        <v>0</v>
      </c>
      <c r="C1929" t="b">
        <f ca="1"/>
        <v>0</v>
      </c>
    </row>
    <row r="1930" spans="1:3" hidden="1">
      <c r="A1930" t="b">
        <f ca="1"/>
        <v>0</v>
      </c>
      <c r="B1930" t="b">
        <f ca="1"/>
        <v>0</v>
      </c>
      <c r="C1930" t="b">
        <f ca="1"/>
        <v>0</v>
      </c>
    </row>
    <row r="1931" spans="1:3" hidden="1">
      <c r="A1931" t="b">
        <f ca="1"/>
        <v>0</v>
      </c>
      <c r="B1931" t="b">
        <f ca="1"/>
        <v>0</v>
      </c>
      <c r="C1931" t="b">
        <f ca="1"/>
        <v>0</v>
      </c>
    </row>
    <row r="1932" spans="1:3" hidden="1">
      <c r="A1932" t="b">
        <f ca="1"/>
        <v>0</v>
      </c>
      <c r="B1932" t="b">
        <f ca="1"/>
        <v>0</v>
      </c>
      <c r="C1932" t="b">
        <f ca="1"/>
        <v>0</v>
      </c>
    </row>
    <row r="1933" spans="1:3" hidden="1">
      <c r="A1933" t="b">
        <f ca="1"/>
        <v>0</v>
      </c>
      <c r="B1933" t="b">
        <f ca="1"/>
        <v>0</v>
      </c>
      <c r="C1933" t="b">
        <f ca="1"/>
        <v>0</v>
      </c>
    </row>
    <row r="1934" spans="1:3" hidden="1">
      <c r="A1934" t="b">
        <f ca="1"/>
        <v>0</v>
      </c>
      <c r="B1934" t="b">
        <f ca="1"/>
        <v>0</v>
      </c>
      <c r="C1934" t="b">
        <f ca="1"/>
        <v>0</v>
      </c>
    </row>
    <row r="1935" spans="1:3" hidden="1">
      <c r="A1935" t="b">
        <f ca="1"/>
        <v>0</v>
      </c>
      <c r="B1935" t="b">
        <f ca="1"/>
        <v>0</v>
      </c>
      <c r="C1935" t="b">
        <f ca="1"/>
        <v>0</v>
      </c>
    </row>
    <row r="1936" spans="1:3" hidden="1">
      <c r="A1936" t="b">
        <f ca="1"/>
        <v>0</v>
      </c>
      <c r="B1936" t="b">
        <f ca="1"/>
        <v>0</v>
      </c>
      <c r="C1936" t="b">
        <f ca="1"/>
        <v>0</v>
      </c>
    </row>
    <row r="1937" spans="1:3" hidden="1">
      <c r="A1937" t="b">
        <f ca="1"/>
        <v>0</v>
      </c>
      <c r="B1937" t="b">
        <f ca="1"/>
        <v>0</v>
      </c>
      <c r="C1937" t="b">
        <f ca="1"/>
        <v>0</v>
      </c>
    </row>
    <row r="1938" spans="1:3" hidden="1">
      <c r="A1938" t="b">
        <f ca="1"/>
        <v>0</v>
      </c>
      <c r="B1938" t="b">
        <f ca="1"/>
        <v>0</v>
      </c>
      <c r="C1938" t="b">
        <f ca="1"/>
        <v>0</v>
      </c>
    </row>
    <row r="1939" spans="1:3" hidden="1">
      <c r="A1939" t="b">
        <f ca="1"/>
        <v>0</v>
      </c>
      <c r="B1939" t="b">
        <f ca="1"/>
        <v>0</v>
      </c>
      <c r="C1939" t="b">
        <f ca="1"/>
        <v>0</v>
      </c>
    </row>
    <row r="1940" spans="1:3" hidden="1">
      <c r="A1940" t="b">
        <f ca="1"/>
        <v>0</v>
      </c>
      <c r="B1940" t="b">
        <f ca="1"/>
        <v>0</v>
      </c>
      <c r="C1940" t="b">
        <f ca="1"/>
        <v>0</v>
      </c>
    </row>
    <row r="1941" spans="1:3" hidden="1">
      <c r="A1941" t="b">
        <f ca="1"/>
        <v>0</v>
      </c>
      <c r="B1941" t="b">
        <f ca="1"/>
        <v>0</v>
      </c>
      <c r="C1941" t="b">
        <f ca="1"/>
        <v>0</v>
      </c>
    </row>
    <row r="1942" spans="1:3" hidden="1">
      <c r="A1942" t="b">
        <f ca="1"/>
        <v>0</v>
      </c>
      <c r="B1942" t="b">
        <f ca="1"/>
        <v>0</v>
      </c>
      <c r="C1942" t="b">
        <f ca="1"/>
        <v>0</v>
      </c>
    </row>
    <row r="1943" spans="1:3" hidden="1">
      <c r="A1943" t="b">
        <f ca="1"/>
        <v>0</v>
      </c>
      <c r="B1943" t="b">
        <f ca="1"/>
        <v>0</v>
      </c>
      <c r="C1943" t="b">
        <f ca="1"/>
        <v>0</v>
      </c>
    </row>
    <row r="1944" spans="1:3" hidden="1">
      <c r="A1944" t="b">
        <f ca="1"/>
        <v>0</v>
      </c>
      <c r="B1944" t="b">
        <f ca="1"/>
        <v>0</v>
      </c>
      <c r="C1944" t="b">
        <f ca="1"/>
        <v>0</v>
      </c>
    </row>
    <row r="1945" spans="1:3" hidden="1">
      <c r="A1945" t="b">
        <f ca="1"/>
        <v>0</v>
      </c>
      <c r="B1945" t="b">
        <f ca="1"/>
        <v>0</v>
      </c>
      <c r="C1945" t="b">
        <f ca="1"/>
        <v>0</v>
      </c>
    </row>
    <row r="1946" spans="1:3" hidden="1">
      <c r="A1946" t="b">
        <f ca="1"/>
        <v>0</v>
      </c>
      <c r="B1946" t="b">
        <f ca="1"/>
        <v>0</v>
      </c>
      <c r="C1946" t="b">
        <f ca="1"/>
        <v>0</v>
      </c>
    </row>
    <row r="1947" spans="1:3" hidden="1">
      <c r="A1947" t="b">
        <f ca="1"/>
        <v>0</v>
      </c>
      <c r="B1947" t="b">
        <f ca="1"/>
        <v>0</v>
      </c>
      <c r="C1947" t="b">
        <f ca="1"/>
        <v>0</v>
      </c>
    </row>
    <row r="1948" spans="1:3" hidden="1">
      <c r="A1948" t="b">
        <f ca="1"/>
        <v>0</v>
      </c>
      <c r="B1948" t="b">
        <f ca="1"/>
        <v>0</v>
      </c>
      <c r="C1948" t="b">
        <f ca="1"/>
        <v>0</v>
      </c>
    </row>
    <row r="1949" spans="1:3" hidden="1">
      <c r="A1949" t="b">
        <f ca="1"/>
        <v>0</v>
      </c>
      <c r="B1949" t="b">
        <f ca="1"/>
        <v>0</v>
      </c>
      <c r="C1949" t="b">
        <f ca="1"/>
        <v>0</v>
      </c>
    </row>
    <row r="1950" spans="1:3" hidden="1">
      <c r="A1950" t="b">
        <f ca="1"/>
        <v>0</v>
      </c>
      <c r="B1950" t="b">
        <f ca="1"/>
        <v>0</v>
      </c>
      <c r="C1950" t="b">
        <f ca="1"/>
        <v>0</v>
      </c>
    </row>
    <row r="1951" spans="1:3" hidden="1">
      <c r="A1951" t="b">
        <f ca="1"/>
        <v>0</v>
      </c>
      <c r="B1951" t="b">
        <f ca="1"/>
        <v>0</v>
      </c>
      <c r="C1951" t="b">
        <f ca="1"/>
        <v>0</v>
      </c>
    </row>
    <row r="1952" spans="1:3" hidden="1">
      <c r="A1952" t="b">
        <f ca="1"/>
        <v>0</v>
      </c>
      <c r="B1952" t="b">
        <f ca="1"/>
        <v>0</v>
      </c>
      <c r="C1952" t="b">
        <f ca="1"/>
        <v>0</v>
      </c>
    </row>
    <row r="1953" spans="1:3" hidden="1">
      <c r="A1953" t="b">
        <f ca="1"/>
        <v>0</v>
      </c>
      <c r="B1953" t="b">
        <f ca="1"/>
        <v>0</v>
      </c>
      <c r="C1953" t="b">
        <f ca="1"/>
        <v>0</v>
      </c>
    </row>
    <row r="1954" spans="1:3" hidden="1">
      <c r="A1954" t="b">
        <f ca="1"/>
        <v>0</v>
      </c>
      <c r="B1954" t="b">
        <f ca="1"/>
        <v>0</v>
      </c>
      <c r="C1954" t="b">
        <f ca="1"/>
        <v>0</v>
      </c>
    </row>
    <row r="1955" spans="1:3" hidden="1">
      <c r="A1955" t="b">
        <f ca="1"/>
        <v>0</v>
      </c>
      <c r="B1955" t="b">
        <f ca="1"/>
        <v>0</v>
      </c>
      <c r="C1955" t="b">
        <f ca="1"/>
        <v>0</v>
      </c>
    </row>
    <row r="1956" spans="1:3" hidden="1">
      <c r="A1956" t="b">
        <f ca="1"/>
        <v>0</v>
      </c>
      <c r="B1956" t="b">
        <f ca="1"/>
        <v>0</v>
      </c>
      <c r="C1956" t="b">
        <f ca="1"/>
        <v>0</v>
      </c>
    </row>
    <row r="1957" spans="1:3" hidden="1">
      <c r="A1957" t="b">
        <f ca="1"/>
        <v>0</v>
      </c>
      <c r="B1957" t="b">
        <f ca="1"/>
        <v>0</v>
      </c>
      <c r="C1957" t="b">
        <f ca="1"/>
        <v>0</v>
      </c>
    </row>
    <row r="1958" spans="1:3" hidden="1">
      <c r="A1958" t="b">
        <f ca="1"/>
        <v>0</v>
      </c>
      <c r="B1958" t="b">
        <f ca="1"/>
        <v>0</v>
      </c>
      <c r="C1958" t="b">
        <f ca="1"/>
        <v>0</v>
      </c>
    </row>
    <row r="1959" spans="1:3" hidden="1">
      <c r="A1959" t="b">
        <f ca="1"/>
        <v>0</v>
      </c>
      <c r="B1959" t="b">
        <f ca="1"/>
        <v>0</v>
      </c>
      <c r="C1959" t="b">
        <f ca="1"/>
        <v>0</v>
      </c>
    </row>
    <row r="1960" spans="1:3" hidden="1">
      <c r="A1960" t="b">
        <f ca="1"/>
        <v>0</v>
      </c>
      <c r="B1960" t="b">
        <f ca="1"/>
        <v>0</v>
      </c>
      <c r="C1960" t="b">
        <f ca="1"/>
        <v>0</v>
      </c>
    </row>
    <row r="1961" spans="1:3" hidden="1">
      <c r="A1961" t="b">
        <f ca="1"/>
        <v>0</v>
      </c>
      <c r="B1961" t="b">
        <f ca="1"/>
        <v>0</v>
      </c>
      <c r="C1961" t="b">
        <f ca="1"/>
        <v>0</v>
      </c>
    </row>
    <row r="1962" spans="1:3" hidden="1">
      <c r="A1962" t="b">
        <f ca="1"/>
        <v>0</v>
      </c>
      <c r="B1962" t="b">
        <f ca="1"/>
        <v>0</v>
      </c>
      <c r="C1962" t="b">
        <f ca="1"/>
        <v>0</v>
      </c>
    </row>
    <row r="1963" spans="1:3" hidden="1">
      <c r="A1963" t="b">
        <f ca="1"/>
        <v>0</v>
      </c>
      <c r="B1963" t="b">
        <f ca="1"/>
        <v>0</v>
      </c>
      <c r="C1963" t="b">
        <f ca="1"/>
        <v>0</v>
      </c>
    </row>
    <row r="1964" spans="1:3" hidden="1">
      <c r="A1964" t="b">
        <f ca="1"/>
        <v>0</v>
      </c>
      <c r="B1964" t="b">
        <f ca="1"/>
        <v>0</v>
      </c>
      <c r="C1964" t="b">
        <f ca="1"/>
        <v>0</v>
      </c>
    </row>
    <row r="1965" spans="1:3" hidden="1">
      <c r="A1965" t="b">
        <f ca="1"/>
        <v>0</v>
      </c>
      <c r="B1965" t="b">
        <f ca="1"/>
        <v>0</v>
      </c>
      <c r="C1965" t="b">
        <f ca="1"/>
        <v>0</v>
      </c>
    </row>
    <row r="1966" spans="1:3" hidden="1">
      <c r="A1966" t="b">
        <f ca="1"/>
        <v>0</v>
      </c>
      <c r="B1966" t="b">
        <f ca="1"/>
        <v>0</v>
      </c>
      <c r="C1966" t="b">
        <f ca="1"/>
        <v>0</v>
      </c>
    </row>
    <row r="1967" spans="1:3" hidden="1">
      <c r="A1967" t="b">
        <f ca="1"/>
        <v>0</v>
      </c>
      <c r="B1967" t="b">
        <f ca="1"/>
        <v>0</v>
      </c>
      <c r="C1967" t="b">
        <f ca="1"/>
        <v>0</v>
      </c>
    </row>
    <row r="1968" spans="1:3" hidden="1">
      <c r="A1968" t="b">
        <f ca="1"/>
        <v>0</v>
      </c>
      <c r="B1968" t="b">
        <f ca="1"/>
        <v>0</v>
      </c>
      <c r="C1968" t="b">
        <f ca="1"/>
        <v>0</v>
      </c>
    </row>
    <row r="1969" spans="1:3" hidden="1">
      <c r="A1969" t="b">
        <f ca="1"/>
        <v>0</v>
      </c>
      <c r="B1969" t="b">
        <f ca="1"/>
        <v>0</v>
      </c>
      <c r="C1969" t="b">
        <f ca="1"/>
        <v>0</v>
      </c>
    </row>
    <row r="1970" spans="1:3" hidden="1">
      <c r="A1970" t="b">
        <f ca="1"/>
        <v>0</v>
      </c>
      <c r="B1970" t="b">
        <f ca="1"/>
        <v>0</v>
      </c>
      <c r="C1970" t="b">
        <f ca="1"/>
        <v>0</v>
      </c>
    </row>
    <row r="1971" spans="1:3" hidden="1">
      <c r="A1971" t="b">
        <f ca="1"/>
        <v>0</v>
      </c>
      <c r="B1971" t="b">
        <f ca="1"/>
        <v>0</v>
      </c>
      <c r="C1971" t="b">
        <f ca="1"/>
        <v>0</v>
      </c>
    </row>
    <row r="1972" spans="1:3" hidden="1">
      <c r="A1972" t="b">
        <f ca="1"/>
        <v>0</v>
      </c>
      <c r="B1972" t="b">
        <f ca="1"/>
        <v>0</v>
      </c>
      <c r="C1972" t="b">
        <f ca="1"/>
        <v>0</v>
      </c>
    </row>
    <row r="1973" spans="1:3" hidden="1">
      <c r="A1973" t="b">
        <f ca="1"/>
        <v>0</v>
      </c>
      <c r="B1973" t="b">
        <f ca="1"/>
        <v>0</v>
      </c>
      <c r="C1973" t="b">
        <f ca="1"/>
        <v>0</v>
      </c>
    </row>
    <row r="1974" spans="1:3" hidden="1">
      <c r="A1974" t="b">
        <f ca="1"/>
        <v>0</v>
      </c>
      <c r="B1974" t="b">
        <f ca="1"/>
        <v>0</v>
      </c>
      <c r="C1974" t="b">
        <f ca="1"/>
        <v>0</v>
      </c>
    </row>
    <row r="1975" spans="1:3" hidden="1">
      <c r="A1975" t="b">
        <f ca="1"/>
        <v>0</v>
      </c>
      <c r="B1975" t="b">
        <f ca="1"/>
        <v>0</v>
      </c>
      <c r="C1975" t="b">
        <f ca="1"/>
        <v>0</v>
      </c>
    </row>
    <row r="1976" spans="1:3" hidden="1">
      <c r="A1976" t="b">
        <f ca="1"/>
        <v>0</v>
      </c>
      <c r="B1976" t="b">
        <f ca="1"/>
        <v>0</v>
      </c>
      <c r="C1976" t="b">
        <f ca="1"/>
        <v>0</v>
      </c>
    </row>
    <row r="1977" spans="1:3" hidden="1">
      <c r="A1977" t="b">
        <f ca="1"/>
        <v>0</v>
      </c>
      <c r="B1977" t="b">
        <f ca="1"/>
        <v>0</v>
      </c>
      <c r="C1977" t="b">
        <f ca="1"/>
        <v>0</v>
      </c>
    </row>
    <row r="1978" spans="1:3" hidden="1">
      <c r="A1978" t="b">
        <f ca="1"/>
        <v>0</v>
      </c>
      <c r="B1978" t="b">
        <f ca="1"/>
        <v>0</v>
      </c>
      <c r="C1978" t="b">
        <f ca="1"/>
        <v>0</v>
      </c>
    </row>
    <row r="1979" spans="1:3" hidden="1">
      <c r="A1979" t="b">
        <f ca="1"/>
        <v>0</v>
      </c>
      <c r="B1979" t="b">
        <f ca="1"/>
        <v>0</v>
      </c>
      <c r="C1979" t="b">
        <f ca="1"/>
        <v>0</v>
      </c>
    </row>
    <row r="1980" spans="1:3" hidden="1">
      <c r="A1980" t="b">
        <f ca="1"/>
        <v>0</v>
      </c>
      <c r="B1980" t="b">
        <f ca="1"/>
        <v>0</v>
      </c>
      <c r="C1980" t="b">
        <f ca="1"/>
        <v>0</v>
      </c>
    </row>
    <row r="1981" spans="1:3" hidden="1">
      <c r="A1981" t="b">
        <f ca="1"/>
        <v>0</v>
      </c>
      <c r="B1981" t="b">
        <f ca="1"/>
        <v>0</v>
      </c>
      <c r="C1981" t="b">
        <f ca="1"/>
        <v>0</v>
      </c>
    </row>
    <row r="1982" spans="1:3" hidden="1">
      <c r="A1982" t="b">
        <f ca="1"/>
        <v>0</v>
      </c>
      <c r="B1982" t="b">
        <f ca="1"/>
        <v>0</v>
      </c>
      <c r="C1982" t="b">
        <f ca="1"/>
        <v>0</v>
      </c>
    </row>
    <row r="1983" spans="1:3" hidden="1">
      <c r="A1983" t="b">
        <f ca="1"/>
        <v>0</v>
      </c>
      <c r="B1983" t="b">
        <f ca="1"/>
        <v>0</v>
      </c>
      <c r="C1983" t="b">
        <f ca="1"/>
        <v>0</v>
      </c>
    </row>
    <row r="1984" spans="1:3" hidden="1">
      <c r="A1984" t="b">
        <f ca="1"/>
        <v>0</v>
      </c>
      <c r="B1984" t="b">
        <f ca="1"/>
        <v>0</v>
      </c>
      <c r="C1984" t="b">
        <f ca="1"/>
        <v>0</v>
      </c>
    </row>
    <row r="1985" spans="1:3" hidden="1">
      <c r="A1985" t="b">
        <f ca="1"/>
        <v>0</v>
      </c>
      <c r="B1985" t="b">
        <f ca="1"/>
        <v>0</v>
      </c>
      <c r="C1985" t="b">
        <f ca="1"/>
        <v>0</v>
      </c>
    </row>
    <row r="1986" spans="1:3" hidden="1">
      <c r="A1986" t="b">
        <f ca="1"/>
        <v>0</v>
      </c>
      <c r="B1986" t="b">
        <f ca="1"/>
        <v>0</v>
      </c>
      <c r="C1986" t="b">
        <f ca="1"/>
        <v>0</v>
      </c>
    </row>
    <row r="1987" spans="1:3" hidden="1">
      <c r="A1987" t="b">
        <f ca="1"/>
        <v>0</v>
      </c>
      <c r="B1987" t="b">
        <f ca="1"/>
        <v>0</v>
      </c>
      <c r="C1987" t="b">
        <f ca="1"/>
        <v>0</v>
      </c>
    </row>
    <row r="1988" spans="1:3" hidden="1">
      <c r="A1988" t="b">
        <f ca="1"/>
        <v>0</v>
      </c>
      <c r="B1988" t="b">
        <f ca="1"/>
        <v>0</v>
      </c>
      <c r="C1988" t="b">
        <f ca="1"/>
        <v>0</v>
      </c>
    </row>
    <row r="1989" spans="1:3" hidden="1">
      <c r="A1989" t="b">
        <f ca="1"/>
        <v>0</v>
      </c>
      <c r="B1989" t="b">
        <f ca="1"/>
        <v>0</v>
      </c>
      <c r="C1989" t="b">
        <f ca="1"/>
        <v>0</v>
      </c>
    </row>
    <row r="1990" spans="1:3" hidden="1">
      <c r="A1990" t="b">
        <f ca="1"/>
        <v>0</v>
      </c>
      <c r="B1990" t="b">
        <f ca="1"/>
        <v>0</v>
      </c>
      <c r="C1990" t="b">
        <f ca="1"/>
        <v>0</v>
      </c>
    </row>
    <row r="1991" spans="1:3" hidden="1">
      <c r="A1991" t="b">
        <f ca="1"/>
        <v>0</v>
      </c>
      <c r="B1991" t="b">
        <f ca="1"/>
        <v>0</v>
      </c>
      <c r="C1991" t="b">
        <f ca="1"/>
        <v>0</v>
      </c>
    </row>
    <row r="1992" spans="1:3" hidden="1">
      <c r="A1992" t="b">
        <f ca="1"/>
        <v>0</v>
      </c>
      <c r="B1992" t="b">
        <f ca="1"/>
        <v>0</v>
      </c>
      <c r="C1992" t="b">
        <f ca="1"/>
        <v>0</v>
      </c>
    </row>
    <row r="1993" spans="1:3" hidden="1">
      <c r="A1993" t="b">
        <f ca="1"/>
        <v>0</v>
      </c>
      <c r="B1993" t="b">
        <f ca="1"/>
        <v>0</v>
      </c>
      <c r="C1993" t="b">
        <f ca="1"/>
        <v>0</v>
      </c>
    </row>
    <row r="1994" spans="1:3" hidden="1">
      <c r="A1994" t="b">
        <f ca="1"/>
        <v>0</v>
      </c>
      <c r="B1994" t="b">
        <f ca="1"/>
        <v>0</v>
      </c>
      <c r="C1994" t="b">
        <f ca="1"/>
        <v>0</v>
      </c>
    </row>
    <row r="1995" spans="1:3" hidden="1">
      <c r="A1995" t="b">
        <f ca="1"/>
        <v>0</v>
      </c>
      <c r="B1995" t="b">
        <f ca="1"/>
        <v>0</v>
      </c>
      <c r="C1995" t="b">
        <f ca="1"/>
        <v>0</v>
      </c>
    </row>
    <row r="1996" spans="1:3" hidden="1">
      <c r="A1996" t="b">
        <f ca="1"/>
        <v>0</v>
      </c>
      <c r="B1996" t="b">
        <f ca="1"/>
        <v>0</v>
      </c>
      <c r="C1996" t="b">
        <f ca="1"/>
        <v>0</v>
      </c>
    </row>
    <row r="1997" spans="1:3" hidden="1">
      <c r="A1997" t="b">
        <f ca="1"/>
        <v>0</v>
      </c>
      <c r="B1997" t="b">
        <f ca="1"/>
        <v>0</v>
      </c>
      <c r="C1997" t="b">
        <f ca="1"/>
        <v>0</v>
      </c>
    </row>
    <row r="1998" spans="1:3" hidden="1">
      <c r="A1998" t="b">
        <f ca="1"/>
        <v>0</v>
      </c>
      <c r="B1998" t="b">
        <f ca="1"/>
        <v>0</v>
      </c>
      <c r="C1998" t="b">
        <f ca="1"/>
        <v>0</v>
      </c>
    </row>
    <row r="1999" spans="1:3" hidden="1">
      <c r="A1999" t="b">
        <f ca="1"/>
        <v>0</v>
      </c>
      <c r="B1999" t="b">
        <f ca="1"/>
        <v>0</v>
      </c>
      <c r="C1999" t="b">
        <f ca="1"/>
        <v>0</v>
      </c>
    </row>
    <row r="2000" spans="1:3" hidden="1">
      <c r="A2000" t="b">
        <f ca="1"/>
        <v>0</v>
      </c>
      <c r="B2000" t="b">
        <f ca="1"/>
        <v>0</v>
      </c>
      <c r="C2000" t="b">
        <f ca="1"/>
        <v>0</v>
      </c>
    </row>
    <row r="2001" spans="1:3" hidden="1">
      <c r="A2001" t="b">
        <f ca="1"/>
        <v>0</v>
      </c>
      <c r="B2001" t="b">
        <f ca="1"/>
        <v>0</v>
      </c>
      <c r="C2001" t="b">
        <f ca="1"/>
        <v>0</v>
      </c>
    </row>
    <row r="2002" spans="1:3" hidden="1">
      <c r="A2002" t="b">
        <f ca="1"/>
        <v>0</v>
      </c>
      <c r="B2002" t="b">
        <f ca="1"/>
        <v>0</v>
      </c>
      <c r="C2002" t="b">
        <f ca="1"/>
        <v>0</v>
      </c>
    </row>
    <row r="2003" spans="1:3" hidden="1">
      <c r="A2003" t="b">
        <f ca="1"/>
        <v>0</v>
      </c>
      <c r="B2003" t="b">
        <f ca="1"/>
        <v>0</v>
      </c>
      <c r="C2003" t="b">
        <f ca="1"/>
        <v>0</v>
      </c>
    </row>
    <row r="2004" spans="1:3" hidden="1">
      <c r="A2004" t="b">
        <f ca="1"/>
        <v>0</v>
      </c>
      <c r="B2004" t="b">
        <f ca="1"/>
        <v>0</v>
      </c>
      <c r="C2004" t="b">
        <f ca="1"/>
        <v>0</v>
      </c>
    </row>
    <row r="2005" spans="1:3" hidden="1">
      <c r="A2005" t="b">
        <f ca="1"/>
        <v>0</v>
      </c>
      <c r="B2005" t="b">
        <f ca="1"/>
        <v>0</v>
      </c>
      <c r="C2005" t="b">
        <f ca="1"/>
        <v>0</v>
      </c>
    </row>
    <row r="2006" spans="1:3" hidden="1">
      <c r="A2006" t="b">
        <f ca="1"/>
        <v>0</v>
      </c>
      <c r="B2006" t="b">
        <f ca="1"/>
        <v>0</v>
      </c>
      <c r="C2006" t="b">
        <f ca="1"/>
        <v>0</v>
      </c>
    </row>
    <row r="2007" spans="1:3" hidden="1">
      <c r="A2007" t="b">
        <f ca="1"/>
        <v>0</v>
      </c>
      <c r="B2007" t="b">
        <f ca="1"/>
        <v>0</v>
      </c>
      <c r="C2007" t="b">
        <f ca="1"/>
        <v>0</v>
      </c>
    </row>
    <row r="2008" spans="1:3" hidden="1">
      <c r="A2008" t="b">
        <f ca="1"/>
        <v>0</v>
      </c>
      <c r="B2008" t="b">
        <f ca="1"/>
        <v>0</v>
      </c>
      <c r="C2008" t="b">
        <f ca="1"/>
        <v>0</v>
      </c>
    </row>
    <row r="2009" spans="1:3" hidden="1">
      <c r="A2009" t="b">
        <f ca="1"/>
        <v>0</v>
      </c>
      <c r="B2009" t="b">
        <f ca="1"/>
        <v>0</v>
      </c>
      <c r="C2009" t="b">
        <f ca="1"/>
        <v>0</v>
      </c>
    </row>
    <row r="2010" spans="1:3" hidden="1">
      <c r="A2010" t="b">
        <f ca="1"/>
        <v>0</v>
      </c>
      <c r="B2010" t="b">
        <f ca="1"/>
        <v>0</v>
      </c>
      <c r="C2010" t="b">
        <f ca="1"/>
        <v>0</v>
      </c>
    </row>
    <row r="2011" spans="1:3" hidden="1">
      <c r="A2011" t="b">
        <f ca="1"/>
        <v>0</v>
      </c>
      <c r="B2011" t="b">
        <f ca="1"/>
        <v>0</v>
      </c>
      <c r="C2011" t="b">
        <f ca="1"/>
        <v>0</v>
      </c>
    </row>
    <row r="2012" spans="1:3" hidden="1">
      <c r="A2012" t="b">
        <f ca="1"/>
        <v>0</v>
      </c>
      <c r="B2012" t="b">
        <f ca="1"/>
        <v>0</v>
      </c>
      <c r="C2012" t="b">
        <f ca="1"/>
        <v>0</v>
      </c>
    </row>
    <row r="2013" spans="1:3" hidden="1">
      <c r="A2013" t="b">
        <f ca="1"/>
        <v>0</v>
      </c>
      <c r="B2013" t="b">
        <f ca="1"/>
        <v>0</v>
      </c>
      <c r="C2013" t="b">
        <f ca="1"/>
        <v>0</v>
      </c>
    </row>
    <row r="2014" spans="1:3" hidden="1">
      <c r="A2014" t="b">
        <f ca="1"/>
        <v>0</v>
      </c>
      <c r="B2014" t="b">
        <f ca="1"/>
        <v>0</v>
      </c>
      <c r="C2014" t="b">
        <f ca="1"/>
        <v>0</v>
      </c>
    </row>
    <row r="2015" spans="1:3" hidden="1">
      <c r="A2015" t="b">
        <f ca="1"/>
        <v>0</v>
      </c>
      <c r="B2015" t="b">
        <f ca="1"/>
        <v>0</v>
      </c>
      <c r="C2015" t="b">
        <f ca="1"/>
        <v>0</v>
      </c>
    </row>
    <row r="2016" spans="1:3" hidden="1">
      <c r="A2016" t="b">
        <f ca="1"/>
        <v>0</v>
      </c>
      <c r="B2016" t="b">
        <f ca="1"/>
        <v>0</v>
      </c>
      <c r="C2016" t="b">
        <f ca="1"/>
        <v>0</v>
      </c>
    </row>
    <row r="2017" spans="1:3" hidden="1">
      <c r="A2017" t="b">
        <f ca="1"/>
        <v>0</v>
      </c>
      <c r="B2017" t="b">
        <f ca="1"/>
        <v>0</v>
      </c>
      <c r="C2017" t="b">
        <f ca="1"/>
        <v>0</v>
      </c>
    </row>
    <row r="2018" spans="1:3" hidden="1">
      <c r="A2018" t="b">
        <f ca="1"/>
        <v>0</v>
      </c>
      <c r="B2018" t="b">
        <f ca="1"/>
        <v>0</v>
      </c>
      <c r="C2018" t="b">
        <f ca="1"/>
        <v>0</v>
      </c>
    </row>
    <row r="2019" spans="1:3" hidden="1">
      <c r="A2019" t="b">
        <f ca="1"/>
        <v>0</v>
      </c>
      <c r="B2019" t="b">
        <f ca="1"/>
        <v>0</v>
      </c>
      <c r="C2019" t="b">
        <f ca="1"/>
        <v>0</v>
      </c>
    </row>
    <row r="2020" spans="1:3" hidden="1">
      <c r="A2020" t="b">
        <f ca="1"/>
        <v>0</v>
      </c>
      <c r="B2020" t="b">
        <f ca="1"/>
        <v>0</v>
      </c>
      <c r="C2020" t="b">
        <f ca="1"/>
        <v>0</v>
      </c>
    </row>
    <row r="2021" spans="1:3" hidden="1">
      <c r="A2021" t="b">
        <f ca="1"/>
        <v>0</v>
      </c>
      <c r="B2021" t="b">
        <f ca="1"/>
        <v>0</v>
      </c>
      <c r="C2021" t="b">
        <f ca="1"/>
        <v>0</v>
      </c>
    </row>
    <row r="2022" spans="1:3" hidden="1">
      <c r="A2022" t="b">
        <f ca="1"/>
        <v>0</v>
      </c>
      <c r="B2022" t="b">
        <f ca="1"/>
        <v>0</v>
      </c>
      <c r="C2022" t="b">
        <f ca="1"/>
        <v>0</v>
      </c>
    </row>
    <row r="2023" spans="1:3" hidden="1">
      <c r="A2023" t="b">
        <f ca="1"/>
        <v>0</v>
      </c>
      <c r="B2023" t="b">
        <f ca="1"/>
        <v>0</v>
      </c>
      <c r="C2023" t="b">
        <f ca="1"/>
        <v>0</v>
      </c>
    </row>
    <row r="2024" spans="1:3" hidden="1">
      <c r="A2024" t="b">
        <f ca="1"/>
        <v>0</v>
      </c>
      <c r="B2024" t="b">
        <f ca="1"/>
        <v>0</v>
      </c>
      <c r="C2024" t="b">
        <f ca="1"/>
        <v>0</v>
      </c>
    </row>
    <row r="2025" spans="1:3" hidden="1">
      <c r="A2025" t="b">
        <f ca="1"/>
        <v>0</v>
      </c>
      <c r="B2025" t="b">
        <f ca="1"/>
        <v>0</v>
      </c>
      <c r="C2025" t="b">
        <f ca="1"/>
        <v>0</v>
      </c>
    </row>
    <row r="2026" spans="1:3" hidden="1">
      <c r="A2026" t="b">
        <f ca="1"/>
        <v>0</v>
      </c>
      <c r="B2026" t="b">
        <f ca="1"/>
        <v>0</v>
      </c>
      <c r="C2026" t="b">
        <f ca="1"/>
        <v>0</v>
      </c>
    </row>
    <row r="2027" spans="1:3" hidden="1">
      <c r="A2027" t="b">
        <f ca="1"/>
        <v>0</v>
      </c>
      <c r="B2027" t="b">
        <f ca="1"/>
        <v>0</v>
      </c>
      <c r="C2027" t="b">
        <f ca="1"/>
        <v>0</v>
      </c>
    </row>
    <row r="2028" spans="1:3" hidden="1">
      <c r="A2028" t="b">
        <f ca="1"/>
        <v>0</v>
      </c>
      <c r="B2028" t="b">
        <f ca="1"/>
        <v>0</v>
      </c>
      <c r="C2028" t="b">
        <f ca="1"/>
        <v>0</v>
      </c>
    </row>
    <row r="2029" spans="1:3" hidden="1">
      <c r="A2029" t="b">
        <f ca="1"/>
        <v>0</v>
      </c>
      <c r="B2029" t="b">
        <f ca="1"/>
        <v>0</v>
      </c>
      <c r="C2029" t="b">
        <f ca="1"/>
        <v>0</v>
      </c>
    </row>
    <row r="2030" spans="1:3" hidden="1">
      <c r="A2030" t="b">
        <f ca="1"/>
        <v>0</v>
      </c>
      <c r="B2030" t="b">
        <f ca="1"/>
        <v>0</v>
      </c>
      <c r="C2030" t="b">
        <f ca="1"/>
        <v>0</v>
      </c>
    </row>
    <row r="2031" spans="1:3" hidden="1">
      <c r="A2031" t="b">
        <f ca="1"/>
        <v>0</v>
      </c>
      <c r="B2031" t="b">
        <f ca="1"/>
        <v>0</v>
      </c>
      <c r="C2031" t="b">
        <f ca="1"/>
        <v>0</v>
      </c>
    </row>
    <row r="2032" spans="1:3" hidden="1">
      <c r="A2032" t="b">
        <f ca="1"/>
        <v>0</v>
      </c>
      <c r="B2032" t="b">
        <f ca="1"/>
        <v>0</v>
      </c>
      <c r="C2032" t="b">
        <f ca="1"/>
        <v>0</v>
      </c>
    </row>
    <row r="2033" spans="1:3" hidden="1">
      <c r="A2033" t="b">
        <f ca="1"/>
        <v>0</v>
      </c>
      <c r="B2033" t="b">
        <f ca="1"/>
        <v>0</v>
      </c>
      <c r="C2033" t="b">
        <f ca="1"/>
        <v>0</v>
      </c>
    </row>
    <row r="2034" spans="1:3" hidden="1">
      <c r="A2034" t="b">
        <f ca="1"/>
        <v>0</v>
      </c>
      <c r="B2034" t="b">
        <f ca="1"/>
        <v>0</v>
      </c>
      <c r="C2034" t="b">
        <f ca="1"/>
        <v>0</v>
      </c>
    </row>
    <row r="2035" spans="1:3" hidden="1">
      <c r="A2035" t="b">
        <f ca="1"/>
        <v>0</v>
      </c>
      <c r="B2035" t="b">
        <f ca="1"/>
        <v>0</v>
      </c>
      <c r="C2035" t="b">
        <f ca="1"/>
        <v>0</v>
      </c>
    </row>
    <row r="2036" spans="1:3" hidden="1">
      <c r="A2036" t="b">
        <f ca="1"/>
        <v>0</v>
      </c>
      <c r="B2036" t="b">
        <f ca="1"/>
        <v>0</v>
      </c>
      <c r="C2036" t="b">
        <f ca="1"/>
        <v>0</v>
      </c>
    </row>
    <row r="2037" spans="1:3" hidden="1">
      <c r="A2037" t="b">
        <f ca="1"/>
        <v>0</v>
      </c>
      <c r="B2037" t="b">
        <f ca="1"/>
        <v>0</v>
      </c>
      <c r="C2037" t="b">
        <f ca="1"/>
        <v>0</v>
      </c>
    </row>
    <row r="2038" spans="1:3" hidden="1">
      <c r="A2038" t="b">
        <f ca="1"/>
        <v>0</v>
      </c>
      <c r="B2038" t="b">
        <f ca="1"/>
        <v>0</v>
      </c>
      <c r="C2038" t="b">
        <f ca="1"/>
        <v>0</v>
      </c>
    </row>
    <row r="2039" spans="1:3" hidden="1">
      <c r="A2039" t="b">
        <f ca="1"/>
        <v>0</v>
      </c>
      <c r="B2039" t="b">
        <f ca="1"/>
        <v>0</v>
      </c>
      <c r="C2039" t="b">
        <f ca="1"/>
        <v>0</v>
      </c>
    </row>
    <row r="2040" spans="1:3" hidden="1">
      <c r="A2040" t="b">
        <f ca="1"/>
        <v>0</v>
      </c>
      <c r="B2040" t="b">
        <f ca="1"/>
        <v>0</v>
      </c>
      <c r="C2040" t="b">
        <f ca="1"/>
        <v>0</v>
      </c>
    </row>
    <row r="2041" spans="1:3" hidden="1">
      <c r="A2041" t="b">
        <f ca="1"/>
        <v>0</v>
      </c>
      <c r="B2041" t="b">
        <f ca="1"/>
        <v>0</v>
      </c>
      <c r="C2041" t="b">
        <f ca="1"/>
        <v>0</v>
      </c>
    </row>
    <row r="2042" spans="1:3" hidden="1">
      <c r="A2042" t="b">
        <f ca="1"/>
        <v>0</v>
      </c>
      <c r="B2042" t="b">
        <f ca="1"/>
        <v>0</v>
      </c>
      <c r="C2042" t="b">
        <f ca="1"/>
        <v>0</v>
      </c>
    </row>
    <row r="2043" spans="1:3" hidden="1">
      <c r="A2043" t="b">
        <f ca="1"/>
        <v>0</v>
      </c>
      <c r="B2043" t="b">
        <f ca="1"/>
        <v>0</v>
      </c>
      <c r="C2043" t="b">
        <f ca="1"/>
        <v>0</v>
      </c>
    </row>
    <row r="2044" spans="1:3" hidden="1">
      <c r="A2044" t="b">
        <f ca="1"/>
        <v>0</v>
      </c>
      <c r="B2044" t="b">
        <f ca="1"/>
        <v>0</v>
      </c>
      <c r="C2044" t="b">
        <f ca="1"/>
        <v>0</v>
      </c>
    </row>
    <row r="2045" spans="1:3" hidden="1">
      <c r="A2045" t="b">
        <f ca="1"/>
        <v>0</v>
      </c>
      <c r="B2045" t="b">
        <f ca="1"/>
        <v>0</v>
      </c>
      <c r="C2045" t="b">
        <f ca="1"/>
        <v>0</v>
      </c>
    </row>
    <row r="2046" spans="1:3" hidden="1">
      <c r="A2046" t="b">
        <f ca="1"/>
        <v>0</v>
      </c>
      <c r="B2046" t="b">
        <f ca="1"/>
        <v>0</v>
      </c>
      <c r="C2046" t="b">
        <f ca="1"/>
        <v>0</v>
      </c>
    </row>
    <row r="2047" spans="1:3" hidden="1">
      <c r="A2047" t="b">
        <f ca="1"/>
        <v>0</v>
      </c>
      <c r="B2047" t="b">
        <f ca="1"/>
        <v>0</v>
      </c>
      <c r="C2047" t="b">
        <f ca="1"/>
        <v>0</v>
      </c>
    </row>
    <row r="2048" spans="1:3" hidden="1">
      <c r="A2048" t="b">
        <f ca="1"/>
        <v>0</v>
      </c>
      <c r="B2048" t="b">
        <f ca="1"/>
        <v>0</v>
      </c>
      <c r="C2048" t="b">
        <f ca="1"/>
        <v>0</v>
      </c>
    </row>
    <row r="2049" spans="1:3" hidden="1">
      <c r="A2049" t="b">
        <f ca="1"/>
        <v>0</v>
      </c>
      <c r="B2049" t="b">
        <f ca="1"/>
        <v>0</v>
      </c>
      <c r="C2049" t="b">
        <f ca="1"/>
        <v>0</v>
      </c>
    </row>
    <row r="2050" spans="1:3" hidden="1">
      <c r="A2050" t="b">
        <f ca="1"/>
        <v>0</v>
      </c>
      <c r="B2050" t="b">
        <f ca="1"/>
        <v>0</v>
      </c>
      <c r="C2050" t="b">
        <f ca="1"/>
        <v>0</v>
      </c>
    </row>
    <row r="2051" spans="1:3" hidden="1">
      <c r="A2051" t="b">
        <f ca="1"/>
        <v>0</v>
      </c>
      <c r="B2051" t="b">
        <f ca="1"/>
        <v>0</v>
      </c>
      <c r="C2051" t="b">
        <f ca="1"/>
        <v>0</v>
      </c>
    </row>
    <row r="2052" spans="1:3" hidden="1">
      <c r="A2052" t="b">
        <f ca="1"/>
        <v>0</v>
      </c>
      <c r="B2052" t="b">
        <f ca="1"/>
        <v>0</v>
      </c>
      <c r="C2052" t="b">
        <f ca="1"/>
        <v>0</v>
      </c>
    </row>
    <row r="2053" spans="1:3" hidden="1">
      <c r="A2053" t="b">
        <f ca="1"/>
        <v>0</v>
      </c>
      <c r="B2053" t="b">
        <f ca="1"/>
        <v>0</v>
      </c>
      <c r="C2053" t="b">
        <f ca="1"/>
        <v>0</v>
      </c>
    </row>
    <row r="2054" spans="1:3" hidden="1">
      <c r="A2054" t="b">
        <f ca="1"/>
        <v>0</v>
      </c>
      <c r="B2054" t="b">
        <f ca="1"/>
        <v>0</v>
      </c>
      <c r="C2054" t="b">
        <f ca="1"/>
        <v>0</v>
      </c>
    </row>
    <row r="2055" spans="1:3" hidden="1">
      <c r="A2055" t="b">
        <f ca="1"/>
        <v>0</v>
      </c>
      <c r="B2055" t="b">
        <f ca="1"/>
        <v>0</v>
      </c>
      <c r="C2055" t="b">
        <f ca="1"/>
        <v>0</v>
      </c>
    </row>
    <row r="2056" spans="1:3" hidden="1">
      <c r="A2056" t="b">
        <f ca="1"/>
        <v>0</v>
      </c>
      <c r="B2056" t="b">
        <f ca="1"/>
        <v>0</v>
      </c>
      <c r="C2056" t="b">
        <f ca="1"/>
        <v>0</v>
      </c>
    </row>
    <row r="2057" spans="1:3" hidden="1">
      <c r="A2057" t="b">
        <f ca="1"/>
        <v>0</v>
      </c>
      <c r="B2057" t="b">
        <f ca="1"/>
        <v>0</v>
      </c>
      <c r="C2057" t="b">
        <f ca="1"/>
        <v>0</v>
      </c>
    </row>
    <row r="2058" spans="1:3" hidden="1">
      <c r="A2058" t="b">
        <f ca="1"/>
        <v>0</v>
      </c>
      <c r="B2058" t="b">
        <f ca="1"/>
        <v>0</v>
      </c>
      <c r="C2058" t="b">
        <f ca="1"/>
        <v>0</v>
      </c>
    </row>
    <row r="2059" spans="1:3" hidden="1">
      <c r="A2059" t="b">
        <f ca="1"/>
        <v>0</v>
      </c>
      <c r="B2059" t="b">
        <f ca="1"/>
        <v>0</v>
      </c>
      <c r="C2059" t="b">
        <f ca="1"/>
        <v>0</v>
      </c>
    </row>
    <row r="2060" spans="1:3" hidden="1">
      <c r="A2060" t="b">
        <f ca="1"/>
        <v>0</v>
      </c>
      <c r="B2060" t="b">
        <f ca="1"/>
        <v>0</v>
      </c>
      <c r="C2060" t="b">
        <f ca="1"/>
        <v>0</v>
      </c>
    </row>
    <row r="2061" spans="1:3" hidden="1">
      <c r="A2061" t="b">
        <f ca="1"/>
        <v>0</v>
      </c>
      <c r="B2061" t="b">
        <f ca="1"/>
        <v>0</v>
      </c>
      <c r="C2061" t="b">
        <f ca="1"/>
        <v>0</v>
      </c>
    </row>
    <row r="2062" spans="1:3" hidden="1">
      <c r="A2062" t="b">
        <f ca="1"/>
        <v>0</v>
      </c>
      <c r="B2062" t="b">
        <f ca="1"/>
        <v>0</v>
      </c>
      <c r="C2062" t="b">
        <f ca="1"/>
        <v>0</v>
      </c>
    </row>
    <row r="2063" spans="1:3" hidden="1">
      <c r="A2063" t="b">
        <f ca="1"/>
        <v>0</v>
      </c>
      <c r="B2063" t="b">
        <f ca="1"/>
        <v>0</v>
      </c>
      <c r="C2063" t="b">
        <f ca="1"/>
        <v>0</v>
      </c>
    </row>
    <row r="2064" spans="1:3" hidden="1">
      <c r="A2064" t="b">
        <f ca="1"/>
        <v>0</v>
      </c>
      <c r="B2064" t="b">
        <f ca="1"/>
        <v>0</v>
      </c>
      <c r="C2064" t="b">
        <f ca="1"/>
        <v>0</v>
      </c>
    </row>
    <row r="2065" spans="1:3" hidden="1">
      <c r="A2065" t="b">
        <f ca="1"/>
        <v>0</v>
      </c>
      <c r="B2065" t="b">
        <f ca="1"/>
        <v>0</v>
      </c>
      <c r="C2065" t="b">
        <f ca="1"/>
        <v>0</v>
      </c>
    </row>
    <row r="2066" spans="1:3" hidden="1">
      <c r="A2066" t="b">
        <f ca="1"/>
        <v>0</v>
      </c>
      <c r="B2066" t="b">
        <f ca="1"/>
        <v>0</v>
      </c>
      <c r="C2066" t="b">
        <f ca="1"/>
        <v>0</v>
      </c>
    </row>
    <row r="2067" spans="1:3" hidden="1">
      <c r="A2067" t="b">
        <f ca="1"/>
        <v>0</v>
      </c>
      <c r="B2067" t="b">
        <f ca="1"/>
        <v>0</v>
      </c>
      <c r="C2067" t="b">
        <f ca="1"/>
        <v>0</v>
      </c>
    </row>
    <row r="2068" spans="1:3" hidden="1">
      <c r="A2068" t="b">
        <f ca="1"/>
        <v>0</v>
      </c>
      <c r="B2068" t="b">
        <f ca="1"/>
        <v>0</v>
      </c>
      <c r="C2068" t="b">
        <f ca="1"/>
        <v>0</v>
      </c>
    </row>
    <row r="2069" spans="1:3" hidden="1">
      <c r="A2069" t="b">
        <f ca="1"/>
        <v>0</v>
      </c>
      <c r="B2069" t="b">
        <f ca="1"/>
        <v>0</v>
      </c>
      <c r="C2069" t="b">
        <f ca="1"/>
        <v>0</v>
      </c>
    </row>
    <row r="2070" spans="1:3" hidden="1">
      <c r="A2070" t="b">
        <f ca="1"/>
        <v>0</v>
      </c>
      <c r="B2070" t="b">
        <f ca="1"/>
        <v>0</v>
      </c>
      <c r="C2070" t="b">
        <f ca="1"/>
        <v>0</v>
      </c>
    </row>
    <row r="2071" spans="1:3" hidden="1">
      <c r="A2071" t="b">
        <f ca="1"/>
        <v>0</v>
      </c>
      <c r="B2071" t="b">
        <f ca="1"/>
        <v>0</v>
      </c>
      <c r="C2071" t="b">
        <f ca="1"/>
        <v>0</v>
      </c>
    </row>
    <row r="2072" spans="1:3" hidden="1">
      <c r="A2072" t="b">
        <f ca="1"/>
        <v>0</v>
      </c>
      <c r="B2072" t="b">
        <f ca="1"/>
        <v>0</v>
      </c>
      <c r="C2072" t="b">
        <f ca="1"/>
        <v>0</v>
      </c>
    </row>
    <row r="2073" spans="1:3" hidden="1">
      <c r="A2073" t="b">
        <f ca="1"/>
        <v>0</v>
      </c>
      <c r="B2073" t="b">
        <f ca="1"/>
        <v>0</v>
      </c>
      <c r="C2073" t="b">
        <f ca="1"/>
        <v>0</v>
      </c>
    </row>
    <row r="2074" spans="1:3" hidden="1">
      <c r="A2074" t="b">
        <f ca="1"/>
        <v>0</v>
      </c>
      <c r="B2074" t="b">
        <f ca="1"/>
        <v>0</v>
      </c>
      <c r="C2074" t="b">
        <f ca="1"/>
        <v>0</v>
      </c>
    </row>
    <row r="2075" spans="1:3" hidden="1">
      <c r="A2075" t="b">
        <f ca="1"/>
        <v>0</v>
      </c>
      <c r="B2075" t="b">
        <f ca="1"/>
        <v>0</v>
      </c>
      <c r="C2075" t="b">
        <f ca="1"/>
        <v>0</v>
      </c>
    </row>
    <row r="2076" spans="1:3" hidden="1">
      <c r="A2076" t="b">
        <f ca="1"/>
        <v>0</v>
      </c>
      <c r="B2076" t="b">
        <f ca="1"/>
        <v>0</v>
      </c>
      <c r="C2076" t="b">
        <f ca="1"/>
        <v>0</v>
      </c>
    </row>
    <row r="2077" spans="1:3" hidden="1">
      <c r="A2077" t="b">
        <f ca="1"/>
        <v>0</v>
      </c>
      <c r="B2077" t="b">
        <f ca="1"/>
        <v>0</v>
      </c>
      <c r="C2077" t="b">
        <f ca="1"/>
        <v>0</v>
      </c>
    </row>
    <row r="2078" spans="1:3" hidden="1">
      <c r="A2078" t="b">
        <f ca="1"/>
        <v>0</v>
      </c>
      <c r="B2078" t="b">
        <f ca="1"/>
        <v>0</v>
      </c>
      <c r="C2078" t="b">
        <f ca="1"/>
        <v>0</v>
      </c>
    </row>
    <row r="2079" spans="1:3" hidden="1">
      <c r="A2079" t="b">
        <f ca="1"/>
        <v>0</v>
      </c>
      <c r="B2079" t="b">
        <f ca="1"/>
        <v>0</v>
      </c>
      <c r="C2079" t="b">
        <f ca="1"/>
        <v>0</v>
      </c>
    </row>
    <row r="2080" spans="1:3" hidden="1">
      <c r="A2080" t="b">
        <f ca="1"/>
        <v>0</v>
      </c>
      <c r="B2080" t="b">
        <f ca="1"/>
        <v>0</v>
      </c>
      <c r="C2080" t="b">
        <f ca="1"/>
        <v>0</v>
      </c>
    </row>
    <row r="2081" spans="1:3" hidden="1">
      <c r="A2081" t="b">
        <f ca="1"/>
        <v>0</v>
      </c>
      <c r="B2081" t="b">
        <f ca="1"/>
        <v>0</v>
      </c>
      <c r="C2081" t="b">
        <f ca="1"/>
        <v>0</v>
      </c>
    </row>
    <row r="2082" spans="1:3" hidden="1">
      <c r="A2082" t="b">
        <f ca="1"/>
        <v>0</v>
      </c>
      <c r="B2082" t="b">
        <f ca="1"/>
        <v>0</v>
      </c>
      <c r="C2082" t="b">
        <f ca="1"/>
        <v>0</v>
      </c>
    </row>
    <row r="2083" spans="1:3" hidden="1">
      <c r="A2083" t="b">
        <f ca="1"/>
        <v>0</v>
      </c>
      <c r="B2083" t="b">
        <f ca="1"/>
        <v>0</v>
      </c>
      <c r="C2083" t="b">
        <f ca="1"/>
        <v>0</v>
      </c>
    </row>
    <row r="2084" spans="1:3" hidden="1">
      <c r="A2084" t="b">
        <f ca="1"/>
        <v>0</v>
      </c>
      <c r="B2084" t="b">
        <f ca="1"/>
        <v>0</v>
      </c>
      <c r="C2084" t="b">
        <f ca="1"/>
        <v>0</v>
      </c>
    </row>
    <row r="2085" spans="1:3" hidden="1">
      <c r="A2085" t="b">
        <f ca="1"/>
        <v>0</v>
      </c>
      <c r="B2085" t="b">
        <f ca="1"/>
        <v>0</v>
      </c>
      <c r="C2085" t="b">
        <f ca="1"/>
        <v>0</v>
      </c>
    </row>
    <row r="2086" spans="1:3" hidden="1">
      <c r="A2086" t="b">
        <f ca="1"/>
        <v>0</v>
      </c>
      <c r="B2086" t="b">
        <f ca="1"/>
        <v>0</v>
      </c>
      <c r="C2086" t="b">
        <f ca="1"/>
        <v>0</v>
      </c>
    </row>
    <row r="2087" spans="1:3" hidden="1">
      <c r="A2087" t="b">
        <f ca="1"/>
        <v>0</v>
      </c>
      <c r="B2087" t="b">
        <f ca="1"/>
        <v>0</v>
      </c>
      <c r="C2087" t="b">
        <f ca="1"/>
        <v>0</v>
      </c>
    </row>
    <row r="2088" spans="1:3" hidden="1">
      <c r="A2088" t="b">
        <f ca="1"/>
        <v>0</v>
      </c>
      <c r="B2088" t="b">
        <f ca="1"/>
        <v>0</v>
      </c>
      <c r="C2088" t="b">
        <f ca="1"/>
        <v>0</v>
      </c>
    </row>
    <row r="2089" spans="1:3" hidden="1">
      <c r="A2089" t="b">
        <f ca="1"/>
        <v>0</v>
      </c>
      <c r="B2089" t="b">
        <f ca="1"/>
        <v>0</v>
      </c>
      <c r="C2089" t="b">
        <f ca="1"/>
        <v>0</v>
      </c>
    </row>
    <row r="2090" spans="1:3" hidden="1">
      <c r="A2090" t="b">
        <f ca="1"/>
        <v>0</v>
      </c>
      <c r="B2090" t="b">
        <f ca="1"/>
        <v>0</v>
      </c>
      <c r="C2090" t="b">
        <f ca="1"/>
        <v>0</v>
      </c>
    </row>
    <row r="2091" spans="1:3" hidden="1">
      <c r="A2091" t="b">
        <f ca="1"/>
        <v>0</v>
      </c>
      <c r="B2091" t="b">
        <f ca="1"/>
        <v>0</v>
      </c>
      <c r="C2091" t="b">
        <f ca="1"/>
        <v>0</v>
      </c>
    </row>
    <row r="2092" spans="1:3" hidden="1">
      <c r="A2092" t="b">
        <f ca="1"/>
        <v>0</v>
      </c>
      <c r="B2092" t="b">
        <f ca="1"/>
        <v>0</v>
      </c>
      <c r="C2092" t="b">
        <f ca="1"/>
        <v>0</v>
      </c>
    </row>
    <row r="2093" spans="1:3" hidden="1">
      <c r="A2093" t="b">
        <f ca="1"/>
        <v>0</v>
      </c>
      <c r="B2093" t="b">
        <f ca="1"/>
        <v>0</v>
      </c>
      <c r="C2093" t="b">
        <f ca="1"/>
        <v>0</v>
      </c>
    </row>
    <row r="2094" spans="1:3" hidden="1">
      <c r="A2094" t="b">
        <f ca="1"/>
        <v>0</v>
      </c>
      <c r="B2094" t="b">
        <f ca="1"/>
        <v>0</v>
      </c>
      <c r="C2094" t="b">
        <f ca="1"/>
        <v>0</v>
      </c>
    </row>
    <row r="2095" spans="1:3" hidden="1">
      <c r="A2095" t="b">
        <f ca="1"/>
        <v>0</v>
      </c>
      <c r="B2095" t="b">
        <f ca="1"/>
        <v>0</v>
      </c>
      <c r="C2095" t="b">
        <f ca="1"/>
        <v>0</v>
      </c>
    </row>
    <row r="2096" spans="1:3" hidden="1">
      <c r="A2096" t="b">
        <f ca="1"/>
        <v>0</v>
      </c>
      <c r="B2096" t="b">
        <f ca="1"/>
        <v>0</v>
      </c>
      <c r="C2096" t="b">
        <f ca="1"/>
        <v>0</v>
      </c>
    </row>
    <row r="2097" spans="1:3" hidden="1">
      <c r="A2097" t="b">
        <f ca="1"/>
        <v>0</v>
      </c>
      <c r="B2097" t="b">
        <f ca="1"/>
        <v>0</v>
      </c>
      <c r="C2097" t="b">
        <f ca="1"/>
        <v>0</v>
      </c>
    </row>
    <row r="2098" spans="1:3" hidden="1">
      <c r="A2098" t="b">
        <f ca="1"/>
        <v>0</v>
      </c>
      <c r="B2098" t="b">
        <f ca="1"/>
        <v>0</v>
      </c>
      <c r="C2098" t="b">
        <f ca="1"/>
        <v>0</v>
      </c>
    </row>
    <row r="2099" spans="1:3" hidden="1">
      <c r="A2099" t="b">
        <f ca="1"/>
        <v>0</v>
      </c>
      <c r="B2099" t="b">
        <f ca="1"/>
        <v>0</v>
      </c>
      <c r="C2099" t="b">
        <f ca="1"/>
        <v>0</v>
      </c>
    </row>
    <row r="2100" spans="1:3" hidden="1">
      <c r="A2100" t="b">
        <f ca="1"/>
        <v>0</v>
      </c>
      <c r="B2100" t="b">
        <f ca="1"/>
        <v>0</v>
      </c>
      <c r="C2100" t="b">
        <f ca="1"/>
        <v>0</v>
      </c>
    </row>
    <row r="2101" spans="1:3" hidden="1">
      <c r="A2101" t="b">
        <f ca="1"/>
        <v>0</v>
      </c>
      <c r="B2101" t="b">
        <f ca="1"/>
        <v>0</v>
      </c>
      <c r="C2101" t="b">
        <f ca="1"/>
        <v>0</v>
      </c>
    </row>
    <row r="2102" spans="1:3" hidden="1">
      <c r="A2102" t="b">
        <f ca="1"/>
        <v>0</v>
      </c>
      <c r="B2102" t="b">
        <f ca="1"/>
        <v>0</v>
      </c>
      <c r="C2102" t="b">
        <f ca="1"/>
        <v>0</v>
      </c>
    </row>
    <row r="2103" spans="1:3" hidden="1">
      <c r="A2103" t="b">
        <f ca="1"/>
        <v>0</v>
      </c>
      <c r="B2103" t="b">
        <f ca="1"/>
        <v>0</v>
      </c>
      <c r="C2103" t="b">
        <f ca="1"/>
        <v>0</v>
      </c>
    </row>
    <row r="2104" spans="1:3" hidden="1">
      <c r="A2104" t="b">
        <f ca="1"/>
        <v>0</v>
      </c>
      <c r="B2104" t="b">
        <f ca="1"/>
        <v>0</v>
      </c>
      <c r="C2104" t="b">
        <f ca="1"/>
        <v>0</v>
      </c>
    </row>
    <row r="2105" spans="1:3" hidden="1">
      <c r="A2105" t="b">
        <f ca="1"/>
        <v>0</v>
      </c>
      <c r="B2105" t="b">
        <f ca="1"/>
        <v>0</v>
      </c>
      <c r="C2105" t="b">
        <f ca="1"/>
        <v>0</v>
      </c>
    </row>
    <row r="2106" spans="1:3" hidden="1">
      <c r="A2106" t="b">
        <f ca="1"/>
        <v>0</v>
      </c>
      <c r="B2106" t="b">
        <f ca="1"/>
        <v>0</v>
      </c>
      <c r="C2106" t="b">
        <f ca="1"/>
        <v>0</v>
      </c>
    </row>
    <row r="2107" spans="1:3" hidden="1">
      <c r="A2107" t="b">
        <f ca="1"/>
        <v>0</v>
      </c>
      <c r="B2107" t="b">
        <f ca="1"/>
        <v>0</v>
      </c>
      <c r="C2107" t="b">
        <f ca="1"/>
        <v>0</v>
      </c>
    </row>
    <row r="2108" spans="1:3" hidden="1">
      <c r="A2108" t="b">
        <f ca="1"/>
        <v>0</v>
      </c>
      <c r="B2108" t="b">
        <f ca="1"/>
        <v>0</v>
      </c>
      <c r="C2108" t="b">
        <f ca="1"/>
        <v>0</v>
      </c>
    </row>
    <row r="2109" spans="1:3" hidden="1">
      <c r="A2109" t="b">
        <f ca="1"/>
        <v>0</v>
      </c>
      <c r="B2109" t="b">
        <f ca="1"/>
        <v>0</v>
      </c>
      <c r="C2109" t="b">
        <f ca="1"/>
        <v>0</v>
      </c>
    </row>
    <row r="2110" spans="1:3" hidden="1">
      <c r="A2110" t="b">
        <f ca="1"/>
        <v>0</v>
      </c>
      <c r="B2110" t="b">
        <f ca="1"/>
        <v>0</v>
      </c>
      <c r="C2110" t="b">
        <f ca="1"/>
        <v>0</v>
      </c>
    </row>
    <row r="2111" spans="1:3" hidden="1">
      <c r="A2111" t="b">
        <f ca="1"/>
        <v>0</v>
      </c>
      <c r="B2111" t="b">
        <f ca="1"/>
        <v>0</v>
      </c>
      <c r="C2111" t="b">
        <f ca="1"/>
        <v>0</v>
      </c>
    </row>
    <row r="2112" spans="1:3" hidden="1">
      <c r="A2112" t="b">
        <f ca="1"/>
        <v>0</v>
      </c>
      <c r="B2112" t="b">
        <f ca="1"/>
        <v>0</v>
      </c>
      <c r="C2112" t="b">
        <f ca="1"/>
        <v>0</v>
      </c>
    </row>
    <row r="2113" spans="1:3" hidden="1">
      <c r="A2113" t="b">
        <f ca="1"/>
        <v>0</v>
      </c>
      <c r="B2113" t="b">
        <f ca="1"/>
        <v>0</v>
      </c>
      <c r="C2113" t="b">
        <f ca="1"/>
        <v>0</v>
      </c>
    </row>
    <row r="2114" spans="1:3" hidden="1">
      <c r="A2114" t="b">
        <f ca="1"/>
        <v>0</v>
      </c>
      <c r="B2114" t="b">
        <f ca="1"/>
        <v>0</v>
      </c>
      <c r="C2114" t="b">
        <f ca="1"/>
        <v>0</v>
      </c>
    </row>
    <row r="2115" spans="1:3" hidden="1">
      <c r="A2115" t="b">
        <f ca="1"/>
        <v>0</v>
      </c>
      <c r="B2115" t="b">
        <f ca="1"/>
        <v>0</v>
      </c>
      <c r="C2115" t="b">
        <f ca="1"/>
        <v>0</v>
      </c>
    </row>
    <row r="2116" spans="1:3" hidden="1">
      <c r="A2116" t="b">
        <f ca="1"/>
        <v>0</v>
      </c>
      <c r="B2116" t="b">
        <f ca="1"/>
        <v>0</v>
      </c>
      <c r="C2116" t="b">
        <f ca="1"/>
        <v>0</v>
      </c>
    </row>
    <row r="2117" spans="1:3" hidden="1">
      <c r="A2117" t="b">
        <f ca="1"/>
        <v>0</v>
      </c>
      <c r="B2117" t="b">
        <f ca="1"/>
        <v>0</v>
      </c>
      <c r="C2117" t="b">
        <f ca="1"/>
        <v>0</v>
      </c>
    </row>
    <row r="2118" spans="1:3" hidden="1">
      <c r="A2118" t="b">
        <f ca="1"/>
        <v>0</v>
      </c>
      <c r="B2118" t="b">
        <f ca="1"/>
        <v>0</v>
      </c>
      <c r="C2118" t="b">
        <f ca="1"/>
        <v>0</v>
      </c>
    </row>
    <row r="2119" spans="1:3" hidden="1">
      <c r="A2119" t="b">
        <f ca="1"/>
        <v>0</v>
      </c>
      <c r="B2119" t="b">
        <f ca="1"/>
        <v>0</v>
      </c>
      <c r="C2119" t="b">
        <f ca="1"/>
        <v>0</v>
      </c>
    </row>
    <row r="2120" spans="1:3" hidden="1">
      <c r="A2120" t="b">
        <f ca="1"/>
        <v>0</v>
      </c>
      <c r="B2120" t="b">
        <f ca="1"/>
        <v>0</v>
      </c>
      <c r="C2120" t="b">
        <f ca="1"/>
        <v>0</v>
      </c>
    </row>
    <row r="2121" spans="1:3" hidden="1">
      <c r="A2121" t="b">
        <f ca="1"/>
        <v>0</v>
      </c>
      <c r="B2121" t="b">
        <f ca="1"/>
        <v>0</v>
      </c>
      <c r="C2121" t="b">
        <f ca="1"/>
        <v>0</v>
      </c>
    </row>
    <row r="2122" spans="1:3" hidden="1">
      <c r="A2122" t="b">
        <f ca="1"/>
        <v>0</v>
      </c>
      <c r="B2122" t="b">
        <f ca="1"/>
        <v>0</v>
      </c>
      <c r="C2122" t="b">
        <f ca="1"/>
        <v>0</v>
      </c>
    </row>
    <row r="2123" spans="1:3" hidden="1">
      <c r="A2123" t="b">
        <f ca="1"/>
        <v>0</v>
      </c>
      <c r="B2123" t="b">
        <f ca="1"/>
        <v>0</v>
      </c>
      <c r="C2123" t="b">
        <f ca="1"/>
        <v>0</v>
      </c>
    </row>
    <row r="2124" spans="1:3" hidden="1">
      <c r="A2124" t="b">
        <f ca="1"/>
        <v>0</v>
      </c>
      <c r="B2124" t="b">
        <f ca="1"/>
        <v>0</v>
      </c>
      <c r="C2124" t="b">
        <f ca="1"/>
        <v>0</v>
      </c>
    </row>
    <row r="2125" spans="1:3" hidden="1">
      <c r="A2125" t="b">
        <f ca="1"/>
        <v>0</v>
      </c>
      <c r="B2125" t="b">
        <f ca="1"/>
        <v>0</v>
      </c>
      <c r="C2125" t="b">
        <f ca="1"/>
        <v>0</v>
      </c>
    </row>
    <row r="2126" spans="1:3" hidden="1">
      <c r="A2126" t="b">
        <f ca="1"/>
        <v>0</v>
      </c>
      <c r="B2126" t="b">
        <f ca="1"/>
        <v>0</v>
      </c>
      <c r="C2126" t="b">
        <f ca="1"/>
        <v>0</v>
      </c>
    </row>
    <row r="2127" spans="1:3" hidden="1">
      <c r="A2127" t="b">
        <f ca="1"/>
        <v>0</v>
      </c>
      <c r="B2127" t="b">
        <f ca="1"/>
        <v>0</v>
      </c>
      <c r="C2127" t="b">
        <f ca="1"/>
        <v>0</v>
      </c>
    </row>
    <row r="2128" spans="1:3" hidden="1">
      <c r="A2128" t="b">
        <f ca="1"/>
        <v>0</v>
      </c>
      <c r="B2128" t="b">
        <f ca="1"/>
        <v>0</v>
      </c>
      <c r="C2128" t="b">
        <f ca="1"/>
        <v>0</v>
      </c>
    </row>
    <row r="2129" spans="1:3" hidden="1">
      <c r="A2129" t="b">
        <f ca="1"/>
        <v>0</v>
      </c>
      <c r="B2129" t="b">
        <f ca="1"/>
        <v>0</v>
      </c>
      <c r="C2129" t="b">
        <f ca="1"/>
        <v>0</v>
      </c>
    </row>
    <row r="2130" spans="1:3" hidden="1">
      <c r="A2130" t="b">
        <f ca="1"/>
        <v>0</v>
      </c>
      <c r="B2130" t="b">
        <f ca="1"/>
        <v>0</v>
      </c>
      <c r="C2130" t="b">
        <f ca="1"/>
        <v>0</v>
      </c>
    </row>
    <row r="2131" spans="1:3" hidden="1">
      <c r="A2131" t="b">
        <f ca="1"/>
        <v>0</v>
      </c>
      <c r="B2131" t="b">
        <f ca="1"/>
        <v>0</v>
      </c>
      <c r="C2131" t="b">
        <f ca="1"/>
        <v>0</v>
      </c>
    </row>
    <row r="2132" spans="1:3" hidden="1">
      <c r="A2132" t="b">
        <f ca="1"/>
        <v>0</v>
      </c>
      <c r="B2132" t="b">
        <f ca="1"/>
        <v>0</v>
      </c>
      <c r="C2132" t="b">
        <f ca="1"/>
        <v>0</v>
      </c>
    </row>
    <row r="2133" spans="1:3" hidden="1">
      <c r="A2133" t="b">
        <f ca="1"/>
        <v>0</v>
      </c>
      <c r="B2133" t="b">
        <f ca="1"/>
        <v>0</v>
      </c>
      <c r="C2133" t="b">
        <f ca="1"/>
        <v>0</v>
      </c>
    </row>
    <row r="2134" spans="1:3" hidden="1">
      <c r="A2134" t="b">
        <f ca="1"/>
        <v>0</v>
      </c>
      <c r="B2134" t="b">
        <f ca="1"/>
        <v>0</v>
      </c>
      <c r="C2134" t="b">
        <f ca="1"/>
        <v>0</v>
      </c>
    </row>
    <row r="2135" spans="1:3" hidden="1">
      <c r="A2135" t="b">
        <f ca="1"/>
        <v>0</v>
      </c>
      <c r="B2135" t="b">
        <f ca="1"/>
        <v>0</v>
      </c>
      <c r="C2135" t="b">
        <f ca="1"/>
        <v>0</v>
      </c>
    </row>
    <row r="2136" spans="1:3" hidden="1">
      <c r="A2136" t="b">
        <f ca="1"/>
        <v>0</v>
      </c>
      <c r="B2136" t="b">
        <f ca="1"/>
        <v>0</v>
      </c>
      <c r="C2136" t="b">
        <f ca="1"/>
        <v>0</v>
      </c>
    </row>
    <row r="2137" spans="1:3" hidden="1">
      <c r="A2137" t="b">
        <f ca="1"/>
        <v>0</v>
      </c>
      <c r="B2137" t="b">
        <f ca="1"/>
        <v>0</v>
      </c>
      <c r="C2137" t="b">
        <f ca="1"/>
        <v>0</v>
      </c>
    </row>
    <row r="2138" spans="1:3" hidden="1">
      <c r="A2138" t="b">
        <f ca="1"/>
        <v>0</v>
      </c>
      <c r="B2138" t="b">
        <f ca="1"/>
        <v>0</v>
      </c>
      <c r="C2138" t="b">
        <f ca="1"/>
        <v>0</v>
      </c>
    </row>
    <row r="2139" spans="1:3" hidden="1">
      <c r="A2139" t="b">
        <f ca="1"/>
        <v>0</v>
      </c>
      <c r="B2139" t="b">
        <f ca="1"/>
        <v>0</v>
      </c>
      <c r="C2139" t="b">
        <f ca="1"/>
        <v>0</v>
      </c>
    </row>
    <row r="2140" spans="1:3" hidden="1">
      <c r="A2140" t="b">
        <f ca="1"/>
        <v>0</v>
      </c>
      <c r="B2140" t="b">
        <f ca="1"/>
        <v>0</v>
      </c>
      <c r="C2140" t="b">
        <f ca="1"/>
        <v>0</v>
      </c>
    </row>
    <row r="2141" spans="1:3" hidden="1">
      <c r="A2141" t="b">
        <f ca="1"/>
        <v>0</v>
      </c>
      <c r="B2141" t="b">
        <f ca="1"/>
        <v>0</v>
      </c>
      <c r="C2141" t="b">
        <f ca="1"/>
        <v>0</v>
      </c>
    </row>
    <row r="2142" spans="1:3" hidden="1">
      <c r="A2142" t="b">
        <f ca="1"/>
        <v>0</v>
      </c>
      <c r="B2142" t="b">
        <f ca="1"/>
        <v>0</v>
      </c>
      <c r="C2142" t="b">
        <f ca="1"/>
        <v>0</v>
      </c>
    </row>
    <row r="2143" spans="1:3" hidden="1">
      <c r="A2143" t="b">
        <f ca="1"/>
        <v>0</v>
      </c>
      <c r="B2143" t="b">
        <f ca="1"/>
        <v>0</v>
      </c>
      <c r="C2143" t="b">
        <f ca="1"/>
        <v>0</v>
      </c>
    </row>
    <row r="2144" spans="1:3" hidden="1">
      <c r="A2144" t="b">
        <f ca="1"/>
        <v>0</v>
      </c>
      <c r="B2144" t="b">
        <f ca="1"/>
        <v>0</v>
      </c>
      <c r="C2144" t="b">
        <f ca="1"/>
        <v>0</v>
      </c>
    </row>
    <row r="2145" spans="1:3" hidden="1">
      <c r="A2145" t="b">
        <f ca="1"/>
        <v>0</v>
      </c>
      <c r="B2145" t="b">
        <f ca="1"/>
        <v>0</v>
      </c>
      <c r="C2145" t="b">
        <f ca="1"/>
        <v>0</v>
      </c>
    </row>
    <row r="2146" spans="1:3" hidden="1">
      <c r="A2146" t="b">
        <f ca="1"/>
        <v>0</v>
      </c>
      <c r="B2146" t="b">
        <f ca="1"/>
        <v>0</v>
      </c>
      <c r="C2146" t="b">
        <f ca="1"/>
        <v>0</v>
      </c>
    </row>
    <row r="2147" spans="1:3" hidden="1">
      <c r="A2147" t="b">
        <f ca="1"/>
        <v>0</v>
      </c>
      <c r="B2147" t="b">
        <f ca="1"/>
        <v>0</v>
      </c>
      <c r="C2147" t="b">
        <f ca="1"/>
        <v>0</v>
      </c>
    </row>
    <row r="2148" spans="1:3" hidden="1">
      <c r="A2148" t="b">
        <f ca="1"/>
        <v>0</v>
      </c>
      <c r="B2148" t="b">
        <f ca="1"/>
        <v>0</v>
      </c>
      <c r="C2148" t="b">
        <f ca="1"/>
        <v>0</v>
      </c>
    </row>
    <row r="2149" spans="1:3" hidden="1">
      <c r="A2149" t="b">
        <f ca="1"/>
        <v>0</v>
      </c>
      <c r="B2149" t="b">
        <f ca="1"/>
        <v>0</v>
      </c>
      <c r="C2149" t="b">
        <f ca="1"/>
        <v>0</v>
      </c>
    </row>
    <row r="2150" spans="1:3" hidden="1">
      <c r="A2150" t="b">
        <f ca="1"/>
        <v>0</v>
      </c>
      <c r="B2150" t="b">
        <f ca="1"/>
        <v>0</v>
      </c>
      <c r="C2150" t="b">
        <f ca="1"/>
        <v>0</v>
      </c>
    </row>
    <row r="2151" spans="1:3" hidden="1">
      <c r="A2151" t="b">
        <f ca="1"/>
        <v>0</v>
      </c>
      <c r="B2151" t="b">
        <f ca="1"/>
        <v>0</v>
      </c>
      <c r="C2151" t="b">
        <f ca="1"/>
        <v>0</v>
      </c>
    </row>
    <row r="2152" spans="1:3" hidden="1">
      <c r="A2152" t="b">
        <f ca="1"/>
        <v>0</v>
      </c>
      <c r="B2152" t="b">
        <f ca="1"/>
        <v>0</v>
      </c>
      <c r="C2152" t="b">
        <f ca="1"/>
        <v>0</v>
      </c>
    </row>
    <row r="2153" spans="1:3" hidden="1">
      <c r="A2153" t="b">
        <f ca="1"/>
        <v>0</v>
      </c>
      <c r="B2153" t="b">
        <f ca="1"/>
        <v>0</v>
      </c>
      <c r="C2153" t="b">
        <f ca="1"/>
        <v>0</v>
      </c>
    </row>
    <row r="2154" spans="1:3" hidden="1">
      <c r="A2154" t="b">
        <f ca="1"/>
        <v>0</v>
      </c>
      <c r="B2154" t="b">
        <f ca="1"/>
        <v>0</v>
      </c>
      <c r="C2154" t="b">
        <f ca="1"/>
        <v>0</v>
      </c>
    </row>
    <row r="2155" spans="1:3" hidden="1">
      <c r="A2155" t="b">
        <f ca="1"/>
        <v>0</v>
      </c>
      <c r="B2155" t="b">
        <f ca="1"/>
        <v>0</v>
      </c>
      <c r="C2155" t="b">
        <f ca="1"/>
        <v>0</v>
      </c>
    </row>
    <row r="2156" spans="1:3" hidden="1">
      <c r="A2156" t="b">
        <f ca="1"/>
        <v>0</v>
      </c>
      <c r="B2156" t="b">
        <f ca="1"/>
        <v>0</v>
      </c>
      <c r="C2156" t="b">
        <f ca="1"/>
        <v>0</v>
      </c>
    </row>
    <row r="2157" spans="1:3" hidden="1">
      <c r="A2157" t="b">
        <f ca="1"/>
        <v>0</v>
      </c>
      <c r="B2157" t="b">
        <f ca="1"/>
        <v>0</v>
      </c>
      <c r="C2157" t="b">
        <f ca="1"/>
        <v>0</v>
      </c>
    </row>
    <row r="2158" spans="1:3" hidden="1">
      <c r="A2158" t="b">
        <f ca="1"/>
        <v>0</v>
      </c>
      <c r="B2158" t="b">
        <f ca="1"/>
        <v>0</v>
      </c>
      <c r="C2158" t="b">
        <f ca="1"/>
        <v>0</v>
      </c>
    </row>
    <row r="2159" spans="1:3" hidden="1">
      <c r="A2159" t="b">
        <f ca="1"/>
        <v>0</v>
      </c>
      <c r="B2159" t="b">
        <f ca="1"/>
        <v>0</v>
      </c>
      <c r="C2159" t="b">
        <f ca="1"/>
        <v>0</v>
      </c>
    </row>
    <row r="2160" spans="1:3" hidden="1">
      <c r="A2160" t="b">
        <f ca="1"/>
        <v>0</v>
      </c>
      <c r="B2160" t="b">
        <f ca="1"/>
        <v>0</v>
      </c>
      <c r="C2160" t="b">
        <f ca="1"/>
        <v>0</v>
      </c>
    </row>
    <row r="2161" spans="1:3" hidden="1">
      <c r="A2161" t="b">
        <f ca="1"/>
        <v>0</v>
      </c>
      <c r="B2161" t="b">
        <f ca="1"/>
        <v>0</v>
      </c>
      <c r="C2161" t="b">
        <f ca="1"/>
        <v>0</v>
      </c>
    </row>
    <row r="2162" spans="1:3" hidden="1">
      <c r="A2162" t="b">
        <f ca="1"/>
        <v>0</v>
      </c>
      <c r="B2162" t="b">
        <f ca="1"/>
        <v>0</v>
      </c>
      <c r="C2162" t="b">
        <f ca="1"/>
        <v>0</v>
      </c>
    </row>
    <row r="2163" spans="1:3" hidden="1">
      <c r="A2163" t="b">
        <f ca="1"/>
        <v>0</v>
      </c>
      <c r="B2163" t="b">
        <f ca="1"/>
        <v>0</v>
      </c>
      <c r="C2163" t="b">
        <f ca="1"/>
        <v>0</v>
      </c>
    </row>
    <row r="2164" spans="1:3" hidden="1">
      <c r="A2164" t="b">
        <f ca="1"/>
        <v>0</v>
      </c>
      <c r="B2164" t="b">
        <f ca="1"/>
        <v>0</v>
      </c>
      <c r="C2164" t="b">
        <f ca="1"/>
        <v>0</v>
      </c>
    </row>
    <row r="2165" spans="1:3" hidden="1">
      <c r="A2165" t="b">
        <f ca="1"/>
        <v>0</v>
      </c>
      <c r="B2165" t="b">
        <f ca="1"/>
        <v>0</v>
      </c>
      <c r="C2165" t="b">
        <f ca="1"/>
        <v>0</v>
      </c>
    </row>
    <row r="2166" spans="1:3" hidden="1">
      <c r="A2166" t="b">
        <f ca="1"/>
        <v>0</v>
      </c>
      <c r="B2166" t="b">
        <f ca="1"/>
        <v>0</v>
      </c>
      <c r="C2166" t="b">
        <f ca="1"/>
        <v>0</v>
      </c>
    </row>
    <row r="2167" spans="1:3" hidden="1">
      <c r="A2167" t="b">
        <f ca="1"/>
        <v>0</v>
      </c>
      <c r="B2167" t="b">
        <f ca="1"/>
        <v>0</v>
      </c>
      <c r="C2167" t="b">
        <f ca="1"/>
        <v>0</v>
      </c>
    </row>
    <row r="2168" spans="1:3" hidden="1">
      <c r="A2168" t="b">
        <f ca="1"/>
        <v>0</v>
      </c>
      <c r="B2168" t="b">
        <f ca="1"/>
        <v>0</v>
      </c>
      <c r="C2168" t="b">
        <f ca="1"/>
        <v>0</v>
      </c>
    </row>
    <row r="2169" spans="1:3" hidden="1">
      <c r="A2169" t="b">
        <f ca="1"/>
        <v>0</v>
      </c>
      <c r="B2169" t="b">
        <f ca="1"/>
        <v>0</v>
      </c>
      <c r="C2169" t="b">
        <f ca="1"/>
        <v>0</v>
      </c>
    </row>
    <row r="2170" spans="1:3" hidden="1">
      <c r="A2170" t="b">
        <f ca="1"/>
        <v>0</v>
      </c>
      <c r="B2170" t="b">
        <f ca="1"/>
        <v>0</v>
      </c>
      <c r="C2170" t="b">
        <f ca="1"/>
        <v>0</v>
      </c>
    </row>
    <row r="2171" spans="1:3" hidden="1">
      <c r="A2171" t="b">
        <f ca="1"/>
        <v>0</v>
      </c>
      <c r="B2171" t="b">
        <f ca="1"/>
        <v>0</v>
      </c>
      <c r="C2171" t="b">
        <f ca="1"/>
        <v>0</v>
      </c>
    </row>
    <row r="2172" spans="1:3" hidden="1">
      <c r="A2172" t="b">
        <f ca="1"/>
        <v>0</v>
      </c>
      <c r="B2172" t="b">
        <f ca="1"/>
        <v>0</v>
      </c>
      <c r="C2172" t="b">
        <f ca="1"/>
        <v>0</v>
      </c>
    </row>
    <row r="2173" spans="1:3" hidden="1">
      <c r="A2173" t="b">
        <f ca="1"/>
        <v>0</v>
      </c>
      <c r="B2173" t="b">
        <f ca="1"/>
        <v>0</v>
      </c>
      <c r="C2173" t="b">
        <f ca="1"/>
        <v>0</v>
      </c>
    </row>
    <row r="2174" spans="1:3" hidden="1">
      <c r="A2174" t="b">
        <f ca="1"/>
        <v>0</v>
      </c>
      <c r="B2174" t="b">
        <f ca="1"/>
        <v>0</v>
      </c>
      <c r="C2174" t="b">
        <f ca="1"/>
        <v>0</v>
      </c>
    </row>
    <row r="2175" spans="1:3" hidden="1">
      <c r="A2175" t="b">
        <f ca="1"/>
        <v>0</v>
      </c>
      <c r="B2175" t="b">
        <f ca="1"/>
        <v>0</v>
      </c>
      <c r="C2175" t="b">
        <f ca="1"/>
        <v>0</v>
      </c>
    </row>
    <row r="2176" spans="1:3" hidden="1">
      <c r="A2176" t="b">
        <f ca="1"/>
        <v>0</v>
      </c>
      <c r="B2176" t="b">
        <f ca="1"/>
        <v>0</v>
      </c>
      <c r="C2176" t="b">
        <f ca="1"/>
        <v>0</v>
      </c>
    </row>
    <row r="2177" spans="1:3" hidden="1">
      <c r="A2177" t="b">
        <f ca="1"/>
        <v>0</v>
      </c>
      <c r="B2177" t="b">
        <f ca="1"/>
        <v>0</v>
      </c>
      <c r="C2177" t="b">
        <f ca="1"/>
        <v>0</v>
      </c>
    </row>
    <row r="2178" spans="1:3" hidden="1">
      <c r="A2178" t="b">
        <f ca="1"/>
        <v>0</v>
      </c>
      <c r="B2178" t="b">
        <f ca="1"/>
        <v>0</v>
      </c>
      <c r="C2178" t="b">
        <f ca="1"/>
        <v>0</v>
      </c>
    </row>
    <row r="2179" spans="1:3" hidden="1">
      <c r="A2179" t="b">
        <f ca="1"/>
        <v>0</v>
      </c>
      <c r="B2179" t="b">
        <f ca="1"/>
        <v>0</v>
      </c>
      <c r="C2179" t="b">
        <f ca="1"/>
        <v>0</v>
      </c>
    </row>
    <row r="2180" spans="1:3" hidden="1">
      <c r="A2180" t="b">
        <f ca="1"/>
        <v>0</v>
      </c>
      <c r="B2180" t="b">
        <f ca="1"/>
        <v>0</v>
      </c>
      <c r="C2180" t="b">
        <f ca="1"/>
        <v>0</v>
      </c>
    </row>
    <row r="2181" spans="1:3" hidden="1">
      <c r="A2181" t="b">
        <f ca="1"/>
        <v>0</v>
      </c>
      <c r="B2181" t="b">
        <f ca="1"/>
        <v>0</v>
      </c>
      <c r="C2181" t="b">
        <f ca="1"/>
        <v>0</v>
      </c>
    </row>
    <row r="2182" spans="1:3" hidden="1">
      <c r="A2182" t="b">
        <f ca="1"/>
        <v>0</v>
      </c>
      <c r="B2182" t="b">
        <f ca="1"/>
        <v>0</v>
      </c>
      <c r="C2182" t="b">
        <f ca="1"/>
        <v>0</v>
      </c>
    </row>
    <row r="2183" spans="1:3" hidden="1">
      <c r="A2183" t="b">
        <f ca="1"/>
        <v>0</v>
      </c>
      <c r="B2183" t="b">
        <f ca="1"/>
        <v>0</v>
      </c>
      <c r="C2183" t="b">
        <f ca="1"/>
        <v>0</v>
      </c>
    </row>
    <row r="2184" spans="1:3" hidden="1">
      <c r="A2184" t="b">
        <f ca="1"/>
        <v>0</v>
      </c>
      <c r="B2184" t="b">
        <f ca="1"/>
        <v>0</v>
      </c>
      <c r="C2184" t="b">
        <f ca="1"/>
        <v>0</v>
      </c>
    </row>
    <row r="2185" spans="1:3" hidden="1">
      <c r="A2185" t="b">
        <f ca="1"/>
        <v>0</v>
      </c>
      <c r="B2185" t="b">
        <f ca="1"/>
        <v>0</v>
      </c>
      <c r="C2185" t="b">
        <f ca="1"/>
        <v>0</v>
      </c>
    </row>
    <row r="2186" spans="1:3" hidden="1">
      <c r="A2186" t="b">
        <f ca="1"/>
        <v>0</v>
      </c>
      <c r="B2186" t="b">
        <f ca="1"/>
        <v>0</v>
      </c>
      <c r="C2186" t="b">
        <f ca="1"/>
        <v>0</v>
      </c>
    </row>
    <row r="2187" spans="1:3" hidden="1">
      <c r="A2187" t="b">
        <f ca="1"/>
        <v>0</v>
      </c>
      <c r="B2187" t="b">
        <f ca="1"/>
        <v>0</v>
      </c>
      <c r="C2187" t="b">
        <f ca="1"/>
        <v>0</v>
      </c>
    </row>
    <row r="2188" spans="1:3" hidden="1">
      <c r="A2188" t="b">
        <f ca="1"/>
        <v>0</v>
      </c>
      <c r="B2188" t="b">
        <f ca="1"/>
        <v>0</v>
      </c>
      <c r="C2188" t="b">
        <f ca="1"/>
        <v>0</v>
      </c>
    </row>
    <row r="2189" spans="1:3" hidden="1">
      <c r="A2189" t="b">
        <f ca="1"/>
        <v>0</v>
      </c>
      <c r="B2189" t="b">
        <f ca="1"/>
        <v>0</v>
      </c>
      <c r="C2189" t="b">
        <f ca="1"/>
        <v>0</v>
      </c>
    </row>
    <row r="2190" spans="1:3" hidden="1">
      <c r="A2190" t="b">
        <f ca="1"/>
        <v>0</v>
      </c>
      <c r="B2190" t="b">
        <f ca="1"/>
        <v>0</v>
      </c>
      <c r="C2190" t="b">
        <f ca="1"/>
        <v>0</v>
      </c>
    </row>
    <row r="2191" spans="1:3" hidden="1">
      <c r="A2191" t="b">
        <f ca="1"/>
        <v>0</v>
      </c>
      <c r="B2191" t="b">
        <f ca="1"/>
        <v>0</v>
      </c>
      <c r="C2191" t="b">
        <f ca="1"/>
        <v>0</v>
      </c>
    </row>
    <row r="2192" spans="1:3" hidden="1">
      <c r="A2192" t="b">
        <f ca="1"/>
        <v>0</v>
      </c>
      <c r="B2192" t="b">
        <f ca="1"/>
        <v>0</v>
      </c>
      <c r="C2192" t="b">
        <f ca="1"/>
        <v>0</v>
      </c>
    </row>
    <row r="2193" spans="1:3" hidden="1">
      <c r="A2193" t="b">
        <f ca="1"/>
        <v>0</v>
      </c>
      <c r="B2193" t="b">
        <f ca="1"/>
        <v>0</v>
      </c>
      <c r="C2193" t="b">
        <f ca="1"/>
        <v>0</v>
      </c>
    </row>
    <row r="2194" spans="1:3" hidden="1">
      <c r="A2194" t="b">
        <f ca="1"/>
        <v>0</v>
      </c>
      <c r="B2194" t="b">
        <f ca="1"/>
        <v>0</v>
      </c>
      <c r="C2194" t="b">
        <f ca="1"/>
        <v>0</v>
      </c>
    </row>
    <row r="2195" spans="1:3" hidden="1">
      <c r="A2195" t="b">
        <f ca="1"/>
        <v>0</v>
      </c>
      <c r="B2195" t="b">
        <f ca="1"/>
        <v>0</v>
      </c>
      <c r="C2195" t="b">
        <f ca="1"/>
        <v>0</v>
      </c>
    </row>
    <row r="2196" spans="1:3" hidden="1">
      <c r="A2196" t="b">
        <f ca="1"/>
        <v>0</v>
      </c>
      <c r="B2196" t="b">
        <f ca="1"/>
        <v>0</v>
      </c>
      <c r="C2196" t="b">
        <f ca="1"/>
        <v>0</v>
      </c>
    </row>
    <row r="2197" spans="1:3" hidden="1">
      <c r="A2197" t="b">
        <f ca="1"/>
        <v>0</v>
      </c>
      <c r="B2197" t="b">
        <f ca="1"/>
        <v>0</v>
      </c>
      <c r="C2197" t="b">
        <f ca="1"/>
        <v>0</v>
      </c>
    </row>
    <row r="2198" spans="1:3" hidden="1">
      <c r="A2198" t="b">
        <f ca="1"/>
        <v>0</v>
      </c>
      <c r="B2198" t="b">
        <f ca="1"/>
        <v>0</v>
      </c>
      <c r="C2198" t="b">
        <f ca="1"/>
        <v>0</v>
      </c>
    </row>
    <row r="2199" spans="1:3" hidden="1">
      <c r="A2199" t="b">
        <f ca="1"/>
        <v>0</v>
      </c>
      <c r="B2199" t="b">
        <f ca="1"/>
        <v>0</v>
      </c>
      <c r="C2199" t="b">
        <f ca="1"/>
        <v>0</v>
      </c>
    </row>
    <row r="2200" spans="1:3" hidden="1">
      <c r="A2200" t="b">
        <f ca="1"/>
        <v>0</v>
      </c>
      <c r="B2200" t="b">
        <f ca="1"/>
        <v>0</v>
      </c>
      <c r="C2200" t="b">
        <f ca="1"/>
        <v>0</v>
      </c>
    </row>
    <row r="2201" spans="1:3" hidden="1">
      <c r="A2201" t="b">
        <f ca="1"/>
        <v>0</v>
      </c>
      <c r="B2201" t="b">
        <f ca="1"/>
        <v>0</v>
      </c>
      <c r="C2201" t="b">
        <f ca="1"/>
        <v>0</v>
      </c>
    </row>
    <row r="2202" spans="1:3" hidden="1">
      <c r="A2202" t="b">
        <f ca="1"/>
        <v>0</v>
      </c>
      <c r="B2202" t="b">
        <f ca="1"/>
        <v>0</v>
      </c>
      <c r="C2202" t="b">
        <f ca="1"/>
        <v>0</v>
      </c>
    </row>
    <row r="2203" spans="1:3" hidden="1">
      <c r="A2203" t="b">
        <f ca="1"/>
        <v>0</v>
      </c>
      <c r="B2203" t="b">
        <f ca="1"/>
        <v>0</v>
      </c>
      <c r="C2203" t="b">
        <f ca="1"/>
        <v>0</v>
      </c>
    </row>
    <row r="2204" spans="1:3" hidden="1">
      <c r="A2204" t="b">
        <f ca="1"/>
        <v>0</v>
      </c>
      <c r="B2204" t="b">
        <f ca="1"/>
        <v>0</v>
      </c>
      <c r="C2204" t="b">
        <f ca="1"/>
        <v>0</v>
      </c>
    </row>
    <row r="2205" spans="1:3" hidden="1">
      <c r="A2205" t="b">
        <f ca="1"/>
        <v>0</v>
      </c>
      <c r="B2205" t="b">
        <f ca="1"/>
        <v>0</v>
      </c>
      <c r="C2205" t="b">
        <f ca="1"/>
        <v>0</v>
      </c>
    </row>
    <row r="2206" spans="1:3" hidden="1">
      <c r="A2206" t="b">
        <f ca="1"/>
        <v>0</v>
      </c>
      <c r="B2206" t="b">
        <f ca="1"/>
        <v>0</v>
      </c>
      <c r="C2206" t="b">
        <f ca="1"/>
        <v>0</v>
      </c>
    </row>
    <row r="2207" spans="1:3" hidden="1">
      <c r="A2207" t="b">
        <f ca="1"/>
        <v>0</v>
      </c>
      <c r="B2207" t="b">
        <f ca="1"/>
        <v>0</v>
      </c>
      <c r="C2207" t="b">
        <f ca="1"/>
        <v>0</v>
      </c>
    </row>
    <row r="2208" spans="1:3" hidden="1">
      <c r="A2208" t="b">
        <f ca="1"/>
        <v>0</v>
      </c>
      <c r="B2208" t="b">
        <f ca="1"/>
        <v>0</v>
      </c>
      <c r="C2208" t="b">
        <f ca="1"/>
        <v>0</v>
      </c>
    </row>
    <row r="2209" spans="1:3" hidden="1">
      <c r="A2209" t="b">
        <f ca="1"/>
        <v>0</v>
      </c>
      <c r="B2209" t="b">
        <f ca="1"/>
        <v>0</v>
      </c>
      <c r="C2209" t="b">
        <f ca="1"/>
        <v>0</v>
      </c>
    </row>
    <row r="2210" spans="1:3" hidden="1">
      <c r="A2210" t="b">
        <f ca="1"/>
        <v>0</v>
      </c>
      <c r="B2210" t="b">
        <f ca="1"/>
        <v>0</v>
      </c>
      <c r="C2210" t="b">
        <f ca="1"/>
        <v>0</v>
      </c>
    </row>
    <row r="2211" spans="1:3" hidden="1">
      <c r="A2211" t="b">
        <f ca="1"/>
        <v>0</v>
      </c>
      <c r="B2211" t="b">
        <f ca="1"/>
        <v>0</v>
      </c>
      <c r="C2211" t="b">
        <f ca="1"/>
        <v>0</v>
      </c>
    </row>
    <row r="2212" spans="1:3" hidden="1">
      <c r="A2212" t="b">
        <f ca="1"/>
        <v>0</v>
      </c>
      <c r="B2212" t="b">
        <f ca="1"/>
        <v>0</v>
      </c>
      <c r="C2212" t="b">
        <f ca="1"/>
        <v>0</v>
      </c>
    </row>
    <row r="2213" spans="1:3" hidden="1">
      <c r="A2213" t="b">
        <f ca="1"/>
        <v>0</v>
      </c>
      <c r="B2213" t="b">
        <f ca="1"/>
        <v>0</v>
      </c>
      <c r="C2213" t="b">
        <f ca="1"/>
        <v>0</v>
      </c>
    </row>
    <row r="2214" spans="1:3" hidden="1">
      <c r="A2214" t="b">
        <f ca="1"/>
        <v>0</v>
      </c>
      <c r="B2214" t="b">
        <f ca="1"/>
        <v>0</v>
      </c>
      <c r="C2214" t="b">
        <f ca="1"/>
        <v>0</v>
      </c>
    </row>
    <row r="2215" spans="1:3" hidden="1">
      <c r="A2215" t="b">
        <f ca="1"/>
        <v>0</v>
      </c>
      <c r="B2215" t="b">
        <f ca="1"/>
        <v>0</v>
      </c>
      <c r="C2215" t="b">
        <f ca="1"/>
        <v>0</v>
      </c>
    </row>
    <row r="2216" spans="1:3" hidden="1">
      <c r="A2216" t="b">
        <f ca="1"/>
        <v>0</v>
      </c>
      <c r="B2216" t="b">
        <f ca="1"/>
        <v>0</v>
      </c>
      <c r="C2216" t="b">
        <f ca="1"/>
        <v>0</v>
      </c>
    </row>
    <row r="2217" spans="1:3" hidden="1">
      <c r="A2217" t="b">
        <f ca="1"/>
        <v>0</v>
      </c>
      <c r="B2217" t="b">
        <f ca="1"/>
        <v>0</v>
      </c>
      <c r="C2217" t="b">
        <f ca="1"/>
        <v>0</v>
      </c>
    </row>
    <row r="2218" spans="1:3" hidden="1">
      <c r="A2218" t="b">
        <f ca="1"/>
        <v>0</v>
      </c>
      <c r="B2218" t="b">
        <f ca="1"/>
        <v>0</v>
      </c>
      <c r="C2218" t="b">
        <f ca="1"/>
        <v>0</v>
      </c>
    </row>
    <row r="2219" spans="1:3" hidden="1">
      <c r="A2219" t="b">
        <f ca="1"/>
        <v>0</v>
      </c>
      <c r="B2219" t="b">
        <f ca="1"/>
        <v>0</v>
      </c>
      <c r="C2219" t="b">
        <f ca="1"/>
        <v>0</v>
      </c>
    </row>
    <row r="2220" spans="1:3" hidden="1">
      <c r="A2220" t="b">
        <f ca="1"/>
        <v>0</v>
      </c>
      <c r="B2220" t="b">
        <f ca="1"/>
        <v>0</v>
      </c>
      <c r="C2220" t="b">
        <f ca="1"/>
        <v>0</v>
      </c>
    </row>
    <row r="2221" spans="1:3" hidden="1">
      <c r="A2221" t="b">
        <f ca="1"/>
        <v>0</v>
      </c>
      <c r="B2221" t="b">
        <f ca="1"/>
        <v>0</v>
      </c>
      <c r="C2221" t="b">
        <f ca="1"/>
        <v>0</v>
      </c>
    </row>
    <row r="2222" spans="1:3" hidden="1">
      <c r="A2222" t="b">
        <f ca="1"/>
        <v>0</v>
      </c>
      <c r="B2222" t="b">
        <f ca="1"/>
        <v>0</v>
      </c>
      <c r="C2222" t="b">
        <f ca="1"/>
        <v>0</v>
      </c>
    </row>
    <row r="2223" spans="1:3" hidden="1">
      <c r="A2223" t="b">
        <f ca="1"/>
        <v>0</v>
      </c>
      <c r="B2223" t="b">
        <f ca="1"/>
        <v>0</v>
      </c>
      <c r="C2223" t="b">
        <f ca="1"/>
        <v>0</v>
      </c>
    </row>
    <row r="2224" spans="1:3" hidden="1">
      <c r="A2224" t="b">
        <f ca="1"/>
        <v>0</v>
      </c>
      <c r="B2224" t="b">
        <f ca="1"/>
        <v>0</v>
      </c>
      <c r="C2224" t="b">
        <f ca="1"/>
        <v>0</v>
      </c>
    </row>
    <row r="2225" spans="1:3" hidden="1">
      <c r="A2225" t="b">
        <f ca="1"/>
        <v>0</v>
      </c>
      <c r="B2225" t="b">
        <f ca="1"/>
        <v>0</v>
      </c>
      <c r="C2225" t="b">
        <f ca="1"/>
        <v>0</v>
      </c>
    </row>
    <row r="2226" spans="1:3" hidden="1">
      <c r="A2226" t="b">
        <f ca="1"/>
        <v>0</v>
      </c>
      <c r="B2226" t="b">
        <f ca="1"/>
        <v>0</v>
      </c>
      <c r="C2226" t="b">
        <f ca="1"/>
        <v>0</v>
      </c>
    </row>
    <row r="2227" spans="1:3" hidden="1">
      <c r="A2227" t="b">
        <f ca="1"/>
        <v>0</v>
      </c>
      <c r="B2227" t="b">
        <f ca="1"/>
        <v>0</v>
      </c>
      <c r="C2227" t="b">
        <f ca="1"/>
        <v>0</v>
      </c>
    </row>
    <row r="2228" spans="1:3" hidden="1">
      <c r="A2228" t="b">
        <f ca="1"/>
        <v>0</v>
      </c>
      <c r="B2228" t="b">
        <f ca="1"/>
        <v>0</v>
      </c>
      <c r="C2228" t="b">
        <f ca="1"/>
        <v>0</v>
      </c>
    </row>
    <row r="2229" spans="1:3" hidden="1">
      <c r="A2229" t="b">
        <f ca="1"/>
        <v>0</v>
      </c>
      <c r="B2229" t="b">
        <f ca="1"/>
        <v>0</v>
      </c>
      <c r="C2229" t="b">
        <f ca="1"/>
        <v>0</v>
      </c>
    </row>
    <row r="2230" spans="1:3" hidden="1">
      <c r="A2230" t="b">
        <f ca="1"/>
        <v>0</v>
      </c>
      <c r="B2230" t="b">
        <f ca="1"/>
        <v>0</v>
      </c>
      <c r="C2230" t="b">
        <f ca="1"/>
        <v>0</v>
      </c>
    </row>
    <row r="2231" spans="1:3" hidden="1">
      <c r="A2231" t="b">
        <f ca="1"/>
        <v>0</v>
      </c>
      <c r="B2231" t="b">
        <f ca="1"/>
        <v>0</v>
      </c>
      <c r="C2231" t="b">
        <f ca="1"/>
        <v>0</v>
      </c>
    </row>
    <row r="2232" spans="1:3" hidden="1">
      <c r="A2232" t="b">
        <f ca="1"/>
        <v>0</v>
      </c>
      <c r="B2232" t="b">
        <f ca="1"/>
        <v>0</v>
      </c>
      <c r="C2232" t="b">
        <f ca="1"/>
        <v>0</v>
      </c>
    </row>
    <row r="2233" spans="1:3" hidden="1">
      <c r="A2233" t="b">
        <f ca="1"/>
        <v>0</v>
      </c>
      <c r="B2233" t="b">
        <f ca="1"/>
        <v>0</v>
      </c>
      <c r="C2233" t="b">
        <f ca="1"/>
        <v>0</v>
      </c>
    </row>
    <row r="2234" spans="1:3" hidden="1">
      <c r="A2234" t="b">
        <f ca="1"/>
        <v>0</v>
      </c>
      <c r="B2234" t="b">
        <f ca="1"/>
        <v>0</v>
      </c>
      <c r="C2234" t="b">
        <f ca="1"/>
        <v>0</v>
      </c>
    </row>
    <row r="2235" spans="1:3" hidden="1">
      <c r="A2235" t="b">
        <f ca="1"/>
        <v>0</v>
      </c>
      <c r="B2235" t="b">
        <f ca="1"/>
        <v>0</v>
      </c>
      <c r="C2235" t="b">
        <f ca="1"/>
        <v>0</v>
      </c>
    </row>
    <row r="2236" spans="1:3" hidden="1">
      <c r="A2236" t="b">
        <f ca="1"/>
        <v>0</v>
      </c>
      <c r="B2236" t="b">
        <f ca="1"/>
        <v>0</v>
      </c>
      <c r="C2236" t="b">
        <f ca="1"/>
        <v>0</v>
      </c>
    </row>
    <row r="2237" spans="1:3" hidden="1">
      <c r="A2237" t="b">
        <f ca="1"/>
        <v>0</v>
      </c>
      <c r="B2237" t="b">
        <f ca="1"/>
        <v>0</v>
      </c>
      <c r="C2237" t="b">
        <f ca="1"/>
        <v>0</v>
      </c>
    </row>
    <row r="2238" spans="1:3" hidden="1">
      <c r="A2238" t="b">
        <f ca="1"/>
        <v>0</v>
      </c>
      <c r="B2238" t="b">
        <f ca="1"/>
        <v>0</v>
      </c>
      <c r="C2238" t="b">
        <f ca="1"/>
        <v>0</v>
      </c>
    </row>
    <row r="2239" spans="1:3" hidden="1">
      <c r="A2239" t="b">
        <f ca="1"/>
        <v>0</v>
      </c>
      <c r="B2239" t="b">
        <f ca="1"/>
        <v>0</v>
      </c>
      <c r="C2239" t="b">
        <f ca="1"/>
        <v>0</v>
      </c>
    </row>
    <row r="2240" spans="1:3" hidden="1">
      <c r="A2240" t="b">
        <f ca="1"/>
        <v>0</v>
      </c>
      <c r="B2240" t="b">
        <f ca="1"/>
        <v>0</v>
      </c>
      <c r="C2240" t="b">
        <f ca="1"/>
        <v>0</v>
      </c>
    </row>
    <row r="2241" spans="1:3" hidden="1">
      <c r="A2241" t="b">
        <f ca="1"/>
        <v>0</v>
      </c>
      <c r="B2241" t="b">
        <f ca="1"/>
        <v>0</v>
      </c>
      <c r="C2241" t="b">
        <f ca="1"/>
        <v>0</v>
      </c>
    </row>
    <row r="2242" spans="1:3" hidden="1">
      <c r="A2242" t="b">
        <f ca="1"/>
        <v>0</v>
      </c>
      <c r="B2242" t="b">
        <f ca="1"/>
        <v>0</v>
      </c>
      <c r="C2242" t="b">
        <f ca="1"/>
        <v>0</v>
      </c>
    </row>
    <row r="2243" spans="1:3" hidden="1">
      <c r="A2243" t="b">
        <f ca="1"/>
        <v>0</v>
      </c>
      <c r="B2243" t="b">
        <f ca="1"/>
        <v>0</v>
      </c>
      <c r="C2243" t="b">
        <f ca="1"/>
        <v>0</v>
      </c>
    </row>
    <row r="2244" spans="1:3" hidden="1">
      <c r="A2244" t="b">
        <f ca="1"/>
        <v>0</v>
      </c>
      <c r="B2244" t="b">
        <f ca="1"/>
        <v>0</v>
      </c>
      <c r="C2244" t="b">
        <f ca="1"/>
        <v>0</v>
      </c>
    </row>
    <row r="2245" spans="1:3" hidden="1">
      <c r="A2245" t="b">
        <f ca="1"/>
        <v>0</v>
      </c>
      <c r="B2245" t="b">
        <f ca="1"/>
        <v>0</v>
      </c>
      <c r="C2245" t="b">
        <f ca="1"/>
        <v>0</v>
      </c>
    </row>
    <row r="2246" spans="1:3" hidden="1">
      <c r="A2246" t="b">
        <f ca="1"/>
        <v>0</v>
      </c>
      <c r="B2246" t="b">
        <f ca="1"/>
        <v>0</v>
      </c>
      <c r="C2246" t="b">
        <f ca="1"/>
        <v>0</v>
      </c>
    </row>
    <row r="2247" spans="1:3" hidden="1">
      <c r="A2247" t="b">
        <f ca="1"/>
        <v>0</v>
      </c>
      <c r="B2247" t="b">
        <f ca="1"/>
        <v>0</v>
      </c>
      <c r="C2247" t="b">
        <f ca="1"/>
        <v>0</v>
      </c>
    </row>
    <row r="2248" spans="1:3" hidden="1">
      <c r="A2248" t="b">
        <f ca="1"/>
        <v>0</v>
      </c>
      <c r="B2248" t="b">
        <f ca="1"/>
        <v>0</v>
      </c>
      <c r="C2248" t="b">
        <f ca="1"/>
        <v>0</v>
      </c>
    </row>
    <row r="2249" spans="1:3" hidden="1">
      <c r="A2249" t="b">
        <f ca="1"/>
        <v>0</v>
      </c>
      <c r="B2249" t="b">
        <f ca="1"/>
        <v>0</v>
      </c>
      <c r="C2249" t="b">
        <f ca="1"/>
        <v>0</v>
      </c>
    </row>
    <row r="2250" spans="1:3" hidden="1">
      <c r="A2250" t="b">
        <f ca="1"/>
        <v>0</v>
      </c>
      <c r="B2250" t="b">
        <f ca="1"/>
        <v>0</v>
      </c>
      <c r="C2250" t="b">
        <f ca="1"/>
        <v>0</v>
      </c>
    </row>
    <row r="2251" spans="1:3" hidden="1">
      <c r="A2251" t="b">
        <f ca="1"/>
        <v>0</v>
      </c>
      <c r="B2251" t="b">
        <f ca="1"/>
        <v>0</v>
      </c>
      <c r="C2251" t="b">
        <f ca="1"/>
        <v>0</v>
      </c>
    </row>
    <row r="2252" spans="1:3" hidden="1">
      <c r="A2252" t="b">
        <f ca="1"/>
        <v>0</v>
      </c>
      <c r="B2252" t="b">
        <f ca="1"/>
        <v>0</v>
      </c>
      <c r="C2252" t="b">
        <f ca="1"/>
        <v>0</v>
      </c>
    </row>
    <row r="2253" spans="1:3" hidden="1">
      <c r="A2253" t="b">
        <f ca="1"/>
        <v>0</v>
      </c>
      <c r="B2253" t="b">
        <f ca="1"/>
        <v>0</v>
      </c>
      <c r="C2253" t="b">
        <f ca="1"/>
        <v>0</v>
      </c>
    </row>
    <row r="2254" spans="1:3" hidden="1">
      <c r="A2254" t="b">
        <f ca="1"/>
        <v>0</v>
      </c>
      <c r="B2254" t="b">
        <f ca="1"/>
        <v>0</v>
      </c>
      <c r="C2254" t="b">
        <f ca="1"/>
        <v>0</v>
      </c>
    </row>
    <row r="2255" spans="1:3" hidden="1">
      <c r="A2255" t="b">
        <f ca="1"/>
        <v>0</v>
      </c>
      <c r="B2255" t="b">
        <f ca="1"/>
        <v>0</v>
      </c>
      <c r="C2255" t="b">
        <f ca="1"/>
        <v>0</v>
      </c>
    </row>
    <row r="2256" spans="1:3" hidden="1">
      <c r="A2256" t="b">
        <f ca="1"/>
        <v>0</v>
      </c>
      <c r="B2256" t="b">
        <f ca="1"/>
        <v>0</v>
      </c>
      <c r="C2256" t="b">
        <f ca="1"/>
        <v>0</v>
      </c>
    </row>
    <row r="2257" spans="1:3" hidden="1">
      <c r="A2257" t="b">
        <f ca="1"/>
        <v>0</v>
      </c>
      <c r="B2257" t="b">
        <f ca="1"/>
        <v>0</v>
      </c>
      <c r="C2257" t="b">
        <f ca="1"/>
        <v>0</v>
      </c>
    </row>
    <row r="2258" spans="1:3" hidden="1">
      <c r="A2258" t="b">
        <f ca="1"/>
        <v>0</v>
      </c>
      <c r="B2258" t="b">
        <f ca="1"/>
        <v>0</v>
      </c>
      <c r="C2258" t="b">
        <f ca="1"/>
        <v>0</v>
      </c>
    </row>
    <row r="2259" spans="1:3" hidden="1">
      <c r="A2259" t="b">
        <f ca="1"/>
        <v>0</v>
      </c>
      <c r="B2259" t="b">
        <f ca="1"/>
        <v>0</v>
      </c>
      <c r="C2259" t="b">
        <f ca="1"/>
        <v>0</v>
      </c>
    </row>
    <row r="2260" spans="1:3" hidden="1">
      <c r="A2260" t="b">
        <f ca="1"/>
        <v>0</v>
      </c>
      <c r="B2260" t="b">
        <f ca="1"/>
        <v>0</v>
      </c>
      <c r="C2260" t="b">
        <f ca="1"/>
        <v>0</v>
      </c>
    </row>
    <row r="2261" spans="1:3" hidden="1">
      <c r="A2261" t="b">
        <f ca="1"/>
        <v>0</v>
      </c>
      <c r="B2261" t="b">
        <f ca="1"/>
        <v>0</v>
      </c>
      <c r="C2261" t="b">
        <f ca="1"/>
        <v>0</v>
      </c>
    </row>
    <row r="2262" spans="1:3" hidden="1">
      <c r="A2262" t="b">
        <f ca="1"/>
        <v>0</v>
      </c>
      <c r="B2262" t="b">
        <f ca="1"/>
        <v>0</v>
      </c>
      <c r="C2262" t="b">
        <f ca="1"/>
        <v>0</v>
      </c>
    </row>
    <row r="2263" spans="1:3" hidden="1">
      <c r="A2263" t="b">
        <f ca="1"/>
        <v>0</v>
      </c>
      <c r="B2263" t="b">
        <f ca="1"/>
        <v>0</v>
      </c>
      <c r="C2263" t="b">
        <f ca="1"/>
        <v>0</v>
      </c>
    </row>
    <row r="2264" spans="1:3" hidden="1">
      <c r="A2264" t="b">
        <f ca="1"/>
        <v>0</v>
      </c>
      <c r="B2264" t="b">
        <f ca="1"/>
        <v>0</v>
      </c>
      <c r="C2264" t="b">
        <f ca="1"/>
        <v>0</v>
      </c>
    </row>
    <row r="2265" spans="1:3" hidden="1">
      <c r="A2265" t="b">
        <f ca="1"/>
        <v>0</v>
      </c>
      <c r="B2265" t="b">
        <f ca="1"/>
        <v>0</v>
      </c>
      <c r="C2265" t="b">
        <f ca="1"/>
        <v>0</v>
      </c>
    </row>
    <row r="2266" spans="1:3" hidden="1">
      <c r="A2266" t="b">
        <f ca="1"/>
        <v>0</v>
      </c>
      <c r="B2266" t="b">
        <f ca="1"/>
        <v>0</v>
      </c>
      <c r="C2266" t="b">
        <f ca="1"/>
        <v>0</v>
      </c>
    </row>
    <row r="2267" spans="1:3" hidden="1">
      <c r="A2267" t="b">
        <f ca="1"/>
        <v>0</v>
      </c>
      <c r="B2267" t="b">
        <f ca="1"/>
        <v>0</v>
      </c>
      <c r="C2267" t="b">
        <f ca="1"/>
        <v>0</v>
      </c>
    </row>
    <row r="2268" spans="1:3" hidden="1">
      <c r="A2268" t="b">
        <f ca="1"/>
        <v>0</v>
      </c>
      <c r="B2268" t="b">
        <f ca="1"/>
        <v>0</v>
      </c>
      <c r="C2268" t="b">
        <f ca="1"/>
        <v>0</v>
      </c>
    </row>
    <row r="2269" spans="1:3" hidden="1">
      <c r="A2269" t="b">
        <f ca="1"/>
        <v>0</v>
      </c>
      <c r="B2269" t="b">
        <f ca="1"/>
        <v>0</v>
      </c>
      <c r="C2269" t="b">
        <f ca="1"/>
        <v>0</v>
      </c>
    </row>
    <row r="2270" spans="1:3" hidden="1">
      <c r="A2270" t="b">
        <f ca="1"/>
        <v>0</v>
      </c>
      <c r="B2270" t="b">
        <f ca="1"/>
        <v>0</v>
      </c>
      <c r="C2270" t="b">
        <f ca="1"/>
        <v>0</v>
      </c>
    </row>
    <row r="2271" spans="1:3" hidden="1">
      <c r="A2271" t="b">
        <f ca="1"/>
        <v>0</v>
      </c>
      <c r="B2271" t="b">
        <f ca="1"/>
        <v>0</v>
      </c>
      <c r="C2271" t="b">
        <f ca="1"/>
        <v>0</v>
      </c>
    </row>
    <row r="2272" spans="1:3" hidden="1">
      <c r="A2272" t="b">
        <f ca="1"/>
        <v>0</v>
      </c>
      <c r="B2272" t="b">
        <f ca="1"/>
        <v>0</v>
      </c>
      <c r="C2272" t="b">
        <f ca="1"/>
        <v>0</v>
      </c>
    </row>
    <row r="2273" spans="1:3" hidden="1">
      <c r="A2273" t="b">
        <f ca="1"/>
        <v>0</v>
      </c>
      <c r="B2273" t="b">
        <f ca="1"/>
        <v>0</v>
      </c>
      <c r="C2273" t="b">
        <f ca="1"/>
        <v>0</v>
      </c>
    </row>
    <row r="2274" spans="1:3" hidden="1">
      <c r="A2274" t="b">
        <f ca="1"/>
        <v>0</v>
      </c>
      <c r="B2274" t="b">
        <f ca="1"/>
        <v>0</v>
      </c>
      <c r="C2274" t="b">
        <f ca="1"/>
        <v>0</v>
      </c>
    </row>
    <row r="2275" spans="1:3" hidden="1">
      <c r="A2275" t="b">
        <f ca="1"/>
        <v>0</v>
      </c>
      <c r="B2275" t="b">
        <f ca="1"/>
        <v>0</v>
      </c>
      <c r="C2275" t="b">
        <f ca="1"/>
        <v>0</v>
      </c>
    </row>
    <row r="2276" spans="1:3" hidden="1">
      <c r="A2276" t="b">
        <f ca="1"/>
        <v>0</v>
      </c>
      <c r="B2276" t="b">
        <f ca="1"/>
        <v>0</v>
      </c>
      <c r="C2276" t="b">
        <f ca="1"/>
        <v>0</v>
      </c>
    </row>
    <row r="2277" spans="1:3" hidden="1">
      <c r="A2277" t="b">
        <f ca="1"/>
        <v>0</v>
      </c>
      <c r="B2277" t="b">
        <f ca="1"/>
        <v>0</v>
      </c>
      <c r="C2277" t="b">
        <f ca="1"/>
        <v>0</v>
      </c>
    </row>
    <row r="2278" spans="1:3" hidden="1">
      <c r="A2278" t="b">
        <f ca="1"/>
        <v>0</v>
      </c>
      <c r="B2278" t="b">
        <f ca="1"/>
        <v>0</v>
      </c>
      <c r="C2278" t="b">
        <f ca="1"/>
        <v>0</v>
      </c>
    </row>
    <row r="2279" spans="1:3" hidden="1">
      <c r="A2279" t="b">
        <f ca="1"/>
        <v>0</v>
      </c>
      <c r="B2279" t="b">
        <f ca="1"/>
        <v>0</v>
      </c>
      <c r="C2279" t="b">
        <f ca="1"/>
        <v>0</v>
      </c>
    </row>
    <row r="2280" spans="1:3" hidden="1">
      <c r="A2280" t="b">
        <f ca="1"/>
        <v>0</v>
      </c>
      <c r="B2280" t="b">
        <f ca="1"/>
        <v>0</v>
      </c>
      <c r="C2280" t="b">
        <f ca="1"/>
        <v>0</v>
      </c>
    </row>
    <row r="2281" spans="1:3" hidden="1">
      <c r="A2281" t="b">
        <f ca="1"/>
        <v>0</v>
      </c>
      <c r="B2281" t="b">
        <f ca="1"/>
        <v>0</v>
      </c>
      <c r="C2281" t="b">
        <f ca="1"/>
        <v>0</v>
      </c>
    </row>
    <row r="2282" spans="1:3" hidden="1">
      <c r="A2282" t="b">
        <f ca="1"/>
        <v>0</v>
      </c>
      <c r="B2282" t="b">
        <f ca="1"/>
        <v>0</v>
      </c>
      <c r="C2282" t="b">
        <f ca="1"/>
        <v>0</v>
      </c>
    </row>
    <row r="2283" spans="1:3" hidden="1">
      <c r="A2283" t="b">
        <f ca="1"/>
        <v>0</v>
      </c>
      <c r="B2283" t="b">
        <f ca="1"/>
        <v>0</v>
      </c>
      <c r="C2283" t="b">
        <f ca="1"/>
        <v>0</v>
      </c>
    </row>
    <row r="2284" spans="1:3" hidden="1">
      <c r="A2284" t="b">
        <f ca="1"/>
        <v>0</v>
      </c>
      <c r="B2284" t="b">
        <f ca="1"/>
        <v>0</v>
      </c>
      <c r="C2284" t="b">
        <f ca="1"/>
        <v>0</v>
      </c>
    </row>
    <row r="2285" spans="1:3" hidden="1">
      <c r="A2285" t="b">
        <f ca="1"/>
        <v>0</v>
      </c>
      <c r="B2285" t="b">
        <f ca="1"/>
        <v>0</v>
      </c>
      <c r="C2285" t="b">
        <f ca="1"/>
        <v>0</v>
      </c>
    </row>
    <row r="2286" spans="1:3" hidden="1">
      <c r="A2286" t="b">
        <f ca="1"/>
        <v>0</v>
      </c>
      <c r="B2286" t="b">
        <f ca="1"/>
        <v>0</v>
      </c>
      <c r="C2286" t="b">
        <f ca="1"/>
        <v>0</v>
      </c>
    </row>
    <row r="2287" spans="1:3" hidden="1">
      <c r="A2287" t="b">
        <f ca="1"/>
        <v>0</v>
      </c>
      <c r="B2287" t="b">
        <f ca="1"/>
        <v>0</v>
      </c>
      <c r="C2287" t="b">
        <f ca="1"/>
        <v>0</v>
      </c>
    </row>
    <row r="2288" spans="1:3" hidden="1">
      <c r="A2288" t="b">
        <f ca="1"/>
        <v>0</v>
      </c>
      <c r="B2288" t="b">
        <f ca="1"/>
        <v>0</v>
      </c>
      <c r="C2288" t="b">
        <f ca="1"/>
        <v>0</v>
      </c>
    </row>
    <row r="2289" spans="1:3" hidden="1">
      <c r="A2289" t="b">
        <f ca="1"/>
        <v>0</v>
      </c>
      <c r="B2289" t="b">
        <f ca="1"/>
        <v>0</v>
      </c>
      <c r="C2289" t="b">
        <f ca="1"/>
        <v>0</v>
      </c>
    </row>
    <row r="2290" spans="1:3" hidden="1">
      <c r="A2290" t="b">
        <f ca="1"/>
        <v>0</v>
      </c>
      <c r="B2290" t="b">
        <f ca="1"/>
        <v>0</v>
      </c>
      <c r="C2290" t="b">
        <f ca="1"/>
        <v>0</v>
      </c>
    </row>
    <row r="2291" spans="1:3" hidden="1">
      <c r="A2291" t="b">
        <f ca="1"/>
        <v>0</v>
      </c>
      <c r="B2291" t="b">
        <f ca="1"/>
        <v>0</v>
      </c>
      <c r="C2291" t="b">
        <f ca="1"/>
        <v>0</v>
      </c>
    </row>
    <row r="2292" spans="1:3" hidden="1">
      <c r="A2292" t="b">
        <f ca="1"/>
        <v>0</v>
      </c>
      <c r="B2292" t="b">
        <f ca="1"/>
        <v>0</v>
      </c>
      <c r="C2292" t="b">
        <f ca="1"/>
        <v>0</v>
      </c>
    </row>
    <row r="2293" spans="1:3" hidden="1">
      <c r="A2293" t="b">
        <f ca="1"/>
        <v>0</v>
      </c>
      <c r="B2293" t="b">
        <f ca="1"/>
        <v>0</v>
      </c>
      <c r="C2293" t="b">
        <f ca="1"/>
        <v>0</v>
      </c>
    </row>
    <row r="2294" spans="1:3" hidden="1">
      <c r="A2294" t="b">
        <f ca="1"/>
        <v>0</v>
      </c>
      <c r="B2294" t="b">
        <f ca="1"/>
        <v>0</v>
      </c>
      <c r="C2294" t="b">
        <f ca="1"/>
        <v>0</v>
      </c>
    </row>
    <row r="2295" spans="1:3" hidden="1">
      <c r="A2295" t="b">
        <f ca="1"/>
        <v>0</v>
      </c>
      <c r="B2295" t="b">
        <f ca="1"/>
        <v>0</v>
      </c>
      <c r="C2295" t="b">
        <f ca="1"/>
        <v>0</v>
      </c>
    </row>
    <row r="2296" spans="1:3" hidden="1">
      <c r="A2296" t="b">
        <f ca="1"/>
        <v>0</v>
      </c>
      <c r="B2296" t="b">
        <f ca="1"/>
        <v>0</v>
      </c>
      <c r="C2296" t="b">
        <f ca="1"/>
        <v>0</v>
      </c>
    </row>
    <row r="2297" spans="1:3" hidden="1">
      <c r="A2297" t="b">
        <f ca="1"/>
        <v>0</v>
      </c>
      <c r="B2297" t="b">
        <f ca="1"/>
        <v>0</v>
      </c>
      <c r="C2297" t="b">
        <f ca="1"/>
        <v>0</v>
      </c>
    </row>
    <row r="2298" spans="1:3" hidden="1">
      <c r="A2298" t="b">
        <f ca="1"/>
        <v>0</v>
      </c>
      <c r="B2298" t="b">
        <f ca="1"/>
        <v>0</v>
      </c>
      <c r="C2298" t="b">
        <f ca="1"/>
        <v>0</v>
      </c>
    </row>
    <row r="2299" spans="1:3" hidden="1">
      <c r="A2299" t="b">
        <f ca="1"/>
        <v>0</v>
      </c>
      <c r="B2299" t="b">
        <f ca="1"/>
        <v>0</v>
      </c>
      <c r="C2299" t="b">
        <f ca="1"/>
        <v>0</v>
      </c>
    </row>
    <row r="2300" spans="1:3" hidden="1">
      <c r="A2300" t="b">
        <f ca="1"/>
        <v>0</v>
      </c>
      <c r="B2300" t="b">
        <f ca="1"/>
        <v>0</v>
      </c>
      <c r="C2300" t="b">
        <f ca="1"/>
        <v>0</v>
      </c>
    </row>
    <row r="2301" spans="1:3" hidden="1">
      <c r="A2301" t="b">
        <f ca="1"/>
        <v>0</v>
      </c>
      <c r="B2301" t="b">
        <f ca="1"/>
        <v>0</v>
      </c>
      <c r="C2301" t="b">
        <f ca="1"/>
        <v>0</v>
      </c>
    </row>
    <row r="2302" spans="1:3" hidden="1">
      <c r="A2302" t="b">
        <f ca="1"/>
        <v>0</v>
      </c>
      <c r="B2302" t="b">
        <f ca="1"/>
        <v>0</v>
      </c>
      <c r="C2302" t="b">
        <f ca="1"/>
        <v>0</v>
      </c>
    </row>
    <row r="2303" spans="1:3" hidden="1">
      <c r="A2303" t="b">
        <f ca="1"/>
        <v>0</v>
      </c>
      <c r="B2303" t="b">
        <f ca="1"/>
        <v>0</v>
      </c>
      <c r="C2303" t="b">
        <f ca="1"/>
        <v>0</v>
      </c>
    </row>
    <row r="2304" spans="1:3" hidden="1">
      <c r="A2304" t="b">
        <f ca="1"/>
        <v>0</v>
      </c>
      <c r="B2304" t="b">
        <f ca="1"/>
        <v>0</v>
      </c>
      <c r="C2304" t="b">
        <f ca="1"/>
        <v>0</v>
      </c>
    </row>
    <row r="2305" spans="1:3" hidden="1">
      <c r="A2305" t="b">
        <f ca="1"/>
        <v>0</v>
      </c>
      <c r="B2305" t="b">
        <f ca="1"/>
        <v>0</v>
      </c>
      <c r="C2305" t="b">
        <f ca="1"/>
        <v>0</v>
      </c>
    </row>
    <row r="2306" spans="1:3" hidden="1">
      <c r="A2306" t="b">
        <f ca="1"/>
        <v>0</v>
      </c>
      <c r="B2306" t="b">
        <f ca="1"/>
        <v>0</v>
      </c>
      <c r="C2306" t="b">
        <f ca="1"/>
        <v>0</v>
      </c>
    </row>
    <row r="2307" spans="1:3" hidden="1">
      <c r="A2307" t="b">
        <f ca="1"/>
        <v>0</v>
      </c>
      <c r="B2307" t="b">
        <f ca="1"/>
        <v>0</v>
      </c>
      <c r="C2307" t="b">
        <f ca="1"/>
        <v>0</v>
      </c>
    </row>
    <row r="2308" spans="1:3" hidden="1">
      <c r="A2308" t="b">
        <f ca="1"/>
        <v>0</v>
      </c>
      <c r="B2308" t="b">
        <f ca="1"/>
        <v>0</v>
      </c>
      <c r="C2308" t="b">
        <f ca="1"/>
        <v>0</v>
      </c>
    </row>
    <row r="2309" spans="1:3" hidden="1">
      <c r="A2309" t="b">
        <f ca="1"/>
        <v>0</v>
      </c>
      <c r="B2309" t="b">
        <f ca="1"/>
        <v>0</v>
      </c>
      <c r="C2309" t="b">
        <f ca="1"/>
        <v>0</v>
      </c>
    </row>
    <row r="2310" spans="1:3" hidden="1">
      <c r="A2310" t="b">
        <f ca="1"/>
        <v>0</v>
      </c>
      <c r="B2310" t="b">
        <f ca="1"/>
        <v>0</v>
      </c>
      <c r="C2310" t="b">
        <f ca="1"/>
        <v>0</v>
      </c>
    </row>
    <row r="2311" spans="1:3" hidden="1">
      <c r="A2311" t="b">
        <f ca="1"/>
        <v>0</v>
      </c>
      <c r="B2311" t="b">
        <f ca="1"/>
        <v>0</v>
      </c>
      <c r="C2311" t="b">
        <f ca="1"/>
        <v>0</v>
      </c>
    </row>
    <row r="2312" spans="1:3" hidden="1">
      <c r="A2312" t="b">
        <f ca="1"/>
        <v>0</v>
      </c>
      <c r="B2312" t="b">
        <f ca="1"/>
        <v>0</v>
      </c>
      <c r="C2312" t="b">
        <f ca="1"/>
        <v>0</v>
      </c>
    </row>
    <row r="2313" spans="1:3" hidden="1">
      <c r="A2313" t="b">
        <f ca="1"/>
        <v>0</v>
      </c>
      <c r="B2313" t="b">
        <f ca="1"/>
        <v>0</v>
      </c>
      <c r="C2313" t="b">
        <f ca="1"/>
        <v>0</v>
      </c>
    </row>
    <row r="2314" spans="1:3" hidden="1">
      <c r="A2314" t="b">
        <f ca="1"/>
        <v>0</v>
      </c>
      <c r="B2314" t="b">
        <f ca="1"/>
        <v>0</v>
      </c>
      <c r="C2314" t="b">
        <f ca="1"/>
        <v>0</v>
      </c>
    </row>
    <row r="2315" spans="1:3" hidden="1">
      <c r="A2315" t="b">
        <f ca="1"/>
        <v>0</v>
      </c>
      <c r="B2315" t="b">
        <f ca="1"/>
        <v>0</v>
      </c>
      <c r="C2315" t="b">
        <f ca="1"/>
        <v>0</v>
      </c>
    </row>
    <row r="2316" spans="1:3" hidden="1">
      <c r="A2316" t="b">
        <f ca="1"/>
        <v>0</v>
      </c>
      <c r="B2316" t="b">
        <f ca="1"/>
        <v>0</v>
      </c>
      <c r="C2316" t="b">
        <f ca="1"/>
        <v>0</v>
      </c>
    </row>
    <row r="2317" spans="1:3" hidden="1">
      <c r="A2317" t="b">
        <f ca="1"/>
        <v>0</v>
      </c>
      <c r="B2317" t="b">
        <f ca="1"/>
        <v>0</v>
      </c>
      <c r="C2317" t="b">
        <f ca="1"/>
        <v>0</v>
      </c>
    </row>
    <row r="2318" spans="1:3" hidden="1">
      <c r="A2318" t="b">
        <f ca="1"/>
        <v>0</v>
      </c>
      <c r="B2318" t="b">
        <f ca="1"/>
        <v>0</v>
      </c>
      <c r="C2318" t="b">
        <f ca="1"/>
        <v>0</v>
      </c>
    </row>
    <row r="2319" spans="1:3" hidden="1">
      <c r="A2319" t="b">
        <f ca="1"/>
        <v>0</v>
      </c>
      <c r="B2319" t="b">
        <f ca="1"/>
        <v>0</v>
      </c>
      <c r="C2319" t="b">
        <f ca="1"/>
        <v>0</v>
      </c>
    </row>
    <row r="2320" spans="1:3" hidden="1">
      <c r="A2320" t="b">
        <f ca="1"/>
        <v>0</v>
      </c>
      <c r="B2320" t="b">
        <f ca="1"/>
        <v>0</v>
      </c>
      <c r="C2320" t="b">
        <f ca="1"/>
        <v>0</v>
      </c>
    </row>
    <row r="2321" spans="1:3" hidden="1">
      <c r="A2321" t="b">
        <f ca="1"/>
        <v>0</v>
      </c>
      <c r="B2321" t="b">
        <f ca="1"/>
        <v>0</v>
      </c>
      <c r="C2321" t="b">
        <f ca="1"/>
        <v>0</v>
      </c>
    </row>
    <row r="2322" spans="1:3" hidden="1">
      <c r="A2322" t="b">
        <f ca="1"/>
        <v>0</v>
      </c>
      <c r="B2322" t="b">
        <f ca="1"/>
        <v>0</v>
      </c>
      <c r="C2322" t="b">
        <f ca="1"/>
        <v>0</v>
      </c>
    </row>
    <row r="2323" spans="1:3" hidden="1">
      <c r="A2323" t="b">
        <f ca="1"/>
        <v>0</v>
      </c>
      <c r="B2323" t="b">
        <f ca="1"/>
        <v>0</v>
      </c>
      <c r="C2323" t="b">
        <f ca="1"/>
        <v>0</v>
      </c>
    </row>
    <row r="2324" spans="1:3" hidden="1">
      <c r="A2324" t="b">
        <f ca="1"/>
        <v>0</v>
      </c>
      <c r="B2324" t="b">
        <f ca="1"/>
        <v>0</v>
      </c>
      <c r="C2324" t="b">
        <f ca="1"/>
        <v>0</v>
      </c>
    </row>
    <row r="2325" spans="1:3" hidden="1">
      <c r="A2325" t="b">
        <f ca="1"/>
        <v>0</v>
      </c>
      <c r="B2325" t="b">
        <f ca="1"/>
        <v>0</v>
      </c>
      <c r="C2325" t="b">
        <f ca="1"/>
        <v>0</v>
      </c>
    </row>
    <row r="2326" spans="1:3" hidden="1">
      <c r="A2326" t="b">
        <f ca="1"/>
        <v>0</v>
      </c>
      <c r="B2326" t="b">
        <f ca="1"/>
        <v>0</v>
      </c>
      <c r="C2326" t="b">
        <f ca="1"/>
        <v>0</v>
      </c>
    </row>
    <row r="2327" spans="1:3" hidden="1">
      <c r="A2327" t="b">
        <f ca="1"/>
        <v>0</v>
      </c>
      <c r="B2327" t="b">
        <f ca="1"/>
        <v>0</v>
      </c>
      <c r="C2327" t="b">
        <f ca="1"/>
        <v>0</v>
      </c>
    </row>
    <row r="2328" spans="1:3" hidden="1">
      <c r="A2328" t="b">
        <f ca="1"/>
        <v>0</v>
      </c>
      <c r="B2328" t="b">
        <f ca="1"/>
        <v>0</v>
      </c>
      <c r="C2328" t="b">
        <f ca="1"/>
        <v>0</v>
      </c>
    </row>
    <row r="2329" spans="1:3" hidden="1">
      <c r="A2329" t="b">
        <f ca="1"/>
        <v>0</v>
      </c>
      <c r="B2329" t="b">
        <f ca="1"/>
        <v>0</v>
      </c>
      <c r="C2329" t="b">
        <f ca="1"/>
        <v>0</v>
      </c>
    </row>
    <row r="2330" spans="1:3" hidden="1">
      <c r="A2330" t="b">
        <f ca="1"/>
        <v>0</v>
      </c>
      <c r="B2330" t="b">
        <f ca="1"/>
        <v>0</v>
      </c>
      <c r="C2330" t="b">
        <f ca="1"/>
        <v>0</v>
      </c>
    </row>
    <row r="2331" spans="1:3" hidden="1">
      <c r="A2331" t="b">
        <f ca="1"/>
        <v>0</v>
      </c>
      <c r="B2331" t="b">
        <f ca="1"/>
        <v>0</v>
      </c>
      <c r="C2331" t="b">
        <f ca="1"/>
        <v>0</v>
      </c>
    </row>
    <row r="2332" spans="1:3" hidden="1">
      <c r="A2332" t="b">
        <f ca="1"/>
        <v>0</v>
      </c>
      <c r="B2332" t="b">
        <f ca="1"/>
        <v>0</v>
      </c>
      <c r="C2332" t="b">
        <f ca="1"/>
        <v>0</v>
      </c>
    </row>
    <row r="2333" spans="1:3" hidden="1">
      <c r="A2333" t="b">
        <f ca="1"/>
        <v>0</v>
      </c>
      <c r="B2333" t="b">
        <f ca="1"/>
        <v>0</v>
      </c>
      <c r="C2333" t="b">
        <f ca="1"/>
        <v>0</v>
      </c>
    </row>
    <row r="2334" spans="1:3" hidden="1">
      <c r="A2334" t="b">
        <f ca="1"/>
        <v>0</v>
      </c>
      <c r="B2334" t="b">
        <f ca="1"/>
        <v>0</v>
      </c>
      <c r="C2334" t="b">
        <f ca="1"/>
        <v>0</v>
      </c>
    </row>
    <row r="2335" spans="1:3" hidden="1">
      <c r="A2335" t="b">
        <f ca="1"/>
        <v>0</v>
      </c>
      <c r="B2335" t="b">
        <f ca="1"/>
        <v>0</v>
      </c>
      <c r="C2335" t="b">
        <f ca="1"/>
        <v>0</v>
      </c>
    </row>
    <row r="2336" spans="1:3" hidden="1">
      <c r="A2336" t="b">
        <f ca="1"/>
        <v>0</v>
      </c>
      <c r="B2336" t="b">
        <f ca="1"/>
        <v>0</v>
      </c>
      <c r="C2336" t="b">
        <f ca="1"/>
        <v>0</v>
      </c>
    </row>
    <row r="2337" spans="1:3" hidden="1">
      <c r="A2337" t="b">
        <f ca="1"/>
        <v>0</v>
      </c>
      <c r="B2337" t="b">
        <f ca="1"/>
        <v>0</v>
      </c>
      <c r="C2337" t="b">
        <f ca="1"/>
        <v>0</v>
      </c>
    </row>
    <row r="2338" spans="1:3" hidden="1">
      <c r="A2338" t="b">
        <f ca="1"/>
        <v>0</v>
      </c>
      <c r="B2338" t="b">
        <f ca="1"/>
        <v>0</v>
      </c>
      <c r="C2338" t="b">
        <f ca="1"/>
        <v>0</v>
      </c>
    </row>
    <row r="2339" spans="1:3" hidden="1">
      <c r="A2339" t="b">
        <f ca="1"/>
        <v>0</v>
      </c>
      <c r="B2339" t="b">
        <f ca="1"/>
        <v>0</v>
      </c>
      <c r="C2339" t="b">
        <f ca="1"/>
        <v>0</v>
      </c>
    </row>
    <row r="2340" spans="1:3" hidden="1">
      <c r="A2340" t="b">
        <f ca="1"/>
        <v>0</v>
      </c>
      <c r="B2340" t="b">
        <f ca="1"/>
        <v>0</v>
      </c>
      <c r="C2340" t="b">
        <f ca="1"/>
        <v>0</v>
      </c>
    </row>
    <row r="2341" spans="1:3" hidden="1">
      <c r="A2341" t="b">
        <f ca="1"/>
        <v>0</v>
      </c>
      <c r="B2341" t="b">
        <f ca="1"/>
        <v>0</v>
      </c>
      <c r="C2341" t="b">
        <f ca="1"/>
        <v>0</v>
      </c>
    </row>
    <row r="2342" spans="1:3" hidden="1">
      <c r="A2342" t="b">
        <f ca="1"/>
        <v>0</v>
      </c>
      <c r="B2342" t="b">
        <f ca="1"/>
        <v>0</v>
      </c>
      <c r="C2342" t="b">
        <f ca="1"/>
        <v>0</v>
      </c>
    </row>
    <row r="2343" spans="1:3" hidden="1">
      <c r="A2343" t="b">
        <f ca="1"/>
        <v>0</v>
      </c>
      <c r="B2343" t="b">
        <f ca="1"/>
        <v>0</v>
      </c>
      <c r="C2343" t="b">
        <f ca="1"/>
        <v>0</v>
      </c>
    </row>
    <row r="2344" spans="1:3" hidden="1">
      <c r="A2344" t="b">
        <f ca="1"/>
        <v>0</v>
      </c>
      <c r="B2344" t="b">
        <f ca="1"/>
        <v>0</v>
      </c>
      <c r="C2344" t="b">
        <f ca="1"/>
        <v>0</v>
      </c>
    </row>
    <row r="2345" spans="1:3" hidden="1">
      <c r="A2345" t="b">
        <f ca="1"/>
        <v>0</v>
      </c>
      <c r="B2345" t="b">
        <f ca="1"/>
        <v>0</v>
      </c>
      <c r="C2345" t="b">
        <f ca="1"/>
        <v>0</v>
      </c>
    </row>
    <row r="2346" spans="1:3" hidden="1">
      <c r="A2346" t="b">
        <f ca="1"/>
        <v>0</v>
      </c>
      <c r="B2346" t="b">
        <f ca="1"/>
        <v>0</v>
      </c>
      <c r="C2346" t="b">
        <f ca="1"/>
        <v>0</v>
      </c>
    </row>
    <row r="2347" spans="1:3" hidden="1">
      <c r="A2347" t="b">
        <f ca="1"/>
        <v>0</v>
      </c>
      <c r="B2347" t="b">
        <f ca="1"/>
        <v>0</v>
      </c>
      <c r="C2347" t="b">
        <f ca="1"/>
        <v>0</v>
      </c>
    </row>
    <row r="2348" spans="1:3" hidden="1">
      <c r="A2348" t="b">
        <f ca="1"/>
        <v>0</v>
      </c>
      <c r="B2348" t="b">
        <f ca="1"/>
        <v>0</v>
      </c>
      <c r="C2348" t="b">
        <f ca="1"/>
        <v>0</v>
      </c>
    </row>
    <row r="2349" spans="1:3" hidden="1">
      <c r="A2349" t="b">
        <f ca="1"/>
        <v>0</v>
      </c>
      <c r="B2349" t="b">
        <f ca="1"/>
        <v>0</v>
      </c>
      <c r="C2349" t="b">
        <f ca="1"/>
        <v>0</v>
      </c>
    </row>
    <row r="2350" spans="1:3" hidden="1">
      <c r="A2350" t="b">
        <f ca="1"/>
        <v>0</v>
      </c>
      <c r="B2350" t="b">
        <f ca="1"/>
        <v>0</v>
      </c>
      <c r="C2350" t="b">
        <f ca="1"/>
        <v>0</v>
      </c>
    </row>
    <row r="2351" spans="1:3" hidden="1">
      <c r="A2351" t="b">
        <f ca="1"/>
        <v>0</v>
      </c>
      <c r="B2351" t="b">
        <f ca="1"/>
        <v>0</v>
      </c>
      <c r="C2351" t="b">
        <f ca="1"/>
        <v>0</v>
      </c>
    </row>
    <row r="2352" spans="1:3" hidden="1">
      <c r="A2352" t="b">
        <f ca="1"/>
        <v>0</v>
      </c>
      <c r="B2352" t="b">
        <f ca="1"/>
        <v>0</v>
      </c>
      <c r="C2352" t="b">
        <f ca="1"/>
        <v>0</v>
      </c>
    </row>
    <row r="2353" spans="1:3" hidden="1">
      <c r="A2353" t="b">
        <f ca="1"/>
        <v>0</v>
      </c>
      <c r="B2353" t="b">
        <f ca="1"/>
        <v>0</v>
      </c>
      <c r="C2353" t="b">
        <f ca="1"/>
        <v>0</v>
      </c>
    </row>
    <row r="2354" spans="1:3" hidden="1">
      <c r="A2354" t="b">
        <f ca="1"/>
        <v>0</v>
      </c>
      <c r="B2354" t="b">
        <f ca="1"/>
        <v>0</v>
      </c>
      <c r="C2354" t="b">
        <f ca="1"/>
        <v>0</v>
      </c>
    </row>
    <row r="2355" spans="1:3" hidden="1">
      <c r="A2355" t="b">
        <f ca="1"/>
        <v>0</v>
      </c>
      <c r="B2355" t="b">
        <f ca="1"/>
        <v>0</v>
      </c>
      <c r="C2355" t="b">
        <f ca="1"/>
        <v>0</v>
      </c>
    </row>
    <row r="2356" spans="1:3" hidden="1">
      <c r="A2356" t="b">
        <f ca="1"/>
        <v>0</v>
      </c>
      <c r="B2356" t="b">
        <f ca="1"/>
        <v>0</v>
      </c>
      <c r="C2356" t="b">
        <f ca="1"/>
        <v>0</v>
      </c>
    </row>
    <row r="2357" spans="1:3" hidden="1">
      <c r="A2357" t="b">
        <f ca="1"/>
        <v>0</v>
      </c>
      <c r="B2357" t="b">
        <f ca="1"/>
        <v>0</v>
      </c>
      <c r="C2357" t="b">
        <f ca="1"/>
        <v>0</v>
      </c>
    </row>
    <row r="2358" spans="1:3" hidden="1">
      <c r="A2358" t="b">
        <f ca="1"/>
        <v>0</v>
      </c>
      <c r="B2358" t="b">
        <f ca="1"/>
        <v>0</v>
      </c>
      <c r="C2358" t="b">
        <f ca="1"/>
        <v>0</v>
      </c>
    </row>
    <row r="2359" spans="1:3" hidden="1">
      <c r="A2359" t="b">
        <f ca="1"/>
        <v>0</v>
      </c>
      <c r="B2359" t="b">
        <f ca="1"/>
        <v>0</v>
      </c>
      <c r="C2359" t="b">
        <f ca="1"/>
        <v>0</v>
      </c>
    </row>
    <row r="2360" spans="1:3" hidden="1">
      <c r="A2360" t="b">
        <f ca="1"/>
        <v>0</v>
      </c>
      <c r="B2360" t="b">
        <f ca="1"/>
        <v>0</v>
      </c>
      <c r="C2360" t="b">
        <f ca="1"/>
        <v>0</v>
      </c>
    </row>
    <row r="2361" spans="1:3" hidden="1">
      <c r="A2361" t="b">
        <f ca="1"/>
        <v>0</v>
      </c>
      <c r="B2361" t="b">
        <f ca="1"/>
        <v>0</v>
      </c>
      <c r="C2361" t="b">
        <f ca="1"/>
        <v>0</v>
      </c>
    </row>
    <row r="2362" spans="1:3" hidden="1">
      <c r="A2362" t="b">
        <f ca="1"/>
        <v>0</v>
      </c>
      <c r="B2362" t="b">
        <f ca="1"/>
        <v>0</v>
      </c>
      <c r="C2362" t="b">
        <f ca="1"/>
        <v>0</v>
      </c>
    </row>
    <row r="2363" spans="1:3" hidden="1">
      <c r="A2363" t="b">
        <f ca="1"/>
        <v>0</v>
      </c>
      <c r="B2363" t="b">
        <f ca="1"/>
        <v>0</v>
      </c>
      <c r="C2363" t="b">
        <f ca="1"/>
        <v>0</v>
      </c>
    </row>
    <row r="2364" spans="1:3" hidden="1">
      <c r="A2364" t="b">
        <f ca="1"/>
        <v>0</v>
      </c>
      <c r="B2364" t="b">
        <f ca="1"/>
        <v>0</v>
      </c>
      <c r="C2364" t="b">
        <f ca="1"/>
        <v>0</v>
      </c>
    </row>
    <row r="2365" spans="1:3" hidden="1">
      <c r="A2365" t="b">
        <f ca="1"/>
        <v>0</v>
      </c>
      <c r="B2365" t="b">
        <f ca="1"/>
        <v>0</v>
      </c>
      <c r="C2365" t="b">
        <f ca="1"/>
        <v>0</v>
      </c>
    </row>
    <row r="2366" spans="1:3" hidden="1">
      <c r="A2366" t="b">
        <f ca="1"/>
        <v>0</v>
      </c>
      <c r="B2366" t="b">
        <f ca="1"/>
        <v>0</v>
      </c>
      <c r="C2366" t="b">
        <f ca="1"/>
        <v>0</v>
      </c>
    </row>
    <row r="2367" spans="1:3" hidden="1">
      <c r="A2367" t="b">
        <f ca="1"/>
        <v>0</v>
      </c>
      <c r="B2367" t="b">
        <f ca="1"/>
        <v>0</v>
      </c>
      <c r="C2367" t="b">
        <f ca="1"/>
        <v>0</v>
      </c>
    </row>
    <row r="2368" spans="1:3" hidden="1">
      <c r="A2368" t="b">
        <f ca="1"/>
        <v>0</v>
      </c>
      <c r="B2368" t="b">
        <f ca="1"/>
        <v>0</v>
      </c>
      <c r="C2368" t="b">
        <f ca="1"/>
        <v>0</v>
      </c>
    </row>
    <row r="2369" spans="1:3" hidden="1">
      <c r="A2369" t="b">
        <f ca="1"/>
        <v>0</v>
      </c>
      <c r="B2369" t="b">
        <f ca="1"/>
        <v>0</v>
      </c>
      <c r="C2369" t="b">
        <f ca="1"/>
        <v>0</v>
      </c>
    </row>
    <row r="2370" spans="1:3" hidden="1">
      <c r="A2370" t="b">
        <f ca="1"/>
        <v>0</v>
      </c>
      <c r="B2370" t="b">
        <f ca="1"/>
        <v>0</v>
      </c>
      <c r="C2370" t="b">
        <f ca="1"/>
        <v>0</v>
      </c>
    </row>
    <row r="2371" spans="1:3" hidden="1">
      <c r="A2371" t="b">
        <f ca="1"/>
        <v>0</v>
      </c>
      <c r="B2371" t="b">
        <f ca="1"/>
        <v>0</v>
      </c>
      <c r="C2371" t="b">
        <f ca="1"/>
        <v>0</v>
      </c>
    </row>
    <row r="2372" spans="1:3" hidden="1">
      <c r="A2372" t="b">
        <f ca="1"/>
        <v>0</v>
      </c>
      <c r="B2372" t="b">
        <f ca="1"/>
        <v>0</v>
      </c>
      <c r="C2372" t="b">
        <f ca="1"/>
        <v>0</v>
      </c>
    </row>
    <row r="2373" spans="1:3" hidden="1">
      <c r="A2373" t="b">
        <f ca="1"/>
        <v>0</v>
      </c>
      <c r="B2373" t="b">
        <f ca="1"/>
        <v>0</v>
      </c>
      <c r="C2373" t="b">
        <f ca="1"/>
        <v>0</v>
      </c>
    </row>
    <row r="2374" spans="1:3" hidden="1">
      <c r="A2374" t="b">
        <f ca="1"/>
        <v>0</v>
      </c>
      <c r="B2374" t="b">
        <f ca="1"/>
        <v>0</v>
      </c>
      <c r="C2374" t="b">
        <f ca="1"/>
        <v>0</v>
      </c>
    </row>
    <row r="2375" spans="1:3" hidden="1">
      <c r="A2375" t="b">
        <f ca="1"/>
        <v>0</v>
      </c>
      <c r="B2375" t="b">
        <f ca="1"/>
        <v>0</v>
      </c>
      <c r="C2375" t="b">
        <f ca="1"/>
        <v>0</v>
      </c>
    </row>
    <row r="2376" spans="1:3" hidden="1">
      <c r="A2376" t="b">
        <f ca="1"/>
        <v>0</v>
      </c>
      <c r="B2376" t="b">
        <f ca="1"/>
        <v>0</v>
      </c>
      <c r="C2376" t="b">
        <f ca="1"/>
        <v>0</v>
      </c>
    </row>
    <row r="2377" spans="1:3" hidden="1">
      <c r="A2377" t="b">
        <f ca="1"/>
        <v>0</v>
      </c>
      <c r="B2377" t="b">
        <f ca="1"/>
        <v>0</v>
      </c>
      <c r="C2377" t="b">
        <f ca="1"/>
        <v>0</v>
      </c>
    </row>
    <row r="2378" spans="1:3" hidden="1">
      <c r="A2378" t="b">
        <f ca="1"/>
        <v>0</v>
      </c>
      <c r="B2378" t="b">
        <f ca="1"/>
        <v>0</v>
      </c>
      <c r="C2378" t="b">
        <f ca="1"/>
        <v>0</v>
      </c>
    </row>
    <row r="2379" spans="1:3" hidden="1">
      <c r="A2379" t="b">
        <f ca="1"/>
        <v>0</v>
      </c>
      <c r="B2379" t="b">
        <f ca="1"/>
        <v>0</v>
      </c>
      <c r="C2379" t="b">
        <f ca="1"/>
        <v>0</v>
      </c>
    </row>
    <row r="2380" spans="1:3" hidden="1">
      <c r="A2380" t="b">
        <f ca="1"/>
        <v>0</v>
      </c>
      <c r="B2380" t="b">
        <f ca="1"/>
        <v>0</v>
      </c>
      <c r="C2380" t="b">
        <f ca="1"/>
        <v>0</v>
      </c>
    </row>
    <row r="2381" spans="1:3" hidden="1">
      <c r="A2381" t="b">
        <f ca="1"/>
        <v>0</v>
      </c>
      <c r="B2381" t="b">
        <f ca="1"/>
        <v>0</v>
      </c>
      <c r="C2381" t="b">
        <f ca="1"/>
        <v>0</v>
      </c>
    </row>
    <row r="2382" spans="1:3" hidden="1">
      <c r="A2382" t="b">
        <f ca="1"/>
        <v>0</v>
      </c>
      <c r="B2382" t="b">
        <f ca="1"/>
        <v>0</v>
      </c>
      <c r="C2382" t="b">
        <f ca="1"/>
        <v>0</v>
      </c>
    </row>
    <row r="2383" spans="1:3" hidden="1">
      <c r="A2383" t="b">
        <f ca="1"/>
        <v>0</v>
      </c>
      <c r="B2383" t="b">
        <f ca="1"/>
        <v>0</v>
      </c>
      <c r="C2383" t="b">
        <f ca="1"/>
        <v>0</v>
      </c>
    </row>
    <row r="2384" spans="1:3" hidden="1">
      <c r="A2384" t="b">
        <f ca="1"/>
        <v>0</v>
      </c>
      <c r="B2384" t="b">
        <f ca="1"/>
        <v>0</v>
      </c>
      <c r="C2384" t="b">
        <f ca="1"/>
        <v>0</v>
      </c>
    </row>
    <row r="2385" spans="1:3" hidden="1">
      <c r="A2385" t="b">
        <f ca="1"/>
        <v>0</v>
      </c>
      <c r="B2385" t="b">
        <f ca="1"/>
        <v>0</v>
      </c>
      <c r="C2385" t="b">
        <f ca="1"/>
        <v>0</v>
      </c>
    </row>
    <row r="2386" spans="1:3" hidden="1">
      <c r="A2386" t="b">
        <f ca="1"/>
        <v>0</v>
      </c>
      <c r="B2386" t="b">
        <f ca="1"/>
        <v>0</v>
      </c>
      <c r="C2386" t="b">
        <f ca="1"/>
        <v>0</v>
      </c>
    </row>
    <row r="2387" spans="1:3" hidden="1">
      <c r="A2387" t="b">
        <f ca="1"/>
        <v>0</v>
      </c>
      <c r="B2387" t="b">
        <f ca="1"/>
        <v>0</v>
      </c>
      <c r="C2387" t="b">
        <f ca="1"/>
        <v>0</v>
      </c>
    </row>
    <row r="2388" spans="1:3" hidden="1">
      <c r="A2388" t="b">
        <f ca="1"/>
        <v>0</v>
      </c>
      <c r="B2388" t="b">
        <f ca="1"/>
        <v>0</v>
      </c>
      <c r="C2388" t="b">
        <f ca="1"/>
        <v>0</v>
      </c>
    </row>
    <row r="2389" spans="1:3" hidden="1">
      <c r="A2389" t="b">
        <f ca="1"/>
        <v>0</v>
      </c>
      <c r="B2389" t="b">
        <f ca="1"/>
        <v>0</v>
      </c>
      <c r="C2389" t="b">
        <f ca="1"/>
        <v>0</v>
      </c>
    </row>
    <row r="2390" spans="1:3" hidden="1">
      <c r="A2390" t="b">
        <f ca="1"/>
        <v>0</v>
      </c>
      <c r="B2390" t="b">
        <f ca="1"/>
        <v>0</v>
      </c>
      <c r="C2390" t="b">
        <f ca="1"/>
        <v>0</v>
      </c>
    </row>
    <row r="2391" spans="1:3" hidden="1">
      <c r="A2391" t="b">
        <f ca="1"/>
        <v>0</v>
      </c>
      <c r="B2391" t="b">
        <f ca="1"/>
        <v>0</v>
      </c>
      <c r="C2391" t="b">
        <f ca="1"/>
        <v>0</v>
      </c>
    </row>
    <row r="2392" spans="1:3" hidden="1">
      <c r="A2392" t="b">
        <f ca="1"/>
        <v>0</v>
      </c>
      <c r="B2392" t="b">
        <f ca="1"/>
        <v>0</v>
      </c>
      <c r="C2392" t="b">
        <f ca="1"/>
        <v>0</v>
      </c>
    </row>
    <row r="2393" spans="1:3" hidden="1">
      <c r="A2393" t="b">
        <f ca="1"/>
        <v>0</v>
      </c>
      <c r="B2393" t="b">
        <f ca="1"/>
        <v>0</v>
      </c>
      <c r="C2393" t="b">
        <f ca="1"/>
        <v>0</v>
      </c>
    </row>
    <row r="2394" spans="1:3" hidden="1">
      <c r="A2394" t="b">
        <f ca="1"/>
        <v>0</v>
      </c>
      <c r="B2394" t="b">
        <f ca="1"/>
        <v>0</v>
      </c>
      <c r="C2394" t="b">
        <f ca="1"/>
        <v>0</v>
      </c>
    </row>
    <row r="2395" spans="1:3" hidden="1">
      <c r="A2395" t="b">
        <f ca="1"/>
        <v>0</v>
      </c>
      <c r="B2395" t="b">
        <f ca="1"/>
        <v>0</v>
      </c>
      <c r="C2395" t="b">
        <f ca="1"/>
        <v>0</v>
      </c>
    </row>
    <row r="2396" spans="1:3" hidden="1">
      <c r="A2396" t="b">
        <f ca="1"/>
        <v>0</v>
      </c>
      <c r="B2396" t="b">
        <f ca="1"/>
        <v>0</v>
      </c>
      <c r="C2396" t="b">
        <f ca="1"/>
        <v>0</v>
      </c>
    </row>
    <row r="2397" spans="1:3" hidden="1">
      <c r="A2397" t="b">
        <f ca="1"/>
        <v>0</v>
      </c>
      <c r="B2397" t="b">
        <f ca="1"/>
        <v>0</v>
      </c>
      <c r="C2397" t="b">
        <f ca="1"/>
        <v>0</v>
      </c>
    </row>
    <row r="2398" spans="1:3" hidden="1">
      <c r="A2398" t="b">
        <f ca="1"/>
        <v>0</v>
      </c>
      <c r="B2398" t="b">
        <f ca="1"/>
        <v>0</v>
      </c>
      <c r="C2398" t="b">
        <f ca="1"/>
        <v>0</v>
      </c>
    </row>
    <row r="2399" spans="1:3" hidden="1">
      <c r="A2399" t="b">
        <f ca="1"/>
        <v>0</v>
      </c>
      <c r="B2399" t="b">
        <f ca="1"/>
        <v>0</v>
      </c>
      <c r="C2399" t="b">
        <f ca="1"/>
        <v>0</v>
      </c>
    </row>
    <row r="2400" spans="1:3" hidden="1">
      <c r="A2400" t="b">
        <f ca="1"/>
        <v>0</v>
      </c>
      <c r="B2400" t="b">
        <f ca="1"/>
        <v>0</v>
      </c>
      <c r="C2400" t="b">
        <f ca="1"/>
        <v>0</v>
      </c>
    </row>
    <row r="2401" spans="1:3" hidden="1">
      <c r="A2401" t="b">
        <f ca="1"/>
        <v>0</v>
      </c>
      <c r="B2401" t="b">
        <f ca="1"/>
        <v>0</v>
      </c>
      <c r="C2401" t="b">
        <f ca="1"/>
        <v>0</v>
      </c>
    </row>
    <row r="2402" spans="1:3" hidden="1">
      <c r="A2402" t="b">
        <f ca="1"/>
        <v>0</v>
      </c>
      <c r="B2402" t="b">
        <f ca="1"/>
        <v>0</v>
      </c>
      <c r="C2402" t="b">
        <f ca="1"/>
        <v>0</v>
      </c>
    </row>
    <row r="2403" spans="1:3" hidden="1">
      <c r="A2403" t="b">
        <f ca="1"/>
        <v>0</v>
      </c>
      <c r="B2403" t="b">
        <f ca="1"/>
        <v>0</v>
      </c>
      <c r="C2403" t="b">
        <f ca="1"/>
        <v>0</v>
      </c>
    </row>
    <row r="2404" spans="1:3" hidden="1">
      <c r="A2404" t="b">
        <f ca="1"/>
        <v>0</v>
      </c>
      <c r="B2404" t="b">
        <f ca="1"/>
        <v>0</v>
      </c>
      <c r="C2404" t="b">
        <f ca="1"/>
        <v>0</v>
      </c>
    </row>
    <row r="2405" spans="1:3" hidden="1">
      <c r="A2405" t="b">
        <f ca="1"/>
        <v>0</v>
      </c>
      <c r="B2405" t="b">
        <f ca="1"/>
        <v>0</v>
      </c>
      <c r="C2405" t="b">
        <f ca="1"/>
        <v>0</v>
      </c>
    </row>
    <row r="2406" spans="1:3" hidden="1">
      <c r="A2406" t="b">
        <f ca="1"/>
        <v>0</v>
      </c>
      <c r="B2406" t="b">
        <f ca="1"/>
        <v>0</v>
      </c>
      <c r="C2406" t="b">
        <f ca="1"/>
        <v>0</v>
      </c>
    </row>
    <row r="2407" spans="1:3" hidden="1">
      <c r="A2407" t="b">
        <f ca="1"/>
        <v>0</v>
      </c>
      <c r="B2407" t="b">
        <f ca="1"/>
        <v>0</v>
      </c>
      <c r="C2407" t="b">
        <f ca="1"/>
        <v>0</v>
      </c>
    </row>
    <row r="2408" spans="1:3" hidden="1">
      <c r="A2408" t="b">
        <f ca="1"/>
        <v>0</v>
      </c>
      <c r="B2408" t="b">
        <f ca="1"/>
        <v>0</v>
      </c>
      <c r="C2408" t="b">
        <f ca="1"/>
        <v>0</v>
      </c>
    </row>
    <row r="2409" spans="1:3" hidden="1">
      <c r="A2409" t="b">
        <f ca="1"/>
        <v>0</v>
      </c>
      <c r="B2409" t="b">
        <f ca="1"/>
        <v>0</v>
      </c>
      <c r="C2409" t="b">
        <f ca="1"/>
        <v>0</v>
      </c>
    </row>
    <row r="2410" spans="1:3" hidden="1">
      <c r="A2410" t="b">
        <f ca="1"/>
        <v>0</v>
      </c>
      <c r="B2410" t="b">
        <f ca="1"/>
        <v>0</v>
      </c>
      <c r="C2410" t="b">
        <f ca="1"/>
        <v>0</v>
      </c>
    </row>
    <row r="2411" spans="1:3" hidden="1">
      <c r="A2411" t="b">
        <f ca="1"/>
        <v>0</v>
      </c>
      <c r="B2411" t="b">
        <f ca="1"/>
        <v>0</v>
      </c>
      <c r="C2411" t="b">
        <f ca="1"/>
        <v>0</v>
      </c>
    </row>
    <row r="2412" spans="1:3" hidden="1">
      <c r="A2412" t="b">
        <f ca="1"/>
        <v>0</v>
      </c>
      <c r="B2412" t="b">
        <f ca="1"/>
        <v>0</v>
      </c>
      <c r="C2412" t="b">
        <f ca="1"/>
        <v>0</v>
      </c>
    </row>
    <row r="2413" spans="1:3" hidden="1">
      <c r="A2413" t="b">
        <f ca="1"/>
        <v>0</v>
      </c>
      <c r="B2413" t="b">
        <f ca="1"/>
        <v>0</v>
      </c>
      <c r="C2413" t="b">
        <f ca="1"/>
        <v>0</v>
      </c>
    </row>
    <row r="2414" spans="1:3" hidden="1">
      <c r="A2414" t="b">
        <f ca="1"/>
        <v>0</v>
      </c>
      <c r="B2414" t="b">
        <f ca="1"/>
        <v>0</v>
      </c>
      <c r="C2414" t="b">
        <f ca="1"/>
        <v>0</v>
      </c>
    </row>
    <row r="2415" spans="1:3" hidden="1">
      <c r="A2415" t="b">
        <f ca="1"/>
        <v>0</v>
      </c>
      <c r="B2415" t="b">
        <f ca="1"/>
        <v>0</v>
      </c>
      <c r="C2415" t="b">
        <f ca="1"/>
        <v>0</v>
      </c>
    </row>
    <row r="2416" spans="1:3" hidden="1">
      <c r="A2416" t="b">
        <f ca="1"/>
        <v>0</v>
      </c>
      <c r="B2416" t="b">
        <f ca="1"/>
        <v>0</v>
      </c>
      <c r="C2416" t="b">
        <f ca="1"/>
        <v>0</v>
      </c>
    </row>
    <row r="2417" spans="1:3" hidden="1">
      <c r="A2417" t="b">
        <f ca="1"/>
        <v>0</v>
      </c>
      <c r="B2417" t="b">
        <f ca="1"/>
        <v>0</v>
      </c>
      <c r="C2417" t="b">
        <f ca="1"/>
        <v>0</v>
      </c>
    </row>
    <row r="2418" spans="1:3" hidden="1">
      <c r="A2418" t="b">
        <f ca="1"/>
        <v>0</v>
      </c>
      <c r="B2418" t="b">
        <f ca="1"/>
        <v>0</v>
      </c>
      <c r="C2418" t="b">
        <f ca="1"/>
        <v>0</v>
      </c>
    </row>
    <row r="2419" spans="1:3" hidden="1">
      <c r="A2419" t="b">
        <f ca="1"/>
        <v>0</v>
      </c>
      <c r="B2419" t="b">
        <f ca="1"/>
        <v>0</v>
      </c>
      <c r="C2419" t="b">
        <f ca="1"/>
        <v>0</v>
      </c>
    </row>
    <row r="2420" spans="1:3" hidden="1">
      <c r="A2420" t="b">
        <f ca="1"/>
        <v>0</v>
      </c>
      <c r="B2420" t="b">
        <f ca="1"/>
        <v>0</v>
      </c>
      <c r="C2420" t="b">
        <f ca="1"/>
        <v>0</v>
      </c>
    </row>
    <row r="2421" spans="1:3" hidden="1">
      <c r="A2421" t="b">
        <f ca="1"/>
        <v>0</v>
      </c>
      <c r="B2421" t="b">
        <f ca="1"/>
        <v>0</v>
      </c>
      <c r="C2421" t="b">
        <f ca="1"/>
        <v>0</v>
      </c>
    </row>
    <row r="2422" spans="1:3" hidden="1">
      <c r="A2422" t="b">
        <f ca="1"/>
        <v>0</v>
      </c>
      <c r="B2422" t="b">
        <f ca="1"/>
        <v>0</v>
      </c>
      <c r="C2422" t="b">
        <f ca="1"/>
        <v>0</v>
      </c>
    </row>
    <row r="2423" spans="1:3" hidden="1">
      <c r="A2423" t="b">
        <f ca="1"/>
        <v>0</v>
      </c>
      <c r="B2423" t="b">
        <f ca="1"/>
        <v>0</v>
      </c>
      <c r="C2423" t="b">
        <f ca="1"/>
        <v>0</v>
      </c>
    </row>
    <row r="2424" spans="1:3" hidden="1">
      <c r="A2424" t="b">
        <f ca="1"/>
        <v>0</v>
      </c>
      <c r="B2424" t="b">
        <f ca="1"/>
        <v>0</v>
      </c>
      <c r="C2424" t="b">
        <f ca="1"/>
        <v>0</v>
      </c>
    </row>
    <row r="2425" spans="1:3" hidden="1">
      <c r="A2425" t="b">
        <f ca="1"/>
        <v>0</v>
      </c>
      <c r="B2425" t="b">
        <f ca="1"/>
        <v>0</v>
      </c>
      <c r="C2425" t="b">
        <f ca="1"/>
        <v>0</v>
      </c>
    </row>
    <row r="2426" spans="1:3" hidden="1">
      <c r="A2426" t="b">
        <f ca="1"/>
        <v>0</v>
      </c>
      <c r="B2426" t="b">
        <f ca="1"/>
        <v>0</v>
      </c>
      <c r="C2426" t="b">
        <f ca="1"/>
        <v>0</v>
      </c>
    </row>
    <row r="2427" spans="1:3" hidden="1">
      <c r="A2427" t="b">
        <f ca="1"/>
        <v>0</v>
      </c>
      <c r="B2427" t="b">
        <f ca="1"/>
        <v>0</v>
      </c>
      <c r="C2427" t="b">
        <f ca="1"/>
        <v>0</v>
      </c>
    </row>
    <row r="2428" spans="1:3" hidden="1">
      <c r="A2428" t="b">
        <f ca="1"/>
        <v>0</v>
      </c>
      <c r="B2428" t="b">
        <f ca="1"/>
        <v>0</v>
      </c>
      <c r="C2428" t="b">
        <f ca="1"/>
        <v>0</v>
      </c>
    </row>
    <row r="2429" spans="1:3" hidden="1">
      <c r="A2429" t="b">
        <f ca="1"/>
        <v>0</v>
      </c>
      <c r="B2429" t="b">
        <f ca="1"/>
        <v>0</v>
      </c>
      <c r="C2429" t="b">
        <f ca="1"/>
        <v>0</v>
      </c>
    </row>
    <row r="2430" spans="1:3" hidden="1">
      <c r="A2430" t="b">
        <f ca="1"/>
        <v>0</v>
      </c>
      <c r="B2430" t="b">
        <f ca="1"/>
        <v>0</v>
      </c>
      <c r="C2430" t="b">
        <f ca="1"/>
        <v>0</v>
      </c>
    </row>
    <row r="2431" spans="1:3" hidden="1">
      <c r="A2431" t="b">
        <f ca="1"/>
        <v>0</v>
      </c>
      <c r="B2431" t="b">
        <f ca="1"/>
        <v>0</v>
      </c>
      <c r="C2431" t="b">
        <f ca="1"/>
        <v>0</v>
      </c>
    </row>
    <row r="2432" spans="1:3" hidden="1">
      <c r="A2432" t="b">
        <f ca="1"/>
        <v>0</v>
      </c>
      <c r="B2432" t="b">
        <f ca="1"/>
        <v>0</v>
      </c>
      <c r="C2432" t="b">
        <f ca="1"/>
        <v>0</v>
      </c>
    </row>
    <row r="2433" spans="1:3" hidden="1">
      <c r="A2433" t="b">
        <f ca="1"/>
        <v>0</v>
      </c>
      <c r="B2433" t="b">
        <f ca="1"/>
        <v>0</v>
      </c>
      <c r="C2433" t="b">
        <f ca="1"/>
        <v>0</v>
      </c>
    </row>
    <row r="2434" spans="1:3" hidden="1">
      <c r="A2434" t="b">
        <f ca="1"/>
        <v>0</v>
      </c>
      <c r="B2434" t="b">
        <f ca="1"/>
        <v>0</v>
      </c>
      <c r="C2434" t="b">
        <f ca="1"/>
        <v>0</v>
      </c>
    </row>
    <row r="2435" spans="1:3" hidden="1">
      <c r="A2435" t="b">
        <f ca="1"/>
        <v>0</v>
      </c>
      <c r="B2435" t="b">
        <f ca="1"/>
        <v>0</v>
      </c>
      <c r="C2435" t="b">
        <f ca="1"/>
        <v>0</v>
      </c>
    </row>
    <row r="2436" spans="1:3" hidden="1">
      <c r="A2436" t="b">
        <f ca="1"/>
        <v>0</v>
      </c>
      <c r="B2436" t="b">
        <f ca="1"/>
        <v>0</v>
      </c>
      <c r="C2436" t="b">
        <f ca="1"/>
        <v>0</v>
      </c>
    </row>
    <row r="2437" spans="1:3" hidden="1">
      <c r="A2437" t="b">
        <f ca="1"/>
        <v>0</v>
      </c>
      <c r="B2437" t="b">
        <f ca="1"/>
        <v>0</v>
      </c>
      <c r="C2437" t="b">
        <f ca="1"/>
        <v>0</v>
      </c>
    </row>
    <row r="2438" spans="1:3" hidden="1">
      <c r="A2438" t="b">
        <f ca="1"/>
        <v>0</v>
      </c>
      <c r="B2438" t="b">
        <f ca="1"/>
        <v>0</v>
      </c>
      <c r="C2438" t="b">
        <f ca="1"/>
        <v>0</v>
      </c>
    </row>
    <row r="2439" spans="1:3" hidden="1">
      <c r="A2439" t="b">
        <f ca="1"/>
        <v>0</v>
      </c>
      <c r="B2439" t="b">
        <f ca="1"/>
        <v>0</v>
      </c>
      <c r="C2439" t="b">
        <f ca="1"/>
        <v>0</v>
      </c>
    </row>
    <row r="2440" spans="1:3" hidden="1">
      <c r="A2440" t="b">
        <f ca="1"/>
        <v>0</v>
      </c>
      <c r="B2440" t="b">
        <f ca="1"/>
        <v>0</v>
      </c>
      <c r="C2440" t="b">
        <f ca="1"/>
        <v>0</v>
      </c>
    </row>
    <row r="2441" spans="1:3" hidden="1">
      <c r="A2441" t="b">
        <f ca="1"/>
        <v>0</v>
      </c>
      <c r="B2441" t="b">
        <f ca="1"/>
        <v>0</v>
      </c>
      <c r="C2441" t="b">
        <f ca="1"/>
        <v>0</v>
      </c>
    </row>
    <row r="2442" spans="1:3" hidden="1">
      <c r="A2442" t="b">
        <f ca="1"/>
        <v>0</v>
      </c>
      <c r="B2442" t="b">
        <f ca="1"/>
        <v>0</v>
      </c>
      <c r="C2442" t="b">
        <f ca="1"/>
        <v>0</v>
      </c>
    </row>
    <row r="2443" spans="1:3" hidden="1">
      <c r="A2443" t="b">
        <f ca="1"/>
        <v>0</v>
      </c>
      <c r="B2443" t="b">
        <f ca="1"/>
        <v>0</v>
      </c>
      <c r="C2443" t="b">
        <f ca="1"/>
        <v>0</v>
      </c>
    </row>
    <row r="2444" spans="1:3" hidden="1">
      <c r="A2444" t="b">
        <f ca="1"/>
        <v>0</v>
      </c>
      <c r="B2444" t="b">
        <f ca="1"/>
        <v>0</v>
      </c>
      <c r="C2444" t="b">
        <f ca="1"/>
        <v>0</v>
      </c>
    </row>
    <row r="2445" spans="1:3" hidden="1">
      <c r="A2445" t="b">
        <f ca="1"/>
        <v>0</v>
      </c>
      <c r="B2445" t="b">
        <f ca="1"/>
        <v>0</v>
      </c>
      <c r="C2445" t="b">
        <f ca="1"/>
        <v>0</v>
      </c>
    </row>
    <row r="2446" spans="1:3" hidden="1">
      <c r="A2446" t="b">
        <f ca="1"/>
        <v>0</v>
      </c>
      <c r="B2446" t="b">
        <f ca="1"/>
        <v>0</v>
      </c>
      <c r="C2446" t="b">
        <f ca="1"/>
        <v>0</v>
      </c>
    </row>
    <row r="2447" spans="1:3" hidden="1">
      <c r="A2447" t="b">
        <f ca="1"/>
        <v>0</v>
      </c>
      <c r="B2447" t="b">
        <f ca="1"/>
        <v>0</v>
      </c>
      <c r="C2447" t="b">
        <f ca="1"/>
        <v>0</v>
      </c>
    </row>
    <row r="2448" spans="1:3" hidden="1">
      <c r="A2448" t="b">
        <f ca="1"/>
        <v>0</v>
      </c>
      <c r="B2448" t="b">
        <f ca="1"/>
        <v>0</v>
      </c>
      <c r="C2448" t="b">
        <f ca="1"/>
        <v>0</v>
      </c>
    </row>
    <row r="2449" spans="1:3" hidden="1">
      <c r="A2449" t="b">
        <f ca="1"/>
        <v>0</v>
      </c>
      <c r="B2449" t="b">
        <f ca="1"/>
        <v>0</v>
      </c>
      <c r="C2449" t="b">
        <f ca="1"/>
        <v>0</v>
      </c>
    </row>
    <row r="2450" spans="1:3" hidden="1">
      <c r="A2450" t="b">
        <f ca="1"/>
        <v>0</v>
      </c>
      <c r="B2450" t="b">
        <f ca="1"/>
        <v>0</v>
      </c>
      <c r="C2450" t="b">
        <f ca="1"/>
        <v>0</v>
      </c>
    </row>
    <row r="2451" spans="1:3" hidden="1">
      <c r="A2451" t="b">
        <f ca="1"/>
        <v>0</v>
      </c>
      <c r="B2451" t="b">
        <f ca="1"/>
        <v>0</v>
      </c>
      <c r="C2451" t="b">
        <f ca="1"/>
        <v>0</v>
      </c>
    </row>
    <row r="2452" spans="1:3" hidden="1">
      <c r="A2452" t="b">
        <f ca="1"/>
        <v>0</v>
      </c>
      <c r="B2452" t="b">
        <f ca="1"/>
        <v>0</v>
      </c>
      <c r="C2452" t="b">
        <f ca="1"/>
        <v>0</v>
      </c>
    </row>
    <row r="2453" spans="1:3" hidden="1">
      <c r="A2453" t="b">
        <f ca="1"/>
        <v>0</v>
      </c>
      <c r="B2453" t="b">
        <f ca="1"/>
        <v>0</v>
      </c>
      <c r="C2453" t="b">
        <f ca="1"/>
        <v>0</v>
      </c>
    </row>
    <row r="2454" spans="1:3" hidden="1">
      <c r="A2454" t="b">
        <f ca="1"/>
        <v>0</v>
      </c>
      <c r="B2454" t="b">
        <f ca="1"/>
        <v>0</v>
      </c>
      <c r="C2454" t="b">
        <f ca="1"/>
        <v>0</v>
      </c>
    </row>
    <row r="2455" spans="1:3" hidden="1">
      <c r="A2455" t="b">
        <f ca="1"/>
        <v>0</v>
      </c>
      <c r="B2455" t="b">
        <f ca="1"/>
        <v>0</v>
      </c>
      <c r="C2455" t="b">
        <f ca="1"/>
        <v>0</v>
      </c>
    </row>
    <row r="2456" spans="1:3" hidden="1">
      <c r="A2456" t="b">
        <f ca="1"/>
        <v>0</v>
      </c>
      <c r="B2456" t="b">
        <f ca="1"/>
        <v>0</v>
      </c>
      <c r="C2456" t="b">
        <f ca="1"/>
        <v>0</v>
      </c>
    </row>
    <row r="2457" spans="1:3" hidden="1">
      <c r="A2457" t="b">
        <f ca="1"/>
        <v>0</v>
      </c>
      <c r="B2457" t="b">
        <f ca="1"/>
        <v>0</v>
      </c>
      <c r="C2457" t="b">
        <f ca="1"/>
        <v>0</v>
      </c>
    </row>
    <row r="2458" spans="1:3" hidden="1">
      <c r="A2458" t="b">
        <f ca="1"/>
        <v>0</v>
      </c>
      <c r="B2458" t="b">
        <f ca="1"/>
        <v>0</v>
      </c>
      <c r="C2458" t="b">
        <f ca="1"/>
        <v>0</v>
      </c>
    </row>
    <row r="2459" spans="1:3" hidden="1">
      <c r="A2459" t="b">
        <f ca="1"/>
        <v>0</v>
      </c>
      <c r="B2459" t="b">
        <f ca="1"/>
        <v>0</v>
      </c>
      <c r="C2459" t="b">
        <f ca="1"/>
        <v>0</v>
      </c>
    </row>
    <row r="2460" spans="1:3" hidden="1">
      <c r="A2460" t="b">
        <f ca="1"/>
        <v>0</v>
      </c>
      <c r="B2460" t="b">
        <f ca="1"/>
        <v>0</v>
      </c>
      <c r="C2460" t="b">
        <f ca="1"/>
        <v>0</v>
      </c>
    </row>
    <row r="2461" spans="1:3" hidden="1">
      <c r="A2461" t="b">
        <f ca="1"/>
        <v>0</v>
      </c>
      <c r="B2461" t="b">
        <f ca="1"/>
        <v>0</v>
      </c>
      <c r="C2461" t="b">
        <f ca="1"/>
        <v>0</v>
      </c>
    </row>
    <row r="2462" spans="1:3" hidden="1">
      <c r="A2462" t="b">
        <f ca="1"/>
        <v>0</v>
      </c>
      <c r="B2462" t="b">
        <f ca="1"/>
        <v>0</v>
      </c>
      <c r="C2462" t="b">
        <f ca="1"/>
        <v>0</v>
      </c>
    </row>
    <row r="2463" spans="1:3" hidden="1">
      <c r="A2463" t="b">
        <f ca="1"/>
        <v>0</v>
      </c>
      <c r="B2463" t="b">
        <f ca="1"/>
        <v>0</v>
      </c>
      <c r="C2463" t="b">
        <f ca="1"/>
        <v>0</v>
      </c>
    </row>
    <row r="2464" spans="1:3" hidden="1">
      <c r="A2464" t="b">
        <f ca="1"/>
        <v>0</v>
      </c>
      <c r="B2464" t="b">
        <f ca="1"/>
        <v>0</v>
      </c>
      <c r="C2464" t="b">
        <f ca="1"/>
        <v>0</v>
      </c>
    </row>
    <row r="2465" spans="1:3" hidden="1">
      <c r="A2465" t="b">
        <f ca="1"/>
        <v>0</v>
      </c>
      <c r="B2465" t="b">
        <f ca="1"/>
        <v>0</v>
      </c>
      <c r="C2465" t="b">
        <f ca="1"/>
        <v>0</v>
      </c>
    </row>
    <row r="2466" spans="1:3" hidden="1">
      <c r="A2466" t="b">
        <f ca="1"/>
        <v>0</v>
      </c>
      <c r="B2466" t="b">
        <f ca="1"/>
        <v>0</v>
      </c>
      <c r="C2466" t="b">
        <f ca="1"/>
        <v>0</v>
      </c>
    </row>
    <row r="2467" spans="1:3" hidden="1">
      <c r="A2467" t="b">
        <f ca="1"/>
        <v>0</v>
      </c>
      <c r="B2467" t="b">
        <f ca="1"/>
        <v>0</v>
      </c>
      <c r="C2467" t="b">
        <f ca="1"/>
        <v>0</v>
      </c>
    </row>
    <row r="2468" spans="1:3" hidden="1">
      <c r="A2468" t="b">
        <f ca="1"/>
        <v>0</v>
      </c>
      <c r="B2468" t="b">
        <f ca="1"/>
        <v>0</v>
      </c>
      <c r="C2468" t="b">
        <f ca="1"/>
        <v>0</v>
      </c>
    </row>
    <row r="2469" spans="1:3" hidden="1">
      <c r="A2469" t="b">
        <f ca="1"/>
        <v>0</v>
      </c>
      <c r="B2469" t="b">
        <f ca="1"/>
        <v>0</v>
      </c>
      <c r="C2469" t="b">
        <f ca="1"/>
        <v>0</v>
      </c>
    </row>
    <row r="2470" spans="1:3" hidden="1">
      <c r="A2470" t="b">
        <f ca="1"/>
        <v>0</v>
      </c>
      <c r="B2470" t="b">
        <f ca="1"/>
        <v>0</v>
      </c>
      <c r="C2470" t="b">
        <f ca="1"/>
        <v>0</v>
      </c>
    </row>
    <row r="2471" spans="1:3" hidden="1">
      <c r="A2471" t="b">
        <f ca="1"/>
        <v>0</v>
      </c>
      <c r="B2471" t="b">
        <f ca="1"/>
        <v>0</v>
      </c>
      <c r="C2471" t="b">
        <f ca="1"/>
        <v>0</v>
      </c>
    </row>
    <row r="2472" spans="1:3" hidden="1">
      <c r="A2472" t="b">
        <f ca="1"/>
        <v>0</v>
      </c>
      <c r="B2472" t="b">
        <f ca="1"/>
        <v>0</v>
      </c>
      <c r="C2472" t="b">
        <f ca="1"/>
        <v>0</v>
      </c>
    </row>
    <row r="2473" spans="1:3" hidden="1">
      <c r="A2473" t="b">
        <f ca="1"/>
        <v>0</v>
      </c>
      <c r="B2473" t="b">
        <f ca="1"/>
        <v>0</v>
      </c>
      <c r="C2473" t="b">
        <f ca="1"/>
        <v>0</v>
      </c>
    </row>
    <row r="2474" spans="1:3" hidden="1">
      <c r="A2474" t="b">
        <f ca="1"/>
        <v>0</v>
      </c>
      <c r="B2474" t="b">
        <f ca="1"/>
        <v>0</v>
      </c>
      <c r="C2474" t="b">
        <f ca="1"/>
        <v>0</v>
      </c>
    </row>
    <row r="2475" spans="1:3" hidden="1">
      <c r="A2475" t="b">
        <f ca="1"/>
        <v>0</v>
      </c>
      <c r="B2475" t="b">
        <f ca="1"/>
        <v>0</v>
      </c>
      <c r="C2475" t="b">
        <f ca="1"/>
        <v>0</v>
      </c>
    </row>
    <row r="2476" spans="1:3" hidden="1">
      <c r="A2476" t="b">
        <f ca="1"/>
        <v>0</v>
      </c>
      <c r="B2476" t="b">
        <f ca="1"/>
        <v>0</v>
      </c>
      <c r="C2476" t="b">
        <f ca="1"/>
        <v>0</v>
      </c>
    </row>
    <row r="2477" spans="1:3" hidden="1">
      <c r="A2477" t="b">
        <f ca="1"/>
        <v>0</v>
      </c>
      <c r="B2477" t="b">
        <f ca="1"/>
        <v>0</v>
      </c>
      <c r="C2477" t="b">
        <f ca="1"/>
        <v>0</v>
      </c>
    </row>
    <row r="2478" spans="1:3" hidden="1">
      <c r="A2478" t="b">
        <f ca="1"/>
        <v>0</v>
      </c>
      <c r="B2478" t="b">
        <f ca="1"/>
        <v>0</v>
      </c>
      <c r="C2478" t="b">
        <f ca="1"/>
        <v>0</v>
      </c>
    </row>
    <row r="2479" spans="1:3" hidden="1">
      <c r="A2479" t="b">
        <f ca="1"/>
        <v>0</v>
      </c>
      <c r="B2479" t="b">
        <f ca="1"/>
        <v>0</v>
      </c>
      <c r="C2479" t="b">
        <f ca="1"/>
        <v>0</v>
      </c>
    </row>
    <row r="2480" spans="1:3" hidden="1">
      <c r="A2480" t="b">
        <f ca="1"/>
        <v>0</v>
      </c>
      <c r="B2480" t="b">
        <f ca="1"/>
        <v>0</v>
      </c>
      <c r="C2480" t="b">
        <f ca="1"/>
        <v>0</v>
      </c>
    </row>
    <row r="2481" spans="1:3" hidden="1">
      <c r="A2481" t="b">
        <f ca="1"/>
        <v>0</v>
      </c>
      <c r="B2481" t="b">
        <f ca="1"/>
        <v>0</v>
      </c>
      <c r="C2481" t="b">
        <f ca="1"/>
        <v>0</v>
      </c>
    </row>
    <row r="2482" spans="1:3" hidden="1">
      <c r="A2482" t="b">
        <f ca="1"/>
        <v>0</v>
      </c>
      <c r="B2482" t="b">
        <f ca="1"/>
        <v>0</v>
      </c>
      <c r="C2482" t="b">
        <f ca="1"/>
        <v>0</v>
      </c>
    </row>
    <row r="2483" spans="1:3" hidden="1">
      <c r="A2483" t="b">
        <f ca="1"/>
        <v>0</v>
      </c>
      <c r="B2483" t="b">
        <f ca="1"/>
        <v>0</v>
      </c>
      <c r="C2483" t="b">
        <f ca="1"/>
        <v>0</v>
      </c>
    </row>
    <row r="2484" spans="1:3" hidden="1">
      <c r="A2484" t="b">
        <f ca="1"/>
        <v>0</v>
      </c>
      <c r="B2484" t="b">
        <f ca="1"/>
        <v>0</v>
      </c>
      <c r="C2484" t="b">
        <f ca="1"/>
        <v>0</v>
      </c>
    </row>
    <row r="2485" spans="1:3" hidden="1">
      <c r="A2485" t="b">
        <f ca="1"/>
        <v>0</v>
      </c>
      <c r="B2485" t="b">
        <f ca="1"/>
        <v>0</v>
      </c>
      <c r="C2485" t="b">
        <f ca="1"/>
        <v>0</v>
      </c>
    </row>
    <row r="2486" spans="1:3" hidden="1">
      <c r="A2486" t="b">
        <f ca="1"/>
        <v>0</v>
      </c>
      <c r="B2486" t="b">
        <f ca="1"/>
        <v>0</v>
      </c>
      <c r="C2486" t="b">
        <f ca="1"/>
        <v>0</v>
      </c>
    </row>
    <row r="2487" spans="1:3" hidden="1">
      <c r="A2487" t="b">
        <f ca="1"/>
        <v>0</v>
      </c>
      <c r="B2487" t="b">
        <f ca="1"/>
        <v>0</v>
      </c>
      <c r="C2487" t="b">
        <f ca="1"/>
        <v>0</v>
      </c>
    </row>
    <row r="2488" spans="1:3" hidden="1">
      <c r="A2488" t="b">
        <f ca="1"/>
        <v>0</v>
      </c>
      <c r="B2488" t="b">
        <f ca="1"/>
        <v>0</v>
      </c>
      <c r="C2488" t="b">
        <f ca="1"/>
        <v>0</v>
      </c>
    </row>
    <row r="2489" spans="1:3" hidden="1">
      <c r="A2489" t="b">
        <f ca="1"/>
        <v>0</v>
      </c>
      <c r="B2489" t="b">
        <f ca="1"/>
        <v>0</v>
      </c>
      <c r="C2489" t="b">
        <f ca="1"/>
        <v>0</v>
      </c>
    </row>
    <row r="2490" spans="1:3" hidden="1">
      <c r="A2490" t="b">
        <f ca="1"/>
        <v>0</v>
      </c>
      <c r="B2490" t="b">
        <f ca="1"/>
        <v>0</v>
      </c>
      <c r="C2490" t="b">
        <f ca="1"/>
        <v>0</v>
      </c>
    </row>
    <row r="2491" spans="1:3" hidden="1">
      <c r="A2491" t="b">
        <f ca="1"/>
        <v>0</v>
      </c>
      <c r="B2491" t="b">
        <f ca="1"/>
        <v>0</v>
      </c>
      <c r="C2491" t="b">
        <f ca="1"/>
        <v>0</v>
      </c>
    </row>
    <row r="2492" spans="1:3" hidden="1">
      <c r="A2492" t="b">
        <f ca="1"/>
        <v>0</v>
      </c>
      <c r="B2492" t="b">
        <f ca="1"/>
        <v>0</v>
      </c>
      <c r="C2492" t="b">
        <f ca="1"/>
        <v>0</v>
      </c>
    </row>
    <row r="2493" spans="1:3" hidden="1">
      <c r="A2493" t="b">
        <f ca="1"/>
        <v>0</v>
      </c>
      <c r="B2493" t="b">
        <f ca="1"/>
        <v>0</v>
      </c>
      <c r="C2493" t="b">
        <f ca="1"/>
        <v>0</v>
      </c>
    </row>
    <row r="2494" spans="1:3" hidden="1">
      <c r="A2494" t="b">
        <f ca="1"/>
        <v>0</v>
      </c>
      <c r="B2494" t="b">
        <f ca="1"/>
        <v>0</v>
      </c>
      <c r="C2494" t="b">
        <f ca="1"/>
        <v>0</v>
      </c>
    </row>
    <row r="2495" spans="1:3" hidden="1">
      <c r="A2495" t="b">
        <f ca="1"/>
        <v>0</v>
      </c>
      <c r="B2495" t="b">
        <f ca="1"/>
        <v>0</v>
      </c>
      <c r="C2495" t="b">
        <f ca="1"/>
        <v>0</v>
      </c>
    </row>
    <row r="2496" spans="1:3" hidden="1">
      <c r="A2496" t="b">
        <f ca="1"/>
        <v>0</v>
      </c>
      <c r="B2496" t="b">
        <f ca="1"/>
        <v>0</v>
      </c>
      <c r="C2496" t="b">
        <f ca="1"/>
        <v>0</v>
      </c>
    </row>
    <row r="2497" spans="1:3" hidden="1">
      <c r="A2497" t="b">
        <f ca="1"/>
        <v>0</v>
      </c>
      <c r="B2497" t="b">
        <f ca="1"/>
        <v>0</v>
      </c>
      <c r="C2497" t="b">
        <f ca="1"/>
        <v>0</v>
      </c>
    </row>
    <row r="2498" spans="1:3" hidden="1">
      <c r="A2498" t="b">
        <f ca="1"/>
        <v>0</v>
      </c>
      <c r="B2498" t="b">
        <f ca="1"/>
        <v>0</v>
      </c>
      <c r="C2498" t="b">
        <f ca="1"/>
        <v>0</v>
      </c>
    </row>
    <row r="2499" spans="1:3" hidden="1">
      <c r="A2499" t="b">
        <f ca="1"/>
        <v>0</v>
      </c>
      <c r="B2499" t="b">
        <f ca="1"/>
        <v>0</v>
      </c>
      <c r="C2499" t="b">
        <f ca="1"/>
        <v>0</v>
      </c>
    </row>
    <row r="2500" spans="1:3" hidden="1">
      <c r="A2500" t="b">
        <f ca="1"/>
        <v>0</v>
      </c>
      <c r="B2500" t="b">
        <f ca="1"/>
        <v>0</v>
      </c>
      <c r="C2500" t="b">
        <f ca="1"/>
        <v>0</v>
      </c>
    </row>
    <row r="2501" spans="1:3" hidden="1">
      <c r="A2501" t="b">
        <f ca="1"/>
        <v>0</v>
      </c>
      <c r="B2501" t="b">
        <f ca="1"/>
        <v>0</v>
      </c>
      <c r="C2501" t="b">
        <f ca="1"/>
        <v>0</v>
      </c>
    </row>
    <row r="2502" spans="1:3" hidden="1">
      <c r="A2502" t="b">
        <f ca="1"/>
        <v>0</v>
      </c>
      <c r="B2502" t="b">
        <f ca="1"/>
        <v>0</v>
      </c>
      <c r="C2502" t="b">
        <f ca="1"/>
        <v>0</v>
      </c>
    </row>
    <row r="2503" spans="1:3" hidden="1">
      <c r="A2503" t="b">
        <f ca="1"/>
        <v>0</v>
      </c>
      <c r="B2503" t="b">
        <f ca="1"/>
        <v>0</v>
      </c>
      <c r="C2503" t="b">
        <f ca="1"/>
        <v>0</v>
      </c>
    </row>
    <row r="2504" spans="1:3" hidden="1">
      <c r="A2504" t="b">
        <f ca="1"/>
        <v>0</v>
      </c>
      <c r="B2504" t="b">
        <f ca="1"/>
        <v>0</v>
      </c>
      <c r="C2504" t="b">
        <f ca="1"/>
        <v>0</v>
      </c>
    </row>
    <row r="2505" spans="1:3" hidden="1">
      <c r="A2505" t="b">
        <f ca="1"/>
        <v>0</v>
      </c>
      <c r="B2505" t="b">
        <f ca="1"/>
        <v>0</v>
      </c>
      <c r="C2505" t="b">
        <f ca="1"/>
        <v>0</v>
      </c>
    </row>
    <row r="2506" spans="1:3" hidden="1">
      <c r="A2506" t="b">
        <f ca="1"/>
        <v>0</v>
      </c>
      <c r="B2506" t="b">
        <f ca="1"/>
        <v>0</v>
      </c>
      <c r="C2506" t="b">
        <f ca="1"/>
        <v>0</v>
      </c>
    </row>
    <row r="2507" spans="1:3" hidden="1">
      <c r="A2507" t="b">
        <f ca="1"/>
        <v>0</v>
      </c>
      <c r="B2507" t="b">
        <f ca="1"/>
        <v>0</v>
      </c>
      <c r="C2507" t="b">
        <f ca="1"/>
        <v>0</v>
      </c>
    </row>
    <row r="2508" spans="1:3" hidden="1">
      <c r="A2508" t="b">
        <f ca="1"/>
        <v>0</v>
      </c>
      <c r="B2508" t="b">
        <f ca="1"/>
        <v>0</v>
      </c>
      <c r="C2508" t="b">
        <f ca="1"/>
        <v>0</v>
      </c>
    </row>
    <row r="2509" spans="1:3" hidden="1">
      <c r="A2509" t="b">
        <f ca="1"/>
        <v>0</v>
      </c>
      <c r="B2509" t="b">
        <f ca="1"/>
        <v>0</v>
      </c>
      <c r="C2509" t="b">
        <f ca="1"/>
        <v>0</v>
      </c>
    </row>
    <row r="2510" spans="1:3" hidden="1">
      <c r="A2510" t="b">
        <f ca="1"/>
        <v>0</v>
      </c>
      <c r="B2510" t="b">
        <f ca="1"/>
        <v>0</v>
      </c>
      <c r="C2510" t="b">
        <f ca="1"/>
        <v>0</v>
      </c>
    </row>
    <row r="2511" spans="1:3" hidden="1">
      <c r="A2511" t="b">
        <f ca="1"/>
        <v>0</v>
      </c>
      <c r="B2511" t="b">
        <f ca="1"/>
        <v>0</v>
      </c>
      <c r="C2511" t="b">
        <f ca="1"/>
        <v>0</v>
      </c>
    </row>
    <row r="2512" spans="1:3" hidden="1">
      <c r="A2512" t="b">
        <f ca="1"/>
        <v>0</v>
      </c>
      <c r="B2512" t="b">
        <f ca="1"/>
        <v>0</v>
      </c>
      <c r="C2512" t="b">
        <f ca="1"/>
        <v>0</v>
      </c>
    </row>
    <row r="2513" spans="1:3" hidden="1">
      <c r="A2513" t="b">
        <f ca="1"/>
        <v>0</v>
      </c>
      <c r="B2513" t="b">
        <f ca="1"/>
        <v>0</v>
      </c>
      <c r="C2513" t="b">
        <f ca="1"/>
        <v>0</v>
      </c>
    </row>
    <row r="2514" spans="1:3" hidden="1">
      <c r="A2514" t="b">
        <f ca="1"/>
        <v>0</v>
      </c>
      <c r="B2514" t="b">
        <f ca="1"/>
        <v>0</v>
      </c>
      <c r="C2514" t="b">
        <f ca="1"/>
        <v>0</v>
      </c>
    </row>
    <row r="2515" spans="1:3" hidden="1">
      <c r="A2515" t="b">
        <f ca="1"/>
        <v>0</v>
      </c>
      <c r="B2515" t="b">
        <f ca="1"/>
        <v>0</v>
      </c>
      <c r="C2515" t="b">
        <f ca="1"/>
        <v>0</v>
      </c>
    </row>
    <row r="2516" spans="1:3" hidden="1">
      <c r="A2516" t="b">
        <f ca="1"/>
        <v>0</v>
      </c>
      <c r="B2516" t="b">
        <f ca="1"/>
        <v>0</v>
      </c>
      <c r="C2516" t="b">
        <f ca="1"/>
        <v>0</v>
      </c>
    </row>
    <row r="2517" spans="1:3" hidden="1">
      <c r="A2517" t="b">
        <f ca="1"/>
        <v>0</v>
      </c>
      <c r="B2517" t="b">
        <f ca="1"/>
        <v>0</v>
      </c>
      <c r="C2517" t="b">
        <f ca="1"/>
        <v>0</v>
      </c>
    </row>
    <row r="2518" spans="1:3" hidden="1">
      <c r="A2518" t="b">
        <f ca="1"/>
        <v>0</v>
      </c>
      <c r="B2518" t="b">
        <f ca="1"/>
        <v>0</v>
      </c>
      <c r="C2518" t="b">
        <f ca="1"/>
        <v>0</v>
      </c>
    </row>
    <row r="2519" spans="1:3" hidden="1">
      <c r="A2519" t="b">
        <f ca="1"/>
        <v>0</v>
      </c>
      <c r="B2519" t="b">
        <f ca="1"/>
        <v>0</v>
      </c>
      <c r="C2519" t="b">
        <f ca="1"/>
        <v>0</v>
      </c>
    </row>
    <row r="2520" spans="1:3" hidden="1">
      <c r="A2520" t="b">
        <f ca="1"/>
        <v>0</v>
      </c>
      <c r="B2520" t="b">
        <f ca="1"/>
        <v>0</v>
      </c>
      <c r="C2520" t="b">
        <f ca="1"/>
        <v>0</v>
      </c>
    </row>
    <row r="2521" spans="1:3" hidden="1">
      <c r="A2521" t="b">
        <f ca="1"/>
        <v>0</v>
      </c>
      <c r="B2521" t="b">
        <f ca="1"/>
        <v>0</v>
      </c>
      <c r="C2521" t="b">
        <f ca="1"/>
        <v>0</v>
      </c>
    </row>
    <row r="2522" spans="1:3" hidden="1">
      <c r="A2522" t="b">
        <f ca="1"/>
        <v>0</v>
      </c>
      <c r="B2522" t="b">
        <f ca="1"/>
        <v>0</v>
      </c>
      <c r="C2522" t="b">
        <f ca="1"/>
        <v>0</v>
      </c>
    </row>
    <row r="2523" spans="1:3" hidden="1">
      <c r="A2523" t="b">
        <f ca="1"/>
        <v>0</v>
      </c>
      <c r="B2523" t="b">
        <f ca="1"/>
        <v>0</v>
      </c>
      <c r="C2523" t="b">
        <f ca="1"/>
        <v>0</v>
      </c>
    </row>
    <row r="2524" spans="1:3" hidden="1">
      <c r="A2524" t="b">
        <f ca="1"/>
        <v>0</v>
      </c>
      <c r="B2524" t="b">
        <f ca="1"/>
        <v>0</v>
      </c>
      <c r="C2524" t="b">
        <f ca="1"/>
        <v>0</v>
      </c>
    </row>
    <row r="2525" spans="1:3" hidden="1">
      <c r="A2525" t="b">
        <f ca="1"/>
        <v>0</v>
      </c>
      <c r="B2525" t="b">
        <f ca="1"/>
        <v>0</v>
      </c>
      <c r="C2525" t="b">
        <f ca="1"/>
        <v>0</v>
      </c>
    </row>
    <row r="2526" spans="1:3" hidden="1">
      <c r="A2526" t="b">
        <f ca="1"/>
        <v>0</v>
      </c>
      <c r="B2526" t="b">
        <f ca="1"/>
        <v>0</v>
      </c>
      <c r="C2526" t="b">
        <f ca="1"/>
        <v>0</v>
      </c>
    </row>
    <row r="2527" spans="1:3" hidden="1">
      <c r="A2527" t="b">
        <f ca="1"/>
        <v>0</v>
      </c>
      <c r="B2527" t="b">
        <f ca="1"/>
        <v>0</v>
      </c>
      <c r="C2527" t="b">
        <f ca="1"/>
        <v>0</v>
      </c>
    </row>
    <row r="2528" spans="1:3" hidden="1">
      <c r="A2528" t="b">
        <f ca="1"/>
        <v>0</v>
      </c>
      <c r="B2528" t="b">
        <f ca="1"/>
        <v>0</v>
      </c>
      <c r="C2528" t="b">
        <f ca="1"/>
        <v>0</v>
      </c>
    </row>
    <row r="2529" spans="1:3" hidden="1">
      <c r="A2529" t="b">
        <f ca="1"/>
        <v>0</v>
      </c>
      <c r="B2529" t="b">
        <f ca="1"/>
        <v>0</v>
      </c>
      <c r="C2529" t="b">
        <f ca="1"/>
        <v>0</v>
      </c>
    </row>
    <row r="2530" spans="1:3" hidden="1">
      <c r="A2530" t="b">
        <f ca="1"/>
        <v>0</v>
      </c>
      <c r="B2530" t="b">
        <f ca="1"/>
        <v>0</v>
      </c>
      <c r="C2530" t="b">
        <f ca="1"/>
        <v>0</v>
      </c>
    </row>
    <row r="2531" spans="1:3" hidden="1">
      <c r="A2531" t="b">
        <f ca="1"/>
        <v>0</v>
      </c>
      <c r="B2531" t="b">
        <f ca="1"/>
        <v>0</v>
      </c>
      <c r="C2531" t="b">
        <f ca="1"/>
        <v>0</v>
      </c>
    </row>
    <row r="2532" spans="1:3" hidden="1">
      <c r="A2532" t="b">
        <f ca="1"/>
        <v>0</v>
      </c>
      <c r="B2532" t="b">
        <f ca="1"/>
        <v>0</v>
      </c>
      <c r="C2532" t="b">
        <f ca="1"/>
        <v>0</v>
      </c>
    </row>
    <row r="2533" spans="1:3" hidden="1">
      <c r="A2533" t="b">
        <f ca="1"/>
        <v>0</v>
      </c>
      <c r="B2533" t="b">
        <f ca="1"/>
        <v>0</v>
      </c>
      <c r="C2533" t="b">
        <f ca="1"/>
        <v>0</v>
      </c>
    </row>
    <row r="2534" spans="1:3" hidden="1">
      <c r="A2534" t="b">
        <f ca="1"/>
        <v>0</v>
      </c>
      <c r="B2534" t="b">
        <f ca="1"/>
        <v>0</v>
      </c>
      <c r="C2534" t="b">
        <f ca="1"/>
        <v>0</v>
      </c>
    </row>
    <row r="2535" spans="1:3" hidden="1">
      <c r="A2535" t="b">
        <f ca="1"/>
        <v>0</v>
      </c>
      <c r="B2535" t="b">
        <f ca="1"/>
        <v>0</v>
      </c>
      <c r="C2535" t="b">
        <f ca="1"/>
        <v>0</v>
      </c>
    </row>
    <row r="2536" spans="1:3" hidden="1">
      <c r="A2536" t="b">
        <f ca="1"/>
        <v>0</v>
      </c>
      <c r="B2536" t="b">
        <f ca="1"/>
        <v>0</v>
      </c>
      <c r="C2536" t="b">
        <f ca="1"/>
        <v>0</v>
      </c>
    </row>
    <row r="2537" spans="1:3" hidden="1">
      <c r="A2537" t="b">
        <f ca="1"/>
        <v>0</v>
      </c>
      <c r="B2537" t="b">
        <f ca="1"/>
        <v>0</v>
      </c>
      <c r="C2537" t="b">
        <f ca="1"/>
        <v>0</v>
      </c>
    </row>
    <row r="2538" spans="1:3" hidden="1">
      <c r="A2538" t="b">
        <f ca="1"/>
        <v>0</v>
      </c>
      <c r="B2538" t="b">
        <f ca="1"/>
        <v>0</v>
      </c>
      <c r="C2538" t="b">
        <f ca="1"/>
        <v>0</v>
      </c>
    </row>
    <row r="2539" spans="1:3" hidden="1">
      <c r="A2539" t="b">
        <f ca="1"/>
        <v>0</v>
      </c>
      <c r="B2539" t="b">
        <f ca="1"/>
        <v>0</v>
      </c>
      <c r="C2539" t="b">
        <f ca="1"/>
        <v>0</v>
      </c>
    </row>
    <row r="2540" spans="1:3" hidden="1">
      <c r="A2540" t="b">
        <f ca="1"/>
        <v>0</v>
      </c>
      <c r="B2540" t="b">
        <f ca="1"/>
        <v>0</v>
      </c>
      <c r="C2540" t="b">
        <f ca="1"/>
        <v>0</v>
      </c>
    </row>
    <row r="2541" spans="1:3" hidden="1">
      <c r="A2541" t="b">
        <f ca="1"/>
        <v>0</v>
      </c>
      <c r="B2541" t="b">
        <f ca="1"/>
        <v>0</v>
      </c>
      <c r="C2541" t="b">
        <f ca="1"/>
        <v>0</v>
      </c>
    </row>
    <row r="2542" spans="1:3" hidden="1">
      <c r="A2542" t="b">
        <f ca="1"/>
        <v>0</v>
      </c>
      <c r="B2542" t="b">
        <f ca="1"/>
        <v>0</v>
      </c>
      <c r="C2542" t="b">
        <f ca="1"/>
        <v>0</v>
      </c>
    </row>
    <row r="2543" spans="1:3" hidden="1">
      <c r="A2543" t="b">
        <f ca="1"/>
        <v>0</v>
      </c>
      <c r="B2543" t="b">
        <f ca="1"/>
        <v>0</v>
      </c>
      <c r="C2543" t="b">
        <f ca="1"/>
        <v>0</v>
      </c>
    </row>
    <row r="2544" spans="1:3" hidden="1">
      <c r="A2544" t="b">
        <f ca="1"/>
        <v>0</v>
      </c>
      <c r="B2544" t="b">
        <f ca="1"/>
        <v>0</v>
      </c>
      <c r="C2544" t="b">
        <f ca="1"/>
        <v>0</v>
      </c>
    </row>
    <row r="2545" spans="1:3" hidden="1">
      <c r="A2545" t="b">
        <f ca="1"/>
        <v>0</v>
      </c>
      <c r="B2545" t="b">
        <f ca="1"/>
        <v>0</v>
      </c>
      <c r="C2545" t="b">
        <f ca="1"/>
        <v>0</v>
      </c>
    </row>
    <row r="2546" spans="1:3" hidden="1">
      <c r="A2546" t="b">
        <f ca="1"/>
        <v>0</v>
      </c>
      <c r="B2546" t="b">
        <f ca="1"/>
        <v>0</v>
      </c>
      <c r="C2546" t="b">
        <f ca="1"/>
        <v>0</v>
      </c>
    </row>
    <row r="2547" spans="1:3" hidden="1">
      <c r="A2547" t="b">
        <f ca="1"/>
        <v>0</v>
      </c>
      <c r="B2547" t="b">
        <f ca="1"/>
        <v>0</v>
      </c>
      <c r="C2547" t="b">
        <f ca="1"/>
        <v>0</v>
      </c>
    </row>
    <row r="2548" spans="1:3" hidden="1">
      <c r="A2548" t="b">
        <f ca="1"/>
        <v>0</v>
      </c>
      <c r="B2548" t="b">
        <f ca="1"/>
        <v>0</v>
      </c>
      <c r="C2548" t="b">
        <f ca="1"/>
        <v>0</v>
      </c>
    </row>
    <row r="2549" spans="1:3" hidden="1">
      <c r="A2549" t="b">
        <f ca="1"/>
        <v>0</v>
      </c>
      <c r="B2549" t="b">
        <f ca="1"/>
        <v>0</v>
      </c>
      <c r="C2549" t="b">
        <f ca="1"/>
        <v>0</v>
      </c>
    </row>
    <row r="2550" spans="1:3" hidden="1">
      <c r="A2550" t="b">
        <f ca="1"/>
        <v>0</v>
      </c>
      <c r="B2550" t="b">
        <f ca="1"/>
        <v>0</v>
      </c>
      <c r="C2550" t="b">
        <f ca="1"/>
        <v>0</v>
      </c>
    </row>
    <row r="2551" spans="1:3" hidden="1">
      <c r="A2551" t="b">
        <f ca="1"/>
        <v>0</v>
      </c>
      <c r="B2551" t="b">
        <f ca="1"/>
        <v>0</v>
      </c>
      <c r="C2551" t="b">
        <f ca="1"/>
        <v>0</v>
      </c>
    </row>
    <row r="2552" spans="1:3" hidden="1">
      <c r="A2552" t="b">
        <f ca="1"/>
        <v>0</v>
      </c>
      <c r="B2552" t="b">
        <f ca="1"/>
        <v>0</v>
      </c>
      <c r="C2552" t="b">
        <f ca="1"/>
        <v>0</v>
      </c>
    </row>
    <row r="2553" spans="1:3" hidden="1">
      <c r="A2553" t="b">
        <f ca="1"/>
        <v>0</v>
      </c>
      <c r="B2553" t="b">
        <f ca="1"/>
        <v>0</v>
      </c>
      <c r="C2553" t="b">
        <f ca="1"/>
        <v>0</v>
      </c>
    </row>
    <row r="2554" spans="1:3" hidden="1">
      <c r="A2554" t="b">
        <f ca="1"/>
        <v>0</v>
      </c>
      <c r="B2554" t="b">
        <f ca="1"/>
        <v>0</v>
      </c>
      <c r="C2554" t="b">
        <f ca="1"/>
        <v>0</v>
      </c>
    </row>
    <row r="2555" spans="1:3" hidden="1">
      <c r="A2555" t="b">
        <f ca="1"/>
        <v>0</v>
      </c>
      <c r="B2555" t="b">
        <f ca="1"/>
        <v>0</v>
      </c>
      <c r="C2555" t="b">
        <f ca="1"/>
        <v>0</v>
      </c>
    </row>
    <row r="2556" spans="1:3" hidden="1">
      <c r="A2556" t="b">
        <f ca="1"/>
        <v>0</v>
      </c>
      <c r="B2556" t="b">
        <f ca="1"/>
        <v>0</v>
      </c>
      <c r="C2556" t="b">
        <f ca="1"/>
        <v>0</v>
      </c>
    </row>
    <row r="2557" spans="1:3" hidden="1">
      <c r="A2557" t="b">
        <f ca="1"/>
        <v>0</v>
      </c>
      <c r="B2557" t="b">
        <f ca="1"/>
        <v>0</v>
      </c>
      <c r="C2557" t="b">
        <f ca="1"/>
        <v>0</v>
      </c>
    </row>
    <row r="2558" spans="1:3" hidden="1">
      <c r="A2558" t="b">
        <f ca="1"/>
        <v>0</v>
      </c>
      <c r="B2558" t="b">
        <f ca="1"/>
        <v>0</v>
      </c>
      <c r="C2558" t="b">
        <f ca="1"/>
        <v>0</v>
      </c>
    </row>
    <row r="2559" spans="1:3" hidden="1">
      <c r="A2559" t="b">
        <f ca="1"/>
        <v>0</v>
      </c>
      <c r="B2559" t="b">
        <f ca="1"/>
        <v>0</v>
      </c>
      <c r="C2559" t="b">
        <f ca="1"/>
        <v>0</v>
      </c>
    </row>
    <row r="2560" spans="1:3" hidden="1">
      <c r="A2560" t="b">
        <f ca="1"/>
        <v>0</v>
      </c>
      <c r="B2560" t="b">
        <f ca="1"/>
        <v>0</v>
      </c>
      <c r="C2560" t="b">
        <f ca="1"/>
        <v>0</v>
      </c>
    </row>
    <row r="2561" spans="1:3" hidden="1">
      <c r="A2561" t="b">
        <f ca="1"/>
        <v>0</v>
      </c>
      <c r="B2561" t="b">
        <f ca="1"/>
        <v>0</v>
      </c>
      <c r="C2561" t="b">
        <f ca="1"/>
        <v>0</v>
      </c>
    </row>
    <row r="2562" spans="1:3" hidden="1">
      <c r="A2562" t="b">
        <f ca="1"/>
        <v>0</v>
      </c>
      <c r="B2562" t="b">
        <f ca="1"/>
        <v>0</v>
      </c>
      <c r="C2562" t="b">
        <f ca="1"/>
        <v>0</v>
      </c>
    </row>
    <row r="2563" spans="1:3" hidden="1">
      <c r="A2563" t="b">
        <f ca="1"/>
        <v>0</v>
      </c>
      <c r="B2563" t="b">
        <f ca="1"/>
        <v>0</v>
      </c>
      <c r="C2563" t="b">
        <f ca="1"/>
        <v>0</v>
      </c>
    </row>
    <row r="2564" spans="1:3" hidden="1">
      <c r="A2564" t="b">
        <f ca="1"/>
        <v>0</v>
      </c>
      <c r="B2564" t="b">
        <f ca="1"/>
        <v>0</v>
      </c>
      <c r="C2564" t="b">
        <f ca="1"/>
        <v>0</v>
      </c>
    </row>
    <row r="2565" spans="1:3" hidden="1">
      <c r="A2565" t="b">
        <f ca="1"/>
        <v>0</v>
      </c>
      <c r="B2565" t="b">
        <f ca="1"/>
        <v>0</v>
      </c>
      <c r="C2565" t="b">
        <f ca="1"/>
        <v>0</v>
      </c>
    </row>
    <row r="2566" spans="1:3" hidden="1">
      <c r="A2566" t="b">
        <f ca="1"/>
        <v>0</v>
      </c>
      <c r="B2566" t="b">
        <f ca="1"/>
        <v>0</v>
      </c>
      <c r="C2566" t="b">
        <f ca="1"/>
        <v>0</v>
      </c>
    </row>
    <row r="2567" spans="1:3" hidden="1">
      <c r="A2567" t="b">
        <f ca="1"/>
        <v>0</v>
      </c>
      <c r="B2567" t="b">
        <f ca="1"/>
        <v>0</v>
      </c>
      <c r="C2567" t="b">
        <f ca="1"/>
        <v>0</v>
      </c>
    </row>
    <row r="2568" spans="1:3" hidden="1">
      <c r="A2568" t="b">
        <f ca="1"/>
        <v>0</v>
      </c>
      <c r="B2568" t="b">
        <f ca="1"/>
        <v>0</v>
      </c>
      <c r="C2568" t="b">
        <f ca="1"/>
        <v>0</v>
      </c>
    </row>
    <row r="2569" spans="1:3" hidden="1">
      <c r="A2569" t="b">
        <f ca="1"/>
        <v>0</v>
      </c>
      <c r="B2569" t="b">
        <f ca="1"/>
        <v>0</v>
      </c>
      <c r="C2569" t="b">
        <f ca="1"/>
        <v>0</v>
      </c>
    </row>
    <row r="2570" spans="1:3" hidden="1">
      <c r="A2570" t="b">
        <f ca="1"/>
        <v>0</v>
      </c>
      <c r="B2570" t="b">
        <f ca="1"/>
        <v>0</v>
      </c>
      <c r="C2570" t="b">
        <f ca="1"/>
        <v>0</v>
      </c>
    </row>
    <row r="2571" spans="1:3" hidden="1">
      <c r="A2571" t="b">
        <f ca="1"/>
        <v>0</v>
      </c>
      <c r="B2571" t="b">
        <f ca="1"/>
        <v>0</v>
      </c>
      <c r="C2571" t="b">
        <f ca="1"/>
        <v>0</v>
      </c>
    </row>
    <row r="2572" spans="1:3" hidden="1">
      <c r="A2572" t="b">
        <f ca="1"/>
        <v>0</v>
      </c>
      <c r="B2572" t="b">
        <f ca="1"/>
        <v>0</v>
      </c>
      <c r="C2572" t="b">
        <f ca="1"/>
        <v>0</v>
      </c>
    </row>
    <row r="2573" spans="1:3" hidden="1">
      <c r="A2573" t="b">
        <f ca="1"/>
        <v>0</v>
      </c>
      <c r="B2573" t="b">
        <f ca="1"/>
        <v>0</v>
      </c>
      <c r="C2573" t="b">
        <f ca="1"/>
        <v>0</v>
      </c>
    </row>
    <row r="2574" spans="1:3" hidden="1">
      <c r="A2574" t="b">
        <f ca="1"/>
        <v>0</v>
      </c>
      <c r="B2574" t="b">
        <f ca="1"/>
        <v>0</v>
      </c>
      <c r="C2574" t="b">
        <f ca="1"/>
        <v>0</v>
      </c>
    </row>
    <row r="2575" spans="1:3" hidden="1">
      <c r="A2575" t="b">
        <f ca="1"/>
        <v>0</v>
      </c>
      <c r="B2575" t="b">
        <f ca="1"/>
        <v>0</v>
      </c>
      <c r="C2575" t="b">
        <f ca="1"/>
        <v>0</v>
      </c>
    </row>
    <row r="2576" spans="1:3" hidden="1">
      <c r="A2576" t="b">
        <f ca="1"/>
        <v>0</v>
      </c>
      <c r="B2576" t="b">
        <f ca="1"/>
        <v>0</v>
      </c>
      <c r="C2576" t="b">
        <f ca="1"/>
        <v>0</v>
      </c>
    </row>
    <row r="2577" spans="1:3" hidden="1">
      <c r="A2577" t="b">
        <f ca="1"/>
        <v>0</v>
      </c>
      <c r="B2577" t="b">
        <f ca="1"/>
        <v>0</v>
      </c>
      <c r="C2577" t="b">
        <f ca="1"/>
        <v>0</v>
      </c>
    </row>
    <row r="2578" spans="1:3" hidden="1">
      <c r="A2578" t="b">
        <f ca="1"/>
        <v>0</v>
      </c>
      <c r="B2578" t="b">
        <f ca="1"/>
        <v>0</v>
      </c>
      <c r="C2578" t="b">
        <f ca="1"/>
        <v>0</v>
      </c>
    </row>
    <row r="2579" spans="1:3" hidden="1">
      <c r="A2579" t="b">
        <f ca="1"/>
        <v>0</v>
      </c>
      <c r="B2579" t="b">
        <f ca="1"/>
        <v>0</v>
      </c>
      <c r="C2579" t="b">
        <f ca="1"/>
        <v>0</v>
      </c>
    </row>
    <row r="2580" spans="1:3" hidden="1">
      <c r="A2580" t="b">
        <f ca="1"/>
        <v>0</v>
      </c>
      <c r="B2580" t="b">
        <f ca="1"/>
        <v>0</v>
      </c>
      <c r="C2580" t="b">
        <f ca="1"/>
        <v>0</v>
      </c>
    </row>
    <row r="2581" spans="1:3" hidden="1">
      <c r="A2581" t="b">
        <f ca="1"/>
        <v>0</v>
      </c>
      <c r="B2581" t="b">
        <f ca="1"/>
        <v>0</v>
      </c>
      <c r="C2581" t="b">
        <f ca="1"/>
        <v>0</v>
      </c>
    </row>
    <row r="2582" spans="1:3" hidden="1">
      <c r="A2582" t="b">
        <f ca="1"/>
        <v>0</v>
      </c>
      <c r="B2582" t="b">
        <f ca="1"/>
        <v>0</v>
      </c>
      <c r="C2582" t="b">
        <f ca="1"/>
        <v>0</v>
      </c>
    </row>
    <row r="2583" spans="1:3" hidden="1">
      <c r="A2583" t="b">
        <f ca="1"/>
        <v>0</v>
      </c>
      <c r="B2583" t="b">
        <f ca="1"/>
        <v>0</v>
      </c>
      <c r="C2583" t="b">
        <f ca="1"/>
        <v>0</v>
      </c>
    </row>
    <row r="2584" spans="1:3" hidden="1">
      <c r="A2584" t="b">
        <f ca="1"/>
        <v>0</v>
      </c>
      <c r="B2584" t="b">
        <f ca="1"/>
        <v>0</v>
      </c>
      <c r="C2584" t="b">
        <f ca="1"/>
        <v>0</v>
      </c>
    </row>
    <row r="2585" spans="1:3" hidden="1">
      <c r="A2585" t="b">
        <f ca="1"/>
        <v>0</v>
      </c>
      <c r="B2585" t="b">
        <f ca="1"/>
        <v>0</v>
      </c>
      <c r="C2585" t="b">
        <f ca="1"/>
        <v>0</v>
      </c>
    </row>
    <row r="2586" spans="1:3" hidden="1">
      <c r="A2586" t="b">
        <f ca="1"/>
        <v>0</v>
      </c>
      <c r="B2586" t="b">
        <f ca="1"/>
        <v>0</v>
      </c>
      <c r="C2586" t="b">
        <f ca="1"/>
        <v>0</v>
      </c>
    </row>
    <row r="2587" spans="1:3" hidden="1">
      <c r="A2587" t="b">
        <f ca="1"/>
        <v>0</v>
      </c>
      <c r="B2587" t="b">
        <f ca="1"/>
        <v>0</v>
      </c>
      <c r="C2587" t="b">
        <f ca="1"/>
        <v>0</v>
      </c>
    </row>
    <row r="2588" spans="1:3" hidden="1">
      <c r="A2588" t="b">
        <f ca="1"/>
        <v>0</v>
      </c>
      <c r="B2588" t="b">
        <f ca="1"/>
        <v>0</v>
      </c>
      <c r="C2588" t="b">
        <f ca="1"/>
        <v>0</v>
      </c>
    </row>
    <row r="2589" spans="1:3" hidden="1">
      <c r="A2589" t="b">
        <f ca="1"/>
        <v>0</v>
      </c>
      <c r="B2589" t="b">
        <f ca="1"/>
        <v>0</v>
      </c>
      <c r="C2589" t="b">
        <f ca="1"/>
        <v>0</v>
      </c>
    </row>
    <row r="2590" spans="1:3" hidden="1">
      <c r="A2590" t="b">
        <f ca="1"/>
        <v>0</v>
      </c>
      <c r="B2590" t="b">
        <f ca="1"/>
        <v>0</v>
      </c>
      <c r="C2590" t="b">
        <f ca="1"/>
        <v>0</v>
      </c>
    </row>
    <row r="2591" spans="1:3" hidden="1">
      <c r="A2591" t="b">
        <f ca="1"/>
        <v>0</v>
      </c>
      <c r="B2591" t="b">
        <f ca="1"/>
        <v>0</v>
      </c>
      <c r="C2591" t="b">
        <f ca="1"/>
        <v>0</v>
      </c>
    </row>
    <row r="2592" spans="1:3" hidden="1">
      <c r="A2592" t="b">
        <f ca="1"/>
        <v>0</v>
      </c>
      <c r="B2592" t="b">
        <f ca="1"/>
        <v>0</v>
      </c>
      <c r="C2592" t="b">
        <f ca="1"/>
        <v>0</v>
      </c>
    </row>
    <row r="2593" spans="1:3" hidden="1">
      <c r="A2593" t="b">
        <f ca="1"/>
        <v>0</v>
      </c>
      <c r="B2593" t="b">
        <f ca="1"/>
        <v>0</v>
      </c>
      <c r="C2593" t="b">
        <f ca="1"/>
        <v>0</v>
      </c>
    </row>
    <row r="2594" spans="1:3" hidden="1">
      <c r="A2594" t="b">
        <f ca="1"/>
        <v>0</v>
      </c>
      <c r="B2594" t="b">
        <f ca="1"/>
        <v>0</v>
      </c>
      <c r="C2594" t="b">
        <f ca="1"/>
        <v>0</v>
      </c>
    </row>
    <row r="2595" spans="1:3" hidden="1">
      <c r="A2595" t="b">
        <f ca="1"/>
        <v>0</v>
      </c>
      <c r="B2595" t="b">
        <f ca="1"/>
        <v>0</v>
      </c>
      <c r="C2595" t="b">
        <f ca="1"/>
        <v>0</v>
      </c>
    </row>
    <row r="2596" spans="1:3" hidden="1">
      <c r="A2596" t="b">
        <f ca="1"/>
        <v>0</v>
      </c>
      <c r="B2596" t="b">
        <f ca="1"/>
        <v>0</v>
      </c>
      <c r="C2596" t="b">
        <f ca="1"/>
        <v>0</v>
      </c>
    </row>
    <row r="2597" spans="1:3" hidden="1">
      <c r="A2597" t="b">
        <f ca="1"/>
        <v>0</v>
      </c>
      <c r="B2597" t="b">
        <f ca="1"/>
        <v>0</v>
      </c>
      <c r="C2597" t="b">
        <f ca="1"/>
        <v>0</v>
      </c>
    </row>
    <row r="2598" spans="1:3" hidden="1">
      <c r="A2598" t="b">
        <f ca="1"/>
        <v>0</v>
      </c>
      <c r="B2598" t="b">
        <f ca="1"/>
        <v>0</v>
      </c>
      <c r="C2598" t="b">
        <f ca="1"/>
        <v>0</v>
      </c>
    </row>
    <row r="2599" spans="1:3" hidden="1">
      <c r="A2599" t="b">
        <f ca="1"/>
        <v>0</v>
      </c>
      <c r="B2599" t="b">
        <f ca="1"/>
        <v>0</v>
      </c>
      <c r="C2599" t="b">
        <f ca="1"/>
        <v>0</v>
      </c>
    </row>
    <row r="2600" spans="1:3" hidden="1">
      <c r="A2600" t="b">
        <f ca="1"/>
        <v>0</v>
      </c>
      <c r="B2600" t="b">
        <f ca="1"/>
        <v>0</v>
      </c>
      <c r="C2600" t="b">
        <f ca="1"/>
        <v>0</v>
      </c>
    </row>
    <row r="2601" spans="1:3" hidden="1">
      <c r="A2601" t="b">
        <f ca="1"/>
        <v>0</v>
      </c>
      <c r="B2601" t="b">
        <f ca="1"/>
        <v>0</v>
      </c>
      <c r="C2601" t="b">
        <f ca="1"/>
        <v>0</v>
      </c>
    </row>
    <row r="2602" spans="1:3" hidden="1">
      <c r="A2602" t="b">
        <f ca="1"/>
        <v>0</v>
      </c>
      <c r="B2602" t="b">
        <f ca="1"/>
        <v>0</v>
      </c>
      <c r="C2602" t="b">
        <f ca="1"/>
        <v>0</v>
      </c>
    </row>
    <row r="2603" spans="1:3" hidden="1">
      <c r="A2603" t="b">
        <f ca="1"/>
        <v>0</v>
      </c>
      <c r="B2603" t="b">
        <f ca="1"/>
        <v>0</v>
      </c>
      <c r="C2603" t="b">
        <f ca="1"/>
        <v>0</v>
      </c>
    </row>
    <row r="2604" spans="1:3" hidden="1">
      <c r="A2604" t="b">
        <f ca="1"/>
        <v>0</v>
      </c>
      <c r="B2604" t="b">
        <f ca="1"/>
        <v>0</v>
      </c>
      <c r="C2604" t="b">
        <f ca="1"/>
        <v>0</v>
      </c>
    </row>
    <row r="2605" spans="1:3" hidden="1">
      <c r="A2605" t="b">
        <f ca="1"/>
        <v>0</v>
      </c>
      <c r="B2605" t="b">
        <f ca="1"/>
        <v>0</v>
      </c>
      <c r="C2605" t="b">
        <f ca="1"/>
        <v>0</v>
      </c>
    </row>
    <row r="2606" spans="1:3" hidden="1">
      <c r="A2606" t="b">
        <f ca="1"/>
        <v>0</v>
      </c>
      <c r="B2606" t="b">
        <f ca="1"/>
        <v>0</v>
      </c>
      <c r="C2606" t="b">
        <f ca="1"/>
        <v>0</v>
      </c>
    </row>
    <row r="2607" spans="1:3" hidden="1">
      <c r="A2607" t="b">
        <f ca="1"/>
        <v>0</v>
      </c>
      <c r="B2607" t="b">
        <f ca="1"/>
        <v>0</v>
      </c>
      <c r="C2607" t="b">
        <f ca="1"/>
        <v>0</v>
      </c>
    </row>
    <row r="2608" spans="1:3" hidden="1">
      <c r="A2608" t="b">
        <f ca="1"/>
        <v>0</v>
      </c>
      <c r="B2608" t="b">
        <f ca="1"/>
        <v>0</v>
      </c>
      <c r="C2608" t="b">
        <f ca="1"/>
        <v>0</v>
      </c>
    </row>
    <row r="2609" spans="1:3" hidden="1">
      <c r="A2609" t="b">
        <f ca="1"/>
        <v>0</v>
      </c>
      <c r="B2609" t="b">
        <f ca="1"/>
        <v>0</v>
      </c>
      <c r="C2609" t="b">
        <f ca="1"/>
        <v>0</v>
      </c>
    </row>
    <row r="2610" spans="1:3" hidden="1">
      <c r="A2610" t="b">
        <f ca="1"/>
        <v>0</v>
      </c>
      <c r="B2610" t="b">
        <f ca="1"/>
        <v>0</v>
      </c>
      <c r="C2610" t="b">
        <f ca="1"/>
        <v>0</v>
      </c>
    </row>
    <row r="2611" spans="1:3" hidden="1">
      <c r="A2611" t="b">
        <f ca="1"/>
        <v>0</v>
      </c>
      <c r="B2611" t="b">
        <f ca="1"/>
        <v>0</v>
      </c>
      <c r="C2611" t="b">
        <f ca="1"/>
        <v>0</v>
      </c>
    </row>
    <row r="2612" spans="1:3" hidden="1">
      <c r="A2612" t="b">
        <f ca="1"/>
        <v>0</v>
      </c>
      <c r="B2612" t="b">
        <f ca="1"/>
        <v>0</v>
      </c>
      <c r="C2612" t="b">
        <f ca="1"/>
        <v>0</v>
      </c>
    </row>
    <row r="2613" spans="1:3" hidden="1">
      <c r="A2613" t="b">
        <f ca="1"/>
        <v>0</v>
      </c>
      <c r="B2613" t="b">
        <f ca="1"/>
        <v>0</v>
      </c>
      <c r="C2613" t="b">
        <f ca="1"/>
        <v>0</v>
      </c>
    </row>
    <row r="2614" spans="1:3" hidden="1">
      <c r="A2614" t="b">
        <f ca="1"/>
        <v>0</v>
      </c>
      <c r="B2614" t="b">
        <f ca="1"/>
        <v>0</v>
      </c>
      <c r="C2614" t="b">
        <f ca="1"/>
        <v>0</v>
      </c>
    </row>
    <row r="2615" spans="1:3" hidden="1">
      <c r="A2615" t="b">
        <f ca="1"/>
        <v>0</v>
      </c>
      <c r="B2615" t="b">
        <f ca="1"/>
        <v>0</v>
      </c>
      <c r="C2615" t="b">
        <f ca="1"/>
        <v>0</v>
      </c>
    </row>
    <row r="2616" spans="1:3" hidden="1">
      <c r="A2616" t="b">
        <f ca="1"/>
        <v>0</v>
      </c>
      <c r="B2616" t="b">
        <f ca="1"/>
        <v>0</v>
      </c>
      <c r="C2616" t="b">
        <f ca="1"/>
        <v>0</v>
      </c>
    </row>
    <row r="2617" spans="1:3" hidden="1">
      <c r="A2617" t="b">
        <f ca="1"/>
        <v>0</v>
      </c>
      <c r="B2617" t="b">
        <f ca="1"/>
        <v>0</v>
      </c>
      <c r="C2617" t="b">
        <f ca="1"/>
        <v>0</v>
      </c>
    </row>
    <row r="2618" spans="1:3" hidden="1">
      <c r="A2618" t="b">
        <f ca="1"/>
        <v>0</v>
      </c>
      <c r="B2618" t="b">
        <f ca="1"/>
        <v>0</v>
      </c>
      <c r="C2618" t="b">
        <f ca="1"/>
        <v>0</v>
      </c>
    </row>
    <row r="2619" spans="1:3" hidden="1">
      <c r="A2619" t="b">
        <f ca="1"/>
        <v>0</v>
      </c>
      <c r="B2619" t="b">
        <f ca="1"/>
        <v>0</v>
      </c>
      <c r="C2619" t="b">
        <f ca="1"/>
        <v>0</v>
      </c>
    </row>
    <row r="2620" spans="1:3" hidden="1">
      <c r="A2620" t="b">
        <f ca="1"/>
        <v>0</v>
      </c>
      <c r="B2620" t="b">
        <f ca="1"/>
        <v>0</v>
      </c>
      <c r="C2620" t="b">
        <f ca="1"/>
        <v>0</v>
      </c>
    </row>
    <row r="2621" spans="1:3" hidden="1">
      <c r="A2621" t="b">
        <f ca="1"/>
        <v>0</v>
      </c>
      <c r="B2621" t="b">
        <f ca="1"/>
        <v>0</v>
      </c>
      <c r="C2621" t="b">
        <f ca="1"/>
        <v>0</v>
      </c>
    </row>
    <row r="2622" spans="1:3" hidden="1">
      <c r="A2622" t="b">
        <f ca="1"/>
        <v>0</v>
      </c>
      <c r="B2622" t="b">
        <f ca="1"/>
        <v>0</v>
      </c>
      <c r="C2622" t="b">
        <f ca="1"/>
        <v>0</v>
      </c>
    </row>
    <row r="2623" spans="1:3" hidden="1">
      <c r="A2623" t="b">
        <f ca="1"/>
        <v>0</v>
      </c>
      <c r="B2623" t="b">
        <f ca="1"/>
        <v>0</v>
      </c>
      <c r="C2623" t="b">
        <f ca="1"/>
        <v>0</v>
      </c>
    </row>
    <row r="2624" spans="1:3" hidden="1">
      <c r="A2624" t="b">
        <f ca="1"/>
        <v>0</v>
      </c>
      <c r="B2624" t="b">
        <f ca="1"/>
        <v>0</v>
      </c>
      <c r="C2624" t="b">
        <f ca="1"/>
        <v>0</v>
      </c>
    </row>
    <row r="2625" spans="1:3" hidden="1">
      <c r="A2625" t="b">
        <f ca="1"/>
        <v>0</v>
      </c>
      <c r="B2625" t="b">
        <f ca="1"/>
        <v>0</v>
      </c>
      <c r="C2625" t="b">
        <f ca="1"/>
        <v>0</v>
      </c>
    </row>
    <row r="2626" spans="1:3" hidden="1">
      <c r="A2626" t="b">
        <f ca="1"/>
        <v>0</v>
      </c>
      <c r="B2626" t="b">
        <f ca="1"/>
        <v>0</v>
      </c>
      <c r="C2626" t="b">
        <f ca="1"/>
        <v>0</v>
      </c>
    </row>
    <row r="2627" spans="1:3" hidden="1">
      <c r="A2627" t="b">
        <f ca="1"/>
        <v>0</v>
      </c>
      <c r="B2627" t="b">
        <f ca="1"/>
        <v>0</v>
      </c>
      <c r="C2627" t="b">
        <f ca="1"/>
        <v>0</v>
      </c>
    </row>
    <row r="2628" spans="1:3" hidden="1">
      <c r="A2628" t="b">
        <f ca="1"/>
        <v>0</v>
      </c>
      <c r="B2628" t="b">
        <f ca="1"/>
        <v>0</v>
      </c>
      <c r="C2628" t="b">
        <f ca="1"/>
        <v>0</v>
      </c>
    </row>
    <row r="2629" spans="1:3" hidden="1">
      <c r="A2629" t="b">
        <f ca="1"/>
        <v>0</v>
      </c>
      <c r="B2629" t="b">
        <f ca="1"/>
        <v>0</v>
      </c>
      <c r="C2629" t="b">
        <f ca="1"/>
        <v>0</v>
      </c>
    </row>
    <row r="2630" spans="1:3" hidden="1">
      <c r="A2630" t="b">
        <f ca="1"/>
        <v>0</v>
      </c>
      <c r="B2630" t="b">
        <f ca="1"/>
        <v>0</v>
      </c>
      <c r="C2630" t="b">
        <f ca="1"/>
        <v>0</v>
      </c>
    </row>
    <row r="2631" spans="1:3" hidden="1">
      <c r="A2631" t="b">
        <f ca="1"/>
        <v>0</v>
      </c>
      <c r="B2631" t="b">
        <f ca="1"/>
        <v>0</v>
      </c>
      <c r="C2631" t="b">
        <f ca="1"/>
        <v>0</v>
      </c>
    </row>
    <row r="2632" spans="1:3" hidden="1">
      <c r="A2632" t="b">
        <f ca="1"/>
        <v>0</v>
      </c>
      <c r="B2632" t="b">
        <f ca="1"/>
        <v>0</v>
      </c>
      <c r="C2632" t="b">
        <f ca="1"/>
        <v>0</v>
      </c>
    </row>
    <row r="2633" spans="1:3" hidden="1">
      <c r="A2633" t="b">
        <f ca="1"/>
        <v>0</v>
      </c>
      <c r="B2633" t="b">
        <f ca="1"/>
        <v>0</v>
      </c>
      <c r="C2633" t="b">
        <f ca="1"/>
        <v>0</v>
      </c>
    </row>
    <row r="2634" spans="1:3" hidden="1">
      <c r="A2634" t="b">
        <f ca="1"/>
        <v>0</v>
      </c>
      <c r="B2634" t="b">
        <f ca="1"/>
        <v>0</v>
      </c>
      <c r="C2634" t="b">
        <f ca="1"/>
        <v>0</v>
      </c>
    </row>
    <row r="2635" spans="1:3" hidden="1">
      <c r="A2635" t="b">
        <f ca="1"/>
        <v>0</v>
      </c>
      <c r="B2635" t="b">
        <f ca="1"/>
        <v>0</v>
      </c>
      <c r="C2635" t="b">
        <f ca="1"/>
        <v>0</v>
      </c>
    </row>
    <row r="2636" spans="1:3" hidden="1">
      <c r="A2636" t="b">
        <f ca="1"/>
        <v>0</v>
      </c>
      <c r="B2636" t="b">
        <f ca="1"/>
        <v>0</v>
      </c>
      <c r="C2636" t="b">
        <f ca="1"/>
        <v>0</v>
      </c>
    </row>
    <row r="2637" spans="1:3" hidden="1">
      <c r="A2637" t="b">
        <f ca="1"/>
        <v>0</v>
      </c>
      <c r="B2637" t="b">
        <f ca="1"/>
        <v>0</v>
      </c>
      <c r="C2637" t="b">
        <f ca="1"/>
        <v>0</v>
      </c>
    </row>
    <row r="2638" spans="1:3" hidden="1">
      <c r="A2638" t="b">
        <f ca="1"/>
        <v>0</v>
      </c>
      <c r="B2638" t="b">
        <f ca="1"/>
        <v>0</v>
      </c>
      <c r="C2638" t="b">
        <f ca="1"/>
        <v>0</v>
      </c>
    </row>
    <row r="2639" spans="1:3" hidden="1">
      <c r="A2639" t="b">
        <f ca="1"/>
        <v>0</v>
      </c>
      <c r="B2639" t="b">
        <f ca="1"/>
        <v>0</v>
      </c>
      <c r="C2639" t="b">
        <f ca="1"/>
        <v>0</v>
      </c>
    </row>
    <row r="2640" spans="1:3" hidden="1">
      <c r="A2640" t="b">
        <f ca="1"/>
        <v>0</v>
      </c>
      <c r="B2640" t="b">
        <f ca="1"/>
        <v>0</v>
      </c>
      <c r="C2640" t="b">
        <f ca="1"/>
        <v>0</v>
      </c>
    </row>
    <row r="2641" spans="1:3" hidden="1">
      <c r="A2641" t="b">
        <f ca="1"/>
        <v>0</v>
      </c>
      <c r="B2641" t="b">
        <f ca="1"/>
        <v>0</v>
      </c>
      <c r="C2641" t="b">
        <f ca="1"/>
        <v>0</v>
      </c>
    </row>
    <row r="2642" spans="1:3" hidden="1">
      <c r="A2642" t="b">
        <f ca="1"/>
        <v>0</v>
      </c>
      <c r="B2642" t="b">
        <f ca="1"/>
        <v>0</v>
      </c>
      <c r="C2642" t="b">
        <f ca="1"/>
        <v>0</v>
      </c>
    </row>
    <row r="2643" spans="1:3" hidden="1">
      <c r="A2643" t="b">
        <f ca="1"/>
        <v>0</v>
      </c>
      <c r="B2643" t="b">
        <f ca="1"/>
        <v>0</v>
      </c>
      <c r="C2643" t="b">
        <f ca="1"/>
        <v>0</v>
      </c>
    </row>
    <row r="2644" spans="1:3" hidden="1">
      <c r="A2644" t="b">
        <f ca="1"/>
        <v>0</v>
      </c>
      <c r="B2644" t="b">
        <f ca="1"/>
        <v>0</v>
      </c>
      <c r="C2644" t="b">
        <f ca="1"/>
        <v>0</v>
      </c>
    </row>
    <row r="2645" spans="1:3" hidden="1">
      <c r="A2645" t="b">
        <f ca="1"/>
        <v>0</v>
      </c>
      <c r="B2645" t="b">
        <f ca="1"/>
        <v>0</v>
      </c>
      <c r="C2645" t="b">
        <f ca="1"/>
        <v>0</v>
      </c>
    </row>
    <row r="2646" spans="1:3" hidden="1">
      <c r="A2646" t="b">
        <f ca="1"/>
        <v>0</v>
      </c>
      <c r="B2646" t="b">
        <f ca="1"/>
        <v>0</v>
      </c>
      <c r="C2646" t="b">
        <f ca="1"/>
        <v>0</v>
      </c>
    </row>
    <row r="2647" spans="1:3" hidden="1">
      <c r="A2647" t="b">
        <f ca="1"/>
        <v>0</v>
      </c>
      <c r="B2647" t="b">
        <f ca="1"/>
        <v>0</v>
      </c>
      <c r="C2647" t="b">
        <f ca="1"/>
        <v>0</v>
      </c>
    </row>
    <row r="2648" spans="1:3" hidden="1">
      <c r="A2648" t="b">
        <f ca="1"/>
        <v>0</v>
      </c>
      <c r="B2648" t="b">
        <f ca="1"/>
        <v>0</v>
      </c>
      <c r="C2648" t="b">
        <f ca="1"/>
        <v>0</v>
      </c>
    </row>
    <row r="2649" spans="1:3" hidden="1">
      <c r="A2649" t="b">
        <f ca="1"/>
        <v>0</v>
      </c>
      <c r="B2649" t="b">
        <f ca="1"/>
        <v>0</v>
      </c>
      <c r="C2649" t="b">
        <f ca="1"/>
        <v>0</v>
      </c>
    </row>
    <row r="2650" spans="1:3" hidden="1">
      <c r="A2650" t="b">
        <f ca="1"/>
        <v>0</v>
      </c>
      <c r="B2650" t="b">
        <f ca="1"/>
        <v>0</v>
      </c>
      <c r="C2650" t="b">
        <f ca="1"/>
        <v>0</v>
      </c>
    </row>
    <row r="2651" spans="1:3" hidden="1">
      <c r="A2651" t="b">
        <f ca="1"/>
        <v>0</v>
      </c>
      <c r="B2651" t="b">
        <f ca="1"/>
        <v>0</v>
      </c>
      <c r="C2651" t="b">
        <f ca="1"/>
        <v>0</v>
      </c>
    </row>
    <row r="2652" spans="1:3" hidden="1">
      <c r="A2652" t="b">
        <f ca="1"/>
        <v>0</v>
      </c>
      <c r="B2652" t="b">
        <f ca="1"/>
        <v>0</v>
      </c>
      <c r="C2652" t="b">
        <f ca="1"/>
        <v>0</v>
      </c>
    </row>
    <row r="2653" spans="1:3" hidden="1">
      <c r="A2653" t="b">
        <f ca="1"/>
        <v>0</v>
      </c>
      <c r="B2653" t="b">
        <f ca="1"/>
        <v>0</v>
      </c>
      <c r="C2653" t="b">
        <f ca="1"/>
        <v>0</v>
      </c>
    </row>
    <row r="2654" spans="1:3" hidden="1">
      <c r="A2654" t="b">
        <f ca="1"/>
        <v>0</v>
      </c>
      <c r="B2654" t="b">
        <f ca="1"/>
        <v>0</v>
      </c>
      <c r="C2654" t="b">
        <f ca="1"/>
        <v>0</v>
      </c>
    </row>
    <row r="2655" spans="1:3" hidden="1">
      <c r="A2655" t="b">
        <f ca="1"/>
        <v>0</v>
      </c>
      <c r="B2655" t="b">
        <f ca="1"/>
        <v>0</v>
      </c>
      <c r="C2655" t="b">
        <f ca="1"/>
        <v>0</v>
      </c>
    </row>
    <row r="2656" spans="1:3" hidden="1">
      <c r="A2656" t="b">
        <f ca="1"/>
        <v>0</v>
      </c>
      <c r="B2656" t="b">
        <f ca="1"/>
        <v>0</v>
      </c>
      <c r="C2656" t="b">
        <f ca="1"/>
        <v>0</v>
      </c>
    </row>
    <row r="2657" spans="1:3" hidden="1">
      <c r="A2657" t="b">
        <f ca="1"/>
        <v>0</v>
      </c>
      <c r="B2657" t="b">
        <f ca="1"/>
        <v>0</v>
      </c>
      <c r="C2657" t="b">
        <f ca="1"/>
        <v>0</v>
      </c>
    </row>
    <row r="2658" spans="1:3" hidden="1">
      <c r="A2658" t="b">
        <f ca="1"/>
        <v>0</v>
      </c>
      <c r="B2658" t="b">
        <f ca="1"/>
        <v>0</v>
      </c>
      <c r="C2658" t="b">
        <f ca="1"/>
        <v>0</v>
      </c>
    </row>
    <row r="2659" spans="1:3" hidden="1">
      <c r="A2659" t="b">
        <f ca="1"/>
        <v>0</v>
      </c>
      <c r="B2659" t="b">
        <f ca="1"/>
        <v>0</v>
      </c>
      <c r="C2659" t="b">
        <f ca="1"/>
        <v>0</v>
      </c>
    </row>
    <row r="2660" spans="1:3" hidden="1">
      <c r="A2660" t="b">
        <f ca="1"/>
        <v>0</v>
      </c>
      <c r="B2660" t="b">
        <f ca="1"/>
        <v>0</v>
      </c>
      <c r="C2660" t="b">
        <f ca="1"/>
        <v>0</v>
      </c>
    </row>
    <row r="2661" spans="1:3" hidden="1">
      <c r="A2661" t="b">
        <f ca="1"/>
        <v>0</v>
      </c>
      <c r="B2661" t="b">
        <f ca="1"/>
        <v>0</v>
      </c>
      <c r="C2661" t="b">
        <f ca="1"/>
        <v>0</v>
      </c>
    </row>
    <row r="2662" spans="1:3" hidden="1">
      <c r="A2662" t="b">
        <f ca="1"/>
        <v>0</v>
      </c>
      <c r="B2662" t="b">
        <f ca="1"/>
        <v>0</v>
      </c>
      <c r="C2662" t="b">
        <f ca="1"/>
        <v>0</v>
      </c>
    </row>
    <row r="2663" spans="1:3" hidden="1">
      <c r="A2663" t="b">
        <f ca="1"/>
        <v>0</v>
      </c>
      <c r="B2663" t="b">
        <f ca="1"/>
        <v>0</v>
      </c>
      <c r="C2663" t="b">
        <f ca="1"/>
        <v>0</v>
      </c>
    </row>
    <row r="2664" spans="1:3" hidden="1">
      <c r="A2664" t="b">
        <f ca="1"/>
        <v>0</v>
      </c>
      <c r="B2664" t="b">
        <f ca="1"/>
        <v>0</v>
      </c>
      <c r="C2664" t="b">
        <f ca="1"/>
        <v>0</v>
      </c>
    </row>
    <row r="2665" spans="1:3" hidden="1">
      <c r="A2665" t="b">
        <f ca="1"/>
        <v>0</v>
      </c>
      <c r="B2665" t="b">
        <f ca="1"/>
        <v>0</v>
      </c>
      <c r="C2665" t="b">
        <f ca="1"/>
        <v>0</v>
      </c>
    </row>
    <row r="2666" spans="1:3" hidden="1">
      <c r="A2666" t="b">
        <f ca="1"/>
        <v>0</v>
      </c>
      <c r="B2666" t="b">
        <f ca="1"/>
        <v>0</v>
      </c>
      <c r="C2666" t="b">
        <f ca="1"/>
        <v>0</v>
      </c>
    </row>
    <row r="2667" spans="1:3" hidden="1">
      <c r="A2667" t="b">
        <f ca="1"/>
        <v>0</v>
      </c>
      <c r="B2667" t="b">
        <f ca="1"/>
        <v>0</v>
      </c>
      <c r="C2667" t="b">
        <f ca="1"/>
        <v>0</v>
      </c>
    </row>
    <row r="2668" spans="1:3" hidden="1">
      <c r="A2668" t="b">
        <f ca="1"/>
        <v>0</v>
      </c>
      <c r="B2668" t="b">
        <f ca="1"/>
        <v>0</v>
      </c>
      <c r="C2668" t="b">
        <f ca="1"/>
        <v>0</v>
      </c>
    </row>
    <row r="2669" spans="1:3" hidden="1">
      <c r="A2669" t="b">
        <f ca="1"/>
        <v>0</v>
      </c>
      <c r="B2669" t="b">
        <f ca="1"/>
        <v>0</v>
      </c>
      <c r="C2669" t="b">
        <f ca="1"/>
        <v>0</v>
      </c>
    </row>
    <row r="2670" spans="1:3" hidden="1">
      <c r="A2670" t="b">
        <f ca="1"/>
        <v>0</v>
      </c>
      <c r="B2670" t="b">
        <f ca="1"/>
        <v>0</v>
      </c>
      <c r="C2670" t="b">
        <f ca="1"/>
        <v>0</v>
      </c>
    </row>
    <row r="2671" spans="1:3" hidden="1">
      <c r="A2671" t="b">
        <f ca="1"/>
        <v>0</v>
      </c>
      <c r="B2671" t="b">
        <f ca="1"/>
        <v>0</v>
      </c>
      <c r="C2671" t="b">
        <f ca="1"/>
        <v>0</v>
      </c>
    </row>
    <row r="2672" spans="1:3" hidden="1">
      <c r="A2672" t="b">
        <f ca="1"/>
        <v>0</v>
      </c>
      <c r="B2672" t="b">
        <f ca="1"/>
        <v>0</v>
      </c>
      <c r="C2672" t="b">
        <f ca="1"/>
        <v>0</v>
      </c>
    </row>
    <row r="2673" spans="1:3" hidden="1">
      <c r="A2673" t="b">
        <f ca="1"/>
        <v>0</v>
      </c>
      <c r="B2673" t="b">
        <f ca="1"/>
        <v>0</v>
      </c>
      <c r="C2673" t="b">
        <f ca="1"/>
        <v>0</v>
      </c>
    </row>
    <row r="2674" spans="1:3" hidden="1">
      <c r="A2674" t="b">
        <f ca="1"/>
        <v>0</v>
      </c>
      <c r="B2674" t="b">
        <f ca="1"/>
        <v>0</v>
      </c>
      <c r="C2674" t="b">
        <f ca="1"/>
        <v>0</v>
      </c>
    </row>
    <row r="2675" spans="1:3" hidden="1">
      <c r="A2675" t="b">
        <f ca="1"/>
        <v>0</v>
      </c>
      <c r="B2675" t="b">
        <f ca="1"/>
        <v>0</v>
      </c>
      <c r="C2675" t="b">
        <f ca="1"/>
        <v>0</v>
      </c>
    </row>
    <row r="2676" spans="1:3" hidden="1">
      <c r="A2676" t="b">
        <f ca="1"/>
        <v>0</v>
      </c>
      <c r="B2676" t="b">
        <f ca="1"/>
        <v>0</v>
      </c>
      <c r="C2676" t="b">
        <f ca="1"/>
        <v>0</v>
      </c>
    </row>
    <row r="2677" spans="1:3" hidden="1">
      <c r="A2677" t="b">
        <f ca="1"/>
        <v>0</v>
      </c>
      <c r="B2677" t="b">
        <f ca="1"/>
        <v>0</v>
      </c>
      <c r="C2677" t="b">
        <f ca="1"/>
        <v>0</v>
      </c>
    </row>
    <row r="2678" spans="1:3" hidden="1">
      <c r="A2678" t="b">
        <f ca="1"/>
        <v>0</v>
      </c>
      <c r="B2678" t="b">
        <f ca="1"/>
        <v>0</v>
      </c>
      <c r="C2678" t="b">
        <f ca="1"/>
        <v>0</v>
      </c>
    </row>
    <row r="2679" spans="1:3" hidden="1">
      <c r="A2679" t="b">
        <f ca="1"/>
        <v>0</v>
      </c>
      <c r="B2679" t="b">
        <f ca="1"/>
        <v>0</v>
      </c>
      <c r="C2679" t="b">
        <f ca="1"/>
        <v>0</v>
      </c>
    </row>
    <row r="2680" spans="1:3" hidden="1">
      <c r="A2680" t="b">
        <f ca="1"/>
        <v>0</v>
      </c>
      <c r="B2680" t="b">
        <f ca="1"/>
        <v>0</v>
      </c>
      <c r="C2680" t="b">
        <f ca="1"/>
        <v>0</v>
      </c>
    </row>
    <row r="2681" spans="1:3" hidden="1">
      <c r="A2681" t="b">
        <f ca="1"/>
        <v>0</v>
      </c>
      <c r="B2681" t="b">
        <f ca="1"/>
        <v>0</v>
      </c>
      <c r="C2681" t="b">
        <f ca="1"/>
        <v>0</v>
      </c>
    </row>
    <row r="2682" spans="1:3" hidden="1">
      <c r="A2682" t="b">
        <f ca="1"/>
        <v>0</v>
      </c>
      <c r="B2682" t="b">
        <f ca="1"/>
        <v>0</v>
      </c>
      <c r="C2682" t="b">
        <f ca="1"/>
        <v>0</v>
      </c>
    </row>
    <row r="2683" spans="1:3" hidden="1">
      <c r="A2683" t="b">
        <f ca="1"/>
        <v>0</v>
      </c>
      <c r="B2683" t="b">
        <f ca="1"/>
        <v>0</v>
      </c>
      <c r="C2683" t="b">
        <f ca="1"/>
        <v>0</v>
      </c>
    </row>
    <row r="2684" spans="1:3" hidden="1">
      <c r="A2684" t="b">
        <f ca="1"/>
        <v>0</v>
      </c>
      <c r="B2684" t="b">
        <f ca="1"/>
        <v>0</v>
      </c>
      <c r="C2684" t="b">
        <f ca="1"/>
        <v>0</v>
      </c>
    </row>
    <row r="2685" spans="1:3" hidden="1">
      <c r="A2685" t="b">
        <f ca="1"/>
        <v>0</v>
      </c>
      <c r="B2685" t="b">
        <f ca="1"/>
        <v>0</v>
      </c>
      <c r="C2685" t="b">
        <f ca="1"/>
        <v>0</v>
      </c>
    </row>
    <row r="2686" spans="1:3" hidden="1">
      <c r="A2686" t="b">
        <f ca="1"/>
        <v>0</v>
      </c>
      <c r="B2686" t="b">
        <f ca="1"/>
        <v>0</v>
      </c>
      <c r="C2686" t="b">
        <f ca="1"/>
        <v>0</v>
      </c>
    </row>
    <row r="2687" spans="1:3" hidden="1">
      <c r="A2687" t="b">
        <f ca="1"/>
        <v>0</v>
      </c>
      <c r="B2687" t="b">
        <f ca="1"/>
        <v>0</v>
      </c>
      <c r="C2687" t="b">
        <f ca="1"/>
        <v>0</v>
      </c>
    </row>
    <row r="2688" spans="1:3" hidden="1">
      <c r="A2688" t="b">
        <f ca="1"/>
        <v>0</v>
      </c>
      <c r="B2688" t="b">
        <f ca="1"/>
        <v>0</v>
      </c>
      <c r="C2688" t="b">
        <f ca="1"/>
        <v>0</v>
      </c>
    </row>
    <row r="2689" spans="1:3" hidden="1">
      <c r="A2689" t="b">
        <f ca="1"/>
        <v>0</v>
      </c>
      <c r="B2689" t="b">
        <f ca="1"/>
        <v>0</v>
      </c>
      <c r="C2689" t="b">
        <f ca="1"/>
        <v>0</v>
      </c>
    </row>
    <row r="2690" spans="1:3" hidden="1">
      <c r="A2690" t="b">
        <f ca="1"/>
        <v>0</v>
      </c>
      <c r="B2690" t="b">
        <f ca="1"/>
        <v>0</v>
      </c>
      <c r="C2690" t="b">
        <f ca="1"/>
        <v>0</v>
      </c>
    </row>
    <row r="2691" spans="1:3" hidden="1">
      <c r="A2691" t="b">
        <f ca="1"/>
        <v>0</v>
      </c>
      <c r="B2691" t="b">
        <f ca="1"/>
        <v>0</v>
      </c>
      <c r="C2691" t="b">
        <f ca="1"/>
        <v>0</v>
      </c>
    </row>
    <row r="2692" spans="1:3" hidden="1">
      <c r="A2692" t="b">
        <f ca="1"/>
        <v>0</v>
      </c>
      <c r="B2692" t="b">
        <f ca="1"/>
        <v>0</v>
      </c>
      <c r="C2692" t="b">
        <f ca="1"/>
        <v>0</v>
      </c>
    </row>
    <row r="2693" spans="1:3" hidden="1">
      <c r="A2693" t="b">
        <f ca="1"/>
        <v>0</v>
      </c>
      <c r="B2693" t="b">
        <f ca="1"/>
        <v>0</v>
      </c>
      <c r="C2693" t="b">
        <f ca="1"/>
        <v>0</v>
      </c>
    </row>
    <row r="2694" spans="1:3" hidden="1">
      <c r="A2694" t="b">
        <f ca="1"/>
        <v>0</v>
      </c>
      <c r="B2694" t="b">
        <f ca="1"/>
        <v>0</v>
      </c>
      <c r="C2694" t="b">
        <f ca="1"/>
        <v>0</v>
      </c>
    </row>
    <row r="2695" spans="1:3" hidden="1">
      <c r="A2695" t="b">
        <f ca="1"/>
        <v>0</v>
      </c>
      <c r="B2695" t="b">
        <f ca="1"/>
        <v>0</v>
      </c>
      <c r="C2695" t="b">
        <f ca="1"/>
        <v>0</v>
      </c>
    </row>
    <row r="2696" spans="1:3" hidden="1">
      <c r="A2696" t="b">
        <f ca="1"/>
        <v>0</v>
      </c>
      <c r="B2696" t="b">
        <f ca="1"/>
        <v>0</v>
      </c>
      <c r="C2696" t="b">
        <f ca="1"/>
        <v>0</v>
      </c>
    </row>
    <row r="2697" spans="1:3" hidden="1">
      <c r="A2697" t="b">
        <f ca="1"/>
        <v>0</v>
      </c>
      <c r="B2697" t="b">
        <f ca="1"/>
        <v>0</v>
      </c>
      <c r="C2697" t="b">
        <f ca="1"/>
        <v>0</v>
      </c>
    </row>
    <row r="2698" spans="1:3" hidden="1">
      <c r="A2698" t="b">
        <f ca="1"/>
        <v>0</v>
      </c>
      <c r="B2698" t="b">
        <f ca="1"/>
        <v>0</v>
      </c>
      <c r="C2698" t="b">
        <f ca="1"/>
        <v>0</v>
      </c>
    </row>
    <row r="2699" spans="1:3" hidden="1">
      <c r="A2699" t="b">
        <f ca="1"/>
        <v>0</v>
      </c>
      <c r="B2699" t="b">
        <f ca="1"/>
        <v>0</v>
      </c>
      <c r="C2699" t="b">
        <f ca="1"/>
        <v>0</v>
      </c>
    </row>
    <row r="2700" spans="1:3" hidden="1">
      <c r="A2700" t="b">
        <f ca="1"/>
        <v>0</v>
      </c>
      <c r="B2700" t="b">
        <f ca="1"/>
        <v>0</v>
      </c>
      <c r="C2700" t="b">
        <f ca="1"/>
        <v>0</v>
      </c>
    </row>
    <row r="2701" spans="1:3" hidden="1">
      <c r="A2701" t="b">
        <f ca="1"/>
        <v>0</v>
      </c>
      <c r="B2701" t="b">
        <f ca="1"/>
        <v>0</v>
      </c>
      <c r="C2701" t="b">
        <f ca="1"/>
        <v>0</v>
      </c>
    </row>
    <row r="2702" spans="1:3" hidden="1">
      <c r="A2702" t="b">
        <f ca="1"/>
        <v>0</v>
      </c>
      <c r="B2702" t="b">
        <f ca="1"/>
        <v>0</v>
      </c>
      <c r="C2702" t="b">
        <f ca="1"/>
        <v>0</v>
      </c>
    </row>
    <row r="2703" spans="1:3" hidden="1">
      <c r="A2703" t="b">
        <f ca="1"/>
        <v>0</v>
      </c>
      <c r="B2703" t="b">
        <f ca="1"/>
        <v>0</v>
      </c>
      <c r="C2703" t="b">
        <f ca="1"/>
        <v>0</v>
      </c>
    </row>
    <row r="2704" spans="1:3" hidden="1">
      <c r="A2704" t="b">
        <f ca="1"/>
        <v>0</v>
      </c>
      <c r="B2704" t="b">
        <f ca="1"/>
        <v>0</v>
      </c>
      <c r="C2704" t="b">
        <f ca="1"/>
        <v>0</v>
      </c>
    </row>
    <row r="2705" spans="1:3" hidden="1">
      <c r="A2705" t="b">
        <f ca="1"/>
        <v>0</v>
      </c>
      <c r="B2705" t="b">
        <f ca="1"/>
        <v>0</v>
      </c>
      <c r="C2705" t="b">
        <f ca="1"/>
        <v>0</v>
      </c>
    </row>
    <row r="2706" spans="1:3" hidden="1">
      <c r="A2706" t="b">
        <f ca="1"/>
        <v>0</v>
      </c>
      <c r="B2706" t="b">
        <f ca="1"/>
        <v>0</v>
      </c>
      <c r="C2706" t="b">
        <f ca="1"/>
        <v>0</v>
      </c>
    </row>
    <row r="2707" spans="1:3" hidden="1">
      <c r="A2707" t="b">
        <f ca="1"/>
        <v>0</v>
      </c>
      <c r="B2707" t="b">
        <f ca="1"/>
        <v>0</v>
      </c>
      <c r="C2707" t="b">
        <f ca="1"/>
        <v>0</v>
      </c>
    </row>
    <row r="2708" spans="1:3" hidden="1">
      <c r="A2708" t="b">
        <f ca="1"/>
        <v>0</v>
      </c>
      <c r="B2708" t="b">
        <f ca="1"/>
        <v>0</v>
      </c>
      <c r="C2708" t="b">
        <f ca="1"/>
        <v>0</v>
      </c>
    </row>
    <row r="2709" spans="1:3" hidden="1">
      <c r="A2709" t="b">
        <f ca="1"/>
        <v>0</v>
      </c>
      <c r="B2709" t="b">
        <f ca="1"/>
        <v>0</v>
      </c>
      <c r="C2709" t="b">
        <f ca="1"/>
        <v>0</v>
      </c>
    </row>
    <row r="2710" spans="1:3" hidden="1">
      <c r="A2710" t="b">
        <f ca="1"/>
        <v>0</v>
      </c>
      <c r="B2710" t="b">
        <f ca="1"/>
        <v>0</v>
      </c>
      <c r="C2710" t="b">
        <f ca="1"/>
        <v>0</v>
      </c>
    </row>
    <row r="2711" spans="1:3" hidden="1">
      <c r="A2711" t="b">
        <f ca="1"/>
        <v>0</v>
      </c>
      <c r="B2711" t="b">
        <f ca="1"/>
        <v>0</v>
      </c>
      <c r="C2711" t="b">
        <f ca="1"/>
        <v>0</v>
      </c>
    </row>
    <row r="2712" spans="1:3" hidden="1">
      <c r="A2712" t="b">
        <f ca="1"/>
        <v>0</v>
      </c>
      <c r="B2712" t="b">
        <f ca="1"/>
        <v>0</v>
      </c>
      <c r="C2712" t="b">
        <f ca="1"/>
        <v>0</v>
      </c>
    </row>
    <row r="2713" spans="1:3" hidden="1">
      <c r="A2713" t="b">
        <f ca="1"/>
        <v>0</v>
      </c>
      <c r="B2713" t="b">
        <f ca="1"/>
        <v>0</v>
      </c>
      <c r="C2713" t="b">
        <f ca="1"/>
        <v>0</v>
      </c>
    </row>
    <row r="2714" spans="1:3" hidden="1">
      <c r="A2714" t="b">
        <f ca="1"/>
        <v>0</v>
      </c>
      <c r="B2714" t="b">
        <f ca="1"/>
        <v>0</v>
      </c>
      <c r="C2714" t="b">
        <f ca="1"/>
        <v>0</v>
      </c>
    </row>
    <row r="2715" spans="1:3" hidden="1">
      <c r="A2715" t="b">
        <f ca="1"/>
        <v>0</v>
      </c>
      <c r="B2715" t="b">
        <f ca="1"/>
        <v>0</v>
      </c>
      <c r="C2715" t="b">
        <f ca="1"/>
        <v>0</v>
      </c>
    </row>
    <row r="2716" spans="1:3" hidden="1">
      <c r="A2716" t="b">
        <f ca="1"/>
        <v>0</v>
      </c>
      <c r="B2716" t="b">
        <f ca="1"/>
        <v>0</v>
      </c>
      <c r="C2716" t="b">
        <f ca="1"/>
        <v>0</v>
      </c>
    </row>
    <row r="2717" spans="1:3" hidden="1">
      <c r="A2717" t="b">
        <f ca="1"/>
        <v>0</v>
      </c>
      <c r="B2717" t="b">
        <f ca="1"/>
        <v>0</v>
      </c>
      <c r="C2717" t="b">
        <f ca="1"/>
        <v>0</v>
      </c>
    </row>
    <row r="2718" spans="1:3" hidden="1">
      <c r="A2718" t="b">
        <f ca="1"/>
        <v>0</v>
      </c>
      <c r="B2718" t="b">
        <f ca="1"/>
        <v>0</v>
      </c>
      <c r="C2718" t="b">
        <f ca="1"/>
        <v>0</v>
      </c>
    </row>
    <row r="2719" spans="1:3" hidden="1">
      <c r="A2719" t="b">
        <f ca="1"/>
        <v>0</v>
      </c>
      <c r="B2719" t="b">
        <f ca="1"/>
        <v>0</v>
      </c>
      <c r="C2719" t="b">
        <f ca="1"/>
        <v>0</v>
      </c>
    </row>
    <row r="2720" spans="1:3" hidden="1">
      <c r="A2720" t="b">
        <f ca="1"/>
        <v>0</v>
      </c>
      <c r="B2720" t="b">
        <f ca="1"/>
        <v>0</v>
      </c>
      <c r="C2720" t="b">
        <f ca="1"/>
        <v>0</v>
      </c>
    </row>
    <row r="2721" spans="1:3" hidden="1">
      <c r="A2721" t="b">
        <f ca="1"/>
        <v>0</v>
      </c>
      <c r="B2721" t="b">
        <f ca="1"/>
        <v>0</v>
      </c>
      <c r="C2721" t="b">
        <f ca="1"/>
        <v>0</v>
      </c>
    </row>
    <row r="2722" spans="1:3" hidden="1">
      <c r="A2722" t="b">
        <f ca="1"/>
        <v>0</v>
      </c>
      <c r="B2722" t="b">
        <f ca="1"/>
        <v>0</v>
      </c>
      <c r="C2722" t="b">
        <f ca="1"/>
        <v>0</v>
      </c>
    </row>
    <row r="2723" spans="1:3" hidden="1">
      <c r="A2723" t="b">
        <f ca="1"/>
        <v>0</v>
      </c>
      <c r="B2723" t="b">
        <f ca="1"/>
        <v>0</v>
      </c>
      <c r="C2723" t="b">
        <f ca="1"/>
        <v>0</v>
      </c>
    </row>
    <row r="2724" spans="1:3" hidden="1">
      <c r="A2724" t="b">
        <f ca="1"/>
        <v>0</v>
      </c>
      <c r="B2724" t="b">
        <f ca="1"/>
        <v>0</v>
      </c>
      <c r="C2724" t="b">
        <f ca="1"/>
        <v>0</v>
      </c>
    </row>
    <row r="2725" spans="1:3" hidden="1">
      <c r="A2725" t="b">
        <f ca="1"/>
        <v>0</v>
      </c>
      <c r="B2725" t="b">
        <f ca="1"/>
        <v>0</v>
      </c>
      <c r="C2725" t="b">
        <f ca="1"/>
        <v>0</v>
      </c>
    </row>
    <row r="2726" spans="1:3" hidden="1">
      <c r="A2726" t="b">
        <f ca="1"/>
        <v>0</v>
      </c>
      <c r="B2726" t="b">
        <f ca="1"/>
        <v>0</v>
      </c>
      <c r="C2726" t="b">
        <f ca="1"/>
        <v>0</v>
      </c>
    </row>
    <row r="2727" spans="1:3" hidden="1">
      <c r="A2727" t="b">
        <f ca="1"/>
        <v>0</v>
      </c>
      <c r="B2727" t="b">
        <f ca="1"/>
        <v>0</v>
      </c>
      <c r="C2727" t="b">
        <f ca="1"/>
        <v>0</v>
      </c>
    </row>
    <row r="2728" spans="1:3" hidden="1">
      <c r="A2728" t="b">
        <f ca="1"/>
        <v>0</v>
      </c>
      <c r="B2728" t="b">
        <f ca="1"/>
        <v>0</v>
      </c>
      <c r="C2728" t="b">
        <f ca="1"/>
        <v>0</v>
      </c>
    </row>
    <row r="2729" spans="1:3" hidden="1">
      <c r="A2729" t="b">
        <f ca="1"/>
        <v>0</v>
      </c>
      <c r="B2729" t="b">
        <f ca="1"/>
        <v>0</v>
      </c>
      <c r="C2729" t="b">
        <f ca="1"/>
        <v>0</v>
      </c>
    </row>
    <row r="2730" spans="1:3" hidden="1">
      <c r="A2730" t="b">
        <f ca="1"/>
        <v>0</v>
      </c>
      <c r="B2730" t="b">
        <f ca="1"/>
        <v>0</v>
      </c>
      <c r="C2730" t="b">
        <f ca="1"/>
        <v>0</v>
      </c>
    </row>
    <row r="2731" spans="1:3" hidden="1">
      <c r="A2731" t="b">
        <f ca="1"/>
        <v>0</v>
      </c>
      <c r="B2731" t="b">
        <f ca="1"/>
        <v>0</v>
      </c>
      <c r="C2731" t="b">
        <f ca="1"/>
        <v>0</v>
      </c>
    </row>
    <row r="2732" spans="1:3" hidden="1">
      <c r="A2732" t="b">
        <f ca="1"/>
        <v>0</v>
      </c>
      <c r="B2732" t="b">
        <f ca="1"/>
        <v>0</v>
      </c>
      <c r="C2732" t="b">
        <f ca="1"/>
        <v>0</v>
      </c>
    </row>
    <row r="2733" spans="1:3" hidden="1">
      <c r="A2733" t="b">
        <f ca="1"/>
        <v>0</v>
      </c>
      <c r="B2733" t="b">
        <f ca="1"/>
        <v>0</v>
      </c>
      <c r="C2733" t="b">
        <f ca="1"/>
        <v>0</v>
      </c>
    </row>
    <row r="2734" spans="1:3" hidden="1">
      <c r="A2734" t="b">
        <f ca="1"/>
        <v>0</v>
      </c>
      <c r="B2734" t="b">
        <f ca="1"/>
        <v>0</v>
      </c>
      <c r="C2734" t="b">
        <f ca="1"/>
        <v>0</v>
      </c>
    </row>
    <row r="2735" spans="1:3" hidden="1">
      <c r="A2735" t="b">
        <f ca="1"/>
        <v>0</v>
      </c>
      <c r="B2735" t="b">
        <f ca="1"/>
        <v>0</v>
      </c>
      <c r="C2735" t="b">
        <f ca="1"/>
        <v>0</v>
      </c>
    </row>
    <row r="2736" spans="1:3" hidden="1">
      <c r="A2736" t="b">
        <f ca="1"/>
        <v>0</v>
      </c>
      <c r="B2736" t="b">
        <f ca="1"/>
        <v>0</v>
      </c>
      <c r="C2736" t="b">
        <f ca="1"/>
        <v>0</v>
      </c>
    </row>
    <row r="2737" spans="1:3" hidden="1">
      <c r="A2737" t="b">
        <f ca="1"/>
        <v>0</v>
      </c>
      <c r="B2737" t="b">
        <f ca="1"/>
        <v>0</v>
      </c>
      <c r="C2737" t="b">
        <f ca="1"/>
        <v>0</v>
      </c>
    </row>
    <row r="2738" spans="1:3" hidden="1">
      <c r="A2738" t="b">
        <f ca="1"/>
        <v>0</v>
      </c>
      <c r="B2738" t="b">
        <f ca="1"/>
        <v>0</v>
      </c>
      <c r="C2738" t="b">
        <f ca="1"/>
        <v>0</v>
      </c>
    </row>
    <row r="2739" spans="1:3" hidden="1">
      <c r="A2739" t="b">
        <f ca="1"/>
        <v>0</v>
      </c>
      <c r="B2739" t="b">
        <f ca="1"/>
        <v>0</v>
      </c>
      <c r="C2739" t="b">
        <f ca="1"/>
        <v>0</v>
      </c>
    </row>
    <row r="2740" spans="1:3" hidden="1">
      <c r="A2740" t="b">
        <f ca="1"/>
        <v>0</v>
      </c>
      <c r="B2740" t="b">
        <f ca="1"/>
        <v>0</v>
      </c>
      <c r="C2740" t="b">
        <f ca="1"/>
        <v>0</v>
      </c>
    </row>
    <row r="2741" spans="1:3" hidden="1">
      <c r="A2741" t="b">
        <f ca="1"/>
        <v>0</v>
      </c>
      <c r="B2741" t="b">
        <f ca="1"/>
        <v>0</v>
      </c>
      <c r="C2741" t="b">
        <f ca="1"/>
        <v>0</v>
      </c>
    </row>
    <row r="2742" spans="1:3" hidden="1">
      <c r="A2742" t="b">
        <f ca="1"/>
        <v>0</v>
      </c>
      <c r="B2742" t="b">
        <f ca="1"/>
        <v>0</v>
      </c>
      <c r="C2742" t="b">
        <f ca="1"/>
        <v>0</v>
      </c>
    </row>
    <row r="2743" spans="1:3" hidden="1">
      <c r="A2743" t="b">
        <f ca="1"/>
        <v>0</v>
      </c>
      <c r="B2743" t="b">
        <f ca="1"/>
        <v>0</v>
      </c>
      <c r="C2743" t="b">
        <f ca="1"/>
        <v>0</v>
      </c>
    </row>
    <row r="2744" spans="1:3" hidden="1">
      <c r="A2744" t="b">
        <f ca="1"/>
        <v>0</v>
      </c>
      <c r="B2744" t="b">
        <f ca="1"/>
        <v>0</v>
      </c>
      <c r="C2744" t="b">
        <f ca="1"/>
        <v>0</v>
      </c>
    </row>
    <row r="2745" spans="1:3" hidden="1">
      <c r="A2745" t="b">
        <f ca="1"/>
        <v>0</v>
      </c>
      <c r="B2745" t="b">
        <f ca="1"/>
        <v>0</v>
      </c>
      <c r="C2745" t="b">
        <f ca="1"/>
        <v>0</v>
      </c>
    </row>
    <row r="2746" spans="1:3" hidden="1">
      <c r="A2746" t="b">
        <f ca="1"/>
        <v>0</v>
      </c>
      <c r="B2746" t="b">
        <f ca="1"/>
        <v>0</v>
      </c>
      <c r="C2746" t="b">
        <f ca="1"/>
        <v>0</v>
      </c>
    </row>
    <row r="2747" spans="1:3" hidden="1">
      <c r="A2747" t="b">
        <f ca="1"/>
        <v>0</v>
      </c>
      <c r="B2747" t="b">
        <f ca="1"/>
        <v>0</v>
      </c>
      <c r="C2747" t="b">
        <f ca="1"/>
        <v>0</v>
      </c>
    </row>
    <row r="2748" spans="1:3" hidden="1">
      <c r="A2748" t="b">
        <f ca="1"/>
        <v>0</v>
      </c>
      <c r="B2748" t="b">
        <f ca="1"/>
        <v>0</v>
      </c>
      <c r="C2748" t="b">
        <f ca="1"/>
        <v>0</v>
      </c>
    </row>
    <row r="2749" spans="1:3" hidden="1">
      <c r="A2749" t="b">
        <f ca="1"/>
        <v>0</v>
      </c>
      <c r="B2749" t="b">
        <f ca="1"/>
        <v>0</v>
      </c>
      <c r="C2749" t="b">
        <f ca="1"/>
        <v>0</v>
      </c>
    </row>
    <row r="2750" spans="1:3" hidden="1">
      <c r="A2750" t="b">
        <f ca="1"/>
        <v>0</v>
      </c>
      <c r="B2750" t="b">
        <f ca="1"/>
        <v>0</v>
      </c>
      <c r="C2750" t="b">
        <f ca="1"/>
        <v>0</v>
      </c>
    </row>
    <row r="2751" spans="1:3" hidden="1">
      <c r="A2751" t="b">
        <f ca="1"/>
        <v>0</v>
      </c>
      <c r="B2751" t="b">
        <f ca="1"/>
        <v>0</v>
      </c>
      <c r="C2751" t="b">
        <f ca="1"/>
        <v>0</v>
      </c>
    </row>
    <row r="2752" spans="1:3" hidden="1">
      <c r="A2752" t="b">
        <f ca="1"/>
        <v>0</v>
      </c>
      <c r="B2752" t="b">
        <f ca="1"/>
        <v>0</v>
      </c>
      <c r="C2752" t="b">
        <f ca="1"/>
        <v>0</v>
      </c>
    </row>
    <row r="2753" spans="1:3" hidden="1">
      <c r="A2753" t="b">
        <f ca="1"/>
        <v>0</v>
      </c>
      <c r="B2753" t="b">
        <f ca="1"/>
        <v>0</v>
      </c>
      <c r="C2753" t="b">
        <f ca="1"/>
        <v>0</v>
      </c>
    </row>
    <row r="2754" spans="1:3" hidden="1">
      <c r="A2754" t="b">
        <f ca="1"/>
        <v>0</v>
      </c>
      <c r="B2754" t="b">
        <f ca="1"/>
        <v>0</v>
      </c>
      <c r="C2754" t="b">
        <f ca="1"/>
        <v>0</v>
      </c>
    </row>
    <row r="2755" spans="1:3" hidden="1">
      <c r="A2755" t="b">
        <f ca="1"/>
        <v>0</v>
      </c>
      <c r="B2755" t="b">
        <f ca="1"/>
        <v>0</v>
      </c>
      <c r="C2755" t="b">
        <f ca="1"/>
        <v>0</v>
      </c>
    </row>
    <row r="2756" spans="1:3" hidden="1">
      <c r="A2756" t="b">
        <f ca="1"/>
        <v>0</v>
      </c>
      <c r="B2756" t="b">
        <f ca="1"/>
        <v>0</v>
      </c>
      <c r="C2756" t="b">
        <f ca="1"/>
        <v>0</v>
      </c>
    </row>
    <row r="2757" spans="1:3" hidden="1">
      <c r="A2757" t="b">
        <f ca="1"/>
        <v>0</v>
      </c>
      <c r="B2757" t="b">
        <f ca="1"/>
        <v>0</v>
      </c>
      <c r="C2757" t="b">
        <f ca="1"/>
        <v>0</v>
      </c>
    </row>
    <row r="2758" spans="1:3" hidden="1">
      <c r="A2758" t="b">
        <f ca="1"/>
        <v>0</v>
      </c>
      <c r="B2758" t="b">
        <f ca="1"/>
        <v>0</v>
      </c>
      <c r="C2758" t="b">
        <f ca="1"/>
        <v>0</v>
      </c>
    </row>
    <row r="2759" spans="1:3" hidden="1">
      <c r="A2759" t="b">
        <f ca="1"/>
        <v>0</v>
      </c>
      <c r="B2759" t="b">
        <f ca="1"/>
        <v>0</v>
      </c>
      <c r="C2759" t="b">
        <f ca="1"/>
        <v>0</v>
      </c>
    </row>
    <row r="2760" spans="1:3" hidden="1">
      <c r="A2760" t="b">
        <f ca="1"/>
        <v>0</v>
      </c>
      <c r="B2760" t="b">
        <f ca="1"/>
        <v>0</v>
      </c>
      <c r="C2760" t="b">
        <f ca="1"/>
        <v>0</v>
      </c>
    </row>
    <row r="2761" spans="1:3" hidden="1">
      <c r="A2761" t="b">
        <f ca="1"/>
        <v>0</v>
      </c>
      <c r="B2761" t="b">
        <f ca="1"/>
        <v>0</v>
      </c>
      <c r="C2761" t="b">
        <f ca="1"/>
        <v>0</v>
      </c>
    </row>
    <row r="2762" spans="1:3" hidden="1">
      <c r="A2762" t="b">
        <f ca="1"/>
        <v>0</v>
      </c>
      <c r="B2762" t="b">
        <f ca="1"/>
        <v>0</v>
      </c>
      <c r="C2762" t="b">
        <f ca="1"/>
        <v>0</v>
      </c>
    </row>
    <row r="2763" spans="1:3" hidden="1">
      <c r="A2763" t="b">
        <f ca="1"/>
        <v>0</v>
      </c>
      <c r="B2763" t="b">
        <f ca="1"/>
        <v>0</v>
      </c>
      <c r="C2763" t="b">
        <f ca="1"/>
        <v>0</v>
      </c>
    </row>
    <row r="2764" spans="1:3" hidden="1">
      <c r="A2764" t="b">
        <f ca="1"/>
        <v>0</v>
      </c>
      <c r="B2764" t="b">
        <f ca="1"/>
        <v>0</v>
      </c>
      <c r="C2764" t="b">
        <f ca="1"/>
        <v>0</v>
      </c>
    </row>
    <row r="2765" spans="1:3" hidden="1">
      <c r="A2765" t="b">
        <f ca="1"/>
        <v>0</v>
      </c>
      <c r="B2765" t="b">
        <f ca="1"/>
        <v>0</v>
      </c>
      <c r="C2765" t="b">
        <f ca="1"/>
        <v>0</v>
      </c>
    </row>
    <row r="2766" spans="1:3" hidden="1">
      <c r="A2766" t="b">
        <f ca="1"/>
        <v>0</v>
      </c>
      <c r="B2766" t="b">
        <f ca="1"/>
        <v>0</v>
      </c>
      <c r="C2766" t="b">
        <f ca="1"/>
        <v>0</v>
      </c>
    </row>
    <row r="2767" spans="1:3" hidden="1">
      <c r="A2767" t="b">
        <f ca="1"/>
        <v>0</v>
      </c>
      <c r="B2767" t="b">
        <f ca="1"/>
        <v>0</v>
      </c>
      <c r="C2767" t="b">
        <f ca="1"/>
        <v>0</v>
      </c>
    </row>
    <row r="2768" spans="1:3" hidden="1">
      <c r="A2768" t="b">
        <f ca="1"/>
        <v>0</v>
      </c>
      <c r="B2768" t="b">
        <f ca="1"/>
        <v>0</v>
      </c>
      <c r="C2768" t="b">
        <f ca="1"/>
        <v>0</v>
      </c>
    </row>
    <row r="2769" spans="1:3" hidden="1">
      <c r="A2769" t="b">
        <f ca="1"/>
        <v>0</v>
      </c>
      <c r="B2769" t="b">
        <f ca="1"/>
        <v>0</v>
      </c>
      <c r="C2769" t="b">
        <f ca="1"/>
        <v>0</v>
      </c>
    </row>
    <row r="2770" spans="1:3" hidden="1">
      <c r="A2770" t="b">
        <f ca="1"/>
        <v>0</v>
      </c>
      <c r="B2770" t="b">
        <f ca="1"/>
        <v>0</v>
      </c>
      <c r="C2770" t="b">
        <f ca="1"/>
        <v>0</v>
      </c>
    </row>
    <row r="2771" spans="1:3" hidden="1">
      <c r="A2771" t="b">
        <f ca="1"/>
        <v>0</v>
      </c>
      <c r="B2771" t="b">
        <f ca="1"/>
        <v>0</v>
      </c>
      <c r="C2771" t="b">
        <f ca="1"/>
        <v>0</v>
      </c>
    </row>
    <row r="2772" spans="1:3" hidden="1">
      <c r="A2772" t="b">
        <f ca="1"/>
        <v>0</v>
      </c>
      <c r="B2772" t="b">
        <f ca="1"/>
        <v>0</v>
      </c>
      <c r="C2772" t="b">
        <f ca="1"/>
        <v>0</v>
      </c>
    </row>
    <row r="2773" spans="1:3" hidden="1">
      <c r="A2773" t="b">
        <f ca="1"/>
        <v>0</v>
      </c>
      <c r="B2773" t="b">
        <f ca="1"/>
        <v>0</v>
      </c>
      <c r="C2773" t="b">
        <f ca="1"/>
        <v>0</v>
      </c>
    </row>
    <row r="2774" spans="1:3" hidden="1">
      <c r="A2774" t="b">
        <f ca="1"/>
        <v>0</v>
      </c>
      <c r="B2774" t="b">
        <f ca="1"/>
        <v>0</v>
      </c>
      <c r="C2774" t="b">
        <f ca="1"/>
        <v>0</v>
      </c>
    </row>
    <row r="2775" spans="1:3" hidden="1">
      <c r="A2775" t="b">
        <f ca="1"/>
        <v>0</v>
      </c>
      <c r="B2775" t="b">
        <f ca="1"/>
        <v>0</v>
      </c>
      <c r="C2775" t="b">
        <f ca="1"/>
        <v>0</v>
      </c>
    </row>
    <row r="2776" spans="1:3" hidden="1">
      <c r="A2776" t="b">
        <f ca="1"/>
        <v>0</v>
      </c>
      <c r="B2776" t="b">
        <f ca="1"/>
        <v>0</v>
      </c>
      <c r="C2776" t="b">
        <f ca="1"/>
        <v>0</v>
      </c>
    </row>
    <row r="2777" spans="1:3" hidden="1">
      <c r="A2777" t="b">
        <f ca="1"/>
        <v>0</v>
      </c>
      <c r="B2777" t="b">
        <f ca="1"/>
        <v>0</v>
      </c>
      <c r="C2777" t="b">
        <f ca="1"/>
        <v>0</v>
      </c>
    </row>
    <row r="2778" spans="1:3" hidden="1">
      <c r="A2778" t="b">
        <f ca="1"/>
        <v>0</v>
      </c>
      <c r="B2778" t="b">
        <f ca="1"/>
        <v>0</v>
      </c>
      <c r="C2778" t="b">
        <f ca="1"/>
        <v>0</v>
      </c>
    </row>
    <row r="2779" spans="1:3" hidden="1">
      <c r="A2779" t="b">
        <f ca="1"/>
        <v>0</v>
      </c>
      <c r="B2779" t="b">
        <f ca="1"/>
        <v>0</v>
      </c>
      <c r="C2779" t="b">
        <f ca="1"/>
        <v>0</v>
      </c>
    </row>
    <row r="2780" spans="1:3" hidden="1">
      <c r="A2780" t="b">
        <f ca="1"/>
        <v>0</v>
      </c>
      <c r="B2780" t="b">
        <f ca="1"/>
        <v>0</v>
      </c>
      <c r="C2780" t="b">
        <f ca="1"/>
        <v>0</v>
      </c>
    </row>
    <row r="2781" spans="1:3" hidden="1">
      <c r="A2781" t="b">
        <f ca="1"/>
        <v>0</v>
      </c>
      <c r="B2781" t="b">
        <f ca="1"/>
        <v>0</v>
      </c>
      <c r="C2781" t="b">
        <f ca="1"/>
        <v>0</v>
      </c>
    </row>
    <row r="2782" spans="1:3" hidden="1">
      <c r="A2782" t="b">
        <f ca="1"/>
        <v>0</v>
      </c>
      <c r="B2782" t="b">
        <f ca="1"/>
        <v>0</v>
      </c>
      <c r="C2782" t="b">
        <f ca="1"/>
        <v>0</v>
      </c>
    </row>
    <row r="2783" spans="1:3" hidden="1">
      <c r="A2783" t="b">
        <f ca="1"/>
        <v>0</v>
      </c>
      <c r="B2783" t="b">
        <f ca="1"/>
        <v>0</v>
      </c>
      <c r="C2783" t="b">
        <f ca="1"/>
        <v>0</v>
      </c>
    </row>
    <row r="2784" spans="1:3" hidden="1">
      <c r="A2784" t="b">
        <f ca="1"/>
        <v>0</v>
      </c>
      <c r="B2784" t="b">
        <f ca="1"/>
        <v>0</v>
      </c>
      <c r="C2784" t="b">
        <f ca="1"/>
        <v>0</v>
      </c>
    </row>
    <row r="2785" spans="1:3" hidden="1">
      <c r="A2785" t="b">
        <f ca="1"/>
        <v>0</v>
      </c>
      <c r="B2785" t="b">
        <f ca="1"/>
        <v>0</v>
      </c>
      <c r="C2785" t="b">
        <f ca="1"/>
        <v>0</v>
      </c>
    </row>
    <row r="2786" spans="1:3" hidden="1">
      <c r="A2786" t="b">
        <f ca="1"/>
        <v>0</v>
      </c>
      <c r="B2786" t="b">
        <f ca="1"/>
        <v>0</v>
      </c>
      <c r="C2786" t="b">
        <f ca="1"/>
        <v>0</v>
      </c>
    </row>
    <row r="2787" spans="1:3" hidden="1">
      <c r="A2787" t="b">
        <f ca="1"/>
        <v>0</v>
      </c>
      <c r="B2787" t="b">
        <f ca="1"/>
        <v>0</v>
      </c>
      <c r="C2787" t="b">
        <f ca="1"/>
        <v>0</v>
      </c>
    </row>
    <row r="2788" spans="1:3" hidden="1">
      <c r="A2788" t="b">
        <f ca="1"/>
        <v>0</v>
      </c>
      <c r="B2788" t="b">
        <f ca="1"/>
        <v>0</v>
      </c>
      <c r="C2788" t="b">
        <f ca="1"/>
        <v>0</v>
      </c>
    </row>
    <row r="2789" spans="1:3" hidden="1">
      <c r="A2789" t="b">
        <f ca="1"/>
        <v>0</v>
      </c>
      <c r="B2789" t="b">
        <f ca="1"/>
        <v>0</v>
      </c>
      <c r="C2789" t="b">
        <f ca="1"/>
        <v>0</v>
      </c>
    </row>
    <row r="2790" spans="1:3" hidden="1">
      <c r="A2790" t="b">
        <f ca="1"/>
        <v>0</v>
      </c>
      <c r="B2790" t="b">
        <f ca="1"/>
        <v>0</v>
      </c>
      <c r="C2790" t="b">
        <f ca="1"/>
        <v>0</v>
      </c>
    </row>
    <row r="2791" spans="1:3" hidden="1">
      <c r="A2791" t="b">
        <f ca="1"/>
        <v>0</v>
      </c>
      <c r="B2791" t="b">
        <f ca="1"/>
        <v>0</v>
      </c>
      <c r="C2791" t="b">
        <f ca="1"/>
        <v>0</v>
      </c>
    </row>
    <row r="2792" spans="1:3" hidden="1">
      <c r="A2792" t="b">
        <f ca="1"/>
        <v>0</v>
      </c>
      <c r="B2792" t="b">
        <f ca="1"/>
        <v>0</v>
      </c>
      <c r="C2792" t="b">
        <f ca="1"/>
        <v>0</v>
      </c>
    </row>
    <row r="2793" spans="1:3" hidden="1">
      <c r="A2793" t="b">
        <f ca="1"/>
        <v>0</v>
      </c>
      <c r="B2793" t="b">
        <f ca="1"/>
        <v>0</v>
      </c>
      <c r="C2793" t="b">
        <f ca="1"/>
        <v>0</v>
      </c>
    </row>
    <row r="2794" spans="1:3" hidden="1">
      <c r="A2794" t="b">
        <f ca="1"/>
        <v>0</v>
      </c>
      <c r="B2794" t="b">
        <f ca="1"/>
        <v>0</v>
      </c>
      <c r="C2794" t="b">
        <f ca="1"/>
        <v>0</v>
      </c>
    </row>
    <row r="2795" spans="1:3" hidden="1">
      <c r="A2795" t="b">
        <f ca="1"/>
        <v>0</v>
      </c>
      <c r="B2795" t="b">
        <f ca="1"/>
        <v>0</v>
      </c>
      <c r="C2795" t="b">
        <f ca="1"/>
        <v>0</v>
      </c>
    </row>
    <row r="2796" spans="1:3" hidden="1">
      <c r="A2796" t="b">
        <f ca="1"/>
        <v>0</v>
      </c>
      <c r="B2796" t="b">
        <f ca="1"/>
        <v>0</v>
      </c>
      <c r="C2796" t="b">
        <f ca="1"/>
        <v>0</v>
      </c>
    </row>
    <row r="2797" spans="1:3" hidden="1">
      <c r="A2797" t="b">
        <f ca="1"/>
        <v>0</v>
      </c>
      <c r="B2797" t="b">
        <f ca="1"/>
        <v>0</v>
      </c>
      <c r="C2797" t="b">
        <f ca="1"/>
        <v>0</v>
      </c>
    </row>
    <row r="2798" spans="1:3" hidden="1">
      <c r="A2798" t="b">
        <f ca="1"/>
        <v>0</v>
      </c>
      <c r="B2798" t="b">
        <f ca="1"/>
        <v>0</v>
      </c>
      <c r="C2798" t="b">
        <f ca="1"/>
        <v>0</v>
      </c>
    </row>
    <row r="2799" spans="1:3" hidden="1">
      <c r="A2799" t="b">
        <f ca="1"/>
        <v>0</v>
      </c>
      <c r="B2799" t="b">
        <f ca="1"/>
        <v>0</v>
      </c>
      <c r="C2799" t="b">
        <f ca="1"/>
        <v>0</v>
      </c>
    </row>
    <row r="2800" spans="1:3" hidden="1">
      <c r="A2800" t="b">
        <f ca="1"/>
        <v>0</v>
      </c>
      <c r="B2800" t="b">
        <f ca="1"/>
        <v>0</v>
      </c>
      <c r="C2800" t="b">
        <f ca="1"/>
        <v>0</v>
      </c>
    </row>
    <row r="2801" spans="1:3" hidden="1">
      <c r="A2801" t="b">
        <f ca="1"/>
        <v>0</v>
      </c>
      <c r="B2801" t="b">
        <f ca="1"/>
        <v>0</v>
      </c>
      <c r="C2801" t="b">
        <f ca="1"/>
        <v>0</v>
      </c>
    </row>
    <row r="2802" spans="1:3" hidden="1">
      <c r="A2802" t="b">
        <f ca="1"/>
        <v>0</v>
      </c>
      <c r="B2802" t="b">
        <f ca="1"/>
        <v>0</v>
      </c>
      <c r="C2802" t="b">
        <f ca="1"/>
        <v>0</v>
      </c>
    </row>
    <row r="2803" spans="1:3" hidden="1">
      <c r="A2803" t="b">
        <f ca="1"/>
        <v>0</v>
      </c>
      <c r="B2803" t="b">
        <f ca="1"/>
        <v>0</v>
      </c>
      <c r="C2803" t="b">
        <f ca="1"/>
        <v>0</v>
      </c>
    </row>
    <row r="2804" spans="1:3" hidden="1">
      <c r="A2804" t="b">
        <f ca="1"/>
        <v>0</v>
      </c>
      <c r="B2804" t="b">
        <f ca="1"/>
        <v>0</v>
      </c>
      <c r="C2804" t="b">
        <f ca="1"/>
        <v>0</v>
      </c>
    </row>
    <row r="2805" spans="1:3" hidden="1">
      <c r="A2805" t="b">
        <f ca="1"/>
        <v>0</v>
      </c>
      <c r="B2805" t="b">
        <f ca="1"/>
        <v>0</v>
      </c>
      <c r="C2805" t="b">
        <f ca="1"/>
        <v>0</v>
      </c>
    </row>
    <row r="2806" spans="1:3" hidden="1">
      <c r="A2806" t="b">
        <f ca="1"/>
        <v>0</v>
      </c>
      <c r="B2806" t="b">
        <f ca="1"/>
        <v>0</v>
      </c>
      <c r="C2806" t="b">
        <f ca="1"/>
        <v>0</v>
      </c>
    </row>
    <row r="2807" spans="1:3" hidden="1">
      <c r="A2807" t="b">
        <f ca="1"/>
        <v>0</v>
      </c>
      <c r="B2807" t="b">
        <f ca="1"/>
        <v>0</v>
      </c>
      <c r="C2807" t="b">
        <f ca="1"/>
        <v>0</v>
      </c>
    </row>
    <row r="2808" spans="1:3" hidden="1">
      <c r="A2808" t="b">
        <f ca="1"/>
        <v>0</v>
      </c>
      <c r="B2808" t="b">
        <f ca="1"/>
        <v>0</v>
      </c>
      <c r="C2808" t="b">
        <f ca="1"/>
        <v>0</v>
      </c>
    </row>
    <row r="2809" spans="1:3" hidden="1">
      <c r="A2809" t="b">
        <f ca="1"/>
        <v>0</v>
      </c>
      <c r="B2809" t="b">
        <f ca="1"/>
        <v>0</v>
      </c>
      <c r="C2809" t="b">
        <f ca="1"/>
        <v>0</v>
      </c>
    </row>
    <row r="2810" spans="1:3" hidden="1">
      <c r="A2810" t="b">
        <f ca="1"/>
        <v>0</v>
      </c>
      <c r="B2810" t="b">
        <f ca="1"/>
        <v>0</v>
      </c>
      <c r="C2810" t="b">
        <f ca="1"/>
        <v>0</v>
      </c>
    </row>
    <row r="2811" spans="1:3" hidden="1">
      <c r="A2811" t="b">
        <f ca="1"/>
        <v>0</v>
      </c>
      <c r="B2811" t="b">
        <f ca="1"/>
        <v>0</v>
      </c>
      <c r="C2811" t="b">
        <f ca="1"/>
        <v>0</v>
      </c>
    </row>
    <row r="2812" spans="1:3" hidden="1">
      <c r="A2812" t="b">
        <f ca="1"/>
        <v>0</v>
      </c>
      <c r="B2812" t="b">
        <f ca="1"/>
        <v>0</v>
      </c>
      <c r="C2812" t="b">
        <f ca="1"/>
        <v>0</v>
      </c>
    </row>
    <row r="2813" spans="1:3" hidden="1">
      <c r="A2813" t="b">
        <f ca="1"/>
        <v>0</v>
      </c>
      <c r="B2813" t="b">
        <f ca="1"/>
        <v>0</v>
      </c>
      <c r="C2813" t="b">
        <f ca="1"/>
        <v>0</v>
      </c>
    </row>
    <row r="2814" spans="1:3" hidden="1">
      <c r="A2814" t="b">
        <f ca="1"/>
        <v>0</v>
      </c>
      <c r="B2814" t="b">
        <f ca="1"/>
        <v>0</v>
      </c>
      <c r="C2814" t="b">
        <f ca="1"/>
        <v>0</v>
      </c>
    </row>
    <row r="2815" spans="1:3" hidden="1">
      <c r="A2815" t="b">
        <f ca="1"/>
        <v>0</v>
      </c>
      <c r="B2815" t="b">
        <f ca="1"/>
        <v>0</v>
      </c>
      <c r="C2815" t="b">
        <f ca="1"/>
        <v>0</v>
      </c>
    </row>
    <row r="2816" spans="1:3" hidden="1">
      <c r="A2816" t="b">
        <f ca="1"/>
        <v>0</v>
      </c>
      <c r="B2816" t="b">
        <f ca="1"/>
        <v>0</v>
      </c>
      <c r="C2816" t="b">
        <f ca="1"/>
        <v>0</v>
      </c>
    </row>
    <row r="2817" spans="1:3" hidden="1">
      <c r="A2817" t="b">
        <f ca="1"/>
        <v>0</v>
      </c>
      <c r="B2817" t="b">
        <f ca="1"/>
        <v>0</v>
      </c>
      <c r="C2817" t="b">
        <f ca="1"/>
        <v>0</v>
      </c>
    </row>
    <row r="2818" spans="1:3" hidden="1">
      <c r="A2818" t="b">
        <f ca="1"/>
        <v>0</v>
      </c>
      <c r="B2818" t="b">
        <f ca="1"/>
        <v>0</v>
      </c>
      <c r="C2818" t="b">
        <f ca="1"/>
        <v>0</v>
      </c>
    </row>
    <row r="2819" spans="1:3" hidden="1">
      <c r="A2819" t="b">
        <f ca="1"/>
        <v>0</v>
      </c>
      <c r="B2819" t="b">
        <f ca="1"/>
        <v>0</v>
      </c>
      <c r="C2819" t="b">
        <f ca="1"/>
        <v>0</v>
      </c>
    </row>
    <row r="2820" spans="1:3" hidden="1">
      <c r="A2820" t="b">
        <f ca="1"/>
        <v>0</v>
      </c>
      <c r="B2820" t="b">
        <f ca="1"/>
        <v>0</v>
      </c>
      <c r="C2820" t="b">
        <f ca="1"/>
        <v>0</v>
      </c>
    </row>
    <row r="2821" spans="1:3" hidden="1">
      <c r="A2821" t="b">
        <f ca="1"/>
        <v>0</v>
      </c>
      <c r="B2821" t="b">
        <f ca="1"/>
        <v>0</v>
      </c>
      <c r="C2821" t="b">
        <f ca="1"/>
        <v>0</v>
      </c>
    </row>
    <row r="2822" spans="1:3" hidden="1">
      <c r="A2822" t="b">
        <f ca="1"/>
        <v>0</v>
      </c>
      <c r="B2822" t="b">
        <f ca="1"/>
        <v>0</v>
      </c>
      <c r="C2822" t="b">
        <f ca="1"/>
        <v>0</v>
      </c>
    </row>
    <row r="2823" spans="1:3" hidden="1">
      <c r="A2823" t="b">
        <f ca="1"/>
        <v>0</v>
      </c>
      <c r="B2823" t="b">
        <f ca="1"/>
        <v>0</v>
      </c>
      <c r="C2823" t="b">
        <f ca="1"/>
        <v>0</v>
      </c>
    </row>
    <row r="2824" spans="1:3" hidden="1">
      <c r="A2824" t="b">
        <f ca="1"/>
        <v>0</v>
      </c>
      <c r="B2824" t="b">
        <f ca="1"/>
        <v>0</v>
      </c>
      <c r="C2824" t="b">
        <f ca="1"/>
        <v>0</v>
      </c>
    </row>
    <row r="2825" spans="1:3" hidden="1">
      <c r="A2825" t="b">
        <f ca="1"/>
        <v>0</v>
      </c>
      <c r="B2825" t="b">
        <f ca="1"/>
        <v>0</v>
      </c>
      <c r="C2825" t="b">
        <f ca="1"/>
        <v>0</v>
      </c>
    </row>
    <row r="2826" spans="1:3" hidden="1">
      <c r="A2826" t="b">
        <f ca="1"/>
        <v>0</v>
      </c>
      <c r="B2826" t="b">
        <f ca="1"/>
        <v>0</v>
      </c>
      <c r="C2826" t="b">
        <f ca="1"/>
        <v>0</v>
      </c>
    </row>
    <row r="2827" spans="1:3" hidden="1">
      <c r="A2827" t="b">
        <f ca="1"/>
        <v>0</v>
      </c>
      <c r="B2827" t="b">
        <f ca="1"/>
        <v>0</v>
      </c>
      <c r="C2827" t="b">
        <f ca="1"/>
        <v>0</v>
      </c>
    </row>
    <row r="2828" spans="1:3" hidden="1">
      <c r="A2828" t="b">
        <f ca="1"/>
        <v>0</v>
      </c>
      <c r="B2828" t="b">
        <f ca="1"/>
        <v>0</v>
      </c>
      <c r="C2828" t="b">
        <f ca="1"/>
        <v>0</v>
      </c>
    </row>
    <row r="2829" spans="1:3" hidden="1">
      <c r="A2829" t="b">
        <f ca="1"/>
        <v>0</v>
      </c>
      <c r="B2829" t="b">
        <f ca="1"/>
        <v>0</v>
      </c>
      <c r="C2829" t="b">
        <f ca="1"/>
        <v>0</v>
      </c>
    </row>
    <row r="2830" spans="1:3" hidden="1">
      <c r="A2830" t="b">
        <f ca="1"/>
        <v>0</v>
      </c>
      <c r="B2830" t="b">
        <f ca="1"/>
        <v>0</v>
      </c>
      <c r="C2830" t="b">
        <f ca="1"/>
        <v>0</v>
      </c>
    </row>
    <row r="2831" spans="1:3" hidden="1">
      <c r="A2831" t="b">
        <f ca="1"/>
        <v>0</v>
      </c>
      <c r="B2831" t="b">
        <f ca="1"/>
        <v>0</v>
      </c>
      <c r="C2831" t="b">
        <f ca="1"/>
        <v>0</v>
      </c>
    </row>
    <row r="2832" spans="1:3" hidden="1">
      <c r="A2832" t="b">
        <f ca="1"/>
        <v>0</v>
      </c>
      <c r="B2832" t="b">
        <f ca="1"/>
        <v>0</v>
      </c>
      <c r="C2832" t="b">
        <f ca="1"/>
        <v>0</v>
      </c>
    </row>
    <row r="2833" spans="1:3" hidden="1">
      <c r="A2833" t="b">
        <f ca="1"/>
        <v>0</v>
      </c>
      <c r="B2833" t="b">
        <f ca="1"/>
        <v>0</v>
      </c>
      <c r="C2833" t="b">
        <f ca="1"/>
        <v>0</v>
      </c>
    </row>
    <row r="2834" spans="1:3" hidden="1">
      <c r="A2834" t="b">
        <f ca="1"/>
        <v>0</v>
      </c>
      <c r="B2834" t="b">
        <f ca="1"/>
        <v>0</v>
      </c>
      <c r="C2834" t="b">
        <f ca="1"/>
        <v>0</v>
      </c>
    </row>
    <row r="2835" spans="1:3" hidden="1">
      <c r="A2835" t="b">
        <f ca="1"/>
        <v>0</v>
      </c>
      <c r="B2835" t="b">
        <f ca="1"/>
        <v>0</v>
      </c>
      <c r="C2835" t="b">
        <f ca="1"/>
        <v>0</v>
      </c>
    </row>
    <row r="2836" spans="1:3" hidden="1">
      <c r="A2836" t="b">
        <f ca="1"/>
        <v>0</v>
      </c>
      <c r="B2836" t="b">
        <f ca="1"/>
        <v>0</v>
      </c>
      <c r="C2836" t="b">
        <f ca="1"/>
        <v>0</v>
      </c>
    </row>
    <row r="2837" spans="1:3" hidden="1">
      <c r="A2837" t="b">
        <f ca="1"/>
        <v>0</v>
      </c>
      <c r="B2837" t="b">
        <f ca="1"/>
        <v>0</v>
      </c>
      <c r="C2837" t="b">
        <f ca="1"/>
        <v>0</v>
      </c>
    </row>
    <row r="2838" spans="1:3" hidden="1">
      <c r="A2838" t="b">
        <f ca="1"/>
        <v>0</v>
      </c>
      <c r="B2838" t="b">
        <f ca="1"/>
        <v>0</v>
      </c>
      <c r="C2838" t="b">
        <f ca="1"/>
        <v>0</v>
      </c>
    </row>
    <row r="2839" spans="1:3" hidden="1">
      <c r="A2839" t="b">
        <f ca="1"/>
        <v>0</v>
      </c>
      <c r="B2839" t="b">
        <f ca="1"/>
        <v>0</v>
      </c>
      <c r="C2839" t="b">
        <f ca="1"/>
        <v>0</v>
      </c>
    </row>
    <row r="2840" spans="1:3" hidden="1">
      <c r="A2840" t="b">
        <f ca="1"/>
        <v>0</v>
      </c>
      <c r="B2840" t="b">
        <f ca="1"/>
        <v>0</v>
      </c>
      <c r="C2840" t="b">
        <f ca="1"/>
        <v>0</v>
      </c>
    </row>
    <row r="2841" spans="1:3" hidden="1">
      <c r="A2841" t="b">
        <f ca="1"/>
        <v>0</v>
      </c>
      <c r="B2841" t="b">
        <f ca="1"/>
        <v>0</v>
      </c>
      <c r="C2841" t="b">
        <f ca="1"/>
        <v>0</v>
      </c>
    </row>
    <row r="2842" spans="1:3" hidden="1">
      <c r="A2842" t="b">
        <f ca="1"/>
        <v>0</v>
      </c>
      <c r="B2842" t="b">
        <f ca="1"/>
        <v>0</v>
      </c>
      <c r="C2842" t="b">
        <f ca="1"/>
        <v>0</v>
      </c>
    </row>
    <row r="2843" spans="1:3" hidden="1">
      <c r="A2843" t="b">
        <f ca="1"/>
        <v>0</v>
      </c>
      <c r="B2843" t="b">
        <f ca="1"/>
        <v>0</v>
      </c>
      <c r="C2843" t="b">
        <f ca="1"/>
        <v>0</v>
      </c>
    </row>
    <row r="2844" spans="1:3" hidden="1">
      <c r="A2844" t="b">
        <f ca="1"/>
        <v>0</v>
      </c>
      <c r="B2844" t="b">
        <f ca="1"/>
        <v>0</v>
      </c>
      <c r="C2844" t="b">
        <f ca="1"/>
        <v>0</v>
      </c>
    </row>
    <row r="2845" spans="1:3" hidden="1">
      <c r="A2845" t="b">
        <f ca="1"/>
        <v>0</v>
      </c>
      <c r="B2845" t="b">
        <f ca="1"/>
        <v>0</v>
      </c>
      <c r="C2845" t="b">
        <f ca="1"/>
        <v>0</v>
      </c>
    </row>
    <row r="2846" spans="1:3" hidden="1">
      <c r="A2846" t="b">
        <f ca="1"/>
        <v>0</v>
      </c>
      <c r="B2846" t="b">
        <f ca="1"/>
        <v>0</v>
      </c>
      <c r="C2846" t="b">
        <f ca="1"/>
        <v>0</v>
      </c>
    </row>
    <row r="2847" spans="1:3" hidden="1">
      <c r="A2847" t="b">
        <f ca="1"/>
        <v>0</v>
      </c>
      <c r="B2847" t="b">
        <f ca="1"/>
        <v>0</v>
      </c>
      <c r="C2847" t="b">
        <f ca="1"/>
        <v>0</v>
      </c>
    </row>
    <row r="2848" spans="1:3" hidden="1">
      <c r="A2848" t="b">
        <f ca="1"/>
        <v>0</v>
      </c>
      <c r="B2848" t="b">
        <f ca="1"/>
        <v>0</v>
      </c>
      <c r="C2848" t="b">
        <f ca="1"/>
        <v>0</v>
      </c>
    </row>
    <row r="2849" spans="1:3" hidden="1">
      <c r="A2849" t="b">
        <f ca="1"/>
        <v>0</v>
      </c>
      <c r="B2849" t="b">
        <f ca="1"/>
        <v>0</v>
      </c>
      <c r="C2849" t="b">
        <f ca="1"/>
        <v>0</v>
      </c>
    </row>
    <row r="2850" spans="1:3" hidden="1">
      <c r="A2850" t="b">
        <f ca="1"/>
        <v>0</v>
      </c>
      <c r="B2850" t="b">
        <f ca="1"/>
        <v>0</v>
      </c>
      <c r="C2850" t="b">
        <f ca="1"/>
        <v>0</v>
      </c>
    </row>
    <row r="2851" spans="1:3" hidden="1">
      <c r="A2851" t="b">
        <f ca="1"/>
        <v>0</v>
      </c>
      <c r="B2851" t="b">
        <f ca="1"/>
        <v>0</v>
      </c>
      <c r="C2851" t="b">
        <f ca="1"/>
        <v>0</v>
      </c>
    </row>
    <row r="2852" spans="1:3" hidden="1">
      <c r="A2852" t="b">
        <f ca="1"/>
        <v>0</v>
      </c>
      <c r="B2852" t="b">
        <f ca="1"/>
        <v>0</v>
      </c>
      <c r="C2852" t="b">
        <f ca="1"/>
        <v>0</v>
      </c>
    </row>
    <row r="2853" spans="1:3" hidden="1">
      <c r="A2853" t="b">
        <f ca="1"/>
        <v>0</v>
      </c>
      <c r="B2853" t="b">
        <f ca="1"/>
        <v>0</v>
      </c>
      <c r="C2853" t="b">
        <f ca="1"/>
        <v>0</v>
      </c>
    </row>
    <row r="2854" spans="1:3" hidden="1">
      <c r="A2854" t="b">
        <f ca="1"/>
        <v>0</v>
      </c>
      <c r="B2854" t="b">
        <f ca="1"/>
        <v>0</v>
      </c>
      <c r="C2854" t="b">
        <f ca="1"/>
        <v>0</v>
      </c>
    </row>
    <row r="2855" spans="1:3" hidden="1">
      <c r="A2855" t="b">
        <f ca="1"/>
        <v>0</v>
      </c>
      <c r="B2855" t="b">
        <f ca="1"/>
        <v>0</v>
      </c>
      <c r="C2855" t="b">
        <f ca="1"/>
        <v>0</v>
      </c>
    </row>
    <row r="2856" spans="1:3" hidden="1">
      <c r="A2856" t="b">
        <f ca="1"/>
        <v>0</v>
      </c>
      <c r="B2856" t="b">
        <f ca="1"/>
        <v>0</v>
      </c>
      <c r="C2856" t="b">
        <f ca="1"/>
        <v>0</v>
      </c>
    </row>
    <row r="2857" spans="1:3" hidden="1">
      <c r="A2857" t="b">
        <f ca="1"/>
        <v>0</v>
      </c>
      <c r="B2857" t="b">
        <f ca="1"/>
        <v>0</v>
      </c>
      <c r="C2857" t="b">
        <f ca="1"/>
        <v>0</v>
      </c>
    </row>
    <row r="2858" spans="1:3" hidden="1">
      <c r="A2858" t="b">
        <f ca="1"/>
        <v>0</v>
      </c>
      <c r="B2858" t="b">
        <f ca="1"/>
        <v>0</v>
      </c>
      <c r="C2858" t="b">
        <f ca="1"/>
        <v>0</v>
      </c>
    </row>
    <row r="2859" spans="1:3" hidden="1">
      <c r="A2859" t="b">
        <f ca="1"/>
        <v>0</v>
      </c>
      <c r="B2859" t="b">
        <f ca="1"/>
        <v>0</v>
      </c>
      <c r="C2859" t="b">
        <f ca="1"/>
        <v>0</v>
      </c>
    </row>
    <row r="2860" spans="1:3" hidden="1">
      <c r="A2860" t="b">
        <f ca="1"/>
        <v>0</v>
      </c>
      <c r="B2860" t="b">
        <f ca="1"/>
        <v>0</v>
      </c>
      <c r="C2860" t="b">
        <f ca="1"/>
        <v>0</v>
      </c>
    </row>
    <row r="2861" spans="1:3" hidden="1">
      <c r="A2861" t="b">
        <f ca="1"/>
        <v>0</v>
      </c>
      <c r="B2861" t="b">
        <f ca="1"/>
        <v>0</v>
      </c>
      <c r="C2861" t="b">
        <f ca="1"/>
        <v>0</v>
      </c>
    </row>
    <row r="2862" spans="1:3" hidden="1">
      <c r="A2862" t="b">
        <f ca="1"/>
        <v>0</v>
      </c>
      <c r="B2862" t="b">
        <f ca="1"/>
        <v>0</v>
      </c>
      <c r="C2862" t="b">
        <f ca="1"/>
        <v>0</v>
      </c>
    </row>
    <row r="2863" spans="1:3" hidden="1">
      <c r="A2863" t="b">
        <f ca="1"/>
        <v>0</v>
      </c>
      <c r="B2863" t="b">
        <f ca="1"/>
        <v>0</v>
      </c>
      <c r="C2863" t="b">
        <f ca="1"/>
        <v>0</v>
      </c>
    </row>
    <row r="2864" spans="1:3" hidden="1">
      <c r="A2864" t="b">
        <f ca="1"/>
        <v>0</v>
      </c>
      <c r="B2864" t="b">
        <f ca="1"/>
        <v>0</v>
      </c>
      <c r="C2864" t="b">
        <f ca="1"/>
        <v>0</v>
      </c>
    </row>
    <row r="2865" spans="1:3" hidden="1">
      <c r="A2865" t="b">
        <f ca="1"/>
        <v>0</v>
      </c>
      <c r="B2865" t="b">
        <f ca="1"/>
        <v>0</v>
      </c>
      <c r="C2865" t="b">
        <f ca="1"/>
        <v>0</v>
      </c>
    </row>
    <row r="2866" spans="1:3" hidden="1">
      <c r="A2866" t="b">
        <f ca="1"/>
        <v>0</v>
      </c>
      <c r="B2866" t="b">
        <f ca="1"/>
        <v>0</v>
      </c>
      <c r="C2866" t="b">
        <f ca="1"/>
        <v>0</v>
      </c>
    </row>
    <row r="2867" spans="1:3" hidden="1">
      <c r="A2867" t="b">
        <f ca="1"/>
        <v>0</v>
      </c>
      <c r="B2867" t="b">
        <f ca="1"/>
        <v>0</v>
      </c>
      <c r="C2867" t="b">
        <f ca="1"/>
        <v>0</v>
      </c>
    </row>
    <row r="2868" spans="1:3" hidden="1">
      <c r="A2868" t="b">
        <f ca="1"/>
        <v>0</v>
      </c>
      <c r="B2868" t="b">
        <f ca="1"/>
        <v>0</v>
      </c>
      <c r="C2868" t="b">
        <f ca="1"/>
        <v>0</v>
      </c>
    </row>
    <row r="2869" spans="1:3" hidden="1">
      <c r="A2869" t="b">
        <f ca="1"/>
        <v>0</v>
      </c>
      <c r="B2869" t="b">
        <f ca="1"/>
        <v>0</v>
      </c>
      <c r="C2869" t="b">
        <f ca="1"/>
        <v>0</v>
      </c>
    </row>
    <row r="2870" spans="1:3" hidden="1">
      <c r="A2870" t="b">
        <f ca="1"/>
        <v>0</v>
      </c>
      <c r="B2870" t="b">
        <f ca="1"/>
        <v>0</v>
      </c>
      <c r="C2870" t="b">
        <f ca="1"/>
        <v>0</v>
      </c>
    </row>
    <row r="2871" spans="1:3" hidden="1">
      <c r="A2871" t="b">
        <f ca="1"/>
        <v>0</v>
      </c>
      <c r="B2871" t="b">
        <f ca="1"/>
        <v>0</v>
      </c>
      <c r="C2871" t="b">
        <f ca="1"/>
        <v>0</v>
      </c>
    </row>
    <row r="2872" spans="1:3" hidden="1">
      <c r="A2872" t="b">
        <f ca="1"/>
        <v>0</v>
      </c>
      <c r="B2872" t="b">
        <f ca="1"/>
        <v>0</v>
      </c>
      <c r="C2872" t="b">
        <f ca="1"/>
        <v>0</v>
      </c>
    </row>
    <row r="2873" spans="1:3" hidden="1">
      <c r="A2873" t="b">
        <f ca="1"/>
        <v>0</v>
      </c>
      <c r="B2873" t="b">
        <f ca="1"/>
        <v>0</v>
      </c>
      <c r="C2873" t="b">
        <f ca="1"/>
        <v>0</v>
      </c>
    </row>
    <row r="2874" spans="1:3" hidden="1">
      <c r="A2874" t="b">
        <f ca="1"/>
        <v>0</v>
      </c>
      <c r="B2874" t="b">
        <f ca="1"/>
        <v>0</v>
      </c>
      <c r="C2874" t="b">
        <f ca="1"/>
        <v>0</v>
      </c>
    </row>
    <row r="2875" spans="1:3" hidden="1">
      <c r="A2875" t="b">
        <f ca="1"/>
        <v>0</v>
      </c>
      <c r="B2875" t="b">
        <f ca="1"/>
        <v>0</v>
      </c>
      <c r="C2875" t="b">
        <f ca="1"/>
        <v>0</v>
      </c>
    </row>
    <row r="2876" spans="1:3" hidden="1">
      <c r="A2876" t="b">
        <f ca="1"/>
        <v>0</v>
      </c>
      <c r="B2876" t="b">
        <f ca="1"/>
        <v>0</v>
      </c>
      <c r="C2876" t="b">
        <f ca="1"/>
        <v>0</v>
      </c>
    </row>
    <row r="2877" spans="1:3" hidden="1">
      <c r="A2877" t="b">
        <f ca="1"/>
        <v>0</v>
      </c>
      <c r="B2877" t="b">
        <f ca="1"/>
        <v>0</v>
      </c>
      <c r="C2877" t="b">
        <f ca="1"/>
        <v>0</v>
      </c>
    </row>
    <row r="2878" spans="1:3" hidden="1">
      <c r="A2878" t="b">
        <f ca="1"/>
        <v>0</v>
      </c>
      <c r="B2878" t="b">
        <f ca="1"/>
        <v>0</v>
      </c>
      <c r="C2878" t="b">
        <f ca="1"/>
        <v>0</v>
      </c>
    </row>
    <row r="2879" spans="1:3" hidden="1">
      <c r="A2879" t="b">
        <f ca="1"/>
        <v>0</v>
      </c>
      <c r="B2879" t="b">
        <f ca="1"/>
        <v>0</v>
      </c>
      <c r="C2879" t="b">
        <f ca="1"/>
        <v>0</v>
      </c>
    </row>
    <row r="2880" spans="1:3" hidden="1">
      <c r="A2880" t="b">
        <f ca="1"/>
        <v>0</v>
      </c>
      <c r="B2880" t="b">
        <f ca="1"/>
        <v>0</v>
      </c>
      <c r="C2880" t="b">
        <f ca="1"/>
        <v>0</v>
      </c>
    </row>
    <row r="2881" spans="1:3" hidden="1">
      <c r="A2881" t="b">
        <f ca="1"/>
        <v>0</v>
      </c>
      <c r="B2881" t="b">
        <f ca="1"/>
        <v>0</v>
      </c>
      <c r="C2881" t="b">
        <f ca="1"/>
        <v>0</v>
      </c>
    </row>
    <row r="2882" spans="1:3" hidden="1">
      <c r="A2882" t="b">
        <f ca="1"/>
        <v>0</v>
      </c>
      <c r="B2882" t="b">
        <f ca="1"/>
        <v>0</v>
      </c>
      <c r="C2882" t="b">
        <f ca="1"/>
        <v>0</v>
      </c>
    </row>
    <row r="2883" spans="1:3" hidden="1">
      <c r="A2883" t="b">
        <f ca="1"/>
        <v>0</v>
      </c>
      <c r="B2883" t="b">
        <f ca="1"/>
        <v>0</v>
      </c>
      <c r="C2883" t="b">
        <f ca="1"/>
        <v>0</v>
      </c>
    </row>
    <row r="2884" spans="1:3" hidden="1">
      <c r="A2884" t="b">
        <f ca="1"/>
        <v>0</v>
      </c>
      <c r="B2884" t="b">
        <f ca="1"/>
        <v>0</v>
      </c>
      <c r="C2884" t="b">
        <f ca="1"/>
        <v>0</v>
      </c>
    </row>
    <row r="2885" spans="1:3" hidden="1">
      <c r="A2885" t="b">
        <f ca="1"/>
        <v>0</v>
      </c>
      <c r="B2885" t="b">
        <f ca="1"/>
        <v>0</v>
      </c>
      <c r="C2885" t="b">
        <f ca="1"/>
        <v>0</v>
      </c>
    </row>
    <row r="2886" spans="1:3" hidden="1">
      <c r="A2886" t="b">
        <f ca="1"/>
        <v>0</v>
      </c>
      <c r="B2886" t="b">
        <f ca="1"/>
        <v>0</v>
      </c>
      <c r="C2886" t="b">
        <f ca="1"/>
        <v>0</v>
      </c>
    </row>
    <row r="2887" spans="1:3" hidden="1">
      <c r="A2887" t="b">
        <f ca="1"/>
        <v>0</v>
      </c>
      <c r="B2887" t="b">
        <f ca="1"/>
        <v>0</v>
      </c>
      <c r="C2887" t="b">
        <f ca="1"/>
        <v>0</v>
      </c>
    </row>
    <row r="2888" spans="1:3" hidden="1">
      <c r="A2888" t="b">
        <f ca="1"/>
        <v>0</v>
      </c>
      <c r="B2888" t="b">
        <f ca="1"/>
        <v>0</v>
      </c>
      <c r="C2888" t="b">
        <f ca="1"/>
        <v>0</v>
      </c>
    </row>
    <row r="2889" spans="1:3" hidden="1">
      <c r="A2889" t="b">
        <f ca="1"/>
        <v>0</v>
      </c>
      <c r="B2889" t="b">
        <f ca="1"/>
        <v>0</v>
      </c>
      <c r="C2889" t="b">
        <f ca="1"/>
        <v>0</v>
      </c>
    </row>
    <row r="2890" spans="1:3" hidden="1">
      <c r="A2890" t="b">
        <f ca="1"/>
        <v>0</v>
      </c>
      <c r="B2890" t="b">
        <f ca="1"/>
        <v>0</v>
      </c>
      <c r="C2890" t="b">
        <f ca="1"/>
        <v>0</v>
      </c>
    </row>
    <row r="2891" spans="1:3" hidden="1">
      <c r="A2891" t="b">
        <f ca="1"/>
        <v>0</v>
      </c>
      <c r="B2891" t="b">
        <f ca="1"/>
        <v>0</v>
      </c>
      <c r="C2891" t="b">
        <f ca="1"/>
        <v>0</v>
      </c>
    </row>
    <row r="2892" spans="1:3" hidden="1">
      <c r="A2892" t="b">
        <f ca="1"/>
        <v>0</v>
      </c>
      <c r="B2892" t="b">
        <f ca="1"/>
        <v>0</v>
      </c>
      <c r="C2892" t="b">
        <f ca="1"/>
        <v>0</v>
      </c>
    </row>
    <row r="2893" spans="1:3" hidden="1">
      <c r="A2893" t="b">
        <f ca="1"/>
        <v>0</v>
      </c>
      <c r="B2893" t="b">
        <f ca="1"/>
        <v>0</v>
      </c>
      <c r="C2893" t="b">
        <f ca="1"/>
        <v>0</v>
      </c>
    </row>
    <row r="2894" spans="1:3" hidden="1">
      <c r="A2894" t="b">
        <f ca="1"/>
        <v>0</v>
      </c>
      <c r="B2894" t="b">
        <f ca="1"/>
        <v>0</v>
      </c>
      <c r="C2894" t="b">
        <f ca="1"/>
        <v>0</v>
      </c>
    </row>
    <row r="2895" spans="1:3" hidden="1">
      <c r="A2895" t="b">
        <f ca="1"/>
        <v>0</v>
      </c>
      <c r="B2895" t="b">
        <f ca="1"/>
        <v>0</v>
      </c>
      <c r="C2895" t="b">
        <f ca="1"/>
        <v>0</v>
      </c>
    </row>
    <row r="2896" spans="1:3" hidden="1">
      <c r="A2896" t="b">
        <f ca="1"/>
        <v>0</v>
      </c>
      <c r="B2896" t="b">
        <f ca="1"/>
        <v>0</v>
      </c>
      <c r="C2896" t="b">
        <f ca="1"/>
        <v>0</v>
      </c>
    </row>
    <row r="2897" spans="1:3" hidden="1">
      <c r="A2897" t="b">
        <f ca="1"/>
        <v>0</v>
      </c>
      <c r="B2897" t="b">
        <f ca="1"/>
        <v>0</v>
      </c>
      <c r="C2897" t="b">
        <f ca="1"/>
        <v>0</v>
      </c>
    </row>
    <row r="2898" spans="1:3" hidden="1">
      <c r="A2898" t="b">
        <f ca="1"/>
        <v>0</v>
      </c>
      <c r="B2898" t="b">
        <f ca="1"/>
        <v>0</v>
      </c>
      <c r="C2898" t="b">
        <f ca="1"/>
        <v>0</v>
      </c>
    </row>
    <row r="2899" spans="1:3" hidden="1">
      <c r="A2899" t="b">
        <f ca="1"/>
        <v>0</v>
      </c>
      <c r="B2899" t="b">
        <f ca="1"/>
        <v>0</v>
      </c>
      <c r="C2899" t="b">
        <f ca="1"/>
        <v>0</v>
      </c>
    </row>
    <row r="2900" spans="1:3" hidden="1">
      <c r="A2900" t="b">
        <f ca="1"/>
        <v>0</v>
      </c>
      <c r="B2900" t="b">
        <f ca="1"/>
        <v>0</v>
      </c>
      <c r="C2900" t="b">
        <f ca="1"/>
        <v>0</v>
      </c>
    </row>
    <row r="2901" spans="1:3" hidden="1">
      <c r="A2901" t="b">
        <f ca="1"/>
        <v>0</v>
      </c>
      <c r="B2901" t="b">
        <f ca="1"/>
        <v>0</v>
      </c>
      <c r="C2901" t="b">
        <f ca="1"/>
        <v>0</v>
      </c>
    </row>
    <row r="2902" spans="1:3" hidden="1">
      <c r="A2902" t="b">
        <f ca="1"/>
        <v>0</v>
      </c>
      <c r="B2902" t="b">
        <f ca="1"/>
        <v>0</v>
      </c>
      <c r="C2902" t="b">
        <f ca="1"/>
        <v>0</v>
      </c>
    </row>
    <row r="2903" spans="1:3" hidden="1">
      <c r="A2903" t="b">
        <f ca="1"/>
        <v>0</v>
      </c>
      <c r="B2903" t="b">
        <f ca="1"/>
        <v>0</v>
      </c>
      <c r="C2903" t="b">
        <f ca="1"/>
        <v>0</v>
      </c>
    </row>
    <row r="2904" spans="1:3" hidden="1">
      <c r="A2904" t="b">
        <f ca="1"/>
        <v>0</v>
      </c>
      <c r="B2904" t="b">
        <f ca="1"/>
        <v>0</v>
      </c>
      <c r="C2904" t="b">
        <f ca="1"/>
        <v>0</v>
      </c>
    </row>
    <row r="2905" spans="1:3" hidden="1">
      <c r="A2905" t="b">
        <f ca="1"/>
        <v>0</v>
      </c>
      <c r="B2905" t="b">
        <f ca="1"/>
        <v>0</v>
      </c>
      <c r="C2905" t="b">
        <f ca="1"/>
        <v>0</v>
      </c>
    </row>
    <row r="2906" spans="1:3" hidden="1">
      <c r="A2906" t="b">
        <f ca="1"/>
        <v>0</v>
      </c>
      <c r="B2906" t="b">
        <f ca="1"/>
        <v>0</v>
      </c>
      <c r="C2906" t="b">
        <f ca="1"/>
        <v>0</v>
      </c>
    </row>
    <row r="2907" spans="1:3" hidden="1">
      <c r="A2907" t="b">
        <f ca="1"/>
        <v>0</v>
      </c>
      <c r="B2907" t="b">
        <f ca="1"/>
        <v>0</v>
      </c>
      <c r="C2907" t="b">
        <f ca="1"/>
        <v>0</v>
      </c>
    </row>
    <row r="2908" spans="1:3" hidden="1">
      <c r="A2908" t="b">
        <f ca="1"/>
        <v>0</v>
      </c>
      <c r="B2908" t="b">
        <f ca="1"/>
        <v>0</v>
      </c>
      <c r="C2908" t="b">
        <f ca="1"/>
        <v>0</v>
      </c>
    </row>
    <row r="2909" spans="1:3" hidden="1">
      <c r="A2909" t="b">
        <f ca="1"/>
        <v>0</v>
      </c>
      <c r="B2909" t="b">
        <f ca="1"/>
        <v>0</v>
      </c>
      <c r="C2909" t="b">
        <f ca="1"/>
        <v>0</v>
      </c>
    </row>
    <row r="2910" spans="1:3" hidden="1">
      <c r="A2910" t="b">
        <f ca="1"/>
        <v>0</v>
      </c>
      <c r="B2910" t="b">
        <f ca="1"/>
        <v>0</v>
      </c>
      <c r="C2910" t="b">
        <f ca="1"/>
        <v>0</v>
      </c>
    </row>
    <row r="2911" spans="1:3" hidden="1">
      <c r="A2911" t="b">
        <f ca="1"/>
        <v>0</v>
      </c>
      <c r="B2911" t="b">
        <f ca="1"/>
        <v>0</v>
      </c>
      <c r="C2911" t="b">
        <f ca="1"/>
        <v>0</v>
      </c>
    </row>
    <row r="2912" spans="1:3" hidden="1">
      <c r="A2912" t="b">
        <f ca="1"/>
        <v>0</v>
      </c>
      <c r="B2912" t="b">
        <f ca="1"/>
        <v>0</v>
      </c>
      <c r="C2912" t="b">
        <f ca="1"/>
        <v>0</v>
      </c>
    </row>
    <row r="2913" spans="1:3" hidden="1">
      <c r="A2913" t="b">
        <f ca="1"/>
        <v>0</v>
      </c>
      <c r="B2913" t="b">
        <f ca="1"/>
        <v>0</v>
      </c>
      <c r="C2913" t="b">
        <f ca="1"/>
        <v>0</v>
      </c>
    </row>
    <row r="2914" spans="1:3" hidden="1">
      <c r="A2914" t="b">
        <f ca="1"/>
        <v>0</v>
      </c>
      <c r="B2914" t="b">
        <f ca="1"/>
        <v>0</v>
      </c>
      <c r="C2914" t="b">
        <f ca="1"/>
        <v>0</v>
      </c>
    </row>
    <row r="2915" spans="1:3" hidden="1">
      <c r="A2915" t="b">
        <f ca="1"/>
        <v>0</v>
      </c>
      <c r="B2915" t="b">
        <f ca="1"/>
        <v>0</v>
      </c>
      <c r="C2915" t="b">
        <f ca="1"/>
        <v>0</v>
      </c>
    </row>
    <row r="2916" spans="1:3" hidden="1">
      <c r="A2916" t="b">
        <f ca="1"/>
        <v>0</v>
      </c>
      <c r="B2916" t="b">
        <f ca="1"/>
        <v>0</v>
      </c>
      <c r="C2916" t="b">
        <f ca="1"/>
        <v>0</v>
      </c>
    </row>
    <row r="2917" spans="1:3" hidden="1">
      <c r="A2917" t="b">
        <f ca="1"/>
        <v>0</v>
      </c>
      <c r="B2917" t="b">
        <f ca="1"/>
        <v>0</v>
      </c>
      <c r="C2917" t="b">
        <f ca="1"/>
        <v>0</v>
      </c>
    </row>
    <row r="2918" spans="1:3" hidden="1">
      <c r="A2918" t="b">
        <f ca="1"/>
        <v>0</v>
      </c>
      <c r="B2918" t="b">
        <f ca="1"/>
        <v>0</v>
      </c>
      <c r="C2918" t="b">
        <f ca="1"/>
        <v>0</v>
      </c>
    </row>
    <row r="2919" spans="1:3" hidden="1">
      <c r="A2919" t="b">
        <f ca="1"/>
        <v>0</v>
      </c>
      <c r="B2919" t="b">
        <f ca="1"/>
        <v>0</v>
      </c>
      <c r="C2919" t="b">
        <f ca="1"/>
        <v>0</v>
      </c>
    </row>
    <row r="2920" spans="1:3" hidden="1">
      <c r="A2920" t="b">
        <f ca="1"/>
        <v>0</v>
      </c>
      <c r="B2920" t="b">
        <f ca="1"/>
        <v>0</v>
      </c>
      <c r="C2920" t="b">
        <f ca="1"/>
        <v>0</v>
      </c>
    </row>
    <row r="2921" spans="1:3" hidden="1">
      <c r="A2921" t="b">
        <f ca="1"/>
        <v>0</v>
      </c>
      <c r="B2921" t="b">
        <f ca="1"/>
        <v>0</v>
      </c>
      <c r="C2921" t="b">
        <f ca="1"/>
        <v>0</v>
      </c>
    </row>
    <row r="2922" spans="1:3" hidden="1">
      <c r="A2922" t="b">
        <f ca="1"/>
        <v>0</v>
      </c>
      <c r="B2922" t="b">
        <f ca="1"/>
        <v>0</v>
      </c>
      <c r="C2922" t="b">
        <f ca="1"/>
        <v>0</v>
      </c>
    </row>
    <row r="2923" spans="1:3" hidden="1">
      <c r="A2923" t="b">
        <f ca="1"/>
        <v>0</v>
      </c>
      <c r="B2923" t="b">
        <f ca="1"/>
        <v>0</v>
      </c>
      <c r="C2923" t="b">
        <f ca="1"/>
        <v>0</v>
      </c>
    </row>
    <row r="2924" spans="1:3" hidden="1">
      <c r="A2924" t="b">
        <f ca="1"/>
        <v>0</v>
      </c>
      <c r="B2924" t="b">
        <f ca="1"/>
        <v>0</v>
      </c>
      <c r="C2924" t="b">
        <f ca="1"/>
        <v>0</v>
      </c>
    </row>
    <row r="2925" spans="1:3" hidden="1">
      <c r="A2925" t="b">
        <f ca="1"/>
        <v>0</v>
      </c>
      <c r="B2925" t="b">
        <f ca="1"/>
        <v>0</v>
      </c>
      <c r="C2925" t="b">
        <f ca="1"/>
        <v>0</v>
      </c>
    </row>
    <row r="2926" spans="1:3" hidden="1">
      <c r="A2926" t="b">
        <f ca="1"/>
        <v>0</v>
      </c>
      <c r="B2926" t="b">
        <f ca="1"/>
        <v>0</v>
      </c>
      <c r="C2926" t="b">
        <f ca="1"/>
        <v>0</v>
      </c>
    </row>
    <row r="2927" spans="1:3" hidden="1">
      <c r="A2927" t="b">
        <f ca="1"/>
        <v>0</v>
      </c>
      <c r="B2927" t="b">
        <f ca="1"/>
        <v>0</v>
      </c>
      <c r="C2927" t="b">
        <f ca="1"/>
        <v>0</v>
      </c>
    </row>
    <row r="2928" spans="1:3" hidden="1">
      <c r="A2928" t="b">
        <f ca="1"/>
        <v>0</v>
      </c>
      <c r="B2928" t="b">
        <f ca="1"/>
        <v>0</v>
      </c>
      <c r="C2928" t="b">
        <f ca="1"/>
        <v>0</v>
      </c>
    </row>
    <row r="2929" spans="1:3" hidden="1">
      <c r="A2929" t="b">
        <f ca="1"/>
        <v>0</v>
      </c>
      <c r="B2929" t="b">
        <f ca="1"/>
        <v>0</v>
      </c>
      <c r="C2929" t="b">
        <f ca="1"/>
        <v>0</v>
      </c>
    </row>
    <row r="2930" spans="1:3" hidden="1">
      <c r="A2930" t="b">
        <f ca="1"/>
        <v>0</v>
      </c>
      <c r="B2930" t="b">
        <f ca="1"/>
        <v>0</v>
      </c>
      <c r="C2930" t="b">
        <f ca="1"/>
        <v>0</v>
      </c>
    </row>
    <row r="2931" spans="1:3" hidden="1">
      <c r="A2931" t="b">
        <f ca="1"/>
        <v>0</v>
      </c>
      <c r="B2931" t="b">
        <f ca="1"/>
        <v>0</v>
      </c>
      <c r="C2931" t="b">
        <f ca="1"/>
        <v>0</v>
      </c>
    </row>
    <row r="2932" spans="1:3" hidden="1">
      <c r="A2932" t="b">
        <f ca="1"/>
        <v>0</v>
      </c>
      <c r="B2932" t="b">
        <f ca="1"/>
        <v>0</v>
      </c>
      <c r="C2932" t="b">
        <f ca="1"/>
        <v>0</v>
      </c>
    </row>
    <row r="2933" spans="1:3" hidden="1">
      <c r="A2933" t="b">
        <f ca="1"/>
        <v>0</v>
      </c>
      <c r="B2933" t="b">
        <f ca="1"/>
        <v>0</v>
      </c>
      <c r="C2933" t="b">
        <f ca="1"/>
        <v>0</v>
      </c>
    </row>
    <row r="2934" spans="1:3" hidden="1">
      <c r="A2934" t="b">
        <f ca="1"/>
        <v>0</v>
      </c>
      <c r="B2934" t="b">
        <f ca="1"/>
        <v>0</v>
      </c>
      <c r="C2934" t="b">
        <f ca="1"/>
        <v>0</v>
      </c>
    </row>
    <row r="2935" spans="1:3" hidden="1">
      <c r="A2935" t="b">
        <f ca="1"/>
        <v>0</v>
      </c>
      <c r="B2935" t="b">
        <f ca="1"/>
        <v>0</v>
      </c>
      <c r="C2935" t="b">
        <f ca="1"/>
        <v>0</v>
      </c>
    </row>
    <row r="2936" spans="1:3" hidden="1">
      <c r="A2936" t="b">
        <f ca="1"/>
        <v>0</v>
      </c>
      <c r="B2936" t="b">
        <f ca="1"/>
        <v>0</v>
      </c>
      <c r="C2936" t="b">
        <f ca="1"/>
        <v>0</v>
      </c>
    </row>
    <row r="2937" spans="1:3" hidden="1">
      <c r="A2937" t="b">
        <f ca="1"/>
        <v>0</v>
      </c>
      <c r="B2937" t="b">
        <f ca="1"/>
        <v>0</v>
      </c>
      <c r="C2937" t="b">
        <f ca="1"/>
        <v>0</v>
      </c>
    </row>
    <row r="2938" spans="1:3" hidden="1">
      <c r="A2938" t="b">
        <f ca="1"/>
        <v>0</v>
      </c>
      <c r="B2938" t="b">
        <f ca="1"/>
        <v>0</v>
      </c>
      <c r="C2938" t="b">
        <f ca="1"/>
        <v>0</v>
      </c>
    </row>
    <row r="2939" spans="1:3" hidden="1">
      <c r="A2939" t="b">
        <f ca="1"/>
        <v>0</v>
      </c>
      <c r="B2939" t="b">
        <f ca="1"/>
        <v>0</v>
      </c>
      <c r="C2939" t="b">
        <f ca="1"/>
        <v>0</v>
      </c>
    </row>
    <row r="2940" spans="1:3" hidden="1">
      <c r="A2940" t="b">
        <f ca="1"/>
        <v>0</v>
      </c>
      <c r="B2940" t="b">
        <f ca="1"/>
        <v>0</v>
      </c>
      <c r="C2940" t="b">
        <f ca="1"/>
        <v>0</v>
      </c>
    </row>
    <row r="2941" spans="1:3" hidden="1">
      <c r="A2941" t="b">
        <f ca="1"/>
        <v>0</v>
      </c>
      <c r="B2941" t="b">
        <f ca="1"/>
        <v>0</v>
      </c>
      <c r="C2941" t="b">
        <f ca="1"/>
        <v>0</v>
      </c>
    </row>
    <row r="2942" spans="1:3" hidden="1">
      <c r="A2942" t="b">
        <f ca="1"/>
        <v>0</v>
      </c>
      <c r="B2942" t="b">
        <f ca="1"/>
        <v>0</v>
      </c>
      <c r="C2942" t="b">
        <f ca="1"/>
        <v>0</v>
      </c>
    </row>
    <row r="2943" spans="1:3" hidden="1">
      <c r="A2943" t="b">
        <f ca="1"/>
        <v>0</v>
      </c>
      <c r="B2943" t="b">
        <f ca="1"/>
        <v>0</v>
      </c>
      <c r="C2943" t="b">
        <f ca="1"/>
        <v>0</v>
      </c>
    </row>
    <row r="2944" spans="1:3" hidden="1">
      <c r="A2944" t="b">
        <f ca="1"/>
        <v>0</v>
      </c>
      <c r="B2944" t="b">
        <f ca="1"/>
        <v>0</v>
      </c>
      <c r="C2944" t="b">
        <f ca="1"/>
        <v>0</v>
      </c>
    </row>
    <row r="2945" spans="1:3" hidden="1">
      <c r="A2945" t="b">
        <f ca="1"/>
        <v>0</v>
      </c>
      <c r="B2945" t="b">
        <f ca="1"/>
        <v>0</v>
      </c>
      <c r="C2945" t="b">
        <f ca="1"/>
        <v>0</v>
      </c>
    </row>
    <row r="2946" spans="1:3" hidden="1">
      <c r="A2946" t="b">
        <f ca="1"/>
        <v>0</v>
      </c>
      <c r="B2946" t="b">
        <f ca="1"/>
        <v>0</v>
      </c>
      <c r="C2946" t="b">
        <f ca="1"/>
        <v>0</v>
      </c>
    </row>
    <row r="2947" spans="1:3" hidden="1">
      <c r="A2947" t="b">
        <f ca="1"/>
        <v>0</v>
      </c>
      <c r="B2947" t="b">
        <f ca="1"/>
        <v>0</v>
      </c>
      <c r="C2947" t="b">
        <f ca="1"/>
        <v>0</v>
      </c>
    </row>
    <row r="2948" spans="1:3" hidden="1">
      <c r="A2948" t="b">
        <f ca="1"/>
        <v>0</v>
      </c>
      <c r="B2948" t="b">
        <f ca="1"/>
        <v>0</v>
      </c>
      <c r="C2948" t="b">
        <f ca="1"/>
        <v>0</v>
      </c>
    </row>
    <row r="2949" spans="1:3" hidden="1">
      <c r="A2949" t="b">
        <f ca="1"/>
        <v>0</v>
      </c>
      <c r="B2949" t="b">
        <f ca="1"/>
        <v>0</v>
      </c>
      <c r="C2949" t="b">
        <f ca="1"/>
        <v>0</v>
      </c>
    </row>
    <row r="2950" spans="1:3" hidden="1">
      <c r="A2950" t="b">
        <f ca="1"/>
        <v>0</v>
      </c>
      <c r="B2950" t="b">
        <f ca="1"/>
        <v>0</v>
      </c>
      <c r="C2950" t="b">
        <f ca="1"/>
        <v>0</v>
      </c>
    </row>
    <row r="2951" spans="1:3" hidden="1">
      <c r="A2951" t="b">
        <f ca="1"/>
        <v>0</v>
      </c>
      <c r="B2951" t="b">
        <f ca="1"/>
        <v>0</v>
      </c>
      <c r="C2951" t="b">
        <f ca="1"/>
        <v>0</v>
      </c>
    </row>
    <row r="2952" spans="1:3" hidden="1">
      <c r="A2952" t="b">
        <f ca="1"/>
        <v>0</v>
      </c>
      <c r="B2952" t="b">
        <f ca="1"/>
        <v>0</v>
      </c>
      <c r="C2952" t="b">
        <f ca="1"/>
        <v>0</v>
      </c>
    </row>
    <row r="2953" spans="1:3" hidden="1">
      <c r="A2953" t="b">
        <f ca="1"/>
        <v>0</v>
      </c>
      <c r="B2953" t="b">
        <f ca="1"/>
        <v>0</v>
      </c>
      <c r="C2953" t="b">
        <f ca="1"/>
        <v>0</v>
      </c>
    </row>
    <row r="2954" spans="1:3" hidden="1">
      <c r="A2954" t="b">
        <f ca="1"/>
        <v>0</v>
      </c>
      <c r="B2954" t="b">
        <f ca="1"/>
        <v>0</v>
      </c>
      <c r="C2954" t="b">
        <f ca="1"/>
        <v>0</v>
      </c>
    </row>
    <row r="2955" spans="1:3" hidden="1">
      <c r="A2955" t="b">
        <f ca="1"/>
        <v>0</v>
      </c>
      <c r="B2955" t="b">
        <f ca="1"/>
        <v>0</v>
      </c>
      <c r="C2955" t="b">
        <f ca="1"/>
        <v>0</v>
      </c>
    </row>
    <row r="2956" spans="1:3" hidden="1">
      <c r="A2956" t="b">
        <f ca="1"/>
        <v>0</v>
      </c>
      <c r="B2956" t="b">
        <f ca="1"/>
        <v>0</v>
      </c>
      <c r="C2956" t="b">
        <f ca="1"/>
        <v>0</v>
      </c>
    </row>
    <row r="2957" spans="1:3" hidden="1">
      <c r="A2957" t="b">
        <f ca="1"/>
        <v>0</v>
      </c>
      <c r="B2957" t="b">
        <f ca="1"/>
        <v>0</v>
      </c>
      <c r="C2957" t="b">
        <f ca="1"/>
        <v>0</v>
      </c>
    </row>
    <row r="2958" spans="1:3" hidden="1">
      <c r="A2958" t="b">
        <f ca="1"/>
        <v>0</v>
      </c>
      <c r="B2958" t="b">
        <f ca="1"/>
        <v>0</v>
      </c>
      <c r="C2958" t="b">
        <f ca="1"/>
        <v>0</v>
      </c>
    </row>
    <row r="2959" spans="1:3" hidden="1">
      <c r="A2959" t="b">
        <f ca="1"/>
        <v>0</v>
      </c>
      <c r="B2959" t="b">
        <f ca="1"/>
        <v>0</v>
      </c>
      <c r="C2959" t="b">
        <f ca="1"/>
        <v>0</v>
      </c>
    </row>
    <row r="2960" spans="1:3" hidden="1">
      <c r="A2960" t="b">
        <f ca="1"/>
        <v>0</v>
      </c>
      <c r="B2960" t="b">
        <f ca="1"/>
        <v>0</v>
      </c>
      <c r="C2960" t="b">
        <f ca="1"/>
        <v>0</v>
      </c>
    </row>
    <row r="2961" spans="1:3" hidden="1">
      <c r="A2961" t="b">
        <f ca="1"/>
        <v>0</v>
      </c>
      <c r="B2961" t="b">
        <f ca="1"/>
        <v>0</v>
      </c>
      <c r="C2961" t="b">
        <f ca="1"/>
        <v>0</v>
      </c>
    </row>
    <row r="2962" spans="1:3" hidden="1">
      <c r="A2962" t="b">
        <f ca="1"/>
        <v>0</v>
      </c>
      <c r="B2962" t="b">
        <f ca="1"/>
        <v>0</v>
      </c>
      <c r="C2962" t="b">
        <f ca="1"/>
        <v>0</v>
      </c>
    </row>
    <row r="2963" spans="1:3" hidden="1">
      <c r="A2963" t="b">
        <f ca="1"/>
        <v>0</v>
      </c>
      <c r="B2963" t="b">
        <f ca="1"/>
        <v>0</v>
      </c>
      <c r="C2963" t="b">
        <f ca="1"/>
        <v>0</v>
      </c>
    </row>
    <row r="2964" spans="1:3" hidden="1">
      <c r="A2964" t="b">
        <f ca="1"/>
        <v>0</v>
      </c>
      <c r="B2964" t="b">
        <f ca="1"/>
        <v>0</v>
      </c>
      <c r="C2964" t="b">
        <f ca="1"/>
        <v>0</v>
      </c>
    </row>
    <row r="2965" spans="1:3" hidden="1">
      <c r="A2965" t="b">
        <f ca="1"/>
        <v>0</v>
      </c>
      <c r="B2965" t="b">
        <f ca="1"/>
        <v>0</v>
      </c>
      <c r="C2965" t="b">
        <f ca="1"/>
        <v>0</v>
      </c>
    </row>
    <row r="2966" spans="1:3" hidden="1">
      <c r="A2966" t="b">
        <f ca="1"/>
        <v>0</v>
      </c>
      <c r="B2966" t="b">
        <f ca="1"/>
        <v>0</v>
      </c>
      <c r="C2966" t="b">
        <f ca="1"/>
        <v>0</v>
      </c>
    </row>
    <row r="2967" spans="1:3" hidden="1">
      <c r="A2967" t="b">
        <f ca="1"/>
        <v>0</v>
      </c>
      <c r="B2967" t="b">
        <f ca="1"/>
        <v>0</v>
      </c>
      <c r="C2967" t="b">
        <f ca="1"/>
        <v>0</v>
      </c>
    </row>
    <row r="2968" spans="1:3" hidden="1">
      <c r="A2968" t="b">
        <f ca="1"/>
        <v>0</v>
      </c>
      <c r="B2968" t="b">
        <f ca="1"/>
        <v>0</v>
      </c>
      <c r="C2968" t="b">
        <f ca="1"/>
        <v>0</v>
      </c>
    </row>
    <row r="2969" spans="1:3" hidden="1">
      <c r="A2969" t="b">
        <f ca="1"/>
        <v>0</v>
      </c>
      <c r="B2969" t="b">
        <f ca="1"/>
        <v>0</v>
      </c>
      <c r="C2969" t="b">
        <f ca="1"/>
        <v>0</v>
      </c>
    </row>
    <row r="2970" spans="1:3" hidden="1">
      <c r="A2970" t="b">
        <f ca="1"/>
        <v>0</v>
      </c>
      <c r="B2970" t="b">
        <f ca="1"/>
        <v>0</v>
      </c>
      <c r="C2970" t="b">
        <f ca="1"/>
        <v>0</v>
      </c>
    </row>
    <row r="2971" spans="1:3" hidden="1">
      <c r="A2971" t="b">
        <f ca="1"/>
        <v>0</v>
      </c>
      <c r="B2971" t="b">
        <f ca="1"/>
        <v>0</v>
      </c>
      <c r="C2971" t="b">
        <f ca="1"/>
        <v>0</v>
      </c>
    </row>
    <row r="2972" spans="1:3" hidden="1">
      <c r="A2972" t="b">
        <f ca="1"/>
        <v>0</v>
      </c>
      <c r="B2972" t="b">
        <f ca="1"/>
        <v>0</v>
      </c>
      <c r="C2972" t="b">
        <f ca="1"/>
        <v>0</v>
      </c>
    </row>
    <row r="2973" spans="1:3" hidden="1">
      <c r="A2973" t="b">
        <f ca="1"/>
        <v>0</v>
      </c>
      <c r="B2973" t="b">
        <f ca="1"/>
        <v>0</v>
      </c>
      <c r="C2973" t="b">
        <f ca="1"/>
        <v>0</v>
      </c>
    </row>
    <row r="2974" spans="1:3" hidden="1">
      <c r="A2974" t="b">
        <f ca="1"/>
        <v>0</v>
      </c>
      <c r="B2974" t="b">
        <f ca="1"/>
        <v>0</v>
      </c>
      <c r="C2974" t="b">
        <f ca="1"/>
        <v>0</v>
      </c>
    </row>
    <row r="2975" spans="1:3" hidden="1">
      <c r="A2975" t="b">
        <f ca="1"/>
        <v>0</v>
      </c>
      <c r="B2975" t="b">
        <f ca="1"/>
        <v>0</v>
      </c>
      <c r="C2975" t="b">
        <f ca="1"/>
        <v>0</v>
      </c>
    </row>
    <row r="2976" spans="1:3" hidden="1">
      <c r="A2976" t="b">
        <f ca="1"/>
        <v>0</v>
      </c>
      <c r="B2976" t="b">
        <f ca="1"/>
        <v>0</v>
      </c>
      <c r="C2976" t="b">
        <f ca="1"/>
        <v>0</v>
      </c>
    </row>
    <row r="2977" spans="1:3" hidden="1">
      <c r="A2977" t="b">
        <f ca="1"/>
        <v>0</v>
      </c>
      <c r="B2977" t="b">
        <f ca="1"/>
        <v>0</v>
      </c>
      <c r="C2977" t="b">
        <f ca="1"/>
        <v>0</v>
      </c>
    </row>
    <row r="2978" spans="1:3" hidden="1">
      <c r="A2978" t="b">
        <f ca="1"/>
        <v>0</v>
      </c>
      <c r="B2978" t="b">
        <f ca="1"/>
        <v>0</v>
      </c>
      <c r="C2978" t="b">
        <f ca="1"/>
        <v>0</v>
      </c>
    </row>
    <row r="2979" spans="1:3" hidden="1">
      <c r="A2979" t="b">
        <f ca="1"/>
        <v>0</v>
      </c>
      <c r="B2979" t="b">
        <f ca="1"/>
        <v>0</v>
      </c>
      <c r="C2979" t="b">
        <f ca="1"/>
        <v>0</v>
      </c>
    </row>
    <row r="2980" spans="1:3" hidden="1">
      <c r="A2980" t="b">
        <f ca="1"/>
        <v>0</v>
      </c>
      <c r="B2980" t="b">
        <f ca="1"/>
        <v>0</v>
      </c>
      <c r="C2980" t="b">
        <f ca="1"/>
        <v>0</v>
      </c>
    </row>
    <row r="2981" spans="1:3" hidden="1">
      <c r="A2981" t="b">
        <f ca="1"/>
        <v>0</v>
      </c>
      <c r="B2981" t="b">
        <f ca="1"/>
        <v>0</v>
      </c>
      <c r="C2981" t="b">
        <f ca="1"/>
        <v>0</v>
      </c>
    </row>
    <row r="2982" spans="1:3" hidden="1">
      <c r="A2982" t="b">
        <f ca="1"/>
        <v>0</v>
      </c>
      <c r="B2982" t="b">
        <f ca="1"/>
        <v>0</v>
      </c>
      <c r="C2982" t="b">
        <f ca="1"/>
        <v>0</v>
      </c>
    </row>
    <row r="2983" spans="1:3" hidden="1">
      <c r="A2983" t="b">
        <f ca="1"/>
        <v>0</v>
      </c>
      <c r="B2983" t="b">
        <f ca="1"/>
        <v>0</v>
      </c>
      <c r="C2983" t="b">
        <f ca="1"/>
        <v>0</v>
      </c>
    </row>
    <row r="2984" spans="1:3" hidden="1">
      <c r="A2984" t="b">
        <f ca="1"/>
        <v>0</v>
      </c>
      <c r="B2984" t="b">
        <f ca="1"/>
        <v>0</v>
      </c>
      <c r="C2984" t="b">
        <f ca="1"/>
        <v>0</v>
      </c>
    </row>
    <row r="2985" spans="1:3" hidden="1">
      <c r="A2985" t="b">
        <f ca="1"/>
        <v>0</v>
      </c>
      <c r="B2985" t="b">
        <f ca="1"/>
        <v>0</v>
      </c>
      <c r="C2985" t="b">
        <f ca="1"/>
        <v>0</v>
      </c>
    </row>
    <row r="2986" spans="1:3" hidden="1">
      <c r="A2986" t="b">
        <f ca="1"/>
        <v>0</v>
      </c>
      <c r="B2986" t="b">
        <f ca="1"/>
        <v>0</v>
      </c>
      <c r="C2986" t="b">
        <f ca="1"/>
        <v>0</v>
      </c>
    </row>
    <row r="2987" spans="1:3" hidden="1">
      <c r="A2987" t="b">
        <f ca="1"/>
        <v>0</v>
      </c>
      <c r="B2987" t="b">
        <f ca="1"/>
        <v>0</v>
      </c>
      <c r="C2987" t="b">
        <f ca="1"/>
        <v>0</v>
      </c>
    </row>
    <row r="2988" spans="1:3" hidden="1">
      <c r="A2988" t="b">
        <f ca="1"/>
        <v>0</v>
      </c>
      <c r="B2988" t="b">
        <f ca="1"/>
        <v>0</v>
      </c>
      <c r="C2988" t="b">
        <f ca="1"/>
        <v>0</v>
      </c>
    </row>
    <row r="2989" spans="1:3" hidden="1">
      <c r="A2989" t="b">
        <f ca="1"/>
        <v>0</v>
      </c>
      <c r="B2989" t="b">
        <f ca="1"/>
        <v>0</v>
      </c>
      <c r="C2989" t="b">
        <f ca="1"/>
        <v>0</v>
      </c>
    </row>
    <row r="2990" spans="1:3" hidden="1">
      <c r="A2990" t="b">
        <f ca="1"/>
        <v>0</v>
      </c>
      <c r="B2990" t="b">
        <f ca="1"/>
        <v>0</v>
      </c>
      <c r="C2990" t="b">
        <f ca="1"/>
        <v>0</v>
      </c>
    </row>
    <row r="2991" spans="1:3" hidden="1">
      <c r="A2991" t="b">
        <f ca="1"/>
        <v>0</v>
      </c>
      <c r="B2991" t="b">
        <f ca="1"/>
        <v>0</v>
      </c>
      <c r="C2991" t="b">
        <f ca="1"/>
        <v>0</v>
      </c>
    </row>
    <row r="2992" spans="1:3" hidden="1">
      <c r="A2992" t="b">
        <f ca="1"/>
        <v>0</v>
      </c>
      <c r="B2992" t="b">
        <f ca="1"/>
        <v>0</v>
      </c>
      <c r="C2992" t="b">
        <f ca="1"/>
        <v>0</v>
      </c>
    </row>
    <row r="2993" spans="1:3" hidden="1">
      <c r="A2993" t="b">
        <f ca="1"/>
        <v>0</v>
      </c>
      <c r="B2993" t="b">
        <f ca="1"/>
        <v>0</v>
      </c>
      <c r="C2993" t="b">
        <f ca="1"/>
        <v>0</v>
      </c>
    </row>
    <row r="2994" spans="1:3" hidden="1">
      <c r="A2994" t="b">
        <f ca="1"/>
        <v>0</v>
      </c>
      <c r="B2994" t="b">
        <f ca="1"/>
        <v>0</v>
      </c>
      <c r="C2994" t="b">
        <f ca="1"/>
        <v>0</v>
      </c>
    </row>
    <row r="2995" spans="1:3" hidden="1">
      <c r="A2995" t="b">
        <f ca="1"/>
        <v>0</v>
      </c>
      <c r="B2995" t="b">
        <f ca="1"/>
        <v>0</v>
      </c>
      <c r="C2995" t="b">
        <f ca="1"/>
        <v>0</v>
      </c>
    </row>
    <row r="2996" spans="1:3" hidden="1">
      <c r="A2996" t="b">
        <f ca="1"/>
        <v>0</v>
      </c>
      <c r="B2996" t="b">
        <f ca="1"/>
        <v>0</v>
      </c>
      <c r="C2996" t="b">
        <f ca="1"/>
        <v>0</v>
      </c>
    </row>
    <row r="2997" spans="1:3" hidden="1">
      <c r="A2997" t="b">
        <f ca="1"/>
        <v>0</v>
      </c>
      <c r="B2997" t="b">
        <f ca="1"/>
        <v>0</v>
      </c>
      <c r="C2997" t="b">
        <f ca="1"/>
        <v>0</v>
      </c>
    </row>
    <row r="2998" spans="1:3" hidden="1">
      <c r="A2998" t="b">
        <f ca="1"/>
        <v>0</v>
      </c>
      <c r="B2998" t="b">
        <f ca="1"/>
        <v>0</v>
      </c>
      <c r="C2998" t="b">
        <f ca="1"/>
        <v>0</v>
      </c>
    </row>
    <row r="2999" spans="1:3" hidden="1">
      <c r="A2999" t="b">
        <f ca="1"/>
        <v>0</v>
      </c>
      <c r="B2999" t="b">
        <f ca="1"/>
        <v>0</v>
      </c>
      <c r="C2999" t="b">
        <f ca="1"/>
        <v>0</v>
      </c>
    </row>
    <row r="3000" spans="1:3" hidden="1">
      <c r="A3000" t="b">
        <f ca="1"/>
        <v>0</v>
      </c>
      <c r="B3000" t="b">
        <f ca="1"/>
        <v>0</v>
      </c>
      <c r="C3000" t="b">
        <f ca="1"/>
        <v>0</v>
      </c>
    </row>
    <row r="3001" spans="1:3" hidden="1">
      <c r="A3001" t="b">
        <f ca="1"/>
        <v>0</v>
      </c>
      <c r="B3001" t="b">
        <f ca="1"/>
        <v>0</v>
      </c>
      <c r="C3001" t="b">
        <f ca="1"/>
        <v>0</v>
      </c>
    </row>
    <row r="3002" spans="1:3" hidden="1">
      <c r="A3002" t="b">
        <f ca="1"/>
        <v>0</v>
      </c>
      <c r="B3002" t="b">
        <f ca="1"/>
        <v>0</v>
      </c>
      <c r="C3002" t="b">
        <f ca="1"/>
        <v>0</v>
      </c>
    </row>
    <row r="3003" spans="1:3" hidden="1">
      <c r="A3003" t="b">
        <f ca="1"/>
        <v>0</v>
      </c>
      <c r="B3003" t="b">
        <f ca="1"/>
        <v>0</v>
      </c>
      <c r="C3003" t="b">
        <f ca="1"/>
        <v>0</v>
      </c>
    </row>
    <row r="3004" spans="1:3" hidden="1">
      <c r="A3004" t="b">
        <f ca="1"/>
        <v>0</v>
      </c>
      <c r="B3004" t="b">
        <f ca="1"/>
        <v>0</v>
      </c>
      <c r="C3004" t="b">
        <f ca="1"/>
        <v>0</v>
      </c>
    </row>
    <row r="3005" spans="1:3" hidden="1">
      <c r="A3005" t="b">
        <f ca="1"/>
        <v>0</v>
      </c>
      <c r="B3005" t="b">
        <f ca="1"/>
        <v>0</v>
      </c>
      <c r="C3005" t="b">
        <f ca="1"/>
        <v>0</v>
      </c>
    </row>
    <row r="3006" spans="1:3" hidden="1">
      <c r="A3006" t="b">
        <f ca="1"/>
        <v>0</v>
      </c>
      <c r="B3006" t="b">
        <f ca="1"/>
        <v>0</v>
      </c>
      <c r="C3006" t="b">
        <f ca="1"/>
        <v>0</v>
      </c>
    </row>
    <row r="3007" spans="1:3" hidden="1">
      <c r="A3007" t="b">
        <f ca="1"/>
        <v>0</v>
      </c>
      <c r="B3007" t="b">
        <f ca="1"/>
        <v>0</v>
      </c>
      <c r="C3007" t="b">
        <f ca="1"/>
        <v>0</v>
      </c>
    </row>
    <row r="3008" spans="1:3" hidden="1">
      <c r="A3008" t="b">
        <f ca="1"/>
        <v>0</v>
      </c>
      <c r="B3008" t="b">
        <f ca="1"/>
        <v>0</v>
      </c>
      <c r="C3008" t="b">
        <f ca="1"/>
        <v>0</v>
      </c>
    </row>
    <row r="3009" spans="1:3" hidden="1">
      <c r="A3009" t="b">
        <f ca="1"/>
        <v>0</v>
      </c>
      <c r="B3009" t="b">
        <f ca="1"/>
        <v>0</v>
      </c>
      <c r="C3009" t="b">
        <f ca="1"/>
        <v>0</v>
      </c>
    </row>
    <row r="3010" spans="1:3" hidden="1">
      <c r="A3010" t="b">
        <f ca="1"/>
        <v>0</v>
      </c>
      <c r="B3010" t="b">
        <f ca="1"/>
        <v>0</v>
      </c>
      <c r="C3010" t="b">
        <f ca="1"/>
        <v>0</v>
      </c>
    </row>
    <row r="3011" spans="1:3" hidden="1">
      <c r="A3011" t="b">
        <f ca="1"/>
        <v>0</v>
      </c>
      <c r="B3011" t="b">
        <f ca="1"/>
        <v>0</v>
      </c>
      <c r="C3011" t="b">
        <f ca="1"/>
        <v>0</v>
      </c>
    </row>
    <row r="3012" spans="1:3" hidden="1">
      <c r="A3012" t="b">
        <f ca="1"/>
        <v>0</v>
      </c>
      <c r="B3012" t="b">
        <f ca="1"/>
        <v>0</v>
      </c>
      <c r="C3012" t="b">
        <f ca="1"/>
        <v>0</v>
      </c>
    </row>
    <row r="3013" spans="1:3" hidden="1">
      <c r="A3013" t="b">
        <f ca="1"/>
        <v>0</v>
      </c>
      <c r="B3013" t="b">
        <f ca="1"/>
        <v>0</v>
      </c>
      <c r="C3013" t="b">
        <f ca="1"/>
        <v>0</v>
      </c>
    </row>
    <row r="3014" spans="1:3" hidden="1">
      <c r="A3014" t="b">
        <f ca="1"/>
        <v>0</v>
      </c>
      <c r="B3014" t="b">
        <f ca="1"/>
        <v>0</v>
      </c>
      <c r="C3014" t="b">
        <f ca="1"/>
        <v>0</v>
      </c>
    </row>
    <row r="3015" spans="1:3" hidden="1">
      <c r="A3015" t="b">
        <f ca="1"/>
        <v>0</v>
      </c>
      <c r="B3015" t="b">
        <f ca="1"/>
        <v>0</v>
      </c>
      <c r="C3015" t="b">
        <f ca="1"/>
        <v>0</v>
      </c>
    </row>
    <row r="3016" spans="1:3" hidden="1">
      <c r="A3016" t="b">
        <f ca="1"/>
        <v>0</v>
      </c>
      <c r="B3016" t="b">
        <f ca="1"/>
        <v>0</v>
      </c>
      <c r="C3016" t="b">
        <f ca="1"/>
        <v>0</v>
      </c>
    </row>
    <row r="3017" spans="1:3" hidden="1">
      <c r="A3017" t="b">
        <f ca="1"/>
        <v>0</v>
      </c>
      <c r="B3017" t="b">
        <f ca="1"/>
        <v>0</v>
      </c>
      <c r="C3017" t="b">
        <f ca="1"/>
        <v>0</v>
      </c>
    </row>
    <row r="3018" spans="1:3" hidden="1">
      <c r="A3018" t="b">
        <f ca="1"/>
        <v>0</v>
      </c>
      <c r="B3018" t="b">
        <f ca="1"/>
        <v>0</v>
      </c>
      <c r="C3018" t="b">
        <f ca="1"/>
        <v>0</v>
      </c>
    </row>
    <row r="3019" spans="1:3" hidden="1">
      <c r="A3019" t="b">
        <f ca="1"/>
        <v>0</v>
      </c>
      <c r="B3019" t="b">
        <f ca="1"/>
        <v>0</v>
      </c>
      <c r="C3019" t="b">
        <f ca="1"/>
        <v>0</v>
      </c>
    </row>
    <row r="3020" spans="1:3" hidden="1">
      <c r="A3020" t="b">
        <f ca="1"/>
        <v>0</v>
      </c>
      <c r="B3020" t="b">
        <f ca="1"/>
        <v>0</v>
      </c>
      <c r="C3020" t="b">
        <f ca="1"/>
        <v>0</v>
      </c>
    </row>
    <row r="3021" spans="1:3" hidden="1">
      <c r="A3021" t="b">
        <f ca="1"/>
        <v>0</v>
      </c>
      <c r="B3021" t="b">
        <f ca="1"/>
        <v>0</v>
      </c>
      <c r="C3021" t="b">
        <f ca="1"/>
        <v>0</v>
      </c>
    </row>
    <row r="3022" spans="1:3" hidden="1">
      <c r="A3022" t="b">
        <f ca="1"/>
        <v>0</v>
      </c>
      <c r="B3022" t="b">
        <f ca="1"/>
        <v>0</v>
      </c>
      <c r="C3022" t="b">
        <f ca="1"/>
        <v>0</v>
      </c>
    </row>
    <row r="3023" spans="1:3" hidden="1">
      <c r="A3023" t="b">
        <f ca="1"/>
        <v>0</v>
      </c>
      <c r="B3023" t="b">
        <f ca="1"/>
        <v>0</v>
      </c>
      <c r="C3023" t="b">
        <f ca="1"/>
        <v>0</v>
      </c>
    </row>
    <row r="3024" spans="1:3" hidden="1">
      <c r="A3024" t="b">
        <f ca="1"/>
        <v>0</v>
      </c>
      <c r="B3024" t="b">
        <f ca="1"/>
        <v>0</v>
      </c>
      <c r="C3024" t="b">
        <f ca="1"/>
        <v>0</v>
      </c>
    </row>
    <row r="3025" spans="1:3" hidden="1">
      <c r="A3025" t="b">
        <f ca="1"/>
        <v>0</v>
      </c>
      <c r="B3025" t="b">
        <f ca="1"/>
        <v>0</v>
      </c>
      <c r="C3025" t="b">
        <f ca="1"/>
        <v>0</v>
      </c>
    </row>
    <row r="3026" spans="1:3" hidden="1">
      <c r="A3026" t="b">
        <f ca="1"/>
        <v>0</v>
      </c>
      <c r="B3026" t="b">
        <f ca="1"/>
        <v>0</v>
      </c>
      <c r="C3026" t="b">
        <f ca="1"/>
        <v>0</v>
      </c>
    </row>
    <row r="3027" spans="1:3" hidden="1">
      <c r="A3027" t="b">
        <f ca="1"/>
        <v>0</v>
      </c>
      <c r="B3027" t="b">
        <f ca="1"/>
        <v>0</v>
      </c>
      <c r="C3027" t="b">
        <f ca="1"/>
        <v>0</v>
      </c>
    </row>
    <row r="3028" spans="1:3" hidden="1">
      <c r="A3028" t="b">
        <f ca="1"/>
        <v>0</v>
      </c>
      <c r="B3028" t="b">
        <f ca="1"/>
        <v>0</v>
      </c>
      <c r="C3028" t="b">
        <f ca="1"/>
        <v>0</v>
      </c>
    </row>
    <row r="3029" spans="1:3" hidden="1">
      <c r="A3029" t="b">
        <f ca="1"/>
        <v>0</v>
      </c>
      <c r="B3029" t="b">
        <f ca="1"/>
        <v>0</v>
      </c>
      <c r="C3029" t="b">
        <f ca="1"/>
        <v>0</v>
      </c>
    </row>
    <row r="3030" spans="1:3" hidden="1">
      <c r="A3030" t="b">
        <f ca="1"/>
        <v>0</v>
      </c>
      <c r="B3030" t="b">
        <f ca="1"/>
        <v>0</v>
      </c>
      <c r="C3030" t="b">
        <f ca="1"/>
        <v>0</v>
      </c>
    </row>
    <row r="3031" spans="1:3" hidden="1">
      <c r="A3031" t="b">
        <f ca="1"/>
        <v>0</v>
      </c>
      <c r="B3031" t="b">
        <f ca="1"/>
        <v>0</v>
      </c>
      <c r="C3031" t="b">
        <f ca="1"/>
        <v>0</v>
      </c>
    </row>
    <row r="3032" spans="1:3" hidden="1">
      <c r="A3032" t="b">
        <f ca="1"/>
        <v>0</v>
      </c>
      <c r="B3032" t="b">
        <f ca="1"/>
        <v>0</v>
      </c>
      <c r="C3032" t="b">
        <f ca="1"/>
        <v>0</v>
      </c>
    </row>
    <row r="3033" spans="1:3" hidden="1">
      <c r="A3033" t="b">
        <f ca="1"/>
        <v>0</v>
      </c>
      <c r="B3033" t="b">
        <f ca="1"/>
        <v>0</v>
      </c>
      <c r="C3033" t="b">
        <f ca="1"/>
        <v>0</v>
      </c>
    </row>
    <row r="3034" spans="1:3" hidden="1">
      <c r="A3034" t="b">
        <f ca="1"/>
        <v>0</v>
      </c>
      <c r="B3034" t="b">
        <f ca="1"/>
        <v>0</v>
      </c>
      <c r="C3034" t="b">
        <f ca="1"/>
        <v>0</v>
      </c>
    </row>
    <row r="3035" spans="1:3" hidden="1">
      <c r="A3035" t="b">
        <f ca="1"/>
        <v>0</v>
      </c>
      <c r="B3035" t="b">
        <f ca="1"/>
        <v>0</v>
      </c>
      <c r="C3035" t="b">
        <f ca="1"/>
        <v>0</v>
      </c>
    </row>
    <row r="3036" spans="1:3" hidden="1">
      <c r="A3036" t="b">
        <f ca="1"/>
        <v>0</v>
      </c>
      <c r="B3036" t="b">
        <f ca="1"/>
        <v>0</v>
      </c>
      <c r="C3036" t="b">
        <f ca="1"/>
        <v>0</v>
      </c>
    </row>
    <row r="3037" spans="1:3" hidden="1">
      <c r="A3037" t="b">
        <f ca="1"/>
        <v>0</v>
      </c>
      <c r="B3037" t="b">
        <f ca="1"/>
        <v>0</v>
      </c>
      <c r="C3037" t="b">
        <f ca="1"/>
        <v>0</v>
      </c>
    </row>
    <row r="3038" spans="1:3" hidden="1">
      <c r="A3038" t="b">
        <f ca="1"/>
        <v>0</v>
      </c>
      <c r="B3038" t="b">
        <f ca="1"/>
        <v>0</v>
      </c>
      <c r="C3038" t="b">
        <f ca="1"/>
        <v>0</v>
      </c>
    </row>
    <row r="3039" spans="1:3" hidden="1">
      <c r="A3039" t="b">
        <f ca="1"/>
        <v>0</v>
      </c>
      <c r="B3039" t="b">
        <f ca="1"/>
        <v>0</v>
      </c>
      <c r="C3039" t="b">
        <f ca="1"/>
        <v>0</v>
      </c>
    </row>
    <row r="3040" spans="1:3" hidden="1">
      <c r="A3040" t="b">
        <f ca="1"/>
        <v>0</v>
      </c>
      <c r="B3040" t="b">
        <f ca="1"/>
        <v>0</v>
      </c>
      <c r="C3040" t="b">
        <f ca="1"/>
        <v>0</v>
      </c>
    </row>
    <row r="3041" spans="1:3" hidden="1">
      <c r="A3041" t="b">
        <f ca="1"/>
        <v>0</v>
      </c>
      <c r="B3041" t="b">
        <f ca="1"/>
        <v>0</v>
      </c>
      <c r="C3041" t="b">
        <f ca="1"/>
        <v>0</v>
      </c>
    </row>
    <row r="3042" spans="1:3" hidden="1">
      <c r="A3042" t="b">
        <f ca="1"/>
        <v>0</v>
      </c>
      <c r="B3042" t="b">
        <f ca="1"/>
        <v>0</v>
      </c>
      <c r="C3042" t="b">
        <f ca="1"/>
        <v>0</v>
      </c>
    </row>
    <row r="3043" spans="1:3" hidden="1">
      <c r="A3043" t="b">
        <f ca="1"/>
        <v>0</v>
      </c>
      <c r="B3043" t="b">
        <f ca="1"/>
        <v>0</v>
      </c>
      <c r="C3043" t="b">
        <f ca="1"/>
        <v>0</v>
      </c>
    </row>
    <row r="3044" spans="1:3" hidden="1">
      <c r="A3044" t="b">
        <f ca="1"/>
        <v>0</v>
      </c>
      <c r="B3044" t="b">
        <f ca="1"/>
        <v>0</v>
      </c>
      <c r="C3044" t="b">
        <f ca="1"/>
        <v>0</v>
      </c>
    </row>
    <row r="3045" spans="1:3" hidden="1">
      <c r="A3045" t="b">
        <f ca="1"/>
        <v>0</v>
      </c>
      <c r="B3045" t="b">
        <f ca="1"/>
        <v>0</v>
      </c>
      <c r="C3045" t="b">
        <f ca="1"/>
        <v>0</v>
      </c>
    </row>
    <row r="3046" spans="1:3" hidden="1">
      <c r="A3046" t="b">
        <f ca="1"/>
        <v>0</v>
      </c>
      <c r="B3046" t="b">
        <f ca="1"/>
        <v>0</v>
      </c>
      <c r="C3046" t="b">
        <f ca="1"/>
        <v>0</v>
      </c>
    </row>
    <row r="3047" spans="1:3" hidden="1">
      <c r="A3047" t="b">
        <f ca="1"/>
        <v>0</v>
      </c>
      <c r="B3047" t="b">
        <f ca="1"/>
        <v>0</v>
      </c>
      <c r="C3047" t="b">
        <f ca="1"/>
        <v>0</v>
      </c>
    </row>
    <row r="3048" spans="1:3" hidden="1">
      <c r="A3048" t="b">
        <f ca="1"/>
        <v>0</v>
      </c>
      <c r="B3048" t="b">
        <f ca="1"/>
        <v>0</v>
      </c>
      <c r="C3048" t="b">
        <f ca="1"/>
        <v>0</v>
      </c>
    </row>
    <row r="3049" spans="1:3" hidden="1">
      <c r="A3049" t="b">
        <f ca="1"/>
        <v>0</v>
      </c>
      <c r="B3049" t="b">
        <f ca="1"/>
        <v>0</v>
      </c>
      <c r="C3049" t="b">
        <f ca="1"/>
        <v>0</v>
      </c>
    </row>
    <row r="3050" spans="1:3" hidden="1">
      <c r="A3050" t="b">
        <f ca="1"/>
        <v>0</v>
      </c>
      <c r="B3050" t="b">
        <f ca="1"/>
        <v>0</v>
      </c>
      <c r="C3050" t="b">
        <f ca="1"/>
        <v>0</v>
      </c>
    </row>
    <row r="3051" spans="1:3" hidden="1">
      <c r="A3051" t="b">
        <f ca="1"/>
        <v>0</v>
      </c>
      <c r="B3051" t="b">
        <f ca="1"/>
        <v>0</v>
      </c>
      <c r="C3051" t="b">
        <f ca="1"/>
        <v>0</v>
      </c>
    </row>
    <row r="3052" spans="1:3" hidden="1">
      <c r="A3052" t="b">
        <f ca="1"/>
        <v>0</v>
      </c>
      <c r="B3052" t="b">
        <f ca="1"/>
        <v>0</v>
      </c>
      <c r="C3052" t="b">
        <f ca="1"/>
        <v>0</v>
      </c>
    </row>
    <row r="3053" spans="1:3" hidden="1">
      <c r="A3053" t="b">
        <f ca="1"/>
        <v>0</v>
      </c>
      <c r="B3053" t="b">
        <f ca="1"/>
        <v>0</v>
      </c>
      <c r="C3053" t="b">
        <f ca="1"/>
        <v>0</v>
      </c>
    </row>
    <row r="3054" spans="1:3" hidden="1">
      <c r="A3054" t="b">
        <f ca="1"/>
        <v>0</v>
      </c>
      <c r="B3054" t="b">
        <f ca="1"/>
        <v>0</v>
      </c>
      <c r="C3054" t="b">
        <f ca="1"/>
        <v>0</v>
      </c>
    </row>
    <row r="3055" spans="1:3" hidden="1">
      <c r="A3055" t="b">
        <f ca="1"/>
        <v>0</v>
      </c>
      <c r="B3055" t="b">
        <f ca="1"/>
        <v>0</v>
      </c>
      <c r="C3055" t="b">
        <f ca="1"/>
        <v>0</v>
      </c>
    </row>
    <row r="3056" spans="1:3" hidden="1">
      <c r="A3056" t="b">
        <f ca="1"/>
        <v>0</v>
      </c>
      <c r="B3056" t="b">
        <f ca="1"/>
        <v>0</v>
      </c>
      <c r="C3056" t="b">
        <f ca="1"/>
        <v>0</v>
      </c>
    </row>
    <row r="3057" spans="1:3" hidden="1">
      <c r="A3057" t="b">
        <f ca="1"/>
        <v>0</v>
      </c>
      <c r="B3057" t="b">
        <f ca="1"/>
        <v>0</v>
      </c>
      <c r="C3057" t="b">
        <f ca="1"/>
        <v>0</v>
      </c>
    </row>
    <row r="3058" spans="1:3" hidden="1">
      <c r="A3058" t="b">
        <f ca="1"/>
        <v>0</v>
      </c>
      <c r="B3058" t="b">
        <f ca="1"/>
        <v>0</v>
      </c>
      <c r="C3058" t="b">
        <f ca="1"/>
        <v>0</v>
      </c>
    </row>
    <row r="3059" spans="1:3" hidden="1">
      <c r="A3059" t="b">
        <f ca="1"/>
        <v>0</v>
      </c>
      <c r="B3059" t="b">
        <f ca="1"/>
        <v>0</v>
      </c>
      <c r="C3059" t="b">
        <f ca="1"/>
        <v>0</v>
      </c>
    </row>
    <row r="3060" spans="1:3" hidden="1">
      <c r="A3060" t="b">
        <f ca="1"/>
        <v>0</v>
      </c>
      <c r="B3060" t="b">
        <f ca="1"/>
        <v>0</v>
      </c>
      <c r="C3060" t="b">
        <f ca="1"/>
        <v>0</v>
      </c>
    </row>
    <row r="3061" spans="1:3" hidden="1">
      <c r="A3061" t="b">
        <f ca="1"/>
        <v>0</v>
      </c>
      <c r="B3061" t="b">
        <f ca="1"/>
        <v>0</v>
      </c>
      <c r="C3061" t="b">
        <f ca="1"/>
        <v>0</v>
      </c>
    </row>
    <row r="3062" spans="1:3" hidden="1">
      <c r="A3062" t="b">
        <f ca="1"/>
        <v>0</v>
      </c>
      <c r="B3062" t="b">
        <f ca="1"/>
        <v>0</v>
      </c>
      <c r="C3062" t="b">
        <f ca="1"/>
        <v>0</v>
      </c>
    </row>
    <row r="3063" spans="1:3" hidden="1">
      <c r="A3063" t="b">
        <f ca="1"/>
        <v>0</v>
      </c>
      <c r="B3063" t="b">
        <f ca="1"/>
        <v>0</v>
      </c>
      <c r="C3063" t="b">
        <f ca="1"/>
        <v>0</v>
      </c>
    </row>
    <row r="3064" spans="1:3" hidden="1">
      <c r="A3064" t="b">
        <f ca="1"/>
        <v>0</v>
      </c>
      <c r="B3064" t="b">
        <f ca="1"/>
        <v>0</v>
      </c>
      <c r="C3064" t="b">
        <f ca="1"/>
        <v>0</v>
      </c>
    </row>
    <row r="3065" spans="1:3" hidden="1">
      <c r="A3065" t="b">
        <f ca="1"/>
        <v>0</v>
      </c>
      <c r="B3065" t="b">
        <f ca="1"/>
        <v>0</v>
      </c>
      <c r="C3065" t="b">
        <f ca="1"/>
        <v>0</v>
      </c>
    </row>
    <row r="3066" spans="1:3" hidden="1">
      <c r="A3066" t="b">
        <f ca="1"/>
        <v>0</v>
      </c>
      <c r="B3066" t="b">
        <f ca="1"/>
        <v>0</v>
      </c>
      <c r="C3066" t="b">
        <f ca="1"/>
        <v>0</v>
      </c>
    </row>
    <row r="3067" spans="1:3" hidden="1">
      <c r="A3067" t="b">
        <f ca="1"/>
        <v>0</v>
      </c>
      <c r="B3067" t="b">
        <f ca="1"/>
        <v>0</v>
      </c>
      <c r="C3067" t="b">
        <f ca="1"/>
        <v>0</v>
      </c>
    </row>
    <row r="3068" spans="1:3" hidden="1">
      <c r="A3068" t="b">
        <f ca="1"/>
        <v>0</v>
      </c>
      <c r="B3068" t="b">
        <f ca="1"/>
        <v>0</v>
      </c>
      <c r="C3068" t="b">
        <f ca="1"/>
        <v>0</v>
      </c>
    </row>
    <row r="3069" spans="1:3" hidden="1">
      <c r="A3069" t="b">
        <f ca="1"/>
        <v>0</v>
      </c>
      <c r="B3069" t="b">
        <f ca="1"/>
        <v>0</v>
      </c>
      <c r="C3069" t="b">
        <f ca="1"/>
        <v>0</v>
      </c>
    </row>
    <row r="3070" spans="1:3" hidden="1">
      <c r="A3070" t="b">
        <f ca="1"/>
        <v>0</v>
      </c>
      <c r="B3070" t="b">
        <f ca="1"/>
        <v>0</v>
      </c>
      <c r="C3070" t="b">
        <f ca="1"/>
        <v>0</v>
      </c>
    </row>
    <row r="3071" spans="1:3" hidden="1">
      <c r="A3071" t="b">
        <f ca="1"/>
        <v>0</v>
      </c>
      <c r="B3071" t="b">
        <f ca="1"/>
        <v>0</v>
      </c>
      <c r="C3071" t="b">
        <f ca="1"/>
        <v>0</v>
      </c>
    </row>
    <row r="3072" spans="1:3" hidden="1">
      <c r="A3072" t="b">
        <f ca="1"/>
        <v>0</v>
      </c>
      <c r="B3072" t="b">
        <f ca="1"/>
        <v>0</v>
      </c>
      <c r="C3072" t="b">
        <f ca="1"/>
        <v>0</v>
      </c>
    </row>
    <row r="3073" spans="1:3" hidden="1">
      <c r="A3073" t="b">
        <f ca="1"/>
        <v>0</v>
      </c>
      <c r="B3073" t="b">
        <f ca="1"/>
        <v>0</v>
      </c>
      <c r="C3073" t="b">
        <f ca="1"/>
        <v>0</v>
      </c>
    </row>
    <row r="3074" spans="1:3" hidden="1">
      <c r="A3074" t="b">
        <f ca="1"/>
        <v>0</v>
      </c>
      <c r="B3074" t="b">
        <f ca="1"/>
        <v>0</v>
      </c>
      <c r="C3074" t="b">
        <f ca="1"/>
        <v>0</v>
      </c>
    </row>
    <row r="3075" spans="1:3" hidden="1">
      <c r="A3075" t="b">
        <f ca="1"/>
        <v>0</v>
      </c>
      <c r="B3075" t="b">
        <f ca="1"/>
        <v>0</v>
      </c>
      <c r="C3075" t="b">
        <f ca="1"/>
        <v>0</v>
      </c>
    </row>
    <row r="3076" spans="1:3" hidden="1">
      <c r="A3076" t="b">
        <f ca="1"/>
        <v>0</v>
      </c>
      <c r="B3076" t="b">
        <f ca="1"/>
        <v>0</v>
      </c>
      <c r="C3076" t="b">
        <f ca="1"/>
        <v>0</v>
      </c>
    </row>
    <row r="3077" spans="1:3" hidden="1">
      <c r="A3077" t="b">
        <f ca="1"/>
        <v>0</v>
      </c>
      <c r="B3077" t="b">
        <f ca="1"/>
        <v>0</v>
      </c>
      <c r="C3077" t="b">
        <f ca="1"/>
        <v>0</v>
      </c>
    </row>
    <row r="3078" spans="1:3" hidden="1">
      <c r="A3078" t="b">
        <f ca="1"/>
        <v>0</v>
      </c>
      <c r="B3078" t="b">
        <f ca="1"/>
        <v>0</v>
      </c>
      <c r="C3078" t="b">
        <f ca="1"/>
        <v>0</v>
      </c>
    </row>
    <row r="3079" spans="1:3" hidden="1">
      <c r="A3079" t="b">
        <f ca="1"/>
        <v>0</v>
      </c>
      <c r="B3079" t="b">
        <f ca="1"/>
        <v>0</v>
      </c>
      <c r="C3079" t="b">
        <f ca="1"/>
        <v>0</v>
      </c>
    </row>
    <row r="3080" spans="1:3" hidden="1">
      <c r="A3080" t="b">
        <f ca="1"/>
        <v>0</v>
      </c>
      <c r="B3080" t="b">
        <f ca="1"/>
        <v>0</v>
      </c>
      <c r="C3080" t="b">
        <f ca="1"/>
        <v>0</v>
      </c>
    </row>
    <row r="3081" spans="1:3" hidden="1">
      <c r="A3081" t="b">
        <f ca="1"/>
        <v>0</v>
      </c>
      <c r="B3081" t="b">
        <f ca="1"/>
        <v>0</v>
      </c>
      <c r="C3081" t="b">
        <f ca="1"/>
        <v>0</v>
      </c>
    </row>
    <row r="3082" spans="1:3" hidden="1">
      <c r="A3082" t="b">
        <f ca="1"/>
        <v>0</v>
      </c>
      <c r="B3082" t="b">
        <f ca="1"/>
        <v>0</v>
      </c>
      <c r="C3082" t="b">
        <f ca="1"/>
        <v>0</v>
      </c>
    </row>
    <row r="3083" spans="1:3" hidden="1">
      <c r="A3083" t="b">
        <f ca="1"/>
        <v>0</v>
      </c>
      <c r="B3083" t="b">
        <f ca="1"/>
        <v>0</v>
      </c>
      <c r="C3083" t="b">
        <f ca="1"/>
        <v>0</v>
      </c>
    </row>
    <row r="3084" spans="1:3" hidden="1">
      <c r="A3084" t="b">
        <f ca="1"/>
        <v>0</v>
      </c>
      <c r="B3084" t="b">
        <f ca="1"/>
        <v>0</v>
      </c>
      <c r="C3084" t="b">
        <f ca="1"/>
        <v>0</v>
      </c>
    </row>
    <row r="3085" spans="1:3" hidden="1">
      <c r="A3085" t="b">
        <f ca="1"/>
        <v>0</v>
      </c>
      <c r="B3085" t="b">
        <f ca="1"/>
        <v>0</v>
      </c>
      <c r="C3085" t="b">
        <f ca="1"/>
        <v>0</v>
      </c>
    </row>
    <row r="3086" spans="1:3" hidden="1">
      <c r="A3086" t="b">
        <f ca="1"/>
        <v>0</v>
      </c>
      <c r="B3086" t="b">
        <f ca="1"/>
        <v>0</v>
      </c>
      <c r="C3086" t="b">
        <f ca="1"/>
        <v>0</v>
      </c>
    </row>
    <row r="3087" spans="1:3" hidden="1">
      <c r="A3087" t="b">
        <f ca="1"/>
        <v>0</v>
      </c>
      <c r="B3087" t="b">
        <f ca="1"/>
        <v>0</v>
      </c>
      <c r="C3087" t="b">
        <f ca="1"/>
        <v>0</v>
      </c>
    </row>
    <row r="3088" spans="1:3" hidden="1">
      <c r="A3088" t="b">
        <f ca="1"/>
        <v>0</v>
      </c>
      <c r="B3088" t="b">
        <f ca="1"/>
        <v>0</v>
      </c>
      <c r="C3088" t="b">
        <f ca="1"/>
        <v>0</v>
      </c>
    </row>
    <row r="3089" spans="1:3" hidden="1">
      <c r="A3089" t="b">
        <f ca="1"/>
        <v>0</v>
      </c>
      <c r="B3089" t="b">
        <f ca="1"/>
        <v>0</v>
      </c>
      <c r="C3089" t="b">
        <f ca="1"/>
        <v>0</v>
      </c>
    </row>
    <row r="3090" spans="1:3" hidden="1">
      <c r="A3090" t="b">
        <f ca="1"/>
        <v>0</v>
      </c>
      <c r="B3090" t="b">
        <f ca="1"/>
        <v>0</v>
      </c>
      <c r="C3090" t="b">
        <f ca="1"/>
        <v>0</v>
      </c>
    </row>
    <row r="3091" spans="1:3" hidden="1">
      <c r="A3091" t="b">
        <f ca="1"/>
        <v>0</v>
      </c>
      <c r="B3091" t="b">
        <f ca="1"/>
        <v>0</v>
      </c>
      <c r="C3091" t="b">
        <f ca="1"/>
        <v>0</v>
      </c>
    </row>
    <row r="3092" spans="1:3" hidden="1">
      <c r="A3092" t="b">
        <f ca="1"/>
        <v>0</v>
      </c>
      <c r="B3092" t="b">
        <f ca="1"/>
        <v>0</v>
      </c>
      <c r="C3092" t="b">
        <f ca="1"/>
        <v>0</v>
      </c>
    </row>
    <row r="3093" spans="1:3" hidden="1">
      <c r="A3093" t="b">
        <f ca="1"/>
        <v>0</v>
      </c>
      <c r="B3093" t="b">
        <f ca="1"/>
        <v>0</v>
      </c>
      <c r="C3093" t="b">
        <f ca="1"/>
        <v>0</v>
      </c>
    </row>
    <row r="3094" spans="1:3" hidden="1">
      <c r="A3094" t="b">
        <f ca="1"/>
        <v>0</v>
      </c>
      <c r="B3094" t="b">
        <f ca="1"/>
        <v>0</v>
      </c>
      <c r="C3094" t="b">
        <f ca="1"/>
        <v>0</v>
      </c>
    </row>
    <row r="3095" spans="1:3" hidden="1">
      <c r="A3095" t="b">
        <f ca="1"/>
        <v>0</v>
      </c>
      <c r="B3095" t="b">
        <f ca="1"/>
        <v>0</v>
      </c>
      <c r="C3095" t="b">
        <f ca="1"/>
        <v>0</v>
      </c>
    </row>
    <row r="3096" spans="1:3" hidden="1">
      <c r="A3096" t="b">
        <f ca="1"/>
        <v>0</v>
      </c>
      <c r="B3096" t="b">
        <f ca="1"/>
        <v>0</v>
      </c>
      <c r="C3096" t="b">
        <f ca="1"/>
        <v>0</v>
      </c>
    </row>
    <row r="3097" spans="1:3" hidden="1">
      <c r="A3097" t="b">
        <f ca="1"/>
        <v>0</v>
      </c>
      <c r="B3097" t="b">
        <f ca="1"/>
        <v>0</v>
      </c>
      <c r="C3097" t="b">
        <f ca="1"/>
        <v>0</v>
      </c>
    </row>
    <row r="3098" spans="1:3" hidden="1">
      <c r="A3098" t="b">
        <f ca="1"/>
        <v>0</v>
      </c>
      <c r="B3098" t="b">
        <f ca="1"/>
        <v>0</v>
      </c>
      <c r="C3098" t="b">
        <f ca="1"/>
        <v>0</v>
      </c>
    </row>
    <row r="3099" spans="1:3" hidden="1">
      <c r="A3099" t="b">
        <f ca="1"/>
        <v>0</v>
      </c>
      <c r="B3099" t="b">
        <f ca="1"/>
        <v>0</v>
      </c>
      <c r="C3099" t="b">
        <f ca="1"/>
        <v>0</v>
      </c>
    </row>
    <row r="3100" spans="1:3" hidden="1">
      <c r="A3100" t="b">
        <f ca="1"/>
        <v>0</v>
      </c>
      <c r="B3100" t="b">
        <f ca="1"/>
        <v>0</v>
      </c>
      <c r="C3100" t="b">
        <f ca="1"/>
        <v>0</v>
      </c>
    </row>
    <row r="3101" spans="1:3" hidden="1">
      <c r="A3101" t="b">
        <f ca="1"/>
        <v>0</v>
      </c>
      <c r="B3101" t="b">
        <f ca="1"/>
        <v>0</v>
      </c>
      <c r="C3101" t="b">
        <f ca="1"/>
        <v>0</v>
      </c>
    </row>
    <row r="3102" spans="1:3" hidden="1">
      <c r="A3102" t="b">
        <f ca="1"/>
        <v>0</v>
      </c>
      <c r="B3102" t="b">
        <f ca="1"/>
        <v>0</v>
      </c>
      <c r="C3102" t="b">
        <f ca="1"/>
        <v>0</v>
      </c>
    </row>
    <row r="3103" spans="1:3" hidden="1">
      <c r="A3103" t="b">
        <f ca="1"/>
        <v>0</v>
      </c>
      <c r="B3103" t="b">
        <f ca="1"/>
        <v>0</v>
      </c>
      <c r="C3103" t="b">
        <f ca="1"/>
        <v>0</v>
      </c>
    </row>
    <row r="3104" spans="1:3" hidden="1">
      <c r="A3104" t="b">
        <f ca="1"/>
        <v>0</v>
      </c>
      <c r="B3104" t="b">
        <f ca="1"/>
        <v>0</v>
      </c>
      <c r="C3104" t="b">
        <f ca="1"/>
        <v>0</v>
      </c>
    </row>
    <row r="3105" spans="1:3" hidden="1">
      <c r="A3105" t="b">
        <f ca="1"/>
        <v>0</v>
      </c>
      <c r="B3105" t="b">
        <f ca="1"/>
        <v>0</v>
      </c>
      <c r="C3105" t="b">
        <f ca="1"/>
        <v>0</v>
      </c>
    </row>
    <row r="3106" spans="1:3" hidden="1">
      <c r="A3106" t="b">
        <f ca="1"/>
        <v>0</v>
      </c>
      <c r="B3106" t="b">
        <f ca="1"/>
        <v>0</v>
      </c>
      <c r="C3106" t="b">
        <f ca="1"/>
        <v>0</v>
      </c>
    </row>
    <row r="3107" spans="1:3" hidden="1">
      <c r="A3107" t="b">
        <f ca="1"/>
        <v>0</v>
      </c>
      <c r="B3107" t="b">
        <f ca="1"/>
        <v>0</v>
      </c>
      <c r="C3107" t="b">
        <f ca="1"/>
        <v>0</v>
      </c>
    </row>
    <row r="3108" spans="1:3" hidden="1">
      <c r="A3108" t="b">
        <f ca="1"/>
        <v>0</v>
      </c>
      <c r="B3108" t="b">
        <f ca="1"/>
        <v>0</v>
      </c>
      <c r="C3108" t="b">
        <f ca="1"/>
        <v>0</v>
      </c>
    </row>
    <row r="3109" spans="1:3" hidden="1">
      <c r="A3109" t="b">
        <f ca="1"/>
        <v>0</v>
      </c>
      <c r="B3109" t="b">
        <f ca="1"/>
        <v>0</v>
      </c>
      <c r="C3109" t="b">
        <f ca="1"/>
        <v>0</v>
      </c>
    </row>
    <row r="3110" spans="1:3" hidden="1">
      <c r="A3110" t="b">
        <f ca="1"/>
        <v>0</v>
      </c>
      <c r="B3110" t="b">
        <f ca="1"/>
        <v>0</v>
      </c>
      <c r="C3110" t="b">
        <f ca="1"/>
        <v>0</v>
      </c>
    </row>
    <row r="3111" spans="1:3" hidden="1">
      <c r="A3111" t="b">
        <f ca="1"/>
        <v>0</v>
      </c>
      <c r="B3111" t="b">
        <f ca="1"/>
        <v>0</v>
      </c>
      <c r="C3111" t="b">
        <f ca="1"/>
        <v>0</v>
      </c>
    </row>
    <row r="3112" spans="1:3" hidden="1">
      <c r="A3112" t="b">
        <f ca="1"/>
        <v>0</v>
      </c>
      <c r="B3112" t="b">
        <f ca="1"/>
        <v>0</v>
      </c>
      <c r="C3112" t="b">
        <f ca="1"/>
        <v>0</v>
      </c>
    </row>
    <row r="3113" spans="1:3" hidden="1">
      <c r="A3113" t="b">
        <f ca="1"/>
        <v>0</v>
      </c>
      <c r="B3113" t="b">
        <f ca="1"/>
        <v>0</v>
      </c>
      <c r="C3113" t="b">
        <f ca="1"/>
        <v>0</v>
      </c>
    </row>
    <row r="3114" spans="1:3" hidden="1">
      <c r="A3114" t="b">
        <f ca="1"/>
        <v>0</v>
      </c>
      <c r="B3114" t="b">
        <f ca="1"/>
        <v>0</v>
      </c>
      <c r="C3114" t="b">
        <f ca="1"/>
        <v>0</v>
      </c>
    </row>
    <row r="3115" spans="1:3" hidden="1">
      <c r="A3115" t="b">
        <f ca="1"/>
        <v>0</v>
      </c>
      <c r="B3115" t="b">
        <f ca="1"/>
        <v>0</v>
      </c>
      <c r="C3115" t="b">
        <f ca="1"/>
        <v>0</v>
      </c>
    </row>
    <row r="3116" spans="1:3" hidden="1">
      <c r="A3116" t="b">
        <f ca="1"/>
        <v>0</v>
      </c>
      <c r="B3116" t="b">
        <f ca="1"/>
        <v>0</v>
      </c>
      <c r="C3116" t="b">
        <f ca="1"/>
        <v>0</v>
      </c>
    </row>
    <row r="3117" spans="1:3" hidden="1">
      <c r="A3117" t="b">
        <f ca="1"/>
        <v>0</v>
      </c>
      <c r="B3117" t="b">
        <f ca="1"/>
        <v>0</v>
      </c>
      <c r="C3117" t="b">
        <f ca="1"/>
        <v>0</v>
      </c>
    </row>
    <row r="3118" spans="1:3" hidden="1">
      <c r="A3118" t="b">
        <f ca="1"/>
        <v>0</v>
      </c>
      <c r="B3118" t="b">
        <f ca="1"/>
        <v>0</v>
      </c>
      <c r="C3118" t="b">
        <f ca="1"/>
        <v>0</v>
      </c>
    </row>
    <row r="3119" spans="1:3" hidden="1">
      <c r="A3119" t="b">
        <f ca="1"/>
        <v>0</v>
      </c>
      <c r="B3119" t="b">
        <f ca="1"/>
        <v>0</v>
      </c>
      <c r="C3119" t="b">
        <f ca="1"/>
        <v>0</v>
      </c>
    </row>
    <row r="3120" spans="1:3" hidden="1">
      <c r="A3120" t="b">
        <f ca="1"/>
        <v>0</v>
      </c>
      <c r="B3120" t="b">
        <f ca="1"/>
        <v>0</v>
      </c>
      <c r="C3120" t="b">
        <f ca="1"/>
        <v>0</v>
      </c>
    </row>
    <row r="3121" spans="1:3" hidden="1">
      <c r="A3121" t="b">
        <f ca="1"/>
        <v>0</v>
      </c>
      <c r="B3121" t="b">
        <f ca="1"/>
        <v>0</v>
      </c>
      <c r="C3121" t="b">
        <f ca="1"/>
        <v>0</v>
      </c>
    </row>
    <row r="3122" spans="1:3" hidden="1">
      <c r="A3122" t="b">
        <f ca="1"/>
        <v>0</v>
      </c>
      <c r="B3122" t="b">
        <f ca="1"/>
        <v>0</v>
      </c>
      <c r="C3122" t="b">
        <f ca="1"/>
        <v>0</v>
      </c>
    </row>
    <row r="3123" spans="1:3" hidden="1">
      <c r="A3123" t="b">
        <f ca="1"/>
        <v>0</v>
      </c>
      <c r="B3123" t="b">
        <f ca="1"/>
        <v>0</v>
      </c>
      <c r="C3123" t="b">
        <f ca="1"/>
        <v>0</v>
      </c>
    </row>
    <row r="3124" spans="1:3" hidden="1">
      <c r="A3124" t="b">
        <f ca="1"/>
        <v>0</v>
      </c>
      <c r="B3124" t="b">
        <f ca="1"/>
        <v>0</v>
      </c>
      <c r="C3124" t="b">
        <f ca="1"/>
        <v>0</v>
      </c>
    </row>
    <row r="3125" spans="1:3" hidden="1">
      <c r="A3125" t="b">
        <f ca="1"/>
        <v>0</v>
      </c>
      <c r="B3125" t="b">
        <f ca="1"/>
        <v>0</v>
      </c>
      <c r="C3125" t="b">
        <f ca="1"/>
        <v>0</v>
      </c>
    </row>
    <row r="3126" spans="1:3" hidden="1">
      <c r="A3126" t="b">
        <f ca="1"/>
        <v>0</v>
      </c>
      <c r="B3126" t="b">
        <f ca="1"/>
        <v>0</v>
      </c>
      <c r="C3126" t="b">
        <f ca="1"/>
        <v>0</v>
      </c>
    </row>
    <row r="3127" spans="1:3" hidden="1">
      <c r="A3127" t="b">
        <f ca="1"/>
        <v>0</v>
      </c>
      <c r="B3127" t="b">
        <f ca="1"/>
        <v>0</v>
      </c>
      <c r="C3127" t="b">
        <f ca="1"/>
        <v>0</v>
      </c>
    </row>
    <row r="3128" spans="1:3" hidden="1">
      <c r="A3128" t="b">
        <f ca="1"/>
        <v>0</v>
      </c>
      <c r="B3128" t="b">
        <f ca="1"/>
        <v>0</v>
      </c>
      <c r="C3128" t="b">
        <f ca="1"/>
        <v>0</v>
      </c>
    </row>
    <row r="3129" spans="1:3" hidden="1">
      <c r="A3129" t="b">
        <f ca="1"/>
        <v>0</v>
      </c>
      <c r="B3129" t="b">
        <f ca="1"/>
        <v>0</v>
      </c>
      <c r="C3129" t="b">
        <f ca="1"/>
        <v>0</v>
      </c>
    </row>
    <row r="3130" spans="1:3" hidden="1">
      <c r="A3130" t="b">
        <f ca="1"/>
        <v>0</v>
      </c>
      <c r="B3130" t="b">
        <f ca="1"/>
        <v>0</v>
      </c>
      <c r="C3130" t="b">
        <f ca="1"/>
        <v>0</v>
      </c>
    </row>
    <row r="3131" spans="1:3" hidden="1">
      <c r="A3131" t="b">
        <f ca="1"/>
        <v>0</v>
      </c>
      <c r="B3131" t="b">
        <f ca="1"/>
        <v>0</v>
      </c>
      <c r="C3131" t="b">
        <f ca="1"/>
        <v>0</v>
      </c>
    </row>
    <row r="3132" spans="1:3" hidden="1">
      <c r="A3132" t="b">
        <f ca="1"/>
        <v>0</v>
      </c>
      <c r="B3132" t="b">
        <f ca="1"/>
        <v>0</v>
      </c>
      <c r="C3132" t="b">
        <f ca="1"/>
        <v>0</v>
      </c>
    </row>
    <row r="3133" spans="1:3" hidden="1">
      <c r="A3133" t="b">
        <f ca="1"/>
        <v>0</v>
      </c>
      <c r="B3133" t="b">
        <f ca="1"/>
        <v>0</v>
      </c>
      <c r="C3133" t="b">
        <f ca="1"/>
        <v>0</v>
      </c>
    </row>
    <row r="3134" spans="1:3" hidden="1">
      <c r="A3134" t="b">
        <f ca="1"/>
        <v>0</v>
      </c>
      <c r="B3134" t="b">
        <f ca="1"/>
        <v>0</v>
      </c>
      <c r="C3134" t="b">
        <f ca="1"/>
        <v>0</v>
      </c>
    </row>
    <row r="3135" spans="1:3" hidden="1">
      <c r="A3135" t="b">
        <f ca="1"/>
        <v>0</v>
      </c>
      <c r="B3135" t="b">
        <f ca="1"/>
        <v>0</v>
      </c>
      <c r="C3135" t="b">
        <f ca="1"/>
        <v>0</v>
      </c>
    </row>
    <row r="3136" spans="1:3" hidden="1">
      <c r="A3136" t="b">
        <f ca="1"/>
        <v>0</v>
      </c>
      <c r="B3136" t="b">
        <f ca="1"/>
        <v>0</v>
      </c>
      <c r="C3136" t="b">
        <f ca="1"/>
        <v>0</v>
      </c>
    </row>
    <row r="3137" spans="1:3" hidden="1">
      <c r="A3137" t="b">
        <f ca="1"/>
        <v>0</v>
      </c>
      <c r="B3137" t="b">
        <f ca="1"/>
        <v>0</v>
      </c>
      <c r="C3137" t="b">
        <f ca="1"/>
        <v>0</v>
      </c>
    </row>
    <row r="3138" spans="1:3" hidden="1">
      <c r="A3138" t="b">
        <f ca="1"/>
        <v>0</v>
      </c>
      <c r="B3138" t="b">
        <f ca="1"/>
        <v>0</v>
      </c>
      <c r="C3138" t="b">
        <f ca="1"/>
        <v>0</v>
      </c>
    </row>
    <row r="3139" spans="1:3" hidden="1">
      <c r="A3139" t="b">
        <f ca="1"/>
        <v>0</v>
      </c>
      <c r="B3139" t="b">
        <f ca="1"/>
        <v>0</v>
      </c>
      <c r="C3139" t="b">
        <f ca="1"/>
        <v>0</v>
      </c>
    </row>
    <row r="3140" spans="1:3" hidden="1">
      <c r="A3140" t="b">
        <f ca="1"/>
        <v>0</v>
      </c>
      <c r="B3140" t="b">
        <f ca="1"/>
        <v>0</v>
      </c>
      <c r="C3140" t="b">
        <f ca="1"/>
        <v>0</v>
      </c>
    </row>
    <row r="3141" spans="1:3" hidden="1">
      <c r="A3141" t="b">
        <f ca="1"/>
        <v>0</v>
      </c>
      <c r="B3141" t="b">
        <f ca="1"/>
        <v>0</v>
      </c>
      <c r="C3141" t="b">
        <f ca="1"/>
        <v>0</v>
      </c>
    </row>
    <row r="3142" spans="1:3" hidden="1">
      <c r="A3142" t="b">
        <f ca="1"/>
        <v>0</v>
      </c>
      <c r="B3142" t="b">
        <f ca="1"/>
        <v>0</v>
      </c>
      <c r="C3142" t="b">
        <f ca="1"/>
        <v>0</v>
      </c>
    </row>
    <row r="3143" spans="1:3" hidden="1">
      <c r="A3143" t="b">
        <f ca="1"/>
        <v>0</v>
      </c>
      <c r="B3143" t="b">
        <f ca="1"/>
        <v>0</v>
      </c>
      <c r="C3143" t="b">
        <f ca="1"/>
        <v>0</v>
      </c>
    </row>
    <row r="3144" spans="1:3" hidden="1">
      <c r="A3144" t="b">
        <f ca="1"/>
        <v>0</v>
      </c>
      <c r="B3144" t="b">
        <f ca="1"/>
        <v>0</v>
      </c>
      <c r="C3144" t="b">
        <f ca="1"/>
        <v>0</v>
      </c>
    </row>
    <row r="3145" spans="1:3" hidden="1">
      <c r="A3145" t="b">
        <f ca="1"/>
        <v>0</v>
      </c>
      <c r="B3145" t="b">
        <f ca="1"/>
        <v>0</v>
      </c>
      <c r="C3145" t="b">
        <f ca="1"/>
        <v>0</v>
      </c>
    </row>
    <row r="3146" spans="1:3" hidden="1">
      <c r="A3146" t="b">
        <f ca="1"/>
        <v>0</v>
      </c>
      <c r="B3146" t="b">
        <f ca="1"/>
        <v>0</v>
      </c>
      <c r="C3146" t="b">
        <f ca="1"/>
        <v>0</v>
      </c>
    </row>
    <row r="3147" spans="1:3" hidden="1">
      <c r="A3147" t="b">
        <f ca="1"/>
        <v>0</v>
      </c>
      <c r="B3147" t="b">
        <f ca="1"/>
        <v>0</v>
      </c>
      <c r="C3147" t="b">
        <f ca="1"/>
        <v>0</v>
      </c>
    </row>
    <row r="3148" spans="1:3" hidden="1">
      <c r="A3148" t="b">
        <f ca="1"/>
        <v>0</v>
      </c>
      <c r="B3148" t="b">
        <f ca="1"/>
        <v>0</v>
      </c>
      <c r="C3148" t="b">
        <f ca="1"/>
        <v>0</v>
      </c>
    </row>
    <row r="3149" spans="1:3" hidden="1">
      <c r="A3149" t="b">
        <f ca="1"/>
        <v>0</v>
      </c>
      <c r="B3149" t="b">
        <f ca="1"/>
        <v>0</v>
      </c>
      <c r="C3149" t="b">
        <f ca="1"/>
        <v>0</v>
      </c>
    </row>
    <row r="3150" spans="1:3" hidden="1">
      <c r="A3150" t="b">
        <f ca="1"/>
        <v>0</v>
      </c>
      <c r="B3150" t="b">
        <f ca="1"/>
        <v>0</v>
      </c>
      <c r="C3150" t="b">
        <f ca="1"/>
        <v>0</v>
      </c>
    </row>
    <row r="3151" spans="1:3" hidden="1">
      <c r="A3151" t="b">
        <f ca="1"/>
        <v>0</v>
      </c>
      <c r="B3151" t="b">
        <f ca="1"/>
        <v>0</v>
      </c>
      <c r="C3151" t="b">
        <f ca="1"/>
        <v>0</v>
      </c>
    </row>
    <row r="3152" spans="1:3" hidden="1">
      <c r="A3152" t="b">
        <f ca="1"/>
        <v>0</v>
      </c>
      <c r="B3152" t="b">
        <f ca="1"/>
        <v>0</v>
      </c>
      <c r="C3152" t="b">
        <f ca="1"/>
        <v>0</v>
      </c>
    </row>
    <row r="3153" spans="1:3" hidden="1">
      <c r="A3153" t="b">
        <f ca="1"/>
        <v>0</v>
      </c>
      <c r="B3153" t="b">
        <f ca="1"/>
        <v>0</v>
      </c>
      <c r="C3153" t="b">
        <f ca="1"/>
        <v>0</v>
      </c>
    </row>
    <row r="3154" spans="1:3" hidden="1">
      <c r="A3154" t="b">
        <f ca="1"/>
        <v>0</v>
      </c>
      <c r="B3154" t="b">
        <f ca="1"/>
        <v>0</v>
      </c>
      <c r="C3154" t="b">
        <f ca="1"/>
        <v>0</v>
      </c>
    </row>
    <row r="3155" spans="1:3" hidden="1">
      <c r="A3155" t="b">
        <f ca="1"/>
        <v>0</v>
      </c>
      <c r="B3155" t="b">
        <f ca="1"/>
        <v>0</v>
      </c>
      <c r="C3155" t="b">
        <f ca="1"/>
        <v>0</v>
      </c>
    </row>
    <row r="3156" spans="1:3" hidden="1">
      <c r="A3156" t="b">
        <f ca="1"/>
        <v>0</v>
      </c>
      <c r="B3156" t="b">
        <f ca="1"/>
        <v>0</v>
      </c>
      <c r="C3156" t="b">
        <f ca="1"/>
        <v>0</v>
      </c>
    </row>
    <row r="3157" spans="1:3" hidden="1">
      <c r="A3157" t="b">
        <f ca="1"/>
        <v>0</v>
      </c>
      <c r="B3157" t="b">
        <f ca="1"/>
        <v>0</v>
      </c>
      <c r="C3157" t="b">
        <f ca="1"/>
        <v>0</v>
      </c>
    </row>
    <row r="3158" spans="1:3" hidden="1">
      <c r="A3158" t="b">
        <f ca="1"/>
        <v>0</v>
      </c>
      <c r="B3158" t="b">
        <f ca="1"/>
        <v>0</v>
      </c>
      <c r="C3158" t="b">
        <f ca="1"/>
        <v>0</v>
      </c>
    </row>
    <row r="3159" spans="1:3" hidden="1">
      <c r="A3159" t="b">
        <f ca="1"/>
        <v>0</v>
      </c>
      <c r="B3159" t="b">
        <f ca="1"/>
        <v>0</v>
      </c>
      <c r="C3159" t="b">
        <f ca="1"/>
        <v>0</v>
      </c>
    </row>
    <row r="3160" spans="1:3" hidden="1">
      <c r="A3160" t="b">
        <f ca="1"/>
        <v>0</v>
      </c>
      <c r="B3160" t="b">
        <f ca="1"/>
        <v>0</v>
      </c>
      <c r="C3160" t="b">
        <f ca="1"/>
        <v>0</v>
      </c>
    </row>
    <row r="3161" spans="1:3" hidden="1">
      <c r="A3161" t="b">
        <f ca="1"/>
        <v>0</v>
      </c>
      <c r="B3161" t="b">
        <f ca="1"/>
        <v>0</v>
      </c>
      <c r="C3161" t="b">
        <f ca="1"/>
        <v>0</v>
      </c>
    </row>
    <row r="3162" spans="1:3" hidden="1">
      <c r="A3162" t="b">
        <f ca="1"/>
        <v>0</v>
      </c>
      <c r="B3162" t="b">
        <f ca="1"/>
        <v>0</v>
      </c>
      <c r="C3162" t="b">
        <f ca="1"/>
        <v>0</v>
      </c>
    </row>
    <row r="3163" spans="1:3" hidden="1">
      <c r="A3163" t="b">
        <f ca="1"/>
        <v>0</v>
      </c>
      <c r="B3163" t="b">
        <f ca="1"/>
        <v>0</v>
      </c>
      <c r="C3163" t="b">
        <f ca="1"/>
        <v>0</v>
      </c>
    </row>
    <row r="3164" spans="1:3" hidden="1">
      <c r="A3164" t="b">
        <f ca="1"/>
        <v>0</v>
      </c>
      <c r="B3164" t="b">
        <f ca="1"/>
        <v>0</v>
      </c>
      <c r="C3164" t="b">
        <f ca="1"/>
        <v>0</v>
      </c>
    </row>
    <row r="3165" spans="1:3" hidden="1">
      <c r="A3165" t="b">
        <f ca="1"/>
        <v>0</v>
      </c>
      <c r="B3165" t="b">
        <f ca="1"/>
        <v>0</v>
      </c>
      <c r="C3165" t="b">
        <f ca="1"/>
        <v>0</v>
      </c>
    </row>
    <row r="3166" spans="1:3" hidden="1">
      <c r="A3166" t="b">
        <f ca="1"/>
        <v>0</v>
      </c>
      <c r="B3166" t="b">
        <f ca="1"/>
        <v>0</v>
      </c>
      <c r="C3166" t="b">
        <f ca="1"/>
        <v>0</v>
      </c>
    </row>
    <row r="3167" spans="1:3" hidden="1">
      <c r="A3167" t="b">
        <f ca="1"/>
        <v>0</v>
      </c>
      <c r="B3167" t="b">
        <f ca="1"/>
        <v>0</v>
      </c>
      <c r="C3167" t="b">
        <f ca="1"/>
        <v>0</v>
      </c>
    </row>
    <row r="3168" spans="1:3" hidden="1">
      <c r="A3168" t="b">
        <f ca="1"/>
        <v>0</v>
      </c>
      <c r="B3168" t="b">
        <f ca="1"/>
        <v>0</v>
      </c>
      <c r="C3168" t="b">
        <f ca="1"/>
        <v>0</v>
      </c>
    </row>
    <row r="3169" spans="1:3" hidden="1">
      <c r="A3169" t="b">
        <f ca="1"/>
        <v>0</v>
      </c>
      <c r="B3169" t="b">
        <f ca="1"/>
        <v>0</v>
      </c>
      <c r="C3169" t="b">
        <f ca="1"/>
        <v>0</v>
      </c>
    </row>
    <row r="3170" spans="1:3" hidden="1">
      <c r="A3170" t="b">
        <f ca="1"/>
        <v>0</v>
      </c>
      <c r="B3170" t="b">
        <f ca="1"/>
        <v>0</v>
      </c>
      <c r="C3170" t="b">
        <f ca="1"/>
        <v>0</v>
      </c>
    </row>
    <row r="3171" spans="1:3" hidden="1">
      <c r="A3171" t="b">
        <f ca="1"/>
        <v>0</v>
      </c>
      <c r="B3171" t="b">
        <f ca="1"/>
        <v>0</v>
      </c>
      <c r="C3171" t="b">
        <f ca="1"/>
        <v>0</v>
      </c>
    </row>
    <row r="3172" spans="1:3" hidden="1">
      <c r="A3172" t="b">
        <f ca="1"/>
        <v>0</v>
      </c>
      <c r="B3172" t="b">
        <f ca="1"/>
        <v>0</v>
      </c>
      <c r="C3172" t="b">
        <f ca="1"/>
        <v>0</v>
      </c>
    </row>
    <row r="3173" spans="1:3" hidden="1">
      <c r="A3173" t="b">
        <f ca="1"/>
        <v>0</v>
      </c>
      <c r="B3173" t="b">
        <f ca="1"/>
        <v>0</v>
      </c>
      <c r="C3173" t="b">
        <f ca="1"/>
        <v>0</v>
      </c>
    </row>
    <row r="3174" spans="1:3" hidden="1">
      <c r="A3174" t="b">
        <f ca="1"/>
        <v>0</v>
      </c>
      <c r="B3174" t="b">
        <f ca="1"/>
        <v>0</v>
      </c>
      <c r="C3174" t="b">
        <f ca="1"/>
        <v>0</v>
      </c>
    </row>
    <row r="3175" spans="1:3" hidden="1">
      <c r="A3175" t="b">
        <f ca="1"/>
        <v>0</v>
      </c>
      <c r="B3175" t="b">
        <f ca="1"/>
        <v>0</v>
      </c>
      <c r="C3175" t="b">
        <f ca="1"/>
        <v>0</v>
      </c>
    </row>
    <row r="3176" spans="1:3" hidden="1">
      <c r="A3176" t="b">
        <f ca="1"/>
        <v>0</v>
      </c>
      <c r="B3176" t="b">
        <f ca="1"/>
        <v>0</v>
      </c>
      <c r="C3176" t="b">
        <f ca="1"/>
        <v>0</v>
      </c>
    </row>
    <row r="3177" spans="1:3" hidden="1">
      <c r="A3177" t="b">
        <f ca="1"/>
        <v>0</v>
      </c>
      <c r="B3177" t="b">
        <f ca="1"/>
        <v>0</v>
      </c>
      <c r="C3177" t="b">
        <f ca="1"/>
        <v>0</v>
      </c>
    </row>
    <row r="3178" spans="1:3" hidden="1">
      <c r="A3178" t="b">
        <f ca="1"/>
        <v>0</v>
      </c>
      <c r="B3178" t="b">
        <f ca="1"/>
        <v>0</v>
      </c>
      <c r="C3178" t="b">
        <f ca="1"/>
        <v>0</v>
      </c>
    </row>
    <row r="3179" spans="1:3" hidden="1">
      <c r="A3179" t="b">
        <f ca="1"/>
        <v>0</v>
      </c>
      <c r="B3179" t="b">
        <f ca="1"/>
        <v>0</v>
      </c>
      <c r="C3179" t="b">
        <f ca="1"/>
        <v>0</v>
      </c>
    </row>
    <row r="3180" spans="1:3" hidden="1">
      <c r="A3180" t="b">
        <f ca="1"/>
        <v>0</v>
      </c>
      <c r="B3180" t="b">
        <f ca="1"/>
        <v>0</v>
      </c>
      <c r="C3180" t="b">
        <f ca="1"/>
        <v>0</v>
      </c>
    </row>
    <row r="3181" spans="1:3" hidden="1">
      <c r="A3181" t="b">
        <f ca="1"/>
        <v>0</v>
      </c>
      <c r="B3181" t="b">
        <f ca="1"/>
        <v>0</v>
      </c>
      <c r="C3181" t="b">
        <f ca="1"/>
        <v>0</v>
      </c>
    </row>
    <row r="3182" spans="1:3" hidden="1">
      <c r="A3182" t="b">
        <f ca="1"/>
        <v>0</v>
      </c>
      <c r="B3182" t="b">
        <f ca="1"/>
        <v>0</v>
      </c>
      <c r="C3182" t="b">
        <f ca="1"/>
        <v>0</v>
      </c>
    </row>
    <row r="3183" spans="1:3" hidden="1">
      <c r="A3183" t="b">
        <f ca="1"/>
        <v>0</v>
      </c>
      <c r="B3183" t="b">
        <f ca="1"/>
        <v>0</v>
      </c>
      <c r="C3183" t="b">
        <f ca="1"/>
        <v>0</v>
      </c>
    </row>
    <row r="3184" spans="1:3" hidden="1">
      <c r="A3184" t="b">
        <f ca="1"/>
        <v>0</v>
      </c>
      <c r="B3184" t="b">
        <f ca="1"/>
        <v>0</v>
      </c>
      <c r="C3184" t="b">
        <f ca="1"/>
        <v>0</v>
      </c>
    </row>
    <row r="3185" spans="1:3" hidden="1">
      <c r="A3185" t="b">
        <f ca="1"/>
        <v>0</v>
      </c>
      <c r="B3185" t="b">
        <f ca="1"/>
        <v>0</v>
      </c>
      <c r="C3185" t="b">
        <f ca="1"/>
        <v>0</v>
      </c>
    </row>
    <row r="3186" spans="1:3" hidden="1">
      <c r="A3186" t="b">
        <f ca="1"/>
        <v>0</v>
      </c>
      <c r="B3186" t="b">
        <f ca="1"/>
        <v>0</v>
      </c>
      <c r="C3186" t="b">
        <f ca="1"/>
        <v>0</v>
      </c>
    </row>
    <row r="3187" spans="1:3" hidden="1">
      <c r="A3187" t="b">
        <f ca="1"/>
        <v>0</v>
      </c>
      <c r="B3187" t="b">
        <f ca="1"/>
        <v>0</v>
      </c>
      <c r="C3187" t="b">
        <f ca="1"/>
        <v>0</v>
      </c>
    </row>
    <row r="3188" spans="1:3" hidden="1">
      <c r="A3188" t="b">
        <f ca="1"/>
        <v>0</v>
      </c>
      <c r="B3188" t="b">
        <f ca="1"/>
        <v>0</v>
      </c>
      <c r="C3188" t="b">
        <f ca="1"/>
        <v>0</v>
      </c>
    </row>
    <row r="3189" spans="1:3" hidden="1">
      <c r="A3189" t="b">
        <f ca="1"/>
        <v>0</v>
      </c>
      <c r="B3189" t="b">
        <f ca="1"/>
        <v>0</v>
      </c>
      <c r="C3189" t="b">
        <f ca="1"/>
        <v>0</v>
      </c>
    </row>
    <row r="3190" spans="1:3" hidden="1">
      <c r="A3190" t="b">
        <f ca="1"/>
        <v>0</v>
      </c>
      <c r="B3190" t="b">
        <f ca="1"/>
        <v>0</v>
      </c>
      <c r="C3190" t="b">
        <f ca="1"/>
        <v>0</v>
      </c>
    </row>
    <row r="3191" spans="1:3" hidden="1">
      <c r="A3191" t="b">
        <f ca="1"/>
        <v>0</v>
      </c>
      <c r="B3191" t="b">
        <f ca="1"/>
        <v>0</v>
      </c>
      <c r="C3191" t="b">
        <f ca="1"/>
        <v>0</v>
      </c>
    </row>
    <row r="3192" spans="1:3" hidden="1">
      <c r="A3192" t="b">
        <f ca="1"/>
        <v>0</v>
      </c>
      <c r="B3192" t="b">
        <f ca="1"/>
        <v>0</v>
      </c>
      <c r="C3192" t="b">
        <f ca="1"/>
        <v>0</v>
      </c>
    </row>
    <row r="3193" spans="1:3" hidden="1">
      <c r="A3193" t="b">
        <f ca="1"/>
        <v>0</v>
      </c>
      <c r="B3193" t="b">
        <f ca="1"/>
        <v>0</v>
      </c>
      <c r="C3193" t="b">
        <f ca="1"/>
        <v>0</v>
      </c>
    </row>
    <row r="3194" spans="1:3" hidden="1">
      <c r="A3194" t="b">
        <f ca="1"/>
        <v>0</v>
      </c>
      <c r="B3194" t="b">
        <f ca="1"/>
        <v>0</v>
      </c>
      <c r="C3194" t="b">
        <f ca="1"/>
        <v>0</v>
      </c>
    </row>
    <row r="3195" spans="1:3" hidden="1">
      <c r="A3195" t="b">
        <f ca="1"/>
        <v>0</v>
      </c>
      <c r="B3195" t="b">
        <f ca="1"/>
        <v>0</v>
      </c>
      <c r="C3195" t="b">
        <f ca="1"/>
        <v>0</v>
      </c>
    </row>
    <row r="3196" spans="1:3" hidden="1">
      <c r="A3196" t="b">
        <f ca="1"/>
        <v>0</v>
      </c>
      <c r="B3196" t="b">
        <f ca="1"/>
        <v>0</v>
      </c>
      <c r="C3196" t="b">
        <f ca="1"/>
        <v>0</v>
      </c>
    </row>
    <row r="3197" spans="1:3" hidden="1">
      <c r="A3197" t="b">
        <f ca="1"/>
        <v>0</v>
      </c>
      <c r="B3197" t="b">
        <f ca="1"/>
        <v>0</v>
      </c>
      <c r="C3197" t="b">
        <f ca="1"/>
        <v>0</v>
      </c>
    </row>
    <row r="3198" spans="1:3" hidden="1">
      <c r="A3198" t="b">
        <f ca="1"/>
        <v>0</v>
      </c>
      <c r="B3198" t="b">
        <f ca="1"/>
        <v>0</v>
      </c>
      <c r="C3198" t="b">
        <f ca="1"/>
        <v>0</v>
      </c>
    </row>
    <row r="3199" spans="1:3" hidden="1">
      <c r="A3199" t="b">
        <f ca="1"/>
        <v>0</v>
      </c>
      <c r="B3199" t="b">
        <f ca="1"/>
        <v>0</v>
      </c>
      <c r="C3199" t="b">
        <f ca="1"/>
        <v>0</v>
      </c>
    </row>
    <row r="3200" spans="1:3" hidden="1">
      <c r="A3200" t="b">
        <f ca="1"/>
        <v>0</v>
      </c>
      <c r="B3200" t="b">
        <f ca="1"/>
        <v>0</v>
      </c>
      <c r="C3200" t="b">
        <f ca="1"/>
        <v>0</v>
      </c>
    </row>
    <row r="3201" spans="1:3" hidden="1">
      <c r="A3201" t="b">
        <f ca="1"/>
        <v>0</v>
      </c>
      <c r="B3201" t="b">
        <f ca="1"/>
        <v>0</v>
      </c>
      <c r="C3201" t="b">
        <f ca="1"/>
        <v>0</v>
      </c>
    </row>
    <row r="3202" spans="1:3" hidden="1">
      <c r="A3202" t="b">
        <f ca="1"/>
        <v>0</v>
      </c>
      <c r="B3202" t="b">
        <f ca="1"/>
        <v>0</v>
      </c>
      <c r="C3202" t="b">
        <f ca="1"/>
        <v>0</v>
      </c>
    </row>
    <row r="3203" spans="1:3" hidden="1">
      <c r="A3203" t="b">
        <f ca="1"/>
        <v>0</v>
      </c>
      <c r="B3203" t="b">
        <f ca="1"/>
        <v>0</v>
      </c>
      <c r="C3203" t="b">
        <f ca="1"/>
        <v>0</v>
      </c>
    </row>
    <row r="3204" spans="1:3" hidden="1">
      <c r="A3204" t="b">
        <f ca="1"/>
        <v>0</v>
      </c>
      <c r="B3204" t="b">
        <f ca="1"/>
        <v>0</v>
      </c>
      <c r="C3204" t="b">
        <f ca="1"/>
        <v>0</v>
      </c>
    </row>
    <row r="3205" spans="1:3" hidden="1">
      <c r="A3205" t="b">
        <f ca="1"/>
        <v>0</v>
      </c>
      <c r="B3205" t="b">
        <f ca="1"/>
        <v>0</v>
      </c>
      <c r="C3205" t="b">
        <f ca="1"/>
        <v>0</v>
      </c>
    </row>
    <row r="3206" spans="1:3" hidden="1">
      <c r="A3206" t="b">
        <f ca="1"/>
        <v>0</v>
      </c>
      <c r="B3206" t="b">
        <f ca="1"/>
        <v>0</v>
      </c>
      <c r="C3206" t="b">
        <f ca="1"/>
        <v>0</v>
      </c>
    </row>
    <row r="3207" spans="1:3" hidden="1">
      <c r="A3207" t="b">
        <f ca="1"/>
        <v>0</v>
      </c>
      <c r="B3207" t="b">
        <f ca="1"/>
        <v>0</v>
      </c>
      <c r="C3207" t="b">
        <f ca="1"/>
        <v>0</v>
      </c>
    </row>
    <row r="3208" spans="1:3" hidden="1">
      <c r="A3208" t="b">
        <f ca="1"/>
        <v>0</v>
      </c>
      <c r="B3208" t="b">
        <f ca="1"/>
        <v>0</v>
      </c>
      <c r="C3208" t="b">
        <f ca="1"/>
        <v>0</v>
      </c>
    </row>
    <row r="3209" spans="1:3" hidden="1">
      <c r="A3209" t="b">
        <f ca="1"/>
        <v>0</v>
      </c>
      <c r="B3209" t="b">
        <f ca="1"/>
        <v>0</v>
      </c>
      <c r="C3209" t="b">
        <f ca="1"/>
        <v>0</v>
      </c>
    </row>
    <row r="3210" spans="1:3" hidden="1">
      <c r="A3210" t="b">
        <f ca="1"/>
        <v>0</v>
      </c>
      <c r="B3210" t="b">
        <f ca="1"/>
        <v>0</v>
      </c>
      <c r="C3210" t="b">
        <f ca="1"/>
        <v>0</v>
      </c>
    </row>
    <row r="3211" spans="1:3" hidden="1">
      <c r="A3211" t="b">
        <f ca="1"/>
        <v>0</v>
      </c>
      <c r="B3211" t="b">
        <f ca="1"/>
        <v>0</v>
      </c>
      <c r="C3211" t="b">
        <f ca="1"/>
        <v>0</v>
      </c>
    </row>
    <row r="3212" spans="1:3" hidden="1">
      <c r="A3212" t="b">
        <f ca="1"/>
        <v>0</v>
      </c>
      <c r="B3212" t="b">
        <f ca="1"/>
        <v>0</v>
      </c>
      <c r="C3212" t="b">
        <f ca="1"/>
        <v>0</v>
      </c>
    </row>
    <row r="3213" spans="1:3" hidden="1">
      <c r="A3213" t="b">
        <f ca="1"/>
        <v>0</v>
      </c>
      <c r="B3213" t="b">
        <f ca="1"/>
        <v>0</v>
      </c>
      <c r="C3213" t="b">
        <f ca="1"/>
        <v>0</v>
      </c>
    </row>
    <row r="3214" spans="1:3" hidden="1">
      <c r="A3214" t="b">
        <f ca="1"/>
        <v>0</v>
      </c>
      <c r="B3214" t="b">
        <f ca="1"/>
        <v>0</v>
      </c>
      <c r="C3214" t="b">
        <f ca="1"/>
        <v>0</v>
      </c>
    </row>
    <row r="3215" spans="1:3" hidden="1">
      <c r="A3215" t="b">
        <f ca="1"/>
        <v>0</v>
      </c>
      <c r="B3215" t="b">
        <f ca="1"/>
        <v>0</v>
      </c>
      <c r="C3215" t="b">
        <f ca="1"/>
        <v>0</v>
      </c>
    </row>
    <row r="3216" spans="1:3" hidden="1">
      <c r="A3216" t="b">
        <f ca="1"/>
        <v>0</v>
      </c>
      <c r="B3216" t="b">
        <f ca="1"/>
        <v>0</v>
      </c>
      <c r="C3216" t="b">
        <f ca="1"/>
        <v>0</v>
      </c>
    </row>
    <row r="3217" spans="1:3" hidden="1">
      <c r="A3217" t="b">
        <f ca="1"/>
        <v>0</v>
      </c>
      <c r="B3217" t="b">
        <f ca="1"/>
        <v>0</v>
      </c>
      <c r="C3217" t="b">
        <f ca="1"/>
        <v>0</v>
      </c>
    </row>
    <row r="3218" spans="1:3" hidden="1">
      <c r="A3218" t="b">
        <f ca="1"/>
        <v>0</v>
      </c>
      <c r="B3218" t="b">
        <f ca="1"/>
        <v>0</v>
      </c>
      <c r="C3218" t="b">
        <f ca="1"/>
        <v>0</v>
      </c>
    </row>
    <row r="3219" spans="1:3" hidden="1">
      <c r="A3219" t="b">
        <f ca="1"/>
        <v>0</v>
      </c>
      <c r="B3219" t="b">
        <f ca="1"/>
        <v>0</v>
      </c>
      <c r="C3219" t="b">
        <f ca="1"/>
        <v>0</v>
      </c>
    </row>
    <row r="3220" spans="1:3" hidden="1">
      <c r="A3220" t="b">
        <f ca="1"/>
        <v>0</v>
      </c>
      <c r="B3220" t="b">
        <f ca="1"/>
        <v>0</v>
      </c>
      <c r="C3220" t="b">
        <f ca="1"/>
        <v>0</v>
      </c>
    </row>
    <row r="3221" spans="1:3" hidden="1">
      <c r="A3221" t="b">
        <f ca="1"/>
        <v>0</v>
      </c>
      <c r="B3221" t="b">
        <f ca="1"/>
        <v>0</v>
      </c>
      <c r="C3221" t="b">
        <f ca="1"/>
        <v>0</v>
      </c>
    </row>
    <row r="3222" spans="1:3" hidden="1">
      <c r="A3222" t="b">
        <f ca="1"/>
        <v>0</v>
      </c>
      <c r="B3222" t="b">
        <f ca="1"/>
        <v>0</v>
      </c>
      <c r="C3222" t="b">
        <f ca="1"/>
        <v>0</v>
      </c>
    </row>
    <row r="3223" spans="1:3" hidden="1">
      <c r="A3223" t="b">
        <f ca="1"/>
        <v>0</v>
      </c>
      <c r="B3223" t="b">
        <f ca="1"/>
        <v>0</v>
      </c>
      <c r="C3223" t="b">
        <f ca="1"/>
        <v>0</v>
      </c>
    </row>
    <row r="3224" spans="1:3" hidden="1">
      <c r="A3224" t="b">
        <f ca="1"/>
        <v>0</v>
      </c>
      <c r="B3224" t="b">
        <f ca="1"/>
        <v>0</v>
      </c>
      <c r="C3224" t="b">
        <f ca="1"/>
        <v>0</v>
      </c>
    </row>
    <row r="3225" spans="1:3" hidden="1">
      <c r="A3225" t="b">
        <f ca="1"/>
        <v>0</v>
      </c>
      <c r="B3225" t="b">
        <f ca="1"/>
        <v>0</v>
      </c>
      <c r="C3225" t="b">
        <f ca="1"/>
        <v>0</v>
      </c>
    </row>
    <row r="3226" spans="1:3" hidden="1">
      <c r="A3226" t="b">
        <f ca="1"/>
        <v>0</v>
      </c>
      <c r="B3226" t="b">
        <f ca="1"/>
        <v>0</v>
      </c>
      <c r="C3226" t="b">
        <f ca="1"/>
        <v>0</v>
      </c>
    </row>
    <row r="3227" spans="1:3" hidden="1">
      <c r="A3227" t="b">
        <f ca="1"/>
        <v>0</v>
      </c>
      <c r="B3227" t="b">
        <f ca="1"/>
        <v>0</v>
      </c>
      <c r="C3227" t="b">
        <f ca="1"/>
        <v>0</v>
      </c>
    </row>
    <row r="3228" spans="1:3" hidden="1">
      <c r="A3228" t="b">
        <f ca="1"/>
        <v>0</v>
      </c>
      <c r="B3228" t="b">
        <f ca="1"/>
        <v>0</v>
      </c>
      <c r="C3228" t="b">
        <f ca="1"/>
        <v>0</v>
      </c>
    </row>
    <row r="3229" spans="1:3" hidden="1">
      <c r="A3229" t="b">
        <f ca="1"/>
        <v>0</v>
      </c>
      <c r="B3229" t="b">
        <f ca="1"/>
        <v>0</v>
      </c>
      <c r="C3229" t="b">
        <f ca="1"/>
        <v>0</v>
      </c>
    </row>
    <row r="3230" spans="1:3" hidden="1">
      <c r="A3230" t="b">
        <f ca="1"/>
        <v>0</v>
      </c>
      <c r="B3230" t="b">
        <f ca="1"/>
        <v>0</v>
      </c>
      <c r="C3230" t="b">
        <f ca="1"/>
        <v>0</v>
      </c>
    </row>
    <row r="3231" spans="1:3" hidden="1">
      <c r="A3231" t="b">
        <f ca="1"/>
        <v>0</v>
      </c>
      <c r="B3231" t="b">
        <f ca="1"/>
        <v>0</v>
      </c>
      <c r="C3231" t="b">
        <f ca="1"/>
        <v>0</v>
      </c>
    </row>
    <row r="3232" spans="1:3" hidden="1">
      <c r="A3232" t="b">
        <f ca="1"/>
        <v>0</v>
      </c>
      <c r="B3232" t="b">
        <f ca="1"/>
        <v>0</v>
      </c>
      <c r="C3232" t="b">
        <f ca="1"/>
        <v>0</v>
      </c>
    </row>
    <row r="3233" spans="1:3" hidden="1">
      <c r="A3233" t="b">
        <f ca="1"/>
        <v>0</v>
      </c>
      <c r="B3233" t="b">
        <f ca="1"/>
        <v>0</v>
      </c>
      <c r="C3233" t="b">
        <f ca="1"/>
        <v>0</v>
      </c>
    </row>
    <row r="3234" spans="1:3" hidden="1">
      <c r="A3234" t="b">
        <f ca="1"/>
        <v>0</v>
      </c>
      <c r="B3234" t="b">
        <f ca="1"/>
        <v>0</v>
      </c>
      <c r="C3234" t="b">
        <f ca="1"/>
        <v>0</v>
      </c>
    </row>
    <row r="3235" spans="1:3" hidden="1">
      <c r="A3235" t="b">
        <f ca="1"/>
        <v>0</v>
      </c>
      <c r="B3235" t="b">
        <f ca="1"/>
        <v>0</v>
      </c>
      <c r="C3235" t="b">
        <f ca="1"/>
        <v>0</v>
      </c>
    </row>
    <row r="3236" spans="1:3" hidden="1">
      <c r="A3236" t="b">
        <f ca="1"/>
        <v>0</v>
      </c>
      <c r="B3236" t="b">
        <f ca="1"/>
        <v>0</v>
      </c>
      <c r="C3236" t="b">
        <f ca="1"/>
        <v>0</v>
      </c>
    </row>
    <row r="3237" spans="1:3" hidden="1">
      <c r="A3237" t="b">
        <f ca="1"/>
        <v>0</v>
      </c>
      <c r="B3237" t="b">
        <f ca="1"/>
        <v>0</v>
      </c>
      <c r="C3237" t="b">
        <f ca="1"/>
        <v>0</v>
      </c>
    </row>
    <row r="3238" spans="1:3" hidden="1">
      <c r="A3238" t="b">
        <f ca="1"/>
        <v>0</v>
      </c>
      <c r="B3238" t="b">
        <f ca="1"/>
        <v>0</v>
      </c>
      <c r="C3238" t="b">
        <f ca="1"/>
        <v>0</v>
      </c>
    </row>
    <row r="3239" spans="1:3" hidden="1">
      <c r="A3239" t="b">
        <f ca="1"/>
        <v>0</v>
      </c>
      <c r="B3239" t="b">
        <f ca="1"/>
        <v>0</v>
      </c>
      <c r="C3239" t="b">
        <f ca="1"/>
        <v>0</v>
      </c>
    </row>
    <row r="3240" spans="1:3" hidden="1">
      <c r="A3240" t="b">
        <f ca="1"/>
        <v>0</v>
      </c>
      <c r="B3240" t="b">
        <f ca="1"/>
        <v>0</v>
      </c>
      <c r="C3240" t="b">
        <f ca="1"/>
        <v>0</v>
      </c>
    </row>
    <row r="3241" spans="1:3" hidden="1">
      <c r="A3241" t="b">
        <f ca="1"/>
        <v>0</v>
      </c>
      <c r="B3241" t="b">
        <f ca="1"/>
        <v>0</v>
      </c>
      <c r="C3241" t="b">
        <f ca="1"/>
        <v>0</v>
      </c>
    </row>
    <row r="3242" spans="1:3" hidden="1">
      <c r="A3242" t="b">
        <f ca="1"/>
        <v>0</v>
      </c>
      <c r="B3242" t="b">
        <f ca="1"/>
        <v>0</v>
      </c>
      <c r="C3242" t="b">
        <f ca="1"/>
        <v>0</v>
      </c>
    </row>
    <row r="3243" spans="1:3" hidden="1">
      <c r="A3243" t="b">
        <f ca="1"/>
        <v>0</v>
      </c>
      <c r="B3243" t="b">
        <f ca="1"/>
        <v>0</v>
      </c>
      <c r="C3243" t="b">
        <f ca="1"/>
        <v>0</v>
      </c>
    </row>
    <row r="3244" spans="1:3" hidden="1">
      <c r="A3244" t="b">
        <f ca="1"/>
        <v>0</v>
      </c>
      <c r="B3244" t="b">
        <f ca="1"/>
        <v>0</v>
      </c>
      <c r="C3244" t="b">
        <f ca="1"/>
        <v>0</v>
      </c>
    </row>
    <row r="3245" spans="1:3" hidden="1">
      <c r="A3245" t="b">
        <f ca="1"/>
        <v>0</v>
      </c>
      <c r="B3245" t="b">
        <f ca="1"/>
        <v>0</v>
      </c>
      <c r="C3245" t="b">
        <f ca="1"/>
        <v>0</v>
      </c>
    </row>
    <row r="3246" spans="1:3" hidden="1">
      <c r="A3246" t="b">
        <f ca="1"/>
        <v>0</v>
      </c>
      <c r="B3246" t="b">
        <f ca="1"/>
        <v>0</v>
      </c>
      <c r="C3246" t="b">
        <f ca="1"/>
        <v>0</v>
      </c>
    </row>
    <row r="3247" spans="1:3" hidden="1">
      <c r="A3247" t="b">
        <f ca="1"/>
        <v>0</v>
      </c>
      <c r="B3247" t="b">
        <f ca="1"/>
        <v>0</v>
      </c>
      <c r="C3247" t="b">
        <f ca="1"/>
        <v>0</v>
      </c>
    </row>
    <row r="3248" spans="1:3" hidden="1">
      <c r="A3248" t="b">
        <f ca="1"/>
        <v>0</v>
      </c>
      <c r="B3248" t="b">
        <f ca="1"/>
        <v>0</v>
      </c>
      <c r="C3248" t="b">
        <f ca="1"/>
        <v>0</v>
      </c>
    </row>
    <row r="3249" spans="1:3" hidden="1">
      <c r="A3249" t="b">
        <f ca="1"/>
        <v>0</v>
      </c>
      <c r="B3249" t="b">
        <f ca="1"/>
        <v>0</v>
      </c>
      <c r="C3249" t="b">
        <f ca="1"/>
        <v>0</v>
      </c>
    </row>
    <row r="3250" spans="1:3" hidden="1">
      <c r="A3250" t="b">
        <f ca="1"/>
        <v>0</v>
      </c>
      <c r="B3250" t="b">
        <f ca="1"/>
        <v>0</v>
      </c>
      <c r="C3250" t="b">
        <f ca="1"/>
        <v>0</v>
      </c>
    </row>
    <row r="3251" spans="1:3" hidden="1">
      <c r="A3251" t="b">
        <f ca="1"/>
        <v>0</v>
      </c>
      <c r="B3251" t="b">
        <f ca="1"/>
        <v>0</v>
      </c>
      <c r="C3251" t="b">
        <f ca="1"/>
        <v>0</v>
      </c>
    </row>
    <row r="3252" spans="1:3" hidden="1">
      <c r="A3252" t="b">
        <f ca="1"/>
        <v>0</v>
      </c>
      <c r="B3252" t="b">
        <f ca="1"/>
        <v>0</v>
      </c>
      <c r="C3252" t="b">
        <f ca="1"/>
        <v>0</v>
      </c>
    </row>
    <row r="3253" spans="1:3" hidden="1">
      <c r="A3253" t="b">
        <f ca="1"/>
        <v>0</v>
      </c>
      <c r="B3253" t="b">
        <f ca="1"/>
        <v>0</v>
      </c>
      <c r="C3253" t="b">
        <f ca="1"/>
        <v>0</v>
      </c>
    </row>
    <row r="3254" spans="1:3" hidden="1">
      <c r="A3254" t="b">
        <f ca="1"/>
        <v>0</v>
      </c>
      <c r="B3254" t="b">
        <f ca="1"/>
        <v>0</v>
      </c>
      <c r="C3254" t="b">
        <f ca="1"/>
        <v>0</v>
      </c>
    </row>
    <row r="3255" spans="1:3" hidden="1">
      <c r="A3255" t="b">
        <f ca="1"/>
        <v>0</v>
      </c>
      <c r="B3255" t="b">
        <f ca="1"/>
        <v>0</v>
      </c>
      <c r="C3255" t="b">
        <f ca="1"/>
        <v>0</v>
      </c>
    </row>
    <row r="3256" spans="1:3" hidden="1">
      <c r="A3256" t="b">
        <f ca="1"/>
        <v>0</v>
      </c>
      <c r="B3256" t="b">
        <f ca="1"/>
        <v>0</v>
      </c>
      <c r="C3256" t="b">
        <f ca="1"/>
        <v>0</v>
      </c>
    </row>
    <row r="3257" spans="1:3" hidden="1">
      <c r="A3257" t="b">
        <f ca="1"/>
        <v>0</v>
      </c>
      <c r="B3257" t="b">
        <f ca="1"/>
        <v>0</v>
      </c>
      <c r="C3257" t="b">
        <f ca="1"/>
        <v>0</v>
      </c>
    </row>
    <row r="3258" spans="1:3" hidden="1">
      <c r="A3258" t="b">
        <f ca="1"/>
        <v>0</v>
      </c>
      <c r="B3258" t="b">
        <f ca="1"/>
        <v>0</v>
      </c>
      <c r="C3258" t="b">
        <f ca="1"/>
        <v>0</v>
      </c>
    </row>
    <row r="3259" spans="1:3" hidden="1">
      <c r="A3259" t="b">
        <f ca="1"/>
        <v>0</v>
      </c>
      <c r="B3259" t="b">
        <f ca="1"/>
        <v>0</v>
      </c>
      <c r="C3259" t="b">
        <f ca="1"/>
        <v>0</v>
      </c>
    </row>
    <row r="3260" spans="1:3" hidden="1">
      <c r="A3260" t="b">
        <f ca="1"/>
        <v>0</v>
      </c>
      <c r="B3260" t="b">
        <f ca="1"/>
        <v>0</v>
      </c>
      <c r="C3260" t="b">
        <f ca="1"/>
        <v>0</v>
      </c>
    </row>
    <row r="3261" spans="1:3" hidden="1">
      <c r="A3261" t="b">
        <f ca="1"/>
        <v>0</v>
      </c>
      <c r="B3261" t="b">
        <f ca="1"/>
        <v>0</v>
      </c>
      <c r="C3261" t="b">
        <f ca="1"/>
        <v>0</v>
      </c>
    </row>
    <row r="3262" spans="1:3" hidden="1">
      <c r="A3262" t="b">
        <f ca="1"/>
        <v>0</v>
      </c>
      <c r="B3262" t="b">
        <f ca="1"/>
        <v>0</v>
      </c>
      <c r="C3262" t="b">
        <f ca="1"/>
        <v>0</v>
      </c>
    </row>
    <row r="3263" spans="1:3" hidden="1">
      <c r="A3263" t="b">
        <f ca="1"/>
        <v>0</v>
      </c>
      <c r="B3263" t="b">
        <f ca="1"/>
        <v>0</v>
      </c>
      <c r="C3263" t="b">
        <f ca="1"/>
        <v>0</v>
      </c>
    </row>
    <row r="3264" spans="1:3" hidden="1">
      <c r="A3264" t="b">
        <f ca="1"/>
        <v>0</v>
      </c>
      <c r="B3264" t="b">
        <f ca="1"/>
        <v>0</v>
      </c>
      <c r="C3264" t="b">
        <f ca="1"/>
        <v>0</v>
      </c>
    </row>
    <row r="3265" spans="1:3" hidden="1">
      <c r="A3265" t="b">
        <f ca="1"/>
        <v>0</v>
      </c>
      <c r="B3265" t="b">
        <f ca="1"/>
        <v>0</v>
      </c>
      <c r="C3265" t="b">
        <f ca="1"/>
        <v>0</v>
      </c>
    </row>
    <row r="3266" spans="1:3" hidden="1">
      <c r="A3266" t="b">
        <f ca="1"/>
        <v>0</v>
      </c>
      <c r="B3266" t="b">
        <f ca="1"/>
        <v>0</v>
      </c>
      <c r="C3266" t="b">
        <f ca="1"/>
        <v>0</v>
      </c>
    </row>
    <row r="3267" spans="1:3" hidden="1">
      <c r="A3267" t="b">
        <f ca="1"/>
        <v>0</v>
      </c>
      <c r="B3267" t="b">
        <f ca="1"/>
        <v>0</v>
      </c>
      <c r="C3267" t="b">
        <f ca="1"/>
        <v>0</v>
      </c>
    </row>
    <row r="3268" spans="1:3" hidden="1">
      <c r="A3268" t="b">
        <f ca="1"/>
        <v>0</v>
      </c>
      <c r="B3268" t="b">
        <f ca="1"/>
        <v>0</v>
      </c>
      <c r="C3268" t="b">
        <f ca="1"/>
        <v>0</v>
      </c>
    </row>
    <row r="3269" spans="1:3" hidden="1">
      <c r="A3269" t="b">
        <f ca="1"/>
        <v>0</v>
      </c>
      <c r="B3269" t="b">
        <f ca="1"/>
        <v>0</v>
      </c>
      <c r="C3269" t="b">
        <f ca="1"/>
        <v>0</v>
      </c>
    </row>
    <row r="3270" spans="1:3" hidden="1">
      <c r="A3270" t="b">
        <f ca="1"/>
        <v>0</v>
      </c>
      <c r="B3270" t="b">
        <f ca="1"/>
        <v>0</v>
      </c>
      <c r="C3270" t="b">
        <f ca="1"/>
        <v>0</v>
      </c>
    </row>
    <row r="3271" spans="1:3" hidden="1">
      <c r="A3271" t="b">
        <f ca="1"/>
        <v>0</v>
      </c>
      <c r="B3271" t="b">
        <f ca="1"/>
        <v>0</v>
      </c>
      <c r="C3271" t="b">
        <f ca="1"/>
        <v>0</v>
      </c>
    </row>
    <row r="3272" spans="1:3" hidden="1">
      <c r="A3272" t="b">
        <f ca="1"/>
        <v>0</v>
      </c>
      <c r="B3272" t="b">
        <f ca="1"/>
        <v>0</v>
      </c>
      <c r="C3272" t="b">
        <f ca="1"/>
        <v>0</v>
      </c>
    </row>
    <row r="3273" spans="1:3" hidden="1">
      <c r="A3273" t="b">
        <f ca="1"/>
        <v>0</v>
      </c>
      <c r="B3273" t="b">
        <f ca="1"/>
        <v>0</v>
      </c>
      <c r="C3273" t="b">
        <f ca="1"/>
        <v>0</v>
      </c>
    </row>
    <row r="3274" spans="1:3" hidden="1">
      <c r="A3274" t="b">
        <f ca="1"/>
        <v>0</v>
      </c>
      <c r="B3274" t="b">
        <f ca="1"/>
        <v>0</v>
      </c>
      <c r="C3274" t="b">
        <f ca="1"/>
        <v>0</v>
      </c>
    </row>
    <row r="3275" spans="1:3" hidden="1">
      <c r="A3275" t="b">
        <f ca="1"/>
        <v>0</v>
      </c>
      <c r="B3275" t="b">
        <f ca="1"/>
        <v>0</v>
      </c>
      <c r="C3275" t="b">
        <f ca="1"/>
        <v>0</v>
      </c>
    </row>
    <row r="3276" spans="1:3" hidden="1">
      <c r="A3276" t="b">
        <f ca="1"/>
        <v>0</v>
      </c>
      <c r="B3276" t="b">
        <f ca="1"/>
        <v>0</v>
      </c>
      <c r="C3276" t="b">
        <f ca="1"/>
        <v>0</v>
      </c>
    </row>
    <row r="3277" spans="1:3" hidden="1">
      <c r="A3277" t="b">
        <f ca="1"/>
        <v>0</v>
      </c>
      <c r="B3277" t="b">
        <f ca="1"/>
        <v>0</v>
      </c>
      <c r="C3277" t="b">
        <f ca="1"/>
        <v>0</v>
      </c>
    </row>
    <row r="3278" spans="1:3" hidden="1">
      <c r="A3278" t="b">
        <f ca="1"/>
        <v>0</v>
      </c>
      <c r="B3278" t="b">
        <f ca="1"/>
        <v>0</v>
      </c>
      <c r="C3278" t="b">
        <f ca="1"/>
        <v>0</v>
      </c>
    </row>
    <row r="3279" spans="1:3" hidden="1">
      <c r="A3279" t="b">
        <f ca="1"/>
        <v>0</v>
      </c>
      <c r="B3279" t="b">
        <f ca="1"/>
        <v>0</v>
      </c>
      <c r="C3279" t="b">
        <f ca="1"/>
        <v>0</v>
      </c>
    </row>
    <row r="3280" spans="1:3" hidden="1">
      <c r="A3280" t="b">
        <f ca="1"/>
        <v>0</v>
      </c>
      <c r="B3280" t="b">
        <f ca="1"/>
        <v>0</v>
      </c>
      <c r="C3280" t="b">
        <f ca="1"/>
        <v>0</v>
      </c>
    </row>
    <row r="3281" spans="1:3" hidden="1">
      <c r="A3281" t="b">
        <f ca="1"/>
        <v>0</v>
      </c>
      <c r="B3281" t="b">
        <f ca="1"/>
        <v>0</v>
      </c>
      <c r="C3281" t="b">
        <f ca="1"/>
        <v>0</v>
      </c>
    </row>
    <row r="3282" spans="1:3" hidden="1">
      <c r="A3282" t="b">
        <f ca="1"/>
        <v>0</v>
      </c>
      <c r="B3282" t="b">
        <f ca="1"/>
        <v>0</v>
      </c>
      <c r="C3282" t="b">
        <f ca="1"/>
        <v>0</v>
      </c>
    </row>
    <row r="3283" spans="1:3" hidden="1">
      <c r="A3283" t="b">
        <f ca="1"/>
        <v>0</v>
      </c>
      <c r="B3283" t="b">
        <f ca="1"/>
        <v>0</v>
      </c>
      <c r="C3283" t="b">
        <f ca="1"/>
        <v>0</v>
      </c>
    </row>
    <row r="3284" spans="1:3" hidden="1">
      <c r="A3284" t="b">
        <f ca="1"/>
        <v>0</v>
      </c>
      <c r="B3284" t="b">
        <f ca="1"/>
        <v>0</v>
      </c>
      <c r="C3284" t="b">
        <f ca="1"/>
        <v>0</v>
      </c>
    </row>
    <row r="3285" spans="1:3" hidden="1">
      <c r="A3285" t="b">
        <f ca="1"/>
        <v>0</v>
      </c>
      <c r="B3285" t="b">
        <f ca="1"/>
        <v>0</v>
      </c>
      <c r="C3285" t="b">
        <f ca="1"/>
        <v>0</v>
      </c>
    </row>
    <row r="3286" spans="1:3" hidden="1">
      <c r="A3286" t="b">
        <f ca="1"/>
        <v>0</v>
      </c>
      <c r="B3286" t="b">
        <f ca="1"/>
        <v>0</v>
      </c>
      <c r="C3286" t="b">
        <f ca="1"/>
        <v>0</v>
      </c>
    </row>
    <row r="3287" spans="1:3" hidden="1">
      <c r="A3287" t="b">
        <f ca="1"/>
        <v>0</v>
      </c>
      <c r="B3287" t="b">
        <f ca="1"/>
        <v>0</v>
      </c>
      <c r="C3287" t="b">
        <f ca="1"/>
        <v>0</v>
      </c>
    </row>
    <row r="3288" spans="1:3" hidden="1">
      <c r="A3288" t="b">
        <f ca="1"/>
        <v>0</v>
      </c>
      <c r="B3288" t="b">
        <f ca="1"/>
        <v>0</v>
      </c>
      <c r="C3288" t="b">
        <f ca="1"/>
        <v>0</v>
      </c>
    </row>
    <row r="3289" spans="1:3" hidden="1">
      <c r="A3289" t="b">
        <f ca="1"/>
        <v>0</v>
      </c>
      <c r="B3289" t="b">
        <f ca="1"/>
        <v>0</v>
      </c>
      <c r="C3289" t="b">
        <f ca="1"/>
        <v>0</v>
      </c>
    </row>
    <row r="3290" spans="1:3" hidden="1">
      <c r="A3290" t="b">
        <f ca="1"/>
        <v>0</v>
      </c>
      <c r="B3290" t="b">
        <f ca="1"/>
        <v>0</v>
      </c>
      <c r="C3290" t="b">
        <f ca="1"/>
        <v>0</v>
      </c>
    </row>
    <row r="3291" spans="1:3" hidden="1">
      <c r="A3291" t="b">
        <f ca="1"/>
        <v>0</v>
      </c>
      <c r="B3291" t="b">
        <f ca="1"/>
        <v>0</v>
      </c>
      <c r="C3291" t="b">
        <f ca="1"/>
        <v>0</v>
      </c>
    </row>
    <row r="3292" spans="1:3" hidden="1">
      <c r="A3292" t="b">
        <f ca="1"/>
        <v>0</v>
      </c>
      <c r="B3292" t="b">
        <f ca="1"/>
        <v>0</v>
      </c>
      <c r="C3292" t="b">
        <f ca="1"/>
        <v>0</v>
      </c>
    </row>
    <row r="3293" spans="1:3" hidden="1">
      <c r="A3293" t="b">
        <f ca="1"/>
        <v>0</v>
      </c>
      <c r="B3293" t="b">
        <f ca="1"/>
        <v>0</v>
      </c>
      <c r="C3293" t="b">
        <f ca="1"/>
        <v>0</v>
      </c>
    </row>
    <row r="3294" spans="1:3" hidden="1">
      <c r="A3294" t="b">
        <f ca="1"/>
        <v>0</v>
      </c>
      <c r="B3294" t="b">
        <f ca="1"/>
        <v>0</v>
      </c>
      <c r="C3294" t="b">
        <f ca="1"/>
        <v>0</v>
      </c>
    </row>
    <row r="3295" spans="1:3" hidden="1">
      <c r="A3295" t="b">
        <f ca="1"/>
        <v>0</v>
      </c>
      <c r="B3295" t="b">
        <f ca="1"/>
        <v>0</v>
      </c>
      <c r="C3295" t="b">
        <f ca="1"/>
        <v>0</v>
      </c>
    </row>
    <row r="3296" spans="1:3" hidden="1">
      <c r="A3296" t="b">
        <f ca="1"/>
        <v>0</v>
      </c>
      <c r="B3296" t="b">
        <f ca="1"/>
        <v>0</v>
      </c>
      <c r="C3296" t="b">
        <f ca="1"/>
        <v>0</v>
      </c>
    </row>
    <row r="3297" spans="1:3" hidden="1">
      <c r="A3297" t="b">
        <f ca="1"/>
        <v>0</v>
      </c>
      <c r="B3297" t="b">
        <f ca="1"/>
        <v>0</v>
      </c>
      <c r="C3297" t="b">
        <f ca="1"/>
        <v>0</v>
      </c>
    </row>
    <row r="3298" spans="1:3" hidden="1">
      <c r="A3298" t="b">
        <f ca="1"/>
        <v>0</v>
      </c>
      <c r="B3298" t="b">
        <f ca="1"/>
        <v>0</v>
      </c>
      <c r="C3298" t="b">
        <f ca="1"/>
        <v>0</v>
      </c>
    </row>
    <row r="3299" spans="1:3" hidden="1">
      <c r="A3299" t="b">
        <f ca="1"/>
        <v>0</v>
      </c>
      <c r="B3299" t="b">
        <f ca="1"/>
        <v>0</v>
      </c>
      <c r="C3299" t="b">
        <f ca="1"/>
        <v>0</v>
      </c>
    </row>
    <row r="3300" spans="1:3" hidden="1">
      <c r="A3300" t="b">
        <f ca="1"/>
        <v>0</v>
      </c>
      <c r="B3300" t="b">
        <f ca="1"/>
        <v>0</v>
      </c>
      <c r="C3300" t="b">
        <f ca="1"/>
        <v>0</v>
      </c>
    </row>
    <row r="3301" spans="1:3" hidden="1">
      <c r="A3301" t="b">
        <f ca="1"/>
        <v>0</v>
      </c>
      <c r="B3301" t="b">
        <f ca="1"/>
        <v>0</v>
      </c>
      <c r="C3301" t="b">
        <f ca="1"/>
        <v>0</v>
      </c>
    </row>
    <row r="3302" spans="1:3" hidden="1">
      <c r="A3302" t="b">
        <f ca="1"/>
        <v>0</v>
      </c>
      <c r="B3302" t="b">
        <f ca="1"/>
        <v>0</v>
      </c>
      <c r="C3302" t="b">
        <f ca="1"/>
        <v>0</v>
      </c>
    </row>
    <row r="3303" spans="1:3" hidden="1">
      <c r="A3303" t="b">
        <f ca="1"/>
        <v>0</v>
      </c>
      <c r="B3303" t="b">
        <f ca="1"/>
        <v>0</v>
      </c>
      <c r="C3303" t="b">
        <f ca="1"/>
        <v>0</v>
      </c>
    </row>
    <row r="3304" spans="1:3" hidden="1">
      <c r="A3304" t="b">
        <f ca="1"/>
        <v>0</v>
      </c>
      <c r="B3304" t="b">
        <f ca="1"/>
        <v>0</v>
      </c>
      <c r="C3304" t="b">
        <f ca="1"/>
        <v>0</v>
      </c>
    </row>
    <row r="3305" spans="1:3" hidden="1">
      <c r="A3305" t="b">
        <f ca="1"/>
        <v>0</v>
      </c>
      <c r="B3305" t="b">
        <f ca="1"/>
        <v>0</v>
      </c>
      <c r="C3305" t="b">
        <f ca="1"/>
        <v>0</v>
      </c>
    </row>
    <row r="3306" spans="1:3" hidden="1">
      <c r="A3306" t="b">
        <f ca="1"/>
        <v>0</v>
      </c>
      <c r="B3306" t="b">
        <f ca="1"/>
        <v>0</v>
      </c>
      <c r="C3306" t="b">
        <f ca="1"/>
        <v>0</v>
      </c>
    </row>
    <row r="3307" spans="1:3" hidden="1">
      <c r="A3307" t="b">
        <f ca="1"/>
        <v>0</v>
      </c>
      <c r="B3307" t="b">
        <f ca="1"/>
        <v>0</v>
      </c>
      <c r="C3307" t="b">
        <f ca="1"/>
        <v>0</v>
      </c>
    </row>
    <row r="3308" spans="1:3" hidden="1">
      <c r="A3308" t="b">
        <f ca="1"/>
        <v>0</v>
      </c>
      <c r="B3308" t="b">
        <f ca="1"/>
        <v>0</v>
      </c>
      <c r="C3308" t="b">
        <f ca="1"/>
        <v>0</v>
      </c>
    </row>
    <row r="3309" spans="1:3" hidden="1">
      <c r="A3309" t="b">
        <f ca="1"/>
        <v>0</v>
      </c>
      <c r="B3309" t="b">
        <f ca="1"/>
        <v>0</v>
      </c>
      <c r="C3309" t="b">
        <f ca="1"/>
        <v>0</v>
      </c>
    </row>
    <row r="3310" spans="1:3" hidden="1">
      <c r="A3310" t="b">
        <f ca="1"/>
        <v>0</v>
      </c>
      <c r="B3310" t="b">
        <f ca="1"/>
        <v>0</v>
      </c>
      <c r="C3310" t="b">
        <f ca="1"/>
        <v>0</v>
      </c>
    </row>
    <row r="3311" spans="1:3" hidden="1">
      <c r="A3311" t="b">
        <f ca="1"/>
        <v>0</v>
      </c>
      <c r="B3311" t="b">
        <f ca="1"/>
        <v>0</v>
      </c>
      <c r="C3311" t="b">
        <f ca="1"/>
        <v>0</v>
      </c>
    </row>
    <row r="3312" spans="1:3" hidden="1">
      <c r="A3312" t="b">
        <f ca="1"/>
        <v>0</v>
      </c>
      <c r="B3312" t="b">
        <f ca="1"/>
        <v>0</v>
      </c>
      <c r="C3312" t="b">
        <f ca="1"/>
        <v>0</v>
      </c>
    </row>
    <row r="3313" spans="1:3" hidden="1">
      <c r="A3313" t="b">
        <f ca="1"/>
        <v>0</v>
      </c>
      <c r="B3313" t="b">
        <f ca="1"/>
        <v>0</v>
      </c>
      <c r="C3313" t="b">
        <f ca="1"/>
        <v>0</v>
      </c>
    </row>
    <row r="3314" spans="1:3" hidden="1">
      <c r="A3314" t="b">
        <f ca="1"/>
        <v>0</v>
      </c>
      <c r="B3314" t="b">
        <f ca="1"/>
        <v>0</v>
      </c>
      <c r="C3314" t="b">
        <f ca="1"/>
        <v>0</v>
      </c>
    </row>
    <row r="3315" spans="1:3" hidden="1">
      <c r="A3315" t="b">
        <f ca="1"/>
        <v>0</v>
      </c>
      <c r="B3315" t="b">
        <f ca="1"/>
        <v>0</v>
      </c>
      <c r="C3315" t="b">
        <f ca="1"/>
        <v>0</v>
      </c>
    </row>
    <row r="3316" spans="1:3" hidden="1">
      <c r="A3316" t="b">
        <f ca="1"/>
        <v>0</v>
      </c>
      <c r="B3316" t="b">
        <f ca="1"/>
        <v>0</v>
      </c>
      <c r="C3316" t="b">
        <f ca="1"/>
        <v>0</v>
      </c>
    </row>
    <row r="3317" spans="1:3" hidden="1">
      <c r="A3317" t="b">
        <f ca="1"/>
        <v>0</v>
      </c>
      <c r="B3317" t="b">
        <f ca="1"/>
        <v>0</v>
      </c>
      <c r="C3317" t="b">
        <f ca="1"/>
        <v>0</v>
      </c>
    </row>
    <row r="3318" spans="1:3" hidden="1">
      <c r="A3318" t="b">
        <f ca="1"/>
        <v>0</v>
      </c>
      <c r="B3318" t="b">
        <f ca="1"/>
        <v>0</v>
      </c>
      <c r="C3318" t="b">
        <f ca="1"/>
        <v>0</v>
      </c>
    </row>
    <row r="3319" spans="1:3" hidden="1">
      <c r="A3319" t="b">
        <f ca="1"/>
        <v>0</v>
      </c>
      <c r="B3319" t="b">
        <f ca="1"/>
        <v>0</v>
      </c>
      <c r="C3319" t="b">
        <f ca="1"/>
        <v>0</v>
      </c>
    </row>
    <row r="3320" spans="1:3" hidden="1">
      <c r="A3320" t="b">
        <f ca="1"/>
        <v>0</v>
      </c>
      <c r="B3320" t="b">
        <f ca="1"/>
        <v>0</v>
      </c>
      <c r="C3320" t="b">
        <f ca="1"/>
        <v>0</v>
      </c>
    </row>
    <row r="3321" spans="1:3" hidden="1">
      <c r="A3321" t="b">
        <f ca="1"/>
        <v>0</v>
      </c>
      <c r="B3321" t="b">
        <f ca="1"/>
        <v>0</v>
      </c>
      <c r="C3321" t="b">
        <f ca="1"/>
        <v>0</v>
      </c>
    </row>
    <row r="3322" spans="1:3" hidden="1">
      <c r="A3322" t="b">
        <f ca="1"/>
        <v>0</v>
      </c>
      <c r="B3322" t="b">
        <f ca="1"/>
        <v>0</v>
      </c>
      <c r="C3322" t="b">
        <f ca="1"/>
        <v>0</v>
      </c>
    </row>
    <row r="3323" spans="1:3" hidden="1">
      <c r="A3323" t="b">
        <f ca="1"/>
        <v>0</v>
      </c>
      <c r="B3323" t="b">
        <f ca="1"/>
        <v>0</v>
      </c>
      <c r="C3323" t="b">
        <f ca="1"/>
        <v>0</v>
      </c>
    </row>
    <row r="3324" spans="1:3" hidden="1">
      <c r="A3324" t="b">
        <f ca="1"/>
        <v>0</v>
      </c>
      <c r="B3324" t="b">
        <f ca="1"/>
        <v>0</v>
      </c>
      <c r="C3324" t="b">
        <f ca="1"/>
        <v>0</v>
      </c>
    </row>
    <row r="3325" spans="1:3" hidden="1">
      <c r="A3325" t="b">
        <f ca="1"/>
        <v>0</v>
      </c>
      <c r="B3325" t="b">
        <f ca="1"/>
        <v>0</v>
      </c>
      <c r="C3325" t="b">
        <f ca="1"/>
        <v>0</v>
      </c>
    </row>
    <row r="3326" spans="1:3" hidden="1">
      <c r="A3326" t="b">
        <f ca="1"/>
        <v>0</v>
      </c>
      <c r="B3326" t="b">
        <f ca="1"/>
        <v>0</v>
      </c>
      <c r="C3326" t="b">
        <f ca="1"/>
        <v>0</v>
      </c>
    </row>
    <row r="3327" spans="1:3" hidden="1">
      <c r="A3327" t="b">
        <f ca="1"/>
        <v>0</v>
      </c>
      <c r="B3327" t="b">
        <f ca="1"/>
        <v>0</v>
      </c>
      <c r="C3327" t="b">
        <f ca="1"/>
        <v>0</v>
      </c>
    </row>
    <row r="3328" spans="1:3" hidden="1">
      <c r="A3328" t="b">
        <f ca="1"/>
        <v>0</v>
      </c>
      <c r="B3328" t="b">
        <f ca="1"/>
        <v>0</v>
      </c>
      <c r="C3328" t="b">
        <f ca="1"/>
        <v>0</v>
      </c>
    </row>
    <row r="3329" spans="1:3" hidden="1">
      <c r="A3329" t="b">
        <f ca="1"/>
        <v>0</v>
      </c>
      <c r="B3329" t="b">
        <f ca="1"/>
        <v>0</v>
      </c>
      <c r="C3329" t="b">
        <f ca="1"/>
        <v>0</v>
      </c>
    </row>
    <row r="3330" spans="1:3" hidden="1">
      <c r="A3330" t="b">
        <f ca="1"/>
        <v>0</v>
      </c>
      <c r="B3330" t="b">
        <f ca="1"/>
        <v>0</v>
      </c>
      <c r="C3330" t="b">
        <f ca="1"/>
        <v>0</v>
      </c>
    </row>
    <row r="3331" spans="1:3" hidden="1">
      <c r="A3331" t="b">
        <f ca="1"/>
        <v>0</v>
      </c>
      <c r="B3331" t="b">
        <f ca="1"/>
        <v>0</v>
      </c>
      <c r="C3331" t="b">
        <f ca="1"/>
        <v>0</v>
      </c>
    </row>
    <row r="3332" spans="1:3" hidden="1">
      <c r="A3332" t="b">
        <f ca="1"/>
        <v>0</v>
      </c>
      <c r="B3332" t="b">
        <f ca="1"/>
        <v>0</v>
      </c>
      <c r="C3332" t="b">
        <f ca="1"/>
        <v>0</v>
      </c>
    </row>
    <row r="3333" spans="1:3" hidden="1">
      <c r="A3333" t="b">
        <f ca="1"/>
        <v>0</v>
      </c>
      <c r="B3333" t="b">
        <f ca="1"/>
        <v>0</v>
      </c>
      <c r="C3333" t="b">
        <f ca="1"/>
        <v>0</v>
      </c>
    </row>
    <row r="3334" spans="1:3" hidden="1">
      <c r="A3334" t="b">
        <f ca="1"/>
        <v>0</v>
      </c>
      <c r="B3334" t="b">
        <f ca="1"/>
        <v>0</v>
      </c>
      <c r="C3334" t="b">
        <f ca="1"/>
        <v>0</v>
      </c>
    </row>
    <row r="3335" spans="1:3" hidden="1">
      <c r="A3335" t="b">
        <f ca="1"/>
        <v>0</v>
      </c>
      <c r="B3335" t="b">
        <f ca="1"/>
        <v>0</v>
      </c>
      <c r="C3335" t="b">
        <f ca="1"/>
        <v>0</v>
      </c>
    </row>
    <row r="3336" spans="1:3" hidden="1">
      <c r="A3336" t="b">
        <f ca="1"/>
        <v>0</v>
      </c>
      <c r="B3336" t="b">
        <f ca="1"/>
        <v>0</v>
      </c>
      <c r="C3336" t="b">
        <f ca="1"/>
        <v>0</v>
      </c>
    </row>
    <row r="3337" spans="1:3" hidden="1">
      <c r="A3337" t="b">
        <f ca="1"/>
        <v>0</v>
      </c>
      <c r="B3337" t="b">
        <f ca="1"/>
        <v>0</v>
      </c>
      <c r="C3337" t="b">
        <f ca="1"/>
        <v>0</v>
      </c>
    </row>
    <row r="3338" spans="1:3" hidden="1">
      <c r="A3338" t="b">
        <f ca="1"/>
        <v>0</v>
      </c>
      <c r="B3338" t="b">
        <f ca="1"/>
        <v>0</v>
      </c>
      <c r="C3338" t="b">
        <f ca="1"/>
        <v>0</v>
      </c>
    </row>
    <row r="3339" spans="1:3" hidden="1">
      <c r="A3339" t="b">
        <f ca="1"/>
        <v>0</v>
      </c>
      <c r="B3339" t="b">
        <f ca="1"/>
        <v>0</v>
      </c>
      <c r="C3339" t="b">
        <f ca="1"/>
        <v>0</v>
      </c>
    </row>
    <row r="3340" spans="1:3" hidden="1">
      <c r="A3340" t="b">
        <f ca="1"/>
        <v>0</v>
      </c>
      <c r="B3340" t="b">
        <f ca="1"/>
        <v>0</v>
      </c>
      <c r="C3340" t="b">
        <f ca="1"/>
        <v>0</v>
      </c>
    </row>
    <row r="3341" spans="1:3" hidden="1">
      <c r="A3341" t="b">
        <f ca="1"/>
        <v>0</v>
      </c>
      <c r="B3341" t="b">
        <f ca="1"/>
        <v>0</v>
      </c>
      <c r="C3341" t="b">
        <f ca="1"/>
        <v>0</v>
      </c>
    </row>
    <row r="3342" spans="1:3" hidden="1">
      <c r="A3342" t="b">
        <f ca="1"/>
        <v>0</v>
      </c>
      <c r="B3342" t="b">
        <f ca="1"/>
        <v>0</v>
      </c>
      <c r="C3342" t="b">
        <f ca="1"/>
        <v>0</v>
      </c>
    </row>
    <row r="3343" spans="1:3" hidden="1">
      <c r="A3343" t="b">
        <f ca="1"/>
        <v>0</v>
      </c>
      <c r="B3343" t="b">
        <f ca="1"/>
        <v>0</v>
      </c>
      <c r="C3343" t="b">
        <f ca="1"/>
        <v>0</v>
      </c>
    </row>
    <row r="3344" spans="1:3" hidden="1">
      <c r="A3344" t="b">
        <f ca="1"/>
        <v>0</v>
      </c>
      <c r="B3344" t="b">
        <f ca="1"/>
        <v>0</v>
      </c>
      <c r="C3344" t="b">
        <f ca="1"/>
        <v>0</v>
      </c>
    </row>
    <row r="3345" spans="1:3" hidden="1">
      <c r="A3345" t="b">
        <f ca="1"/>
        <v>0</v>
      </c>
      <c r="B3345" t="b">
        <f ca="1"/>
        <v>0</v>
      </c>
      <c r="C3345" t="b">
        <f ca="1"/>
        <v>0</v>
      </c>
    </row>
    <row r="3346" spans="1:3" hidden="1">
      <c r="A3346" t="b">
        <f ca="1"/>
        <v>0</v>
      </c>
      <c r="B3346" t="b">
        <f ca="1"/>
        <v>0</v>
      </c>
      <c r="C3346" t="b">
        <f ca="1"/>
        <v>0</v>
      </c>
    </row>
    <row r="3347" spans="1:3" hidden="1">
      <c r="A3347" t="b">
        <f ca="1"/>
        <v>0</v>
      </c>
      <c r="B3347" t="b">
        <f ca="1"/>
        <v>0</v>
      </c>
      <c r="C3347" t="b">
        <f ca="1"/>
        <v>0</v>
      </c>
    </row>
    <row r="3348" spans="1:3" hidden="1">
      <c r="A3348" t="b">
        <f ca="1"/>
        <v>0</v>
      </c>
      <c r="B3348" t="b">
        <f ca="1"/>
        <v>0</v>
      </c>
      <c r="C3348" t="b">
        <f ca="1"/>
        <v>0</v>
      </c>
    </row>
    <row r="3349" spans="1:3" hidden="1">
      <c r="A3349" t="b">
        <f ca="1"/>
        <v>0</v>
      </c>
      <c r="B3349" t="b">
        <f ca="1"/>
        <v>0</v>
      </c>
      <c r="C3349" t="b">
        <f ca="1"/>
        <v>0</v>
      </c>
    </row>
    <row r="3350" spans="1:3" hidden="1">
      <c r="A3350" t="b">
        <f ca="1"/>
        <v>0</v>
      </c>
      <c r="B3350" t="b">
        <f ca="1"/>
        <v>0</v>
      </c>
      <c r="C3350" t="b">
        <f ca="1"/>
        <v>0</v>
      </c>
    </row>
    <row r="3351" spans="1:3" hidden="1">
      <c r="A3351" t="b">
        <f ca="1"/>
        <v>0</v>
      </c>
      <c r="B3351" t="b">
        <f ca="1"/>
        <v>0</v>
      </c>
      <c r="C3351" t="b">
        <f ca="1"/>
        <v>0</v>
      </c>
    </row>
    <row r="3352" spans="1:3" hidden="1">
      <c r="A3352" t="b">
        <f ca="1"/>
        <v>0</v>
      </c>
      <c r="B3352" t="b">
        <f ca="1"/>
        <v>0</v>
      </c>
      <c r="C3352" t="b">
        <f ca="1"/>
        <v>0</v>
      </c>
    </row>
    <row r="3353" spans="1:3" hidden="1">
      <c r="A3353" t="b">
        <f ca="1"/>
        <v>0</v>
      </c>
      <c r="B3353" t="b">
        <f ca="1"/>
        <v>0</v>
      </c>
      <c r="C3353" t="b">
        <f ca="1"/>
        <v>0</v>
      </c>
    </row>
    <row r="3354" spans="1:3" hidden="1">
      <c r="A3354" t="b">
        <f ca="1"/>
        <v>0</v>
      </c>
      <c r="B3354" t="b">
        <f ca="1"/>
        <v>0</v>
      </c>
      <c r="C3354" t="b">
        <f ca="1"/>
        <v>0</v>
      </c>
    </row>
    <row r="3355" spans="1:3" hidden="1">
      <c r="A3355" t="b">
        <f ca="1"/>
        <v>0</v>
      </c>
      <c r="B3355" t="b">
        <f ca="1"/>
        <v>0</v>
      </c>
      <c r="C3355" t="b">
        <f ca="1"/>
        <v>0</v>
      </c>
    </row>
    <row r="3356" spans="1:3" hidden="1">
      <c r="A3356" t="b">
        <f ca="1"/>
        <v>0</v>
      </c>
      <c r="B3356" t="b">
        <f ca="1"/>
        <v>0</v>
      </c>
      <c r="C3356" t="b">
        <f ca="1"/>
        <v>0</v>
      </c>
    </row>
    <row r="3357" spans="1:3" hidden="1">
      <c r="A3357" t="b">
        <f ca="1"/>
        <v>0</v>
      </c>
      <c r="B3357" t="b">
        <f ca="1"/>
        <v>0</v>
      </c>
      <c r="C3357" t="b">
        <f ca="1"/>
        <v>0</v>
      </c>
    </row>
    <row r="3358" spans="1:3" hidden="1">
      <c r="A3358" t="b">
        <f ca="1"/>
        <v>0</v>
      </c>
      <c r="B3358" t="b">
        <f ca="1"/>
        <v>0</v>
      </c>
      <c r="C3358" t="b">
        <f ca="1"/>
        <v>0</v>
      </c>
    </row>
    <row r="3359" spans="1:3" hidden="1">
      <c r="A3359" t="b">
        <f ca="1"/>
        <v>0</v>
      </c>
      <c r="B3359" t="b">
        <f ca="1"/>
        <v>0</v>
      </c>
      <c r="C3359" t="b">
        <f ca="1"/>
        <v>0</v>
      </c>
    </row>
    <row r="3360" spans="1:3" hidden="1">
      <c r="A3360" t="b">
        <f ca="1"/>
        <v>0</v>
      </c>
      <c r="B3360" t="b">
        <f ca="1"/>
        <v>0</v>
      </c>
      <c r="C3360" t="b">
        <f ca="1"/>
        <v>0</v>
      </c>
    </row>
    <row r="3361" spans="1:3" hidden="1">
      <c r="A3361" t="b">
        <f ca="1"/>
        <v>0</v>
      </c>
      <c r="B3361" t="b">
        <f ca="1"/>
        <v>0</v>
      </c>
      <c r="C3361" t="b">
        <f ca="1"/>
        <v>0</v>
      </c>
    </row>
    <row r="3362" spans="1:3" hidden="1">
      <c r="A3362" t="b">
        <f ca="1"/>
        <v>0</v>
      </c>
      <c r="B3362" t="b">
        <f ca="1"/>
        <v>0</v>
      </c>
      <c r="C3362" t="b">
        <f ca="1"/>
        <v>0</v>
      </c>
    </row>
    <row r="3363" spans="1:3" hidden="1">
      <c r="A3363" t="b">
        <f ca="1"/>
        <v>0</v>
      </c>
      <c r="B3363" t="b">
        <f ca="1"/>
        <v>0</v>
      </c>
      <c r="C3363" t="b">
        <f ca="1"/>
        <v>0</v>
      </c>
    </row>
    <row r="3364" spans="1:3" hidden="1">
      <c r="A3364" t="b">
        <f ca="1"/>
        <v>0</v>
      </c>
      <c r="B3364" t="b">
        <f ca="1"/>
        <v>0</v>
      </c>
      <c r="C3364" t="b">
        <f ca="1"/>
        <v>0</v>
      </c>
    </row>
    <row r="3365" spans="1:3" hidden="1">
      <c r="A3365" t="b">
        <f ca="1"/>
        <v>0</v>
      </c>
      <c r="B3365" t="b">
        <f ca="1"/>
        <v>0</v>
      </c>
      <c r="C3365" t="b">
        <f ca="1"/>
        <v>0</v>
      </c>
    </row>
    <row r="3366" spans="1:3" hidden="1">
      <c r="A3366" t="b">
        <f ca="1"/>
        <v>0</v>
      </c>
      <c r="B3366" t="b">
        <f ca="1"/>
        <v>0</v>
      </c>
      <c r="C3366" t="b">
        <f ca="1"/>
        <v>0</v>
      </c>
    </row>
    <row r="3367" spans="1:3" hidden="1">
      <c r="A3367" t="b">
        <f ca="1"/>
        <v>0</v>
      </c>
      <c r="B3367" t="b">
        <f ca="1"/>
        <v>0</v>
      </c>
      <c r="C3367" t="b">
        <f ca="1"/>
        <v>0</v>
      </c>
    </row>
    <row r="3368" spans="1:3" hidden="1">
      <c r="A3368" t="b">
        <f ca="1"/>
        <v>0</v>
      </c>
      <c r="B3368" t="b">
        <f ca="1"/>
        <v>0</v>
      </c>
      <c r="C3368" t="b">
        <f ca="1"/>
        <v>0</v>
      </c>
    </row>
    <row r="3369" spans="1:3" hidden="1">
      <c r="A3369" t="b">
        <f ca="1"/>
        <v>0</v>
      </c>
      <c r="B3369" t="b">
        <f ca="1"/>
        <v>0</v>
      </c>
      <c r="C3369" t="b">
        <f ca="1"/>
        <v>0</v>
      </c>
    </row>
    <row r="3370" spans="1:3" hidden="1">
      <c r="A3370" t="b">
        <f ca="1"/>
        <v>0</v>
      </c>
      <c r="B3370" t="b">
        <f ca="1"/>
        <v>0</v>
      </c>
      <c r="C3370" t="b">
        <f ca="1"/>
        <v>0</v>
      </c>
    </row>
    <row r="3371" spans="1:3" hidden="1">
      <c r="A3371" t="b">
        <f ca="1"/>
        <v>0</v>
      </c>
      <c r="B3371" t="b">
        <f ca="1"/>
        <v>0</v>
      </c>
      <c r="C3371" t="b">
        <f ca="1"/>
        <v>0</v>
      </c>
    </row>
    <row r="3372" spans="1:3" hidden="1">
      <c r="A3372" t="b">
        <f ca="1"/>
        <v>0</v>
      </c>
      <c r="B3372" t="b">
        <f ca="1"/>
        <v>0</v>
      </c>
      <c r="C3372" t="b">
        <f ca="1"/>
        <v>0</v>
      </c>
    </row>
    <row r="3373" spans="1:3" hidden="1">
      <c r="A3373" t="b">
        <f ca="1"/>
        <v>0</v>
      </c>
      <c r="B3373" t="b">
        <f ca="1"/>
        <v>0</v>
      </c>
      <c r="C3373" t="b">
        <f ca="1"/>
        <v>0</v>
      </c>
    </row>
    <row r="3374" spans="1:3" hidden="1">
      <c r="A3374" t="b">
        <f ca="1"/>
        <v>0</v>
      </c>
      <c r="B3374" t="b">
        <f ca="1"/>
        <v>0</v>
      </c>
      <c r="C3374" t="b">
        <f ca="1"/>
        <v>0</v>
      </c>
    </row>
    <row r="3375" spans="1:3" hidden="1">
      <c r="A3375" t="b">
        <f ca="1"/>
        <v>0</v>
      </c>
      <c r="B3375" t="b">
        <f ca="1"/>
        <v>0</v>
      </c>
      <c r="C3375" t="b">
        <f ca="1"/>
        <v>0</v>
      </c>
    </row>
    <row r="3376" spans="1:3" hidden="1">
      <c r="A3376" t="b">
        <f ca="1"/>
        <v>0</v>
      </c>
      <c r="B3376" t="b">
        <f ca="1"/>
        <v>0</v>
      </c>
      <c r="C3376" t="b">
        <f ca="1"/>
        <v>0</v>
      </c>
    </row>
    <row r="3377" spans="1:3" hidden="1">
      <c r="A3377" t="b">
        <f ca="1"/>
        <v>0</v>
      </c>
      <c r="B3377" t="b">
        <f ca="1"/>
        <v>0</v>
      </c>
      <c r="C3377" t="b">
        <f ca="1"/>
        <v>0</v>
      </c>
    </row>
    <row r="3378" spans="1:3" hidden="1">
      <c r="A3378" t="b">
        <f ca="1"/>
        <v>0</v>
      </c>
      <c r="B3378" t="b">
        <f ca="1"/>
        <v>0</v>
      </c>
      <c r="C3378" t="b">
        <f ca="1"/>
        <v>0</v>
      </c>
    </row>
    <row r="3379" spans="1:3" hidden="1">
      <c r="A3379" t="b">
        <f ca="1"/>
        <v>0</v>
      </c>
      <c r="B3379" t="b">
        <f ca="1"/>
        <v>0</v>
      </c>
      <c r="C3379" t="b">
        <f ca="1"/>
        <v>0</v>
      </c>
    </row>
    <row r="3380" spans="1:3" hidden="1">
      <c r="A3380" t="b">
        <f ca="1"/>
        <v>0</v>
      </c>
      <c r="B3380" t="b">
        <f ca="1"/>
        <v>0</v>
      </c>
      <c r="C3380" t="b">
        <f ca="1"/>
        <v>0</v>
      </c>
    </row>
    <row r="3381" spans="1:3" hidden="1">
      <c r="A3381" t="b">
        <f ca="1"/>
        <v>0</v>
      </c>
      <c r="B3381" t="b">
        <f ca="1"/>
        <v>0</v>
      </c>
      <c r="C3381" t="b">
        <f ca="1"/>
        <v>0</v>
      </c>
    </row>
    <row r="3382" spans="1:3" hidden="1">
      <c r="A3382" t="b">
        <f ca="1"/>
        <v>0</v>
      </c>
      <c r="B3382" t="b">
        <f ca="1"/>
        <v>0</v>
      </c>
      <c r="C3382" t="b">
        <f ca="1"/>
        <v>0</v>
      </c>
    </row>
    <row r="3383" spans="1:3" hidden="1">
      <c r="A3383" t="b">
        <f ca="1"/>
        <v>0</v>
      </c>
      <c r="B3383" t="b">
        <f ca="1"/>
        <v>0</v>
      </c>
      <c r="C3383" t="b">
        <f ca="1"/>
        <v>0</v>
      </c>
    </row>
    <row r="3384" spans="1:3" hidden="1">
      <c r="A3384" t="b">
        <f ca="1"/>
        <v>0</v>
      </c>
      <c r="B3384" t="b">
        <f ca="1"/>
        <v>0</v>
      </c>
      <c r="C3384" t="b">
        <f ca="1"/>
        <v>0</v>
      </c>
    </row>
    <row r="3385" spans="1:3" hidden="1">
      <c r="A3385" t="b">
        <f ca="1"/>
        <v>0</v>
      </c>
      <c r="B3385" t="b">
        <f ca="1"/>
        <v>0</v>
      </c>
      <c r="C3385" t="b">
        <f ca="1"/>
        <v>0</v>
      </c>
    </row>
    <row r="3386" spans="1:3" hidden="1">
      <c r="A3386" t="b">
        <f ca="1"/>
        <v>0</v>
      </c>
      <c r="B3386" t="b">
        <f ca="1"/>
        <v>0</v>
      </c>
      <c r="C3386" t="b">
        <f ca="1"/>
        <v>0</v>
      </c>
    </row>
    <row r="3387" spans="1:3" hidden="1">
      <c r="A3387" t="b">
        <f ca="1"/>
        <v>0</v>
      </c>
      <c r="B3387" t="b">
        <f ca="1"/>
        <v>0</v>
      </c>
      <c r="C3387" t="b">
        <f ca="1"/>
        <v>0</v>
      </c>
    </row>
    <row r="3388" spans="1:3" hidden="1">
      <c r="A3388" t="b">
        <f ca="1"/>
        <v>0</v>
      </c>
      <c r="B3388" t="b">
        <f ca="1"/>
        <v>0</v>
      </c>
      <c r="C3388" t="b">
        <f ca="1"/>
        <v>0</v>
      </c>
    </row>
    <row r="3389" spans="1:3" hidden="1">
      <c r="A3389" t="b">
        <f ca="1"/>
        <v>0</v>
      </c>
      <c r="B3389" t="b">
        <f ca="1"/>
        <v>0</v>
      </c>
      <c r="C3389" t="b">
        <f ca="1"/>
        <v>0</v>
      </c>
    </row>
    <row r="3390" spans="1:3" hidden="1">
      <c r="A3390" t="b">
        <f ca="1"/>
        <v>0</v>
      </c>
      <c r="B3390" t="b">
        <f ca="1"/>
        <v>0</v>
      </c>
      <c r="C3390" t="b">
        <f ca="1"/>
        <v>0</v>
      </c>
    </row>
    <row r="3391" spans="1:3" hidden="1">
      <c r="A3391" t="b">
        <f ca="1"/>
        <v>0</v>
      </c>
      <c r="B3391" t="b">
        <f ca="1"/>
        <v>0</v>
      </c>
      <c r="C3391" t="b">
        <f ca="1"/>
        <v>0</v>
      </c>
    </row>
    <row r="3392" spans="1:3" hidden="1">
      <c r="A3392" t="b">
        <f ca="1"/>
        <v>0</v>
      </c>
      <c r="B3392" t="b">
        <f ca="1"/>
        <v>0</v>
      </c>
      <c r="C3392" t="b">
        <f ca="1"/>
        <v>0</v>
      </c>
    </row>
    <row r="3393" spans="1:3" hidden="1">
      <c r="A3393" t="b">
        <f ca="1"/>
        <v>0</v>
      </c>
      <c r="B3393" t="b">
        <f ca="1"/>
        <v>0</v>
      </c>
      <c r="C3393" t="b">
        <f ca="1"/>
        <v>0</v>
      </c>
    </row>
    <row r="3394" spans="1:3" hidden="1">
      <c r="A3394" t="b">
        <f ca="1"/>
        <v>0</v>
      </c>
      <c r="B3394" t="b">
        <f ca="1"/>
        <v>0</v>
      </c>
      <c r="C3394" t="b">
        <f ca="1"/>
        <v>0</v>
      </c>
    </row>
    <row r="3395" spans="1:3" hidden="1">
      <c r="A3395" t="b">
        <f ca="1"/>
        <v>0</v>
      </c>
      <c r="B3395" t="b">
        <f ca="1"/>
        <v>0</v>
      </c>
      <c r="C3395" t="b">
        <f ca="1"/>
        <v>0</v>
      </c>
    </row>
    <row r="3396" spans="1:3" hidden="1">
      <c r="A3396" t="b">
        <f ca="1"/>
        <v>0</v>
      </c>
      <c r="B3396" t="b">
        <f ca="1"/>
        <v>0</v>
      </c>
      <c r="C3396" t="b">
        <f ca="1"/>
        <v>0</v>
      </c>
    </row>
    <row r="3397" spans="1:3" hidden="1">
      <c r="A3397" t="b">
        <f ca="1"/>
        <v>0</v>
      </c>
      <c r="B3397" t="b">
        <f ca="1"/>
        <v>0</v>
      </c>
      <c r="C3397" t="b">
        <f ca="1"/>
        <v>0</v>
      </c>
    </row>
    <row r="3398" spans="1:3" hidden="1">
      <c r="A3398" t="b">
        <f ca="1"/>
        <v>0</v>
      </c>
      <c r="B3398" t="b">
        <f ca="1"/>
        <v>0</v>
      </c>
      <c r="C3398" t="b">
        <f ca="1"/>
        <v>0</v>
      </c>
    </row>
    <row r="3399" spans="1:3" hidden="1">
      <c r="A3399" t="b">
        <f ca="1"/>
        <v>0</v>
      </c>
      <c r="B3399" t="b">
        <f ca="1"/>
        <v>0</v>
      </c>
      <c r="C3399" t="b">
        <f ca="1"/>
        <v>0</v>
      </c>
    </row>
    <row r="3400" spans="1:3" hidden="1">
      <c r="A3400" t="b">
        <f ca="1"/>
        <v>0</v>
      </c>
      <c r="B3400" t="b">
        <f ca="1"/>
        <v>0</v>
      </c>
      <c r="C3400" t="b">
        <f ca="1"/>
        <v>0</v>
      </c>
    </row>
    <row r="3401" spans="1:3" hidden="1">
      <c r="A3401" t="b">
        <f ca="1"/>
        <v>0</v>
      </c>
      <c r="B3401" t="b">
        <f ca="1"/>
        <v>0</v>
      </c>
      <c r="C3401" t="b">
        <f ca="1"/>
        <v>0</v>
      </c>
    </row>
    <row r="3402" spans="1:3" hidden="1">
      <c r="A3402" t="b">
        <f ca="1"/>
        <v>0</v>
      </c>
      <c r="B3402" t="b">
        <f ca="1"/>
        <v>0</v>
      </c>
      <c r="C3402" t="b">
        <f ca="1"/>
        <v>0</v>
      </c>
    </row>
    <row r="3403" spans="1:3" hidden="1">
      <c r="A3403" t="b">
        <f ca="1"/>
        <v>0</v>
      </c>
      <c r="B3403" t="b">
        <f ca="1"/>
        <v>0</v>
      </c>
      <c r="C3403" t="b">
        <f ca="1"/>
        <v>0</v>
      </c>
    </row>
    <row r="3404" spans="1:3" hidden="1">
      <c r="A3404" t="b">
        <f ca="1"/>
        <v>0</v>
      </c>
      <c r="B3404" t="b">
        <f ca="1"/>
        <v>0</v>
      </c>
      <c r="C3404" t="b">
        <f ca="1"/>
        <v>0</v>
      </c>
    </row>
    <row r="3405" spans="1:3" hidden="1">
      <c r="A3405" t="b">
        <f ca="1"/>
        <v>0</v>
      </c>
      <c r="B3405" t="b">
        <f ca="1"/>
        <v>0</v>
      </c>
      <c r="C3405" t="b">
        <f ca="1"/>
        <v>0</v>
      </c>
    </row>
    <row r="3406" spans="1:3" hidden="1">
      <c r="A3406" t="b">
        <f ca="1"/>
        <v>0</v>
      </c>
      <c r="B3406" t="b">
        <f ca="1"/>
        <v>0</v>
      </c>
      <c r="C3406" t="b">
        <f ca="1"/>
        <v>0</v>
      </c>
    </row>
    <row r="3407" spans="1:3" hidden="1">
      <c r="A3407" t="b">
        <f ca="1"/>
        <v>0</v>
      </c>
      <c r="B3407" t="b">
        <f ca="1"/>
        <v>0</v>
      </c>
      <c r="C3407" t="b">
        <f ca="1"/>
        <v>0</v>
      </c>
    </row>
    <row r="3408" spans="1:3" hidden="1">
      <c r="A3408" t="b">
        <f ca="1"/>
        <v>0</v>
      </c>
      <c r="B3408" t="b">
        <f ca="1"/>
        <v>0</v>
      </c>
      <c r="C3408" t="b">
        <f ca="1"/>
        <v>0</v>
      </c>
    </row>
    <row r="3409" spans="1:3" hidden="1">
      <c r="A3409" t="b">
        <f ca="1"/>
        <v>0</v>
      </c>
      <c r="B3409" t="b">
        <f ca="1"/>
        <v>0</v>
      </c>
      <c r="C3409" t="b">
        <f ca="1"/>
        <v>0</v>
      </c>
    </row>
    <row r="3410" spans="1:3" hidden="1">
      <c r="A3410" t="b">
        <f ca="1"/>
        <v>0</v>
      </c>
      <c r="B3410" t="b">
        <f ca="1"/>
        <v>0</v>
      </c>
      <c r="C3410" t="b">
        <f ca="1"/>
        <v>0</v>
      </c>
    </row>
    <row r="3411" spans="1:3" hidden="1">
      <c r="A3411" t="b">
        <f ca="1"/>
        <v>0</v>
      </c>
      <c r="B3411" t="b">
        <f ca="1"/>
        <v>0</v>
      </c>
      <c r="C3411" t="b">
        <f ca="1"/>
        <v>0</v>
      </c>
    </row>
    <row r="3412" spans="1:3" hidden="1">
      <c r="A3412" t="b">
        <f ca="1"/>
        <v>0</v>
      </c>
      <c r="B3412" t="b">
        <f ca="1"/>
        <v>0</v>
      </c>
      <c r="C3412" t="b">
        <f ca="1"/>
        <v>0</v>
      </c>
    </row>
    <row r="3413" spans="1:3" hidden="1">
      <c r="A3413" t="b">
        <f ca="1"/>
        <v>0</v>
      </c>
      <c r="B3413" t="b">
        <f ca="1"/>
        <v>0</v>
      </c>
      <c r="C3413" t="b">
        <f ca="1"/>
        <v>0</v>
      </c>
    </row>
    <row r="3414" spans="1:3" hidden="1">
      <c r="A3414" t="b">
        <f ca="1"/>
        <v>0</v>
      </c>
      <c r="B3414" t="b">
        <f ca="1"/>
        <v>0</v>
      </c>
      <c r="C3414" t="b">
        <f ca="1"/>
        <v>0</v>
      </c>
    </row>
    <row r="3415" spans="1:3" hidden="1">
      <c r="A3415" t="b">
        <f ca="1"/>
        <v>0</v>
      </c>
      <c r="B3415" t="b">
        <f ca="1"/>
        <v>0</v>
      </c>
      <c r="C3415" t="b">
        <f ca="1"/>
        <v>0</v>
      </c>
    </row>
    <row r="3416" spans="1:3" hidden="1">
      <c r="A3416" t="b">
        <f ca="1"/>
        <v>0</v>
      </c>
      <c r="B3416" t="b">
        <f ca="1"/>
        <v>0</v>
      </c>
      <c r="C3416" t="b">
        <f ca="1"/>
        <v>0</v>
      </c>
    </row>
    <row r="3417" spans="1:3" hidden="1">
      <c r="A3417" t="b">
        <f ca="1"/>
        <v>0</v>
      </c>
      <c r="B3417" t="b">
        <f ca="1"/>
        <v>0</v>
      </c>
      <c r="C3417" t="b">
        <f ca="1"/>
        <v>0</v>
      </c>
    </row>
    <row r="3418" spans="1:3" hidden="1">
      <c r="A3418" t="b">
        <f ca="1"/>
        <v>0</v>
      </c>
      <c r="B3418" t="b">
        <f ca="1"/>
        <v>0</v>
      </c>
      <c r="C3418" t="b">
        <f ca="1"/>
        <v>0</v>
      </c>
    </row>
    <row r="3419" spans="1:3" hidden="1">
      <c r="A3419" t="b">
        <f ca="1"/>
        <v>0</v>
      </c>
      <c r="B3419" t="b">
        <f ca="1"/>
        <v>0</v>
      </c>
      <c r="C3419" t="b">
        <f ca="1"/>
        <v>0</v>
      </c>
    </row>
    <row r="3420" spans="1:3" hidden="1">
      <c r="A3420" t="b">
        <f ca="1"/>
        <v>0</v>
      </c>
      <c r="B3420" t="b">
        <f ca="1"/>
        <v>0</v>
      </c>
      <c r="C3420" t="b">
        <f ca="1"/>
        <v>0</v>
      </c>
    </row>
    <row r="3421" spans="1:3" hidden="1">
      <c r="A3421" t="b">
        <f ca="1"/>
        <v>0</v>
      </c>
      <c r="B3421" t="b">
        <f ca="1"/>
        <v>0</v>
      </c>
      <c r="C3421" t="b">
        <f ca="1"/>
        <v>0</v>
      </c>
    </row>
    <row r="3422" spans="1:3" hidden="1">
      <c r="A3422" t="b">
        <f ca="1"/>
        <v>0</v>
      </c>
      <c r="B3422" t="b">
        <f ca="1"/>
        <v>0</v>
      </c>
      <c r="C3422" t="b">
        <f ca="1"/>
        <v>0</v>
      </c>
    </row>
    <row r="3423" spans="1:3" hidden="1">
      <c r="A3423" t="b">
        <f ca="1"/>
        <v>0</v>
      </c>
      <c r="B3423" t="b">
        <f ca="1"/>
        <v>0</v>
      </c>
      <c r="C3423" t="b">
        <f ca="1"/>
        <v>0</v>
      </c>
    </row>
    <row r="3424" spans="1:3" hidden="1">
      <c r="A3424" t="b">
        <f ca="1"/>
        <v>0</v>
      </c>
      <c r="B3424" t="b">
        <f ca="1"/>
        <v>0</v>
      </c>
      <c r="C3424" t="b">
        <f ca="1"/>
        <v>0</v>
      </c>
    </row>
    <row r="3425" spans="1:3" hidden="1">
      <c r="A3425" t="b">
        <f ca="1"/>
        <v>0</v>
      </c>
      <c r="B3425" t="b">
        <f ca="1"/>
        <v>0</v>
      </c>
      <c r="C3425" t="b">
        <f ca="1"/>
        <v>0</v>
      </c>
    </row>
    <row r="3426" spans="1:3" hidden="1">
      <c r="A3426" t="b">
        <f ca="1"/>
        <v>0</v>
      </c>
      <c r="B3426" t="b">
        <f ca="1"/>
        <v>0</v>
      </c>
      <c r="C3426" t="b">
        <f ca="1"/>
        <v>0</v>
      </c>
    </row>
    <row r="3427" spans="1:3" hidden="1">
      <c r="A3427" t="b">
        <f ca="1"/>
        <v>0</v>
      </c>
      <c r="B3427" t="b">
        <f ca="1"/>
        <v>0</v>
      </c>
      <c r="C3427" t="b">
        <f ca="1"/>
        <v>0</v>
      </c>
    </row>
    <row r="3428" spans="1:3" hidden="1">
      <c r="A3428" t="b">
        <f ca="1"/>
        <v>0</v>
      </c>
      <c r="B3428" t="b">
        <f ca="1"/>
        <v>0</v>
      </c>
      <c r="C3428" t="b">
        <f ca="1"/>
        <v>0</v>
      </c>
    </row>
    <row r="3429" spans="1:3" hidden="1">
      <c r="A3429" t="b">
        <f ca="1"/>
        <v>0</v>
      </c>
      <c r="B3429" t="b">
        <f ca="1"/>
        <v>0</v>
      </c>
      <c r="C3429" t="b">
        <f ca="1"/>
        <v>0</v>
      </c>
    </row>
    <row r="3430" spans="1:3" hidden="1">
      <c r="A3430" t="b">
        <f ca="1"/>
        <v>0</v>
      </c>
      <c r="B3430" t="b">
        <f ca="1"/>
        <v>0</v>
      </c>
      <c r="C3430" t="b">
        <f ca="1"/>
        <v>0</v>
      </c>
    </row>
    <row r="3431" spans="1:3" hidden="1">
      <c r="A3431" t="b">
        <f ca="1"/>
        <v>0</v>
      </c>
      <c r="B3431" t="b">
        <f ca="1"/>
        <v>0</v>
      </c>
      <c r="C3431" t="b">
        <f ca="1"/>
        <v>0</v>
      </c>
    </row>
    <row r="3432" spans="1:3" hidden="1">
      <c r="A3432" t="b">
        <f ca="1"/>
        <v>0</v>
      </c>
      <c r="B3432" t="b">
        <f ca="1"/>
        <v>0</v>
      </c>
      <c r="C3432" t="b">
        <f ca="1"/>
        <v>0</v>
      </c>
    </row>
    <row r="3433" spans="1:3" hidden="1">
      <c r="A3433" t="b">
        <f ca="1"/>
        <v>0</v>
      </c>
      <c r="B3433" t="b">
        <f ca="1"/>
        <v>0</v>
      </c>
      <c r="C3433" t="b">
        <f ca="1"/>
        <v>0</v>
      </c>
    </row>
    <row r="3434" spans="1:3" hidden="1">
      <c r="A3434" t="b">
        <f ca="1"/>
        <v>0</v>
      </c>
      <c r="B3434" t="b">
        <f ca="1"/>
        <v>0</v>
      </c>
      <c r="C3434" t="b">
        <f ca="1"/>
        <v>0</v>
      </c>
    </row>
    <row r="3435" spans="1:3" hidden="1">
      <c r="A3435" t="b">
        <f ca="1"/>
        <v>0</v>
      </c>
      <c r="B3435" t="b">
        <f ca="1"/>
        <v>0</v>
      </c>
      <c r="C3435" t="b">
        <f ca="1"/>
        <v>0</v>
      </c>
    </row>
    <row r="3436" spans="1:3" hidden="1">
      <c r="A3436" t="b">
        <f ca="1"/>
        <v>0</v>
      </c>
      <c r="B3436" t="b">
        <f ca="1"/>
        <v>0</v>
      </c>
      <c r="C3436" t="b">
        <f ca="1"/>
        <v>0</v>
      </c>
    </row>
    <row r="3437" spans="1:3" hidden="1">
      <c r="A3437" t="b">
        <f ca="1"/>
        <v>0</v>
      </c>
      <c r="B3437" t="b">
        <f ca="1"/>
        <v>0</v>
      </c>
      <c r="C3437" t="b">
        <f ca="1"/>
        <v>0</v>
      </c>
    </row>
    <row r="3438" spans="1:3" hidden="1">
      <c r="A3438" t="b">
        <f ca="1"/>
        <v>0</v>
      </c>
      <c r="B3438" t="b">
        <f ca="1"/>
        <v>0</v>
      </c>
      <c r="C3438" t="b">
        <f ca="1"/>
        <v>0</v>
      </c>
    </row>
    <row r="3439" spans="1:3" hidden="1">
      <c r="A3439" t="b">
        <f ca="1"/>
        <v>0</v>
      </c>
      <c r="B3439" t="b">
        <f ca="1"/>
        <v>0</v>
      </c>
      <c r="C3439" t="b">
        <f ca="1"/>
        <v>0</v>
      </c>
    </row>
    <row r="3440" spans="1:3" hidden="1">
      <c r="A3440" t="b">
        <f ca="1"/>
        <v>0</v>
      </c>
      <c r="B3440" t="b">
        <f ca="1"/>
        <v>0</v>
      </c>
      <c r="C3440" t="b">
        <f ca="1"/>
        <v>0</v>
      </c>
    </row>
    <row r="3441" spans="1:3" hidden="1">
      <c r="A3441" t="b">
        <f ca="1"/>
        <v>0</v>
      </c>
      <c r="B3441" t="b">
        <f ca="1"/>
        <v>0</v>
      </c>
      <c r="C3441" t="b">
        <f ca="1"/>
        <v>0</v>
      </c>
    </row>
    <row r="3442" spans="1:3" hidden="1">
      <c r="A3442" t="b">
        <f ca="1"/>
        <v>0</v>
      </c>
      <c r="B3442" t="b">
        <f ca="1"/>
        <v>0</v>
      </c>
      <c r="C3442" t="b">
        <f ca="1"/>
        <v>0</v>
      </c>
    </row>
    <row r="3443" spans="1:3" hidden="1">
      <c r="A3443" t="b">
        <f ca="1"/>
        <v>0</v>
      </c>
      <c r="B3443" t="b">
        <f ca="1"/>
        <v>0</v>
      </c>
      <c r="C3443" t="b">
        <f ca="1"/>
        <v>0</v>
      </c>
    </row>
    <row r="3444" spans="1:3" hidden="1">
      <c r="A3444" t="b">
        <f ca="1"/>
        <v>0</v>
      </c>
      <c r="B3444" t="b">
        <f ca="1"/>
        <v>0</v>
      </c>
      <c r="C3444" t="b">
        <f ca="1"/>
        <v>0</v>
      </c>
    </row>
    <row r="3445" spans="1:3" hidden="1">
      <c r="A3445" t="b">
        <f ca="1"/>
        <v>0</v>
      </c>
      <c r="B3445" t="b">
        <f ca="1"/>
        <v>0</v>
      </c>
      <c r="C3445" t="b">
        <f ca="1"/>
        <v>0</v>
      </c>
    </row>
    <row r="3446" spans="1:3" hidden="1">
      <c r="A3446" t="b">
        <f ca="1"/>
        <v>0</v>
      </c>
      <c r="B3446" t="b">
        <f ca="1"/>
        <v>0</v>
      </c>
      <c r="C3446" t="b">
        <f ca="1"/>
        <v>0</v>
      </c>
    </row>
    <row r="3447" spans="1:3" hidden="1">
      <c r="A3447" t="b">
        <f ca="1"/>
        <v>0</v>
      </c>
      <c r="B3447" t="b">
        <f ca="1"/>
        <v>0</v>
      </c>
      <c r="C3447" t="b">
        <f ca="1"/>
        <v>0</v>
      </c>
    </row>
    <row r="3448" spans="1:3" hidden="1">
      <c r="A3448" t="b">
        <f ca="1"/>
        <v>0</v>
      </c>
      <c r="B3448" t="b">
        <f ca="1"/>
        <v>0</v>
      </c>
      <c r="C3448" t="b">
        <f ca="1"/>
        <v>0</v>
      </c>
    </row>
    <row r="3449" spans="1:3" hidden="1">
      <c r="A3449" t="b">
        <f ca="1"/>
        <v>0</v>
      </c>
      <c r="B3449" t="b">
        <f ca="1"/>
        <v>0</v>
      </c>
      <c r="C3449" t="b">
        <f ca="1"/>
        <v>0</v>
      </c>
    </row>
    <row r="3450" spans="1:3" hidden="1">
      <c r="A3450" t="b">
        <f ca="1"/>
        <v>0</v>
      </c>
      <c r="B3450" t="b">
        <f ca="1"/>
        <v>0</v>
      </c>
      <c r="C3450" t="b">
        <f ca="1"/>
        <v>0</v>
      </c>
    </row>
    <row r="3451" spans="1:3" hidden="1">
      <c r="A3451" t="b">
        <f ca="1"/>
        <v>0</v>
      </c>
      <c r="B3451" t="b">
        <f ca="1"/>
        <v>0</v>
      </c>
      <c r="C3451" t="b">
        <f ca="1"/>
        <v>0</v>
      </c>
    </row>
    <row r="3452" spans="1:3" hidden="1">
      <c r="A3452" t="b">
        <f ca="1"/>
        <v>0</v>
      </c>
      <c r="B3452" t="b">
        <f ca="1"/>
        <v>0</v>
      </c>
      <c r="C3452" t="b">
        <f ca="1"/>
        <v>0</v>
      </c>
    </row>
    <row r="3453" spans="1:3" hidden="1">
      <c r="A3453" t="b">
        <f ca="1"/>
        <v>0</v>
      </c>
      <c r="B3453" t="b">
        <f ca="1"/>
        <v>0</v>
      </c>
      <c r="C3453" t="b">
        <f ca="1"/>
        <v>0</v>
      </c>
    </row>
    <row r="3454" spans="1:3" hidden="1">
      <c r="A3454" t="b">
        <f ca="1"/>
        <v>0</v>
      </c>
      <c r="B3454" t="b">
        <f ca="1"/>
        <v>0</v>
      </c>
      <c r="C3454" t="b">
        <f ca="1"/>
        <v>0</v>
      </c>
    </row>
    <row r="3455" spans="1:3" hidden="1">
      <c r="A3455" t="b">
        <f ca="1"/>
        <v>0</v>
      </c>
      <c r="B3455" t="b">
        <f ca="1"/>
        <v>0</v>
      </c>
      <c r="C3455" t="b">
        <f ca="1"/>
        <v>0</v>
      </c>
    </row>
    <row r="3456" spans="1:3" hidden="1">
      <c r="A3456" t="b">
        <f ca="1"/>
        <v>0</v>
      </c>
      <c r="B3456" t="b">
        <f ca="1"/>
        <v>0</v>
      </c>
      <c r="C3456" t="b">
        <f ca="1"/>
        <v>0</v>
      </c>
    </row>
    <row r="3457" spans="1:3" hidden="1">
      <c r="A3457" t="b">
        <f ca="1"/>
        <v>0</v>
      </c>
      <c r="B3457" t="b">
        <f ca="1"/>
        <v>0</v>
      </c>
      <c r="C3457" t="b">
        <f ca="1"/>
        <v>0</v>
      </c>
    </row>
    <row r="3458" spans="1:3" hidden="1">
      <c r="A3458" t="b">
        <f ca="1"/>
        <v>0</v>
      </c>
      <c r="B3458" t="b">
        <f ca="1"/>
        <v>0</v>
      </c>
      <c r="C3458" t="b">
        <f ca="1"/>
        <v>0</v>
      </c>
    </row>
    <row r="3459" spans="1:3" hidden="1">
      <c r="A3459" t="b">
        <f ca="1"/>
        <v>0</v>
      </c>
      <c r="B3459" t="b">
        <f ca="1"/>
        <v>0</v>
      </c>
      <c r="C3459" t="b">
        <f ca="1"/>
        <v>0</v>
      </c>
    </row>
    <row r="3460" spans="1:3" hidden="1">
      <c r="A3460" t="b">
        <f ca="1"/>
        <v>0</v>
      </c>
      <c r="B3460" t="b">
        <f ca="1"/>
        <v>0</v>
      </c>
      <c r="C3460" t="b">
        <f ca="1"/>
        <v>0</v>
      </c>
    </row>
    <row r="3461" spans="1:3" hidden="1">
      <c r="A3461" t="b">
        <f ca="1"/>
        <v>0</v>
      </c>
      <c r="B3461" t="b">
        <f ca="1"/>
        <v>0</v>
      </c>
      <c r="C3461" t="b">
        <f ca="1"/>
        <v>0</v>
      </c>
    </row>
    <row r="3462" spans="1:3" hidden="1">
      <c r="A3462" t="b">
        <f ca="1"/>
        <v>0</v>
      </c>
      <c r="B3462" t="b">
        <f ca="1"/>
        <v>0</v>
      </c>
      <c r="C3462" t="b">
        <f ca="1"/>
        <v>0</v>
      </c>
    </row>
    <row r="3463" spans="1:3" hidden="1">
      <c r="A3463" t="b">
        <f ca="1"/>
        <v>0</v>
      </c>
      <c r="B3463" t="b">
        <f ca="1"/>
        <v>0</v>
      </c>
      <c r="C3463" t="b">
        <f ca="1"/>
        <v>0</v>
      </c>
    </row>
    <row r="3464" spans="1:3" hidden="1">
      <c r="A3464" t="b">
        <f ca="1"/>
        <v>0</v>
      </c>
      <c r="B3464" t="b">
        <f ca="1"/>
        <v>0</v>
      </c>
      <c r="C3464" t="b">
        <f ca="1"/>
        <v>0</v>
      </c>
    </row>
    <row r="3465" spans="1:3" hidden="1">
      <c r="A3465" t="b">
        <f ca="1"/>
        <v>0</v>
      </c>
      <c r="B3465" t="b">
        <f ca="1"/>
        <v>0</v>
      </c>
      <c r="C3465" t="b">
        <f ca="1"/>
        <v>0</v>
      </c>
    </row>
    <row r="3466" spans="1:3" hidden="1">
      <c r="A3466" t="b">
        <f ca="1"/>
        <v>0</v>
      </c>
      <c r="B3466" t="b">
        <f ca="1"/>
        <v>0</v>
      </c>
      <c r="C3466" t="b">
        <f ca="1"/>
        <v>0</v>
      </c>
    </row>
    <row r="3467" spans="1:3" hidden="1">
      <c r="A3467" t="b">
        <f ca="1"/>
        <v>0</v>
      </c>
      <c r="B3467" t="b">
        <f ca="1"/>
        <v>0</v>
      </c>
      <c r="C3467" t="b">
        <f ca="1"/>
        <v>0</v>
      </c>
    </row>
    <row r="3468" spans="1:3" hidden="1">
      <c r="A3468" t="b">
        <f ca="1"/>
        <v>0</v>
      </c>
      <c r="B3468" t="b">
        <f ca="1"/>
        <v>0</v>
      </c>
      <c r="C3468" t="b">
        <f ca="1"/>
        <v>0</v>
      </c>
    </row>
    <row r="3469" spans="1:3" hidden="1">
      <c r="A3469" t="b">
        <f ca="1"/>
        <v>0</v>
      </c>
      <c r="B3469" t="b">
        <f ca="1"/>
        <v>0</v>
      </c>
      <c r="C3469" t="b">
        <f ca="1"/>
        <v>0</v>
      </c>
    </row>
    <row r="3470" spans="1:3" hidden="1">
      <c r="A3470" t="b">
        <f ca="1"/>
        <v>0</v>
      </c>
      <c r="B3470" t="b">
        <f ca="1"/>
        <v>0</v>
      </c>
      <c r="C3470" t="b">
        <f ca="1"/>
        <v>0</v>
      </c>
    </row>
    <row r="3471" spans="1:3" hidden="1">
      <c r="A3471" t="b">
        <f ca="1"/>
        <v>0</v>
      </c>
      <c r="B3471" t="b">
        <f ca="1"/>
        <v>0</v>
      </c>
      <c r="C3471" t="b">
        <f ca="1"/>
        <v>0</v>
      </c>
    </row>
    <row r="3472" spans="1:3" hidden="1">
      <c r="A3472" t="b">
        <f ca="1"/>
        <v>0</v>
      </c>
      <c r="B3472" t="b">
        <f ca="1"/>
        <v>0</v>
      </c>
      <c r="C3472" t="b">
        <f ca="1"/>
        <v>0</v>
      </c>
    </row>
    <row r="3473" spans="1:3" hidden="1">
      <c r="A3473" t="b">
        <f ca="1"/>
        <v>0</v>
      </c>
      <c r="B3473" t="b">
        <f ca="1"/>
        <v>0</v>
      </c>
      <c r="C3473" t="b">
        <f ca="1"/>
        <v>0</v>
      </c>
    </row>
    <row r="3474" spans="1:3" hidden="1">
      <c r="A3474" t="b">
        <f ca="1"/>
        <v>0</v>
      </c>
      <c r="B3474" t="b">
        <f ca="1"/>
        <v>0</v>
      </c>
      <c r="C3474" t="b">
        <f ca="1"/>
        <v>0</v>
      </c>
    </row>
    <row r="3475" spans="1:3" hidden="1">
      <c r="A3475" t="b">
        <f ca="1"/>
        <v>0</v>
      </c>
      <c r="B3475" t="b">
        <f ca="1"/>
        <v>0</v>
      </c>
      <c r="C3475" t="b">
        <f ca="1"/>
        <v>0</v>
      </c>
    </row>
    <row r="3476" spans="1:3" hidden="1">
      <c r="A3476" t="b">
        <f ca="1"/>
        <v>0</v>
      </c>
      <c r="B3476" t="b">
        <f ca="1"/>
        <v>0</v>
      </c>
      <c r="C3476" t="b">
        <f ca="1"/>
        <v>0</v>
      </c>
    </row>
    <row r="3477" spans="1:3" hidden="1">
      <c r="A3477" t="b">
        <f ca="1"/>
        <v>0</v>
      </c>
      <c r="B3477" t="b">
        <f ca="1"/>
        <v>0</v>
      </c>
      <c r="C3477" t="b">
        <f ca="1"/>
        <v>0</v>
      </c>
    </row>
    <row r="3478" spans="1:3" hidden="1">
      <c r="A3478" t="b">
        <f ca="1"/>
        <v>0</v>
      </c>
      <c r="B3478" t="b">
        <f ca="1"/>
        <v>0</v>
      </c>
      <c r="C3478" t="b">
        <f ca="1"/>
        <v>0</v>
      </c>
    </row>
    <row r="3479" spans="1:3" hidden="1">
      <c r="A3479" t="b">
        <f ca="1"/>
        <v>0</v>
      </c>
      <c r="B3479" t="b">
        <f ca="1"/>
        <v>0</v>
      </c>
      <c r="C3479" t="b">
        <f ca="1"/>
        <v>0</v>
      </c>
    </row>
    <row r="3480" spans="1:3" hidden="1">
      <c r="A3480" t="b">
        <f ca="1"/>
        <v>0</v>
      </c>
      <c r="B3480" t="b">
        <f ca="1"/>
        <v>0</v>
      </c>
      <c r="C3480" t="b">
        <f ca="1"/>
        <v>0</v>
      </c>
    </row>
    <row r="3481" spans="1:3" hidden="1">
      <c r="A3481" t="b">
        <f ca="1"/>
        <v>0</v>
      </c>
      <c r="B3481" t="b">
        <f ca="1"/>
        <v>0</v>
      </c>
      <c r="C3481" t="b">
        <f ca="1"/>
        <v>0</v>
      </c>
    </row>
    <row r="3482" spans="1:3" hidden="1">
      <c r="A3482" t="b">
        <f ca="1"/>
        <v>0</v>
      </c>
      <c r="B3482" t="b">
        <f ca="1"/>
        <v>0</v>
      </c>
      <c r="C3482" t="b">
        <f ca="1"/>
        <v>0</v>
      </c>
    </row>
    <row r="3483" spans="1:3" hidden="1">
      <c r="A3483" t="b">
        <f ca="1"/>
        <v>0</v>
      </c>
      <c r="B3483" t="b">
        <f ca="1"/>
        <v>0</v>
      </c>
      <c r="C3483" t="b">
        <f ca="1"/>
        <v>0</v>
      </c>
    </row>
    <row r="3484" spans="1:3" hidden="1">
      <c r="A3484" t="b">
        <f ca="1"/>
        <v>0</v>
      </c>
      <c r="B3484" t="b">
        <f ca="1"/>
        <v>0</v>
      </c>
      <c r="C3484" t="b">
        <f ca="1"/>
        <v>0</v>
      </c>
    </row>
    <row r="3485" spans="1:3" hidden="1">
      <c r="A3485" t="b">
        <f ca="1"/>
        <v>0</v>
      </c>
      <c r="B3485" t="b">
        <f ca="1"/>
        <v>0</v>
      </c>
      <c r="C3485" t="b">
        <f ca="1"/>
        <v>0</v>
      </c>
    </row>
    <row r="3486" spans="1:3" hidden="1">
      <c r="A3486" t="b">
        <f ca="1"/>
        <v>0</v>
      </c>
      <c r="B3486" t="b">
        <f ca="1"/>
        <v>0</v>
      </c>
      <c r="C3486" t="b">
        <f ca="1"/>
        <v>0</v>
      </c>
    </row>
    <row r="3487" spans="1:3" hidden="1">
      <c r="A3487" t="b">
        <f ca="1"/>
        <v>0</v>
      </c>
      <c r="B3487" t="b">
        <f ca="1"/>
        <v>0</v>
      </c>
      <c r="C3487" t="b">
        <f ca="1"/>
        <v>0</v>
      </c>
    </row>
    <row r="3488" spans="1:3" hidden="1">
      <c r="A3488" t="b">
        <f ca="1"/>
        <v>0</v>
      </c>
      <c r="B3488" t="b">
        <f ca="1"/>
        <v>0</v>
      </c>
      <c r="C3488" t="b">
        <f ca="1"/>
        <v>0</v>
      </c>
    </row>
    <row r="3489" spans="1:3" hidden="1">
      <c r="A3489" t="b">
        <f ca="1"/>
        <v>0</v>
      </c>
      <c r="B3489" t="b">
        <f ca="1"/>
        <v>0</v>
      </c>
      <c r="C3489" t="b">
        <f ca="1"/>
        <v>0</v>
      </c>
    </row>
    <row r="3490" spans="1:3" hidden="1">
      <c r="A3490" t="b">
        <f ca="1"/>
        <v>0</v>
      </c>
      <c r="B3490" t="b">
        <f ca="1"/>
        <v>0</v>
      </c>
      <c r="C3490" t="b">
        <f ca="1"/>
        <v>0</v>
      </c>
    </row>
    <row r="3491" spans="1:3" hidden="1">
      <c r="A3491" t="b">
        <f ca="1"/>
        <v>0</v>
      </c>
      <c r="B3491" t="b">
        <f ca="1"/>
        <v>0</v>
      </c>
      <c r="C3491" t="b">
        <f ca="1"/>
        <v>0</v>
      </c>
    </row>
    <row r="3492" spans="1:3" hidden="1">
      <c r="A3492" t="b">
        <f ca="1"/>
        <v>0</v>
      </c>
      <c r="B3492" t="b">
        <f ca="1"/>
        <v>0</v>
      </c>
      <c r="C3492" t="b">
        <f ca="1"/>
        <v>0</v>
      </c>
    </row>
    <row r="3493" spans="1:3" hidden="1">
      <c r="A3493" t="b">
        <f ca="1"/>
        <v>0</v>
      </c>
      <c r="B3493" t="b">
        <f ca="1"/>
        <v>0</v>
      </c>
      <c r="C3493" t="b">
        <f ca="1"/>
        <v>0</v>
      </c>
    </row>
    <row r="3494" spans="1:3" hidden="1">
      <c r="A3494" t="b">
        <f ca="1"/>
        <v>0</v>
      </c>
      <c r="B3494" t="b">
        <f ca="1"/>
        <v>0</v>
      </c>
      <c r="C3494" t="b">
        <f ca="1"/>
        <v>0</v>
      </c>
    </row>
    <row r="3495" spans="1:3" hidden="1">
      <c r="A3495" t="b">
        <f ca="1"/>
        <v>0</v>
      </c>
      <c r="B3495" t="b">
        <f ca="1"/>
        <v>0</v>
      </c>
      <c r="C3495" t="b">
        <f ca="1"/>
        <v>0</v>
      </c>
    </row>
    <row r="3496" spans="1:3" hidden="1">
      <c r="A3496" t="b">
        <f ca="1"/>
        <v>0</v>
      </c>
      <c r="B3496" t="b">
        <f ca="1"/>
        <v>0</v>
      </c>
      <c r="C3496" t="b">
        <f ca="1"/>
        <v>0</v>
      </c>
    </row>
    <row r="3497" spans="1:3" hidden="1">
      <c r="A3497" t="b">
        <f ca="1"/>
        <v>0</v>
      </c>
      <c r="B3497" t="b">
        <f ca="1"/>
        <v>0</v>
      </c>
      <c r="C3497" t="b">
        <f ca="1"/>
        <v>0</v>
      </c>
    </row>
    <row r="3498" spans="1:3" hidden="1">
      <c r="A3498" t="b">
        <f ca="1"/>
        <v>0</v>
      </c>
      <c r="B3498" t="b">
        <f ca="1"/>
        <v>0</v>
      </c>
      <c r="C3498" t="b">
        <f ca="1"/>
        <v>0</v>
      </c>
    </row>
    <row r="3499" spans="1:3" hidden="1">
      <c r="A3499" t="b">
        <f ca="1"/>
        <v>0</v>
      </c>
      <c r="B3499" t="b">
        <f ca="1"/>
        <v>0</v>
      </c>
      <c r="C3499" t="b">
        <f ca="1"/>
        <v>0</v>
      </c>
    </row>
    <row r="3500" spans="1:3" hidden="1">
      <c r="A3500" t="b">
        <f ca="1"/>
        <v>0</v>
      </c>
      <c r="B3500" t="b">
        <f ca="1"/>
        <v>0</v>
      </c>
      <c r="C3500" t="b">
        <f ca="1"/>
        <v>0</v>
      </c>
    </row>
    <row r="3501" spans="1:3" hidden="1">
      <c r="A3501" t="b">
        <f ca="1"/>
        <v>0</v>
      </c>
      <c r="B3501" t="b">
        <f ca="1"/>
        <v>0</v>
      </c>
      <c r="C3501" t="b">
        <f ca="1"/>
        <v>0</v>
      </c>
    </row>
    <row r="3502" spans="1:3" hidden="1">
      <c r="A3502" t="b">
        <f ca="1"/>
        <v>0</v>
      </c>
      <c r="B3502" t="b">
        <f ca="1"/>
        <v>0</v>
      </c>
      <c r="C3502" t="b">
        <f ca="1"/>
        <v>0</v>
      </c>
    </row>
    <row r="3503" spans="1:3" hidden="1">
      <c r="A3503" t="b">
        <f ca="1"/>
        <v>0</v>
      </c>
      <c r="B3503" t="b">
        <f ca="1"/>
        <v>0</v>
      </c>
      <c r="C3503" t="b">
        <f ca="1"/>
        <v>0</v>
      </c>
    </row>
    <row r="3504" spans="1:3" hidden="1">
      <c r="A3504" t="b">
        <f ca="1"/>
        <v>0</v>
      </c>
      <c r="B3504" t="b">
        <f ca="1"/>
        <v>0</v>
      </c>
      <c r="C3504" t="b">
        <f ca="1"/>
        <v>0</v>
      </c>
    </row>
    <row r="3505" spans="1:3" hidden="1">
      <c r="A3505" t="b">
        <f ca="1"/>
        <v>0</v>
      </c>
      <c r="B3505" t="b">
        <f ca="1"/>
        <v>0</v>
      </c>
      <c r="C3505" t="b">
        <f ca="1"/>
        <v>0</v>
      </c>
    </row>
    <row r="3506" spans="1:3" hidden="1">
      <c r="A3506" t="b">
        <f ca="1"/>
        <v>0</v>
      </c>
      <c r="B3506" t="b">
        <f ca="1"/>
        <v>0</v>
      </c>
      <c r="C3506" t="b">
        <f ca="1"/>
        <v>0</v>
      </c>
    </row>
    <row r="3507" spans="1:3" hidden="1">
      <c r="A3507" t="b">
        <f ca="1"/>
        <v>0</v>
      </c>
      <c r="B3507" t="b">
        <f ca="1"/>
        <v>0</v>
      </c>
      <c r="C3507" t="b">
        <f ca="1"/>
        <v>0</v>
      </c>
    </row>
    <row r="3508" spans="1:3" hidden="1">
      <c r="A3508" t="b">
        <f ca="1"/>
        <v>0</v>
      </c>
      <c r="B3508" t="b">
        <f ca="1"/>
        <v>0</v>
      </c>
      <c r="C3508" t="b">
        <f ca="1"/>
        <v>0</v>
      </c>
    </row>
    <row r="3509" spans="1:3" hidden="1">
      <c r="A3509" t="b">
        <f ca="1"/>
        <v>0</v>
      </c>
      <c r="B3509" t="b">
        <f ca="1"/>
        <v>0</v>
      </c>
      <c r="C3509" t="b">
        <f ca="1"/>
        <v>0</v>
      </c>
    </row>
    <row r="3510" spans="1:3" hidden="1">
      <c r="A3510" t="b">
        <f ca="1"/>
        <v>0</v>
      </c>
      <c r="B3510" t="b">
        <f ca="1"/>
        <v>0</v>
      </c>
      <c r="C3510" t="b">
        <f ca="1"/>
        <v>0</v>
      </c>
    </row>
    <row r="3511" spans="1:3" hidden="1">
      <c r="A3511" t="b">
        <f ca="1"/>
        <v>0</v>
      </c>
      <c r="B3511" t="b">
        <f ca="1"/>
        <v>0</v>
      </c>
      <c r="C3511" t="b">
        <f ca="1"/>
        <v>0</v>
      </c>
    </row>
    <row r="3512" spans="1:3" hidden="1">
      <c r="A3512" t="b">
        <f ca="1"/>
        <v>0</v>
      </c>
      <c r="B3512" t="b">
        <f ca="1"/>
        <v>0</v>
      </c>
      <c r="C3512" t="b">
        <f ca="1"/>
        <v>0</v>
      </c>
    </row>
    <row r="3513" spans="1:3" hidden="1">
      <c r="A3513" t="b">
        <f ca="1"/>
        <v>0</v>
      </c>
      <c r="B3513" t="b">
        <f ca="1"/>
        <v>0</v>
      </c>
      <c r="C3513" t="b">
        <f ca="1"/>
        <v>0</v>
      </c>
    </row>
    <row r="3514" spans="1:3" hidden="1">
      <c r="A3514" t="b">
        <f ca="1"/>
        <v>0</v>
      </c>
      <c r="B3514" t="b">
        <f ca="1"/>
        <v>0</v>
      </c>
      <c r="C3514" t="b">
        <f ca="1"/>
        <v>0</v>
      </c>
    </row>
    <row r="3515" spans="1:3" hidden="1">
      <c r="A3515" t="b">
        <f ca="1"/>
        <v>0</v>
      </c>
      <c r="B3515" t="b">
        <f ca="1"/>
        <v>0</v>
      </c>
      <c r="C3515" t="b">
        <f ca="1"/>
        <v>0</v>
      </c>
    </row>
    <row r="3516" spans="1:3" hidden="1">
      <c r="A3516" t="b">
        <f ca="1"/>
        <v>0</v>
      </c>
      <c r="B3516" t="b">
        <f ca="1"/>
        <v>0</v>
      </c>
      <c r="C3516" t="b">
        <f ca="1"/>
        <v>0</v>
      </c>
    </row>
    <row r="3517" spans="1:3" hidden="1">
      <c r="A3517" t="b">
        <f ca="1"/>
        <v>0</v>
      </c>
      <c r="B3517" t="b">
        <f ca="1"/>
        <v>0</v>
      </c>
      <c r="C3517" t="b">
        <f ca="1"/>
        <v>0</v>
      </c>
    </row>
    <row r="3518" spans="1:3" hidden="1">
      <c r="A3518" t="b">
        <f ca="1"/>
        <v>0</v>
      </c>
      <c r="B3518" t="b">
        <f ca="1"/>
        <v>0</v>
      </c>
      <c r="C3518" t="b">
        <f ca="1"/>
        <v>0</v>
      </c>
    </row>
    <row r="3519" spans="1:3" hidden="1">
      <c r="A3519" t="b">
        <f ca="1"/>
        <v>0</v>
      </c>
      <c r="B3519" t="b">
        <f ca="1"/>
        <v>0</v>
      </c>
      <c r="C3519" t="b">
        <f ca="1"/>
        <v>0</v>
      </c>
    </row>
    <row r="3520" spans="1:3" hidden="1">
      <c r="A3520" t="b">
        <f ca="1"/>
        <v>0</v>
      </c>
      <c r="B3520" t="b">
        <f ca="1"/>
        <v>0</v>
      </c>
      <c r="C3520" t="b">
        <f ca="1"/>
        <v>0</v>
      </c>
    </row>
    <row r="3521" spans="1:3" hidden="1">
      <c r="A3521" t="b">
        <f ca="1"/>
        <v>0</v>
      </c>
      <c r="B3521" t="b">
        <f ca="1"/>
        <v>0</v>
      </c>
      <c r="C3521" t="b">
        <f ca="1"/>
        <v>0</v>
      </c>
    </row>
    <row r="3522" spans="1:3" hidden="1">
      <c r="A3522" t="b">
        <f ca="1"/>
        <v>0</v>
      </c>
      <c r="B3522" t="b">
        <f ca="1"/>
        <v>0</v>
      </c>
      <c r="C3522" t="b">
        <f ca="1"/>
        <v>0</v>
      </c>
    </row>
    <row r="3523" spans="1:3" hidden="1">
      <c r="A3523" t="b">
        <f ca="1"/>
        <v>0</v>
      </c>
      <c r="B3523" t="b">
        <f ca="1"/>
        <v>0</v>
      </c>
      <c r="C3523" t="b">
        <f ca="1"/>
        <v>0</v>
      </c>
    </row>
    <row r="3524" spans="1:3" hidden="1">
      <c r="A3524" t="b">
        <f ca="1"/>
        <v>0</v>
      </c>
      <c r="B3524" t="b">
        <f ca="1"/>
        <v>0</v>
      </c>
      <c r="C3524" t="b">
        <f ca="1"/>
        <v>0</v>
      </c>
    </row>
    <row r="3525" spans="1:3" hidden="1">
      <c r="A3525" t="b">
        <f ca="1"/>
        <v>0</v>
      </c>
      <c r="B3525" t="b">
        <f ca="1"/>
        <v>0</v>
      </c>
      <c r="C3525" t="b">
        <f ca="1"/>
        <v>0</v>
      </c>
    </row>
    <row r="3526" spans="1:3" hidden="1">
      <c r="A3526" t="b">
        <f ca="1"/>
        <v>0</v>
      </c>
      <c r="B3526" t="b">
        <f ca="1"/>
        <v>0</v>
      </c>
      <c r="C3526" t="b">
        <f ca="1"/>
        <v>0</v>
      </c>
    </row>
    <row r="3527" spans="1:3" hidden="1">
      <c r="A3527" t="b">
        <f ca="1"/>
        <v>0</v>
      </c>
      <c r="B3527" t="b">
        <f ca="1"/>
        <v>0</v>
      </c>
      <c r="C3527" t="b">
        <f ca="1"/>
        <v>0</v>
      </c>
    </row>
    <row r="3528" spans="1:3" hidden="1">
      <c r="A3528" t="b">
        <f ca="1"/>
        <v>0</v>
      </c>
      <c r="B3528" t="b">
        <f ca="1"/>
        <v>0</v>
      </c>
      <c r="C3528" t="b">
        <f ca="1"/>
        <v>0</v>
      </c>
    </row>
    <row r="3529" spans="1:3" hidden="1">
      <c r="A3529" t="b">
        <f ca="1"/>
        <v>0</v>
      </c>
      <c r="B3529" t="b">
        <f ca="1"/>
        <v>0</v>
      </c>
      <c r="C3529" t="b">
        <f ca="1"/>
        <v>0</v>
      </c>
    </row>
    <row r="3530" spans="1:3" hidden="1">
      <c r="A3530" t="b">
        <f ca="1"/>
        <v>0</v>
      </c>
      <c r="B3530" t="b">
        <f ca="1"/>
        <v>0</v>
      </c>
      <c r="C3530" t="b">
        <f ca="1"/>
        <v>0</v>
      </c>
    </row>
    <row r="3531" spans="1:3" hidden="1">
      <c r="A3531" t="b">
        <f ca="1"/>
        <v>0</v>
      </c>
      <c r="B3531" t="b">
        <f ca="1"/>
        <v>0</v>
      </c>
      <c r="C3531" t="b">
        <f ca="1"/>
        <v>0</v>
      </c>
    </row>
    <row r="3532" spans="1:3" hidden="1">
      <c r="A3532" t="b">
        <f ca="1"/>
        <v>0</v>
      </c>
      <c r="B3532" t="b">
        <f ca="1"/>
        <v>0</v>
      </c>
      <c r="C3532" t="b">
        <f ca="1"/>
        <v>0</v>
      </c>
    </row>
    <row r="3533" spans="1:3" hidden="1">
      <c r="A3533" t="b">
        <f ca="1"/>
        <v>0</v>
      </c>
      <c r="B3533" t="b">
        <f ca="1"/>
        <v>0</v>
      </c>
      <c r="C3533" t="b">
        <f ca="1"/>
        <v>0</v>
      </c>
    </row>
    <row r="3534" spans="1:3" hidden="1">
      <c r="A3534" t="b">
        <f ca="1"/>
        <v>0</v>
      </c>
      <c r="B3534" t="b">
        <f ca="1"/>
        <v>0</v>
      </c>
      <c r="C3534" t="b">
        <f ca="1"/>
        <v>0</v>
      </c>
    </row>
    <row r="3535" spans="1:3" hidden="1">
      <c r="A3535" t="b">
        <f ca="1"/>
        <v>0</v>
      </c>
      <c r="B3535" t="b">
        <f ca="1"/>
        <v>0</v>
      </c>
      <c r="C3535" t="b">
        <f ca="1"/>
        <v>0</v>
      </c>
    </row>
    <row r="3536" spans="1:3" hidden="1">
      <c r="A3536" t="b">
        <f ca="1"/>
        <v>0</v>
      </c>
      <c r="B3536" t="b">
        <f ca="1"/>
        <v>0</v>
      </c>
      <c r="C3536" t="b">
        <f ca="1"/>
        <v>0</v>
      </c>
    </row>
    <row r="3537" spans="1:3" hidden="1">
      <c r="A3537" t="b">
        <f ca="1"/>
        <v>0</v>
      </c>
      <c r="B3537" t="b">
        <f ca="1"/>
        <v>0</v>
      </c>
      <c r="C3537" t="b">
        <f ca="1"/>
        <v>0</v>
      </c>
    </row>
    <row r="3538" spans="1:3" hidden="1">
      <c r="A3538" t="b">
        <f ca="1"/>
        <v>0</v>
      </c>
      <c r="B3538" t="b">
        <f ca="1"/>
        <v>0</v>
      </c>
      <c r="C3538" t="b">
        <f ca="1"/>
        <v>0</v>
      </c>
    </row>
    <row r="3539" spans="1:3" hidden="1">
      <c r="A3539" t="b">
        <f ca="1"/>
        <v>0</v>
      </c>
      <c r="B3539" t="b">
        <f ca="1"/>
        <v>0</v>
      </c>
      <c r="C3539" t="b">
        <f ca="1"/>
        <v>0</v>
      </c>
    </row>
    <row r="3540" spans="1:3" hidden="1">
      <c r="A3540" t="b">
        <f ca="1"/>
        <v>0</v>
      </c>
      <c r="B3540" t="b">
        <f ca="1"/>
        <v>0</v>
      </c>
      <c r="C3540" t="b">
        <f ca="1"/>
        <v>0</v>
      </c>
    </row>
    <row r="3541" spans="1:3" hidden="1">
      <c r="A3541" t="b">
        <f ca="1"/>
        <v>0</v>
      </c>
      <c r="B3541" t="b">
        <f ca="1"/>
        <v>0</v>
      </c>
      <c r="C3541" t="b">
        <f ca="1"/>
        <v>0</v>
      </c>
    </row>
    <row r="3542" spans="1:3" hidden="1">
      <c r="A3542" t="b">
        <f ca="1"/>
        <v>0</v>
      </c>
      <c r="B3542" t="b">
        <f ca="1"/>
        <v>0</v>
      </c>
      <c r="C3542" t="b">
        <f ca="1"/>
        <v>0</v>
      </c>
    </row>
    <row r="3543" spans="1:3" hidden="1">
      <c r="A3543" t="b">
        <f ca="1"/>
        <v>0</v>
      </c>
      <c r="B3543" t="b">
        <f ca="1"/>
        <v>0</v>
      </c>
      <c r="C3543" t="b">
        <f ca="1"/>
        <v>0</v>
      </c>
    </row>
    <row r="3544" spans="1:3" hidden="1">
      <c r="A3544" t="b">
        <f ca="1"/>
        <v>0</v>
      </c>
      <c r="B3544" t="b">
        <f ca="1"/>
        <v>0</v>
      </c>
      <c r="C3544" t="b">
        <f ca="1"/>
        <v>0</v>
      </c>
    </row>
    <row r="3545" spans="1:3" hidden="1">
      <c r="A3545" t="b">
        <f ca="1"/>
        <v>0</v>
      </c>
      <c r="B3545" t="b">
        <f ca="1"/>
        <v>0</v>
      </c>
      <c r="C3545" t="b">
        <f ca="1"/>
        <v>0</v>
      </c>
    </row>
    <row r="3546" spans="1:3" hidden="1">
      <c r="A3546" t="b">
        <f ca="1"/>
        <v>0</v>
      </c>
      <c r="B3546" t="b">
        <f ca="1"/>
        <v>0</v>
      </c>
      <c r="C3546" t="b">
        <f ca="1"/>
        <v>0</v>
      </c>
    </row>
    <row r="3547" spans="1:3" hidden="1">
      <c r="A3547" t="b">
        <f ca="1"/>
        <v>0</v>
      </c>
      <c r="B3547" t="b">
        <f ca="1"/>
        <v>0</v>
      </c>
      <c r="C3547" t="b">
        <f ca="1"/>
        <v>0</v>
      </c>
    </row>
    <row r="3548" spans="1:3" hidden="1">
      <c r="A3548" t="b">
        <f ca="1"/>
        <v>0</v>
      </c>
      <c r="B3548" t="b">
        <f ca="1"/>
        <v>0</v>
      </c>
      <c r="C3548" t="b">
        <f ca="1"/>
        <v>0</v>
      </c>
    </row>
    <row r="3549" spans="1:3" hidden="1">
      <c r="A3549" t="b">
        <f ca="1"/>
        <v>0</v>
      </c>
      <c r="B3549" t="b">
        <f ca="1"/>
        <v>0</v>
      </c>
      <c r="C3549" t="b">
        <f ca="1"/>
        <v>0</v>
      </c>
    </row>
    <row r="3550" spans="1:3" hidden="1">
      <c r="A3550" t="b">
        <f ca="1"/>
        <v>0</v>
      </c>
      <c r="B3550" t="b">
        <f ca="1"/>
        <v>0</v>
      </c>
      <c r="C3550" t="b">
        <f ca="1"/>
        <v>0</v>
      </c>
    </row>
    <row r="3551" spans="1:3" hidden="1">
      <c r="A3551" t="b">
        <f ca="1"/>
        <v>0</v>
      </c>
      <c r="B3551" t="b">
        <f ca="1"/>
        <v>0</v>
      </c>
      <c r="C3551" t="b">
        <f ca="1"/>
        <v>0</v>
      </c>
    </row>
    <row r="3552" spans="1:3" hidden="1">
      <c r="A3552" t="b">
        <f ca="1"/>
        <v>0</v>
      </c>
      <c r="B3552" t="b">
        <f ca="1"/>
        <v>0</v>
      </c>
      <c r="C3552" t="b">
        <f ca="1"/>
        <v>0</v>
      </c>
    </row>
    <row r="3553" spans="1:3" hidden="1">
      <c r="A3553" t="b">
        <f ca="1"/>
        <v>0</v>
      </c>
      <c r="B3553" t="b">
        <f ca="1"/>
        <v>0</v>
      </c>
      <c r="C3553" t="b">
        <f ca="1"/>
        <v>0</v>
      </c>
    </row>
    <row r="3554" spans="1:3" hidden="1">
      <c r="A3554" t="b">
        <f ca="1"/>
        <v>0</v>
      </c>
      <c r="B3554" t="b">
        <f ca="1"/>
        <v>0</v>
      </c>
      <c r="C3554" t="b">
        <f ca="1"/>
        <v>0</v>
      </c>
    </row>
    <row r="3555" spans="1:3" hidden="1">
      <c r="A3555" t="b">
        <f ca="1"/>
        <v>0</v>
      </c>
      <c r="B3555" t="b">
        <f ca="1"/>
        <v>0</v>
      </c>
      <c r="C3555" t="b">
        <f ca="1"/>
        <v>0</v>
      </c>
    </row>
    <row r="3556" spans="1:3" hidden="1">
      <c r="A3556" t="b">
        <f ca="1"/>
        <v>0</v>
      </c>
      <c r="B3556" t="b">
        <f ca="1"/>
        <v>0</v>
      </c>
      <c r="C3556" t="b">
        <f ca="1"/>
        <v>0</v>
      </c>
    </row>
    <row r="3557" spans="1:3" hidden="1">
      <c r="A3557" t="b">
        <f ca="1"/>
        <v>0</v>
      </c>
      <c r="B3557" t="b">
        <f ca="1"/>
        <v>0</v>
      </c>
      <c r="C3557" t="b">
        <f ca="1"/>
        <v>0</v>
      </c>
    </row>
    <row r="3558" spans="1:3" hidden="1">
      <c r="A3558" t="b">
        <f ca="1"/>
        <v>0</v>
      </c>
      <c r="B3558" t="b">
        <f ca="1"/>
        <v>0</v>
      </c>
      <c r="C3558" t="b">
        <f ca="1"/>
        <v>0</v>
      </c>
    </row>
    <row r="3559" spans="1:3" hidden="1">
      <c r="A3559" t="b">
        <f ca="1"/>
        <v>0</v>
      </c>
      <c r="B3559" t="b">
        <f ca="1"/>
        <v>0</v>
      </c>
      <c r="C3559" t="b">
        <f ca="1"/>
        <v>0</v>
      </c>
    </row>
    <row r="3560" spans="1:3" hidden="1">
      <c r="A3560" t="b">
        <f ca="1"/>
        <v>0</v>
      </c>
      <c r="B3560" t="b">
        <f ca="1"/>
        <v>0</v>
      </c>
      <c r="C3560" t="b">
        <f ca="1"/>
        <v>0</v>
      </c>
    </row>
    <row r="3561" spans="1:3" hidden="1">
      <c r="A3561" t="b">
        <f ca="1"/>
        <v>0</v>
      </c>
      <c r="B3561" t="b">
        <f ca="1"/>
        <v>0</v>
      </c>
      <c r="C3561" t="b">
        <f ca="1"/>
        <v>0</v>
      </c>
    </row>
    <row r="3562" spans="1:3" hidden="1">
      <c r="A3562" t="b">
        <f ca="1"/>
        <v>0</v>
      </c>
      <c r="B3562" t="b">
        <f ca="1"/>
        <v>0</v>
      </c>
      <c r="C3562" t="b">
        <f ca="1"/>
        <v>0</v>
      </c>
    </row>
    <row r="3563" spans="1:3" hidden="1">
      <c r="A3563" t="b">
        <f ca="1"/>
        <v>0</v>
      </c>
      <c r="B3563" t="b">
        <f ca="1"/>
        <v>0</v>
      </c>
      <c r="C3563" t="b">
        <f ca="1"/>
        <v>0</v>
      </c>
    </row>
    <row r="3564" spans="1:3" hidden="1">
      <c r="A3564" t="b">
        <f ca="1"/>
        <v>0</v>
      </c>
      <c r="B3564" t="b">
        <f ca="1"/>
        <v>0</v>
      </c>
      <c r="C3564" t="b">
        <f ca="1"/>
        <v>0</v>
      </c>
    </row>
    <row r="3565" spans="1:3" hidden="1">
      <c r="A3565" t="b">
        <f ca="1"/>
        <v>0</v>
      </c>
      <c r="B3565" t="b">
        <f ca="1"/>
        <v>0</v>
      </c>
      <c r="C3565" t="b">
        <f ca="1"/>
        <v>0</v>
      </c>
    </row>
    <row r="3566" spans="1:3" hidden="1">
      <c r="A3566" t="b">
        <f ca="1"/>
        <v>0</v>
      </c>
      <c r="B3566" t="b">
        <f ca="1"/>
        <v>0</v>
      </c>
      <c r="C3566" t="b">
        <f ca="1"/>
        <v>0</v>
      </c>
    </row>
    <row r="3567" spans="1:3" hidden="1">
      <c r="A3567" t="b">
        <f ca="1"/>
        <v>0</v>
      </c>
      <c r="B3567" t="b">
        <f ca="1"/>
        <v>0</v>
      </c>
      <c r="C3567" t="b">
        <f ca="1"/>
        <v>0</v>
      </c>
    </row>
    <row r="3568" spans="1:3" hidden="1">
      <c r="A3568" t="b">
        <f ca="1"/>
        <v>0</v>
      </c>
      <c r="B3568" t="b">
        <f ca="1"/>
        <v>0</v>
      </c>
      <c r="C3568" t="b">
        <f ca="1"/>
        <v>0</v>
      </c>
    </row>
    <row r="3569" spans="1:3" hidden="1">
      <c r="A3569" t="b">
        <f ca="1"/>
        <v>0</v>
      </c>
      <c r="B3569" t="b">
        <f ca="1"/>
        <v>0</v>
      </c>
      <c r="C3569" t="b">
        <f ca="1"/>
        <v>0</v>
      </c>
    </row>
    <row r="3570" spans="1:3" hidden="1">
      <c r="A3570" t="b">
        <f ca="1"/>
        <v>0</v>
      </c>
      <c r="B3570" t="b">
        <f ca="1"/>
        <v>0</v>
      </c>
      <c r="C3570" t="b">
        <f ca="1"/>
        <v>0</v>
      </c>
    </row>
    <row r="3571" spans="1:3" hidden="1">
      <c r="A3571" t="b">
        <f ca="1"/>
        <v>0</v>
      </c>
      <c r="B3571" t="b">
        <f ca="1"/>
        <v>0</v>
      </c>
      <c r="C3571" t="b">
        <f ca="1"/>
        <v>0</v>
      </c>
    </row>
    <row r="3572" spans="1:3" hidden="1">
      <c r="A3572" t="b">
        <f ca="1"/>
        <v>0</v>
      </c>
      <c r="B3572" t="b">
        <f ca="1"/>
        <v>0</v>
      </c>
      <c r="C3572" t="b">
        <f ca="1"/>
        <v>0</v>
      </c>
    </row>
    <row r="3573" spans="1:3" hidden="1">
      <c r="A3573" t="b">
        <f ca="1"/>
        <v>0</v>
      </c>
      <c r="B3573" t="b">
        <f ca="1"/>
        <v>0</v>
      </c>
      <c r="C3573" t="b">
        <f ca="1"/>
        <v>0</v>
      </c>
    </row>
    <row r="3574" spans="1:3" hidden="1">
      <c r="A3574" t="b">
        <f ca="1"/>
        <v>0</v>
      </c>
      <c r="B3574" t="b">
        <f ca="1"/>
        <v>0</v>
      </c>
      <c r="C3574" t="b">
        <f ca="1"/>
        <v>0</v>
      </c>
    </row>
    <row r="3575" spans="1:3" hidden="1">
      <c r="A3575" t="b">
        <f ca="1"/>
        <v>0</v>
      </c>
      <c r="B3575" t="b">
        <f ca="1"/>
        <v>0</v>
      </c>
      <c r="C3575" t="b">
        <f ca="1"/>
        <v>0</v>
      </c>
    </row>
    <row r="3576" spans="1:3" hidden="1">
      <c r="A3576" t="b">
        <f ca="1"/>
        <v>0</v>
      </c>
      <c r="B3576" t="b">
        <f ca="1"/>
        <v>0</v>
      </c>
      <c r="C3576" t="b">
        <f ca="1"/>
        <v>0</v>
      </c>
    </row>
    <row r="3577" spans="1:3" hidden="1">
      <c r="A3577" t="b">
        <f ca="1"/>
        <v>0</v>
      </c>
      <c r="B3577" t="b">
        <f ca="1"/>
        <v>0</v>
      </c>
      <c r="C3577" t="b">
        <f ca="1"/>
        <v>0</v>
      </c>
    </row>
    <row r="3578" spans="1:3" hidden="1">
      <c r="A3578" t="b">
        <f ca="1"/>
        <v>0</v>
      </c>
      <c r="B3578" t="b">
        <f ca="1"/>
        <v>0</v>
      </c>
      <c r="C3578" t="b">
        <f ca="1"/>
        <v>0</v>
      </c>
    </row>
    <row r="3579" spans="1:3" hidden="1">
      <c r="A3579" t="b">
        <f ca="1"/>
        <v>0</v>
      </c>
      <c r="B3579" t="b">
        <f ca="1"/>
        <v>0</v>
      </c>
      <c r="C3579" t="b">
        <f ca="1"/>
        <v>0</v>
      </c>
    </row>
    <row r="3580" spans="1:3" hidden="1">
      <c r="A3580" t="b">
        <f ca="1"/>
        <v>0</v>
      </c>
      <c r="B3580" t="b">
        <f ca="1"/>
        <v>0</v>
      </c>
      <c r="C3580" t="b">
        <f ca="1"/>
        <v>0</v>
      </c>
    </row>
    <row r="3581" spans="1:3" hidden="1">
      <c r="A3581" t="b">
        <f ca="1"/>
        <v>0</v>
      </c>
      <c r="B3581" t="b">
        <f ca="1"/>
        <v>0</v>
      </c>
      <c r="C3581" t="b">
        <f ca="1"/>
        <v>0</v>
      </c>
    </row>
    <row r="3582" spans="1:3" hidden="1">
      <c r="A3582" t="b">
        <f ca="1"/>
        <v>0</v>
      </c>
      <c r="B3582" t="b">
        <f ca="1"/>
        <v>0</v>
      </c>
      <c r="C3582" t="b">
        <f ca="1"/>
        <v>0</v>
      </c>
    </row>
    <row r="3583" spans="1:3" hidden="1">
      <c r="A3583" t="b">
        <f ca="1"/>
        <v>0</v>
      </c>
      <c r="B3583" t="b">
        <f ca="1"/>
        <v>0</v>
      </c>
      <c r="C3583" t="b">
        <f ca="1"/>
        <v>0</v>
      </c>
    </row>
    <row r="3584" spans="1:3" hidden="1">
      <c r="A3584" t="b">
        <f ca="1"/>
        <v>0</v>
      </c>
      <c r="B3584" t="b">
        <f ca="1"/>
        <v>0</v>
      </c>
      <c r="C3584" t="b">
        <f ca="1"/>
        <v>0</v>
      </c>
    </row>
    <row r="3585" spans="1:3" hidden="1">
      <c r="A3585" t="b">
        <f ca="1"/>
        <v>0</v>
      </c>
      <c r="B3585" t="b">
        <f ca="1"/>
        <v>0</v>
      </c>
      <c r="C3585" t="b">
        <f ca="1"/>
        <v>0</v>
      </c>
    </row>
    <row r="3586" spans="1:3" hidden="1">
      <c r="A3586" t="b">
        <f ca="1"/>
        <v>0</v>
      </c>
      <c r="B3586" t="b">
        <f ca="1"/>
        <v>0</v>
      </c>
      <c r="C3586" t="b">
        <f ca="1"/>
        <v>0</v>
      </c>
    </row>
    <row r="3587" spans="1:3" hidden="1">
      <c r="A3587" t="b">
        <f ca="1"/>
        <v>0</v>
      </c>
      <c r="B3587" t="b">
        <f ca="1"/>
        <v>0</v>
      </c>
      <c r="C3587" t="b">
        <f ca="1"/>
        <v>0</v>
      </c>
    </row>
    <row r="3588" spans="1:3" hidden="1">
      <c r="A3588" t="b">
        <f ca="1"/>
        <v>0</v>
      </c>
      <c r="B3588" t="b">
        <f ca="1"/>
        <v>0</v>
      </c>
      <c r="C3588" t="b">
        <f ca="1"/>
        <v>0</v>
      </c>
    </row>
    <row r="3589" spans="1:3" hidden="1">
      <c r="A3589" t="b">
        <f ca="1"/>
        <v>0</v>
      </c>
      <c r="B3589" t="b">
        <f ca="1"/>
        <v>0</v>
      </c>
      <c r="C3589" t="b">
        <f ca="1"/>
        <v>0</v>
      </c>
    </row>
    <row r="3590" spans="1:3" hidden="1">
      <c r="A3590" t="b">
        <f ca="1"/>
        <v>0</v>
      </c>
      <c r="B3590" t="b">
        <f ca="1"/>
        <v>0</v>
      </c>
      <c r="C3590" t="b">
        <f ca="1"/>
        <v>0</v>
      </c>
    </row>
    <row r="3591" spans="1:3" hidden="1">
      <c r="A3591" t="b">
        <f ca="1"/>
        <v>0</v>
      </c>
      <c r="B3591" t="b">
        <f ca="1"/>
        <v>0</v>
      </c>
      <c r="C3591" t="b">
        <f ca="1"/>
        <v>0</v>
      </c>
    </row>
    <row r="3592" spans="1:3" hidden="1">
      <c r="A3592" t="b">
        <f ca="1"/>
        <v>0</v>
      </c>
      <c r="B3592" t="b">
        <f ca="1"/>
        <v>0</v>
      </c>
      <c r="C3592" t="b">
        <f ca="1"/>
        <v>0</v>
      </c>
    </row>
    <row r="3593" spans="1:3" hidden="1">
      <c r="A3593" t="b">
        <f ca="1"/>
        <v>0</v>
      </c>
      <c r="B3593" t="b">
        <f ca="1"/>
        <v>0</v>
      </c>
      <c r="C3593" t="b">
        <f ca="1"/>
        <v>0</v>
      </c>
    </row>
    <row r="3594" spans="1:3" hidden="1">
      <c r="A3594" t="b">
        <f ca="1"/>
        <v>0</v>
      </c>
      <c r="B3594" t="b">
        <f ca="1"/>
        <v>0</v>
      </c>
      <c r="C3594" t="b">
        <f ca="1"/>
        <v>0</v>
      </c>
    </row>
    <row r="3595" spans="1:3" hidden="1">
      <c r="A3595" t="b">
        <f ca="1"/>
        <v>0</v>
      </c>
      <c r="B3595" t="b">
        <f ca="1"/>
        <v>0</v>
      </c>
      <c r="C3595" t="b">
        <f ca="1"/>
        <v>0</v>
      </c>
    </row>
    <row r="3596" spans="1:3" hidden="1">
      <c r="A3596" t="b">
        <f ca="1"/>
        <v>0</v>
      </c>
      <c r="B3596" t="b">
        <f ca="1"/>
        <v>0</v>
      </c>
      <c r="C3596" t="b">
        <f ca="1"/>
        <v>0</v>
      </c>
    </row>
    <row r="3597" spans="1:3" hidden="1">
      <c r="A3597" t="b">
        <f ca="1"/>
        <v>0</v>
      </c>
      <c r="B3597" t="b">
        <f ca="1"/>
        <v>0</v>
      </c>
      <c r="C3597" t="b">
        <f ca="1"/>
        <v>0</v>
      </c>
    </row>
    <row r="3598" spans="1:3" hidden="1">
      <c r="A3598" t="b">
        <f ca="1"/>
        <v>0</v>
      </c>
      <c r="B3598" t="b">
        <f ca="1"/>
        <v>0</v>
      </c>
      <c r="C3598" t="b">
        <f ca="1"/>
        <v>0</v>
      </c>
    </row>
    <row r="3599" spans="1:3" hidden="1">
      <c r="A3599" t="b">
        <f ca="1"/>
        <v>0</v>
      </c>
      <c r="B3599" t="b">
        <f ca="1"/>
        <v>0</v>
      </c>
      <c r="C3599" t="b">
        <f ca="1"/>
        <v>0</v>
      </c>
    </row>
    <row r="3600" spans="1:3" hidden="1">
      <c r="A3600" t="b">
        <f ca="1"/>
        <v>0</v>
      </c>
      <c r="B3600" t="b">
        <f ca="1"/>
        <v>0</v>
      </c>
      <c r="C3600" t="b">
        <f ca="1"/>
        <v>0</v>
      </c>
    </row>
    <row r="3601" spans="1:3" hidden="1">
      <c r="A3601" t="b">
        <f ca="1"/>
        <v>0</v>
      </c>
      <c r="B3601" t="b">
        <f ca="1"/>
        <v>0</v>
      </c>
      <c r="C3601" t="b">
        <f ca="1"/>
        <v>0</v>
      </c>
    </row>
    <row r="3602" spans="1:3" hidden="1">
      <c r="A3602" t="b">
        <f ca="1"/>
        <v>0</v>
      </c>
      <c r="B3602" t="b">
        <f ca="1"/>
        <v>0</v>
      </c>
      <c r="C3602" t="b">
        <f ca="1"/>
        <v>0</v>
      </c>
    </row>
    <row r="3603" spans="1:3" hidden="1">
      <c r="A3603" t="b">
        <f ca="1"/>
        <v>0</v>
      </c>
      <c r="B3603" t="b">
        <f ca="1"/>
        <v>0</v>
      </c>
      <c r="C3603" t="b">
        <f ca="1"/>
        <v>0</v>
      </c>
    </row>
    <row r="3604" spans="1:3" hidden="1">
      <c r="A3604" t="b">
        <f ca="1"/>
        <v>0</v>
      </c>
      <c r="B3604" t="b">
        <f ca="1"/>
        <v>0</v>
      </c>
      <c r="C3604" t="b">
        <f ca="1"/>
        <v>0</v>
      </c>
    </row>
    <row r="3605" spans="1:3" hidden="1">
      <c r="A3605" t="b">
        <f ca="1"/>
        <v>0</v>
      </c>
      <c r="B3605" t="b">
        <f ca="1"/>
        <v>0</v>
      </c>
      <c r="C3605" t="b">
        <f ca="1"/>
        <v>0</v>
      </c>
    </row>
    <row r="3606" spans="1:3" hidden="1">
      <c r="A3606" t="b">
        <f ca="1"/>
        <v>0</v>
      </c>
      <c r="B3606" t="b">
        <f ca="1"/>
        <v>0</v>
      </c>
      <c r="C3606" t="b">
        <f ca="1"/>
        <v>0</v>
      </c>
    </row>
    <row r="3607" spans="1:3" hidden="1">
      <c r="A3607" t="b">
        <f ca="1"/>
        <v>0</v>
      </c>
      <c r="B3607" t="b">
        <f ca="1"/>
        <v>0</v>
      </c>
      <c r="C3607" t="b">
        <f ca="1"/>
        <v>0</v>
      </c>
    </row>
    <row r="3608" spans="1:3" hidden="1">
      <c r="A3608" t="b">
        <f ca="1"/>
        <v>0</v>
      </c>
      <c r="B3608" t="b">
        <f ca="1"/>
        <v>0</v>
      </c>
      <c r="C3608" t="b">
        <f ca="1"/>
        <v>0</v>
      </c>
    </row>
    <row r="3609" spans="1:3" hidden="1">
      <c r="A3609" t="b">
        <f ca="1"/>
        <v>0</v>
      </c>
      <c r="B3609" t="b">
        <f ca="1"/>
        <v>0</v>
      </c>
      <c r="C3609" t="b">
        <f ca="1"/>
        <v>0</v>
      </c>
    </row>
    <row r="3610" spans="1:3" hidden="1">
      <c r="A3610" t="b">
        <f ca="1"/>
        <v>0</v>
      </c>
      <c r="B3610" t="b">
        <f ca="1"/>
        <v>0</v>
      </c>
      <c r="C3610" t="b">
        <f ca="1"/>
        <v>0</v>
      </c>
    </row>
    <row r="3611" spans="1:3" hidden="1">
      <c r="A3611" t="b">
        <f ca="1"/>
        <v>0</v>
      </c>
      <c r="B3611" t="b">
        <f ca="1"/>
        <v>0</v>
      </c>
      <c r="C3611" t="b">
        <f ca="1"/>
        <v>0</v>
      </c>
    </row>
    <row r="3612" spans="1:3" hidden="1">
      <c r="A3612" t="b">
        <f ca="1"/>
        <v>0</v>
      </c>
      <c r="B3612" t="b">
        <f ca="1"/>
        <v>0</v>
      </c>
      <c r="C3612" t="b">
        <f ca="1"/>
        <v>0</v>
      </c>
    </row>
    <row r="3613" spans="1:3" hidden="1">
      <c r="A3613" t="b">
        <f ca="1"/>
        <v>0</v>
      </c>
      <c r="B3613" t="b">
        <f ca="1"/>
        <v>0</v>
      </c>
      <c r="C3613" t="b">
        <f ca="1"/>
        <v>0</v>
      </c>
    </row>
    <row r="3614" spans="1:3" hidden="1">
      <c r="A3614" t="b">
        <f ca="1"/>
        <v>0</v>
      </c>
      <c r="B3614" t="b">
        <f ca="1"/>
        <v>0</v>
      </c>
      <c r="C3614" t="b">
        <f ca="1"/>
        <v>0</v>
      </c>
    </row>
    <row r="3615" spans="1:3" hidden="1">
      <c r="A3615" t="b">
        <f ca="1"/>
        <v>0</v>
      </c>
      <c r="B3615" t="b">
        <f ca="1"/>
        <v>0</v>
      </c>
      <c r="C3615" t="b">
        <f ca="1"/>
        <v>0</v>
      </c>
    </row>
    <row r="3616" spans="1:3" hidden="1">
      <c r="A3616" t="b">
        <f ca="1"/>
        <v>0</v>
      </c>
      <c r="B3616" t="b">
        <f ca="1"/>
        <v>0</v>
      </c>
      <c r="C3616" t="b">
        <f ca="1"/>
        <v>0</v>
      </c>
    </row>
    <row r="3617" spans="1:3" hidden="1">
      <c r="A3617" t="b">
        <f ca="1"/>
        <v>0</v>
      </c>
      <c r="B3617" t="b">
        <f ca="1"/>
        <v>0</v>
      </c>
      <c r="C3617" t="b">
        <f ca="1"/>
        <v>0</v>
      </c>
    </row>
    <row r="3618" spans="1:3" hidden="1">
      <c r="A3618" t="b">
        <f ca="1"/>
        <v>0</v>
      </c>
      <c r="B3618" t="b">
        <f ca="1"/>
        <v>0</v>
      </c>
      <c r="C3618" t="b">
        <f ca="1"/>
        <v>0</v>
      </c>
    </row>
    <row r="3619" spans="1:3" hidden="1">
      <c r="A3619" t="b">
        <f ca="1"/>
        <v>0</v>
      </c>
      <c r="B3619" t="b">
        <f ca="1"/>
        <v>0</v>
      </c>
      <c r="C3619" t="b">
        <f ca="1"/>
        <v>0</v>
      </c>
    </row>
    <row r="3620" spans="1:3" hidden="1">
      <c r="A3620" t="b">
        <f ca="1"/>
        <v>0</v>
      </c>
      <c r="B3620" t="b">
        <f ca="1"/>
        <v>0</v>
      </c>
      <c r="C3620" t="b">
        <f ca="1"/>
        <v>0</v>
      </c>
    </row>
    <row r="3621" spans="1:3" hidden="1">
      <c r="A3621" t="b">
        <f ca="1"/>
        <v>0</v>
      </c>
      <c r="B3621" t="b">
        <f ca="1"/>
        <v>0</v>
      </c>
      <c r="C3621" t="b">
        <f ca="1"/>
        <v>0</v>
      </c>
    </row>
    <row r="3622" spans="1:3" hidden="1">
      <c r="A3622" t="b">
        <f ca="1"/>
        <v>0</v>
      </c>
      <c r="B3622" t="b">
        <f ca="1"/>
        <v>0</v>
      </c>
      <c r="C3622" t="b">
        <f ca="1"/>
        <v>0</v>
      </c>
    </row>
    <row r="3623" spans="1:3" hidden="1">
      <c r="A3623" t="b">
        <f ca="1"/>
        <v>0</v>
      </c>
      <c r="B3623" t="b">
        <f ca="1"/>
        <v>0</v>
      </c>
      <c r="C3623" t="b">
        <f ca="1"/>
        <v>0</v>
      </c>
    </row>
    <row r="3624" spans="1:3" hidden="1">
      <c r="A3624" t="b">
        <f ca="1"/>
        <v>0</v>
      </c>
      <c r="B3624" t="b">
        <f ca="1"/>
        <v>0</v>
      </c>
      <c r="C3624" t="b">
        <f ca="1"/>
        <v>0</v>
      </c>
    </row>
    <row r="3625" spans="1:3" hidden="1">
      <c r="A3625" t="b">
        <f ca="1"/>
        <v>0</v>
      </c>
      <c r="B3625" t="b">
        <f ca="1"/>
        <v>0</v>
      </c>
      <c r="C3625" t="b">
        <f ca="1"/>
        <v>0</v>
      </c>
    </row>
    <row r="3626" spans="1:3" hidden="1">
      <c r="A3626" t="b">
        <f ca="1"/>
        <v>0</v>
      </c>
      <c r="B3626" t="b">
        <f ca="1"/>
        <v>0</v>
      </c>
      <c r="C3626" t="b">
        <f ca="1"/>
        <v>0</v>
      </c>
    </row>
    <row r="3627" spans="1:3" hidden="1">
      <c r="A3627" t="b">
        <f ca="1"/>
        <v>0</v>
      </c>
      <c r="B3627" t="b">
        <f ca="1"/>
        <v>0</v>
      </c>
      <c r="C3627" t="b">
        <f ca="1"/>
        <v>0</v>
      </c>
    </row>
    <row r="3628" spans="1:3" hidden="1">
      <c r="A3628" t="b">
        <f ca="1"/>
        <v>0</v>
      </c>
      <c r="B3628" t="b">
        <f ca="1"/>
        <v>0</v>
      </c>
      <c r="C3628" t="b">
        <f ca="1"/>
        <v>0</v>
      </c>
    </row>
    <row r="3629" spans="1:3" hidden="1">
      <c r="A3629" t="b">
        <f ca="1"/>
        <v>0</v>
      </c>
      <c r="B3629" t="b">
        <f ca="1"/>
        <v>0</v>
      </c>
      <c r="C3629" t="b">
        <f ca="1"/>
        <v>0</v>
      </c>
    </row>
    <row r="3630" spans="1:3" hidden="1">
      <c r="A3630" t="b">
        <f ca="1"/>
        <v>0</v>
      </c>
      <c r="B3630" t="b">
        <f ca="1"/>
        <v>0</v>
      </c>
      <c r="C3630" t="b">
        <f ca="1"/>
        <v>0</v>
      </c>
    </row>
    <row r="3631" spans="1:3" hidden="1">
      <c r="A3631" t="b">
        <f ca="1"/>
        <v>0</v>
      </c>
      <c r="B3631" t="b">
        <f ca="1"/>
        <v>0</v>
      </c>
      <c r="C3631" t="b">
        <f ca="1"/>
        <v>0</v>
      </c>
    </row>
    <row r="3632" spans="1:3" hidden="1">
      <c r="A3632" t="b">
        <f ca="1"/>
        <v>0</v>
      </c>
      <c r="B3632" t="b">
        <f ca="1"/>
        <v>0</v>
      </c>
      <c r="C3632" t="b">
        <f ca="1"/>
        <v>0</v>
      </c>
    </row>
    <row r="3633" spans="1:3" hidden="1">
      <c r="A3633" t="b">
        <f ca="1"/>
        <v>0</v>
      </c>
      <c r="B3633" t="b">
        <f ca="1"/>
        <v>0</v>
      </c>
      <c r="C3633" t="b">
        <f ca="1"/>
        <v>0</v>
      </c>
    </row>
    <row r="3634" spans="1:3" hidden="1">
      <c r="A3634" t="b">
        <f ca="1"/>
        <v>0</v>
      </c>
      <c r="B3634" t="b">
        <f ca="1"/>
        <v>0</v>
      </c>
      <c r="C3634" t="b">
        <f ca="1"/>
        <v>0</v>
      </c>
    </row>
    <row r="3635" spans="1:3" hidden="1">
      <c r="A3635" t="b">
        <f ca="1"/>
        <v>0</v>
      </c>
      <c r="B3635" t="b">
        <f ca="1"/>
        <v>0</v>
      </c>
      <c r="C3635" t="b">
        <f ca="1"/>
        <v>0</v>
      </c>
    </row>
    <row r="3636" spans="1:3" hidden="1">
      <c r="A3636" t="b">
        <f ca="1"/>
        <v>0</v>
      </c>
      <c r="B3636" t="b">
        <f ca="1"/>
        <v>0</v>
      </c>
      <c r="C3636" t="b">
        <f ca="1"/>
        <v>0</v>
      </c>
    </row>
    <row r="3637" spans="1:3" hidden="1">
      <c r="A3637" t="b">
        <f ca="1"/>
        <v>0</v>
      </c>
      <c r="B3637" t="b">
        <f ca="1"/>
        <v>0</v>
      </c>
      <c r="C3637" t="b">
        <f ca="1"/>
        <v>0</v>
      </c>
    </row>
    <row r="3638" spans="1:3" hidden="1">
      <c r="A3638" t="b">
        <f ca="1"/>
        <v>0</v>
      </c>
      <c r="B3638" t="b">
        <f ca="1"/>
        <v>0</v>
      </c>
      <c r="C3638" t="b">
        <f ca="1"/>
        <v>0</v>
      </c>
    </row>
    <row r="3639" spans="1:3" hidden="1">
      <c r="A3639" t="b">
        <f ca="1"/>
        <v>0</v>
      </c>
      <c r="B3639" t="b">
        <f ca="1"/>
        <v>0</v>
      </c>
      <c r="C3639" t="b">
        <f ca="1"/>
        <v>0</v>
      </c>
    </row>
    <row r="3640" spans="1:3" hidden="1">
      <c r="A3640" t="b">
        <f ca="1"/>
        <v>0</v>
      </c>
      <c r="B3640" t="b">
        <f ca="1"/>
        <v>0</v>
      </c>
      <c r="C3640" t="b">
        <f ca="1"/>
        <v>0</v>
      </c>
    </row>
    <row r="3641" spans="1:3" hidden="1">
      <c r="A3641" t="b">
        <f ca="1"/>
        <v>0</v>
      </c>
      <c r="B3641" t="b">
        <f ca="1"/>
        <v>0</v>
      </c>
      <c r="C3641" t="b">
        <f ca="1"/>
        <v>0</v>
      </c>
    </row>
    <row r="3642" spans="1:3" hidden="1">
      <c r="A3642" t="b">
        <f ca="1"/>
        <v>0</v>
      </c>
      <c r="B3642" t="b">
        <f ca="1"/>
        <v>0</v>
      </c>
      <c r="C3642" t="b">
        <f ca="1"/>
        <v>0</v>
      </c>
    </row>
    <row r="3643" spans="1:3" hidden="1">
      <c r="A3643" t="b">
        <f ca="1"/>
        <v>0</v>
      </c>
      <c r="B3643" t="b">
        <f ca="1"/>
        <v>0</v>
      </c>
      <c r="C3643" t="b">
        <f ca="1"/>
        <v>0</v>
      </c>
    </row>
    <row r="3644" spans="1:3" hidden="1">
      <c r="A3644" t="b">
        <f ca="1"/>
        <v>0</v>
      </c>
      <c r="B3644" t="b">
        <f ca="1"/>
        <v>0</v>
      </c>
      <c r="C3644" t="b">
        <f ca="1"/>
        <v>0</v>
      </c>
    </row>
    <row r="3645" spans="1:3" hidden="1">
      <c r="A3645" t="b">
        <f ca="1"/>
        <v>0</v>
      </c>
      <c r="B3645" t="b">
        <f ca="1"/>
        <v>0</v>
      </c>
      <c r="C3645" t="b">
        <f ca="1"/>
        <v>0</v>
      </c>
    </row>
    <row r="3646" spans="1:3" hidden="1">
      <c r="A3646" t="b">
        <f ca="1"/>
        <v>0</v>
      </c>
      <c r="B3646" t="b">
        <f ca="1"/>
        <v>0</v>
      </c>
      <c r="C3646" t="b">
        <f ca="1"/>
        <v>0</v>
      </c>
    </row>
    <row r="3647" spans="1:3" hidden="1">
      <c r="A3647" t="b">
        <f ca="1"/>
        <v>0</v>
      </c>
      <c r="B3647" t="b">
        <f ca="1"/>
        <v>0</v>
      </c>
      <c r="C3647" t="b">
        <f ca="1"/>
        <v>0</v>
      </c>
    </row>
    <row r="3648" spans="1:3" hidden="1">
      <c r="A3648" t="b">
        <f ca="1"/>
        <v>0</v>
      </c>
      <c r="B3648" t="b">
        <f ca="1"/>
        <v>0</v>
      </c>
      <c r="C3648" t="b">
        <f ca="1"/>
        <v>0</v>
      </c>
    </row>
    <row r="3649" spans="1:3" hidden="1">
      <c r="A3649" t="b">
        <f ca="1"/>
        <v>0</v>
      </c>
      <c r="B3649" t="b">
        <f ca="1"/>
        <v>0</v>
      </c>
      <c r="C3649" t="b">
        <f ca="1"/>
        <v>0</v>
      </c>
    </row>
    <row r="3650" spans="1:3" hidden="1">
      <c r="A3650" t="b">
        <f ca="1"/>
        <v>0</v>
      </c>
      <c r="B3650" t="b">
        <f ca="1"/>
        <v>0</v>
      </c>
      <c r="C3650" t="b">
        <f ca="1"/>
        <v>0</v>
      </c>
    </row>
    <row r="3651" spans="1:3" hidden="1">
      <c r="A3651" t="b">
        <f ca="1"/>
        <v>0</v>
      </c>
      <c r="B3651" t="b">
        <f ca="1"/>
        <v>0</v>
      </c>
      <c r="C3651" t="b">
        <f ca="1"/>
        <v>0</v>
      </c>
    </row>
    <row r="3652" spans="1:3" hidden="1">
      <c r="A3652" t="b">
        <f ca="1"/>
        <v>0</v>
      </c>
      <c r="B3652" t="b">
        <f ca="1"/>
        <v>0</v>
      </c>
      <c r="C3652" t="b">
        <f ca="1"/>
        <v>0</v>
      </c>
    </row>
    <row r="3653" spans="1:3" hidden="1">
      <c r="A3653" t="b">
        <f ca="1"/>
        <v>0</v>
      </c>
      <c r="B3653" t="b">
        <f ca="1"/>
        <v>0</v>
      </c>
      <c r="C3653" t="b">
        <f ca="1"/>
        <v>0</v>
      </c>
    </row>
    <row r="3654" spans="1:3" hidden="1">
      <c r="A3654" t="b">
        <f ca="1"/>
        <v>0</v>
      </c>
      <c r="B3654" t="b">
        <f ca="1"/>
        <v>0</v>
      </c>
      <c r="C3654" t="b">
        <f ca="1"/>
        <v>0</v>
      </c>
    </row>
    <row r="3655" spans="1:3" hidden="1">
      <c r="A3655" t="b">
        <f ca="1"/>
        <v>0</v>
      </c>
      <c r="B3655" t="b">
        <f ca="1"/>
        <v>0</v>
      </c>
      <c r="C3655" t="b">
        <f ca="1"/>
        <v>0</v>
      </c>
    </row>
    <row r="3656" spans="1:3" hidden="1">
      <c r="A3656" t="b">
        <f ca="1"/>
        <v>0</v>
      </c>
      <c r="B3656" t="b">
        <f ca="1"/>
        <v>0</v>
      </c>
      <c r="C3656" t="b">
        <f ca="1"/>
        <v>0</v>
      </c>
    </row>
    <row r="3657" spans="1:3" hidden="1">
      <c r="A3657" t="b">
        <f ca="1"/>
        <v>0</v>
      </c>
      <c r="B3657" t="b">
        <f ca="1"/>
        <v>0</v>
      </c>
      <c r="C3657" t="b">
        <f ca="1"/>
        <v>0</v>
      </c>
    </row>
    <row r="3658" spans="1:3" hidden="1">
      <c r="A3658" t="b">
        <f ca="1"/>
        <v>0</v>
      </c>
      <c r="B3658" t="b">
        <f ca="1"/>
        <v>0</v>
      </c>
      <c r="C3658" t="b">
        <f ca="1"/>
        <v>0</v>
      </c>
    </row>
    <row r="3659" spans="1:3" hidden="1">
      <c r="A3659" t="b">
        <f ca="1"/>
        <v>0</v>
      </c>
      <c r="B3659" t="b">
        <f ca="1"/>
        <v>0</v>
      </c>
      <c r="C3659" t="b">
        <f ca="1"/>
        <v>0</v>
      </c>
    </row>
    <row r="3660" spans="1:3" hidden="1">
      <c r="A3660" t="b">
        <f ca="1"/>
        <v>0</v>
      </c>
      <c r="B3660" t="b">
        <f ca="1"/>
        <v>0</v>
      </c>
      <c r="C3660" t="b">
        <f ca="1"/>
        <v>0</v>
      </c>
    </row>
    <row r="3661" spans="1:3" hidden="1">
      <c r="A3661" t="b">
        <f ca="1"/>
        <v>0</v>
      </c>
      <c r="B3661" t="b">
        <f ca="1"/>
        <v>0</v>
      </c>
      <c r="C3661" t="b">
        <f ca="1"/>
        <v>0</v>
      </c>
    </row>
    <row r="3662" spans="1:3" hidden="1">
      <c r="A3662" t="b">
        <f ca="1"/>
        <v>0</v>
      </c>
      <c r="B3662" t="b">
        <f ca="1"/>
        <v>0</v>
      </c>
      <c r="C3662" t="b">
        <f ca="1"/>
        <v>0</v>
      </c>
    </row>
    <row r="3663" spans="1:3" hidden="1">
      <c r="A3663" t="b">
        <f ca="1"/>
        <v>0</v>
      </c>
      <c r="B3663" t="b">
        <f ca="1"/>
        <v>0</v>
      </c>
      <c r="C3663" t="b">
        <f ca="1"/>
        <v>0</v>
      </c>
    </row>
    <row r="3664" spans="1:3" hidden="1">
      <c r="A3664" t="b">
        <f ca="1"/>
        <v>0</v>
      </c>
      <c r="B3664" t="b">
        <f ca="1"/>
        <v>0</v>
      </c>
      <c r="C3664" t="b">
        <f ca="1"/>
        <v>0</v>
      </c>
    </row>
    <row r="3665" spans="1:3" hidden="1">
      <c r="A3665" t="b">
        <f ca="1"/>
        <v>0</v>
      </c>
      <c r="B3665" t="b">
        <f ca="1"/>
        <v>0</v>
      </c>
      <c r="C3665" t="b">
        <f ca="1"/>
        <v>0</v>
      </c>
    </row>
    <row r="3666" spans="1:3" hidden="1">
      <c r="A3666" t="b">
        <f ca="1"/>
        <v>0</v>
      </c>
      <c r="B3666" t="b">
        <f ca="1"/>
        <v>0</v>
      </c>
      <c r="C3666" t="b">
        <f ca="1"/>
        <v>0</v>
      </c>
    </row>
    <row r="3667" spans="1:3" hidden="1">
      <c r="A3667" t="b">
        <f ca="1"/>
        <v>0</v>
      </c>
      <c r="B3667" t="b">
        <f ca="1"/>
        <v>0</v>
      </c>
      <c r="C3667" t="b">
        <f ca="1"/>
        <v>0</v>
      </c>
    </row>
    <row r="3668" spans="1:3" hidden="1">
      <c r="A3668" t="b">
        <f ca="1"/>
        <v>0</v>
      </c>
      <c r="B3668" t="b">
        <f ca="1"/>
        <v>0</v>
      </c>
      <c r="C3668" t="b">
        <f ca="1"/>
        <v>0</v>
      </c>
    </row>
    <row r="3669" spans="1:3" hidden="1">
      <c r="A3669" t="b">
        <f ca="1"/>
        <v>0</v>
      </c>
      <c r="B3669" t="b">
        <f ca="1"/>
        <v>0</v>
      </c>
      <c r="C3669" t="b">
        <f ca="1"/>
        <v>0</v>
      </c>
    </row>
    <row r="3670" spans="1:3" hidden="1">
      <c r="A3670" t="b">
        <f ca="1"/>
        <v>0</v>
      </c>
      <c r="B3670" t="b">
        <f ca="1"/>
        <v>0</v>
      </c>
      <c r="C3670" t="b">
        <f ca="1"/>
        <v>0</v>
      </c>
    </row>
    <row r="3671" spans="1:3" hidden="1">
      <c r="A3671" t="b">
        <f ca="1"/>
        <v>0</v>
      </c>
      <c r="B3671" t="b">
        <f ca="1"/>
        <v>0</v>
      </c>
      <c r="C3671" t="b">
        <f ca="1"/>
        <v>0</v>
      </c>
    </row>
    <row r="3672" spans="1:3" hidden="1">
      <c r="A3672" t="b">
        <f ca="1"/>
        <v>0</v>
      </c>
      <c r="B3672" t="b">
        <f ca="1"/>
        <v>0</v>
      </c>
      <c r="C3672" t="b">
        <f ca="1"/>
        <v>0</v>
      </c>
    </row>
    <row r="3673" spans="1:3" hidden="1">
      <c r="A3673" t="b">
        <f ca="1"/>
        <v>0</v>
      </c>
      <c r="B3673" t="b">
        <f ca="1"/>
        <v>0</v>
      </c>
      <c r="C3673" t="b">
        <f ca="1"/>
        <v>0</v>
      </c>
    </row>
    <row r="3674" spans="1:3" hidden="1">
      <c r="A3674" t="b">
        <f ca="1"/>
        <v>0</v>
      </c>
      <c r="B3674" t="b">
        <f ca="1"/>
        <v>0</v>
      </c>
      <c r="C3674" t="b">
        <f ca="1"/>
        <v>0</v>
      </c>
    </row>
    <row r="3675" spans="1:3" hidden="1">
      <c r="A3675" t="b">
        <f ca="1"/>
        <v>0</v>
      </c>
      <c r="B3675" t="b">
        <f ca="1"/>
        <v>0</v>
      </c>
      <c r="C3675" t="b">
        <f ca="1"/>
        <v>0</v>
      </c>
    </row>
    <row r="3676" spans="1:3" hidden="1">
      <c r="A3676" t="b">
        <f ca="1"/>
        <v>0</v>
      </c>
      <c r="B3676" t="b">
        <f ca="1"/>
        <v>0</v>
      </c>
      <c r="C3676" t="b">
        <f ca="1"/>
        <v>0</v>
      </c>
    </row>
    <row r="3677" spans="1:3" hidden="1">
      <c r="A3677" t="b">
        <f ca="1"/>
        <v>0</v>
      </c>
      <c r="B3677" t="b">
        <f ca="1"/>
        <v>0</v>
      </c>
      <c r="C3677" t="b">
        <f ca="1"/>
        <v>0</v>
      </c>
    </row>
    <row r="3678" spans="1:3" hidden="1">
      <c r="A3678" t="b">
        <f ca="1"/>
        <v>0</v>
      </c>
      <c r="B3678" t="b">
        <f ca="1"/>
        <v>0</v>
      </c>
      <c r="C3678" t="b">
        <f ca="1"/>
        <v>0</v>
      </c>
    </row>
    <row r="3679" spans="1:3" hidden="1">
      <c r="A3679" t="b">
        <f ca="1"/>
        <v>0</v>
      </c>
      <c r="B3679" t="b">
        <f ca="1"/>
        <v>0</v>
      </c>
      <c r="C3679" t="b">
        <f ca="1"/>
        <v>0</v>
      </c>
    </row>
    <row r="3680" spans="1:3" hidden="1">
      <c r="A3680" t="b">
        <f ca="1"/>
        <v>0</v>
      </c>
      <c r="B3680" t="b">
        <f ca="1"/>
        <v>0</v>
      </c>
      <c r="C3680" t="b">
        <f ca="1"/>
        <v>0</v>
      </c>
    </row>
    <row r="3681" spans="1:3" hidden="1">
      <c r="A3681" t="b">
        <f ca="1"/>
        <v>0</v>
      </c>
      <c r="B3681" t="b">
        <f ca="1"/>
        <v>0</v>
      </c>
      <c r="C3681" t="b">
        <f ca="1"/>
        <v>0</v>
      </c>
    </row>
    <row r="3682" spans="1:3" hidden="1">
      <c r="A3682" t="b">
        <f ca="1"/>
        <v>0</v>
      </c>
      <c r="B3682" t="b">
        <f ca="1"/>
        <v>0</v>
      </c>
      <c r="C3682" t="b">
        <f ca="1"/>
        <v>0</v>
      </c>
    </row>
    <row r="3683" spans="1:3" hidden="1">
      <c r="A3683" t="b">
        <f ca="1"/>
        <v>0</v>
      </c>
      <c r="B3683" t="b">
        <f ca="1"/>
        <v>0</v>
      </c>
      <c r="C3683" t="b">
        <f ca="1"/>
        <v>0</v>
      </c>
    </row>
    <row r="3684" spans="1:3" hidden="1">
      <c r="A3684" t="b">
        <f ca="1"/>
        <v>0</v>
      </c>
      <c r="B3684" t="b">
        <f ca="1"/>
        <v>0</v>
      </c>
      <c r="C3684" t="b">
        <f ca="1"/>
        <v>0</v>
      </c>
    </row>
    <row r="3685" spans="1:3" hidden="1">
      <c r="A3685" t="b">
        <f ca="1"/>
        <v>0</v>
      </c>
      <c r="B3685" t="b">
        <f ca="1"/>
        <v>0</v>
      </c>
      <c r="C3685" t="b">
        <f ca="1"/>
        <v>0</v>
      </c>
    </row>
    <row r="3686" spans="1:3" hidden="1">
      <c r="A3686" t="b">
        <f ca="1"/>
        <v>0</v>
      </c>
      <c r="B3686" t="b">
        <f ca="1"/>
        <v>0</v>
      </c>
      <c r="C3686" t="b">
        <f ca="1"/>
        <v>0</v>
      </c>
    </row>
    <row r="3687" spans="1:3" hidden="1">
      <c r="A3687" t="b">
        <f ca="1"/>
        <v>0</v>
      </c>
      <c r="B3687" t="b">
        <f ca="1"/>
        <v>0</v>
      </c>
      <c r="C3687" t="b">
        <f ca="1"/>
        <v>0</v>
      </c>
    </row>
    <row r="3688" spans="1:3" hidden="1">
      <c r="A3688" t="b">
        <f ca="1"/>
        <v>0</v>
      </c>
      <c r="B3688" t="b">
        <f ca="1"/>
        <v>0</v>
      </c>
      <c r="C3688" t="b">
        <f ca="1"/>
        <v>0</v>
      </c>
    </row>
    <row r="3689" spans="1:3" hidden="1">
      <c r="A3689" t="b">
        <f ca="1"/>
        <v>0</v>
      </c>
      <c r="B3689" t="b">
        <f ca="1"/>
        <v>0</v>
      </c>
      <c r="C3689" t="b">
        <f ca="1"/>
        <v>0</v>
      </c>
    </row>
    <row r="3690" spans="1:3" hidden="1">
      <c r="A3690" t="b">
        <f ca="1"/>
        <v>0</v>
      </c>
      <c r="B3690" t="b">
        <f ca="1"/>
        <v>0</v>
      </c>
      <c r="C3690" t="b">
        <f ca="1"/>
        <v>0</v>
      </c>
    </row>
    <row r="3691" spans="1:3" hidden="1">
      <c r="A3691" t="b">
        <f ca="1"/>
        <v>0</v>
      </c>
      <c r="B3691" t="b">
        <f ca="1"/>
        <v>0</v>
      </c>
      <c r="C3691" t="b">
        <f ca="1"/>
        <v>0</v>
      </c>
    </row>
    <row r="3692" spans="1:3" hidden="1">
      <c r="A3692" t="b">
        <f ca="1"/>
        <v>0</v>
      </c>
      <c r="B3692" t="b">
        <f ca="1"/>
        <v>0</v>
      </c>
      <c r="C3692" t="b">
        <f ca="1"/>
        <v>0</v>
      </c>
    </row>
    <row r="3693" spans="1:3" hidden="1">
      <c r="A3693" t="b">
        <f ca="1"/>
        <v>0</v>
      </c>
      <c r="B3693" t="b">
        <f ca="1"/>
        <v>0</v>
      </c>
      <c r="C3693" t="b">
        <f ca="1"/>
        <v>0</v>
      </c>
    </row>
    <row r="3694" spans="1:3" hidden="1">
      <c r="A3694" t="b">
        <f ca="1"/>
        <v>0</v>
      </c>
      <c r="B3694" t="b">
        <f ca="1"/>
        <v>0</v>
      </c>
      <c r="C3694" t="b">
        <f ca="1"/>
        <v>0</v>
      </c>
    </row>
    <row r="3695" spans="1:3" hidden="1">
      <c r="A3695" t="b">
        <f ca="1"/>
        <v>0</v>
      </c>
      <c r="B3695" t="b">
        <f ca="1"/>
        <v>0</v>
      </c>
      <c r="C3695" t="b">
        <f ca="1"/>
        <v>0</v>
      </c>
    </row>
    <row r="3696" spans="1:3" hidden="1">
      <c r="A3696" t="b">
        <f ca="1"/>
        <v>0</v>
      </c>
      <c r="B3696" t="b">
        <f ca="1"/>
        <v>0</v>
      </c>
      <c r="C3696" t="b">
        <f ca="1"/>
        <v>0</v>
      </c>
    </row>
    <row r="3697" spans="1:3" hidden="1">
      <c r="A3697" t="b">
        <f ca="1"/>
        <v>0</v>
      </c>
      <c r="B3697" t="b">
        <f ca="1"/>
        <v>0</v>
      </c>
      <c r="C3697" t="b">
        <f ca="1"/>
        <v>0</v>
      </c>
    </row>
    <row r="3698" spans="1:3" hidden="1">
      <c r="A3698" t="b">
        <f ca="1"/>
        <v>0</v>
      </c>
      <c r="B3698" t="b">
        <f ca="1"/>
        <v>0</v>
      </c>
      <c r="C3698" t="b">
        <f ca="1"/>
        <v>0</v>
      </c>
    </row>
    <row r="3699" spans="1:3" hidden="1">
      <c r="A3699" t="b">
        <f ca="1"/>
        <v>0</v>
      </c>
      <c r="B3699" t="b">
        <f ca="1"/>
        <v>0</v>
      </c>
      <c r="C3699" t="b">
        <f ca="1"/>
        <v>0</v>
      </c>
    </row>
    <row r="3700" spans="1:3" hidden="1">
      <c r="A3700" t="b">
        <f ca="1"/>
        <v>0</v>
      </c>
      <c r="B3700" t="b">
        <f ca="1"/>
        <v>0</v>
      </c>
      <c r="C3700" t="b">
        <f ca="1"/>
        <v>0</v>
      </c>
    </row>
    <row r="3701" spans="1:3" hidden="1">
      <c r="A3701" t="b">
        <f ca="1"/>
        <v>0</v>
      </c>
      <c r="B3701" t="b">
        <f ca="1"/>
        <v>0</v>
      </c>
      <c r="C3701" t="b">
        <f ca="1"/>
        <v>0</v>
      </c>
    </row>
    <row r="3702" spans="1:3" hidden="1">
      <c r="A3702" t="b">
        <f ca="1"/>
        <v>0</v>
      </c>
      <c r="B3702" t="b">
        <f ca="1"/>
        <v>0</v>
      </c>
      <c r="C3702" t="b">
        <f ca="1"/>
        <v>0</v>
      </c>
    </row>
    <row r="3703" spans="1:3" hidden="1">
      <c r="A3703" t="b">
        <f ca="1"/>
        <v>0</v>
      </c>
      <c r="B3703" t="b">
        <f ca="1"/>
        <v>0</v>
      </c>
      <c r="C3703" t="b">
        <f ca="1"/>
        <v>0</v>
      </c>
    </row>
    <row r="3704" spans="1:3" hidden="1">
      <c r="A3704" t="b">
        <f ca="1"/>
        <v>0</v>
      </c>
      <c r="B3704" t="b">
        <f ca="1"/>
        <v>0</v>
      </c>
      <c r="C3704" t="b">
        <f ca="1"/>
        <v>0</v>
      </c>
    </row>
    <row r="3705" spans="1:3" hidden="1">
      <c r="A3705" t="b">
        <f ca="1"/>
        <v>0</v>
      </c>
      <c r="B3705" t="b">
        <f ca="1"/>
        <v>0</v>
      </c>
      <c r="C3705" t="b">
        <f ca="1"/>
        <v>0</v>
      </c>
    </row>
    <row r="3706" spans="1:3" hidden="1">
      <c r="A3706" t="b">
        <f ca="1"/>
        <v>0</v>
      </c>
      <c r="B3706" t="b">
        <f ca="1"/>
        <v>0</v>
      </c>
      <c r="C3706" t="b">
        <f ca="1"/>
        <v>0</v>
      </c>
    </row>
    <row r="3707" spans="1:3" hidden="1">
      <c r="A3707" t="b">
        <f ca="1"/>
        <v>0</v>
      </c>
      <c r="B3707" t="b">
        <f ca="1"/>
        <v>0</v>
      </c>
      <c r="C3707" t="b">
        <f ca="1"/>
        <v>0</v>
      </c>
    </row>
    <row r="3708" spans="1:3" hidden="1">
      <c r="A3708" t="b">
        <f ca="1"/>
        <v>0</v>
      </c>
      <c r="B3708" t="b">
        <f ca="1"/>
        <v>0</v>
      </c>
      <c r="C3708" t="b">
        <f ca="1"/>
        <v>0</v>
      </c>
    </row>
    <row r="3709" spans="1:3" hidden="1">
      <c r="A3709" t="b">
        <f ca="1"/>
        <v>0</v>
      </c>
      <c r="B3709" t="b">
        <f ca="1"/>
        <v>0</v>
      </c>
      <c r="C3709" t="b">
        <f ca="1"/>
        <v>0</v>
      </c>
    </row>
    <row r="3710" spans="1:3" hidden="1">
      <c r="A3710" t="b">
        <f ca="1"/>
        <v>0</v>
      </c>
      <c r="B3710" t="b">
        <f ca="1"/>
        <v>0</v>
      </c>
      <c r="C3710" t="b">
        <f ca="1"/>
        <v>0</v>
      </c>
    </row>
    <row r="3711" spans="1:3" hidden="1">
      <c r="A3711" t="b">
        <f ca="1"/>
        <v>0</v>
      </c>
      <c r="B3711" t="b">
        <f ca="1"/>
        <v>0</v>
      </c>
      <c r="C3711" t="b">
        <f ca="1"/>
        <v>0</v>
      </c>
    </row>
    <row r="3712" spans="1:3" hidden="1">
      <c r="A3712" t="b">
        <f ca="1"/>
        <v>0</v>
      </c>
      <c r="B3712" t="b">
        <f ca="1"/>
        <v>0</v>
      </c>
      <c r="C3712" t="b">
        <f ca="1"/>
        <v>0</v>
      </c>
    </row>
    <row r="3713" spans="1:3" hidden="1">
      <c r="A3713" t="b">
        <f ca="1"/>
        <v>0</v>
      </c>
      <c r="B3713" t="b">
        <f ca="1"/>
        <v>0</v>
      </c>
      <c r="C3713" t="b">
        <f ca="1"/>
        <v>0</v>
      </c>
    </row>
    <row r="3714" spans="1:3" hidden="1">
      <c r="A3714" t="b">
        <f ca="1"/>
        <v>0</v>
      </c>
      <c r="B3714" t="b">
        <f ca="1"/>
        <v>0</v>
      </c>
      <c r="C3714" t="b">
        <f ca="1"/>
        <v>0</v>
      </c>
    </row>
    <row r="3715" spans="1:3" hidden="1">
      <c r="A3715" t="b">
        <f ca="1"/>
        <v>0</v>
      </c>
      <c r="B3715" t="b">
        <f ca="1"/>
        <v>0</v>
      </c>
      <c r="C3715" t="b">
        <f ca="1"/>
        <v>0</v>
      </c>
    </row>
    <row r="3716" spans="1:3" hidden="1">
      <c r="A3716" t="b">
        <f ca="1"/>
        <v>0</v>
      </c>
      <c r="B3716" t="b">
        <f ca="1"/>
        <v>0</v>
      </c>
      <c r="C3716" t="b">
        <f ca="1"/>
        <v>0</v>
      </c>
    </row>
    <row r="3717" spans="1:3" hidden="1">
      <c r="A3717" t="b">
        <f ca="1"/>
        <v>0</v>
      </c>
      <c r="B3717" t="b">
        <f ca="1"/>
        <v>0</v>
      </c>
      <c r="C3717" t="b">
        <f ca="1"/>
        <v>0</v>
      </c>
    </row>
    <row r="3718" spans="1:3" hidden="1">
      <c r="A3718" t="b">
        <f ca="1"/>
        <v>0</v>
      </c>
      <c r="B3718" t="b">
        <f ca="1"/>
        <v>0</v>
      </c>
      <c r="C3718" t="b">
        <f ca="1"/>
        <v>0</v>
      </c>
    </row>
    <row r="3719" spans="1:3" hidden="1">
      <c r="A3719" t="b">
        <f ca="1"/>
        <v>0</v>
      </c>
      <c r="B3719" t="b">
        <f ca="1"/>
        <v>0</v>
      </c>
      <c r="C3719" t="b">
        <f ca="1"/>
        <v>0</v>
      </c>
    </row>
    <row r="3720" spans="1:3" hidden="1">
      <c r="A3720" t="b">
        <f ca="1"/>
        <v>0</v>
      </c>
      <c r="B3720" t="b">
        <f ca="1"/>
        <v>0</v>
      </c>
      <c r="C3720" t="b">
        <f ca="1"/>
        <v>0</v>
      </c>
    </row>
    <row r="3721" spans="1:3" hidden="1">
      <c r="A3721" t="b">
        <f ca="1"/>
        <v>0</v>
      </c>
      <c r="B3721" t="b">
        <f ca="1"/>
        <v>0</v>
      </c>
      <c r="C3721" t="b">
        <f ca="1"/>
        <v>0</v>
      </c>
    </row>
    <row r="3722" spans="1:3" hidden="1">
      <c r="A3722" t="b">
        <f ca="1"/>
        <v>0</v>
      </c>
      <c r="B3722" t="b">
        <f ca="1"/>
        <v>0</v>
      </c>
      <c r="C3722" t="b">
        <f ca="1"/>
        <v>0</v>
      </c>
    </row>
    <row r="3723" spans="1:3" hidden="1">
      <c r="A3723" t="b">
        <f ca="1"/>
        <v>0</v>
      </c>
      <c r="B3723" t="b">
        <f ca="1"/>
        <v>0</v>
      </c>
      <c r="C3723" t="b">
        <f ca="1"/>
        <v>0</v>
      </c>
    </row>
    <row r="3724" spans="1:3" hidden="1">
      <c r="A3724" t="b">
        <f ca="1"/>
        <v>0</v>
      </c>
      <c r="B3724" t="b">
        <f ca="1"/>
        <v>0</v>
      </c>
      <c r="C3724" t="b">
        <f ca="1"/>
        <v>0</v>
      </c>
    </row>
    <row r="3725" spans="1:3" hidden="1">
      <c r="A3725" t="b">
        <f ca="1"/>
        <v>0</v>
      </c>
      <c r="B3725" t="b">
        <f ca="1"/>
        <v>0</v>
      </c>
      <c r="C3725" t="b">
        <f ca="1"/>
        <v>0</v>
      </c>
    </row>
    <row r="3726" spans="1:3" hidden="1">
      <c r="A3726" t="b">
        <f ca="1"/>
        <v>0</v>
      </c>
      <c r="B3726" t="b">
        <f ca="1"/>
        <v>0</v>
      </c>
      <c r="C3726" t="b">
        <f ca="1"/>
        <v>0</v>
      </c>
    </row>
    <row r="3727" spans="1:3" hidden="1">
      <c r="A3727" t="b">
        <f ca="1"/>
        <v>0</v>
      </c>
      <c r="B3727" t="b">
        <f ca="1"/>
        <v>0</v>
      </c>
      <c r="C3727" t="b">
        <f ca="1"/>
        <v>0</v>
      </c>
    </row>
    <row r="3728" spans="1:3" hidden="1">
      <c r="A3728" t="b">
        <f ca="1"/>
        <v>0</v>
      </c>
      <c r="B3728" t="b">
        <f ca="1"/>
        <v>0</v>
      </c>
      <c r="C3728" t="b">
        <f ca="1"/>
        <v>0</v>
      </c>
    </row>
    <row r="3729" spans="1:3" hidden="1">
      <c r="A3729" t="b">
        <f ca="1"/>
        <v>0</v>
      </c>
      <c r="B3729" t="b">
        <f ca="1"/>
        <v>0</v>
      </c>
      <c r="C3729" t="b">
        <f ca="1"/>
        <v>0</v>
      </c>
    </row>
    <row r="3730" spans="1:3" hidden="1">
      <c r="A3730" t="b">
        <f ca="1"/>
        <v>0</v>
      </c>
      <c r="B3730" t="b">
        <f ca="1"/>
        <v>0</v>
      </c>
      <c r="C3730" t="b">
        <f ca="1"/>
        <v>0</v>
      </c>
    </row>
    <row r="3731" spans="1:3" hidden="1">
      <c r="A3731" t="b">
        <f ca="1"/>
        <v>0</v>
      </c>
      <c r="B3731" t="b">
        <f ca="1"/>
        <v>0</v>
      </c>
      <c r="C3731" t="b">
        <f ca="1"/>
        <v>0</v>
      </c>
    </row>
    <row r="3732" spans="1:3" hidden="1">
      <c r="A3732" t="b">
        <f ca="1"/>
        <v>0</v>
      </c>
      <c r="B3732" t="b">
        <f ca="1"/>
        <v>0</v>
      </c>
      <c r="C3732" t="b">
        <f ca="1"/>
        <v>0</v>
      </c>
    </row>
    <row r="3733" spans="1:3" hidden="1">
      <c r="A3733" t="b">
        <f ca="1"/>
        <v>0</v>
      </c>
      <c r="B3733" t="b">
        <f ca="1"/>
        <v>0</v>
      </c>
      <c r="C3733" t="b">
        <f ca="1"/>
        <v>0</v>
      </c>
    </row>
    <row r="3734" spans="1:3" hidden="1">
      <c r="A3734" t="b">
        <f ca="1"/>
        <v>0</v>
      </c>
      <c r="B3734" t="b">
        <f ca="1"/>
        <v>0</v>
      </c>
      <c r="C3734" t="b">
        <f ca="1"/>
        <v>0</v>
      </c>
    </row>
    <row r="3735" spans="1:3" hidden="1">
      <c r="A3735" t="b">
        <f ca="1"/>
        <v>0</v>
      </c>
      <c r="B3735" t="b">
        <f ca="1"/>
        <v>0</v>
      </c>
      <c r="C3735" t="b">
        <f ca="1"/>
        <v>0</v>
      </c>
    </row>
    <row r="3736" spans="1:3" hidden="1">
      <c r="A3736" t="b">
        <f ca="1"/>
        <v>0</v>
      </c>
      <c r="B3736" t="b">
        <f ca="1"/>
        <v>0</v>
      </c>
      <c r="C3736" t="b">
        <f ca="1"/>
        <v>0</v>
      </c>
    </row>
    <row r="3737" spans="1:3" hidden="1">
      <c r="A3737" t="b">
        <f ca="1"/>
        <v>0</v>
      </c>
      <c r="B3737" t="b">
        <f ca="1"/>
        <v>0</v>
      </c>
      <c r="C3737" t="b">
        <f ca="1"/>
        <v>0</v>
      </c>
    </row>
    <row r="3738" spans="1:3" hidden="1">
      <c r="A3738" t="b">
        <f ca="1"/>
        <v>0</v>
      </c>
      <c r="B3738" t="b">
        <f ca="1"/>
        <v>0</v>
      </c>
      <c r="C3738" t="b">
        <f ca="1"/>
        <v>0</v>
      </c>
    </row>
    <row r="3739" spans="1:3" hidden="1">
      <c r="A3739" t="b">
        <f ca="1"/>
        <v>0</v>
      </c>
      <c r="B3739" t="b">
        <f ca="1"/>
        <v>0</v>
      </c>
      <c r="C3739" t="b">
        <f ca="1"/>
        <v>0</v>
      </c>
    </row>
    <row r="3740" spans="1:3" hidden="1">
      <c r="A3740" t="b">
        <f ca="1"/>
        <v>0</v>
      </c>
      <c r="B3740" t="b">
        <f ca="1"/>
        <v>0</v>
      </c>
      <c r="C3740" t="b">
        <f ca="1"/>
        <v>0</v>
      </c>
    </row>
    <row r="3741" spans="1:3" hidden="1">
      <c r="A3741" t="b">
        <f ca="1"/>
        <v>0</v>
      </c>
      <c r="B3741" t="b">
        <f ca="1"/>
        <v>0</v>
      </c>
      <c r="C3741" t="b">
        <f ca="1"/>
        <v>0</v>
      </c>
    </row>
    <row r="3742" spans="1:3" hidden="1">
      <c r="A3742" t="b">
        <f ca="1"/>
        <v>0</v>
      </c>
      <c r="B3742" t="b">
        <f ca="1"/>
        <v>0</v>
      </c>
      <c r="C3742" t="b">
        <f ca="1"/>
        <v>0</v>
      </c>
    </row>
    <row r="3743" spans="1:3" hidden="1">
      <c r="A3743" t="b">
        <f ca="1"/>
        <v>0</v>
      </c>
      <c r="B3743" t="b">
        <f ca="1"/>
        <v>0</v>
      </c>
      <c r="C3743" t="b">
        <f ca="1"/>
        <v>0</v>
      </c>
    </row>
    <row r="3744" spans="1:3" hidden="1">
      <c r="A3744" t="b">
        <f ca="1"/>
        <v>0</v>
      </c>
      <c r="B3744" t="b">
        <f ca="1"/>
        <v>0</v>
      </c>
      <c r="C3744" t="b">
        <f ca="1"/>
        <v>0</v>
      </c>
    </row>
    <row r="3745" spans="1:3" hidden="1">
      <c r="A3745" t="b">
        <f ca="1"/>
        <v>0</v>
      </c>
      <c r="B3745" t="b">
        <f ca="1"/>
        <v>0</v>
      </c>
      <c r="C3745" t="b">
        <f ca="1"/>
        <v>0</v>
      </c>
    </row>
    <row r="3746" spans="1:3" hidden="1">
      <c r="A3746" t="b">
        <f ca="1"/>
        <v>0</v>
      </c>
      <c r="B3746" t="b">
        <f ca="1"/>
        <v>0</v>
      </c>
      <c r="C3746" t="b">
        <f ca="1"/>
        <v>0</v>
      </c>
    </row>
    <row r="3747" spans="1:3" hidden="1">
      <c r="A3747" t="b">
        <f ca="1"/>
        <v>0</v>
      </c>
      <c r="B3747" t="b">
        <f ca="1"/>
        <v>0</v>
      </c>
      <c r="C3747" t="b">
        <f ca="1"/>
        <v>0</v>
      </c>
    </row>
    <row r="3748" spans="1:3" hidden="1">
      <c r="A3748" t="b">
        <f ca="1"/>
        <v>0</v>
      </c>
      <c r="B3748" t="b">
        <f ca="1"/>
        <v>0</v>
      </c>
      <c r="C3748" t="b">
        <f ca="1"/>
        <v>0</v>
      </c>
    </row>
    <row r="3749" spans="1:3" hidden="1">
      <c r="A3749" t="b">
        <f ca="1"/>
        <v>0</v>
      </c>
      <c r="B3749" t="b">
        <f ca="1"/>
        <v>0</v>
      </c>
      <c r="C3749" t="b">
        <f ca="1"/>
        <v>0</v>
      </c>
    </row>
    <row r="3750" spans="1:3" hidden="1">
      <c r="A3750" t="b">
        <f ca="1"/>
        <v>0</v>
      </c>
      <c r="B3750" t="b">
        <f ca="1"/>
        <v>0</v>
      </c>
      <c r="C3750" t="b">
        <f ca="1"/>
        <v>0</v>
      </c>
    </row>
    <row r="3751" spans="1:3" hidden="1">
      <c r="A3751" t="b">
        <f ca="1"/>
        <v>0</v>
      </c>
      <c r="B3751" t="b">
        <f ca="1"/>
        <v>0</v>
      </c>
      <c r="C3751" t="b">
        <f ca="1"/>
        <v>0</v>
      </c>
    </row>
    <row r="3752" spans="1:3" hidden="1">
      <c r="A3752" t="b">
        <f ca="1"/>
        <v>0</v>
      </c>
      <c r="B3752" t="b">
        <f ca="1"/>
        <v>0</v>
      </c>
      <c r="C3752" t="b">
        <f ca="1"/>
        <v>0</v>
      </c>
    </row>
    <row r="3753" spans="1:3" hidden="1">
      <c r="A3753" t="b">
        <f ca="1"/>
        <v>0</v>
      </c>
      <c r="B3753" t="b">
        <f ca="1"/>
        <v>0</v>
      </c>
      <c r="C3753" t="b">
        <f ca="1"/>
        <v>0</v>
      </c>
    </row>
    <row r="3754" spans="1:3" hidden="1">
      <c r="A3754" t="b">
        <f ca="1"/>
        <v>0</v>
      </c>
      <c r="B3754" t="b">
        <f ca="1"/>
        <v>0</v>
      </c>
      <c r="C3754" t="b">
        <f ca="1"/>
        <v>0</v>
      </c>
    </row>
    <row r="3755" spans="1:3" hidden="1">
      <c r="A3755" t="b">
        <f ca="1"/>
        <v>0</v>
      </c>
      <c r="B3755" t="b">
        <f ca="1"/>
        <v>0</v>
      </c>
      <c r="C3755" t="b">
        <f ca="1"/>
        <v>0</v>
      </c>
    </row>
    <row r="3756" spans="1:3" hidden="1">
      <c r="A3756" t="b">
        <f ca="1"/>
        <v>0</v>
      </c>
      <c r="B3756" t="b">
        <f ca="1"/>
        <v>0</v>
      </c>
      <c r="C3756" t="b">
        <f ca="1"/>
        <v>0</v>
      </c>
    </row>
    <row r="3757" spans="1:3" hidden="1">
      <c r="A3757" t="b">
        <f ca="1"/>
        <v>0</v>
      </c>
      <c r="B3757" t="b">
        <f ca="1"/>
        <v>0</v>
      </c>
      <c r="C3757" t="b">
        <f ca="1"/>
        <v>0</v>
      </c>
    </row>
    <row r="3758" spans="1:3" hidden="1">
      <c r="A3758" t="b">
        <f ca="1"/>
        <v>0</v>
      </c>
      <c r="B3758" t="b">
        <f ca="1"/>
        <v>0</v>
      </c>
      <c r="C3758" t="b">
        <f ca="1"/>
        <v>0</v>
      </c>
    </row>
    <row r="3759" spans="1:3" hidden="1">
      <c r="A3759" t="b">
        <f ca="1"/>
        <v>0</v>
      </c>
      <c r="B3759" t="b">
        <f ca="1"/>
        <v>0</v>
      </c>
      <c r="C3759" t="b">
        <f ca="1"/>
        <v>0</v>
      </c>
    </row>
    <row r="3760" spans="1:3" hidden="1">
      <c r="A3760" t="b">
        <f ca="1"/>
        <v>0</v>
      </c>
      <c r="B3760" t="b">
        <f ca="1"/>
        <v>0</v>
      </c>
      <c r="C3760" t="b">
        <f ca="1"/>
        <v>0</v>
      </c>
    </row>
    <row r="3761" spans="1:3" hidden="1">
      <c r="A3761" t="b">
        <f ca="1"/>
        <v>0</v>
      </c>
      <c r="B3761" t="b">
        <f ca="1"/>
        <v>0</v>
      </c>
      <c r="C3761" t="b">
        <f ca="1"/>
        <v>0</v>
      </c>
    </row>
    <row r="3762" spans="1:3" hidden="1">
      <c r="A3762" t="b">
        <f ca="1"/>
        <v>0</v>
      </c>
      <c r="B3762" t="b">
        <f ca="1"/>
        <v>0</v>
      </c>
      <c r="C3762" t="b">
        <f ca="1"/>
        <v>0</v>
      </c>
    </row>
    <row r="3763" spans="1:3" hidden="1">
      <c r="A3763" t="b">
        <f ca="1"/>
        <v>0</v>
      </c>
      <c r="B3763" t="b">
        <f ca="1"/>
        <v>0</v>
      </c>
      <c r="C3763" t="b">
        <f ca="1"/>
        <v>0</v>
      </c>
    </row>
    <row r="3764" spans="1:3" hidden="1">
      <c r="A3764" t="b">
        <f ca="1"/>
        <v>0</v>
      </c>
      <c r="B3764" t="b">
        <f ca="1"/>
        <v>0</v>
      </c>
      <c r="C3764" t="b">
        <f ca="1"/>
        <v>0</v>
      </c>
    </row>
    <row r="3765" spans="1:3" hidden="1">
      <c r="A3765" t="b">
        <f ca="1"/>
        <v>0</v>
      </c>
      <c r="B3765" t="b">
        <f ca="1"/>
        <v>0</v>
      </c>
      <c r="C3765" t="b">
        <f ca="1"/>
        <v>0</v>
      </c>
    </row>
    <row r="3766" spans="1:3" hidden="1">
      <c r="A3766" t="b">
        <f ca="1"/>
        <v>0</v>
      </c>
      <c r="B3766" t="b">
        <f ca="1"/>
        <v>0</v>
      </c>
      <c r="C3766" t="b">
        <f ca="1"/>
        <v>0</v>
      </c>
    </row>
    <row r="3767" spans="1:3" hidden="1">
      <c r="A3767" t="b">
        <f ca="1"/>
        <v>0</v>
      </c>
      <c r="B3767" t="b">
        <f ca="1"/>
        <v>0</v>
      </c>
      <c r="C3767" t="b">
        <f ca="1"/>
        <v>0</v>
      </c>
    </row>
    <row r="3768" spans="1:3" hidden="1">
      <c r="A3768" t="b">
        <f ca="1"/>
        <v>0</v>
      </c>
      <c r="B3768" t="b">
        <f ca="1"/>
        <v>0</v>
      </c>
      <c r="C3768" t="b">
        <f ca="1"/>
        <v>0</v>
      </c>
    </row>
    <row r="3769" spans="1:3" hidden="1">
      <c r="A3769" t="b">
        <f ca="1"/>
        <v>0</v>
      </c>
      <c r="B3769" t="b">
        <f ca="1"/>
        <v>0</v>
      </c>
      <c r="C3769" t="b">
        <f ca="1"/>
        <v>0</v>
      </c>
    </row>
    <row r="3770" spans="1:3" hidden="1">
      <c r="A3770" t="b">
        <f ca="1"/>
        <v>0</v>
      </c>
      <c r="B3770" t="b">
        <f ca="1"/>
        <v>0</v>
      </c>
      <c r="C3770" t="b">
        <f ca="1"/>
        <v>0</v>
      </c>
    </row>
    <row r="3771" spans="1:3" hidden="1">
      <c r="A3771" t="b">
        <f ca="1"/>
        <v>0</v>
      </c>
      <c r="B3771" t="b">
        <f ca="1"/>
        <v>0</v>
      </c>
      <c r="C3771" t="b">
        <f ca="1"/>
        <v>0</v>
      </c>
    </row>
    <row r="3772" spans="1:3" hidden="1">
      <c r="A3772" t="b">
        <f ca="1"/>
        <v>0</v>
      </c>
      <c r="B3772" t="b">
        <f ca="1"/>
        <v>0</v>
      </c>
      <c r="C3772" t="b">
        <f ca="1"/>
        <v>0</v>
      </c>
    </row>
    <row r="3773" spans="1:3" hidden="1">
      <c r="A3773" t="b">
        <f ca="1"/>
        <v>0</v>
      </c>
      <c r="B3773" t="b">
        <f ca="1"/>
        <v>0</v>
      </c>
      <c r="C3773" t="b">
        <f ca="1"/>
        <v>0</v>
      </c>
    </row>
    <row r="3774" spans="1:3" hidden="1">
      <c r="A3774" t="b">
        <f ca="1"/>
        <v>0</v>
      </c>
      <c r="B3774" t="b">
        <f ca="1"/>
        <v>0</v>
      </c>
      <c r="C3774" t="b">
        <f ca="1"/>
        <v>0</v>
      </c>
    </row>
    <row r="3775" spans="1:3" hidden="1">
      <c r="A3775" t="b">
        <f ca="1"/>
        <v>0</v>
      </c>
      <c r="B3775" t="b">
        <f ca="1"/>
        <v>0</v>
      </c>
      <c r="C3775" t="b">
        <f ca="1"/>
        <v>0</v>
      </c>
    </row>
    <row r="3776" spans="1:3" hidden="1">
      <c r="A3776" t="b">
        <f ca="1"/>
        <v>0</v>
      </c>
      <c r="B3776" t="b">
        <f ca="1"/>
        <v>0</v>
      </c>
      <c r="C3776" t="b">
        <f ca="1"/>
        <v>0</v>
      </c>
    </row>
    <row r="3777" spans="1:3" hidden="1">
      <c r="A3777" t="b">
        <f ca="1"/>
        <v>0</v>
      </c>
      <c r="B3777" t="b">
        <f ca="1"/>
        <v>0</v>
      </c>
      <c r="C3777" t="b">
        <f ca="1"/>
        <v>0</v>
      </c>
    </row>
    <row r="3778" spans="1:3" hidden="1">
      <c r="A3778" t="b">
        <f ca="1"/>
        <v>0</v>
      </c>
      <c r="B3778" t="b">
        <f ca="1"/>
        <v>0</v>
      </c>
      <c r="C3778" t="b">
        <f ca="1"/>
        <v>0</v>
      </c>
    </row>
    <row r="3779" spans="1:3" hidden="1">
      <c r="A3779" t="b">
        <f ca="1"/>
        <v>0</v>
      </c>
      <c r="B3779" t="b">
        <f ca="1"/>
        <v>0</v>
      </c>
      <c r="C3779" t="b">
        <f ca="1"/>
        <v>0</v>
      </c>
    </row>
    <row r="3780" spans="1:3" hidden="1">
      <c r="A3780" t="b">
        <f ca="1"/>
        <v>0</v>
      </c>
      <c r="B3780" t="b">
        <f ca="1"/>
        <v>0</v>
      </c>
      <c r="C3780" t="b">
        <f ca="1"/>
        <v>0</v>
      </c>
    </row>
    <row r="3781" spans="1:3" hidden="1">
      <c r="A3781" t="b">
        <f ca="1"/>
        <v>0</v>
      </c>
      <c r="B3781" t="b">
        <f ca="1"/>
        <v>0</v>
      </c>
      <c r="C3781" t="b">
        <f ca="1"/>
        <v>0</v>
      </c>
    </row>
    <row r="3782" spans="1:3" hidden="1">
      <c r="A3782" t="b">
        <f ca="1"/>
        <v>0</v>
      </c>
      <c r="B3782" t="b">
        <f ca="1"/>
        <v>0</v>
      </c>
      <c r="C3782" t="b">
        <f ca="1"/>
        <v>0</v>
      </c>
    </row>
    <row r="3783" spans="1:3" hidden="1">
      <c r="A3783" t="b">
        <f ca="1"/>
        <v>0</v>
      </c>
      <c r="B3783" t="b">
        <f ca="1"/>
        <v>0</v>
      </c>
      <c r="C3783" t="b">
        <f ca="1"/>
        <v>0</v>
      </c>
    </row>
    <row r="3784" spans="1:3" hidden="1">
      <c r="A3784" t="b">
        <f ca="1"/>
        <v>0</v>
      </c>
      <c r="B3784" t="b">
        <f ca="1"/>
        <v>0</v>
      </c>
      <c r="C3784" t="b">
        <f ca="1"/>
        <v>0</v>
      </c>
    </row>
    <row r="3785" spans="1:3" hidden="1">
      <c r="A3785" t="b">
        <f ca="1"/>
        <v>0</v>
      </c>
      <c r="B3785" t="b">
        <f ca="1"/>
        <v>0</v>
      </c>
      <c r="C3785" t="b">
        <f ca="1"/>
        <v>0</v>
      </c>
    </row>
    <row r="3786" spans="1:3" hidden="1">
      <c r="A3786" t="b">
        <f ca="1"/>
        <v>0</v>
      </c>
      <c r="B3786" t="b">
        <f ca="1"/>
        <v>0</v>
      </c>
      <c r="C3786" t="b">
        <f ca="1"/>
        <v>0</v>
      </c>
    </row>
    <row r="3787" spans="1:3" hidden="1">
      <c r="A3787" t="b">
        <f ca="1"/>
        <v>0</v>
      </c>
      <c r="B3787" t="b">
        <f ca="1"/>
        <v>0</v>
      </c>
      <c r="C3787" t="b">
        <f ca="1"/>
        <v>0</v>
      </c>
    </row>
    <row r="3788" spans="1:3" hidden="1">
      <c r="A3788" t="b">
        <f ca="1"/>
        <v>0</v>
      </c>
      <c r="B3788" t="b">
        <f ca="1"/>
        <v>0</v>
      </c>
      <c r="C3788" t="b">
        <f ca="1"/>
        <v>0</v>
      </c>
    </row>
    <row r="3789" spans="1:3" hidden="1">
      <c r="A3789" t="b">
        <f ca="1"/>
        <v>0</v>
      </c>
      <c r="B3789" t="b">
        <f ca="1"/>
        <v>0</v>
      </c>
      <c r="C3789" t="b">
        <f ca="1"/>
        <v>0</v>
      </c>
    </row>
    <row r="3790" spans="1:3" hidden="1">
      <c r="A3790" t="b">
        <f ca="1"/>
        <v>0</v>
      </c>
      <c r="B3790" t="b">
        <f ca="1"/>
        <v>0</v>
      </c>
      <c r="C3790" t="b">
        <f ca="1"/>
        <v>0</v>
      </c>
    </row>
    <row r="3791" spans="1:3" hidden="1">
      <c r="A3791" t="b">
        <f ca="1"/>
        <v>0</v>
      </c>
      <c r="B3791" t="b">
        <f ca="1"/>
        <v>0</v>
      </c>
      <c r="C3791" t="b">
        <f ca="1"/>
        <v>0</v>
      </c>
    </row>
    <row r="3792" spans="1:3" hidden="1">
      <c r="A3792" t="b">
        <f ca="1"/>
        <v>0</v>
      </c>
      <c r="B3792" t="b">
        <f ca="1"/>
        <v>0</v>
      </c>
      <c r="C3792" t="b">
        <f ca="1"/>
        <v>0</v>
      </c>
    </row>
    <row r="3793" spans="1:3" hidden="1">
      <c r="A3793" t="b">
        <f ca="1"/>
        <v>0</v>
      </c>
      <c r="B3793" t="b">
        <f ca="1"/>
        <v>0</v>
      </c>
      <c r="C3793" t="b">
        <f ca="1"/>
        <v>0</v>
      </c>
    </row>
    <row r="3794" spans="1:3" hidden="1">
      <c r="A3794" t="b">
        <f ca="1"/>
        <v>0</v>
      </c>
      <c r="B3794" t="b">
        <f ca="1"/>
        <v>0</v>
      </c>
      <c r="C3794" t="b">
        <f ca="1"/>
        <v>0</v>
      </c>
    </row>
    <row r="3795" spans="1:3" hidden="1">
      <c r="A3795" t="b">
        <f ca="1"/>
        <v>0</v>
      </c>
      <c r="B3795" t="b">
        <f ca="1"/>
        <v>0</v>
      </c>
      <c r="C3795" t="b">
        <f ca="1"/>
        <v>0</v>
      </c>
    </row>
    <row r="3796" spans="1:3" hidden="1">
      <c r="A3796" t="b">
        <f ca="1"/>
        <v>0</v>
      </c>
      <c r="B3796" t="b">
        <f ca="1"/>
        <v>0</v>
      </c>
      <c r="C3796" t="b">
        <f ca="1"/>
        <v>0</v>
      </c>
    </row>
    <row r="3797" spans="1:3" hidden="1">
      <c r="A3797" t="b">
        <f ca="1"/>
        <v>0</v>
      </c>
      <c r="B3797" t="b">
        <f ca="1"/>
        <v>0</v>
      </c>
      <c r="C3797" t="b">
        <f ca="1"/>
        <v>0</v>
      </c>
    </row>
    <row r="3798" spans="1:3" hidden="1">
      <c r="A3798" t="b">
        <f ca="1"/>
        <v>0</v>
      </c>
      <c r="B3798" t="b">
        <f ca="1"/>
        <v>0</v>
      </c>
      <c r="C3798" t="b">
        <f ca="1"/>
        <v>0</v>
      </c>
    </row>
    <row r="3799" spans="1:3" hidden="1">
      <c r="A3799" t="b">
        <f ca="1"/>
        <v>0</v>
      </c>
      <c r="B3799" t="b">
        <f ca="1"/>
        <v>0</v>
      </c>
      <c r="C3799" t="b">
        <f ca="1"/>
        <v>0</v>
      </c>
    </row>
    <row r="3800" spans="1:3" hidden="1">
      <c r="A3800" t="b">
        <f ca="1"/>
        <v>0</v>
      </c>
      <c r="B3800" t="b">
        <f ca="1"/>
        <v>0</v>
      </c>
      <c r="C3800" t="b">
        <f ca="1"/>
        <v>0</v>
      </c>
    </row>
    <row r="3801" spans="1:3" hidden="1">
      <c r="A3801" t="b">
        <f ca="1"/>
        <v>0</v>
      </c>
      <c r="B3801" t="b">
        <f ca="1"/>
        <v>0</v>
      </c>
      <c r="C3801" t="b">
        <f ca="1"/>
        <v>0</v>
      </c>
    </row>
    <row r="3802" spans="1:3" hidden="1">
      <c r="A3802" t="b">
        <f ca="1"/>
        <v>0</v>
      </c>
      <c r="B3802" t="b">
        <f ca="1"/>
        <v>0</v>
      </c>
      <c r="C3802" t="b">
        <f ca="1"/>
        <v>0</v>
      </c>
    </row>
    <row r="3803" spans="1:3" hidden="1">
      <c r="A3803" t="b">
        <f ca="1"/>
        <v>0</v>
      </c>
      <c r="B3803" t="b">
        <f ca="1"/>
        <v>0</v>
      </c>
      <c r="C3803" t="b">
        <f ca="1"/>
        <v>0</v>
      </c>
    </row>
    <row r="3804" spans="1:3" hidden="1">
      <c r="A3804" t="b">
        <f ca="1"/>
        <v>0</v>
      </c>
      <c r="B3804" t="b">
        <f ca="1"/>
        <v>0</v>
      </c>
      <c r="C3804" t="b">
        <f ca="1"/>
        <v>0</v>
      </c>
    </row>
    <row r="3805" spans="1:3" hidden="1">
      <c r="A3805" t="b">
        <f ca="1"/>
        <v>0</v>
      </c>
      <c r="B3805" t="b">
        <f ca="1"/>
        <v>0</v>
      </c>
      <c r="C3805" t="b">
        <f ca="1"/>
        <v>0</v>
      </c>
    </row>
    <row r="3806" spans="1:3" hidden="1">
      <c r="A3806" t="b">
        <f ca="1"/>
        <v>0</v>
      </c>
      <c r="B3806" t="b">
        <f ca="1"/>
        <v>0</v>
      </c>
      <c r="C3806" t="b">
        <f ca="1"/>
        <v>0</v>
      </c>
    </row>
    <row r="3807" spans="1:3" hidden="1">
      <c r="A3807" t="b">
        <f ca="1"/>
        <v>0</v>
      </c>
      <c r="B3807" t="b">
        <f ca="1"/>
        <v>0</v>
      </c>
      <c r="C3807" t="b">
        <f ca="1"/>
        <v>0</v>
      </c>
    </row>
    <row r="3808" spans="1:3" hidden="1">
      <c r="A3808" t="b">
        <f ca="1"/>
        <v>0</v>
      </c>
      <c r="B3808" t="b">
        <f ca="1"/>
        <v>0</v>
      </c>
      <c r="C3808" t="b">
        <f ca="1"/>
        <v>0</v>
      </c>
    </row>
    <row r="3809" spans="1:3" hidden="1">
      <c r="A3809" t="b">
        <f ca="1"/>
        <v>0</v>
      </c>
      <c r="B3809" t="b">
        <f ca="1"/>
        <v>0</v>
      </c>
      <c r="C3809" t="b">
        <f ca="1"/>
        <v>0</v>
      </c>
    </row>
    <row r="3810" spans="1:3" hidden="1">
      <c r="A3810" t="b">
        <f ca="1"/>
        <v>0</v>
      </c>
      <c r="B3810" t="b">
        <f ca="1"/>
        <v>0</v>
      </c>
      <c r="C3810" t="b">
        <f ca="1"/>
        <v>0</v>
      </c>
    </row>
    <row r="3811" spans="1:3" hidden="1">
      <c r="A3811" t="b">
        <f ca="1"/>
        <v>0</v>
      </c>
      <c r="B3811" t="b">
        <f ca="1"/>
        <v>0</v>
      </c>
      <c r="C3811" t="b">
        <f ca="1"/>
        <v>0</v>
      </c>
    </row>
    <row r="3812" spans="1:3" hidden="1">
      <c r="A3812" t="b">
        <f ca="1"/>
        <v>0</v>
      </c>
      <c r="B3812" t="b">
        <f ca="1"/>
        <v>0</v>
      </c>
      <c r="C3812" t="b">
        <f ca="1"/>
        <v>0</v>
      </c>
    </row>
    <row r="3813" spans="1:3" hidden="1">
      <c r="A3813" t="b">
        <f ca="1"/>
        <v>0</v>
      </c>
      <c r="B3813" t="b">
        <f ca="1"/>
        <v>0</v>
      </c>
      <c r="C3813" t="b">
        <f ca="1"/>
        <v>0</v>
      </c>
    </row>
    <row r="3814" spans="1:3" hidden="1">
      <c r="A3814" t="b">
        <f ca="1"/>
        <v>0</v>
      </c>
      <c r="B3814" t="b">
        <f ca="1"/>
        <v>0</v>
      </c>
      <c r="C3814" t="b">
        <f ca="1"/>
        <v>0</v>
      </c>
    </row>
    <row r="3815" spans="1:3" hidden="1">
      <c r="A3815" t="b">
        <f ca="1"/>
        <v>0</v>
      </c>
      <c r="B3815" t="b">
        <f ca="1"/>
        <v>0</v>
      </c>
      <c r="C3815" t="b">
        <f ca="1"/>
        <v>0</v>
      </c>
    </row>
    <row r="3816" spans="1:3" hidden="1">
      <c r="A3816" t="b">
        <f ca="1"/>
        <v>0</v>
      </c>
      <c r="B3816" t="b">
        <f ca="1"/>
        <v>0</v>
      </c>
      <c r="C3816" t="b">
        <f ca="1"/>
        <v>0</v>
      </c>
    </row>
    <row r="3817" spans="1:3" hidden="1">
      <c r="A3817" t="b">
        <f ca="1"/>
        <v>0</v>
      </c>
      <c r="B3817" t="b">
        <f ca="1"/>
        <v>0</v>
      </c>
      <c r="C3817" t="b">
        <f ca="1"/>
        <v>0</v>
      </c>
    </row>
    <row r="3818" spans="1:3" hidden="1">
      <c r="A3818" t="b">
        <f ca="1"/>
        <v>0</v>
      </c>
      <c r="B3818" t="b">
        <f ca="1"/>
        <v>0</v>
      </c>
      <c r="C3818" t="b">
        <f ca="1"/>
        <v>0</v>
      </c>
    </row>
    <row r="3819" spans="1:3" hidden="1">
      <c r="A3819" t="b">
        <f ca="1"/>
        <v>0</v>
      </c>
      <c r="B3819" t="b">
        <f ca="1"/>
        <v>0</v>
      </c>
      <c r="C3819" t="b">
        <f ca="1"/>
        <v>0</v>
      </c>
    </row>
    <row r="3820" spans="1:3" hidden="1">
      <c r="A3820" t="b">
        <f ca="1"/>
        <v>0</v>
      </c>
      <c r="B3820" t="b">
        <f ca="1"/>
        <v>0</v>
      </c>
      <c r="C3820" t="b">
        <f ca="1"/>
        <v>0</v>
      </c>
    </row>
    <row r="3821" spans="1:3" hidden="1">
      <c r="A3821" t="b">
        <f ca="1"/>
        <v>0</v>
      </c>
      <c r="B3821" t="b">
        <f ca="1"/>
        <v>0</v>
      </c>
      <c r="C3821" t="b">
        <f ca="1"/>
        <v>0</v>
      </c>
    </row>
    <row r="3822" spans="1:3" hidden="1">
      <c r="A3822" t="b">
        <f ca="1"/>
        <v>0</v>
      </c>
      <c r="B3822" t="b">
        <f ca="1"/>
        <v>0</v>
      </c>
      <c r="C3822" t="b">
        <f ca="1"/>
        <v>0</v>
      </c>
    </row>
    <row r="3823" spans="1:3" hidden="1">
      <c r="A3823" t="b">
        <f ca="1"/>
        <v>0</v>
      </c>
      <c r="B3823" t="b">
        <f ca="1"/>
        <v>0</v>
      </c>
      <c r="C3823" t="b">
        <f ca="1"/>
        <v>0</v>
      </c>
    </row>
    <row r="3824" spans="1:3" hidden="1">
      <c r="A3824" t="b">
        <f ca="1"/>
        <v>0</v>
      </c>
      <c r="B3824" t="b">
        <f ca="1"/>
        <v>0</v>
      </c>
      <c r="C3824" t="b">
        <f ca="1"/>
        <v>0</v>
      </c>
    </row>
    <row r="3825" spans="1:3" hidden="1">
      <c r="A3825" t="b">
        <f ca="1"/>
        <v>0</v>
      </c>
      <c r="B3825" t="b">
        <f ca="1"/>
        <v>0</v>
      </c>
      <c r="C3825" t="b">
        <f ca="1"/>
        <v>0</v>
      </c>
    </row>
    <row r="3826" spans="1:3" hidden="1">
      <c r="A3826" t="b">
        <f ca="1"/>
        <v>0</v>
      </c>
      <c r="B3826" t="b">
        <f ca="1"/>
        <v>0</v>
      </c>
      <c r="C3826" t="b">
        <f ca="1"/>
        <v>0</v>
      </c>
    </row>
    <row r="3827" spans="1:3" hidden="1">
      <c r="A3827" t="b">
        <f ca="1"/>
        <v>0</v>
      </c>
      <c r="B3827" t="b">
        <f ca="1"/>
        <v>0</v>
      </c>
      <c r="C3827" t="b">
        <f ca="1"/>
        <v>0</v>
      </c>
    </row>
    <row r="3828" spans="1:3" hidden="1">
      <c r="A3828" t="b">
        <f ca="1"/>
        <v>0</v>
      </c>
      <c r="B3828" t="b">
        <f ca="1"/>
        <v>0</v>
      </c>
      <c r="C3828" t="b">
        <f ca="1"/>
        <v>0</v>
      </c>
    </row>
    <row r="3829" spans="1:3" hidden="1">
      <c r="A3829" t="b">
        <f ca="1"/>
        <v>0</v>
      </c>
      <c r="B3829" t="b">
        <f ca="1"/>
        <v>0</v>
      </c>
      <c r="C3829" t="b">
        <f ca="1"/>
        <v>0</v>
      </c>
    </row>
    <row r="3830" spans="1:3" hidden="1">
      <c r="A3830" t="b">
        <f ca="1"/>
        <v>0</v>
      </c>
      <c r="B3830" t="b">
        <f ca="1"/>
        <v>0</v>
      </c>
      <c r="C3830" t="b">
        <f ca="1"/>
        <v>0</v>
      </c>
    </row>
    <row r="3831" spans="1:3" hidden="1">
      <c r="A3831" t="b">
        <f ca="1"/>
        <v>0</v>
      </c>
      <c r="B3831" t="b">
        <f ca="1"/>
        <v>0</v>
      </c>
      <c r="C3831" t="b">
        <f ca="1"/>
        <v>0</v>
      </c>
    </row>
    <row r="3832" spans="1:3" hidden="1">
      <c r="A3832" t="b">
        <f ca="1"/>
        <v>0</v>
      </c>
      <c r="B3832" t="b">
        <f ca="1"/>
        <v>0</v>
      </c>
      <c r="C3832" t="b">
        <f ca="1"/>
        <v>0</v>
      </c>
    </row>
    <row r="3833" spans="1:3" hidden="1">
      <c r="A3833" t="b">
        <f ca="1"/>
        <v>0</v>
      </c>
      <c r="B3833" t="b">
        <f ca="1"/>
        <v>0</v>
      </c>
      <c r="C3833" t="b">
        <f ca="1"/>
        <v>0</v>
      </c>
    </row>
    <row r="3834" spans="1:3" hidden="1">
      <c r="A3834" t="b">
        <f ca="1"/>
        <v>0</v>
      </c>
      <c r="B3834" t="b">
        <f ca="1"/>
        <v>0</v>
      </c>
      <c r="C3834" t="b">
        <f ca="1"/>
        <v>0</v>
      </c>
    </row>
    <row r="3835" spans="1:3" hidden="1">
      <c r="A3835" t="b">
        <f ca="1"/>
        <v>0</v>
      </c>
      <c r="B3835" t="b">
        <f ca="1"/>
        <v>0</v>
      </c>
      <c r="C3835" t="b">
        <f ca="1"/>
        <v>0</v>
      </c>
    </row>
    <row r="3836" spans="1:3" hidden="1">
      <c r="A3836" t="b">
        <f ca="1"/>
        <v>0</v>
      </c>
      <c r="B3836" t="b">
        <f ca="1"/>
        <v>0</v>
      </c>
      <c r="C3836" t="b">
        <f ca="1"/>
        <v>0</v>
      </c>
    </row>
    <row r="3837" spans="1:3" hidden="1">
      <c r="A3837" t="b">
        <f ca="1"/>
        <v>0</v>
      </c>
      <c r="B3837" t="b">
        <f ca="1"/>
        <v>0</v>
      </c>
      <c r="C3837" t="b">
        <f ca="1"/>
        <v>0</v>
      </c>
    </row>
    <row r="3838" spans="1:3" hidden="1">
      <c r="A3838" t="b">
        <f ca="1"/>
        <v>0</v>
      </c>
      <c r="B3838" t="b">
        <f ca="1"/>
        <v>0</v>
      </c>
      <c r="C3838" t="b">
        <f ca="1"/>
        <v>0</v>
      </c>
    </row>
    <row r="3839" spans="1:3" hidden="1">
      <c r="A3839" t="b">
        <f ca="1"/>
        <v>0</v>
      </c>
      <c r="B3839" t="b">
        <f ca="1"/>
        <v>0</v>
      </c>
      <c r="C3839" t="b">
        <f ca="1"/>
        <v>0</v>
      </c>
    </row>
    <row r="3840" spans="1:3" hidden="1">
      <c r="A3840" t="b">
        <f ca="1"/>
        <v>0</v>
      </c>
      <c r="B3840" t="b">
        <f ca="1"/>
        <v>0</v>
      </c>
      <c r="C3840" t="b">
        <f ca="1"/>
        <v>0</v>
      </c>
    </row>
    <row r="3841" spans="1:3" hidden="1">
      <c r="A3841" t="b">
        <f ca="1"/>
        <v>0</v>
      </c>
      <c r="B3841" t="b">
        <f ca="1"/>
        <v>0</v>
      </c>
      <c r="C3841" t="b">
        <f ca="1"/>
        <v>0</v>
      </c>
    </row>
    <row r="3842" spans="1:3" hidden="1">
      <c r="A3842" t="b">
        <f ca="1"/>
        <v>0</v>
      </c>
      <c r="B3842" t="b">
        <f ca="1"/>
        <v>0</v>
      </c>
      <c r="C3842" t="b">
        <f ca="1"/>
        <v>0</v>
      </c>
    </row>
    <row r="3843" spans="1:3" hidden="1">
      <c r="A3843" t="b">
        <f ca="1"/>
        <v>0</v>
      </c>
      <c r="B3843" t="b">
        <f ca="1"/>
        <v>0</v>
      </c>
      <c r="C3843" t="b">
        <f ca="1"/>
        <v>0</v>
      </c>
    </row>
    <row r="3844" spans="1:3" hidden="1">
      <c r="A3844" t="b">
        <f ca="1"/>
        <v>0</v>
      </c>
      <c r="B3844" t="b">
        <f ca="1"/>
        <v>0</v>
      </c>
      <c r="C3844" t="b">
        <f ca="1"/>
        <v>0</v>
      </c>
    </row>
    <row r="3845" spans="1:3" hidden="1">
      <c r="A3845" t="b">
        <f ca="1"/>
        <v>0</v>
      </c>
      <c r="B3845" t="b">
        <f ca="1"/>
        <v>0</v>
      </c>
      <c r="C3845" t="b">
        <f ca="1"/>
        <v>0</v>
      </c>
    </row>
    <row r="3846" spans="1:3" hidden="1">
      <c r="A3846" t="b">
        <f ca="1"/>
        <v>0</v>
      </c>
      <c r="B3846" t="b">
        <f ca="1"/>
        <v>0</v>
      </c>
      <c r="C3846" t="b">
        <f ca="1"/>
        <v>0</v>
      </c>
    </row>
    <row r="3847" spans="1:3" hidden="1">
      <c r="A3847" t="b">
        <f ca="1"/>
        <v>0</v>
      </c>
      <c r="B3847" t="b">
        <f ca="1"/>
        <v>0</v>
      </c>
      <c r="C3847" t="b">
        <f ca="1"/>
        <v>0</v>
      </c>
    </row>
    <row r="3848" spans="1:3" hidden="1">
      <c r="A3848" t="b">
        <f ca="1"/>
        <v>0</v>
      </c>
      <c r="B3848" t="b">
        <f ca="1"/>
        <v>0</v>
      </c>
      <c r="C3848" t="b">
        <f ca="1"/>
        <v>0</v>
      </c>
    </row>
    <row r="3849" spans="1:3" hidden="1">
      <c r="A3849" t="b">
        <f ca="1"/>
        <v>0</v>
      </c>
      <c r="B3849" t="b">
        <f ca="1"/>
        <v>0</v>
      </c>
      <c r="C3849" t="b">
        <f ca="1"/>
        <v>0</v>
      </c>
    </row>
    <row r="3850" spans="1:3" hidden="1">
      <c r="A3850" t="b">
        <f ca="1"/>
        <v>0</v>
      </c>
      <c r="B3850" t="b">
        <f ca="1"/>
        <v>0</v>
      </c>
      <c r="C3850" t="b">
        <f ca="1"/>
        <v>0</v>
      </c>
    </row>
    <row r="3851" spans="1:3" hidden="1">
      <c r="A3851" t="b">
        <f ca="1"/>
        <v>0</v>
      </c>
      <c r="B3851" t="b">
        <f ca="1"/>
        <v>0</v>
      </c>
      <c r="C3851" t="b">
        <f ca="1"/>
        <v>0</v>
      </c>
    </row>
    <row r="3852" spans="1:3" hidden="1">
      <c r="A3852" t="b">
        <f ca="1"/>
        <v>0</v>
      </c>
      <c r="B3852" t="b">
        <f ca="1"/>
        <v>0</v>
      </c>
      <c r="C3852" t="b">
        <f ca="1"/>
        <v>0</v>
      </c>
    </row>
    <row r="3853" spans="1:3" hidden="1">
      <c r="A3853" t="b">
        <f ca="1"/>
        <v>0</v>
      </c>
      <c r="B3853" t="b">
        <f ca="1"/>
        <v>0</v>
      </c>
      <c r="C3853" t="b">
        <f ca="1"/>
        <v>0</v>
      </c>
    </row>
    <row r="3854" spans="1:3" hidden="1">
      <c r="A3854" t="b">
        <f ca="1"/>
        <v>0</v>
      </c>
      <c r="B3854" t="b">
        <f ca="1"/>
        <v>0</v>
      </c>
      <c r="C3854" t="b">
        <f ca="1"/>
        <v>0</v>
      </c>
    </row>
    <row r="3855" spans="1:3" hidden="1">
      <c r="A3855" t="b">
        <f ca="1"/>
        <v>0</v>
      </c>
      <c r="B3855" t="b">
        <f ca="1"/>
        <v>0</v>
      </c>
      <c r="C3855" t="b">
        <f ca="1"/>
        <v>0</v>
      </c>
    </row>
    <row r="3856" spans="1:3" hidden="1">
      <c r="A3856" t="b">
        <f ca="1"/>
        <v>0</v>
      </c>
      <c r="B3856" t="b">
        <f ca="1"/>
        <v>0</v>
      </c>
      <c r="C3856" t="b">
        <f ca="1"/>
        <v>0</v>
      </c>
    </row>
    <row r="3857" spans="1:3" hidden="1">
      <c r="A3857" t="b">
        <f ca="1"/>
        <v>0</v>
      </c>
      <c r="B3857" t="b">
        <f ca="1"/>
        <v>0</v>
      </c>
      <c r="C3857" t="b">
        <f ca="1"/>
        <v>0</v>
      </c>
    </row>
    <row r="3858" spans="1:3" hidden="1">
      <c r="A3858" t="b">
        <f ca="1"/>
        <v>0</v>
      </c>
      <c r="B3858" t="b">
        <f ca="1"/>
        <v>0</v>
      </c>
      <c r="C3858" t="b">
        <f ca="1"/>
        <v>0</v>
      </c>
    </row>
    <row r="3859" spans="1:3" hidden="1">
      <c r="A3859" t="b">
        <f ca="1"/>
        <v>0</v>
      </c>
      <c r="B3859" t="b">
        <f ca="1"/>
        <v>0</v>
      </c>
      <c r="C3859" t="b">
        <f ca="1"/>
        <v>0</v>
      </c>
    </row>
    <row r="3860" spans="1:3" hidden="1">
      <c r="A3860" t="b">
        <f ca="1"/>
        <v>0</v>
      </c>
      <c r="B3860" t="b">
        <f ca="1"/>
        <v>0</v>
      </c>
      <c r="C3860" t="b">
        <f ca="1"/>
        <v>0</v>
      </c>
    </row>
    <row r="3861" spans="1:3" hidden="1">
      <c r="A3861" t="b">
        <f ca="1"/>
        <v>0</v>
      </c>
      <c r="B3861" t="b">
        <f ca="1"/>
        <v>0</v>
      </c>
      <c r="C3861" t="b">
        <f ca="1"/>
        <v>0</v>
      </c>
    </row>
    <row r="3862" spans="1:3" hidden="1">
      <c r="A3862" t="b">
        <f ca="1"/>
        <v>0</v>
      </c>
      <c r="B3862" t="b">
        <f ca="1"/>
        <v>0</v>
      </c>
      <c r="C3862" t="b">
        <f ca="1"/>
        <v>0</v>
      </c>
    </row>
    <row r="3863" spans="1:3" hidden="1">
      <c r="A3863" t="b">
        <f ca="1"/>
        <v>0</v>
      </c>
      <c r="B3863" t="b">
        <f ca="1"/>
        <v>0</v>
      </c>
      <c r="C3863" t="b">
        <f ca="1"/>
        <v>0</v>
      </c>
    </row>
    <row r="3864" spans="1:3" hidden="1">
      <c r="A3864" t="b">
        <f ca="1"/>
        <v>0</v>
      </c>
      <c r="B3864" t="b">
        <f ca="1"/>
        <v>0</v>
      </c>
      <c r="C3864" t="b">
        <f ca="1"/>
        <v>0</v>
      </c>
    </row>
    <row r="3865" spans="1:3" hidden="1">
      <c r="A3865" t="b">
        <f ca="1"/>
        <v>0</v>
      </c>
      <c r="B3865" t="b">
        <f ca="1"/>
        <v>0</v>
      </c>
      <c r="C3865" t="b">
        <f ca="1"/>
        <v>0</v>
      </c>
    </row>
    <row r="3866" spans="1:3" hidden="1">
      <c r="A3866" t="b">
        <f ca="1"/>
        <v>0</v>
      </c>
      <c r="B3866" t="b">
        <f ca="1"/>
        <v>0</v>
      </c>
      <c r="C3866" t="b">
        <f ca="1"/>
        <v>0</v>
      </c>
    </row>
    <row r="3867" spans="1:3" hidden="1">
      <c r="A3867" t="b">
        <f ca="1"/>
        <v>0</v>
      </c>
      <c r="B3867" t="b">
        <f ca="1"/>
        <v>0</v>
      </c>
      <c r="C3867" t="b">
        <f ca="1"/>
        <v>0</v>
      </c>
    </row>
    <row r="3868" spans="1:3" hidden="1">
      <c r="A3868" t="b">
        <f ca="1"/>
        <v>0</v>
      </c>
      <c r="B3868" t="b">
        <f ca="1"/>
        <v>0</v>
      </c>
      <c r="C3868" t="b">
        <f ca="1"/>
        <v>0</v>
      </c>
    </row>
    <row r="3869" spans="1:3" hidden="1">
      <c r="A3869" t="b">
        <f ca="1"/>
        <v>0</v>
      </c>
      <c r="B3869" t="b">
        <f ca="1"/>
        <v>0</v>
      </c>
      <c r="C3869" t="b">
        <f ca="1"/>
        <v>0</v>
      </c>
    </row>
    <row r="3870" spans="1:3" hidden="1">
      <c r="A3870" t="b">
        <f ca="1"/>
        <v>0</v>
      </c>
      <c r="B3870" t="b">
        <f ca="1"/>
        <v>0</v>
      </c>
      <c r="C3870" t="b">
        <f ca="1"/>
        <v>0</v>
      </c>
    </row>
    <row r="3871" spans="1:3" hidden="1">
      <c r="A3871" t="b">
        <f ca="1"/>
        <v>0</v>
      </c>
      <c r="B3871" t="b">
        <f ca="1"/>
        <v>0</v>
      </c>
      <c r="C3871" t="b">
        <f ca="1"/>
        <v>0</v>
      </c>
    </row>
    <row r="3872" spans="1:3" hidden="1">
      <c r="A3872" t="b">
        <f ca="1"/>
        <v>0</v>
      </c>
      <c r="B3872" t="b">
        <f ca="1"/>
        <v>0</v>
      </c>
      <c r="C3872" t="b">
        <f ca="1"/>
        <v>0</v>
      </c>
    </row>
    <row r="3873" spans="1:3" hidden="1">
      <c r="A3873" t="b">
        <f ca="1"/>
        <v>0</v>
      </c>
      <c r="B3873" t="b">
        <f ca="1"/>
        <v>0</v>
      </c>
      <c r="C3873" t="b">
        <f ca="1"/>
        <v>0</v>
      </c>
    </row>
    <row r="3874" spans="1:3" hidden="1">
      <c r="A3874" t="b">
        <f ca="1"/>
        <v>0</v>
      </c>
      <c r="B3874" t="b">
        <f ca="1"/>
        <v>0</v>
      </c>
      <c r="C3874" t="b">
        <f ca="1"/>
        <v>0</v>
      </c>
    </row>
    <row r="3875" spans="1:3" hidden="1">
      <c r="A3875" t="b">
        <f ca="1"/>
        <v>0</v>
      </c>
      <c r="B3875" t="b">
        <f ca="1"/>
        <v>0</v>
      </c>
      <c r="C3875" t="b">
        <f ca="1"/>
        <v>0</v>
      </c>
    </row>
    <row r="3876" spans="1:3" hidden="1">
      <c r="A3876" t="b">
        <f ca="1"/>
        <v>0</v>
      </c>
      <c r="B3876" t="b">
        <f ca="1"/>
        <v>0</v>
      </c>
      <c r="C3876" t="b">
        <f ca="1"/>
        <v>0</v>
      </c>
    </row>
    <row r="3877" spans="1:3" hidden="1">
      <c r="A3877" t="b">
        <f ca="1"/>
        <v>0</v>
      </c>
      <c r="B3877" t="b">
        <f ca="1"/>
        <v>0</v>
      </c>
      <c r="C3877" t="b">
        <f ca="1"/>
        <v>0</v>
      </c>
    </row>
    <row r="3878" spans="1:3" hidden="1">
      <c r="A3878" t="b">
        <f ca="1"/>
        <v>0</v>
      </c>
      <c r="B3878" t="b">
        <f ca="1"/>
        <v>0</v>
      </c>
      <c r="C3878" t="b">
        <f ca="1"/>
        <v>0</v>
      </c>
    </row>
    <row r="3879" spans="1:3" hidden="1">
      <c r="A3879" t="b">
        <f ca="1"/>
        <v>0</v>
      </c>
      <c r="B3879" t="b">
        <f ca="1"/>
        <v>0</v>
      </c>
      <c r="C3879" t="b">
        <f ca="1"/>
        <v>0</v>
      </c>
    </row>
    <row r="3880" spans="1:3" hidden="1">
      <c r="A3880" t="b">
        <f ca="1"/>
        <v>0</v>
      </c>
      <c r="B3880" t="b">
        <f ca="1"/>
        <v>0</v>
      </c>
      <c r="C3880" t="b">
        <f ca="1"/>
        <v>0</v>
      </c>
    </row>
    <row r="3881" spans="1:3" hidden="1">
      <c r="A3881" t="b">
        <f ca="1"/>
        <v>0</v>
      </c>
      <c r="B3881" t="b">
        <f ca="1"/>
        <v>0</v>
      </c>
      <c r="C3881" t="b">
        <f ca="1"/>
        <v>0</v>
      </c>
    </row>
    <row r="3882" spans="1:3" hidden="1">
      <c r="A3882" t="b">
        <f ca="1"/>
        <v>0</v>
      </c>
      <c r="B3882" t="b">
        <f ca="1"/>
        <v>0</v>
      </c>
      <c r="C3882" t="b">
        <f ca="1"/>
        <v>0</v>
      </c>
    </row>
    <row r="3883" spans="1:3" hidden="1">
      <c r="A3883" t="b">
        <f ca="1"/>
        <v>0</v>
      </c>
      <c r="B3883" t="b">
        <f ca="1"/>
        <v>0</v>
      </c>
      <c r="C3883" t="b">
        <f ca="1"/>
        <v>0</v>
      </c>
    </row>
    <row r="3884" spans="1:3" hidden="1">
      <c r="A3884" t="b">
        <f ca="1"/>
        <v>0</v>
      </c>
      <c r="B3884" t="b">
        <f ca="1"/>
        <v>0</v>
      </c>
      <c r="C3884" t="b">
        <f ca="1"/>
        <v>0</v>
      </c>
    </row>
    <row r="3885" spans="1:3" hidden="1">
      <c r="A3885" t="b">
        <f ca="1"/>
        <v>0</v>
      </c>
      <c r="B3885" t="b">
        <f ca="1"/>
        <v>0</v>
      </c>
      <c r="C3885" t="b">
        <f ca="1"/>
        <v>0</v>
      </c>
    </row>
    <row r="3886" spans="1:3" hidden="1">
      <c r="A3886" t="b">
        <f ca="1"/>
        <v>0</v>
      </c>
      <c r="B3886" t="b">
        <f ca="1"/>
        <v>0</v>
      </c>
      <c r="C3886" t="b">
        <f ca="1"/>
        <v>0</v>
      </c>
    </row>
    <row r="3887" spans="1:3" hidden="1">
      <c r="A3887" t="b">
        <f ca="1"/>
        <v>0</v>
      </c>
      <c r="B3887" t="b">
        <f ca="1"/>
        <v>0</v>
      </c>
      <c r="C3887" t="b">
        <f ca="1"/>
        <v>0</v>
      </c>
    </row>
    <row r="3888" spans="1:3" hidden="1">
      <c r="A3888" t="b">
        <f ca="1"/>
        <v>0</v>
      </c>
      <c r="B3888" t="b">
        <f ca="1"/>
        <v>0</v>
      </c>
      <c r="C3888" t="b">
        <f ca="1"/>
        <v>0</v>
      </c>
    </row>
    <row r="3889" spans="1:3" hidden="1">
      <c r="A3889" t="b">
        <f ca="1"/>
        <v>0</v>
      </c>
      <c r="B3889" t="b">
        <f ca="1"/>
        <v>0</v>
      </c>
      <c r="C3889" t="b">
        <f ca="1"/>
        <v>0</v>
      </c>
    </row>
    <row r="3890" spans="1:3" hidden="1">
      <c r="A3890" t="b">
        <f ca="1"/>
        <v>0</v>
      </c>
      <c r="B3890" t="b">
        <f ca="1"/>
        <v>0</v>
      </c>
      <c r="C3890" t="b">
        <f ca="1"/>
        <v>0</v>
      </c>
    </row>
    <row r="3891" spans="1:3" hidden="1">
      <c r="A3891" t="b">
        <f ca="1"/>
        <v>0</v>
      </c>
      <c r="B3891" t="b">
        <f ca="1"/>
        <v>0</v>
      </c>
      <c r="C3891" t="b">
        <f ca="1"/>
        <v>0</v>
      </c>
    </row>
    <row r="3892" spans="1:3" hidden="1">
      <c r="A3892" t="b">
        <f ca="1"/>
        <v>0</v>
      </c>
      <c r="B3892" t="b">
        <f ca="1"/>
        <v>0</v>
      </c>
      <c r="C3892" t="b">
        <f ca="1"/>
        <v>0</v>
      </c>
    </row>
    <row r="3893" spans="1:3" hidden="1">
      <c r="A3893" t="b">
        <f ca="1"/>
        <v>0</v>
      </c>
      <c r="B3893" t="b">
        <f ca="1"/>
        <v>0</v>
      </c>
      <c r="C3893" t="b">
        <f ca="1"/>
        <v>0</v>
      </c>
    </row>
    <row r="3894" spans="1:3" hidden="1">
      <c r="A3894" t="b">
        <f ca="1"/>
        <v>0</v>
      </c>
      <c r="B3894" t="b">
        <f ca="1"/>
        <v>0</v>
      </c>
      <c r="C3894" t="b">
        <f ca="1"/>
        <v>0</v>
      </c>
    </row>
    <row r="3895" spans="1:3" hidden="1">
      <c r="A3895" t="b">
        <f ca="1"/>
        <v>0</v>
      </c>
      <c r="B3895" t="b">
        <f ca="1"/>
        <v>0</v>
      </c>
      <c r="C3895" t="b">
        <f ca="1"/>
        <v>0</v>
      </c>
    </row>
    <row r="3896" spans="1:3" hidden="1">
      <c r="A3896" t="b">
        <f ca="1"/>
        <v>0</v>
      </c>
      <c r="B3896" t="b">
        <f ca="1"/>
        <v>0</v>
      </c>
      <c r="C3896" t="b">
        <f ca="1"/>
        <v>0</v>
      </c>
    </row>
    <row r="3897" spans="1:3" hidden="1">
      <c r="A3897" t="b">
        <f ca="1"/>
        <v>0</v>
      </c>
      <c r="B3897" t="b">
        <f ca="1"/>
        <v>0</v>
      </c>
      <c r="C3897" t="b">
        <f ca="1"/>
        <v>0</v>
      </c>
    </row>
    <row r="3898" spans="1:3" hidden="1">
      <c r="A3898" t="b">
        <f ca="1"/>
        <v>0</v>
      </c>
      <c r="B3898" t="b">
        <f ca="1"/>
        <v>0</v>
      </c>
      <c r="C3898" t="b">
        <f ca="1"/>
        <v>0</v>
      </c>
    </row>
    <row r="3899" spans="1:3" hidden="1">
      <c r="A3899" t="b">
        <f ca="1"/>
        <v>0</v>
      </c>
      <c r="B3899" t="b">
        <f ca="1"/>
        <v>0</v>
      </c>
      <c r="C3899" t="b">
        <f ca="1"/>
        <v>0</v>
      </c>
    </row>
    <row r="3900" spans="1:3" hidden="1">
      <c r="A3900" t="b">
        <f ca="1"/>
        <v>0</v>
      </c>
      <c r="B3900" t="b">
        <f ca="1"/>
        <v>0</v>
      </c>
      <c r="C3900" t="b">
        <f ca="1"/>
        <v>0</v>
      </c>
    </row>
    <row r="3901" spans="1:3" hidden="1">
      <c r="A3901" t="b">
        <f ca="1"/>
        <v>0</v>
      </c>
      <c r="B3901" t="b">
        <f ca="1"/>
        <v>0</v>
      </c>
      <c r="C3901" t="b">
        <f ca="1"/>
        <v>0</v>
      </c>
    </row>
    <row r="3902" spans="1:3" hidden="1">
      <c r="A3902" t="b">
        <f ca="1"/>
        <v>0</v>
      </c>
      <c r="B3902" t="b">
        <f ca="1"/>
        <v>0</v>
      </c>
      <c r="C3902" t="b">
        <f ca="1"/>
        <v>0</v>
      </c>
    </row>
    <row r="3903" spans="1:3" hidden="1">
      <c r="A3903" t="b">
        <f ca="1"/>
        <v>0</v>
      </c>
      <c r="B3903" t="b">
        <f ca="1"/>
        <v>0</v>
      </c>
      <c r="C3903" t="b">
        <f ca="1"/>
        <v>0</v>
      </c>
    </row>
    <row r="3904" spans="1:3" hidden="1">
      <c r="A3904" t="b">
        <f ca="1"/>
        <v>0</v>
      </c>
      <c r="B3904" t="b">
        <f ca="1"/>
        <v>0</v>
      </c>
      <c r="C3904" t="b">
        <f ca="1"/>
        <v>0</v>
      </c>
    </row>
    <row r="3905" spans="1:3" hidden="1">
      <c r="A3905" t="b">
        <f ca="1"/>
        <v>0</v>
      </c>
      <c r="B3905" t="b">
        <f ca="1"/>
        <v>0</v>
      </c>
      <c r="C3905" t="b">
        <f ca="1"/>
        <v>0</v>
      </c>
    </row>
    <row r="3906" spans="1:3" hidden="1">
      <c r="A3906" t="b">
        <f ca="1"/>
        <v>0</v>
      </c>
      <c r="B3906" t="b">
        <f ca="1"/>
        <v>0</v>
      </c>
      <c r="C3906" t="b">
        <f ca="1"/>
        <v>0</v>
      </c>
    </row>
    <row r="3907" spans="1:3" hidden="1">
      <c r="A3907" t="b">
        <f ca="1"/>
        <v>0</v>
      </c>
      <c r="B3907" t="b">
        <f ca="1"/>
        <v>0</v>
      </c>
      <c r="C3907" t="b">
        <f ca="1"/>
        <v>0</v>
      </c>
    </row>
    <row r="3908" spans="1:3" hidden="1">
      <c r="A3908" t="b">
        <f ca="1"/>
        <v>0</v>
      </c>
      <c r="B3908" t="b">
        <f ca="1"/>
        <v>0</v>
      </c>
      <c r="C3908" t="b">
        <f ca="1"/>
        <v>0</v>
      </c>
    </row>
    <row r="3909" spans="1:3" hidden="1">
      <c r="A3909" t="b">
        <f ca="1"/>
        <v>0</v>
      </c>
      <c r="B3909" t="b">
        <f ca="1"/>
        <v>0</v>
      </c>
      <c r="C3909" t="b">
        <f ca="1"/>
        <v>0</v>
      </c>
    </row>
    <row r="3910" spans="1:3" hidden="1">
      <c r="A3910" t="b">
        <f ca="1"/>
        <v>0</v>
      </c>
      <c r="B3910" t="b">
        <f ca="1"/>
        <v>0</v>
      </c>
      <c r="C3910" t="b">
        <f ca="1"/>
        <v>0</v>
      </c>
    </row>
    <row r="3911" spans="1:3" hidden="1">
      <c r="A3911" t="b">
        <f ca="1"/>
        <v>0</v>
      </c>
      <c r="B3911" t="b">
        <f ca="1"/>
        <v>0</v>
      </c>
      <c r="C3911" t="b">
        <f ca="1"/>
        <v>0</v>
      </c>
    </row>
    <row r="3912" spans="1:3" hidden="1">
      <c r="A3912" t="b">
        <f ca="1"/>
        <v>0</v>
      </c>
      <c r="B3912" t="b">
        <f ca="1"/>
        <v>0</v>
      </c>
      <c r="C3912" t="b">
        <f ca="1"/>
        <v>0</v>
      </c>
    </row>
    <row r="3913" spans="1:3" hidden="1">
      <c r="A3913" t="b">
        <f ca="1"/>
        <v>0</v>
      </c>
      <c r="B3913" t="b">
        <f ca="1"/>
        <v>0</v>
      </c>
      <c r="C3913" t="b">
        <f ca="1"/>
        <v>0</v>
      </c>
    </row>
    <row r="3914" spans="1:3" hidden="1">
      <c r="A3914" t="b">
        <f ca="1"/>
        <v>0</v>
      </c>
      <c r="B3914" t="b">
        <f ca="1"/>
        <v>0</v>
      </c>
      <c r="C3914" t="b">
        <f ca="1"/>
        <v>0</v>
      </c>
    </row>
    <row r="3915" spans="1:3" hidden="1">
      <c r="A3915" t="b">
        <f ca="1"/>
        <v>0</v>
      </c>
      <c r="B3915" t="b">
        <f ca="1"/>
        <v>0</v>
      </c>
      <c r="C3915" t="b">
        <f ca="1"/>
        <v>0</v>
      </c>
    </row>
    <row r="3916" spans="1:3" hidden="1">
      <c r="A3916" t="b">
        <f ca="1"/>
        <v>0</v>
      </c>
      <c r="B3916" t="b">
        <f ca="1"/>
        <v>0</v>
      </c>
      <c r="C3916" t="b">
        <f ca="1"/>
        <v>0</v>
      </c>
    </row>
    <row r="3917" spans="1:3" hidden="1">
      <c r="A3917" t="b">
        <f ca="1"/>
        <v>0</v>
      </c>
      <c r="B3917" t="b">
        <f ca="1"/>
        <v>0</v>
      </c>
      <c r="C3917" t="b">
        <f ca="1"/>
        <v>0</v>
      </c>
    </row>
    <row r="3918" spans="1:3" hidden="1">
      <c r="A3918" t="b">
        <f ca="1"/>
        <v>0</v>
      </c>
      <c r="B3918" t="b">
        <f ca="1"/>
        <v>0</v>
      </c>
      <c r="C3918" t="b">
        <f ca="1"/>
        <v>0</v>
      </c>
    </row>
    <row r="3919" spans="1:3" hidden="1">
      <c r="A3919" t="b">
        <f ca="1"/>
        <v>0</v>
      </c>
      <c r="B3919" t="b">
        <f ca="1"/>
        <v>0</v>
      </c>
      <c r="C3919" t="b">
        <f ca="1"/>
        <v>0</v>
      </c>
    </row>
    <row r="3920" spans="1:3" hidden="1">
      <c r="A3920" t="b">
        <f ca="1"/>
        <v>0</v>
      </c>
      <c r="B3920" t="b">
        <f ca="1"/>
        <v>0</v>
      </c>
      <c r="C3920" t="b">
        <f ca="1"/>
        <v>0</v>
      </c>
    </row>
    <row r="3921" spans="1:3" hidden="1">
      <c r="A3921" t="b">
        <f ca="1"/>
        <v>0</v>
      </c>
      <c r="B3921" t="b">
        <f ca="1"/>
        <v>0</v>
      </c>
      <c r="C3921" t="b">
        <f ca="1"/>
        <v>0</v>
      </c>
    </row>
    <row r="3922" spans="1:3" hidden="1">
      <c r="A3922" t="b">
        <f ca="1"/>
        <v>0</v>
      </c>
      <c r="B3922" t="b">
        <f ca="1"/>
        <v>0</v>
      </c>
      <c r="C3922" t="b">
        <f ca="1"/>
        <v>0</v>
      </c>
    </row>
    <row r="3923" spans="1:3" hidden="1">
      <c r="A3923" t="b">
        <f ca="1"/>
        <v>0</v>
      </c>
      <c r="B3923" t="b">
        <f ca="1"/>
        <v>0</v>
      </c>
      <c r="C3923" t="b">
        <f ca="1"/>
        <v>0</v>
      </c>
    </row>
    <row r="3924" spans="1:3" hidden="1">
      <c r="A3924" t="b">
        <f ca="1"/>
        <v>0</v>
      </c>
      <c r="B3924" t="b">
        <f ca="1"/>
        <v>0</v>
      </c>
      <c r="C3924" t="b">
        <f ca="1"/>
        <v>0</v>
      </c>
    </row>
    <row r="3925" spans="1:3" hidden="1">
      <c r="A3925" t="b">
        <f ca="1"/>
        <v>0</v>
      </c>
      <c r="B3925" t="b">
        <f ca="1"/>
        <v>0</v>
      </c>
      <c r="C3925" t="b">
        <f ca="1"/>
        <v>0</v>
      </c>
    </row>
    <row r="3926" spans="1:3" hidden="1">
      <c r="A3926" t="b">
        <f ca="1"/>
        <v>0</v>
      </c>
      <c r="B3926" t="b">
        <f ca="1"/>
        <v>0</v>
      </c>
      <c r="C3926" t="b">
        <f ca="1"/>
        <v>0</v>
      </c>
    </row>
    <row r="3927" spans="1:3" hidden="1">
      <c r="A3927" t="b">
        <f ca="1"/>
        <v>0</v>
      </c>
      <c r="B3927" t="b">
        <f ca="1"/>
        <v>0</v>
      </c>
      <c r="C3927" t="b">
        <f ca="1"/>
        <v>0</v>
      </c>
    </row>
    <row r="3928" spans="1:3" hidden="1">
      <c r="A3928" t="b">
        <f ca="1"/>
        <v>0</v>
      </c>
      <c r="B3928" t="b">
        <f ca="1"/>
        <v>0</v>
      </c>
      <c r="C3928" t="b">
        <f ca="1"/>
        <v>0</v>
      </c>
    </row>
    <row r="3929" spans="1:3" hidden="1">
      <c r="A3929" t="b">
        <f ca="1"/>
        <v>0</v>
      </c>
      <c r="B3929" t="b">
        <f ca="1"/>
        <v>0</v>
      </c>
      <c r="C3929" t="b">
        <f ca="1"/>
        <v>0</v>
      </c>
    </row>
    <row r="3930" spans="1:3" hidden="1">
      <c r="A3930" t="b">
        <f ca="1"/>
        <v>0</v>
      </c>
      <c r="B3930" t="b">
        <f ca="1"/>
        <v>0</v>
      </c>
      <c r="C3930" t="b">
        <f ca="1"/>
        <v>0</v>
      </c>
    </row>
    <row r="3931" spans="1:3" hidden="1">
      <c r="A3931" t="b">
        <f ca="1"/>
        <v>0</v>
      </c>
      <c r="B3931" t="b">
        <f ca="1"/>
        <v>0</v>
      </c>
      <c r="C3931" t="b">
        <f ca="1"/>
        <v>0</v>
      </c>
    </row>
    <row r="3932" spans="1:3" hidden="1">
      <c r="A3932" t="b">
        <f ca="1"/>
        <v>0</v>
      </c>
      <c r="B3932" t="b">
        <f ca="1"/>
        <v>0</v>
      </c>
      <c r="C3932" t="b">
        <f ca="1"/>
        <v>0</v>
      </c>
    </row>
    <row r="3933" spans="1:3" hidden="1">
      <c r="A3933" t="b">
        <f ca="1"/>
        <v>0</v>
      </c>
      <c r="B3933" t="b">
        <f ca="1"/>
        <v>0</v>
      </c>
      <c r="C3933" t="b">
        <f ca="1"/>
        <v>0</v>
      </c>
    </row>
    <row r="3934" spans="1:3" hidden="1">
      <c r="A3934" t="b">
        <f ca="1"/>
        <v>0</v>
      </c>
      <c r="B3934" t="b">
        <f ca="1"/>
        <v>0</v>
      </c>
      <c r="C3934" t="b">
        <f ca="1"/>
        <v>0</v>
      </c>
    </row>
    <row r="3935" spans="1:3" hidden="1">
      <c r="A3935" t="b">
        <f ca="1"/>
        <v>0</v>
      </c>
      <c r="B3935" t="b">
        <f ca="1"/>
        <v>0</v>
      </c>
      <c r="C3935" t="b">
        <f ca="1"/>
        <v>0</v>
      </c>
    </row>
    <row r="3936" spans="1:3" hidden="1">
      <c r="A3936" t="b">
        <f ca="1"/>
        <v>0</v>
      </c>
      <c r="B3936" t="b">
        <f ca="1"/>
        <v>0</v>
      </c>
      <c r="C3936" t="b">
        <f ca="1"/>
        <v>0</v>
      </c>
    </row>
    <row r="3937" spans="1:3" hidden="1">
      <c r="A3937" t="b">
        <f ca="1"/>
        <v>0</v>
      </c>
      <c r="B3937" t="b">
        <f ca="1"/>
        <v>0</v>
      </c>
      <c r="C3937" t="b">
        <f ca="1"/>
        <v>0</v>
      </c>
    </row>
    <row r="3938" spans="1:3" hidden="1">
      <c r="A3938" t="b">
        <f ca="1"/>
        <v>0</v>
      </c>
      <c r="B3938" t="b">
        <f ca="1"/>
        <v>0</v>
      </c>
      <c r="C3938" t="b">
        <f ca="1"/>
        <v>0</v>
      </c>
    </row>
    <row r="3939" spans="1:3" hidden="1">
      <c r="A3939" t="b">
        <f ca="1"/>
        <v>0</v>
      </c>
      <c r="B3939" t="b">
        <f ca="1"/>
        <v>0</v>
      </c>
      <c r="C3939" t="b">
        <f ca="1"/>
        <v>0</v>
      </c>
    </row>
    <row r="3940" spans="1:3" hidden="1">
      <c r="A3940" t="b">
        <f ca="1"/>
        <v>0</v>
      </c>
      <c r="B3940" t="b">
        <f ca="1"/>
        <v>0</v>
      </c>
      <c r="C3940" t="b">
        <f ca="1"/>
        <v>0</v>
      </c>
    </row>
    <row r="3941" spans="1:3" hidden="1">
      <c r="A3941" t="b">
        <f ca="1"/>
        <v>0</v>
      </c>
      <c r="B3941" t="b">
        <f ca="1"/>
        <v>0</v>
      </c>
      <c r="C3941" t="b">
        <f ca="1"/>
        <v>0</v>
      </c>
    </row>
    <row r="3942" spans="1:3" hidden="1">
      <c r="A3942" t="b">
        <f ca="1"/>
        <v>0</v>
      </c>
      <c r="B3942" t="b">
        <f ca="1"/>
        <v>0</v>
      </c>
      <c r="C3942" t="b">
        <f ca="1"/>
        <v>0</v>
      </c>
    </row>
    <row r="3943" spans="1:3" hidden="1">
      <c r="A3943" t="b">
        <f ca="1"/>
        <v>0</v>
      </c>
      <c r="B3943" t="b">
        <f ca="1"/>
        <v>0</v>
      </c>
      <c r="C3943" t="b">
        <f ca="1"/>
        <v>0</v>
      </c>
    </row>
    <row r="3944" spans="1:3" hidden="1">
      <c r="A3944" t="b">
        <f ca="1"/>
        <v>0</v>
      </c>
      <c r="B3944" t="b">
        <f ca="1"/>
        <v>0</v>
      </c>
      <c r="C3944" t="b">
        <f ca="1"/>
        <v>0</v>
      </c>
    </row>
    <row r="3945" spans="1:3" hidden="1">
      <c r="A3945" t="b">
        <f ca="1"/>
        <v>0</v>
      </c>
      <c r="B3945" t="b">
        <f ca="1"/>
        <v>0</v>
      </c>
      <c r="C3945" t="b">
        <f ca="1"/>
        <v>0</v>
      </c>
    </row>
    <row r="3946" spans="1:3" hidden="1">
      <c r="A3946" t="b">
        <f ca="1"/>
        <v>0</v>
      </c>
      <c r="B3946" t="b">
        <f ca="1"/>
        <v>0</v>
      </c>
      <c r="C3946" t="b">
        <f ca="1"/>
        <v>0</v>
      </c>
    </row>
    <row r="3947" spans="1:3" hidden="1">
      <c r="A3947" t="b">
        <f ca="1"/>
        <v>0</v>
      </c>
      <c r="B3947" t="b">
        <f ca="1"/>
        <v>0</v>
      </c>
      <c r="C3947" t="b">
        <f ca="1"/>
        <v>0</v>
      </c>
    </row>
    <row r="3948" spans="1:3" hidden="1">
      <c r="A3948" t="b">
        <f ca="1"/>
        <v>0</v>
      </c>
      <c r="B3948" t="b">
        <f ca="1"/>
        <v>0</v>
      </c>
      <c r="C3948" t="b">
        <f ca="1"/>
        <v>0</v>
      </c>
    </row>
    <row r="3949" spans="1:3" hidden="1">
      <c r="A3949" t="b">
        <f ca="1"/>
        <v>0</v>
      </c>
      <c r="B3949" t="b">
        <f ca="1"/>
        <v>0</v>
      </c>
      <c r="C3949" t="b">
        <f ca="1"/>
        <v>0</v>
      </c>
    </row>
    <row r="3950" spans="1:3" hidden="1">
      <c r="A3950" t="b">
        <f ca="1"/>
        <v>0</v>
      </c>
      <c r="B3950" t="b">
        <f ca="1"/>
        <v>0</v>
      </c>
      <c r="C3950" t="b">
        <f ca="1"/>
        <v>0</v>
      </c>
    </row>
    <row r="3951" spans="1:3" hidden="1">
      <c r="A3951" t="b">
        <f ca="1"/>
        <v>0</v>
      </c>
      <c r="B3951" t="b">
        <f ca="1"/>
        <v>0</v>
      </c>
      <c r="C3951" t="b">
        <f ca="1"/>
        <v>0</v>
      </c>
    </row>
    <row r="3952" spans="1:3" hidden="1">
      <c r="A3952" t="b">
        <f ca="1"/>
        <v>0</v>
      </c>
      <c r="B3952" t="b">
        <f ca="1"/>
        <v>0</v>
      </c>
      <c r="C3952" t="b">
        <f ca="1"/>
        <v>0</v>
      </c>
    </row>
    <row r="3953" spans="1:3" hidden="1">
      <c r="A3953" t="b">
        <f ca="1"/>
        <v>0</v>
      </c>
      <c r="B3953" t="b">
        <f ca="1"/>
        <v>0</v>
      </c>
      <c r="C3953" t="b">
        <f ca="1"/>
        <v>0</v>
      </c>
    </row>
    <row r="3954" spans="1:3" hidden="1">
      <c r="A3954" t="b">
        <f ca="1"/>
        <v>0</v>
      </c>
      <c r="B3954" t="b">
        <f ca="1"/>
        <v>0</v>
      </c>
      <c r="C3954" t="b">
        <f ca="1"/>
        <v>0</v>
      </c>
    </row>
    <row r="3955" spans="1:3" hidden="1">
      <c r="A3955" t="b">
        <f ca="1"/>
        <v>0</v>
      </c>
      <c r="B3955" t="b">
        <f ca="1"/>
        <v>0</v>
      </c>
      <c r="C3955" t="b">
        <f ca="1"/>
        <v>0</v>
      </c>
    </row>
    <row r="3956" spans="1:3" hidden="1">
      <c r="A3956" t="b">
        <f ca="1"/>
        <v>0</v>
      </c>
      <c r="B3956" t="b">
        <f ca="1"/>
        <v>0</v>
      </c>
      <c r="C3956" t="b">
        <f ca="1"/>
        <v>0</v>
      </c>
    </row>
    <row r="3957" spans="1:3" hidden="1">
      <c r="A3957" t="b">
        <f ca="1"/>
        <v>0</v>
      </c>
      <c r="B3957" t="b">
        <f ca="1"/>
        <v>0</v>
      </c>
      <c r="C3957" t="b">
        <f ca="1"/>
        <v>0</v>
      </c>
    </row>
    <row r="3958" spans="1:3" hidden="1">
      <c r="A3958" t="b">
        <f ca="1"/>
        <v>0</v>
      </c>
      <c r="B3958" t="b">
        <f ca="1"/>
        <v>0</v>
      </c>
      <c r="C3958" t="b">
        <f ca="1"/>
        <v>0</v>
      </c>
    </row>
    <row r="3959" spans="1:3" hidden="1">
      <c r="A3959" t="b">
        <f ca="1"/>
        <v>0</v>
      </c>
      <c r="B3959" t="b">
        <f ca="1"/>
        <v>0</v>
      </c>
      <c r="C3959" t="b">
        <f ca="1"/>
        <v>0</v>
      </c>
    </row>
    <row r="3960" spans="1:3" hidden="1">
      <c r="A3960" t="b">
        <f ca="1"/>
        <v>0</v>
      </c>
      <c r="B3960" t="b">
        <f ca="1"/>
        <v>0</v>
      </c>
      <c r="C3960" t="b">
        <f ca="1"/>
        <v>0</v>
      </c>
    </row>
    <row r="3961" spans="1:3" hidden="1">
      <c r="A3961" t="b">
        <f ca="1"/>
        <v>0</v>
      </c>
      <c r="B3961" t="b">
        <f ca="1"/>
        <v>0</v>
      </c>
      <c r="C3961" t="b">
        <f ca="1"/>
        <v>0</v>
      </c>
    </row>
    <row r="3962" spans="1:3" hidden="1">
      <c r="A3962" t="b">
        <f ca="1"/>
        <v>0</v>
      </c>
      <c r="B3962" t="b">
        <f ca="1"/>
        <v>0</v>
      </c>
      <c r="C3962" t="b">
        <f ca="1"/>
        <v>0</v>
      </c>
    </row>
    <row r="3963" spans="1:3" hidden="1">
      <c r="A3963" t="b">
        <f ca="1"/>
        <v>0</v>
      </c>
      <c r="B3963" t="b">
        <f ca="1"/>
        <v>0</v>
      </c>
      <c r="C3963" t="b">
        <f ca="1"/>
        <v>0</v>
      </c>
    </row>
    <row r="3964" spans="1:3" hidden="1">
      <c r="A3964" t="b">
        <f ca="1"/>
        <v>0</v>
      </c>
      <c r="B3964" t="b">
        <f ca="1"/>
        <v>0</v>
      </c>
      <c r="C3964" t="b">
        <f ca="1"/>
        <v>0</v>
      </c>
    </row>
    <row r="3965" spans="1:3" hidden="1">
      <c r="A3965" t="b">
        <f ca="1"/>
        <v>0</v>
      </c>
      <c r="B3965" t="b">
        <f ca="1"/>
        <v>0</v>
      </c>
      <c r="C3965" t="b">
        <f ca="1"/>
        <v>0</v>
      </c>
    </row>
    <row r="3966" spans="1:3" hidden="1">
      <c r="A3966" t="b">
        <f ca="1"/>
        <v>0</v>
      </c>
      <c r="B3966" t="b">
        <f ca="1"/>
        <v>0</v>
      </c>
      <c r="C3966" t="b">
        <f ca="1"/>
        <v>0</v>
      </c>
    </row>
    <row r="3967" spans="1:3" hidden="1">
      <c r="A3967" t="b">
        <f ca="1"/>
        <v>0</v>
      </c>
      <c r="B3967" t="b">
        <f ca="1"/>
        <v>0</v>
      </c>
      <c r="C3967" t="b">
        <f ca="1"/>
        <v>0</v>
      </c>
    </row>
    <row r="3968" spans="1:3" hidden="1">
      <c r="A3968" t="b">
        <f ca="1"/>
        <v>0</v>
      </c>
      <c r="B3968" t="b">
        <f ca="1"/>
        <v>0</v>
      </c>
      <c r="C3968" t="b">
        <f ca="1"/>
        <v>0</v>
      </c>
    </row>
    <row r="3969" spans="1:3" hidden="1">
      <c r="A3969" t="b">
        <f ca="1"/>
        <v>0</v>
      </c>
      <c r="B3969" t="b">
        <f ca="1"/>
        <v>0</v>
      </c>
      <c r="C3969" t="b">
        <f ca="1"/>
        <v>0</v>
      </c>
    </row>
    <row r="3970" spans="1:3" hidden="1">
      <c r="A3970" t="b">
        <f ca="1"/>
        <v>0</v>
      </c>
      <c r="B3970" t="b">
        <f ca="1"/>
        <v>0</v>
      </c>
      <c r="C3970" t="b">
        <f ca="1"/>
        <v>0</v>
      </c>
    </row>
    <row r="3971" spans="1:3" hidden="1">
      <c r="A3971" t="b">
        <f ca="1"/>
        <v>0</v>
      </c>
      <c r="B3971" t="b">
        <f ca="1"/>
        <v>0</v>
      </c>
      <c r="C3971" t="b">
        <f ca="1"/>
        <v>0</v>
      </c>
    </row>
    <row r="3972" spans="1:3" hidden="1">
      <c r="A3972" t="b">
        <f ca="1"/>
        <v>0</v>
      </c>
      <c r="B3972" t="b">
        <f ca="1"/>
        <v>0</v>
      </c>
      <c r="C3972" t="b">
        <f ca="1"/>
        <v>0</v>
      </c>
    </row>
    <row r="3973" spans="1:3" hidden="1">
      <c r="A3973" t="b">
        <f ca="1"/>
        <v>0</v>
      </c>
      <c r="B3973" t="b">
        <f ca="1"/>
        <v>0</v>
      </c>
      <c r="C3973" t="b">
        <f ca="1"/>
        <v>0</v>
      </c>
    </row>
    <row r="3974" spans="1:3" hidden="1">
      <c r="A3974" t="b">
        <f ca="1"/>
        <v>0</v>
      </c>
      <c r="B3974" t="b">
        <f ca="1"/>
        <v>0</v>
      </c>
      <c r="C3974" t="b">
        <f ca="1"/>
        <v>0</v>
      </c>
    </row>
    <row r="3975" spans="1:3" hidden="1">
      <c r="A3975" t="b">
        <f ca="1"/>
        <v>0</v>
      </c>
      <c r="B3975" t="b">
        <f ca="1"/>
        <v>0</v>
      </c>
      <c r="C3975" t="b">
        <f ca="1"/>
        <v>0</v>
      </c>
    </row>
    <row r="3976" spans="1:3" hidden="1">
      <c r="A3976" t="b">
        <f ca="1"/>
        <v>0</v>
      </c>
      <c r="B3976" t="b">
        <f ca="1"/>
        <v>0</v>
      </c>
      <c r="C3976" t="b">
        <f ca="1"/>
        <v>0</v>
      </c>
    </row>
    <row r="3977" spans="1:3" hidden="1">
      <c r="A3977" t="b">
        <f ca="1"/>
        <v>0</v>
      </c>
      <c r="B3977" t="b">
        <f ca="1"/>
        <v>0</v>
      </c>
      <c r="C3977" t="b">
        <f ca="1"/>
        <v>0</v>
      </c>
    </row>
    <row r="3978" spans="1:3" hidden="1">
      <c r="A3978" t="b">
        <f ca="1"/>
        <v>0</v>
      </c>
      <c r="B3978" t="b">
        <f ca="1"/>
        <v>0</v>
      </c>
      <c r="C3978" t="b">
        <f ca="1"/>
        <v>0</v>
      </c>
    </row>
    <row r="3979" spans="1:3" hidden="1">
      <c r="A3979" t="b">
        <f ca="1"/>
        <v>0</v>
      </c>
      <c r="B3979" t="b">
        <f ca="1"/>
        <v>0</v>
      </c>
      <c r="C3979" t="b">
        <f ca="1"/>
        <v>0</v>
      </c>
    </row>
    <row r="3980" spans="1:3" hidden="1">
      <c r="A3980" t="b">
        <f ca="1"/>
        <v>0</v>
      </c>
      <c r="B3980" t="b">
        <f ca="1"/>
        <v>0</v>
      </c>
      <c r="C3980" t="b">
        <f ca="1"/>
        <v>0</v>
      </c>
    </row>
    <row r="3981" spans="1:3" hidden="1">
      <c r="A3981" t="b">
        <f ca="1"/>
        <v>0</v>
      </c>
      <c r="B3981" t="b">
        <f ca="1"/>
        <v>0</v>
      </c>
      <c r="C3981" t="b">
        <f ca="1"/>
        <v>0</v>
      </c>
    </row>
    <row r="3982" spans="1:3" hidden="1">
      <c r="A3982" t="b">
        <f ca="1"/>
        <v>0</v>
      </c>
      <c r="B3982" t="b">
        <f ca="1"/>
        <v>0</v>
      </c>
      <c r="C3982" t="b">
        <f ca="1"/>
        <v>0</v>
      </c>
    </row>
    <row r="3983" spans="1:3" hidden="1">
      <c r="A3983" t="b">
        <f ca="1"/>
        <v>0</v>
      </c>
      <c r="B3983" t="b">
        <f ca="1"/>
        <v>0</v>
      </c>
      <c r="C3983" t="b">
        <f ca="1"/>
        <v>0</v>
      </c>
    </row>
    <row r="3984" spans="1:3" hidden="1">
      <c r="A3984" t="b">
        <f ca="1"/>
        <v>0</v>
      </c>
      <c r="B3984" t="b">
        <f ca="1"/>
        <v>0</v>
      </c>
      <c r="C3984" t="b">
        <f ca="1"/>
        <v>0</v>
      </c>
    </row>
    <row r="3985" spans="1:3" hidden="1">
      <c r="A3985" t="b">
        <f ca="1"/>
        <v>0</v>
      </c>
      <c r="B3985" t="b">
        <f ca="1"/>
        <v>0</v>
      </c>
      <c r="C3985" t="b">
        <f ca="1"/>
        <v>0</v>
      </c>
    </row>
    <row r="3986" spans="1:3" hidden="1">
      <c r="A3986" t="b">
        <f ca="1"/>
        <v>0</v>
      </c>
      <c r="B3986" t="b">
        <f ca="1"/>
        <v>0</v>
      </c>
      <c r="C3986" t="b">
        <f ca="1"/>
        <v>0</v>
      </c>
    </row>
    <row r="3987" spans="1:3" hidden="1">
      <c r="A3987" t="b">
        <f ca="1"/>
        <v>0</v>
      </c>
      <c r="B3987" t="b">
        <f ca="1"/>
        <v>0</v>
      </c>
      <c r="C3987" t="b">
        <f ca="1"/>
        <v>0</v>
      </c>
    </row>
    <row r="3988" spans="1:3" hidden="1">
      <c r="A3988" t="b">
        <f ca="1"/>
        <v>0</v>
      </c>
      <c r="B3988" t="b">
        <f ca="1"/>
        <v>0</v>
      </c>
      <c r="C3988" t="b">
        <f ca="1"/>
        <v>0</v>
      </c>
    </row>
    <row r="3989" spans="1:3" hidden="1">
      <c r="A3989" t="b">
        <f ca="1"/>
        <v>0</v>
      </c>
      <c r="B3989" t="b">
        <f ca="1"/>
        <v>0</v>
      </c>
      <c r="C3989" t="b">
        <f ca="1"/>
        <v>0</v>
      </c>
    </row>
    <row r="3990" spans="1:3" hidden="1">
      <c r="A3990" t="b">
        <f ca="1"/>
        <v>0</v>
      </c>
      <c r="B3990" t="b">
        <f ca="1"/>
        <v>0</v>
      </c>
      <c r="C3990" t="b">
        <f ca="1"/>
        <v>0</v>
      </c>
    </row>
    <row r="3991" spans="1:3" hidden="1">
      <c r="A3991" t="b">
        <f ca="1"/>
        <v>0</v>
      </c>
      <c r="B3991" t="b">
        <f ca="1"/>
        <v>0</v>
      </c>
      <c r="C3991" t="b">
        <f ca="1"/>
        <v>0</v>
      </c>
    </row>
    <row r="3992" spans="1:3" hidden="1">
      <c r="A3992" t="b">
        <f ca="1"/>
        <v>0</v>
      </c>
      <c r="B3992" t="b">
        <f ca="1"/>
        <v>0</v>
      </c>
      <c r="C3992" t="b">
        <f ca="1"/>
        <v>0</v>
      </c>
    </row>
    <row r="3993" spans="1:3" hidden="1">
      <c r="A3993" t="b">
        <f ca="1"/>
        <v>0</v>
      </c>
      <c r="B3993" t="b">
        <f ca="1"/>
        <v>0</v>
      </c>
      <c r="C3993" t="b">
        <f ca="1"/>
        <v>0</v>
      </c>
    </row>
    <row r="3994" spans="1:3" hidden="1">
      <c r="A3994" t="b">
        <f ca="1"/>
        <v>0</v>
      </c>
      <c r="B3994" t="b">
        <f ca="1"/>
        <v>0</v>
      </c>
      <c r="C3994" t="b">
        <f ca="1"/>
        <v>0</v>
      </c>
    </row>
    <row r="3995" spans="1:3" hidden="1">
      <c r="A3995" t="b">
        <f ca="1"/>
        <v>0</v>
      </c>
      <c r="B3995" t="b">
        <f ca="1"/>
        <v>0</v>
      </c>
      <c r="C3995" t="b">
        <f ca="1"/>
        <v>0</v>
      </c>
    </row>
    <row r="3996" spans="1:3" hidden="1">
      <c r="A3996" t="b">
        <f ca="1"/>
        <v>0</v>
      </c>
      <c r="B3996" t="b">
        <f ca="1"/>
        <v>0</v>
      </c>
      <c r="C3996" t="b">
        <f ca="1"/>
        <v>0</v>
      </c>
    </row>
    <row r="3997" spans="1:3" hidden="1">
      <c r="A3997" t="b">
        <f ca="1"/>
        <v>0</v>
      </c>
      <c r="B3997" t="b">
        <f ca="1"/>
        <v>0</v>
      </c>
      <c r="C3997" t="b">
        <f ca="1"/>
        <v>0</v>
      </c>
    </row>
    <row r="3998" spans="1:3" hidden="1">
      <c r="A3998" t="b">
        <f ca="1"/>
        <v>0</v>
      </c>
      <c r="B3998" t="b">
        <f ca="1"/>
        <v>0</v>
      </c>
      <c r="C3998" t="b">
        <f ca="1"/>
        <v>0</v>
      </c>
    </row>
    <row r="3999" spans="1:3" hidden="1">
      <c r="A3999" t="b">
        <f ca="1"/>
        <v>0</v>
      </c>
      <c r="B3999" t="b">
        <f ca="1"/>
        <v>0</v>
      </c>
      <c r="C3999" t="b">
        <f ca="1"/>
        <v>0</v>
      </c>
    </row>
    <row r="4000" spans="1:3" hidden="1">
      <c r="A4000" t="b">
        <f ca="1"/>
        <v>0</v>
      </c>
      <c r="B4000" t="b">
        <f ca="1"/>
        <v>0</v>
      </c>
      <c r="C4000" t="b">
        <f ca="1"/>
        <v>0</v>
      </c>
    </row>
    <row r="4001" spans="1:3" hidden="1">
      <c r="A4001" t="b">
        <f ca="1"/>
        <v>0</v>
      </c>
      <c r="B4001" t="b">
        <f ca="1"/>
        <v>0</v>
      </c>
      <c r="C4001" t="b">
        <f ca="1"/>
        <v>0</v>
      </c>
    </row>
    <row r="4002" spans="1:3" hidden="1">
      <c r="A4002" t="b">
        <f ca="1"/>
        <v>0</v>
      </c>
      <c r="B4002" t="b">
        <f ca="1"/>
        <v>0</v>
      </c>
      <c r="C4002" t="b">
        <f ca="1"/>
        <v>0</v>
      </c>
    </row>
    <row r="4003" spans="1:3" hidden="1">
      <c r="A4003" t="b">
        <f ca="1"/>
        <v>0</v>
      </c>
      <c r="B4003" t="b">
        <f ca="1"/>
        <v>0</v>
      </c>
      <c r="C4003" t="b">
        <f ca="1"/>
        <v>0</v>
      </c>
    </row>
    <row r="4004" spans="1:3" hidden="1">
      <c r="A4004" t="b">
        <f ca="1"/>
        <v>0</v>
      </c>
      <c r="B4004" t="b">
        <f ca="1"/>
        <v>0</v>
      </c>
      <c r="C4004" t="b">
        <f ca="1"/>
        <v>0</v>
      </c>
    </row>
    <row r="4005" spans="1:3" hidden="1">
      <c r="A4005" t="b">
        <f ca="1"/>
        <v>0</v>
      </c>
      <c r="B4005" t="b">
        <f ca="1"/>
        <v>0</v>
      </c>
      <c r="C4005" t="b">
        <f ca="1"/>
        <v>0</v>
      </c>
    </row>
    <row r="4006" spans="1:3" hidden="1">
      <c r="A4006" t="b">
        <f ca="1"/>
        <v>0</v>
      </c>
      <c r="B4006" t="b">
        <f ca="1"/>
        <v>0</v>
      </c>
      <c r="C4006" t="b">
        <f ca="1"/>
        <v>0</v>
      </c>
    </row>
    <row r="4007" spans="1:3" hidden="1">
      <c r="A4007" t="b">
        <f ca="1"/>
        <v>0</v>
      </c>
      <c r="B4007" t="b">
        <f ca="1"/>
        <v>0</v>
      </c>
      <c r="C4007" t="b">
        <f ca="1"/>
        <v>0</v>
      </c>
    </row>
    <row r="4008" spans="1:3" hidden="1">
      <c r="A4008" t="b">
        <f ca="1"/>
        <v>0</v>
      </c>
      <c r="B4008" t="b">
        <f ca="1"/>
        <v>0</v>
      </c>
      <c r="C4008" t="b">
        <f ca="1"/>
        <v>0</v>
      </c>
    </row>
    <row r="4009" spans="1:3" hidden="1">
      <c r="A4009" t="b">
        <f ca="1"/>
        <v>0</v>
      </c>
      <c r="B4009" t="b">
        <f ca="1"/>
        <v>0</v>
      </c>
      <c r="C4009" t="b">
        <f ca="1"/>
        <v>0</v>
      </c>
    </row>
    <row r="4010" spans="1:3" hidden="1">
      <c r="A4010" t="b">
        <f ca="1"/>
        <v>0</v>
      </c>
      <c r="B4010" t="b">
        <f ca="1"/>
        <v>0</v>
      </c>
      <c r="C4010" t="b">
        <f ca="1"/>
        <v>0</v>
      </c>
    </row>
    <row r="4011" spans="1:3" hidden="1">
      <c r="A4011" t="b">
        <f ca="1"/>
        <v>0</v>
      </c>
      <c r="B4011" t="b">
        <f ca="1"/>
        <v>0</v>
      </c>
      <c r="C4011" t="b">
        <f ca="1"/>
        <v>0</v>
      </c>
    </row>
    <row r="4012" spans="1:3" hidden="1">
      <c r="A4012" t="b">
        <f ca="1"/>
        <v>0</v>
      </c>
      <c r="B4012" t="b">
        <f ca="1"/>
        <v>0</v>
      </c>
      <c r="C4012" t="b">
        <f ca="1"/>
        <v>0</v>
      </c>
    </row>
    <row r="4013" spans="1:3" hidden="1">
      <c r="A4013" t="b">
        <f ca="1"/>
        <v>0</v>
      </c>
      <c r="B4013" t="b">
        <f ca="1"/>
        <v>0</v>
      </c>
      <c r="C4013" t="b">
        <f ca="1"/>
        <v>0</v>
      </c>
    </row>
    <row r="4014" spans="1:3" hidden="1">
      <c r="A4014" t="b">
        <f ca="1"/>
        <v>0</v>
      </c>
      <c r="B4014" t="b">
        <f ca="1"/>
        <v>0</v>
      </c>
      <c r="C4014" t="b">
        <f ca="1"/>
        <v>0</v>
      </c>
    </row>
    <row r="4015" spans="1:3" hidden="1">
      <c r="A4015" t="b">
        <f ca="1"/>
        <v>0</v>
      </c>
      <c r="B4015" t="b">
        <f ca="1"/>
        <v>0</v>
      </c>
      <c r="C4015" t="b">
        <f ca="1"/>
        <v>0</v>
      </c>
    </row>
    <row r="4016" spans="1:3" hidden="1">
      <c r="A4016" t="b">
        <f ca="1"/>
        <v>0</v>
      </c>
      <c r="B4016" t="b">
        <f ca="1"/>
        <v>0</v>
      </c>
      <c r="C4016" t="b">
        <f ca="1"/>
        <v>0</v>
      </c>
    </row>
    <row r="4017" spans="1:3" hidden="1">
      <c r="A4017" t="b">
        <f ca="1"/>
        <v>0</v>
      </c>
      <c r="B4017" t="b">
        <f ca="1"/>
        <v>0</v>
      </c>
      <c r="C4017" t="b">
        <f ca="1"/>
        <v>0</v>
      </c>
    </row>
    <row r="4018" spans="1:3" hidden="1">
      <c r="A4018" t="b">
        <f ca="1"/>
        <v>0</v>
      </c>
      <c r="B4018" t="b">
        <f ca="1"/>
        <v>0</v>
      </c>
      <c r="C4018" t="b">
        <f ca="1"/>
        <v>0</v>
      </c>
    </row>
    <row r="4019" spans="1:3" hidden="1">
      <c r="A4019" t="b">
        <f ca="1"/>
        <v>0</v>
      </c>
      <c r="B4019" t="b">
        <f ca="1"/>
        <v>0</v>
      </c>
      <c r="C4019" t="b">
        <f ca="1"/>
        <v>0</v>
      </c>
    </row>
    <row r="4020" spans="1:3" hidden="1">
      <c r="A4020" t="b">
        <f ca="1"/>
        <v>0</v>
      </c>
      <c r="B4020" t="b">
        <f ca="1"/>
        <v>0</v>
      </c>
      <c r="C4020" t="b">
        <f ca="1"/>
        <v>0</v>
      </c>
    </row>
    <row r="4021" spans="1:3" hidden="1">
      <c r="A4021" t="b">
        <f ca="1"/>
        <v>0</v>
      </c>
      <c r="B4021" t="b">
        <f ca="1"/>
        <v>0</v>
      </c>
      <c r="C4021" t="b">
        <f ca="1"/>
        <v>0</v>
      </c>
    </row>
    <row r="4022" spans="1:3" hidden="1">
      <c r="A4022" t="b">
        <f ca="1"/>
        <v>0</v>
      </c>
      <c r="B4022" t="b">
        <f ca="1"/>
        <v>0</v>
      </c>
      <c r="C4022" t="b">
        <f ca="1"/>
        <v>0</v>
      </c>
    </row>
    <row r="4023" spans="1:3" hidden="1">
      <c r="A4023" t="b">
        <f ca="1"/>
        <v>0</v>
      </c>
      <c r="B4023" t="b">
        <f ca="1"/>
        <v>0</v>
      </c>
      <c r="C4023" t="b">
        <f ca="1"/>
        <v>0</v>
      </c>
    </row>
    <row r="4024" spans="1:3" hidden="1">
      <c r="A4024" t="b">
        <f ca="1"/>
        <v>0</v>
      </c>
      <c r="B4024" t="b">
        <f ca="1"/>
        <v>0</v>
      </c>
      <c r="C4024" t="b">
        <f ca="1"/>
        <v>0</v>
      </c>
    </row>
    <row r="4025" spans="1:3" hidden="1">
      <c r="A4025" t="b">
        <f ca="1"/>
        <v>0</v>
      </c>
      <c r="B4025" t="b">
        <f ca="1"/>
        <v>0</v>
      </c>
      <c r="C4025" t="b">
        <f ca="1"/>
        <v>0</v>
      </c>
    </row>
    <row r="4026" spans="1:3" hidden="1">
      <c r="A4026" t="b">
        <f ca="1"/>
        <v>0</v>
      </c>
      <c r="B4026" t="b">
        <f ca="1"/>
        <v>0</v>
      </c>
      <c r="C4026" t="b">
        <f ca="1"/>
        <v>0</v>
      </c>
    </row>
    <row r="4027" spans="1:3" hidden="1">
      <c r="A4027" t="b">
        <f ca="1"/>
        <v>0</v>
      </c>
      <c r="B4027" t="b">
        <f ca="1"/>
        <v>0</v>
      </c>
      <c r="C4027" t="b">
        <f ca="1"/>
        <v>0</v>
      </c>
    </row>
    <row r="4028" spans="1:3" hidden="1">
      <c r="A4028" t="b">
        <f ca="1"/>
        <v>0</v>
      </c>
      <c r="B4028" t="b">
        <f ca="1"/>
        <v>0</v>
      </c>
      <c r="C4028" t="b">
        <f ca="1"/>
        <v>0</v>
      </c>
    </row>
    <row r="4029" spans="1:3" hidden="1">
      <c r="A4029" t="b">
        <f ca="1"/>
        <v>0</v>
      </c>
      <c r="B4029" t="b">
        <f ca="1"/>
        <v>0</v>
      </c>
      <c r="C4029" t="b">
        <f ca="1"/>
        <v>0</v>
      </c>
    </row>
    <row r="4030" spans="1:3" hidden="1">
      <c r="A4030" t="b">
        <f ca="1"/>
        <v>0</v>
      </c>
      <c r="B4030" t="b">
        <f ca="1"/>
        <v>0</v>
      </c>
      <c r="C4030" t="b">
        <f ca="1"/>
        <v>0</v>
      </c>
    </row>
    <row r="4031" spans="1:3" hidden="1">
      <c r="A4031" t="b">
        <f ca="1"/>
        <v>0</v>
      </c>
      <c r="B4031" t="b">
        <f ca="1"/>
        <v>0</v>
      </c>
      <c r="C4031" t="b">
        <f ca="1"/>
        <v>0</v>
      </c>
    </row>
    <row r="4032" spans="1:3" hidden="1">
      <c r="A4032" t="b">
        <f ca="1"/>
        <v>0</v>
      </c>
      <c r="B4032" t="b">
        <f ca="1"/>
        <v>0</v>
      </c>
      <c r="C4032" t="b">
        <f ca="1"/>
        <v>0</v>
      </c>
    </row>
    <row r="4033" spans="1:3" hidden="1">
      <c r="A4033" t="b">
        <f ca="1"/>
        <v>0</v>
      </c>
      <c r="B4033" t="b">
        <f ca="1"/>
        <v>0</v>
      </c>
      <c r="C4033" t="b">
        <f ca="1"/>
        <v>0</v>
      </c>
    </row>
    <row r="4034" spans="1:3" hidden="1">
      <c r="A4034" t="b">
        <f ca="1"/>
        <v>0</v>
      </c>
      <c r="B4034" t="b">
        <f ca="1"/>
        <v>0</v>
      </c>
      <c r="C4034" t="b">
        <f ca="1"/>
        <v>0</v>
      </c>
    </row>
    <row r="4035" spans="1:3" hidden="1">
      <c r="A4035" t="b">
        <f ca="1"/>
        <v>0</v>
      </c>
      <c r="B4035" t="b">
        <f ca="1"/>
        <v>0</v>
      </c>
      <c r="C4035" t="b">
        <f ca="1"/>
        <v>0</v>
      </c>
    </row>
    <row r="4036" spans="1:3" hidden="1">
      <c r="A4036" t="b">
        <f ca="1"/>
        <v>0</v>
      </c>
      <c r="B4036" t="b">
        <f ca="1"/>
        <v>0</v>
      </c>
      <c r="C4036" t="b">
        <f ca="1"/>
        <v>0</v>
      </c>
    </row>
    <row r="4037" spans="1:3" hidden="1">
      <c r="A4037" t="b">
        <f ca="1"/>
        <v>0</v>
      </c>
      <c r="B4037" t="b">
        <f ca="1"/>
        <v>0</v>
      </c>
      <c r="C4037" t="b">
        <f ca="1"/>
        <v>0</v>
      </c>
    </row>
    <row r="4038" spans="1:3" hidden="1">
      <c r="A4038" t="b">
        <f ca="1"/>
        <v>0</v>
      </c>
      <c r="B4038" t="b">
        <f ca="1"/>
        <v>0</v>
      </c>
      <c r="C4038" t="b">
        <f ca="1"/>
        <v>0</v>
      </c>
    </row>
    <row r="4039" spans="1:3" hidden="1">
      <c r="A4039" t="b">
        <f ca="1"/>
        <v>0</v>
      </c>
      <c r="B4039" t="b">
        <f ca="1"/>
        <v>0</v>
      </c>
      <c r="C4039" t="b">
        <f ca="1"/>
        <v>0</v>
      </c>
    </row>
    <row r="4040" spans="1:3" hidden="1">
      <c r="A4040" t="b">
        <f ca="1"/>
        <v>0</v>
      </c>
      <c r="B4040" t="b">
        <f ca="1"/>
        <v>0</v>
      </c>
      <c r="C4040" t="b">
        <f ca="1"/>
        <v>0</v>
      </c>
    </row>
    <row r="4041" spans="1:3" hidden="1">
      <c r="A4041" t="b">
        <f ca="1"/>
        <v>0</v>
      </c>
      <c r="B4041" t="b">
        <f ca="1"/>
        <v>0</v>
      </c>
      <c r="C4041" t="b">
        <f ca="1"/>
        <v>0</v>
      </c>
    </row>
    <row r="4042" spans="1:3" hidden="1">
      <c r="A4042" t="b">
        <f ca="1"/>
        <v>0</v>
      </c>
      <c r="B4042" t="b">
        <f ca="1"/>
        <v>0</v>
      </c>
      <c r="C4042" t="b">
        <f ca="1"/>
        <v>0</v>
      </c>
    </row>
    <row r="4043" spans="1:3" hidden="1">
      <c r="A4043" t="b">
        <f ca="1"/>
        <v>0</v>
      </c>
      <c r="B4043" t="b">
        <f ca="1"/>
        <v>0</v>
      </c>
      <c r="C4043" t="b">
        <f ca="1"/>
        <v>0</v>
      </c>
    </row>
    <row r="4044" spans="1:3" hidden="1">
      <c r="A4044" t="b">
        <f ca="1"/>
        <v>0</v>
      </c>
      <c r="B4044" t="b">
        <f ca="1"/>
        <v>0</v>
      </c>
      <c r="C4044" t="b">
        <f ca="1"/>
        <v>0</v>
      </c>
    </row>
    <row r="4045" spans="1:3" hidden="1">
      <c r="A4045" t="b">
        <f ca="1"/>
        <v>0</v>
      </c>
      <c r="B4045" t="b">
        <f ca="1"/>
        <v>0</v>
      </c>
      <c r="C4045" t="b">
        <f ca="1"/>
        <v>0</v>
      </c>
    </row>
    <row r="4046" spans="1:3" hidden="1">
      <c r="A4046" t="b">
        <f ca="1"/>
        <v>0</v>
      </c>
      <c r="B4046" t="b">
        <f ca="1"/>
        <v>0</v>
      </c>
      <c r="C4046" t="b">
        <f ca="1"/>
        <v>0</v>
      </c>
    </row>
    <row r="4047" spans="1:3" hidden="1">
      <c r="A4047" t="b">
        <f ca="1"/>
        <v>0</v>
      </c>
      <c r="B4047" t="b">
        <f ca="1"/>
        <v>0</v>
      </c>
      <c r="C4047" t="b">
        <f ca="1"/>
        <v>0</v>
      </c>
    </row>
    <row r="4048" spans="1:3" hidden="1">
      <c r="A4048" t="b">
        <f ca="1"/>
        <v>0</v>
      </c>
      <c r="B4048" t="b">
        <f ca="1"/>
        <v>0</v>
      </c>
      <c r="C4048" t="b">
        <f ca="1"/>
        <v>0</v>
      </c>
    </row>
    <row r="4049" spans="1:3" hidden="1">
      <c r="A4049" t="b">
        <f ca="1"/>
        <v>0</v>
      </c>
      <c r="B4049" t="b">
        <f ca="1"/>
        <v>0</v>
      </c>
      <c r="C4049" t="b">
        <f ca="1"/>
        <v>0</v>
      </c>
    </row>
    <row r="4050" spans="1:3" hidden="1">
      <c r="A4050" t="b">
        <f ca="1"/>
        <v>0</v>
      </c>
      <c r="B4050" t="b">
        <f ca="1"/>
        <v>0</v>
      </c>
      <c r="C4050" t="b">
        <f ca="1"/>
        <v>0</v>
      </c>
    </row>
    <row r="4051" spans="1:3" hidden="1">
      <c r="A4051" t="b">
        <f ca="1"/>
        <v>0</v>
      </c>
      <c r="B4051" t="b">
        <f ca="1"/>
        <v>0</v>
      </c>
      <c r="C4051" t="b">
        <f ca="1"/>
        <v>0</v>
      </c>
    </row>
    <row r="4052" spans="1:3" hidden="1">
      <c r="A4052" t="b">
        <f ca="1"/>
        <v>0</v>
      </c>
      <c r="B4052" t="b">
        <f ca="1"/>
        <v>0</v>
      </c>
      <c r="C4052" t="b">
        <f ca="1"/>
        <v>0</v>
      </c>
    </row>
    <row r="4053" spans="1:3" hidden="1">
      <c r="A4053" t="b">
        <f ca="1"/>
        <v>0</v>
      </c>
      <c r="B4053" t="b">
        <f ca="1"/>
        <v>0</v>
      </c>
      <c r="C4053" t="b">
        <f ca="1"/>
        <v>0</v>
      </c>
    </row>
    <row r="4054" spans="1:3" hidden="1">
      <c r="A4054" t="b">
        <f ca="1"/>
        <v>0</v>
      </c>
      <c r="B4054" t="b">
        <f ca="1"/>
        <v>0</v>
      </c>
      <c r="C4054" t="b">
        <f ca="1"/>
        <v>0</v>
      </c>
    </row>
    <row r="4055" spans="1:3" hidden="1">
      <c r="A4055" t="b">
        <f ca="1"/>
        <v>0</v>
      </c>
      <c r="B4055" t="b">
        <f ca="1"/>
        <v>0</v>
      </c>
      <c r="C4055" t="b">
        <f ca="1"/>
        <v>0</v>
      </c>
    </row>
    <row r="4056" spans="1:3" hidden="1">
      <c r="A4056" t="b">
        <f ca="1"/>
        <v>0</v>
      </c>
      <c r="B4056" t="b">
        <f ca="1"/>
        <v>0</v>
      </c>
      <c r="C4056" t="b">
        <f ca="1"/>
        <v>0</v>
      </c>
    </row>
    <row r="4057" spans="1:3" hidden="1">
      <c r="A4057" t="b">
        <f ca="1"/>
        <v>0</v>
      </c>
      <c r="B4057" t="b">
        <f ca="1"/>
        <v>0</v>
      </c>
      <c r="C4057" t="b">
        <f ca="1"/>
        <v>0</v>
      </c>
    </row>
    <row r="4058" spans="1:3" hidden="1">
      <c r="A4058" t="b">
        <f ca="1"/>
        <v>0</v>
      </c>
      <c r="B4058" t="b">
        <f ca="1"/>
        <v>0</v>
      </c>
      <c r="C4058" t="b">
        <f ca="1"/>
        <v>0</v>
      </c>
    </row>
    <row r="4059" spans="1:3" hidden="1">
      <c r="A4059" t="b">
        <f ca="1"/>
        <v>0</v>
      </c>
      <c r="B4059" t="b">
        <f ca="1"/>
        <v>0</v>
      </c>
      <c r="C4059" t="b">
        <f ca="1"/>
        <v>0</v>
      </c>
    </row>
    <row r="4060" spans="1:3" hidden="1">
      <c r="A4060" t="b">
        <f ca="1"/>
        <v>0</v>
      </c>
      <c r="B4060" t="b">
        <f ca="1"/>
        <v>0</v>
      </c>
      <c r="C4060" t="b">
        <f ca="1"/>
        <v>0</v>
      </c>
    </row>
    <row r="4061" spans="1:3" hidden="1">
      <c r="A4061" t="b">
        <f ca="1"/>
        <v>0</v>
      </c>
      <c r="B4061" t="b">
        <f ca="1"/>
        <v>0</v>
      </c>
      <c r="C4061" t="b">
        <f ca="1"/>
        <v>0</v>
      </c>
    </row>
    <row r="4062" spans="1:3" hidden="1">
      <c r="A4062" t="b">
        <f ca="1"/>
        <v>0</v>
      </c>
      <c r="B4062" t="b">
        <f ca="1"/>
        <v>0</v>
      </c>
      <c r="C4062" t="b">
        <f ca="1"/>
        <v>0</v>
      </c>
    </row>
    <row r="4063" spans="1:3" hidden="1">
      <c r="A4063" t="b">
        <f ca="1"/>
        <v>0</v>
      </c>
      <c r="B4063" t="b">
        <f ca="1"/>
        <v>0</v>
      </c>
      <c r="C4063" t="b">
        <f ca="1"/>
        <v>0</v>
      </c>
    </row>
    <row r="4064" spans="1:3" hidden="1">
      <c r="A4064" t="b">
        <f ca="1"/>
        <v>0</v>
      </c>
      <c r="B4064" t="b">
        <f ca="1"/>
        <v>0</v>
      </c>
      <c r="C4064" t="b">
        <f ca="1"/>
        <v>0</v>
      </c>
    </row>
    <row r="4065" spans="1:3" hidden="1">
      <c r="A4065" t="b">
        <f ca="1"/>
        <v>0</v>
      </c>
      <c r="B4065" t="b">
        <f ca="1"/>
        <v>0</v>
      </c>
      <c r="C4065" t="b">
        <f ca="1"/>
        <v>0</v>
      </c>
    </row>
    <row r="4066" spans="1:3" hidden="1">
      <c r="A4066" t="b">
        <f ca="1"/>
        <v>0</v>
      </c>
      <c r="B4066" t="b">
        <f ca="1"/>
        <v>0</v>
      </c>
      <c r="C4066" t="b">
        <f ca="1"/>
        <v>0</v>
      </c>
    </row>
    <row r="4067" spans="1:3" hidden="1">
      <c r="A4067" t="b">
        <f ca="1"/>
        <v>0</v>
      </c>
      <c r="B4067" t="b">
        <f ca="1"/>
        <v>0</v>
      </c>
      <c r="C4067" t="b">
        <f ca="1"/>
        <v>0</v>
      </c>
    </row>
    <row r="4068" spans="1:3" hidden="1">
      <c r="A4068" t="b">
        <f ca="1"/>
        <v>0</v>
      </c>
      <c r="B4068" t="b">
        <f ca="1"/>
        <v>0</v>
      </c>
      <c r="C4068" t="b">
        <f ca="1"/>
        <v>0</v>
      </c>
    </row>
    <row r="4069" spans="1:3" hidden="1">
      <c r="A4069" t="b">
        <f ca="1"/>
        <v>0</v>
      </c>
      <c r="B4069" t="b">
        <f ca="1"/>
        <v>0</v>
      </c>
      <c r="C4069" t="b">
        <f ca="1"/>
        <v>0</v>
      </c>
    </row>
    <row r="4070" spans="1:3" hidden="1">
      <c r="A4070" t="b">
        <f ca="1"/>
        <v>0</v>
      </c>
      <c r="B4070" t="b">
        <f ca="1"/>
        <v>0</v>
      </c>
      <c r="C4070" t="b">
        <f ca="1"/>
        <v>0</v>
      </c>
    </row>
    <row r="4071" spans="1:3" hidden="1">
      <c r="A4071" t="b">
        <f ca="1"/>
        <v>0</v>
      </c>
      <c r="B4071" t="b">
        <f ca="1"/>
        <v>0</v>
      </c>
      <c r="C4071" t="b">
        <f ca="1"/>
        <v>0</v>
      </c>
    </row>
    <row r="4072" spans="1:3" hidden="1">
      <c r="A4072" t="b">
        <f ca="1"/>
        <v>0</v>
      </c>
      <c r="B4072" t="b">
        <f ca="1"/>
        <v>0</v>
      </c>
      <c r="C4072" t="b">
        <f ca="1"/>
        <v>0</v>
      </c>
    </row>
    <row r="4073" spans="1:3" hidden="1">
      <c r="A4073" t="b">
        <f ca="1"/>
        <v>0</v>
      </c>
      <c r="B4073" t="b">
        <f ca="1"/>
        <v>0</v>
      </c>
      <c r="C4073" t="b">
        <f ca="1"/>
        <v>0</v>
      </c>
    </row>
    <row r="4074" spans="1:3" hidden="1">
      <c r="A4074" t="b">
        <f ca="1"/>
        <v>0</v>
      </c>
      <c r="B4074" t="b">
        <f ca="1"/>
        <v>0</v>
      </c>
      <c r="C4074" t="b">
        <f ca="1"/>
        <v>0</v>
      </c>
    </row>
    <row r="4075" spans="1:3" hidden="1">
      <c r="A4075" t="b">
        <f ca="1"/>
        <v>0</v>
      </c>
      <c r="B4075" t="b">
        <f ca="1"/>
        <v>0</v>
      </c>
      <c r="C4075" t="b">
        <f ca="1"/>
        <v>0</v>
      </c>
    </row>
    <row r="4076" spans="1:3" hidden="1">
      <c r="A4076" t="b">
        <f ca="1"/>
        <v>0</v>
      </c>
      <c r="B4076" t="b">
        <f ca="1"/>
        <v>0</v>
      </c>
      <c r="C4076" t="b">
        <f ca="1"/>
        <v>0</v>
      </c>
    </row>
    <row r="4077" spans="1:3" hidden="1">
      <c r="A4077" t="b">
        <f ca="1"/>
        <v>0</v>
      </c>
      <c r="B4077" t="b">
        <f ca="1"/>
        <v>0</v>
      </c>
      <c r="C4077" t="b">
        <f ca="1"/>
        <v>0</v>
      </c>
    </row>
    <row r="4078" spans="1:3" hidden="1">
      <c r="A4078" t="b">
        <f ca="1"/>
        <v>0</v>
      </c>
      <c r="B4078" t="b">
        <f ca="1"/>
        <v>0</v>
      </c>
      <c r="C4078" t="b">
        <f ca="1"/>
        <v>0</v>
      </c>
    </row>
    <row r="4079" spans="1:3" hidden="1">
      <c r="A4079" t="b">
        <f ca="1"/>
        <v>0</v>
      </c>
      <c r="B4079" t="b">
        <f ca="1"/>
        <v>0</v>
      </c>
      <c r="C4079" t="b">
        <f ca="1"/>
        <v>0</v>
      </c>
    </row>
    <row r="4080" spans="1:3" hidden="1">
      <c r="A4080" t="b">
        <f ca="1"/>
        <v>0</v>
      </c>
      <c r="B4080" t="b">
        <f ca="1"/>
        <v>0</v>
      </c>
      <c r="C4080" t="b">
        <f ca="1"/>
        <v>0</v>
      </c>
    </row>
    <row r="4081" spans="1:3" hidden="1">
      <c r="A4081" t="b">
        <f ca="1"/>
        <v>0</v>
      </c>
      <c r="B4081" t="b">
        <f ca="1"/>
        <v>0</v>
      </c>
      <c r="C4081" t="b">
        <f ca="1"/>
        <v>0</v>
      </c>
    </row>
    <row r="4082" spans="1:3" hidden="1">
      <c r="A4082" t="b">
        <f ca="1"/>
        <v>0</v>
      </c>
      <c r="B4082" t="b">
        <f ca="1"/>
        <v>0</v>
      </c>
      <c r="C4082" t="b">
        <f ca="1"/>
        <v>0</v>
      </c>
    </row>
    <row r="4083" spans="1:3" hidden="1">
      <c r="A4083" t="b">
        <f ca="1"/>
        <v>0</v>
      </c>
      <c r="B4083" t="b">
        <f ca="1"/>
        <v>0</v>
      </c>
      <c r="C4083" t="b">
        <f ca="1"/>
        <v>0</v>
      </c>
    </row>
    <row r="4084" spans="1:3" hidden="1">
      <c r="A4084" t="b">
        <f ca="1"/>
        <v>0</v>
      </c>
      <c r="B4084" t="b">
        <f ca="1"/>
        <v>0</v>
      </c>
      <c r="C4084" t="b">
        <f ca="1"/>
        <v>0</v>
      </c>
    </row>
    <row r="4085" spans="1:3" hidden="1">
      <c r="A4085" t="b">
        <f ca="1"/>
        <v>0</v>
      </c>
      <c r="B4085" t="b">
        <f ca="1"/>
        <v>0</v>
      </c>
      <c r="C4085" t="b">
        <f ca="1"/>
        <v>0</v>
      </c>
    </row>
    <row r="4086" spans="1:3" hidden="1">
      <c r="A4086" t="b">
        <f ca="1"/>
        <v>0</v>
      </c>
      <c r="B4086" t="b">
        <f ca="1"/>
        <v>0</v>
      </c>
      <c r="C4086" t="b">
        <f ca="1"/>
        <v>0</v>
      </c>
    </row>
    <row r="4087" spans="1:3" hidden="1">
      <c r="A4087" t="b">
        <f ca="1"/>
        <v>0</v>
      </c>
      <c r="B4087" t="b">
        <f ca="1"/>
        <v>0</v>
      </c>
      <c r="C4087" t="b">
        <f ca="1"/>
        <v>0</v>
      </c>
    </row>
    <row r="4088" spans="1:3" hidden="1">
      <c r="A4088" t="b">
        <f ca="1"/>
        <v>0</v>
      </c>
      <c r="B4088" t="b">
        <f ca="1"/>
        <v>0</v>
      </c>
      <c r="C4088" t="b">
        <f ca="1"/>
        <v>0</v>
      </c>
    </row>
    <row r="4089" spans="1:3" hidden="1">
      <c r="A4089" t="b">
        <f ca="1"/>
        <v>0</v>
      </c>
      <c r="B4089" t="b">
        <f ca="1"/>
        <v>0</v>
      </c>
      <c r="C4089" t="b">
        <f ca="1"/>
        <v>0</v>
      </c>
    </row>
    <row r="4090" spans="1:3" hidden="1">
      <c r="A4090" t="b">
        <f ca="1"/>
        <v>0</v>
      </c>
      <c r="B4090" t="b">
        <f ca="1"/>
        <v>0</v>
      </c>
      <c r="C4090" t="b">
        <f ca="1"/>
        <v>0</v>
      </c>
    </row>
    <row r="4091" spans="1:3" hidden="1">
      <c r="A4091" t="b">
        <f ca="1"/>
        <v>0</v>
      </c>
      <c r="B4091" t="b">
        <f ca="1"/>
        <v>0</v>
      </c>
      <c r="C4091" t="b">
        <f ca="1"/>
        <v>0</v>
      </c>
    </row>
    <row r="4092" spans="1:3" hidden="1">
      <c r="A4092" t="b">
        <f ca="1"/>
        <v>0</v>
      </c>
      <c r="B4092" t="b">
        <f ca="1"/>
        <v>0</v>
      </c>
      <c r="C4092" t="b">
        <f ca="1"/>
        <v>0</v>
      </c>
    </row>
    <row r="4093" spans="1:3" hidden="1">
      <c r="A4093" t="b">
        <f ca="1"/>
        <v>0</v>
      </c>
      <c r="B4093" t="b">
        <f ca="1"/>
        <v>0</v>
      </c>
      <c r="C4093" t="b">
        <f ca="1"/>
        <v>0</v>
      </c>
    </row>
    <row r="4094" spans="1:3" hidden="1">
      <c r="A4094" t="b">
        <f ca="1"/>
        <v>0</v>
      </c>
      <c r="B4094" t="b">
        <f ca="1"/>
        <v>0</v>
      </c>
      <c r="C4094" t="b">
        <f ca="1"/>
        <v>0</v>
      </c>
    </row>
    <row r="4095" spans="1:3" hidden="1">
      <c r="A4095" t="b">
        <f ca="1"/>
        <v>0</v>
      </c>
      <c r="B4095" t="b">
        <f ca="1"/>
        <v>0</v>
      </c>
      <c r="C4095" t="b">
        <f ca="1"/>
        <v>0</v>
      </c>
    </row>
    <row r="4096" spans="1:3" hidden="1">
      <c r="A4096" t="b">
        <f ca="1"/>
        <v>0</v>
      </c>
      <c r="B4096" t="b">
        <f ca="1"/>
        <v>0</v>
      </c>
      <c r="C4096" t="b">
        <f ca="1"/>
        <v>0</v>
      </c>
    </row>
    <row r="4097" spans="1:3" hidden="1">
      <c r="A4097" t="b">
        <f ca="1"/>
        <v>0</v>
      </c>
      <c r="B4097" t="b">
        <f ca="1"/>
        <v>0</v>
      </c>
      <c r="C4097" t="b">
        <f ca="1"/>
        <v>0</v>
      </c>
    </row>
    <row r="4098" spans="1:3" hidden="1">
      <c r="A4098" t="b">
        <f ca="1"/>
        <v>0</v>
      </c>
      <c r="B4098" t="b">
        <f ca="1"/>
        <v>0</v>
      </c>
      <c r="C4098" t="b">
        <f ca="1"/>
        <v>0</v>
      </c>
    </row>
    <row r="4099" spans="1:3" hidden="1">
      <c r="A4099" t="b">
        <f ca="1"/>
        <v>0</v>
      </c>
      <c r="B4099" t="b">
        <f ca="1"/>
        <v>0</v>
      </c>
      <c r="C4099" t="b">
        <f ca="1"/>
        <v>0</v>
      </c>
    </row>
    <row r="4100" spans="1:3" hidden="1">
      <c r="A4100" t="b">
        <f ca="1"/>
        <v>0</v>
      </c>
      <c r="B4100" t="b">
        <f ca="1"/>
        <v>0</v>
      </c>
      <c r="C4100" t="b">
        <f ca="1"/>
        <v>0</v>
      </c>
    </row>
    <row r="4101" spans="1:3" hidden="1">
      <c r="A4101" t="b">
        <f ca="1"/>
        <v>0</v>
      </c>
      <c r="B4101" t="b">
        <f ca="1"/>
        <v>0</v>
      </c>
      <c r="C4101" t="b">
        <f ca="1"/>
        <v>0</v>
      </c>
    </row>
    <row r="4102" spans="1:3" hidden="1">
      <c r="A4102" t="b">
        <f ca="1"/>
        <v>0</v>
      </c>
      <c r="B4102" t="b">
        <f ca="1"/>
        <v>0</v>
      </c>
      <c r="C4102" t="b">
        <f ca="1"/>
        <v>0</v>
      </c>
    </row>
    <row r="4103" spans="1:3" hidden="1">
      <c r="A4103" t="b">
        <f ca="1"/>
        <v>0</v>
      </c>
      <c r="B4103" t="b">
        <f ca="1"/>
        <v>0</v>
      </c>
      <c r="C4103" t="b">
        <f ca="1"/>
        <v>0</v>
      </c>
    </row>
    <row r="4104" spans="1:3" hidden="1">
      <c r="A4104" t="b">
        <f ca="1"/>
        <v>0</v>
      </c>
      <c r="B4104" t="b">
        <f ca="1"/>
        <v>0</v>
      </c>
      <c r="C4104" t="b">
        <f ca="1"/>
        <v>0</v>
      </c>
    </row>
    <row r="4105" spans="1:3" hidden="1">
      <c r="A4105" t="b">
        <f ca="1"/>
        <v>0</v>
      </c>
      <c r="B4105" t="b">
        <f ca="1"/>
        <v>0</v>
      </c>
      <c r="C4105" t="b">
        <f ca="1"/>
        <v>0</v>
      </c>
    </row>
    <row r="4106" spans="1:3" hidden="1">
      <c r="A4106" t="b">
        <f ca="1"/>
        <v>0</v>
      </c>
      <c r="B4106" t="b">
        <f ca="1"/>
        <v>0</v>
      </c>
      <c r="C4106" t="b">
        <f ca="1"/>
        <v>0</v>
      </c>
    </row>
    <row r="4107" spans="1:3" hidden="1">
      <c r="A4107" t="b">
        <f ca="1"/>
        <v>0</v>
      </c>
      <c r="B4107" t="b">
        <f ca="1"/>
        <v>0</v>
      </c>
      <c r="C4107" t="b">
        <f ca="1"/>
        <v>0</v>
      </c>
    </row>
    <row r="4108" spans="1:3" hidden="1">
      <c r="A4108" t="b">
        <f ca="1"/>
        <v>0</v>
      </c>
      <c r="B4108" t="b">
        <f ca="1"/>
        <v>0</v>
      </c>
      <c r="C4108" t="b">
        <f ca="1"/>
        <v>0</v>
      </c>
    </row>
    <row r="4109" spans="1:3" hidden="1">
      <c r="A4109" t="b">
        <f ca="1"/>
        <v>0</v>
      </c>
      <c r="B4109" t="b">
        <f ca="1"/>
        <v>0</v>
      </c>
      <c r="C4109" t="b">
        <f ca="1"/>
        <v>0</v>
      </c>
    </row>
    <row r="4110" spans="1:3" hidden="1">
      <c r="A4110" t="b">
        <f ca="1"/>
        <v>0</v>
      </c>
      <c r="B4110" t="b">
        <f ca="1"/>
        <v>0</v>
      </c>
      <c r="C4110" t="b">
        <f ca="1"/>
        <v>0</v>
      </c>
    </row>
    <row r="4111" spans="1:3" hidden="1">
      <c r="A4111" t="b">
        <f ca="1"/>
        <v>0</v>
      </c>
      <c r="B4111" t="b">
        <f ca="1"/>
        <v>0</v>
      </c>
      <c r="C4111" t="b">
        <f ca="1"/>
        <v>0</v>
      </c>
    </row>
    <row r="4112" spans="1:3" hidden="1">
      <c r="A4112" t="b">
        <f ca="1"/>
        <v>0</v>
      </c>
      <c r="B4112" t="b">
        <f ca="1"/>
        <v>0</v>
      </c>
      <c r="C4112" t="b">
        <f ca="1"/>
        <v>0</v>
      </c>
    </row>
    <row r="4113" spans="1:3" hidden="1">
      <c r="A4113" t="b">
        <f ca="1"/>
        <v>0</v>
      </c>
      <c r="B4113" t="b">
        <f ca="1"/>
        <v>0</v>
      </c>
      <c r="C4113" t="b">
        <f ca="1"/>
        <v>0</v>
      </c>
    </row>
    <row r="4114" spans="1:3" hidden="1">
      <c r="A4114" t="b">
        <f ca="1"/>
        <v>0</v>
      </c>
      <c r="B4114" t="b">
        <f ca="1"/>
        <v>0</v>
      </c>
      <c r="C4114" t="b">
        <f ca="1"/>
        <v>0</v>
      </c>
    </row>
    <row r="4115" spans="1:3" hidden="1">
      <c r="A4115" t="b">
        <f ca="1"/>
        <v>0</v>
      </c>
      <c r="B4115" t="b">
        <f ca="1"/>
        <v>0</v>
      </c>
      <c r="C4115" t="b">
        <f ca="1"/>
        <v>0</v>
      </c>
    </row>
    <row r="4116" spans="1:3" hidden="1">
      <c r="A4116" t="b">
        <f ca="1"/>
        <v>0</v>
      </c>
      <c r="B4116" t="b">
        <f ca="1"/>
        <v>0</v>
      </c>
      <c r="C4116" t="b">
        <f ca="1"/>
        <v>0</v>
      </c>
    </row>
    <row r="4117" spans="1:3" hidden="1">
      <c r="A4117" t="b">
        <f ca="1"/>
        <v>0</v>
      </c>
      <c r="B4117" t="b">
        <f ca="1"/>
        <v>0</v>
      </c>
      <c r="C4117" t="b">
        <f ca="1"/>
        <v>0</v>
      </c>
    </row>
    <row r="4118" spans="1:3" hidden="1">
      <c r="A4118" t="b">
        <f ca="1"/>
        <v>0</v>
      </c>
      <c r="B4118" t="b">
        <f ca="1"/>
        <v>0</v>
      </c>
      <c r="C4118" t="b">
        <f ca="1"/>
        <v>0</v>
      </c>
    </row>
    <row r="4119" spans="1:3" hidden="1">
      <c r="A4119" t="b">
        <f ca="1"/>
        <v>0</v>
      </c>
      <c r="B4119" t="b">
        <f ca="1"/>
        <v>0</v>
      </c>
      <c r="C4119" t="b">
        <f ca="1"/>
        <v>0</v>
      </c>
    </row>
    <row r="4120" spans="1:3" hidden="1">
      <c r="A4120" t="b">
        <f ca="1"/>
        <v>0</v>
      </c>
      <c r="B4120" t="b">
        <f ca="1"/>
        <v>0</v>
      </c>
      <c r="C4120" t="b">
        <f ca="1"/>
        <v>0</v>
      </c>
    </row>
    <row r="4121" spans="1:3" hidden="1">
      <c r="A4121" t="b">
        <f ca="1"/>
        <v>0</v>
      </c>
      <c r="B4121" t="b">
        <f ca="1"/>
        <v>0</v>
      </c>
      <c r="C4121" t="b">
        <f ca="1"/>
        <v>0</v>
      </c>
    </row>
    <row r="4122" spans="1:3" hidden="1">
      <c r="A4122" t="b">
        <f ca="1"/>
        <v>0</v>
      </c>
      <c r="B4122" t="b">
        <f ca="1"/>
        <v>0</v>
      </c>
      <c r="C4122" t="b">
        <f ca="1"/>
        <v>0</v>
      </c>
    </row>
    <row r="4123" spans="1:3" hidden="1">
      <c r="A4123" t="b">
        <f ca="1"/>
        <v>0</v>
      </c>
      <c r="B4123" t="b">
        <f ca="1"/>
        <v>0</v>
      </c>
      <c r="C4123" t="b">
        <f ca="1"/>
        <v>0</v>
      </c>
    </row>
    <row r="4124" spans="1:3" hidden="1">
      <c r="A4124" t="b">
        <f ca="1"/>
        <v>0</v>
      </c>
      <c r="B4124" t="b">
        <f ca="1"/>
        <v>0</v>
      </c>
      <c r="C4124" t="b">
        <f ca="1"/>
        <v>0</v>
      </c>
    </row>
    <row r="4125" spans="1:3" hidden="1">
      <c r="A4125" t="b">
        <f ca="1"/>
        <v>0</v>
      </c>
      <c r="B4125" t="b">
        <f ca="1"/>
        <v>0</v>
      </c>
      <c r="C4125" t="b">
        <f ca="1"/>
        <v>0</v>
      </c>
    </row>
    <row r="4126" spans="1:3" hidden="1">
      <c r="A4126" t="b">
        <f ca="1"/>
        <v>0</v>
      </c>
      <c r="B4126" t="b">
        <f ca="1"/>
        <v>0</v>
      </c>
      <c r="C4126" t="b">
        <f ca="1"/>
        <v>0</v>
      </c>
    </row>
    <row r="4127" spans="1:3" hidden="1">
      <c r="A4127" t="b">
        <f ca="1"/>
        <v>0</v>
      </c>
      <c r="B4127" t="b">
        <f ca="1"/>
        <v>0</v>
      </c>
      <c r="C4127" t="b">
        <f ca="1"/>
        <v>0</v>
      </c>
    </row>
    <row r="4128" spans="1:3" hidden="1">
      <c r="A4128" t="b">
        <f ca="1"/>
        <v>0</v>
      </c>
      <c r="B4128" t="b">
        <f ca="1"/>
        <v>0</v>
      </c>
      <c r="C4128" t="b">
        <f ca="1"/>
        <v>0</v>
      </c>
    </row>
    <row r="4129" spans="1:3" hidden="1">
      <c r="A4129" t="b">
        <f ca="1"/>
        <v>0</v>
      </c>
      <c r="B4129" t="b">
        <f ca="1"/>
        <v>0</v>
      </c>
      <c r="C4129" t="b">
        <f ca="1"/>
        <v>0</v>
      </c>
    </row>
    <row r="4130" spans="1:3" hidden="1">
      <c r="A4130" t="b">
        <f ca="1"/>
        <v>0</v>
      </c>
      <c r="B4130" t="b">
        <f ca="1"/>
        <v>0</v>
      </c>
      <c r="C4130" t="b">
        <f ca="1"/>
        <v>0</v>
      </c>
    </row>
    <row r="4131" spans="1:3" hidden="1">
      <c r="A4131" t="b">
        <f ca="1"/>
        <v>0</v>
      </c>
      <c r="B4131" t="b">
        <f ca="1"/>
        <v>0</v>
      </c>
      <c r="C4131" t="b">
        <f ca="1"/>
        <v>0</v>
      </c>
    </row>
    <row r="4132" spans="1:3" hidden="1">
      <c r="A4132" t="b">
        <f ca="1"/>
        <v>0</v>
      </c>
      <c r="B4132" t="b">
        <f ca="1"/>
        <v>0</v>
      </c>
      <c r="C4132" t="b">
        <f ca="1"/>
        <v>0</v>
      </c>
    </row>
    <row r="4133" spans="1:3" hidden="1">
      <c r="A4133" t="b">
        <f ca="1"/>
        <v>0</v>
      </c>
      <c r="B4133" t="b">
        <f ca="1"/>
        <v>0</v>
      </c>
      <c r="C4133" t="b">
        <f ca="1"/>
        <v>0</v>
      </c>
    </row>
    <row r="4134" spans="1:3" hidden="1">
      <c r="A4134" t="b">
        <f ca="1"/>
        <v>0</v>
      </c>
      <c r="B4134" t="b">
        <f ca="1"/>
        <v>0</v>
      </c>
      <c r="C4134" t="b">
        <f ca="1"/>
        <v>0</v>
      </c>
    </row>
    <row r="4135" spans="1:3" hidden="1">
      <c r="A4135" t="b">
        <f ca="1"/>
        <v>0</v>
      </c>
      <c r="B4135" t="b">
        <f ca="1"/>
        <v>0</v>
      </c>
      <c r="C4135" t="b">
        <f ca="1"/>
        <v>0</v>
      </c>
    </row>
    <row r="4136" spans="1:3" hidden="1">
      <c r="A4136" t="b">
        <f ca="1"/>
        <v>0</v>
      </c>
      <c r="B4136" t="b">
        <f ca="1"/>
        <v>0</v>
      </c>
      <c r="C4136" t="b">
        <f ca="1"/>
        <v>0</v>
      </c>
    </row>
    <row r="4137" spans="1:3" hidden="1">
      <c r="A4137" t="b">
        <f ca="1"/>
        <v>0</v>
      </c>
      <c r="B4137" t="b">
        <f ca="1"/>
        <v>0</v>
      </c>
      <c r="C4137" t="b">
        <f ca="1"/>
        <v>0</v>
      </c>
    </row>
    <row r="4138" spans="1:3" hidden="1">
      <c r="A4138" t="b">
        <f ca="1"/>
        <v>0</v>
      </c>
      <c r="B4138" t="b">
        <f ca="1"/>
        <v>0</v>
      </c>
      <c r="C4138" t="b">
        <f ca="1"/>
        <v>0</v>
      </c>
    </row>
    <row r="4139" spans="1:3" hidden="1">
      <c r="A4139" t="b">
        <f ca="1"/>
        <v>0</v>
      </c>
      <c r="B4139" t="b">
        <f ca="1"/>
        <v>0</v>
      </c>
      <c r="C4139" t="b">
        <f ca="1"/>
        <v>0</v>
      </c>
    </row>
    <row r="4140" spans="1:3" hidden="1">
      <c r="A4140" t="b">
        <f ca="1"/>
        <v>0</v>
      </c>
      <c r="B4140" t="b">
        <f ca="1"/>
        <v>0</v>
      </c>
      <c r="C4140" t="b">
        <f ca="1"/>
        <v>0</v>
      </c>
    </row>
    <row r="4141" spans="1:3" hidden="1">
      <c r="A4141" t="b">
        <f ca="1"/>
        <v>0</v>
      </c>
      <c r="B4141" t="b">
        <f ca="1"/>
        <v>0</v>
      </c>
      <c r="C4141" t="b">
        <f ca="1"/>
        <v>0</v>
      </c>
    </row>
    <row r="4142" spans="1:3" hidden="1">
      <c r="A4142" t="b">
        <f ca="1"/>
        <v>0</v>
      </c>
      <c r="B4142" t="b">
        <f ca="1"/>
        <v>0</v>
      </c>
      <c r="C4142" t="b">
        <f ca="1"/>
        <v>0</v>
      </c>
    </row>
    <row r="4143" spans="1:3" hidden="1">
      <c r="A4143" t="b">
        <f ca="1"/>
        <v>0</v>
      </c>
      <c r="B4143" t="b">
        <f ca="1"/>
        <v>0</v>
      </c>
      <c r="C4143" t="b">
        <f ca="1"/>
        <v>0</v>
      </c>
    </row>
    <row r="4144" spans="1:3" hidden="1">
      <c r="A4144" t="b">
        <f ca="1"/>
        <v>0</v>
      </c>
      <c r="B4144" t="b">
        <f ca="1"/>
        <v>0</v>
      </c>
      <c r="C4144" t="b">
        <f ca="1"/>
        <v>0</v>
      </c>
    </row>
    <row r="4145" spans="1:3" hidden="1">
      <c r="A4145" t="b">
        <f ca="1"/>
        <v>0</v>
      </c>
      <c r="B4145" t="b">
        <f ca="1"/>
        <v>0</v>
      </c>
      <c r="C4145" t="b">
        <f ca="1"/>
        <v>0</v>
      </c>
    </row>
    <row r="4146" spans="1:3" hidden="1">
      <c r="A4146" t="b">
        <f ca="1"/>
        <v>0</v>
      </c>
      <c r="B4146" t="b">
        <f ca="1"/>
        <v>0</v>
      </c>
      <c r="C4146" t="b">
        <f ca="1"/>
        <v>0</v>
      </c>
    </row>
    <row r="4147" spans="1:3" hidden="1">
      <c r="A4147" t="b">
        <f ca="1"/>
        <v>0</v>
      </c>
      <c r="B4147" t="b">
        <f ca="1"/>
        <v>0</v>
      </c>
      <c r="C4147" t="b">
        <f ca="1"/>
        <v>0</v>
      </c>
    </row>
    <row r="4148" spans="1:3" hidden="1">
      <c r="A4148" t="b">
        <f ca="1"/>
        <v>0</v>
      </c>
      <c r="B4148" t="b">
        <f ca="1"/>
        <v>0</v>
      </c>
      <c r="C4148" t="b">
        <f ca="1"/>
        <v>0</v>
      </c>
    </row>
    <row r="4149" spans="1:3" hidden="1">
      <c r="A4149" t="b">
        <f ca="1"/>
        <v>0</v>
      </c>
      <c r="B4149" t="b">
        <f ca="1"/>
        <v>0</v>
      </c>
      <c r="C4149" t="b">
        <f ca="1"/>
        <v>0</v>
      </c>
    </row>
    <row r="4150" spans="1:3" hidden="1">
      <c r="A4150" t="b">
        <f ca="1"/>
        <v>0</v>
      </c>
      <c r="B4150" t="b">
        <f ca="1"/>
        <v>0</v>
      </c>
      <c r="C4150" t="b">
        <f ca="1"/>
        <v>0</v>
      </c>
    </row>
    <row r="4151" spans="1:3" hidden="1">
      <c r="A4151" t="b">
        <f ca="1"/>
        <v>0</v>
      </c>
      <c r="B4151" t="b">
        <f ca="1"/>
        <v>0</v>
      </c>
      <c r="C4151" t="b">
        <f ca="1"/>
        <v>0</v>
      </c>
    </row>
    <row r="4152" spans="1:3" hidden="1">
      <c r="A4152" t="b">
        <f ca="1"/>
        <v>0</v>
      </c>
      <c r="B4152" t="b">
        <f ca="1"/>
        <v>0</v>
      </c>
      <c r="C4152" t="b">
        <f ca="1"/>
        <v>0</v>
      </c>
    </row>
    <row r="4153" spans="1:3" hidden="1">
      <c r="A4153" t="b">
        <f ca="1"/>
        <v>0</v>
      </c>
      <c r="B4153" t="b">
        <f ca="1"/>
        <v>0</v>
      </c>
      <c r="C4153" t="b">
        <f ca="1"/>
        <v>0</v>
      </c>
    </row>
    <row r="4154" spans="1:3" hidden="1">
      <c r="A4154" t="b">
        <f ca="1"/>
        <v>0</v>
      </c>
      <c r="B4154" t="b">
        <f ca="1"/>
        <v>0</v>
      </c>
      <c r="C4154" t="b">
        <f ca="1"/>
        <v>0</v>
      </c>
    </row>
    <row r="4155" spans="1:3" hidden="1">
      <c r="A4155" t="b">
        <f ca="1"/>
        <v>0</v>
      </c>
      <c r="B4155" t="b">
        <f ca="1"/>
        <v>0</v>
      </c>
      <c r="C4155" t="b">
        <f ca="1"/>
        <v>0</v>
      </c>
    </row>
    <row r="4156" spans="1:3" hidden="1">
      <c r="A4156" t="b">
        <f ca="1"/>
        <v>0</v>
      </c>
      <c r="B4156" t="b">
        <f ca="1"/>
        <v>0</v>
      </c>
      <c r="C4156" t="b">
        <f ca="1"/>
        <v>0</v>
      </c>
    </row>
    <row r="4157" spans="1:3" hidden="1">
      <c r="A4157" t="b">
        <f ca="1"/>
        <v>0</v>
      </c>
      <c r="B4157" t="b">
        <f ca="1"/>
        <v>0</v>
      </c>
      <c r="C4157" t="b">
        <f ca="1"/>
        <v>0</v>
      </c>
    </row>
    <row r="4158" spans="1:3" hidden="1">
      <c r="A4158" t="b">
        <f ca="1"/>
        <v>0</v>
      </c>
      <c r="B4158" t="b">
        <f ca="1"/>
        <v>0</v>
      </c>
      <c r="C4158" t="b">
        <f ca="1"/>
        <v>0</v>
      </c>
    </row>
    <row r="4159" spans="1:3" hidden="1">
      <c r="A4159" t="b">
        <f ca="1"/>
        <v>0</v>
      </c>
      <c r="B4159" t="b">
        <f ca="1"/>
        <v>0</v>
      </c>
      <c r="C4159" t="b">
        <f ca="1"/>
        <v>0</v>
      </c>
    </row>
    <row r="4160" spans="1:3" hidden="1">
      <c r="A4160" t="b">
        <f ca="1"/>
        <v>0</v>
      </c>
      <c r="B4160" t="b">
        <f ca="1"/>
        <v>0</v>
      </c>
      <c r="C4160" t="b">
        <f ca="1"/>
        <v>0</v>
      </c>
    </row>
    <row r="4161" spans="1:3" hidden="1">
      <c r="A4161" t="b">
        <f ca="1"/>
        <v>0</v>
      </c>
      <c r="B4161" t="b">
        <f ca="1"/>
        <v>0</v>
      </c>
      <c r="C4161" t="b">
        <f ca="1"/>
        <v>0</v>
      </c>
    </row>
    <row r="4162" spans="1:3" hidden="1">
      <c r="A4162" t="b">
        <f ca="1"/>
        <v>0</v>
      </c>
      <c r="B4162" t="b">
        <f ca="1"/>
        <v>0</v>
      </c>
      <c r="C4162" t="b">
        <f ca="1"/>
        <v>0</v>
      </c>
    </row>
    <row r="4163" spans="1:3" hidden="1">
      <c r="A4163" t="b">
        <f ca="1"/>
        <v>0</v>
      </c>
      <c r="B4163" t="b">
        <f ca="1"/>
        <v>0</v>
      </c>
      <c r="C4163" t="b">
        <f ca="1"/>
        <v>0</v>
      </c>
    </row>
    <row r="4164" spans="1:3" hidden="1">
      <c r="A4164" t="b">
        <f ca="1"/>
        <v>0</v>
      </c>
      <c r="B4164" t="b">
        <f ca="1"/>
        <v>0</v>
      </c>
      <c r="C4164" t="b">
        <f ca="1"/>
        <v>0</v>
      </c>
    </row>
    <row r="4165" spans="1:3" hidden="1">
      <c r="A4165" t="b">
        <f ca="1"/>
        <v>0</v>
      </c>
      <c r="B4165" t="b">
        <f ca="1"/>
        <v>0</v>
      </c>
      <c r="C4165" t="b">
        <f ca="1"/>
        <v>0</v>
      </c>
    </row>
    <row r="4166" spans="1:3" hidden="1">
      <c r="A4166" t="b">
        <f ca="1"/>
        <v>0</v>
      </c>
      <c r="B4166" t="b">
        <f ca="1"/>
        <v>0</v>
      </c>
      <c r="C4166" t="b">
        <f ca="1"/>
        <v>0</v>
      </c>
    </row>
    <row r="4167" spans="1:3" hidden="1">
      <c r="A4167" t="b">
        <f ca="1"/>
        <v>0</v>
      </c>
      <c r="B4167" t="b">
        <f ca="1"/>
        <v>0</v>
      </c>
      <c r="C4167" t="b">
        <f ca="1"/>
        <v>0</v>
      </c>
    </row>
    <row r="4168" spans="1:3" hidden="1">
      <c r="A4168" t="b">
        <f ca="1"/>
        <v>0</v>
      </c>
      <c r="B4168" t="b">
        <f ca="1"/>
        <v>0</v>
      </c>
      <c r="C4168" t="b">
        <f ca="1"/>
        <v>0</v>
      </c>
    </row>
    <row r="4169" spans="1:3" hidden="1">
      <c r="A4169" t="b">
        <f ca="1"/>
        <v>0</v>
      </c>
      <c r="B4169" t="b">
        <f ca="1"/>
        <v>0</v>
      </c>
      <c r="C4169" t="b">
        <f ca="1"/>
        <v>0</v>
      </c>
    </row>
    <row r="4170" spans="1:3" hidden="1">
      <c r="A4170" t="b">
        <f ca="1"/>
        <v>0</v>
      </c>
      <c r="B4170" t="b">
        <f ca="1"/>
        <v>0</v>
      </c>
      <c r="C4170" t="b">
        <f ca="1"/>
        <v>0</v>
      </c>
    </row>
    <row r="4171" spans="1:3" hidden="1">
      <c r="A4171" t="b">
        <f ca="1"/>
        <v>0</v>
      </c>
      <c r="B4171" t="b">
        <f ca="1"/>
        <v>0</v>
      </c>
      <c r="C4171" t="b">
        <f ca="1"/>
        <v>0</v>
      </c>
    </row>
    <row r="4172" spans="1:3" hidden="1">
      <c r="A4172" t="b">
        <f ca="1"/>
        <v>0</v>
      </c>
      <c r="B4172" t="b">
        <f ca="1"/>
        <v>0</v>
      </c>
      <c r="C4172" t="b">
        <f ca="1"/>
        <v>0</v>
      </c>
    </row>
    <row r="4173" spans="1:3" hidden="1">
      <c r="A4173" t="b">
        <f ca="1"/>
        <v>0</v>
      </c>
      <c r="B4173" t="b">
        <f ca="1"/>
        <v>0</v>
      </c>
      <c r="C4173" t="b">
        <f ca="1"/>
        <v>0</v>
      </c>
    </row>
    <row r="4174" spans="1:3" hidden="1">
      <c r="A4174" t="b">
        <f ca="1"/>
        <v>0</v>
      </c>
      <c r="B4174" t="b">
        <f ca="1"/>
        <v>0</v>
      </c>
      <c r="C4174" t="b">
        <f ca="1"/>
        <v>0</v>
      </c>
    </row>
    <row r="4175" spans="1:3" hidden="1">
      <c r="A4175" t="b">
        <f ca="1"/>
        <v>0</v>
      </c>
      <c r="B4175" t="b">
        <f ca="1"/>
        <v>0</v>
      </c>
      <c r="C4175" t="b">
        <f ca="1"/>
        <v>0</v>
      </c>
    </row>
    <row r="4176" spans="1:3" hidden="1">
      <c r="A4176" t="b">
        <f ca="1"/>
        <v>0</v>
      </c>
      <c r="B4176" t="b">
        <f ca="1"/>
        <v>0</v>
      </c>
      <c r="C4176" t="b">
        <f ca="1"/>
        <v>0</v>
      </c>
    </row>
    <row r="4177" spans="1:3" hidden="1">
      <c r="A4177" t="b">
        <f ca="1"/>
        <v>0</v>
      </c>
      <c r="B4177" t="b">
        <f ca="1"/>
        <v>0</v>
      </c>
      <c r="C4177" t="b">
        <f ca="1"/>
        <v>0</v>
      </c>
    </row>
    <row r="4178" spans="1:3" hidden="1">
      <c r="A4178" t="b">
        <f ca="1"/>
        <v>0</v>
      </c>
      <c r="B4178" t="b">
        <f ca="1"/>
        <v>0</v>
      </c>
      <c r="C4178" t="b">
        <f ca="1"/>
        <v>0</v>
      </c>
    </row>
    <row r="4179" spans="1:3" hidden="1">
      <c r="A4179" t="b">
        <f ca="1"/>
        <v>0</v>
      </c>
      <c r="B4179" t="b">
        <f ca="1"/>
        <v>0</v>
      </c>
      <c r="C4179" t="b">
        <f ca="1"/>
        <v>0</v>
      </c>
    </row>
    <row r="4180" spans="1:3" hidden="1">
      <c r="A4180" t="b">
        <f ca="1"/>
        <v>0</v>
      </c>
      <c r="B4180" t="b">
        <f ca="1"/>
        <v>0</v>
      </c>
      <c r="C4180" t="b">
        <f ca="1"/>
        <v>0</v>
      </c>
    </row>
    <row r="4181" spans="1:3" hidden="1">
      <c r="A4181" t="b">
        <f ca="1"/>
        <v>0</v>
      </c>
      <c r="B4181" t="b">
        <f ca="1"/>
        <v>0</v>
      </c>
      <c r="C4181" t="b">
        <f ca="1"/>
        <v>0</v>
      </c>
    </row>
    <row r="4182" spans="1:3" hidden="1">
      <c r="A4182" t="b">
        <f ca="1"/>
        <v>0</v>
      </c>
      <c r="B4182" t="b">
        <f ca="1"/>
        <v>0</v>
      </c>
      <c r="C4182" t="b">
        <f ca="1"/>
        <v>0</v>
      </c>
    </row>
    <row r="4183" spans="1:3" hidden="1">
      <c r="A4183" t="b">
        <f ca="1"/>
        <v>0</v>
      </c>
      <c r="B4183" t="b">
        <f ca="1"/>
        <v>0</v>
      </c>
      <c r="C4183" t="b">
        <f ca="1"/>
        <v>0</v>
      </c>
    </row>
    <row r="4184" spans="1:3" hidden="1">
      <c r="A4184" t="b">
        <f ca="1"/>
        <v>0</v>
      </c>
      <c r="B4184" t="b">
        <f ca="1"/>
        <v>0</v>
      </c>
      <c r="C4184" t="b">
        <f ca="1"/>
        <v>0</v>
      </c>
    </row>
    <row r="4185" spans="1:3" hidden="1">
      <c r="A4185" t="b">
        <f ca="1"/>
        <v>0</v>
      </c>
      <c r="B4185" t="b">
        <f ca="1"/>
        <v>0</v>
      </c>
      <c r="C4185" t="b">
        <f ca="1"/>
        <v>0</v>
      </c>
    </row>
    <row r="4186" spans="1:3" hidden="1">
      <c r="A4186" t="b">
        <f ca="1"/>
        <v>0</v>
      </c>
      <c r="B4186" t="b">
        <f ca="1"/>
        <v>0</v>
      </c>
      <c r="C4186" t="b">
        <f ca="1"/>
        <v>0</v>
      </c>
    </row>
    <row r="4187" spans="1:3" hidden="1">
      <c r="A4187" t="b">
        <f ca="1"/>
        <v>0</v>
      </c>
      <c r="B4187" t="b">
        <f ca="1"/>
        <v>0</v>
      </c>
      <c r="C4187" t="b">
        <f ca="1"/>
        <v>0</v>
      </c>
    </row>
    <row r="4188" spans="1:3" hidden="1">
      <c r="A4188" t="b">
        <f ca="1"/>
        <v>0</v>
      </c>
      <c r="B4188" t="b">
        <f ca="1"/>
        <v>0</v>
      </c>
      <c r="C4188" t="b">
        <f ca="1"/>
        <v>0</v>
      </c>
    </row>
    <row r="4189" spans="1:3" hidden="1">
      <c r="A4189" t="b">
        <f ca="1"/>
        <v>0</v>
      </c>
      <c r="B4189" t="b">
        <f ca="1"/>
        <v>0</v>
      </c>
      <c r="C4189" t="b">
        <f ca="1"/>
        <v>0</v>
      </c>
    </row>
    <row r="4190" spans="1:3" hidden="1">
      <c r="A4190" t="b">
        <f ca="1"/>
        <v>0</v>
      </c>
      <c r="B4190" t="b">
        <f ca="1"/>
        <v>0</v>
      </c>
      <c r="C4190" t="b">
        <f ca="1"/>
        <v>0</v>
      </c>
    </row>
    <row r="4191" spans="1:3" hidden="1">
      <c r="A4191" t="b">
        <f ca="1"/>
        <v>0</v>
      </c>
      <c r="B4191" t="b">
        <f ca="1"/>
        <v>0</v>
      </c>
      <c r="C4191" t="b">
        <f ca="1"/>
        <v>0</v>
      </c>
    </row>
    <row r="4192" spans="1:3" hidden="1">
      <c r="A4192" t="b">
        <f ca="1"/>
        <v>0</v>
      </c>
      <c r="B4192" t="b">
        <f ca="1"/>
        <v>0</v>
      </c>
      <c r="C4192" t="b">
        <f ca="1"/>
        <v>0</v>
      </c>
    </row>
    <row r="4193" spans="1:3" hidden="1">
      <c r="A4193" t="b">
        <f ca="1"/>
        <v>0</v>
      </c>
      <c r="B4193" t="b">
        <f ca="1"/>
        <v>0</v>
      </c>
      <c r="C4193" t="b">
        <f ca="1"/>
        <v>0</v>
      </c>
    </row>
    <row r="4194" spans="1:3" hidden="1">
      <c r="A4194" t="b">
        <f ca="1"/>
        <v>0</v>
      </c>
      <c r="B4194" t="b">
        <f ca="1"/>
        <v>0</v>
      </c>
      <c r="C4194" t="b">
        <f ca="1"/>
        <v>0</v>
      </c>
    </row>
    <row r="4195" spans="1:3" hidden="1">
      <c r="A4195" t="b">
        <f ca="1"/>
        <v>0</v>
      </c>
      <c r="B4195" t="b">
        <f ca="1"/>
        <v>0</v>
      </c>
      <c r="C4195" t="b">
        <f ca="1"/>
        <v>0</v>
      </c>
    </row>
    <row r="4196" spans="1:3" hidden="1">
      <c r="A4196" t="b">
        <f ca="1"/>
        <v>0</v>
      </c>
      <c r="B4196" t="b">
        <f ca="1"/>
        <v>0</v>
      </c>
      <c r="C4196" t="b">
        <f ca="1"/>
        <v>0</v>
      </c>
    </row>
    <row r="4197" spans="1:3" hidden="1">
      <c r="A4197" t="b">
        <f ca="1"/>
        <v>0</v>
      </c>
      <c r="B4197" t="b">
        <f ca="1"/>
        <v>0</v>
      </c>
      <c r="C4197" t="b">
        <f ca="1"/>
        <v>0</v>
      </c>
    </row>
    <row r="4198" spans="1:3" hidden="1">
      <c r="A4198" t="b">
        <f ca="1"/>
        <v>0</v>
      </c>
      <c r="B4198" t="b">
        <f ca="1"/>
        <v>0</v>
      </c>
      <c r="C4198" t="b">
        <f ca="1"/>
        <v>0</v>
      </c>
    </row>
    <row r="4199" spans="1:3" hidden="1">
      <c r="A4199" t="b">
        <f ca="1"/>
        <v>0</v>
      </c>
      <c r="B4199" t="b">
        <f ca="1"/>
        <v>0</v>
      </c>
      <c r="C4199" t="b">
        <f ca="1"/>
        <v>0</v>
      </c>
    </row>
    <row r="4200" spans="1:3" hidden="1">
      <c r="A4200" t="b">
        <f ca="1"/>
        <v>0</v>
      </c>
      <c r="B4200" t="b">
        <f ca="1"/>
        <v>0</v>
      </c>
      <c r="C4200" t="b">
        <f ca="1"/>
        <v>0</v>
      </c>
    </row>
    <row r="4201" spans="1:3" hidden="1">
      <c r="A4201" t="b">
        <f ca="1"/>
        <v>0</v>
      </c>
      <c r="B4201" t="b">
        <f ca="1"/>
        <v>0</v>
      </c>
      <c r="C4201" t="b">
        <f ca="1"/>
        <v>0</v>
      </c>
    </row>
    <row r="4202" spans="1:3" hidden="1">
      <c r="A4202" t="b">
        <f ca="1"/>
        <v>0</v>
      </c>
      <c r="B4202" t="b">
        <f ca="1"/>
        <v>0</v>
      </c>
      <c r="C4202" t="b">
        <f ca="1"/>
        <v>0</v>
      </c>
    </row>
    <row r="4203" spans="1:3" hidden="1">
      <c r="A4203" t="b">
        <f ca="1"/>
        <v>0</v>
      </c>
      <c r="B4203" t="b">
        <f ca="1"/>
        <v>0</v>
      </c>
      <c r="C4203" t="b">
        <f ca="1"/>
        <v>0</v>
      </c>
    </row>
    <row r="4204" spans="1:3" hidden="1">
      <c r="A4204" t="b">
        <f ca="1"/>
        <v>0</v>
      </c>
      <c r="B4204" t="b">
        <f ca="1"/>
        <v>0</v>
      </c>
      <c r="C4204" t="b">
        <f ca="1"/>
        <v>0</v>
      </c>
    </row>
    <row r="4205" spans="1:3" hidden="1">
      <c r="A4205" t="b">
        <f ca="1"/>
        <v>0</v>
      </c>
      <c r="B4205" t="b">
        <f ca="1"/>
        <v>0</v>
      </c>
      <c r="C4205" t="b">
        <f ca="1"/>
        <v>0</v>
      </c>
    </row>
    <row r="4206" spans="1:3" hidden="1">
      <c r="A4206" t="b">
        <f ca="1"/>
        <v>0</v>
      </c>
      <c r="B4206" t="b">
        <f ca="1"/>
        <v>0</v>
      </c>
      <c r="C4206" t="b">
        <f ca="1"/>
        <v>0</v>
      </c>
    </row>
    <row r="4207" spans="1:3" hidden="1">
      <c r="A4207" t="b">
        <f ca="1"/>
        <v>0</v>
      </c>
      <c r="B4207" t="b">
        <f ca="1"/>
        <v>0</v>
      </c>
      <c r="C4207" t="b">
        <f ca="1"/>
        <v>0</v>
      </c>
    </row>
    <row r="4208" spans="1:3" hidden="1">
      <c r="A4208" t="b">
        <f ca="1"/>
        <v>0</v>
      </c>
      <c r="B4208" t="b">
        <f ca="1"/>
        <v>0</v>
      </c>
      <c r="C4208" t="b">
        <f ca="1"/>
        <v>0</v>
      </c>
    </row>
    <row r="4209" spans="1:3" hidden="1">
      <c r="A4209" t="b">
        <f ca="1"/>
        <v>0</v>
      </c>
      <c r="B4209" t="b">
        <f ca="1"/>
        <v>0</v>
      </c>
      <c r="C4209" t="b">
        <f ca="1"/>
        <v>0</v>
      </c>
    </row>
    <row r="4210" spans="1:3" hidden="1">
      <c r="A4210" t="b">
        <f ca="1"/>
        <v>0</v>
      </c>
      <c r="B4210" t="b">
        <f ca="1"/>
        <v>0</v>
      </c>
      <c r="C4210" t="b">
        <f ca="1"/>
        <v>0</v>
      </c>
    </row>
    <row r="4211" spans="1:3" hidden="1">
      <c r="A4211" t="b">
        <f ca="1"/>
        <v>0</v>
      </c>
      <c r="B4211" t="b">
        <f ca="1"/>
        <v>0</v>
      </c>
      <c r="C4211" t="b">
        <f ca="1"/>
        <v>0</v>
      </c>
    </row>
    <row r="4212" spans="1:3" hidden="1">
      <c r="A4212" t="b">
        <f ca="1"/>
        <v>0</v>
      </c>
      <c r="B4212" t="b">
        <f ca="1"/>
        <v>0</v>
      </c>
      <c r="C4212" t="b">
        <f ca="1"/>
        <v>0</v>
      </c>
    </row>
    <row r="4213" spans="1:3" hidden="1">
      <c r="A4213" t="b">
        <f ca="1"/>
        <v>0</v>
      </c>
      <c r="B4213" t="b">
        <f ca="1"/>
        <v>0</v>
      </c>
      <c r="C4213" t="b">
        <f ca="1"/>
        <v>0</v>
      </c>
    </row>
    <row r="4214" spans="1:3" hidden="1">
      <c r="A4214" t="b">
        <f ca="1"/>
        <v>0</v>
      </c>
      <c r="B4214" t="b">
        <f ca="1"/>
        <v>0</v>
      </c>
      <c r="C4214" t="b">
        <f ca="1"/>
        <v>0</v>
      </c>
    </row>
    <row r="4215" spans="1:3" hidden="1">
      <c r="A4215" t="b">
        <f ca="1"/>
        <v>0</v>
      </c>
      <c r="B4215" t="b">
        <f ca="1"/>
        <v>0</v>
      </c>
      <c r="C4215" t="b">
        <f ca="1"/>
        <v>0</v>
      </c>
    </row>
    <row r="4216" spans="1:3" hidden="1">
      <c r="A4216" t="b">
        <f ca="1"/>
        <v>0</v>
      </c>
      <c r="B4216" t="b">
        <f ca="1"/>
        <v>0</v>
      </c>
      <c r="C4216" t="b">
        <f ca="1"/>
        <v>0</v>
      </c>
    </row>
    <row r="4217" spans="1:3" hidden="1">
      <c r="A4217" t="b">
        <f ca="1"/>
        <v>0</v>
      </c>
      <c r="B4217" t="b">
        <f ca="1"/>
        <v>0</v>
      </c>
      <c r="C4217" t="b">
        <f ca="1"/>
        <v>0</v>
      </c>
    </row>
    <row r="4218" spans="1:3" hidden="1">
      <c r="A4218" t="b">
        <f ca="1"/>
        <v>0</v>
      </c>
      <c r="B4218" t="b">
        <f ca="1"/>
        <v>0</v>
      </c>
      <c r="C4218" t="b">
        <f ca="1"/>
        <v>0</v>
      </c>
    </row>
    <row r="4219" spans="1:3" hidden="1">
      <c r="A4219" t="b">
        <f ca="1"/>
        <v>0</v>
      </c>
      <c r="B4219" t="b">
        <f ca="1"/>
        <v>0</v>
      </c>
      <c r="C4219" t="b">
        <f ca="1"/>
        <v>0</v>
      </c>
    </row>
    <row r="4220" spans="1:3" hidden="1">
      <c r="A4220" t="b">
        <f ca="1"/>
        <v>0</v>
      </c>
      <c r="B4220" t="b">
        <f ca="1"/>
        <v>0</v>
      </c>
      <c r="C4220" t="b">
        <f ca="1"/>
        <v>0</v>
      </c>
    </row>
    <row r="4221" spans="1:3" hidden="1">
      <c r="A4221" t="b">
        <f ca="1"/>
        <v>0</v>
      </c>
      <c r="B4221" t="b">
        <f ca="1"/>
        <v>0</v>
      </c>
      <c r="C4221" t="b">
        <f ca="1"/>
        <v>0</v>
      </c>
    </row>
    <row r="4222" spans="1:3" hidden="1">
      <c r="A4222" t="b">
        <f ca="1"/>
        <v>0</v>
      </c>
      <c r="B4222" t="b">
        <f ca="1"/>
        <v>0</v>
      </c>
      <c r="C4222" t="b">
        <f ca="1"/>
        <v>0</v>
      </c>
    </row>
    <row r="4223" spans="1:3" hidden="1">
      <c r="A4223" t="b">
        <f ca="1"/>
        <v>0</v>
      </c>
      <c r="B4223" t="b">
        <f ca="1"/>
        <v>0</v>
      </c>
      <c r="C4223" t="b">
        <f ca="1"/>
        <v>0</v>
      </c>
    </row>
    <row r="4224" spans="1:3" hidden="1">
      <c r="A4224" t="b">
        <f ca="1"/>
        <v>0</v>
      </c>
      <c r="B4224" t="b">
        <f ca="1"/>
        <v>0</v>
      </c>
      <c r="C4224" t="b">
        <f ca="1"/>
        <v>0</v>
      </c>
    </row>
    <row r="4225" spans="1:3" hidden="1">
      <c r="A4225" t="b">
        <f ca="1"/>
        <v>0</v>
      </c>
      <c r="B4225" t="b">
        <f ca="1"/>
        <v>0</v>
      </c>
      <c r="C4225" t="b">
        <f ca="1"/>
        <v>0</v>
      </c>
    </row>
    <row r="4226" spans="1:3" hidden="1">
      <c r="A4226" t="b">
        <f ca="1"/>
        <v>0</v>
      </c>
      <c r="B4226" t="b">
        <f ca="1"/>
        <v>0</v>
      </c>
      <c r="C4226" t="b">
        <f ca="1"/>
        <v>0</v>
      </c>
    </row>
    <row r="4227" spans="1:3" hidden="1">
      <c r="A4227" t="b">
        <f ca="1"/>
        <v>0</v>
      </c>
      <c r="B4227" t="b">
        <f ca="1"/>
        <v>0</v>
      </c>
      <c r="C4227" t="b">
        <f ca="1"/>
        <v>0</v>
      </c>
    </row>
    <row r="4228" spans="1:3" hidden="1">
      <c r="A4228" t="b">
        <f ca="1"/>
        <v>0</v>
      </c>
      <c r="B4228" t="b">
        <f ca="1"/>
        <v>0</v>
      </c>
      <c r="C4228" t="b">
        <f ca="1"/>
        <v>0</v>
      </c>
    </row>
    <row r="4229" spans="1:3" hidden="1">
      <c r="A4229" t="b">
        <f ca="1"/>
        <v>0</v>
      </c>
      <c r="B4229" t="b">
        <f ca="1"/>
        <v>0</v>
      </c>
      <c r="C4229" t="b">
        <f ca="1"/>
        <v>0</v>
      </c>
    </row>
    <row r="4230" spans="1:3" hidden="1">
      <c r="A4230" t="b">
        <f ca="1"/>
        <v>0</v>
      </c>
      <c r="B4230" t="b">
        <f ca="1"/>
        <v>0</v>
      </c>
      <c r="C4230" t="b">
        <f ca="1"/>
        <v>0</v>
      </c>
    </row>
    <row r="4231" spans="1:3" hidden="1">
      <c r="A4231" t="b">
        <f ca="1"/>
        <v>0</v>
      </c>
      <c r="B4231" t="b">
        <f ca="1"/>
        <v>0</v>
      </c>
      <c r="C4231" t="b">
        <f ca="1"/>
        <v>0</v>
      </c>
    </row>
    <row r="4232" spans="1:3" hidden="1">
      <c r="A4232" t="b">
        <f ca="1"/>
        <v>0</v>
      </c>
      <c r="B4232" t="b">
        <f ca="1"/>
        <v>0</v>
      </c>
      <c r="C4232" t="b">
        <f ca="1"/>
        <v>0</v>
      </c>
    </row>
    <row r="4233" spans="1:3" hidden="1">
      <c r="A4233" t="b">
        <f ca="1"/>
        <v>0</v>
      </c>
      <c r="B4233" t="b">
        <f ca="1"/>
        <v>0</v>
      </c>
      <c r="C4233" t="b">
        <f ca="1"/>
        <v>0</v>
      </c>
    </row>
    <row r="4234" spans="1:3" hidden="1">
      <c r="A4234" t="b">
        <f ca="1"/>
        <v>0</v>
      </c>
      <c r="B4234" t="b">
        <f ca="1"/>
        <v>0</v>
      </c>
      <c r="C4234" t="b">
        <f ca="1"/>
        <v>0</v>
      </c>
    </row>
    <row r="4235" spans="1:3" hidden="1">
      <c r="A4235" t="b">
        <f ca="1"/>
        <v>0</v>
      </c>
      <c r="B4235" t="b">
        <f ca="1"/>
        <v>0</v>
      </c>
      <c r="C4235" t="b">
        <f ca="1"/>
        <v>0</v>
      </c>
    </row>
    <row r="4236" spans="1:3" hidden="1">
      <c r="A4236" t="b">
        <f ca="1"/>
        <v>0</v>
      </c>
      <c r="B4236" t="b">
        <f ca="1"/>
        <v>0</v>
      </c>
      <c r="C4236" t="b">
        <f ca="1"/>
        <v>0</v>
      </c>
    </row>
    <row r="4237" spans="1:3" hidden="1">
      <c r="A4237" t="b">
        <f ca="1"/>
        <v>0</v>
      </c>
      <c r="B4237" t="b">
        <f ca="1"/>
        <v>0</v>
      </c>
      <c r="C4237" t="b">
        <f ca="1"/>
        <v>0</v>
      </c>
    </row>
    <row r="4238" spans="1:3" hidden="1">
      <c r="A4238" t="b">
        <f ca="1"/>
        <v>0</v>
      </c>
      <c r="B4238" t="b">
        <f ca="1"/>
        <v>0</v>
      </c>
      <c r="C4238" t="b">
        <f ca="1"/>
        <v>0</v>
      </c>
    </row>
    <row r="4239" spans="1:3" hidden="1">
      <c r="A4239" t="b">
        <f ca="1"/>
        <v>0</v>
      </c>
      <c r="B4239" t="b">
        <f ca="1"/>
        <v>0</v>
      </c>
      <c r="C4239" t="b">
        <f ca="1"/>
        <v>0</v>
      </c>
    </row>
    <row r="4240" spans="1:3" hidden="1">
      <c r="A4240" t="b">
        <f ca="1"/>
        <v>0</v>
      </c>
      <c r="B4240" t="b">
        <f ca="1"/>
        <v>0</v>
      </c>
      <c r="C4240" t="b">
        <f ca="1"/>
        <v>0</v>
      </c>
    </row>
    <row r="4241" spans="1:3" hidden="1">
      <c r="A4241" t="b">
        <f ca="1"/>
        <v>0</v>
      </c>
      <c r="B4241" t="b">
        <f ca="1"/>
        <v>0</v>
      </c>
      <c r="C4241" t="b">
        <f ca="1"/>
        <v>0</v>
      </c>
    </row>
    <row r="4242" spans="1:3" hidden="1">
      <c r="A4242" t="b">
        <f ca="1"/>
        <v>0</v>
      </c>
      <c r="B4242" t="b">
        <f ca="1"/>
        <v>0</v>
      </c>
      <c r="C4242" t="b">
        <f ca="1"/>
        <v>0</v>
      </c>
    </row>
    <row r="4243" spans="1:3" hidden="1">
      <c r="A4243" t="b">
        <f ca="1"/>
        <v>0</v>
      </c>
      <c r="B4243" t="b">
        <f ca="1"/>
        <v>0</v>
      </c>
      <c r="C4243" t="b">
        <f ca="1"/>
        <v>0</v>
      </c>
    </row>
    <row r="4244" spans="1:3" hidden="1">
      <c r="A4244" t="b">
        <f ca="1"/>
        <v>0</v>
      </c>
      <c r="B4244" t="b">
        <f ca="1"/>
        <v>0</v>
      </c>
      <c r="C4244" t="b">
        <f ca="1"/>
        <v>0</v>
      </c>
    </row>
    <row r="4245" spans="1:3" hidden="1">
      <c r="A4245" t="b">
        <f ca="1"/>
        <v>0</v>
      </c>
      <c r="B4245" t="b">
        <f ca="1"/>
        <v>0</v>
      </c>
      <c r="C4245" t="b">
        <f ca="1"/>
        <v>0</v>
      </c>
    </row>
    <row r="4246" spans="1:3" hidden="1">
      <c r="A4246" t="b">
        <f ca="1"/>
        <v>0</v>
      </c>
      <c r="B4246" t="b">
        <f ca="1"/>
        <v>0</v>
      </c>
      <c r="C4246" t="b">
        <f ca="1"/>
        <v>0</v>
      </c>
    </row>
    <row r="4247" spans="1:3" hidden="1">
      <c r="A4247" t="b">
        <f ca="1"/>
        <v>0</v>
      </c>
      <c r="B4247" t="b">
        <f ca="1"/>
        <v>0</v>
      </c>
      <c r="C4247" t="b">
        <f ca="1"/>
        <v>0</v>
      </c>
    </row>
    <row r="4248" spans="1:3" hidden="1">
      <c r="A4248" t="b">
        <f ca="1"/>
        <v>0</v>
      </c>
      <c r="B4248" t="b">
        <f ca="1"/>
        <v>0</v>
      </c>
      <c r="C4248" t="b">
        <f ca="1"/>
        <v>0</v>
      </c>
    </row>
    <row r="4249" spans="1:3" hidden="1">
      <c r="A4249" t="b">
        <f ca="1"/>
        <v>0</v>
      </c>
      <c r="B4249" t="b">
        <f ca="1"/>
        <v>0</v>
      </c>
      <c r="C4249" t="b">
        <f ca="1"/>
        <v>0</v>
      </c>
    </row>
    <row r="4250" spans="1:3" hidden="1">
      <c r="A4250" t="b">
        <f ca="1"/>
        <v>0</v>
      </c>
      <c r="B4250" t="b">
        <f ca="1"/>
        <v>0</v>
      </c>
      <c r="C4250" t="b">
        <f ca="1"/>
        <v>0</v>
      </c>
    </row>
    <row r="4251" spans="1:3" hidden="1">
      <c r="A4251" t="b">
        <f ca="1"/>
        <v>0</v>
      </c>
      <c r="B4251" t="b">
        <f ca="1"/>
        <v>0</v>
      </c>
      <c r="C4251" t="b">
        <f ca="1"/>
        <v>0</v>
      </c>
    </row>
    <row r="4252" spans="1:3" hidden="1">
      <c r="A4252" t="b">
        <f ca="1"/>
        <v>0</v>
      </c>
      <c r="B4252" t="b">
        <f ca="1"/>
        <v>0</v>
      </c>
      <c r="C4252" t="b">
        <f ca="1"/>
        <v>0</v>
      </c>
    </row>
    <row r="4253" spans="1:3" hidden="1">
      <c r="A4253" t="b">
        <f ca="1"/>
        <v>0</v>
      </c>
      <c r="B4253" t="b">
        <f ca="1"/>
        <v>0</v>
      </c>
      <c r="C4253" t="b">
        <f ca="1"/>
        <v>0</v>
      </c>
    </row>
    <row r="4254" spans="1:3" hidden="1">
      <c r="A4254" t="b">
        <f ca="1"/>
        <v>0</v>
      </c>
      <c r="B4254" t="b">
        <f ca="1"/>
        <v>0</v>
      </c>
      <c r="C4254" t="b">
        <f ca="1"/>
        <v>0</v>
      </c>
    </row>
    <row r="4255" spans="1:3" hidden="1">
      <c r="A4255" t="b">
        <f ca="1"/>
        <v>0</v>
      </c>
      <c r="B4255" t="b">
        <f ca="1"/>
        <v>0</v>
      </c>
      <c r="C4255" t="b">
        <f ca="1"/>
        <v>0</v>
      </c>
    </row>
    <row r="4256" spans="1:3" hidden="1">
      <c r="A4256" t="b">
        <f ca="1"/>
        <v>0</v>
      </c>
      <c r="B4256" t="b">
        <f ca="1"/>
        <v>0</v>
      </c>
      <c r="C4256" t="b">
        <f ca="1"/>
        <v>0</v>
      </c>
    </row>
    <row r="4257" spans="1:3" hidden="1">
      <c r="A4257" t="b">
        <f ca="1"/>
        <v>0</v>
      </c>
      <c r="B4257" t="b">
        <f ca="1"/>
        <v>0</v>
      </c>
      <c r="C4257" t="b">
        <f ca="1"/>
        <v>0</v>
      </c>
    </row>
    <row r="4258" spans="1:3" hidden="1">
      <c r="A4258" t="b">
        <f ca="1"/>
        <v>0</v>
      </c>
      <c r="B4258" t="b">
        <f ca="1"/>
        <v>0</v>
      </c>
      <c r="C4258" t="b">
        <f ca="1"/>
        <v>0</v>
      </c>
    </row>
    <row r="4259" spans="1:3" hidden="1">
      <c r="A4259" t="b">
        <f ca="1"/>
        <v>0</v>
      </c>
      <c r="B4259" t="b">
        <f ca="1"/>
        <v>0</v>
      </c>
      <c r="C4259" t="b">
        <f ca="1"/>
        <v>0</v>
      </c>
    </row>
    <row r="4260" spans="1:3" hidden="1">
      <c r="A4260" t="b">
        <f ca="1"/>
        <v>0</v>
      </c>
      <c r="B4260" t="b">
        <f ca="1"/>
        <v>0</v>
      </c>
      <c r="C4260" t="b">
        <f ca="1"/>
        <v>0</v>
      </c>
    </row>
    <row r="4261" spans="1:3" hidden="1">
      <c r="A4261" t="b">
        <f ca="1"/>
        <v>0</v>
      </c>
      <c r="B4261" t="b">
        <f ca="1"/>
        <v>0</v>
      </c>
      <c r="C4261" t="b">
        <f ca="1"/>
        <v>0</v>
      </c>
    </row>
    <row r="4262" spans="1:3" hidden="1">
      <c r="A4262" t="b">
        <f ca="1"/>
        <v>0</v>
      </c>
      <c r="B4262" t="b">
        <f ca="1"/>
        <v>0</v>
      </c>
      <c r="C4262" t="b">
        <f ca="1"/>
        <v>0</v>
      </c>
    </row>
    <row r="4263" spans="1:3" hidden="1">
      <c r="A4263" t="b">
        <f ca="1"/>
        <v>0</v>
      </c>
      <c r="B4263" t="b">
        <f ca="1"/>
        <v>0</v>
      </c>
      <c r="C4263" t="b">
        <f ca="1"/>
        <v>0</v>
      </c>
    </row>
    <row r="4264" spans="1:3" hidden="1">
      <c r="A4264" t="b">
        <f ca="1"/>
        <v>0</v>
      </c>
      <c r="B4264" t="b">
        <f ca="1"/>
        <v>0</v>
      </c>
      <c r="C4264" t="b">
        <f ca="1"/>
        <v>0</v>
      </c>
    </row>
    <row r="4265" spans="1:3" hidden="1">
      <c r="A4265" t="b">
        <f ca="1"/>
        <v>0</v>
      </c>
      <c r="B4265" t="b">
        <f ca="1"/>
        <v>0</v>
      </c>
      <c r="C4265" t="b">
        <f ca="1"/>
        <v>0</v>
      </c>
    </row>
    <row r="4266" spans="1:3" hidden="1">
      <c r="A4266" t="b">
        <f ca="1"/>
        <v>0</v>
      </c>
      <c r="B4266" t="b">
        <f ca="1"/>
        <v>0</v>
      </c>
      <c r="C4266" t="b">
        <f ca="1"/>
        <v>0</v>
      </c>
    </row>
    <row r="4267" spans="1:3" hidden="1">
      <c r="A4267" t="b">
        <f ca="1"/>
        <v>0</v>
      </c>
      <c r="B4267" t="b">
        <f ca="1"/>
        <v>0</v>
      </c>
      <c r="C4267" t="b">
        <f ca="1"/>
        <v>0</v>
      </c>
    </row>
    <row r="4268" spans="1:3" hidden="1">
      <c r="A4268" t="b">
        <f ca="1"/>
        <v>0</v>
      </c>
      <c r="B4268" t="b">
        <f ca="1"/>
        <v>0</v>
      </c>
      <c r="C4268" t="b">
        <f ca="1"/>
        <v>0</v>
      </c>
    </row>
    <row r="4269" spans="1:3" hidden="1">
      <c r="A4269" t="b">
        <f ca="1"/>
        <v>0</v>
      </c>
      <c r="B4269" t="b">
        <f ca="1"/>
        <v>0</v>
      </c>
      <c r="C4269" t="b">
        <f ca="1"/>
        <v>0</v>
      </c>
    </row>
    <row r="4270" spans="1:3" hidden="1">
      <c r="A4270" t="b">
        <f ca="1"/>
        <v>0</v>
      </c>
      <c r="B4270" t="b">
        <f ca="1"/>
        <v>0</v>
      </c>
      <c r="C4270" t="b">
        <f ca="1"/>
        <v>0</v>
      </c>
    </row>
    <row r="4271" spans="1:3" hidden="1">
      <c r="A4271" t="b">
        <f ca="1"/>
        <v>0</v>
      </c>
      <c r="B4271" t="b">
        <f ca="1"/>
        <v>0</v>
      </c>
      <c r="C4271" t="b">
        <f ca="1"/>
        <v>0</v>
      </c>
    </row>
    <row r="4272" spans="1:3" hidden="1">
      <c r="A4272" t="b">
        <f ca="1"/>
        <v>0</v>
      </c>
      <c r="B4272" t="b">
        <f ca="1"/>
        <v>0</v>
      </c>
      <c r="C4272" t="b">
        <f ca="1"/>
        <v>0</v>
      </c>
    </row>
    <row r="4273" spans="1:3" hidden="1">
      <c r="A4273" t="b">
        <f ca="1"/>
        <v>0</v>
      </c>
      <c r="B4273" t="b">
        <f ca="1"/>
        <v>0</v>
      </c>
      <c r="C4273" t="b">
        <f ca="1"/>
        <v>0</v>
      </c>
    </row>
    <row r="4274" spans="1:3" hidden="1">
      <c r="A4274" t="b">
        <f ca="1"/>
        <v>0</v>
      </c>
      <c r="B4274" t="b">
        <f ca="1"/>
        <v>0</v>
      </c>
      <c r="C4274" t="b">
        <f ca="1"/>
        <v>0</v>
      </c>
    </row>
    <row r="4275" spans="1:3" hidden="1">
      <c r="A4275" t="b">
        <f ca="1"/>
        <v>0</v>
      </c>
      <c r="B4275" t="b">
        <f ca="1"/>
        <v>0</v>
      </c>
      <c r="C4275" t="b">
        <f ca="1"/>
        <v>0</v>
      </c>
    </row>
    <row r="4276" spans="1:3" hidden="1">
      <c r="A4276" t="b">
        <f ca="1"/>
        <v>0</v>
      </c>
      <c r="B4276" t="b">
        <f ca="1"/>
        <v>0</v>
      </c>
      <c r="C4276" t="b">
        <f ca="1"/>
        <v>0</v>
      </c>
    </row>
    <row r="4277" spans="1:3" hidden="1">
      <c r="A4277" t="b">
        <f ca="1"/>
        <v>0</v>
      </c>
      <c r="B4277" t="b">
        <f ca="1"/>
        <v>0</v>
      </c>
      <c r="C4277" t="b">
        <f ca="1"/>
        <v>0</v>
      </c>
    </row>
    <row r="4278" spans="1:3" hidden="1">
      <c r="A4278" t="b">
        <f ca="1"/>
        <v>0</v>
      </c>
      <c r="B4278" t="b">
        <f ca="1"/>
        <v>0</v>
      </c>
      <c r="C4278" t="b">
        <f ca="1"/>
        <v>0</v>
      </c>
    </row>
    <row r="4279" spans="1:3" hidden="1">
      <c r="A4279" t="b">
        <f ca="1"/>
        <v>0</v>
      </c>
      <c r="B4279" t="b">
        <f ca="1"/>
        <v>0</v>
      </c>
      <c r="C4279" t="b">
        <f ca="1"/>
        <v>0</v>
      </c>
    </row>
    <row r="4280" spans="1:3" hidden="1">
      <c r="A4280" t="b">
        <f ca="1"/>
        <v>0</v>
      </c>
      <c r="B4280" t="b">
        <f ca="1"/>
        <v>0</v>
      </c>
      <c r="C4280" t="b">
        <f ca="1"/>
        <v>0</v>
      </c>
    </row>
    <row r="4281" spans="1:3" hidden="1">
      <c r="A4281" t="b">
        <f ca="1"/>
        <v>0</v>
      </c>
      <c r="B4281" t="b">
        <f ca="1"/>
        <v>0</v>
      </c>
      <c r="C4281" t="b">
        <f ca="1"/>
        <v>0</v>
      </c>
    </row>
    <row r="4282" spans="1:3" hidden="1">
      <c r="A4282" t="b">
        <f ca="1"/>
        <v>0</v>
      </c>
      <c r="B4282" t="b">
        <f ca="1"/>
        <v>0</v>
      </c>
      <c r="C4282" t="b">
        <f ca="1"/>
        <v>0</v>
      </c>
    </row>
    <row r="4283" spans="1:3" hidden="1">
      <c r="A4283" t="b">
        <f ca="1"/>
        <v>0</v>
      </c>
      <c r="B4283" t="b">
        <f ca="1"/>
        <v>0</v>
      </c>
      <c r="C4283" t="b">
        <f ca="1"/>
        <v>0</v>
      </c>
    </row>
    <row r="4284" spans="1:3" hidden="1">
      <c r="A4284" t="b">
        <f ca="1"/>
        <v>0</v>
      </c>
      <c r="B4284" t="b">
        <f ca="1"/>
        <v>0</v>
      </c>
      <c r="C4284" t="b">
        <f ca="1"/>
        <v>0</v>
      </c>
    </row>
    <row r="4285" spans="1:3" hidden="1">
      <c r="A4285" t="b">
        <f ca="1"/>
        <v>0</v>
      </c>
      <c r="B4285" t="b">
        <f ca="1"/>
        <v>0</v>
      </c>
      <c r="C4285" t="b">
        <f ca="1"/>
        <v>0</v>
      </c>
    </row>
    <row r="4286" spans="1:3" hidden="1">
      <c r="A4286" t="b">
        <f ca="1"/>
        <v>0</v>
      </c>
      <c r="B4286" t="b">
        <f ca="1"/>
        <v>0</v>
      </c>
      <c r="C4286" t="b">
        <f ca="1"/>
        <v>0</v>
      </c>
    </row>
    <row r="4287" spans="1:3" hidden="1">
      <c r="A4287" t="b">
        <f ca="1"/>
        <v>0</v>
      </c>
      <c r="B4287" t="b">
        <f ca="1"/>
        <v>0</v>
      </c>
      <c r="C4287" t="b">
        <f ca="1"/>
        <v>0</v>
      </c>
    </row>
    <row r="4288" spans="1:3" hidden="1">
      <c r="A4288" t="b">
        <f ca="1"/>
        <v>0</v>
      </c>
      <c r="B4288" t="b">
        <f ca="1"/>
        <v>0</v>
      </c>
      <c r="C4288" t="b">
        <f ca="1"/>
        <v>0</v>
      </c>
    </row>
    <row r="4289" spans="1:3" hidden="1">
      <c r="A4289" t="b">
        <f ca="1"/>
        <v>0</v>
      </c>
      <c r="B4289" t="b">
        <f ca="1"/>
        <v>0</v>
      </c>
      <c r="C4289" t="b">
        <f ca="1"/>
        <v>0</v>
      </c>
    </row>
    <row r="4290" spans="1:3" hidden="1">
      <c r="A4290" t="b">
        <f ca="1"/>
        <v>0</v>
      </c>
      <c r="B4290" t="b">
        <f ca="1"/>
        <v>0</v>
      </c>
      <c r="C4290" t="b">
        <f ca="1"/>
        <v>0</v>
      </c>
    </row>
    <row r="4291" spans="1:3" hidden="1">
      <c r="A4291" t="b">
        <f ca="1"/>
        <v>0</v>
      </c>
      <c r="B4291" t="b">
        <f ca="1"/>
        <v>0</v>
      </c>
      <c r="C4291" t="b">
        <f ca="1"/>
        <v>0</v>
      </c>
    </row>
    <row r="4292" spans="1:3" hidden="1">
      <c r="A4292" t="b">
        <f ca="1"/>
        <v>0</v>
      </c>
      <c r="B4292" t="b">
        <f ca="1"/>
        <v>0</v>
      </c>
      <c r="C4292" t="b">
        <f ca="1"/>
        <v>0</v>
      </c>
    </row>
    <row r="4293" spans="1:3" hidden="1">
      <c r="A4293" t="b">
        <f ca="1"/>
        <v>0</v>
      </c>
      <c r="B4293" t="b">
        <f ca="1"/>
        <v>0</v>
      </c>
      <c r="C4293" t="b">
        <f ca="1"/>
        <v>0</v>
      </c>
    </row>
    <row r="4294" spans="1:3" hidden="1">
      <c r="A4294" t="b">
        <f ca="1"/>
        <v>0</v>
      </c>
      <c r="B4294" t="b">
        <f ca="1"/>
        <v>0</v>
      </c>
      <c r="C4294" t="b">
        <f ca="1"/>
        <v>0</v>
      </c>
    </row>
    <row r="4295" spans="1:3" hidden="1">
      <c r="A4295" t="b">
        <f ca="1"/>
        <v>0</v>
      </c>
      <c r="B4295" t="b">
        <f ca="1"/>
        <v>0</v>
      </c>
      <c r="C4295" t="b">
        <f ca="1"/>
        <v>0</v>
      </c>
    </row>
    <row r="4296" spans="1:3" hidden="1">
      <c r="A4296" t="b">
        <f ca="1"/>
        <v>0</v>
      </c>
      <c r="B4296" t="b">
        <f ca="1"/>
        <v>0</v>
      </c>
      <c r="C4296" t="b">
        <f ca="1"/>
        <v>0</v>
      </c>
    </row>
    <row r="4297" spans="1:3" hidden="1">
      <c r="A4297" t="b">
        <f ca="1"/>
        <v>0</v>
      </c>
      <c r="B4297" t="b">
        <f ca="1"/>
        <v>0</v>
      </c>
      <c r="C4297" t="b">
        <f ca="1"/>
        <v>0</v>
      </c>
    </row>
    <row r="4298" spans="1:3" hidden="1">
      <c r="A4298" t="b">
        <f ca="1"/>
        <v>0</v>
      </c>
      <c r="B4298" t="b">
        <f ca="1"/>
        <v>0</v>
      </c>
      <c r="C4298" t="b">
        <f ca="1"/>
        <v>0</v>
      </c>
    </row>
    <row r="4299" spans="1:3" hidden="1">
      <c r="A4299" t="b">
        <f ca="1"/>
        <v>0</v>
      </c>
      <c r="B4299" t="b">
        <f ca="1"/>
        <v>0</v>
      </c>
      <c r="C4299" t="b">
        <f ca="1"/>
        <v>0</v>
      </c>
    </row>
    <row r="4300" spans="1:3" hidden="1">
      <c r="A4300" t="b">
        <f ca="1"/>
        <v>0</v>
      </c>
      <c r="B4300" t="b">
        <f ca="1"/>
        <v>0</v>
      </c>
      <c r="C4300" t="b">
        <f ca="1"/>
        <v>0</v>
      </c>
    </row>
    <row r="4301" spans="1:3" hidden="1">
      <c r="A4301" t="b">
        <f ca="1"/>
        <v>0</v>
      </c>
      <c r="B4301" t="b">
        <f ca="1"/>
        <v>0</v>
      </c>
      <c r="C4301" t="b">
        <f ca="1"/>
        <v>0</v>
      </c>
    </row>
    <row r="4302" spans="1:3" hidden="1">
      <c r="A4302" t="b">
        <f ca="1"/>
        <v>0</v>
      </c>
      <c r="B4302" t="b">
        <f ca="1"/>
        <v>0</v>
      </c>
      <c r="C4302" t="b">
        <f ca="1"/>
        <v>0</v>
      </c>
    </row>
    <row r="4303" spans="1:3" hidden="1">
      <c r="A4303" t="b">
        <f ca="1"/>
        <v>0</v>
      </c>
      <c r="B4303" t="b">
        <f ca="1"/>
        <v>0</v>
      </c>
      <c r="C4303" t="b">
        <f ca="1"/>
        <v>0</v>
      </c>
    </row>
    <row r="4304" spans="1:3" hidden="1">
      <c r="A4304" t="b">
        <f ca="1"/>
        <v>0</v>
      </c>
      <c r="B4304" t="b">
        <f ca="1"/>
        <v>0</v>
      </c>
      <c r="C4304" t="b">
        <f ca="1"/>
        <v>0</v>
      </c>
    </row>
    <row r="4305" spans="1:3" hidden="1">
      <c r="A4305" t="b">
        <f ca="1"/>
        <v>0</v>
      </c>
      <c r="B4305" t="b">
        <f ca="1"/>
        <v>0</v>
      </c>
      <c r="C4305" t="b">
        <f ca="1"/>
        <v>0</v>
      </c>
    </row>
    <row r="4306" spans="1:3" hidden="1">
      <c r="A4306" t="b">
        <f ca="1"/>
        <v>0</v>
      </c>
      <c r="B4306" t="b">
        <f ca="1"/>
        <v>0</v>
      </c>
      <c r="C4306" t="b">
        <f ca="1"/>
        <v>0</v>
      </c>
    </row>
    <row r="4307" spans="1:3" hidden="1">
      <c r="A4307" t="b">
        <f ca="1"/>
        <v>0</v>
      </c>
      <c r="B4307" t="b">
        <f ca="1"/>
        <v>0</v>
      </c>
      <c r="C4307" t="b">
        <f ca="1"/>
        <v>0</v>
      </c>
    </row>
    <row r="4308" spans="1:3" hidden="1">
      <c r="A4308" t="b">
        <f ca="1"/>
        <v>0</v>
      </c>
      <c r="B4308" t="b">
        <f ca="1"/>
        <v>0</v>
      </c>
      <c r="C4308" t="b">
        <f ca="1"/>
        <v>0</v>
      </c>
    </row>
    <row r="4309" spans="1:3" hidden="1">
      <c r="A4309" t="b">
        <f ca="1"/>
        <v>0</v>
      </c>
      <c r="B4309" t="b">
        <f ca="1"/>
        <v>0</v>
      </c>
      <c r="C4309" t="b">
        <f ca="1"/>
        <v>0</v>
      </c>
    </row>
    <row r="4310" spans="1:3" hidden="1">
      <c r="A4310" t="b">
        <f ca="1"/>
        <v>0</v>
      </c>
      <c r="B4310" t="b">
        <f ca="1"/>
        <v>0</v>
      </c>
      <c r="C4310" t="b">
        <f ca="1"/>
        <v>0</v>
      </c>
    </row>
    <row r="4311" spans="1:3" hidden="1">
      <c r="A4311" t="b">
        <f ca="1"/>
        <v>0</v>
      </c>
      <c r="B4311" t="b">
        <f ca="1"/>
        <v>0</v>
      </c>
      <c r="C4311" t="b">
        <f ca="1"/>
        <v>0</v>
      </c>
    </row>
    <row r="4312" spans="1:3" hidden="1">
      <c r="A4312" t="b">
        <f ca="1"/>
        <v>0</v>
      </c>
      <c r="B4312" t="b">
        <f ca="1"/>
        <v>0</v>
      </c>
      <c r="C4312" t="b">
        <f ca="1"/>
        <v>0</v>
      </c>
    </row>
    <row r="4313" spans="1:3" hidden="1">
      <c r="A4313" t="b">
        <f ca="1"/>
        <v>0</v>
      </c>
      <c r="B4313" t="b">
        <f ca="1"/>
        <v>0</v>
      </c>
      <c r="C4313" t="b">
        <f ca="1"/>
        <v>0</v>
      </c>
    </row>
    <row r="4314" spans="1:3" hidden="1">
      <c r="A4314" t="b">
        <f ca="1"/>
        <v>0</v>
      </c>
      <c r="B4314" t="b">
        <f ca="1"/>
        <v>0</v>
      </c>
      <c r="C4314" t="b">
        <f ca="1"/>
        <v>0</v>
      </c>
    </row>
    <row r="4315" spans="1:3" hidden="1">
      <c r="A4315" t="b">
        <f ca="1"/>
        <v>0</v>
      </c>
      <c r="B4315" t="b">
        <f ca="1"/>
        <v>0</v>
      </c>
      <c r="C4315" t="b">
        <f ca="1"/>
        <v>0</v>
      </c>
    </row>
    <row r="4316" spans="1:3" hidden="1">
      <c r="A4316" t="b">
        <f ca="1"/>
        <v>0</v>
      </c>
      <c r="B4316" t="b">
        <f ca="1"/>
        <v>0</v>
      </c>
      <c r="C4316" t="b">
        <f ca="1"/>
        <v>0</v>
      </c>
    </row>
    <row r="4317" spans="1:3" hidden="1">
      <c r="A4317" t="b">
        <f ca="1"/>
        <v>0</v>
      </c>
      <c r="B4317" t="b">
        <f ca="1"/>
        <v>0</v>
      </c>
      <c r="C4317" t="b">
        <f ca="1"/>
        <v>0</v>
      </c>
    </row>
    <row r="4318" spans="1:3" hidden="1">
      <c r="A4318" t="b">
        <f ca="1"/>
        <v>0</v>
      </c>
      <c r="B4318" t="b">
        <f ca="1"/>
        <v>0</v>
      </c>
      <c r="C4318" t="b">
        <f ca="1"/>
        <v>0</v>
      </c>
    </row>
    <row r="4319" spans="1:3" hidden="1">
      <c r="A4319" t="b">
        <f ca="1"/>
        <v>0</v>
      </c>
      <c r="B4319" t="b">
        <f ca="1"/>
        <v>0</v>
      </c>
      <c r="C4319" t="b">
        <f ca="1"/>
        <v>0</v>
      </c>
    </row>
    <row r="4320" spans="1:3" hidden="1">
      <c r="A4320" t="b">
        <f ca="1"/>
        <v>0</v>
      </c>
      <c r="B4320" t="b">
        <f ca="1"/>
        <v>0</v>
      </c>
      <c r="C4320" t="b">
        <f ca="1"/>
        <v>0</v>
      </c>
    </row>
    <row r="4321" spans="1:3" hidden="1">
      <c r="A4321" t="b">
        <f ca="1"/>
        <v>0</v>
      </c>
      <c r="B4321" t="b">
        <f ca="1"/>
        <v>0</v>
      </c>
      <c r="C4321" t="b">
        <f ca="1"/>
        <v>0</v>
      </c>
    </row>
    <row r="4322" spans="1:3" hidden="1">
      <c r="A4322" t="b">
        <f ca="1"/>
        <v>0</v>
      </c>
      <c r="B4322" t="b">
        <f ca="1"/>
        <v>0</v>
      </c>
      <c r="C4322" t="b">
        <f ca="1"/>
        <v>0</v>
      </c>
    </row>
    <row r="4323" spans="1:3" hidden="1">
      <c r="A4323" t="b">
        <f ca="1"/>
        <v>0</v>
      </c>
      <c r="B4323" t="b">
        <f ca="1"/>
        <v>0</v>
      </c>
      <c r="C4323" t="b">
        <f ca="1"/>
        <v>0</v>
      </c>
    </row>
    <row r="4324" spans="1:3" hidden="1">
      <c r="A4324" t="b">
        <f ca="1"/>
        <v>0</v>
      </c>
      <c r="B4324" t="b">
        <f ca="1"/>
        <v>0</v>
      </c>
      <c r="C4324" t="b">
        <f ca="1"/>
        <v>0</v>
      </c>
    </row>
    <row r="4325" spans="1:3" hidden="1">
      <c r="A4325" t="b">
        <f ca="1"/>
        <v>0</v>
      </c>
      <c r="B4325" t="b">
        <f ca="1"/>
        <v>0</v>
      </c>
      <c r="C4325" t="b">
        <f ca="1"/>
        <v>0</v>
      </c>
    </row>
    <row r="4326" spans="1:3" hidden="1">
      <c r="A4326" t="b">
        <f ca="1"/>
        <v>0</v>
      </c>
      <c r="B4326" t="b">
        <f ca="1"/>
        <v>0</v>
      </c>
      <c r="C4326" t="b">
        <f ca="1"/>
        <v>0</v>
      </c>
    </row>
    <row r="4327" spans="1:3" hidden="1">
      <c r="A4327" t="b">
        <f ca="1"/>
        <v>0</v>
      </c>
      <c r="B4327" t="b">
        <f ca="1"/>
        <v>0</v>
      </c>
      <c r="C4327" t="b">
        <f ca="1"/>
        <v>0</v>
      </c>
    </row>
    <row r="4328" spans="1:3" hidden="1">
      <c r="A4328" t="b">
        <f ca="1"/>
        <v>0</v>
      </c>
      <c r="B4328" t="b">
        <f ca="1"/>
        <v>0</v>
      </c>
      <c r="C4328" t="b">
        <f ca="1"/>
        <v>0</v>
      </c>
    </row>
    <row r="4329" spans="1:3" hidden="1">
      <c r="A4329" t="b">
        <f ca="1"/>
        <v>0</v>
      </c>
      <c r="B4329" t="b">
        <f ca="1"/>
        <v>0</v>
      </c>
      <c r="C4329" t="b">
        <f ca="1"/>
        <v>0</v>
      </c>
    </row>
    <row r="4330" spans="1:3" hidden="1">
      <c r="A4330" t="b">
        <f ca="1"/>
        <v>0</v>
      </c>
      <c r="B4330" t="b">
        <f ca="1"/>
        <v>0</v>
      </c>
      <c r="C4330" t="b">
        <f ca="1"/>
        <v>0</v>
      </c>
    </row>
    <row r="4331" spans="1:3" hidden="1">
      <c r="A4331" t="b">
        <f ca="1"/>
        <v>0</v>
      </c>
      <c r="B4331" t="b">
        <f ca="1"/>
        <v>0</v>
      </c>
      <c r="C4331" t="b">
        <f ca="1"/>
        <v>0</v>
      </c>
    </row>
    <row r="4332" spans="1:3" hidden="1">
      <c r="A4332" t="b">
        <f ca="1"/>
        <v>0</v>
      </c>
      <c r="B4332" t="b">
        <f ca="1"/>
        <v>0</v>
      </c>
      <c r="C4332" t="b">
        <f ca="1"/>
        <v>0</v>
      </c>
    </row>
    <row r="4333" spans="1:3" hidden="1">
      <c r="A4333" t="b">
        <f ca="1"/>
        <v>0</v>
      </c>
      <c r="B4333" t="b">
        <f ca="1"/>
        <v>0</v>
      </c>
      <c r="C4333" t="b">
        <f ca="1"/>
        <v>0</v>
      </c>
    </row>
    <row r="4334" spans="1:3" hidden="1">
      <c r="A4334" t="b">
        <f ca="1"/>
        <v>0</v>
      </c>
      <c r="B4334" t="b">
        <f ca="1"/>
        <v>0</v>
      </c>
      <c r="C4334" t="b">
        <f ca="1"/>
        <v>0</v>
      </c>
    </row>
    <row r="4335" spans="1:3" hidden="1">
      <c r="A4335" t="b">
        <f ca="1"/>
        <v>0</v>
      </c>
      <c r="B4335" t="b">
        <f ca="1"/>
        <v>0</v>
      </c>
      <c r="C4335" t="b">
        <f ca="1"/>
        <v>0</v>
      </c>
    </row>
    <row r="4336" spans="1:3" hidden="1">
      <c r="A4336" t="b">
        <f ca="1"/>
        <v>0</v>
      </c>
      <c r="B4336" t="b">
        <f ca="1"/>
        <v>0</v>
      </c>
      <c r="C4336" t="b">
        <f ca="1"/>
        <v>0</v>
      </c>
    </row>
    <row r="4337" spans="1:3" hidden="1">
      <c r="A4337" t="b">
        <f ca="1"/>
        <v>0</v>
      </c>
      <c r="B4337" t="b">
        <f ca="1"/>
        <v>0</v>
      </c>
      <c r="C4337" t="b">
        <f ca="1"/>
        <v>0</v>
      </c>
    </row>
    <row r="4338" spans="1:3" hidden="1">
      <c r="A4338" t="b">
        <f ca="1"/>
        <v>0</v>
      </c>
      <c r="B4338" t="b">
        <f ca="1"/>
        <v>0</v>
      </c>
      <c r="C4338" t="b">
        <f ca="1"/>
        <v>0</v>
      </c>
    </row>
    <row r="4339" spans="1:3" hidden="1">
      <c r="A4339" t="b">
        <f ca="1"/>
        <v>0</v>
      </c>
      <c r="B4339" t="b">
        <f ca="1"/>
        <v>0</v>
      </c>
      <c r="C4339" t="b">
        <f ca="1"/>
        <v>0</v>
      </c>
    </row>
    <row r="4340" spans="1:3" hidden="1">
      <c r="A4340" t="b">
        <f ca="1"/>
        <v>0</v>
      </c>
      <c r="B4340" t="b">
        <f ca="1"/>
        <v>0</v>
      </c>
      <c r="C4340" t="b">
        <f ca="1"/>
        <v>0</v>
      </c>
    </row>
    <row r="4341" spans="1:3" hidden="1">
      <c r="A4341" t="b">
        <f ca="1"/>
        <v>0</v>
      </c>
      <c r="B4341" t="b">
        <f ca="1"/>
        <v>0</v>
      </c>
      <c r="C4341" t="b">
        <f ca="1"/>
        <v>0</v>
      </c>
    </row>
    <row r="4342" spans="1:3" hidden="1">
      <c r="A4342" t="b">
        <f ca="1"/>
        <v>0</v>
      </c>
      <c r="B4342" t="b">
        <f ca="1"/>
        <v>0</v>
      </c>
      <c r="C4342" t="b">
        <f ca="1"/>
        <v>0</v>
      </c>
    </row>
    <row r="4343" spans="1:3" hidden="1">
      <c r="A4343" t="b">
        <f ca="1"/>
        <v>0</v>
      </c>
      <c r="B4343" t="b">
        <f ca="1"/>
        <v>0</v>
      </c>
      <c r="C4343" t="b">
        <f ca="1"/>
        <v>0</v>
      </c>
    </row>
    <row r="4344" spans="1:3" hidden="1">
      <c r="A4344" t="b">
        <f ca="1"/>
        <v>0</v>
      </c>
      <c r="B4344" t="b">
        <f ca="1"/>
        <v>0</v>
      </c>
      <c r="C4344" t="b">
        <f ca="1"/>
        <v>0</v>
      </c>
    </row>
    <row r="4345" spans="1:3" hidden="1">
      <c r="A4345" t="b">
        <f ca="1"/>
        <v>0</v>
      </c>
      <c r="B4345" t="b">
        <f ca="1"/>
        <v>0</v>
      </c>
      <c r="C4345" t="b">
        <f ca="1"/>
        <v>0</v>
      </c>
    </row>
    <row r="4346" spans="1:3" hidden="1">
      <c r="A4346" t="b">
        <f ca="1"/>
        <v>0</v>
      </c>
      <c r="B4346" t="b">
        <f ca="1"/>
        <v>0</v>
      </c>
      <c r="C4346" t="b">
        <f ca="1"/>
        <v>0</v>
      </c>
    </row>
    <row r="4347" spans="1:3" hidden="1">
      <c r="A4347" t="b">
        <f ca="1"/>
        <v>0</v>
      </c>
      <c r="B4347" t="b">
        <f ca="1"/>
        <v>0</v>
      </c>
      <c r="C4347" t="b">
        <f ca="1"/>
        <v>0</v>
      </c>
    </row>
    <row r="4348" spans="1:3" hidden="1">
      <c r="A4348" t="b">
        <f ca="1"/>
        <v>0</v>
      </c>
      <c r="B4348" t="b">
        <f ca="1"/>
        <v>0</v>
      </c>
      <c r="C4348" t="b">
        <f ca="1"/>
        <v>0</v>
      </c>
    </row>
    <row r="4349" spans="1:3" hidden="1">
      <c r="A4349" t="b">
        <f ca="1"/>
        <v>0</v>
      </c>
      <c r="B4349" t="b">
        <f ca="1"/>
        <v>0</v>
      </c>
      <c r="C4349" t="b">
        <f ca="1"/>
        <v>0</v>
      </c>
    </row>
    <row r="4350" spans="1:3" hidden="1">
      <c r="A4350" t="b">
        <f ca="1"/>
        <v>0</v>
      </c>
      <c r="B4350" t="b">
        <f ca="1"/>
        <v>0</v>
      </c>
      <c r="C4350" t="b">
        <f ca="1"/>
        <v>0</v>
      </c>
    </row>
    <row r="4351" spans="1:3" hidden="1">
      <c r="A4351" t="b">
        <f ca="1"/>
        <v>0</v>
      </c>
      <c r="B4351" t="b">
        <f ca="1"/>
        <v>0</v>
      </c>
      <c r="C4351" t="b">
        <f ca="1"/>
        <v>0</v>
      </c>
    </row>
    <row r="4352" spans="1:3" hidden="1">
      <c r="A4352" t="b">
        <f ca="1"/>
        <v>0</v>
      </c>
      <c r="B4352" t="b">
        <f ca="1"/>
        <v>0</v>
      </c>
      <c r="C4352" t="b">
        <f ca="1"/>
        <v>0</v>
      </c>
    </row>
    <row r="4353" spans="1:3" hidden="1">
      <c r="A4353" t="b">
        <f ca="1"/>
        <v>0</v>
      </c>
      <c r="B4353" t="b">
        <f ca="1"/>
        <v>0</v>
      </c>
      <c r="C4353" t="b">
        <f ca="1"/>
        <v>0</v>
      </c>
    </row>
    <row r="4354" spans="1:3" hidden="1">
      <c r="A4354" t="b">
        <f ca="1"/>
        <v>0</v>
      </c>
      <c r="B4354" t="b">
        <f ca="1"/>
        <v>0</v>
      </c>
      <c r="C4354" t="b">
        <f ca="1"/>
        <v>0</v>
      </c>
    </row>
    <row r="4355" spans="1:3" hidden="1">
      <c r="A4355" t="b">
        <f ca="1"/>
        <v>0</v>
      </c>
      <c r="B4355" t="b">
        <f ca="1"/>
        <v>0</v>
      </c>
      <c r="C4355" t="b">
        <f ca="1"/>
        <v>0</v>
      </c>
    </row>
    <row r="4356" spans="1:3" hidden="1">
      <c r="A4356" t="b">
        <f ca="1"/>
        <v>0</v>
      </c>
      <c r="B4356" t="b">
        <f ca="1"/>
        <v>0</v>
      </c>
      <c r="C4356" t="b">
        <f ca="1"/>
        <v>0</v>
      </c>
    </row>
    <row r="4357" spans="1:3" hidden="1">
      <c r="A4357" t="b">
        <f ca="1"/>
        <v>0</v>
      </c>
      <c r="B4357" t="b">
        <f ca="1"/>
        <v>0</v>
      </c>
      <c r="C4357" t="b">
        <f ca="1"/>
        <v>0</v>
      </c>
    </row>
    <row r="4358" spans="1:3" hidden="1">
      <c r="A4358" t="b">
        <f ca="1"/>
        <v>0</v>
      </c>
      <c r="B4358" t="b">
        <f ca="1"/>
        <v>0</v>
      </c>
      <c r="C4358" t="b">
        <f ca="1"/>
        <v>0</v>
      </c>
    </row>
    <row r="4359" spans="1:3" hidden="1">
      <c r="A4359" t="b">
        <f ca="1"/>
        <v>0</v>
      </c>
      <c r="B4359" t="b">
        <f ca="1"/>
        <v>0</v>
      </c>
      <c r="C4359" t="b">
        <f ca="1"/>
        <v>0</v>
      </c>
    </row>
    <row r="4360" spans="1:3" hidden="1">
      <c r="A4360" t="b">
        <f ca="1"/>
        <v>0</v>
      </c>
      <c r="B4360" t="b">
        <f ca="1"/>
        <v>0</v>
      </c>
      <c r="C4360" t="b">
        <f ca="1"/>
        <v>0</v>
      </c>
    </row>
    <row r="4361" spans="1:3" hidden="1">
      <c r="A4361" t="b">
        <f ca="1"/>
        <v>0</v>
      </c>
      <c r="B4361" t="b">
        <f ca="1"/>
        <v>0</v>
      </c>
      <c r="C4361" t="b">
        <f ca="1"/>
        <v>0</v>
      </c>
    </row>
    <row r="4362" spans="1:3" hidden="1">
      <c r="A4362" t="b">
        <f ca="1"/>
        <v>0</v>
      </c>
      <c r="B4362" t="b">
        <f ca="1"/>
        <v>0</v>
      </c>
      <c r="C4362" t="b">
        <f ca="1"/>
        <v>0</v>
      </c>
    </row>
    <row r="4363" spans="1:3" hidden="1">
      <c r="A4363" t="b">
        <f ca="1"/>
        <v>0</v>
      </c>
      <c r="B4363" t="b">
        <f ca="1"/>
        <v>0</v>
      </c>
      <c r="C4363" t="b">
        <f ca="1"/>
        <v>0</v>
      </c>
    </row>
    <row r="4364" spans="1:3" hidden="1">
      <c r="A4364" t="b">
        <f ca="1"/>
        <v>0</v>
      </c>
      <c r="B4364" t="b">
        <f ca="1"/>
        <v>0</v>
      </c>
      <c r="C4364" t="b">
        <f ca="1"/>
        <v>0</v>
      </c>
    </row>
    <row r="4365" spans="1:3" hidden="1">
      <c r="A4365" t="b">
        <f ca="1"/>
        <v>0</v>
      </c>
      <c r="B4365" t="b">
        <f ca="1"/>
        <v>0</v>
      </c>
      <c r="C4365" t="b">
        <f ca="1"/>
        <v>0</v>
      </c>
    </row>
    <row r="4366" spans="1:3" hidden="1">
      <c r="A4366" t="b">
        <f ca="1"/>
        <v>0</v>
      </c>
      <c r="B4366" t="b">
        <f ca="1"/>
        <v>0</v>
      </c>
      <c r="C4366" t="b">
        <f ca="1"/>
        <v>0</v>
      </c>
    </row>
    <row r="4367" spans="1:3" hidden="1">
      <c r="A4367" t="b">
        <f ca="1"/>
        <v>0</v>
      </c>
      <c r="B4367" t="b">
        <f ca="1"/>
        <v>0</v>
      </c>
      <c r="C4367" t="b">
        <f ca="1"/>
        <v>0</v>
      </c>
    </row>
    <row r="4368" spans="1:3" hidden="1">
      <c r="A4368" t="b">
        <f ca="1"/>
        <v>0</v>
      </c>
      <c r="B4368" t="b">
        <f ca="1"/>
        <v>0</v>
      </c>
      <c r="C4368" t="b">
        <f ca="1"/>
        <v>0</v>
      </c>
    </row>
    <row r="4369" spans="1:3" hidden="1">
      <c r="A4369" t="b">
        <f ca="1"/>
        <v>0</v>
      </c>
      <c r="B4369" t="b">
        <f ca="1"/>
        <v>0</v>
      </c>
      <c r="C4369" t="b">
        <f ca="1"/>
        <v>0</v>
      </c>
    </row>
    <row r="4370" spans="1:3" hidden="1">
      <c r="A4370" t="b">
        <f ca="1"/>
        <v>0</v>
      </c>
      <c r="B4370" t="b">
        <f ca="1"/>
        <v>0</v>
      </c>
      <c r="C4370" t="b">
        <f ca="1"/>
        <v>0</v>
      </c>
    </row>
    <row r="4371" spans="1:3" hidden="1">
      <c r="A4371" t="b">
        <f ca="1"/>
        <v>0</v>
      </c>
      <c r="B4371" t="b">
        <f ca="1"/>
        <v>0</v>
      </c>
      <c r="C4371" t="b">
        <f ca="1"/>
        <v>0</v>
      </c>
    </row>
    <row r="4372" spans="1:3" hidden="1">
      <c r="A4372" t="b">
        <f ca="1"/>
        <v>0</v>
      </c>
      <c r="B4372" t="b">
        <f ca="1"/>
        <v>0</v>
      </c>
      <c r="C4372" t="b">
        <f ca="1"/>
        <v>0</v>
      </c>
    </row>
    <row r="4373" spans="1:3" hidden="1">
      <c r="A4373" t="b">
        <f ca="1"/>
        <v>0</v>
      </c>
      <c r="B4373" t="b">
        <f ca="1"/>
        <v>0</v>
      </c>
      <c r="C4373" t="b">
        <f ca="1"/>
        <v>0</v>
      </c>
    </row>
    <row r="4374" spans="1:3" hidden="1">
      <c r="A4374" t="b">
        <f ca="1"/>
        <v>0</v>
      </c>
      <c r="B4374" t="b">
        <f ca="1"/>
        <v>0</v>
      </c>
      <c r="C4374" t="b">
        <f ca="1"/>
        <v>0</v>
      </c>
    </row>
    <row r="4375" spans="1:3" hidden="1">
      <c r="A4375" t="b">
        <f ca="1"/>
        <v>0</v>
      </c>
      <c r="B4375" t="b">
        <f ca="1"/>
        <v>0</v>
      </c>
      <c r="C4375" t="b">
        <f ca="1"/>
        <v>0</v>
      </c>
    </row>
    <row r="4376" spans="1:3" hidden="1">
      <c r="A4376" t="b">
        <f ca="1"/>
        <v>0</v>
      </c>
      <c r="B4376" t="b">
        <f ca="1"/>
        <v>0</v>
      </c>
      <c r="C4376" t="b">
        <f ca="1"/>
        <v>0</v>
      </c>
    </row>
    <row r="4377" spans="1:3" hidden="1">
      <c r="A4377" t="b">
        <f ca="1"/>
        <v>0</v>
      </c>
      <c r="B4377" t="b">
        <f ca="1"/>
        <v>0</v>
      </c>
      <c r="C4377" t="b">
        <f ca="1"/>
        <v>0</v>
      </c>
    </row>
    <row r="4378" spans="1:3" hidden="1">
      <c r="A4378" t="b">
        <f ca="1"/>
        <v>0</v>
      </c>
      <c r="B4378" t="b">
        <f ca="1"/>
        <v>0</v>
      </c>
      <c r="C4378" t="b">
        <f ca="1"/>
        <v>0</v>
      </c>
    </row>
    <row r="4379" spans="1:3" hidden="1">
      <c r="A4379" t="b">
        <f ca="1"/>
        <v>0</v>
      </c>
      <c r="B4379" t="b">
        <f ca="1"/>
        <v>0</v>
      </c>
      <c r="C4379" t="b">
        <f ca="1"/>
        <v>0</v>
      </c>
    </row>
    <row r="4380" spans="1:3" hidden="1">
      <c r="A4380" t="b">
        <f ca="1"/>
        <v>0</v>
      </c>
      <c r="B4380" t="b">
        <f ca="1"/>
        <v>0</v>
      </c>
      <c r="C4380" t="b">
        <f ca="1"/>
        <v>0</v>
      </c>
    </row>
    <row r="4381" spans="1:3" hidden="1">
      <c r="A4381" t="b">
        <f ca="1"/>
        <v>0</v>
      </c>
      <c r="B4381" t="b">
        <f ca="1"/>
        <v>0</v>
      </c>
      <c r="C4381" t="b">
        <f ca="1"/>
        <v>0</v>
      </c>
    </row>
    <row r="4382" spans="1:3" hidden="1">
      <c r="A4382" t="b">
        <f ca="1"/>
        <v>0</v>
      </c>
      <c r="B4382" t="b">
        <f ca="1"/>
        <v>0</v>
      </c>
      <c r="C4382" t="b">
        <f ca="1"/>
        <v>0</v>
      </c>
    </row>
    <row r="4383" spans="1:3" hidden="1">
      <c r="A4383" t="b">
        <f ca="1"/>
        <v>0</v>
      </c>
      <c r="B4383" t="b">
        <f ca="1"/>
        <v>0</v>
      </c>
      <c r="C4383" t="b">
        <f ca="1"/>
        <v>0</v>
      </c>
    </row>
    <row r="4384" spans="1:3" hidden="1">
      <c r="A4384" t="b">
        <f ca="1"/>
        <v>0</v>
      </c>
      <c r="B4384" t="b">
        <f ca="1"/>
        <v>0</v>
      </c>
      <c r="C4384" t="b">
        <f ca="1"/>
        <v>0</v>
      </c>
    </row>
    <row r="4385" spans="1:3" hidden="1">
      <c r="A4385" t="b">
        <f ca="1"/>
        <v>0</v>
      </c>
      <c r="B4385" t="b">
        <f ca="1"/>
        <v>0</v>
      </c>
      <c r="C4385" t="b">
        <f ca="1"/>
        <v>0</v>
      </c>
    </row>
    <row r="4386" spans="1:3" hidden="1">
      <c r="A4386" t="b">
        <f ca="1"/>
        <v>0</v>
      </c>
      <c r="B4386" t="b">
        <f ca="1"/>
        <v>0</v>
      </c>
      <c r="C4386" t="b">
        <f ca="1"/>
        <v>0</v>
      </c>
    </row>
    <row r="4387" spans="1:3" hidden="1">
      <c r="A4387" t="b">
        <f ca="1"/>
        <v>0</v>
      </c>
      <c r="B4387" t="b">
        <f ca="1"/>
        <v>0</v>
      </c>
      <c r="C4387" t="b">
        <f ca="1"/>
        <v>0</v>
      </c>
    </row>
    <row r="4388" spans="1:3" hidden="1">
      <c r="A4388" t="b">
        <f ca="1"/>
        <v>0</v>
      </c>
      <c r="B4388" t="b">
        <f ca="1"/>
        <v>0</v>
      </c>
      <c r="C4388" t="b">
        <f ca="1"/>
        <v>0</v>
      </c>
    </row>
    <row r="4389" spans="1:3" hidden="1">
      <c r="A4389" t="b">
        <f ca="1"/>
        <v>0</v>
      </c>
      <c r="B4389" t="b">
        <f ca="1"/>
        <v>0</v>
      </c>
      <c r="C4389" t="b">
        <f ca="1"/>
        <v>0</v>
      </c>
    </row>
    <row r="4390" spans="1:3" hidden="1">
      <c r="A4390" t="b">
        <f ca="1"/>
        <v>0</v>
      </c>
      <c r="B4390" t="b">
        <f ca="1"/>
        <v>0</v>
      </c>
      <c r="C4390" t="b">
        <f ca="1"/>
        <v>0</v>
      </c>
    </row>
    <row r="4391" spans="1:3" hidden="1">
      <c r="A4391" t="b">
        <f ca="1"/>
        <v>0</v>
      </c>
      <c r="B4391" t="b">
        <f ca="1"/>
        <v>0</v>
      </c>
      <c r="C4391" t="b">
        <f ca="1"/>
        <v>0</v>
      </c>
    </row>
    <row r="4392" spans="1:3" hidden="1">
      <c r="A4392" t="b">
        <f ca="1"/>
        <v>0</v>
      </c>
      <c r="B4392" t="b">
        <f ca="1"/>
        <v>0</v>
      </c>
      <c r="C4392" t="b">
        <f ca="1"/>
        <v>0</v>
      </c>
    </row>
    <row r="4393" spans="1:3" hidden="1">
      <c r="A4393" t="b">
        <f ca="1"/>
        <v>0</v>
      </c>
      <c r="B4393" t="b">
        <f ca="1"/>
        <v>0</v>
      </c>
      <c r="C4393" t="b">
        <f ca="1"/>
        <v>0</v>
      </c>
    </row>
    <row r="4394" spans="1:3" hidden="1">
      <c r="A4394" t="b">
        <f ca="1"/>
        <v>0</v>
      </c>
      <c r="B4394" t="b">
        <f ca="1"/>
        <v>0</v>
      </c>
      <c r="C4394" t="b">
        <f ca="1"/>
        <v>0</v>
      </c>
    </row>
    <row r="4395" spans="1:3" hidden="1">
      <c r="A4395" t="b">
        <f ca="1"/>
        <v>0</v>
      </c>
      <c r="B4395" t="b">
        <f ca="1"/>
        <v>0</v>
      </c>
      <c r="C4395" t="b">
        <f ca="1"/>
        <v>0</v>
      </c>
    </row>
    <row r="4396" spans="1:3" hidden="1">
      <c r="A4396" t="b">
        <f ca="1"/>
        <v>0</v>
      </c>
      <c r="B4396" t="b">
        <f ca="1"/>
        <v>0</v>
      </c>
      <c r="C4396" t="b">
        <f ca="1"/>
        <v>0</v>
      </c>
    </row>
    <row r="4397" spans="1:3" hidden="1">
      <c r="A4397" t="b">
        <f ca="1"/>
        <v>0</v>
      </c>
      <c r="B4397" t="b">
        <f ca="1"/>
        <v>0</v>
      </c>
      <c r="C4397" t="b">
        <f ca="1"/>
        <v>0</v>
      </c>
    </row>
    <row r="4398" spans="1:3" hidden="1">
      <c r="A4398" t="b">
        <f ca="1"/>
        <v>0</v>
      </c>
      <c r="B4398" t="b">
        <f ca="1"/>
        <v>0</v>
      </c>
      <c r="C4398" t="b">
        <f ca="1"/>
        <v>0</v>
      </c>
    </row>
    <row r="4399" spans="1:3" hidden="1">
      <c r="A4399" t="b">
        <f ca="1"/>
        <v>0</v>
      </c>
      <c r="B4399" t="b">
        <f ca="1"/>
        <v>0</v>
      </c>
      <c r="C4399" t="b">
        <f ca="1"/>
        <v>0</v>
      </c>
    </row>
    <row r="4400" spans="1:3" hidden="1">
      <c r="A4400" t="b">
        <f ca="1"/>
        <v>0</v>
      </c>
      <c r="B4400" t="b">
        <f ca="1"/>
        <v>0</v>
      </c>
      <c r="C4400" t="b">
        <f ca="1"/>
        <v>0</v>
      </c>
    </row>
    <row r="4401" spans="1:3" hidden="1">
      <c r="A4401" t="b">
        <f ca="1"/>
        <v>0</v>
      </c>
      <c r="B4401" t="b">
        <f ca="1"/>
        <v>0</v>
      </c>
      <c r="C4401" t="b">
        <f ca="1"/>
        <v>0</v>
      </c>
    </row>
    <row r="4402" spans="1:3" hidden="1">
      <c r="A4402" t="b">
        <f ca="1"/>
        <v>0</v>
      </c>
      <c r="B4402" t="b">
        <f ca="1"/>
        <v>0</v>
      </c>
      <c r="C4402" t="b">
        <f ca="1"/>
        <v>0</v>
      </c>
    </row>
    <row r="4403" spans="1:3" hidden="1">
      <c r="A4403" t="b">
        <f ca="1"/>
        <v>0</v>
      </c>
      <c r="B4403" t="b">
        <f ca="1"/>
        <v>0</v>
      </c>
      <c r="C4403" t="b">
        <f ca="1"/>
        <v>0</v>
      </c>
    </row>
    <row r="4404" spans="1:3" hidden="1">
      <c r="A4404" t="b">
        <f ca="1"/>
        <v>0</v>
      </c>
      <c r="B4404" t="b">
        <f ca="1"/>
        <v>0</v>
      </c>
      <c r="C4404" t="b">
        <f ca="1"/>
        <v>0</v>
      </c>
    </row>
    <row r="4405" spans="1:3" hidden="1">
      <c r="A4405" t="b">
        <f ca="1"/>
        <v>0</v>
      </c>
      <c r="B4405" t="b">
        <f ca="1"/>
        <v>0</v>
      </c>
      <c r="C4405" t="b">
        <f ca="1"/>
        <v>0</v>
      </c>
    </row>
    <row r="4406" spans="1:3" hidden="1">
      <c r="A4406" t="b">
        <f ca="1"/>
        <v>0</v>
      </c>
      <c r="B4406" t="b">
        <f ca="1"/>
        <v>0</v>
      </c>
      <c r="C4406" t="b">
        <f ca="1"/>
        <v>0</v>
      </c>
    </row>
    <row r="4407" spans="1:3" hidden="1">
      <c r="A4407" t="b">
        <f ca="1"/>
        <v>0</v>
      </c>
      <c r="B4407" t="b">
        <f ca="1"/>
        <v>0</v>
      </c>
      <c r="C4407" t="b">
        <f ca="1"/>
        <v>0</v>
      </c>
    </row>
    <row r="4408" spans="1:3" hidden="1">
      <c r="A4408" t="b">
        <f ca="1"/>
        <v>0</v>
      </c>
      <c r="B4408" t="b">
        <f ca="1"/>
        <v>0</v>
      </c>
      <c r="C4408" t="b">
        <f ca="1"/>
        <v>0</v>
      </c>
    </row>
    <row r="4409" spans="1:3" hidden="1">
      <c r="A4409" t="b">
        <f ca="1"/>
        <v>0</v>
      </c>
      <c r="B4409" t="b">
        <f ca="1"/>
        <v>0</v>
      </c>
      <c r="C4409" t="b">
        <f ca="1"/>
        <v>0</v>
      </c>
    </row>
    <row r="4410" spans="1:3" hidden="1">
      <c r="A4410" t="b">
        <f ca="1"/>
        <v>0</v>
      </c>
      <c r="B4410" t="b">
        <f ca="1"/>
        <v>0</v>
      </c>
      <c r="C4410" t="b">
        <f ca="1"/>
        <v>0</v>
      </c>
    </row>
    <row r="4411" spans="1:3" hidden="1">
      <c r="A4411" t="b">
        <f ca="1"/>
        <v>0</v>
      </c>
      <c r="B4411" t="b">
        <f ca="1"/>
        <v>0</v>
      </c>
      <c r="C4411" t="b">
        <f ca="1"/>
        <v>0</v>
      </c>
    </row>
    <row r="4412" spans="1:3" hidden="1">
      <c r="A4412" t="b">
        <f ca="1"/>
        <v>0</v>
      </c>
      <c r="B4412" t="b">
        <f ca="1"/>
        <v>0</v>
      </c>
      <c r="C4412" t="b">
        <f ca="1"/>
        <v>0</v>
      </c>
    </row>
    <row r="4413" spans="1:3" hidden="1">
      <c r="A4413" t="b">
        <f ca="1"/>
        <v>0</v>
      </c>
      <c r="B4413" t="b">
        <f ca="1"/>
        <v>0</v>
      </c>
      <c r="C4413" t="b">
        <f ca="1"/>
        <v>0</v>
      </c>
    </row>
    <row r="4414" spans="1:3" hidden="1">
      <c r="A4414" t="b">
        <f ca="1"/>
        <v>0</v>
      </c>
      <c r="B4414" t="b">
        <f ca="1"/>
        <v>0</v>
      </c>
      <c r="C4414" t="b">
        <f ca="1"/>
        <v>0</v>
      </c>
    </row>
    <row r="4415" spans="1:3" hidden="1">
      <c r="A4415" t="b">
        <f ca="1"/>
        <v>0</v>
      </c>
      <c r="B4415" t="b">
        <f ca="1"/>
        <v>0</v>
      </c>
      <c r="C4415" t="b">
        <f ca="1"/>
        <v>0</v>
      </c>
    </row>
    <row r="4416" spans="1:3" hidden="1">
      <c r="A4416" t="b">
        <f ca="1"/>
        <v>0</v>
      </c>
      <c r="B4416" t="b">
        <f ca="1"/>
        <v>0</v>
      </c>
      <c r="C4416" t="b">
        <f ca="1"/>
        <v>0</v>
      </c>
    </row>
    <row r="4417" spans="1:3" hidden="1">
      <c r="A4417" t="b">
        <f ca="1"/>
        <v>0</v>
      </c>
      <c r="B4417" t="b">
        <f ca="1"/>
        <v>0</v>
      </c>
      <c r="C4417" t="b">
        <f ca="1"/>
        <v>0</v>
      </c>
    </row>
    <row r="4418" spans="1:3" hidden="1">
      <c r="A4418" t="b">
        <f ca="1"/>
        <v>0</v>
      </c>
      <c r="B4418" t="b">
        <f ca="1"/>
        <v>0</v>
      </c>
      <c r="C4418" t="b">
        <f ca="1"/>
        <v>0</v>
      </c>
    </row>
    <row r="4419" spans="1:3" hidden="1">
      <c r="A4419" t="b">
        <f ca="1"/>
        <v>0</v>
      </c>
      <c r="B4419" t="b">
        <f ca="1"/>
        <v>0</v>
      </c>
      <c r="C4419" t="b">
        <f ca="1"/>
        <v>0</v>
      </c>
    </row>
    <row r="4420" spans="1:3" hidden="1">
      <c r="A4420" t="b">
        <f ca="1"/>
        <v>0</v>
      </c>
      <c r="B4420" t="b">
        <f ca="1"/>
        <v>0</v>
      </c>
      <c r="C4420" t="b">
        <f ca="1"/>
        <v>0</v>
      </c>
    </row>
    <row r="4421" spans="1:3" hidden="1">
      <c r="A4421" t="b">
        <f ca="1"/>
        <v>0</v>
      </c>
      <c r="B4421" t="b">
        <f ca="1"/>
        <v>0</v>
      </c>
      <c r="C4421" t="b">
        <f ca="1"/>
        <v>0</v>
      </c>
    </row>
    <row r="4422" spans="1:3" hidden="1">
      <c r="A4422" t="b">
        <f ca="1"/>
        <v>0</v>
      </c>
      <c r="B4422" t="b">
        <f ca="1"/>
        <v>0</v>
      </c>
      <c r="C4422" t="b">
        <f ca="1"/>
        <v>0</v>
      </c>
    </row>
    <row r="4423" spans="1:3" hidden="1">
      <c r="A4423" t="b">
        <f ca="1"/>
        <v>0</v>
      </c>
      <c r="B4423" t="b">
        <f ca="1"/>
        <v>0</v>
      </c>
      <c r="C4423" t="b">
        <f ca="1"/>
        <v>0</v>
      </c>
    </row>
    <row r="4424" spans="1:3" hidden="1">
      <c r="A4424" t="b">
        <f ca="1"/>
        <v>0</v>
      </c>
      <c r="B4424" t="b">
        <f ca="1"/>
        <v>0</v>
      </c>
      <c r="C4424" t="b">
        <f ca="1"/>
        <v>0</v>
      </c>
    </row>
    <row r="4425" spans="1:3" hidden="1">
      <c r="A4425" t="b">
        <f ca="1"/>
        <v>0</v>
      </c>
      <c r="B4425" t="b">
        <f ca="1"/>
        <v>0</v>
      </c>
      <c r="C4425" t="b">
        <f ca="1"/>
        <v>0</v>
      </c>
    </row>
    <row r="4426" spans="1:3" hidden="1">
      <c r="A4426" t="b">
        <f ca="1"/>
        <v>0</v>
      </c>
      <c r="B4426" t="b">
        <f ca="1"/>
        <v>0</v>
      </c>
      <c r="C4426" t="b">
        <f ca="1"/>
        <v>0</v>
      </c>
    </row>
    <row r="4427" spans="1:3" hidden="1">
      <c r="A4427" t="b">
        <f ca="1"/>
        <v>0</v>
      </c>
      <c r="B4427" t="b">
        <f ca="1"/>
        <v>0</v>
      </c>
      <c r="C4427" t="b">
        <f ca="1"/>
        <v>0</v>
      </c>
    </row>
    <row r="4428" spans="1:3" hidden="1">
      <c r="A4428" t="b">
        <f ca="1"/>
        <v>0</v>
      </c>
      <c r="B4428" t="b">
        <f ca="1"/>
        <v>0</v>
      </c>
      <c r="C4428" t="b">
        <f ca="1"/>
        <v>0</v>
      </c>
    </row>
    <row r="4429" spans="1:3" hidden="1">
      <c r="A4429" t="b">
        <f ca="1"/>
        <v>0</v>
      </c>
      <c r="B4429" t="b">
        <f ca="1"/>
        <v>0</v>
      </c>
      <c r="C4429" t="b">
        <f ca="1"/>
        <v>0</v>
      </c>
    </row>
    <row r="4430" spans="1:3" hidden="1">
      <c r="A4430" t="b">
        <f ca="1"/>
        <v>0</v>
      </c>
      <c r="B4430" t="b">
        <f ca="1"/>
        <v>0</v>
      </c>
      <c r="C4430" t="b">
        <f ca="1"/>
        <v>0</v>
      </c>
    </row>
    <row r="4431" spans="1:3" hidden="1">
      <c r="A4431" t="b">
        <f ca="1"/>
        <v>0</v>
      </c>
      <c r="B4431" t="b">
        <f ca="1"/>
        <v>0</v>
      </c>
      <c r="C4431" t="b">
        <f ca="1"/>
        <v>0</v>
      </c>
    </row>
    <row r="4432" spans="1:3" hidden="1">
      <c r="A4432" t="b">
        <f ca="1"/>
        <v>0</v>
      </c>
      <c r="B4432" t="b">
        <f ca="1"/>
        <v>0</v>
      </c>
      <c r="C4432" t="b">
        <f ca="1"/>
        <v>0</v>
      </c>
    </row>
    <row r="4433" spans="1:3" hidden="1">
      <c r="A4433" t="b">
        <f ca="1"/>
        <v>0</v>
      </c>
      <c r="B4433" t="b">
        <f ca="1"/>
        <v>0</v>
      </c>
      <c r="C4433" t="b">
        <f ca="1"/>
        <v>0</v>
      </c>
    </row>
    <row r="4434" spans="1:3" hidden="1">
      <c r="A4434" t="b">
        <f ca="1"/>
        <v>0</v>
      </c>
      <c r="B4434" t="b">
        <f ca="1"/>
        <v>0</v>
      </c>
      <c r="C4434" t="b">
        <f ca="1"/>
        <v>0</v>
      </c>
    </row>
    <row r="4435" spans="1:3" hidden="1">
      <c r="A4435" t="b">
        <f ca="1"/>
        <v>0</v>
      </c>
      <c r="B4435" t="b">
        <f ca="1"/>
        <v>0</v>
      </c>
      <c r="C4435" t="b">
        <f ca="1"/>
        <v>0</v>
      </c>
    </row>
    <row r="4436" spans="1:3" hidden="1">
      <c r="A4436" t="b">
        <f ca="1"/>
        <v>0</v>
      </c>
      <c r="B4436" t="b">
        <f ca="1"/>
        <v>0</v>
      </c>
      <c r="C4436" t="b">
        <f ca="1"/>
        <v>0</v>
      </c>
    </row>
    <row r="4437" spans="1:3" hidden="1">
      <c r="A4437" t="b">
        <f ca="1"/>
        <v>0</v>
      </c>
      <c r="B4437" t="b">
        <f ca="1"/>
        <v>0</v>
      </c>
      <c r="C4437" t="b">
        <f ca="1"/>
        <v>0</v>
      </c>
    </row>
    <row r="4438" spans="1:3" hidden="1">
      <c r="A4438" t="b">
        <f ca="1"/>
        <v>0</v>
      </c>
      <c r="B4438" t="b">
        <f ca="1"/>
        <v>0</v>
      </c>
      <c r="C4438" t="b">
        <f ca="1"/>
        <v>0</v>
      </c>
    </row>
    <row r="4439" spans="1:3" hidden="1">
      <c r="A4439" t="b">
        <f ca="1"/>
        <v>0</v>
      </c>
      <c r="B4439" t="b">
        <f ca="1"/>
        <v>0</v>
      </c>
      <c r="C4439" t="b">
        <f ca="1"/>
        <v>0</v>
      </c>
    </row>
    <row r="4440" spans="1:3" hidden="1">
      <c r="A4440" t="b">
        <f ca="1"/>
        <v>0</v>
      </c>
      <c r="B4440" t="b">
        <f ca="1"/>
        <v>0</v>
      </c>
      <c r="C4440" t="b">
        <f ca="1"/>
        <v>0</v>
      </c>
    </row>
    <row r="4441" spans="1:3" hidden="1">
      <c r="A4441" t="b">
        <f ca="1"/>
        <v>0</v>
      </c>
      <c r="B4441" t="b">
        <f ca="1"/>
        <v>0</v>
      </c>
      <c r="C4441" t="b">
        <f ca="1"/>
        <v>0</v>
      </c>
    </row>
    <row r="4442" spans="1:3" hidden="1">
      <c r="A4442" t="b">
        <f ca="1"/>
        <v>0</v>
      </c>
      <c r="B4442" t="b">
        <f ca="1"/>
        <v>0</v>
      </c>
      <c r="C4442" t="b">
        <f ca="1"/>
        <v>0</v>
      </c>
    </row>
    <row r="4443" spans="1:3" hidden="1">
      <c r="A4443" t="b">
        <f ca="1"/>
        <v>0</v>
      </c>
      <c r="B4443" t="b">
        <f ca="1"/>
        <v>0</v>
      </c>
      <c r="C4443" t="b">
        <f ca="1"/>
        <v>0</v>
      </c>
    </row>
    <row r="4444" spans="1:3" hidden="1">
      <c r="A4444" t="b">
        <f ca="1"/>
        <v>0</v>
      </c>
      <c r="B4444" t="b">
        <f ca="1"/>
        <v>0</v>
      </c>
      <c r="C4444" t="b">
        <f ca="1"/>
        <v>0</v>
      </c>
    </row>
    <row r="4445" spans="1:3" hidden="1">
      <c r="A4445" t="b">
        <f ca="1"/>
        <v>0</v>
      </c>
      <c r="B4445" t="b">
        <f ca="1"/>
        <v>0</v>
      </c>
      <c r="C4445" t="b">
        <f ca="1"/>
        <v>0</v>
      </c>
    </row>
    <row r="4446" spans="1:3" hidden="1">
      <c r="A4446" t="b">
        <f ca="1"/>
        <v>0</v>
      </c>
      <c r="B4446" t="b">
        <f ca="1"/>
        <v>0</v>
      </c>
      <c r="C4446" t="b">
        <f ca="1"/>
        <v>0</v>
      </c>
    </row>
    <row r="4447" spans="1:3" hidden="1">
      <c r="A4447" t="b">
        <f ca="1"/>
        <v>0</v>
      </c>
      <c r="B4447" t="b">
        <f ca="1"/>
        <v>0</v>
      </c>
      <c r="C4447" t="b">
        <f ca="1"/>
        <v>0</v>
      </c>
    </row>
    <row r="4448" spans="1:3" hidden="1">
      <c r="A4448" t="b">
        <f ca="1"/>
        <v>0</v>
      </c>
      <c r="B4448" t="b">
        <f ca="1"/>
        <v>0</v>
      </c>
      <c r="C4448" t="b">
        <f ca="1"/>
        <v>0</v>
      </c>
    </row>
    <row r="4449" spans="1:3" hidden="1">
      <c r="A4449" t="b">
        <f ca="1"/>
        <v>0</v>
      </c>
      <c r="B4449" t="b">
        <f ca="1"/>
        <v>0</v>
      </c>
      <c r="C4449" t="b">
        <f ca="1"/>
        <v>0</v>
      </c>
    </row>
    <row r="4450" spans="1:3" hidden="1">
      <c r="A4450" t="b">
        <f ca="1"/>
        <v>0</v>
      </c>
      <c r="B4450" t="b">
        <f ca="1"/>
        <v>0</v>
      </c>
      <c r="C4450" t="b">
        <f ca="1"/>
        <v>0</v>
      </c>
    </row>
    <row r="4451" spans="1:3" hidden="1">
      <c r="A4451" t="b">
        <f ca="1"/>
        <v>0</v>
      </c>
      <c r="B4451" t="b">
        <f ca="1"/>
        <v>0</v>
      </c>
      <c r="C4451" t="b">
        <f ca="1"/>
        <v>0</v>
      </c>
    </row>
    <row r="4452" spans="1:3" hidden="1">
      <c r="A4452" t="b">
        <f ca="1"/>
        <v>0</v>
      </c>
      <c r="B4452" t="b">
        <f ca="1"/>
        <v>0</v>
      </c>
      <c r="C4452" t="b">
        <f ca="1"/>
        <v>0</v>
      </c>
    </row>
    <row r="4453" spans="1:3" hidden="1">
      <c r="A4453" t="b">
        <f ca="1"/>
        <v>0</v>
      </c>
      <c r="B4453" t="b">
        <f ca="1"/>
        <v>0</v>
      </c>
      <c r="C4453" t="b">
        <f ca="1"/>
        <v>0</v>
      </c>
    </row>
    <row r="4454" spans="1:3" hidden="1">
      <c r="A4454" t="b">
        <f ca="1"/>
        <v>0</v>
      </c>
      <c r="B4454" t="b">
        <f ca="1"/>
        <v>0</v>
      </c>
      <c r="C4454" t="b">
        <f ca="1"/>
        <v>0</v>
      </c>
    </row>
    <row r="4455" spans="1:3" hidden="1">
      <c r="A4455" t="b">
        <f ca="1"/>
        <v>0</v>
      </c>
      <c r="B4455" t="b">
        <f ca="1"/>
        <v>0</v>
      </c>
      <c r="C4455" t="b">
        <f ca="1"/>
        <v>0</v>
      </c>
    </row>
    <row r="4456" spans="1:3" hidden="1">
      <c r="A4456" t="b">
        <f ca="1"/>
        <v>0</v>
      </c>
      <c r="B4456" t="b">
        <f ca="1"/>
        <v>0</v>
      </c>
      <c r="C4456" t="b">
        <f ca="1"/>
        <v>0</v>
      </c>
    </row>
    <row r="4457" spans="1:3" hidden="1">
      <c r="A4457" t="b">
        <f ca="1"/>
        <v>0</v>
      </c>
      <c r="B4457" t="b">
        <f ca="1"/>
        <v>0</v>
      </c>
      <c r="C4457" t="b">
        <f ca="1"/>
        <v>0</v>
      </c>
    </row>
    <row r="4458" spans="1:3" hidden="1">
      <c r="A4458" t="b">
        <f ca="1"/>
        <v>0</v>
      </c>
      <c r="B4458" t="b">
        <f ca="1"/>
        <v>0</v>
      </c>
      <c r="C4458" t="b">
        <f ca="1"/>
        <v>0</v>
      </c>
    </row>
    <row r="4459" spans="1:3" hidden="1">
      <c r="A4459" t="b">
        <f ca="1"/>
        <v>0</v>
      </c>
      <c r="B4459" t="b">
        <f ca="1"/>
        <v>0</v>
      </c>
      <c r="C4459" t="b">
        <f ca="1"/>
        <v>0</v>
      </c>
    </row>
    <row r="4460" spans="1:3" hidden="1">
      <c r="A4460" t="b">
        <f ca="1"/>
        <v>0</v>
      </c>
      <c r="B4460" t="b">
        <f ca="1"/>
        <v>0</v>
      </c>
      <c r="C4460" t="b">
        <f ca="1"/>
        <v>0</v>
      </c>
    </row>
    <row r="4461" spans="1:3" hidden="1">
      <c r="A4461" t="b">
        <f ca="1"/>
        <v>0</v>
      </c>
      <c r="B4461" t="b">
        <f ca="1"/>
        <v>0</v>
      </c>
      <c r="C4461" t="b">
        <f ca="1"/>
        <v>0</v>
      </c>
    </row>
    <row r="4462" spans="1:3" hidden="1">
      <c r="A4462" t="b">
        <f ca="1"/>
        <v>0</v>
      </c>
      <c r="B4462" t="b">
        <f ca="1"/>
        <v>0</v>
      </c>
      <c r="C4462" t="b">
        <f ca="1"/>
        <v>0</v>
      </c>
    </row>
    <row r="4463" spans="1:3" hidden="1">
      <c r="A4463" t="b">
        <f ca="1"/>
        <v>0</v>
      </c>
      <c r="B4463" t="b">
        <f ca="1"/>
        <v>0</v>
      </c>
      <c r="C4463" t="b">
        <f ca="1"/>
        <v>0</v>
      </c>
    </row>
    <row r="4464" spans="1:3" hidden="1">
      <c r="A4464" t="b">
        <f ca="1"/>
        <v>0</v>
      </c>
      <c r="B4464" t="b">
        <f ca="1"/>
        <v>0</v>
      </c>
      <c r="C4464" t="b">
        <f ca="1"/>
        <v>0</v>
      </c>
    </row>
    <row r="4465" spans="1:3" hidden="1">
      <c r="A4465" t="b">
        <f ca="1"/>
        <v>0</v>
      </c>
      <c r="B4465" t="b">
        <f ca="1"/>
        <v>0</v>
      </c>
      <c r="C4465" t="b">
        <f ca="1"/>
        <v>0</v>
      </c>
    </row>
    <row r="4466" spans="1:3" hidden="1">
      <c r="A4466" t="b">
        <f ca="1"/>
        <v>0</v>
      </c>
      <c r="B4466" t="b">
        <f ca="1"/>
        <v>0</v>
      </c>
      <c r="C4466" t="b">
        <f ca="1"/>
        <v>0</v>
      </c>
    </row>
    <row r="4467" spans="1:3" hidden="1">
      <c r="A4467" t="b">
        <f ca="1"/>
        <v>0</v>
      </c>
      <c r="B4467" t="b">
        <f ca="1"/>
        <v>0</v>
      </c>
      <c r="C4467" t="b">
        <f ca="1"/>
        <v>0</v>
      </c>
    </row>
    <row r="4468" spans="1:3" hidden="1">
      <c r="A4468" t="b">
        <f ca="1"/>
        <v>0</v>
      </c>
      <c r="B4468" t="b">
        <f ca="1"/>
        <v>0</v>
      </c>
      <c r="C4468" t="b">
        <f ca="1"/>
        <v>0</v>
      </c>
    </row>
    <row r="4469" spans="1:3" hidden="1">
      <c r="A4469" t="b">
        <f ca="1"/>
        <v>0</v>
      </c>
      <c r="B4469" t="b">
        <f ca="1"/>
        <v>0</v>
      </c>
      <c r="C4469" t="b">
        <f ca="1"/>
        <v>0</v>
      </c>
    </row>
    <row r="4470" spans="1:3" hidden="1">
      <c r="A4470" t="b">
        <f ca="1"/>
        <v>0</v>
      </c>
      <c r="B4470" t="b">
        <f ca="1"/>
        <v>0</v>
      </c>
      <c r="C4470" t="b">
        <f ca="1"/>
        <v>0</v>
      </c>
    </row>
    <row r="4471" spans="1:3" hidden="1">
      <c r="A4471" t="b">
        <f ca="1"/>
        <v>0</v>
      </c>
      <c r="B4471" t="b">
        <f ca="1"/>
        <v>0</v>
      </c>
      <c r="C4471" t="b">
        <f ca="1"/>
        <v>0</v>
      </c>
    </row>
    <row r="4472" spans="1:3" hidden="1">
      <c r="A4472" t="b">
        <f ca="1"/>
        <v>0</v>
      </c>
      <c r="B4472" t="b">
        <f ca="1"/>
        <v>0</v>
      </c>
      <c r="C4472" t="b">
        <f ca="1"/>
        <v>0</v>
      </c>
    </row>
    <row r="4473" spans="1:3" hidden="1">
      <c r="A4473" t="b">
        <f ca="1"/>
        <v>0</v>
      </c>
      <c r="B4473" t="b">
        <f ca="1"/>
        <v>0</v>
      </c>
      <c r="C4473" t="b">
        <f ca="1"/>
        <v>0</v>
      </c>
    </row>
    <row r="4474" spans="1:3" hidden="1">
      <c r="A4474" t="b">
        <f ca="1"/>
        <v>0</v>
      </c>
      <c r="B4474" t="b">
        <f ca="1"/>
        <v>0</v>
      </c>
      <c r="C4474" t="b">
        <f ca="1"/>
        <v>0</v>
      </c>
    </row>
    <row r="4475" spans="1:3" hidden="1">
      <c r="A4475" t="b">
        <f ca="1"/>
        <v>0</v>
      </c>
      <c r="B4475" t="b">
        <f ca="1"/>
        <v>0</v>
      </c>
      <c r="C4475" t="b">
        <f ca="1"/>
        <v>0</v>
      </c>
    </row>
    <row r="4476" spans="1:3" hidden="1">
      <c r="A4476" t="b">
        <f ca="1"/>
        <v>0</v>
      </c>
      <c r="B4476" t="b">
        <f ca="1"/>
        <v>0</v>
      </c>
      <c r="C4476" t="b">
        <f ca="1"/>
        <v>0</v>
      </c>
    </row>
    <row r="4477" spans="1:3" hidden="1">
      <c r="A4477" t="b">
        <f ca="1"/>
        <v>0</v>
      </c>
      <c r="B4477" t="b">
        <f ca="1"/>
        <v>0</v>
      </c>
      <c r="C4477" t="b">
        <f ca="1"/>
        <v>0</v>
      </c>
    </row>
    <row r="4478" spans="1:3" hidden="1">
      <c r="A4478" t="b">
        <f ca="1"/>
        <v>0</v>
      </c>
      <c r="B4478" t="b">
        <f ca="1"/>
        <v>0</v>
      </c>
      <c r="C4478" t="b">
        <f ca="1"/>
        <v>0</v>
      </c>
    </row>
    <row r="4479" spans="1:3" hidden="1">
      <c r="A4479" t="b">
        <f ca="1"/>
        <v>0</v>
      </c>
      <c r="B4479" t="b">
        <f ca="1"/>
        <v>0</v>
      </c>
      <c r="C4479" t="b">
        <f ca="1"/>
        <v>0</v>
      </c>
    </row>
    <row r="4480" spans="1:3" hidden="1">
      <c r="A4480" t="b">
        <f ca="1"/>
        <v>0</v>
      </c>
      <c r="B4480" t="b">
        <f ca="1"/>
        <v>0</v>
      </c>
      <c r="C4480" t="b">
        <f ca="1"/>
        <v>0</v>
      </c>
    </row>
    <row r="4481" spans="1:3" hidden="1">
      <c r="A4481" t="b">
        <f ca="1"/>
        <v>0</v>
      </c>
      <c r="B4481" t="b">
        <f ca="1"/>
        <v>0</v>
      </c>
      <c r="C4481" t="b">
        <f ca="1"/>
        <v>0</v>
      </c>
    </row>
    <row r="4482" spans="1:3" hidden="1">
      <c r="A4482" t="b">
        <f ca="1"/>
        <v>0</v>
      </c>
      <c r="B4482" t="b">
        <f ca="1"/>
        <v>0</v>
      </c>
      <c r="C4482" t="b">
        <f ca="1"/>
        <v>0</v>
      </c>
    </row>
    <row r="4483" spans="1:3" hidden="1">
      <c r="A4483" t="b">
        <f ca="1"/>
        <v>0</v>
      </c>
      <c r="B4483" t="b">
        <f ca="1"/>
        <v>0</v>
      </c>
      <c r="C4483" t="b">
        <f ca="1"/>
        <v>0</v>
      </c>
    </row>
    <row r="4484" spans="1:3" hidden="1">
      <c r="A4484" t="b">
        <f ca="1"/>
        <v>0</v>
      </c>
      <c r="B4484" t="b">
        <f ca="1"/>
        <v>0</v>
      </c>
      <c r="C4484" t="b">
        <f ca="1"/>
        <v>0</v>
      </c>
    </row>
    <row r="4485" spans="1:3" hidden="1">
      <c r="A4485" t="b">
        <f ca="1"/>
        <v>0</v>
      </c>
      <c r="B4485" t="b">
        <f ca="1"/>
        <v>0</v>
      </c>
      <c r="C4485" t="b">
        <f ca="1"/>
        <v>0</v>
      </c>
    </row>
    <row r="4486" spans="1:3" hidden="1">
      <c r="A4486" t="b">
        <f ca="1"/>
        <v>0</v>
      </c>
      <c r="B4486" t="b">
        <f ca="1"/>
        <v>0</v>
      </c>
      <c r="C4486" t="b">
        <f ca="1"/>
        <v>0</v>
      </c>
    </row>
    <row r="4487" spans="1:3" hidden="1">
      <c r="A4487" t="b">
        <f ca="1"/>
        <v>0</v>
      </c>
      <c r="B4487" t="b">
        <f ca="1"/>
        <v>0</v>
      </c>
      <c r="C4487" t="b">
        <f ca="1"/>
        <v>0</v>
      </c>
    </row>
    <row r="4488" spans="1:3" hidden="1">
      <c r="A4488" t="b">
        <f ca="1"/>
        <v>0</v>
      </c>
      <c r="B4488" t="b">
        <f ca="1"/>
        <v>0</v>
      </c>
      <c r="C4488" t="b">
        <f ca="1"/>
        <v>0</v>
      </c>
    </row>
    <row r="4489" spans="1:3" hidden="1">
      <c r="A4489" t="b">
        <f ca="1"/>
        <v>0</v>
      </c>
      <c r="B4489" t="b">
        <f ca="1"/>
        <v>0</v>
      </c>
      <c r="C4489" t="b">
        <f ca="1"/>
        <v>0</v>
      </c>
    </row>
    <row r="4490" spans="1:3" hidden="1">
      <c r="A4490" t="b">
        <f ca="1"/>
        <v>0</v>
      </c>
      <c r="B4490" t="b">
        <f ca="1"/>
        <v>0</v>
      </c>
      <c r="C4490" t="b">
        <f ca="1"/>
        <v>0</v>
      </c>
    </row>
    <row r="4491" spans="1:3" hidden="1">
      <c r="A4491" t="b">
        <f ca="1"/>
        <v>0</v>
      </c>
      <c r="B4491" t="b">
        <f ca="1"/>
        <v>0</v>
      </c>
      <c r="C4491" t="b">
        <f ca="1"/>
        <v>0</v>
      </c>
    </row>
    <row r="4492" spans="1:3" hidden="1">
      <c r="A4492" t="b">
        <f ca="1"/>
        <v>0</v>
      </c>
      <c r="B4492" t="b">
        <f ca="1"/>
        <v>0</v>
      </c>
      <c r="C4492" t="b">
        <f ca="1"/>
        <v>0</v>
      </c>
    </row>
    <row r="4493" spans="1:3" hidden="1">
      <c r="A4493" t="b">
        <f ca="1"/>
        <v>0</v>
      </c>
      <c r="B4493" t="b">
        <f ca="1"/>
        <v>0</v>
      </c>
      <c r="C4493" t="b">
        <f ca="1"/>
        <v>0</v>
      </c>
    </row>
    <row r="4494" spans="1:3" hidden="1">
      <c r="A4494" t="b">
        <f ca="1"/>
        <v>0</v>
      </c>
      <c r="B4494" t="b">
        <f ca="1"/>
        <v>0</v>
      </c>
      <c r="C4494" t="b">
        <f ca="1"/>
        <v>0</v>
      </c>
    </row>
    <row r="4495" spans="1:3" hidden="1">
      <c r="A4495" t="b">
        <f ca="1"/>
        <v>0</v>
      </c>
      <c r="B4495" t="b">
        <f ca="1"/>
        <v>0</v>
      </c>
      <c r="C4495" t="b">
        <f ca="1"/>
        <v>0</v>
      </c>
    </row>
    <row r="4496" spans="1:3" hidden="1">
      <c r="A4496" t="b">
        <f ca="1"/>
        <v>0</v>
      </c>
      <c r="B4496" t="b">
        <f ca="1"/>
        <v>0</v>
      </c>
      <c r="C4496" t="b">
        <f ca="1"/>
        <v>0</v>
      </c>
    </row>
    <row r="4497" spans="1:3" hidden="1">
      <c r="A4497" t="b">
        <f ca="1"/>
        <v>0</v>
      </c>
      <c r="B4497" t="b">
        <f ca="1"/>
        <v>0</v>
      </c>
      <c r="C4497" t="b">
        <f ca="1"/>
        <v>0</v>
      </c>
    </row>
    <row r="4498" spans="1:3" hidden="1">
      <c r="A4498" t="b">
        <f ca="1"/>
        <v>0</v>
      </c>
      <c r="B4498" t="b">
        <f ca="1"/>
        <v>0</v>
      </c>
      <c r="C4498" t="b">
        <f ca="1"/>
        <v>0</v>
      </c>
    </row>
    <row r="4499" spans="1:3" hidden="1">
      <c r="A4499" t="b">
        <f ca="1"/>
        <v>0</v>
      </c>
      <c r="B4499" t="b">
        <f ca="1"/>
        <v>0</v>
      </c>
      <c r="C4499" t="b">
        <f ca="1"/>
        <v>0</v>
      </c>
    </row>
    <row r="4500" spans="1:3" hidden="1">
      <c r="A4500" t="b">
        <f ca="1"/>
        <v>0</v>
      </c>
      <c r="B4500" t="b">
        <f ca="1"/>
        <v>0</v>
      </c>
      <c r="C4500" t="b">
        <f ca="1"/>
        <v>0</v>
      </c>
    </row>
    <row r="4501" spans="1:3" hidden="1">
      <c r="A4501" t="b">
        <f ca="1"/>
        <v>0</v>
      </c>
      <c r="B4501" t="b">
        <f ca="1"/>
        <v>0</v>
      </c>
      <c r="C4501" t="b">
        <f ca="1"/>
        <v>0</v>
      </c>
    </row>
    <row r="4502" spans="1:3" hidden="1">
      <c r="A4502" t="b">
        <f ca="1"/>
        <v>0</v>
      </c>
      <c r="B4502" t="b">
        <f ca="1"/>
        <v>0</v>
      </c>
      <c r="C4502" t="b">
        <f ca="1"/>
        <v>0</v>
      </c>
    </row>
    <row r="4503" spans="1:3" hidden="1">
      <c r="A4503" t="b">
        <f ca="1"/>
        <v>0</v>
      </c>
      <c r="B4503" t="b">
        <f ca="1"/>
        <v>0</v>
      </c>
      <c r="C4503" t="b">
        <f ca="1"/>
        <v>0</v>
      </c>
    </row>
    <row r="4504" spans="1:3" hidden="1">
      <c r="A4504" t="b">
        <f ca="1"/>
        <v>0</v>
      </c>
      <c r="B4504" t="b">
        <f ca="1"/>
        <v>0</v>
      </c>
      <c r="C4504" t="b">
        <f ca="1"/>
        <v>0</v>
      </c>
    </row>
    <row r="4505" spans="1:3" hidden="1">
      <c r="A4505" t="b">
        <f ca="1"/>
        <v>0</v>
      </c>
      <c r="B4505" t="b">
        <f ca="1"/>
        <v>0</v>
      </c>
      <c r="C4505" t="b">
        <f ca="1"/>
        <v>0</v>
      </c>
    </row>
    <row r="4506" spans="1:3" hidden="1">
      <c r="A4506" t="b">
        <f ca="1"/>
        <v>0</v>
      </c>
      <c r="B4506" t="b">
        <f ca="1"/>
        <v>0</v>
      </c>
      <c r="C4506" t="b">
        <f ca="1"/>
        <v>0</v>
      </c>
    </row>
    <row r="4507" spans="1:3" hidden="1">
      <c r="A4507" t="b">
        <f ca="1"/>
        <v>0</v>
      </c>
      <c r="B4507" t="b">
        <f ca="1"/>
        <v>0</v>
      </c>
      <c r="C4507" t="b">
        <f ca="1"/>
        <v>0</v>
      </c>
    </row>
    <row r="4508" spans="1:3" hidden="1">
      <c r="A4508" t="b">
        <f ca="1"/>
        <v>0</v>
      </c>
      <c r="B4508" t="b">
        <f ca="1"/>
        <v>0</v>
      </c>
      <c r="C4508" t="b">
        <f ca="1"/>
        <v>0</v>
      </c>
    </row>
    <row r="4509" spans="1:3" hidden="1">
      <c r="A4509" t="b">
        <f ca="1"/>
        <v>0</v>
      </c>
      <c r="B4509" t="b">
        <f ca="1"/>
        <v>0</v>
      </c>
      <c r="C4509" t="b">
        <f ca="1"/>
        <v>0</v>
      </c>
    </row>
    <row r="4510" spans="1:3" hidden="1">
      <c r="A4510" t="b">
        <f ca="1"/>
        <v>0</v>
      </c>
      <c r="B4510" t="b">
        <f ca="1"/>
        <v>0</v>
      </c>
      <c r="C4510" t="b">
        <f ca="1"/>
        <v>0</v>
      </c>
    </row>
    <row r="4511" spans="1:3" hidden="1">
      <c r="A4511" t="b">
        <f ca="1"/>
        <v>0</v>
      </c>
      <c r="B4511" t="b">
        <f ca="1"/>
        <v>0</v>
      </c>
      <c r="C4511" t="b">
        <f ca="1"/>
        <v>0</v>
      </c>
    </row>
    <row r="4512" spans="1:3" hidden="1">
      <c r="A4512" t="b">
        <f ca="1"/>
        <v>0</v>
      </c>
      <c r="B4512" t="b">
        <f ca="1"/>
        <v>0</v>
      </c>
      <c r="C4512" t="b">
        <f ca="1"/>
        <v>0</v>
      </c>
    </row>
    <row r="4513" spans="1:3" hidden="1">
      <c r="A4513" t="b">
        <f ca="1"/>
        <v>0</v>
      </c>
      <c r="B4513" t="b">
        <f ca="1"/>
        <v>0</v>
      </c>
      <c r="C4513" t="b">
        <f ca="1"/>
        <v>0</v>
      </c>
    </row>
    <row r="4514" spans="1:3" hidden="1">
      <c r="A4514" t="b">
        <f ca="1"/>
        <v>0</v>
      </c>
      <c r="B4514" t="b">
        <f ca="1"/>
        <v>0</v>
      </c>
      <c r="C4514" t="b">
        <f ca="1"/>
        <v>0</v>
      </c>
    </row>
    <row r="4515" spans="1:3" hidden="1">
      <c r="A4515" t="b">
        <f ca="1"/>
        <v>0</v>
      </c>
      <c r="B4515" t="b">
        <f ca="1"/>
        <v>0</v>
      </c>
      <c r="C4515" t="b">
        <f ca="1"/>
        <v>0</v>
      </c>
    </row>
    <row r="4516" spans="1:3" hidden="1">
      <c r="A4516" t="b">
        <f ca="1"/>
        <v>0</v>
      </c>
      <c r="B4516" t="b">
        <f ca="1"/>
        <v>0</v>
      </c>
      <c r="C4516" t="b">
        <f ca="1"/>
        <v>0</v>
      </c>
    </row>
    <row r="4517" spans="1:3" hidden="1">
      <c r="A4517" t="b">
        <f ca="1"/>
        <v>0</v>
      </c>
      <c r="B4517" t="b">
        <f ca="1"/>
        <v>0</v>
      </c>
      <c r="C4517" t="b">
        <f ca="1"/>
        <v>0</v>
      </c>
    </row>
    <row r="4518" spans="1:3" hidden="1">
      <c r="A4518" t="b">
        <f ca="1"/>
        <v>0</v>
      </c>
      <c r="B4518" t="b">
        <f ca="1"/>
        <v>0</v>
      </c>
      <c r="C4518" t="b">
        <f ca="1"/>
        <v>0</v>
      </c>
    </row>
    <row r="4519" spans="1:3" hidden="1">
      <c r="A4519" t="b">
        <f ca="1"/>
        <v>0</v>
      </c>
      <c r="B4519" t="b">
        <f ca="1"/>
        <v>0</v>
      </c>
      <c r="C4519" t="b">
        <f ca="1"/>
        <v>0</v>
      </c>
    </row>
    <row r="4520" spans="1:3" hidden="1">
      <c r="A4520" t="b">
        <f ca="1"/>
        <v>0</v>
      </c>
      <c r="B4520" t="b">
        <f ca="1"/>
        <v>0</v>
      </c>
      <c r="C4520" t="b">
        <f ca="1"/>
        <v>0</v>
      </c>
    </row>
    <row r="4521" spans="1:3" hidden="1">
      <c r="A4521" t="b">
        <f ca="1"/>
        <v>0</v>
      </c>
      <c r="B4521" t="b">
        <f ca="1"/>
        <v>0</v>
      </c>
      <c r="C4521" t="b">
        <f ca="1"/>
        <v>0</v>
      </c>
    </row>
    <row r="4522" spans="1:3" hidden="1">
      <c r="A4522" t="b">
        <f ca="1"/>
        <v>0</v>
      </c>
      <c r="B4522" t="b">
        <f ca="1"/>
        <v>0</v>
      </c>
      <c r="C4522" t="b">
        <f ca="1"/>
        <v>0</v>
      </c>
    </row>
    <row r="4523" spans="1:3" hidden="1">
      <c r="A4523" t="b">
        <f ca="1"/>
        <v>0</v>
      </c>
      <c r="B4523" t="b">
        <f ca="1"/>
        <v>0</v>
      </c>
      <c r="C4523" t="b">
        <f ca="1"/>
        <v>0</v>
      </c>
    </row>
    <row r="4524" spans="1:3" hidden="1">
      <c r="A4524" t="b">
        <f ca="1"/>
        <v>0</v>
      </c>
      <c r="B4524" t="b">
        <f ca="1"/>
        <v>0</v>
      </c>
      <c r="C4524" t="b">
        <f ca="1"/>
        <v>0</v>
      </c>
    </row>
    <row r="4525" spans="1:3" hidden="1">
      <c r="A4525" t="b">
        <f ca="1"/>
        <v>0</v>
      </c>
      <c r="B4525" t="b">
        <f ca="1"/>
        <v>0</v>
      </c>
      <c r="C4525" t="b">
        <f ca="1"/>
        <v>0</v>
      </c>
    </row>
    <row r="4526" spans="1:3" hidden="1">
      <c r="A4526" t="b">
        <f ca="1"/>
        <v>0</v>
      </c>
      <c r="B4526" t="b">
        <f ca="1"/>
        <v>0</v>
      </c>
      <c r="C4526" t="b">
        <f ca="1"/>
        <v>0</v>
      </c>
    </row>
    <row r="4527" spans="1:3" hidden="1">
      <c r="A4527" t="b">
        <f ca="1"/>
        <v>0</v>
      </c>
      <c r="B4527" t="b">
        <f ca="1"/>
        <v>0</v>
      </c>
      <c r="C4527" t="b">
        <f ca="1"/>
        <v>0</v>
      </c>
    </row>
    <row r="4528" spans="1:3" hidden="1">
      <c r="A4528" t="b">
        <f ca="1"/>
        <v>0</v>
      </c>
      <c r="B4528" t="b">
        <f ca="1"/>
        <v>0</v>
      </c>
      <c r="C4528" t="b">
        <f ca="1"/>
        <v>0</v>
      </c>
    </row>
    <row r="4529" spans="1:3" hidden="1">
      <c r="A4529" t="b">
        <f ca="1"/>
        <v>0</v>
      </c>
      <c r="B4529" t="b">
        <f ca="1"/>
        <v>0</v>
      </c>
      <c r="C4529" t="b">
        <f ca="1"/>
        <v>0</v>
      </c>
    </row>
    <row r="4530" spans="1:3" hidden="1">
      <c r="A4530" t="b">
        <f ca="1"/>
        <v>0</v>
      </c>
      <c r="B4530" t="b">
        <f ca="1"/>
        <v>0</v>
      </c>
      <c r="C4530" t="b">
        <f ca="1"/>
        <v>0</v>
      </c>
    </row>
    <row r="4531" spans="1:3" hidden="1">
      <c r="A4531" t="b">
        <f ca="1"/>
        <v>0</v>
      </c>
      <c r="B4531" t="b">
        <f ca="1"/>
        <v>0</v>
      </c>
      <c r="C4531" t="b">
        <f ca="1"/>
        <v>0</v>
      </c>
    </row>
    <row r="4532" spans="1:3" hidden="1">
      <c r="A4532" t="b">
        <f ca="1"/>
        <v>0</v>
      </c>
      <c r="B4532" t="b">
        <f ca="1"/>
        <v>0</v>
      </c>
      <c r="C4532" t="b">
        <f ca="1"/>
        <v>0</v>
      </c>
    </row>
    <row r="4533" spans="1:3" hidden="1">
      <c r="A4533" t="b">
        <f ca="1"/>
        <v>0</v>
      </c>
      <c r="B4533" t="b">
        <f ca="1"/>
        <v>0</v>
      </c>
      <c r="C4533" t="b">
        <f ca="1"/>
        <v>0</v>
      </c>
    </row>
    <row r="4534" spans="1:3" hidden="1">
      <c r="A4534" t="b">
        <f ca="1"/>
        <v>0</v>
      </c>
      <c r="B4534" t="b">
        <f ca="1"/>
        <v>0</v>
      </c>
      <c r="C4534" t="b">
        <f ca="1"/>
        <v>0</v>
      </c>
    </row>
    <row r="4535" spans="1:3" hidden="1">
      <c r="A4535" t="b">
        <f ca="1"/>
        <v>0</v>
      </c>
      <c r="B4535" t="b">
        <f ca="1"/>
        <v>0</v>
      </c>
      <c r="C4535" t="b">
        <f ca="1"/>
        <v>0</v>
      </c>
    </row>
    <row r="4536" spans="1:3" hidden="1">
      <c r="A4536" t="b">
        <f ca="1"/>
        <v>0</v>
      </c>
      <c r="B4536" t="b">
        <f ca="1"/>
        <v>0</v>
      </c>
      <c r="C4536" t="b">
        <f ca="1"/>
        <v>0</v>
      </c>
    </row>
    <row r="4537" spans="1:3" hidden="1">
      <c r="A4537" t="b">
        <f ca="1"/>
        <v>0</v>
      </c>
      <c r="B4537" t="b">
        <f ca="1"/>
        <v>0</v>
      </c>
      <c r="C4537" t="b">
        <f ca="1"/>
        <v>0</v>
      </c>
    </row>
    <row r="4538" spans="1:3" hidden="1">
      <c r="A4538" t="b">
        <f ca="1"/>
        <v>0</v>
      </c>
      <c r="B4538" t="b">
        <f ca="1"/>
        <v>0</v>
      </c>
      <c r="C4538" t="b">
        <f ca="1"/>
        <v>0</v>
      </c>
    </row>
    <row r="4539" spans="1:3" hidden="1">
      <c r="A4539" t="b">
        <f ca="1"/>
        <v>0</v>
      </c>
      <c r="B4539" t="b">
        <f ca="1"/>
        <v>0</v>
      </c>
      <c r="C4539" t="b">
        <f ca="1"/>
        <v>0</v>
      </c>
    </row>
    <row r="4540" spans="1:3" hidden="1">
      <c r="A4540" t="b">
        <f ca="1"/>
        <v>0</v>
      </c>
      <c r="B4540" t="b">
        <f ca="1"/>
        <v>0</v>
      </c>
      <c r="C4540" t="b">
        <f ca="1"/>
        <v>0</v>
      </c>
    </row>
    <row r="4541" spans="1:3" hidden="1">
      <c r="A4541" t="b">
        <f ca="1"/>
        <v>0</v>
      </c>
      <c r="B4541" t="b">
        <f ca="1"/>
        <v>0</v>
      </c>
      <c r="C4541" t="b">
        <f ca="1"/>
        <v>0</v>
      </c>
    </row>
    <row r="4542" spans="1:3" hidden="1">
      <c r="A4542" t="b">
        <f ca="1"/>
        <v>0</v>
      </c>
      <c r="B4542" t="b">
        <f ca="1"/>
        <v>0</v>
      </c>
      <c r="C4542" t="b">
        <f ca="1"/>
        <v>0</v>
      </c>
    </row>
    <row r="4543" spans="1:3" hidden="1">
      <c r="A4543" t="b">
        <f ca="1"/>
        <v>0</v>
      </c>
      <c r="B4543" t="b">
        <f ca="1"/>
        <v>0</v>
      </c>
      <c r="C4543" t="b">
        <f ca="1"/>
        <v>0</v>
      </c>
    </row>
    <row r="4544" spans="1:3" hidden="1">
      <c r="A4544" t="b">
        <f ca="1"/>
        <v>0</v>
      </c>
      <c r="B4544" t="b">
        <f ca="1"/>
        <v>0</v>
      </c>
      <c r="C4544" t="b">
        <f ca="1"/>
        <v>0</v>
      </c>
    </row>
    <row r="4545" spans="1:3" hidden="1">
      <c r="A4545" t="b">
        <f ca="1"/>
        <v>0</v>
      </c>
      <c r="B4545" t="b">
        <f ca="1"/>
        <v>0</v>
      </c>
      <c r="C4545" t="b">
        <f ca="1"/>
        <v>0</v>
      </c>
    </row>
    <row r="4546" spans="1:3" hidden="1">
      <c r="A4546" t="b">
        <f ca="1"/>
        <v>0</v>
      </c>
      <c r="B4546" t="b">
        <f ca="1"/>
        <v>0</v>
      </c>
      <c r="C4546" t="b">
        <f ca="1"/>
        <v>0</v>
      </c>
    </row>
    <row r="4547" spans="1:3" hidden="1">
      <c r="A4547" t="b">
        <f ca="1"/>
        <v>0</v>
      </c>
      <c r="B4547" t="b">
        <f ca="1"/>
        <v>0</v>
      </c>
      <c r="C4547" t="b">
        <f ca="1"/>
        <v>0</v>
      </c>
    </row>
    <row r="4548" spans="1:3" hidden="1">
      <c r="A4548" t="b">
        <f ca="1"/>
        <v>0</v>
      </c>
      <c r="B4548" t="b">
        <f ca="1"/>
        <v>0</v>
      </c>
      <c r="C4548" t="b">
        <f ca="1"/>
        <v>0</v>
      </c>
    </row>
    <row r="4549" spans="1:3" hidden="1">
      <c r="A4549" t="b">
        <f ca="1"/>
        <v>0</v>
      </c>
      <c r="B4549" t="b">
        <f ca="1"/>
        <v>0</v>
      </c>
      <c r="C4549" t="b">
        <f ca="1"/>
        <v>0</v>
      </c>
    </row>
    <row r="4550" spans="1:3" hidden="1">
      <c r="A4550" t="b">
        <f ca="1"/>
        <v>0</v>
      </c>
      <c r="B4550" t="b">
        <f ca="1"/>
        <v>0</v>
      </c>
      <c r="C4550" t="b">
        <f ca="1"/>
        <v>0</v>
      </c>
    </row>
    <row r="4551" spans="1:3" hidden="1">
      <c r="A4551" t="b">
        <f ca="1"/>
        <v>0</v>
      </c>
      <c r="B4551" t="b">
        <f ca="1"/>
        <v>0</v>
      </c>
      <c r="C4551" t="b">
        <f ca="1"/>
        <v>0</v>
      </c>
    </row>
    <row r="4552" spans="1:3" hidden="1">
      <c r="A4552" t="b">
        <f ca="1"/>
        <v>0</v>
      </c>
      <c r="B4552" t="b">
        <f ca="1"/>
        <v>0</v>
      </c>
      <c r="C4552" t="b">
        <f ca="1"/>
        <v>0</v>
      </c>
    </row>
    <row r="4553" spans="1:3" hidden="1">
      <c r="A4553" t="b">
        <f ca="1"/>
        <v>0</v>
      </c>
      <c r="B4553" t="b">
        <f ca="1"/>
        <v>0</v>
      </c>
      <c r="C4553" t="b">
        <f ca="1"/>
        <v>0</v>
      </c>
    </row>
    <row r="4554" spans="1:3" hidden="1">
      <c r="A4554" t="b">
        <f ca="1"/>
        <v>0</v>
      </c>
      <c r="B4554" t="b">
        <f ca="1"/>
        <v>0</v>
      </c>
      <c r="C4554" t="b">
        <f ca="1"/>
        <v>0</v>
      </c>
    </row>
    <row r="4555" spans="1:3" hidden="1">
      <c r="A4555" t="b">
        <f ca="1"/>
        <v>0</v>
      </c>
      <c r="B4555" t="b">
        <f ca="1"/>
        <v>0</v>
      </c>
      <c r="C4555" t="b">
        <f ca="1"/>
        <v>0</v>
      </c>
    </row>
    <row r="4556" spans="1:3" hidden="1">
      <c r="A4556" t="b">
        <f ca="1"/>
        <v>0</v>
      </c>
      <c r="B4556" t="b">
        <f ca="1"/>
        <v>0</v>
      </c>
      <c r="C4556" t="b">
        <f ca="1"/>
        <v>0</v>
      </c>
    </row>
    <row r="4557" spans="1:3" hidden="1">
      <c r="A4557" t="b">
        <f ca="1"/>
        <v>0</v>
      </c>
      <c r="B4557" t="b">
        <f ca="1"/>
        <v>0</v>
      </c>
      <c r="C4557" t="b">
        <f ca="1"/>
        <v>0</v>
      </c>
    </row>
    <row r="4558" spans="1:3" hidden="1">
      <c r="A4558" t="b">
        <f ca="1"/>
        <v>0</v>
      </c>
      <c r="B4558" t="b">
        <f ca="1"/>
        <v>0</v>
      </c>
      <c r="C4558" t="b">
        <f ca="1"/>
        <v>0</v>
      </c>
    </row>
    <row r="4559" spans="1:3" hidden="1">
      <c r="A4559" t="b">
        <f ca="1"/>
        <v>0</v>
      </c>
      <c r="B4559" t="b">
        <f ca="1"/>
        <v>0</v>
      </c>
      <c r="C4559" t="b">
        <f ca="1"/>
        <v>0</v>
      </c>
    </row>
    <row r="4560" spans="1:3" hidden="1">
      <c r="A4560" t="b">
        <f ca="1"/>
        <v>0</v>
      </c>
      <c r="B4560" t="b">
        <f ca="1"/>
        <v>0</v>
      </c>
      <c r="C4560" t="b">
        <f ca="1"/>
        <v>0</v>
      </c>
    </row>
    <row r="4561" spans="1:3" hidden="1">
      <c r="A4561" t="b">
        <f ca="1"/>
        <v>0</v>
      </c>
      <c r="B4561" t="b">
        <f ca="1"/>
        <v>0</v>
      </c>
      <c r="C4561" t="b">
        <f ca="1"/>
        <v>0</v>
      </c>
    </row>
    <row r="4562" spans="1:3" hidden="1">
      <c r="A4562" t="b">
        <f ca="1"/>
        <v>0</v>
      </c>
      <c r="B4562" t="b">
        <f ca="1"/>
        <v>0</v>
      </c>
      <c r="C4562" t="b">
        <f ca="1"/>
        <v>0</v>
      </c>
    </row>
    <row r="4563" spans="1:3" hidden="1">
      <c r="A4563" t="b">
        <f ca="1"/>
        <v>0</v>
      </c>
      <c r="B4563" t="b">
        <f ca="1"/>
        <v>0</v>
      </c>
      <c r="C4563" t="b">
        <f ca="1"/>
        <v>0</v>
      </c>
    </row>
    <row r="4564" spans="1:3" hidden="1">
      <c r="A4564" t="b">
        <f ca="1"/>
        <v>0</v>
      </c>
      <c r="B4564" t="b">
        <f ca="1"/>
        <v>0</v>
      </c>
      <c r="C4564" t="b">
        <f ca="1"/>
        <v>0</v>
      </c>
    </row>
    <row r="4565" spans="1:3" hidden="1">
      <c r="A4565" t="b">
        <f ca="1"/>
        <v>0</v>
      </c>
      <c r="B4565" t="b">
        <f ca="1"/>
        <v>0</v>
      </c>
      <c r="C4565" t="b">
        <f ca="1"/>
        <v>0</v>
      </c>
    </row>
    <row r="4566" spans="1:3" hidden="1">
      <c r="A4566" t="b">
        <f ca="1"/>
        <v>0</v>
      </c>
      <c r="B4566" t="b">
        <f ca="1"/>
        <v>0</v>
      </c>
      <c r="C4566" t="b">
        <f ca="1"/>
        <v>0</v>
      </c>
    </row>
    <row r="4567" spans="1:3" hidden="1">
      <c r="A4567" t="b">
        <f ca="1"/>
        <v>0</v>
      </c>
      <c r="B4567" t="b">
        <f ca="1"/>
        <v>0</v>
      </c>
      <c r="C4567" t="b">
        <f ca="1"/>
        <v>0</v>
      </c>
    </row>
    <row r="4568" spans="1:3" hidden="1">
      <c r="A4568" t="b">
        <f ca="1"/>
        <v>0</v>
      </c>
      <c r="B4568" t="b">
        <f ca="1"/>
        <v>0</v>
      </c>
      <c r="C4568" t="b">
        <f ca="1"/>
        <v>0</v>
      </c>
    </row>
    <row r="4569" spans="1:3" hidden="1">
      <c r="A4569" t="b">
        <f ca="1"/>
        <v>0</v>
      </c>
      <c r="B4569" t="b">
        <f ca="1"/>
        <v>0</v>
      </c>
      <c r="C4569" t="b">
        <f ca="1"/>
        <v>0</v>
      </c>
    </row>
    <row r="4570" spans="1:3" hidden="1">
      <c r="A4570" t="b">
        <f ca="1"/>
        <v>0</v>
      </c>
      <c r="B4570" t="b">
        <f ca="1"/>
        <v>0</v>
      </c>
      <c r="C4570" t="b">
        <f ca="1"/>
        <v>0</v>
      </c>
    </row>
    <row r="4571" spans="1:3" hidden="1">
      <c r="A4571" t="b">
        <f ca="1"/>
        <v>0</v>
      </c>
      <c r="B4571" t="b">
        <f ca="1"/>
        <v>0</v>
      </c>
      <c r="C4571" t="b">
        <f ca="1"/>
        <v>0</v>
      </c>
    </row>
    <row r="4572" spans="1:3" hidden="1">
      <c r="A4572" t="b">
        <f ca="1"/>
        <v>0</v>
      </c>
      <c r="B4572" t="b">
        <f ca="1"/>
        <v>0</v>
      </c>
      <c r="C4572" t="b">
        <f ca="1"/>
        <v>0</v>
      </c>
    </row>
    <row r="4573" spans="1:3" hidden="1">
      <c r="A4573" t="b">
        <f ca="1"/>
        <v>0</v>
      </c>
      <c r="B4573" t="b">
        <f ca="1"/>
        <v>0</v>
      </c>
      <c r="C4573" t="b">
        <f ca="1"/>
        <v>0</v>
      </c>
    </row>
    <row r="4574" spans="1:3" hidden="1">
      <c r="A4574" t="b">
        <f ca="1"/>
        <v>0</v>
      </c>
      <c r="B4574" t="b">
        <f ca="1"/>
        <v>0</v>
      </c>
      <c r="C4574" t="b">
        <f ca="1"/>
        <v>0</v>
      </c>
    </row>
    <row r="4575" spans="1:3" hidden="1">
      <c r="A4575" t="b">
        <f ca="1"/>
        <v>0</v>
      </c>
      <c r="B4575" t="b">
        <f ca="1"/>
        <v>0</v>
      </c>
      <c r="C4575" t="b">
        <f ca="1"/>
        <v>0</v>
      </c>
    </row>
    <row r="4576" spans="1:3" hidden="1">
      <c r="A4576" t="b">
        <f ca="1"/>
        <v>0</v>
      </c>
      <c r="B4576" t="b">
        <f ca="1"/>
        <v>0</v>
      </c>
      <c r="C4576" t="b">
        <f ca="1"/>
        <v>0</v>
      </c>
    </row>
    <row r="4577" spans="1:3" hidden="1">
      <c r="A4577" t="b">
        <f ca="1"/>
        <v>0</v>
      </c>
      <c r="B4577" t="b">
        <f ca="1"/>
        <v>0</v>
      </c>
      <c r="C4577" t="b">
        <f ca="1"/>
        <v>0</v>
      </c>
    </row>
    <row r="4578" spans="1:3" hidden="1">
      <c r="A4578" t="b">
        <f ca="1"/>
        <v>0</v>
      </c>
      <c r="B4578" t="b">
        <f ca="1"/>
        <v>0</v>
      </c>
      <c r="C4578" t="b">
        <f ca="1"/>
        <v>0</v>
      </c>
    </row>
    <row r="4579" spans="1:3" hidden="1">
      <c r="A4579" t="b">
        <f ca="1"/>
        <v>0</v>
      </c>
      <c r="B4579" t="b">
        <f ca="1"/>
        <v>0</v>
      </c>
      <c r="C4579" t="b">
        <f ca="1"/>
        <v>0</v>
      </c>
    </row>
    <row r="4580" spans="1:3" hidden="1">
      <c r="A4580" t="b">
        <f ca="1"/>
        <v>0</v>
      </c>
      <c r="B4580" t="b">
        <f ca="1"/>
        <v>0</v>
      </c>
      <c r="C4580" t="b">
        <f ca="1"/>
        <v>0</v>
      </c>
    </row>
    <row r="4581" spans="1:3" hidden="1">
      <c r="A4581" t="b">
        <f ca="1"/>
        <v>0</v>
      </c>
      <c r="B4581" t="b">
        <f ca="1"/>
        <v>0</v>
      </c>
      <c r="C4581" t="b">
        <f ca="1"/>
        <v>0</v>
      </c>
    </row>
    <row r="4582" spans="1:3" hidden="1">
      <c r="A4582" t="b">
        <f ca="1"/>
        <v>0</v>
      </c>
      <c r="B4582" t="b">
        <f ca="1"/>
        <v>0</v>
      </c>
      <c r="C4582" t="b">
        <f ca="1"/>
        <v>0</v>
      </c>
    </row>
    <row r="4583" spans="1:3" hidden="1">
      <c r="A4583" t="b">
        <f ca="1"/>
        <v>0</v>
      </c>
      <c r="B4583" t="b">
        <f ca="1"/>
        <v>0</v>
      </c>
      <c r="C4583" t="b">
        <f ca="1"/>
        <v>0</v>
      </c>
    </row>
    <row r="4584" spans="1:3" hidden="1">
      <c r="A4584" t="b">
        <f ca="1"/>
        <v>0</v>
      </c>
      <c r="B4584" t="b">
        <f ca="1"/>
        <v>0</v>
      </c>
      <c r="C4584" t="b">
        <f ca="1"/>
        <v>0</v>
      </c>
    </row>
    <row r="4585" spans="1:3" hidden="1">
      <c r="A4585" t="b">
        <f ca="1"/>
        <v>0</v>
      </c>
      <c r="B4585" t="b">
        <f ca="1"/>
        <v>0</v>
      </c>
      <c r="C4585" t="b">
        <f ca="1"/>
        <v>0</v>
      </c>
    </row>
    <row r="4586" spans="1:3" hidden="1">
      <c r="A4586" t="b">
        <f ca="1"/>
        <v>0</v>
      </c>
      <c r="B4586" t="b">
        <f ca="1"/>
        <v>0</v>
      </c>
      <c r="C4586" t="b">
        <f ca="1"/>
        <v>0</v>
      </c>
    </row>
    <row r="4587" spans="1:3" hidden="1">
      <c r="A4587" t="b">
        <f ca="1"/>
        <v>0</v>
      </c>
      <c r="B4587" t="b">
        <f ca="1"/>
        <v>0</v>
      </c>
      <c r="C4587" t="b">
        <f ca="1"/>
        <v>0</v>
      </c>
    </row>
    <row r="4588" spans="1:3" hidden="1">
      <c r="A4588" t="b">
        <f ca="1"/>
        <v>0</v>
      </c>
      <c r="B4588" t="b">
        <f ca="1"/>
        <v>0</v>
      </c>
      <c r="C4588" t="b">
        <f ca="1"/>
        <v>0</v>
      </c>
    </row>
    <row r="4589" spans="1:3" hidden="1">
      <c r="A4589" t="b">
        <f ca="1"/>
        <v>0</v>
      </c>
      <c r="B4589" t="b">
        <f ca="1"/>
        <v>0</v>
      </c>
      <c r="C4589" t="b">
        <f ca="1"/>
        <v>0</v>
      </c>
    </row>
    <row r="4590" spans="1:3" hidden="1">
      <c r="A4590" t="b">
        <f ca="1"/>
        <v>0</v>
      </c>
      <c r="B4590" t="b">
        <f ca="1"/>
        <v>0</v>
      </c>
      <c r="C4590" t="b">
        <f ca="1"/>
        <v>0</v>
      </c>
    </row>
    <row r="4591" spans="1:3" hidden="1">
      <c r="A4591" t="b">
        <f ca="1"/>
        <v>0</v>
      </c>
      <c r="B4591" t="b">
        <f ca="1"/>
        <v>0</v>
      </c>
      <c r="C4591" t="b">
        <f ca="1"/>
        <v>0</v>
      </c>
    </row>
    <row r="4592" spans="1:3" hidden="1">
      <c r="A4592" t="b">
        <f ca="1"/>
        <v>0</v>
      </c>
      <c r="B4592" t="b">
        <f ca="1"/>
        <v>0</v>
      </c>
      <c r="C4592" t="b">
        <f ca="1"/>
        <v>0</v>
      </c>
    </row>
    <row r="4593" spans="1:3" hidden="1">
      <c r="A4593" t="b">
        <f ca="1"/>
        <v>0</v>
      </c>
      <c r="B4593" t="b">
        <f ca="1"/>
        <v>0</v>
      </c>
      <c r="C4593" t="b">
        <f ca="1"/>
        <v>0</v>
      </c>
    </row>
    <row r="4594" spans="1:3" hidden="1">
      <c r="A4594" t="b">
        <f ca="1"/>
        <v>0</v>
      </c>
      <c r="B4594" t="b">
        <f ca="1"/>
        <v>0</v>
      </c>
      <c r="C4594" t="b">
        <f ca="1"/>
        <v>0</v>
      </c>
    </row>
    <row r="4595" spans="1:3" hidden="1">
      <c r="A4595" t="b">
        <f ca="1"/>
        <v>0</v>
      </c>
      <c r="B4595" t="b">
        <f ca="1"/>
        <v>0</v>
      </c>
      <c r="C4595" t="b">
        <f ca="1"/>
        <v>0</v>
      </c>
    </row>
    <row r="4596" spans="1:3" hidden="1">
      <c r="A4596" t="b">
        <f ca="1"/>
        <v>0</v>
      </c>
      <c r="B4596" t="b">
        <f ca="1"/>
        <v>0</v>
      </c>
      <c r="C4596" t="b">
        <f ca="1"/>
        <v>0</v>
      </c>
    </row>
    <row r="4597" spans="1:3" hidden="1">
      <c r="A4597" t="b">
        <f ca="1"/>
        <v>0</v>
      </c>
      <c r="B4597" t="b">
        <f ca="1"/>
        <v>0</v>
      </c>
      <c r="C4597" t="b">
        <f ca="1"/>
        <v>0</v>
      </c>
    </row>
    <row r="4598" spans="1:3" hidden="1">
      <c r="A4598" t="b">
        <f ca="1"/>
        <v>0</v>
      </c>
      <c r="B4598" t="b">
        <f ca="1"/>
        <v>0</v>
      </c>
      <c r="C4598" t="b">
        <f ca="1"/>
        <v>0</v>
      </c>
    </row>
    <row r="4599" spans="1:3" hidden="1">
      <c r="A4599" t="b">
        <f ca="1"/>
        <v>0</v>
      </c>
      <c r="B4599" t="b">
        <f ca="1"/>
        <v>0</v>
      </c>
      <c r="C4599" t="b">
        <f ca="1"/>
        <v>0</v>
      </c>
    </row>
    <row r="4600" spans="1:3" hidden="1">
      <c r="A4600" t="b">
        <f ca="1"/>
        <v>0</v>
      </c>
      <c r="B4600" t="b">
        <f ca="1"/>
        <v>0</v>
      </c>
      <c r="C4600" t="b">
        <f ca="1"/>
        <v>0</v>
      </c>
    </row>
    <row r="4601" spans="1:3" hidden="1">
      <c r="A4601" t="b">
        <f ca="1"/>
        <v>0</v>
      </c>
      <c r="B4601" t="b">
        <f ca="1"/>
        <v>0</v>
      </c>
      <c r="C4601" t="b">
        <f ca="1"/>
        <v>0</v>
      </c>
    </row>
    <row r="4602" spans="1:3" hidden="1">
      <c r="A4602" t="b">
        <f ca="1"/>
        <v>0</v>
      </c>
      <c r="B4602" t="b">
        <f ca="1"/>
        <v>0</v>
      </c>
      <c r="C4602" t="b">
        <f ca="1"/>
        <v>0</v>
      </c>
    </row>
    <row r="4603" spans="1:3" hidden="1">
      <c r="A4603" t="b">
        <f ca="1"/>
        <v>0</v>
      </c>
      <c r="B4603" t="b">
        <f ca="1"/>
        <v>0</v>
      </c>
      <c r="C4603" t="b">
        <f ca="1"/>
        <v>0</v>
      </c>
    </row>
    <row r="4604" spans="1:3" hidden="1">
      <c r="A4604" t="b">
        <f ca="1"/>
        <v>0</v>
      </c>
      <c r="B4604" t="b">
        <f ca="1"/>
        <v>0</v>
      </c>
      <c r="C4604" t="b">
        <f ca="1"/>
        <v>0</v>
      </c>
    </row>
    <row r="4605" spans="1:3" hidden="1">
      <c r="A4605" t="b">
        <f ca="1"/>
        <v>0</v>
      </c>
      <c r="B4605" t="b">
        <f ca="1"/>
        <v>0</v>
      </c>
      <c r="C4605" t="b">
        <f ca="1"/>
        <v>0</v>
      </c>
    </row>
    <row r="4606" spans="1:3" hidden="1">
      <c r="A4606" t="b">
        <f ca="1"/>
        <v>0</v>
      </c>
      <c r="B4606" t="b">
        <f ca="1"/>
        <v>0</v>
      </c>
      <c r="C4606" t="b">
        <f ca="1"/>
        <v>0</v>
      </c>
    </row>
    <row r="4607" spans="1:3" hidden="1">
      <c r="A4607" t="b">
        <f ca="1"/>
        <v>0</v>
      </c>
      <c r="B4607" t="b">
        <f ca="1"/>
        <v>0</v>
      </c>
      <c r="C4607" t="b">
        <f ca="1"/>
        <v>0</v>
      </c>
    </row>
    <row r="4608" spans="1:3" hidden="1">
      <c r="A4608" t="b">
        <f ca="1"/>
        <v>0</v>
      </c>
      <c r="B4608" t="b">
        <f ca="1"/>
        <v>0</v>
      </c>
      <c r="C4608" t="b">
        <f ca="1"/>
        <v>0</v>
      </c>
    </row>
    <row r="4609" spans="1:3" hidden="1">
      <c r="A4609" t="b">
        <f ca="1"/>
        <v>0</v>
      </c>
      <c r="B4609" t="b">
        <f ca="1"/>
        <v>0</v>
      </c>
      <c r="C4609" t="b">
        <f ca="1"/>
        <v>0</v>
      </c>
    </row>
    <row r="4610" spans="1:3" hidden="1">
      <c r="A4610" t="b">
        <f ca="1"/>
        <v>0</v>
      </c>
      <c r="B4610" t="b">
        <f ca="1"/>
        <v>0</v>
      </c>
      <c r="C4610" t="b">
        <f ca="1"/>
        <v>0</v>
      </c>
    </row>
    <row r="4611" spans="1:3" hidden="1">
      <c r="A4611" t="b">
        <f ca="1"/>
        <v>0</v>
      </c>
      <c r="B4611" t="b">
        <f ca="1"/>
        <v>0</v>
      </c>
      <c r="C4611" t="b">
        <f ca="1"/>
        <v>0</v>
      </c>
    </row>
    <row r="4612" spans="1:3" hidden="1">
      <c r="A4612" t="b">
        <f ca="1"/>
        <v>0</v>
      </c>
      <c r="B4612" t="b">
        <f ca="1"/>
        <v>0</v>
      </c>
      <c r="C4612" t="b">
        <f ca="1"/>
        <v>0</v>
      </c>
    </row>
    <row r="4613" spans="1:3" hidden="1">
      <c r="A4613" t="b">
        <f ca="1"/>
        <v>0</v>
      </c>
      <c r="B4613" t="b">
        <f ca="1"/>
        <v>0</v>
      </c>
      <c r="C4613" t="b">
        <f ca="1"/>
        <v>0</v>
      </c>
    </row>
    <row r="4614" spans="1:3" hidden="1">
      <c r="A4614" t="b">
        <f ca="1"/>
        <v>0</v>
      </c>
      <c r="B4614" t="b">
        <f ca="1"/>
        <v>0</v>
      </c>
      <c r="C4614" t="b">
        <f ca="1"/>
        <v>0</v>
      </c>
    </row>
    <row r="4615" spans="1:3" hidden="1">
      <c r="A4615" t="b">
        <f ca="1"/>
        <v>0</v>
      </c>
      <c r="B4615" t="b">
        <f ca="1"/>
        <v>0</v>
      </c>
      <c r="C4615" t="b">
        <f ca="1"/>
        <v>0</v>
      </c>
    </row>
    <row r="4616" spans="1:3" hidden="1">
      <c r="A4616" t="b">
        <f ca="1"/>
        <v>0</v>
      </c>
      <c r="B4616" t="b">
        <f ca="1"/>
        <v>0</v>
      </c>
      <c r="C4616" t="b">
        <f ca="1"/>
        <v>0</v>
      </c>
    </row>
    <row r="4617" spans="1:3" hidden="1">
      <c r="A4617" t="b">
        <f ca="1"/>
        <v>0</v>
      </c>
      <c r="B4617" t="b">
        <f ca="1"/>
        <v>0</v>
      </c>
      <c r="C4617" t="b">
        <f ca="1"/>
        <v>0</v>
      </c>
    </row>
    <row r="4618" spans="1:3" hidden="1">
      <c r="A4618" t="b">
        <f ca="1"/>
        <v>0</v>
      </c>
      <c r="B4618" t="b">
        <f ca="1"/>
        <v>0</v>
      </c>
      <c r="C4618" t="b">
        <f ca="1"/>
        <v>0</v>
      </c>
    </row>
    <row r="4619" spans="1:3" hidden="1">
      <c r="A4619" t="b">
        <f ca="1"/>
        <v>0</v>
      </c>
      <c r="B4619" t="b">
        <f ca="1"/>
        <v>0</v>
      </c>
      <c r="C4619" t="b">
        <f ca="1"/>
        <v>0</v>
      </c>
    </row>
    <row r="4620" spans="1:3" hidden="1">
      <c r="A4620" t="b">
        <f ca="1"/>
        <v>0</v>
      </c>
      <c r="B4620" t="b">
        <f ca="1"/>
        <v>0</v>
      </c>
      <c r="C4620" t="b">
        <f ca="1"/>
        <v>0</v>
      </c>
    </row>
    <row r="4621" spans="1:3" hidden="1">
      <c r="A4621" t="b">
        <f ca="1"/>
        <v>0</v>
      </c>
      <c r="B4621" t="b">
        <f ca="1"/>
        <v>0</v>
      </c>
      <c r="C4621" t="b">
        <f ca="1"/>
        <v>0</v>
      </c>
    </row>
    <row r="4622" spans="1:3" hidden="1">
      <c r="A4622" t="b">
        <f ca="1"/>
        <v>0</v>
      </c>
      <c r="B4622" t="b">
        <f ca="1"/>
        <v>0</v>
      </c>
      <c r="C4622" t="b">
        <f ca="1"/>
        <v>0</v>
      </c>
    </row>
    <row r="4623" spans="1:3" hidden="1">
      <c r="A4623" t="b">
        <f ca="1"/>
        <v>0</v>
      </c>
      <c r="B4623" t="b">
        <f ca="1"/>
        <v>0</v>
      </c>
      <c r="C4623" t="b">
        <f ca="1"/>
        <v>0</v>
      </c>
    </row>
    <row r="4624" spans="1:3" hidden="1">
      <c r="A4624" t="b">
        <f ca="1"/>
        <v>0</v>
      </c>
      <c r="B4624" t="b">
        <f ca="1"/>
        <v>0</v>
      </c>
      <c r="C4624" t="b">
        <f ca="1"/>
        <v>0</v>
      </c>
    </row>
    <row r="4625" spans="1:3" hidden="1">
      <c r="A4625" t="b">
        <f ca="1"/>
        <v>0</v>
      </c>
      <c r="B4625" t="b">
        <f ca="1"/>
        <v>0</v>
      </c>
      <c r="C4625" t="b">
        <f ca="1"/>
        <v>0</v>
      </c>
    </row>
    <row r="4626" spans="1:3" hidden="1">
      <c r="A4626" t="b">
        <f ca="1"/>
        <v>0</v>
      </c>
      <c r="B4626" t="b">
        <f ca="1"/>
        <v>0</v>
      </c>
      <c r="C4626" t="b">
        <f ca="1"/>
        <v>0</v>
      </c>
    </row>
    <row r="4627" spans="1:3" hidden="1">
      <c r="A4627" t="b">
        <f ca="1"/>
        <v>0</v>
      </c>
      <c r="B4627" t="b">
        <f ca="1"/>
        <v>0</v>
      </c>
      <c r="C4627" t="b">
        <f ca="1"/>
        <v>0</v>
      </c>
    </row>
    <row r="4628" spans="1:3" hidden="1">
      <c r="A4628" t="b">
        <f ca="1"/>
        <v>0</v>
      </c>
      <c r="B4628" t="b">
        <f ca="1"/>
        <v>0</v>
      </c>
      <c r="C4628" t="b">
        <f ca="1"/>
        <v>0</v>
      </c>
    </row>
    <row r="4629" spans="1:3" hidden="1">
      <c r="A4629" t="b">
        <f ca="1"/>
        <v>0</v>
      </c>
      <c r="B4629" t="b">
        <f ca="1"/>
        <v>0</v>
      </c>
      <c r="C4629" t="b">
        <f ca="1"/>
        <v>0</v>
      </c>
    </row>
    <row r="4630" spans="1:3" hidden="1">
      <c r="A4630" t="b">
        <f ca="1"/>
        <v>0</v>
      </c>
      <c r="B4630" t="b">
        <f ca="1"/>
        <v>0</v>
      </c>
      <c r="C4630" t="b">
        <f ca="1"/>
        <v>0</v>
      </c>
    </row>
    <row r="4631" spans="1:3" hidden="1">
      <c r="A4631" t="b">
        <f ca="1"/>
        <v>0</v>
      </c>
      <c r="B4631" t="b">
        <f ca="1"/>
        <v>0</v>
      </c>
      <c r="C4631" t="b">
        <f ca="1"/>
        <v>0</v>
      </c>
    </row>
    <row r="4632" spans="1:3" hidden="1">
      <c r="A4632" t="b">
        <f ca="1"/>
        <v>0</v>
      </c>
      <c r="B4632" t="b">
        <f ca="1"/>
        <v>0</v>
      </c>
      <c r="C4632" t="b">
        <f ca="1"/>
        <v>0</v>
      </c>
    </row>
    <row r="4633" spans="1:3" hidden="1">
      <c r="A4633" t="b">
        <f ca="1"/>
        <v>0</v>
      </c>
      <c r="B4633" t="b">
        <f ca="1"/>
        <v>0</v>
      </c>
      <c r="C4633" t="b">
        <f ca="1"/>
        <v>0</v>
      </c>
    </row>
    <row r="4634" spans="1:3" hidden="1">
      <c r="A4634" t="b">
        <f ca="1"/>
        <v>0</v>
      </c>
      <c r="B4634" t="b">
        <f ca="1"/>
        <v>0</v>
      </c>
      <c r="C4634" t="b">
        <f ca="1"/>
        <v>0</v>
      </c>
    </row>
    <row r="4635" spans="1:3" hidden="1">
      <c r="A4635" t="b">
        <f ca="1"/>
        <v>0</v>
      </c>
      <c r="B4635" t="b">
        <f ca="1"/>
        <v>0</v>
      </c>
      <c r="C4635" t="b">
        <f ca="1"/>
        <v>0</v>
      </c>
    </row>
    <row r="4636" spans="1:3" hidden="1">
      <c r="A4636" t="b">
        <f ca="1"/>
        <v>0</v>
      </c>
      <c r="B4636" t="b">
        <f ca="1"/>
        <v>0</v>
      </c>
      <c r="C4636" t="b">
        <f ca="1"/>
        <v>0</v>
      </c>
    </row>
    <row r="4637" spans="1:3" hidden="1">
      <c r="A4637" t="b">
        <f ca="1"/>
        <v>0</v>
      </c>
      <c r="B4637" t="b">
        <f ca="1"/>
        <v>0</v>
      </c>
      <c r="C4637" t="b">
        <f ca="1"/>
        <v>0</v>
      </c>
    </row>
    <row r="4638" spans="1:3" hidden="1">
      <c r="A4638" t="b">
        <f ca="1"/>
        <v>0</v>
      </c>
      <c r="B4638" t="b">
        <f ca="1"/>
        <v>0</v>
      </c>
      <c r="C4638" t="b">
        <f ca="1"/>
        <v>0</v>
      </c>
    </row>
    <row r="4639" spans="1:3" hidden="1">
      <c r="A4639" t="b">
        <f ca="1"/>
        <v>0</v>
      </c>
      <c r="B4639" t="b">
        <f ca="1"/>
        <v>0</v>
      </c>
      <c r="C4639" t="b">
        <f ca="1"/>
        <v>0</v>
      </c>
    </row>
    <row r="4640" spans="1:3" hidden="1">
      <c r="A4640" t="b">
        <f ca="1"/>
        <v>0</v>
      </c>
      <c r="B4640" t="b">
        <f ca="1"/>
        <v>0</v>
      </c>
      <c r="C4640" t="b">
        <f ca="1"/>
        <v>0</v>
      </c>
    </row>
    <row r="4641" spans="1:3" hidden="1">
      <c r="A4641" t="b">
        <f ca="1"/>
        <v>0</v>
      </c>
      <c r="B4641" t="b">
        <f ca="1"/>
        <v>0</v>
      </c>
      <c r="C4641" t="b">
        <f ca="1"/>
        <v>0</v>
      </c>
    </row>
    <row r="4642" spans="1:3" hidden="1">
      <c r="A4642" t="b">
        <f ca="1"/>
        <v>0</v>
      </c>
      <c r="B4642" t="b">
        <f ca="1"/>
        <v>0</v>
      </c>
      <c r="C4642" t="b">
        <f ca="1"/>
        <v>0</v>
      </c>
    </row>
    <row r="4643" spans="1:3" hidden="1">
      <c r="A4643" t="b">
        <f ca="1"/>
        <v>0</v>
      </c>
      <c r="B4643" t="b">
        <f ca="1"/>
        <v>0</v>
      </c>
      <c r="C4643" t="b">
        <f ca="1"/>
        <v>0</v>
      </c>
    </row>
    <row r="4644" spans="1:3" hidden="1">
      <c r="A4644" t="b">
        <f ca="1"/>
        <v>0</v>
      </c>
      <c r="B4644" t="b">
        <f ca="1"/>
        <v>0</v>
      </c>
      <c r="C4644" t="b">
        <f ca="1"/>
        <v>0</v>
      </c>
    </row>
    <row r="4645" spans="1:3" hidden="1">
      <c r="A4645" t="b">
        <f ca="1"/>
        <v>0</v>
      </c>
      <c r="B4645" t="b">
        <f ca="1"/>
        <v>0</v>
      </c>
      <c r="C4645" t="b">
        <f ca="1"/>
        <v>0</v>
      </c>
    </row>
    <row r="4646" spans="1:3" hidden="1">
      <c r="A4646" t="b">
        <f ca="1"/>
        <v>0</v>
      </c>
      <c r="B4646" t="b">
        <f ca="1"/>
        <v>0</v>
      </c>
      <c r="C4646" t="b">
        <f ca="1"/>
        <v>0</v>
      </c>
    </row>
    <row r="4647" spans="1:3" hidden="1">
      <c r="A4647" t="b">
        <f ca="1"/>
        <v>0</v>
      </c>
      <c r="B4647" t="b">
        <f ca="1"/>
        <v>0</v>
      </c>
      <c r="C4647" t="b">
        <f ca="1"/>
        <v>0</v>
      </c>
    </row>
    <row r="4648" spans="1:3" hidden="1">
      <c r="A4648" t="b">
        <f ca="1"/>
        <v>0</v>
      </c>
      <c r="B4648" t="b">
        <f ca="1"/>
        <v>0</v>
      </c>
      <c r="C4648" t="b">
        <f ca="1"/>
        <v>0</v>
      </c>
    </row>
    <row r="4649" spans="1:3" hidden="1">
      <c r="A4649" t="b">
        <f ca="1"/>
        <v>0</v>
      </c>
      <c r="B4649" t="b">
        <f ca="1"/>
        <v>0</v>
      </c>
      <c r="C4649" t="b">
        <f ca="1"/>
        <v>0</v>
      </c>
    </row>
    <row r="4650" spans="1:3" hidden="1">
      <c r="A4650" t="b">
        <f ca="1"/>
        <v>0</v>
      </c>
      <c r="B4650" t="b">
        <f ca="1"/>
        <v>0</v>
      </c>
      <c r="C4650" t="b">
        <f ca="1"/>
        <v>0</v>
      </c>
    </row>
    <row r="4651" spans="1:3" hidden="1">
      <c r="A4651" t="b">
        <f ca="1"/>
        <v>0</v>
      </c>
      <c r="B4651" t="b">
        <f ca="1"/>
        <v>0</v>
      </c>
      <c r="C4651" t="b">
        <f ca="1"/>
        <v>0</v>
      </c>
    </row>
    <row r="4652" spans="1:3" hidden="1">
      <c r="A4652" t="b">
        <f ca="1"/>
        <v>0</v>
      </c>
      <c r="B4652" t="b">
        <f ca="1"/>
        <v>0</v>
      </c>
      <c r="C4652" t="b">
        <f ca="1"/>
        <v>0</v>
      </c>
    </row>
    <row r="4653" spans="1:3" hidden="1">
      <c r="A4653" t="b">
        <f ca="1"/>
        <v>0</v>
      </c>
      <c r="B4653" t="b">
        <f ca="1"/>
        <v>0</v>
      </c>
      <c r="C4653" t="b">
        <f ca="1"/>
        <v>0</v>
      </c>
    </row>
    <row r="4654" spans="1:3" hidden="1">
      <c r="A4654" t="b">
        <f ca="1"/>
        <v>0</v>
      </c>
      <c r="B4654" t="b">
        <f ca="1"/>
        <v>0</v>
      </c>
      <c r="C4654" t="b">
        <f ca="1"/>
        <v>0</v>
      </c>
    </row>
    <row r="4655" spans="1:3" hidden="1">
      <c r="A4655" t="b">
        <f ca="1"/>
        <v>0</v>
      </c>
      <c r="B4655" t="b">
        <f ca="1"/>
        <v>0</v>
      </c>
      <c r="C4655" t="b">
        <f ca="1"/>
        <v>0</v>
      </c>
    </row>
    <row r="4656" spans="1:3" hidden="1">
      <c r="A4656" t="b">
        <f ca="1"/>
        <v>0</v>
      </c>
      <c r="B4656" t="b">
        <f ca="1"/>
        <v>0</v>
      </c>
      <c r="C4656" t="b">
        <f ca="1"/>
        <v>0</v>
      </c>
    </row>
    <row r="4657" spans="1:3" hidden="1">
      <c r="A4657" t="b">
        <f ca="1"/>
        <v>0</v>
      </c>
      <c r="B4657" t="b">
        <f ca="1"/>
        <v>0</v>
      </c>
      <c r="C4657" t="b">
        <f ca="1"/>
        <v>0</v>
      </c>
    </row>
    <row r="4658" spans="1:3" hidden="1">
      <c r="A4658" t="b">
        <f ca="1"/>
        <v>0</v>
      </c>
      <c r="B4658" t="b">
        <f ca="1"/>
        <v>0</v>
      </c>
      <c r="C4658" t="b">
        <f ca="1"/>
        <v>0</v>
      </c>
    </row>
    <row r="4659" spans="1:3" hidden="1">
      <c r="A4659" t="b">
        <f ca="1"/>
        <v>0</v>
      </c>
      <c r="B4659" t="b">
        <f ca="1"/>
        <v>0</v>
      </c>
      <c r="C4659" t="b">
        <f ca="1"/>
        <v>0</v>
      </c>
    </row>
    <row r="4660" spans="1:3" hidden="1">
      <c r="A4660" t="b">
        <f ca="1"/>
        <v>0</v>
      </c>
      <c r="B4660" t="b">
        <f ca="1"/>
        <v>0</v>
      </c>
      <c r="C4660" t="b">
        <f ca="1"/>
        <v>0</v>
      </c>
    </row>
    <row r="4661" spans="1:3" hidden="1">
      <c r="A4661" t="b">
        <f ca="1"/>
        <v>0</v>
      </c>
      <c r="B4661" t="b">
        <f ca="1"/>
        <v>0</v>
      </c>
      <c r="C4661" t="b">
        <f ca="1"/>
        <v>0</v>
      </c>
    </row>
    <row r="4662" spans="1:3" hidden="1">
      <c r="A4662" t="b">
        <f ca="1"/>
        <v>0</v>
      </c>
      <c r="B4662" t="b">
        <f ca="1"/>
        <v>0</v>
      </c>
      <c r="C4662" t="b">
        <f ca="1"/>
        <v>0</v>
      </c>
    </row>
    <row r="4663" spans="1:3" hidden="1">
      <c r="A4663" t="b">
        <f ca="1"/>
        <v>0</v>
      </c>
      <c r="B4663" t="b">
        <f ca="1"/>
        <v>0</v>
      </c>
      <c r="C4663" t="b">
        <f ca="1"/>
        <v>0</v>
      </c>
    </row>
    <row r="4664" spans="1:3" hidden="1">
      <c r="A4664" t="b">
        <f ca="1"/>
        <v>0</v>
      </c>
      <c r="B4664" t="b">
        <f ca="1"/>
        <v>0</v>
      </c>
      <c r="C4664" t="b">
        <f ca="1"/>
        <v>0</v>
      </c>
    </row>
    <row r="4665" spans="1:3" hidden="1">
      <c r="A4665" t="b">
        <f ca="1"/>
        <v>0</v>
      </c>
      <c r="B4665" t="b">
        <f ca="1"/>
        <v>0</v>
      </c>
      <c r="C4665" t="b">
        <f ca="1"/>
        <v>0</v>
      </c>
    </row>
    <row r="4666" spans="1:3" hidden="1">
      <c r="A4666" t="b">
        <f ca="1"/>
        <v>0</v>
      </c>
      <c r="B4666" t="b">
        <f ca="1"/>
        <v>0</v>
      </c>
      <c r="C4666" t="b">
        <f ca="1"/>
        <v>0</v>
      </c>
    </row>
    <row r="4667" spans="1:3" hidden="1">
      <c r="A4667" t="b">
        <f ca="1"/>
        <v>0</v>
      </c>
      <c r="B4667" t="b">
        <f ca="1"/>
        <v>0</v>
      </c>
      <c r="C4667" t="b">
        <f ca="1"/>
        <v>0</v>
      </c>
    </row>
    <row r="4668" spans="1:3" hidden="1">
      <c r="A4668" t="b">
        <f ca="1"/>
        <v>0</v>
      </c>
      <c r="B4668" t="b">
        <f ca="1"/>
        <v>0</v>
      </c>
      <c r="C4668" t="b">
        <f ca="1"/>
        <v>0</v>
      </c>
    </row>
    <row r="4669" spans="1:3" hidden="1">
      <c r="A4669" t="b">
        <f ca="1"/>
        <v>0</v>
      </c>
      <c r="B4669" t="b">
        <f ca="1"/>
        <v>0</v>
      </c>
      <c r="C4669" t="b">
        <f ca="1"/>
        <v>0</v>
      </c>
    </row>
    <row r="4670" spans="1:3" hidden="1">
      <c r="A4670" t="b">
        <f ca="1"/>
        <v>0</v>
      </c>
      <c r="B4670" t="b">
        <f ca="1"/>
        <v>0</v>
      </c>
      <c r="C4670" t="b">
        <f ca="1"/>
        <v>0</v>
      </c>
    </row>
    <row r="4671" spans="1:3" hidden="1">
      <c r="A4671" t="b">
        <f ca="1"/>
        <v>0</v>
      </c>
      <c r="B4671" t="b">
        <f ca="1"/>
        <v>0</v>
      </c>
      <c r="C4671" t="b">
        <f ca="1"/>
        <v>0</v>
      </c>
    </row>
    <row r="4672" spans="1:3" hidden="1">
      <c r="A4672" t="b">
        <f ca="1"/>
        <v>0</v>
      </c>
      <c r="B4672" t="b">
        <f ca="1"/>
        <v>0</v>
      </c>
      <c r="C4672" t="b">
        <f ca="1"/>
        <v>0</v>
      </c>
    </row>
    <row r="4673" spans="1:3" hidden="1">
      <c r="A4673" t="b">
        <f ca="1"/>
        <v>0</v>
      </c>
      <c r="B4673" t="b">
        <f ca="1"/>
        <v>0</v>
      </c>
      <c r="C4673" t="b">
        <f ca="1"/>
        <v>0</v>
      </c>
    </row>
    <row r="4674" spans="1:3" hidden="1">
      <c r="A4674" t="b">
        <f ca="1"/>
        <v>0</v>
      </c>
      <c r="B4674" t="b">
        <f ca="1"/>
        <v>0</v>
      </c>
      <c r="C4674" t="b">
        <f ca="1"/>
        <v>0</v>
      </c>
    </row>
    <row r="4675" spans="1:3" hidden="1">
      <c r="A4675" t="b">
        <f ca="1"/>
        <v>0</v>
      </c>
      <c r="B4675" t="b">
        <f ca="1"/>
        <v>0</v>
      </c>
      <c r="C4675" t="b">
        <f ca="1"/>
        <v>0</v>
      </c>
    </row>
    <row r="4676" spans="1:3" hidden="1">
      <c r="A4676" t="b">
        <f ca="1"/>
        <v>0</v>
      </c>
      <c r="B4676" t="b">
        <f ca="1"/>
        <v>0</v>
      </c>
      <c r="C4676" t="b">
        <f ca="1"/>
        <v>0</v>
      </c>
    </row>
    <row r="4677" spans="1:3" hidden="1">
      <c r="A4677" t="b">
        <f ca="1"/>
        <v>0</v>
      </c>
      <c r="B4677" t="b">
        <f ca="1"/>
        <v>0</v>
      </c>
      <c r="C4677" t="b">
        <f ca="1"/>
        <v>0</v>
      </c>
    </row>
    <row r="4678" spans="1:3" hidden="1">
      <c r="A4678" t="b">
        <f ca="1"/>
        <v>0</v>
      </c>
      <c r="B4678" t="b">
        <f ca="1"/>
        <v>0</v>
      </c>
      <c r="C4678" t="b">
        <f ca="1"/>
        <v>0</v>
      </c>
    </row>
    <row r="4679" spans="1:3" hidden="1">
      <c r="A4679" t="b">
        <f ca="1"/>
        <v>0</v>
      </c>
      <c r="B4679" t="b">
        <f ca="1"/>
        <v>0</v>
      </c>
      <c r="C4679" t="b">
        <f ca="1"/>
        <v>0</v>
      </c>
    </row>
    <row r="4680" spans="1:3" hidden="1">
      <c r="A4680" t="b">
        <f ca="1"/>
        <v>0</v>
      </c>
      <c r="B4680" t="b">
        <f ca="1"/>
        <v>0</v>
      </c>
      <c r="C4680" t="b">
        <f ca="1"/>
        <v>0</v>
      </c>
    </row>
    <row r="4681" spans="1:3" hidden="1">
      <c r="A4681" t="b">
        <f ca="1"/>
        <v>0</v>
      </c>
      <c r="B4681" t="b">
        <f ca="1"/>
        <v>0</v>
      </c>
      <c r="C4681" t="b">
        <f ca="1"/>
        <v>0</v>
      </c>
    </row>
    <row r="4682" spans="1:3" hidden="1">
      <c r="A4682" t="b">
        <f ca="1"/>
        <v>0</v>
      </c>
      <c r="B4682" t="b">
        <f ca="1"/>
        <v>0</v>
      </c>
      <c r="C4682" t="b">
        <f ca="1"/>
        <v>0</v>
      </c>
    </row>
    <row r="4683" spans="1:3" hidden="1">
      <c r="A4683" t="b">
        <f ca="1"/>
        <v>0</v>
      </c>
      <c r="B4683" t="b">
        <f ca="1"/>
        <v>0</v>
      </c>
      <c r="C4683" t="b">
        <f ca="1"/>
        <v>0</v>
      </c>
    </row>
    <row r="4684" spans="1:3" hidden="1">
      <c r="A4684" t="b">
        <f ca="1"/>
        <v>0</v>
      </c>
      <c r="B4684" t="b">
        <f ca="1"/>
        <v>0</v>
      </c>
      <c r="C4684" t="b">
        <f ca="1"/>
        <v>0</v>
      </c>
    </row>
    <row r="4685" spans="1:3" hidden="1">
      <c r="A4685" t="b">
        <f ca="1"/>
        <v>0</v>
      </c>
      <c r="B4685" t="b">
        <f ca="1"/>
        <v>0</v>
      </c>
      <c r="C4685" t="b">
        <f ca="1"/>
        <v>0</v>
      </c>
    </row>
    <row r="4686" spans="1:3" hidden="1">
      <c r="A4686" t="b">
        <f ca="1"/>
        <v>0</v>
      </c>
      <c r="B4686" t="b">
        <f ca="1"/>
        <v>0</v>
      </c>
      <c r="C4686" t="b">
        <f ca="1"/>
        <v>0</v>
      </c>
    </row>
    <row r="4687" spans="1:3" hidden="1">
      <c r="A4687" t="b">
        <f ca="1"/>
        <v>0</v>
      </c>
      <c r="B4687" t="b">
        <f ca="1"/>
        <v>0</v>
      </c>
      <c r="C4687" t="b">
        <f ca="1"/>
        <v>0</v>
      </c>
    </row>
    <row r="4688" spans="1:3" hidden="1">
      <c r="A4688" t="b">
        <f ca="1"/>
        <v>0</v>
      </c>
      <c r="B4688" t="b">
        <f ca="1"/>
        <v>0</v>
      </c>
      <c r="C4688" t="b">
        <f ca="1"/>
        <v>0</v>
      </c>
    </row>
    <row r="4689" spans="1:3" hidden="1">
      <c r="A4689" t="b">
        <f ca="1"/>
        <v>0</v>
      </c>
      <c r="B4689" t="b">
        <f ca="1"/>
        <v>0</v>
      </c>
      <c r="C4689" t="b">
        <f ca="1"/>
        <v>0</v>
      </c>
    </row>
    <row r="4690" spans="1:3" hidden="1">
      <c r="A4690" t="b">
        <f ca="1"/>
        <v>0</v>
      </c>
      <c r="B4690" t="b">
        <f ca="1"/>
        <v>0</v>
      </c>
      <c r="C4690" t="b">
        <f ca="1"/>
        <v>0</v>
      </c>
    </row>
    <row r="4691" spans="1:3" hidden="1">
      <c r="A4691" t="b">
        <f ca="1"/>
        <v>0</v>
      </c>
      <c r="B4691" t="b">
        <f ca="1"/>
        <v>0</v>
      </c>
      <c r="C4691" t="b">
        <f ca="1"/>
        <v>0</v>
      </c>
    </row>
    <row r="4692" spans="1:3" hidden="1">
      <c r="A4692" t="b">
        <f ca="1"/>
        <v>0</v>
      </c>
      <c r="B4692" t="b">
        <f ca="1"/>
        <v>0</v>
      </c>
      <c r="C4692" t="b">
        <f ca="1"/>
        <v>0</v>
      </c>
    </row>
    <row r="4693" spans="1:3" hidden="1">
      <c r="A4693" t="b">
        <f ca="1"/>
        <v>0</v>
      </c>
      <c r="B4693" t="b">
        <f ca="1"/>
        <v>0</v>
      </c>
      <c r="C4693" t="b">
        <f ca="1"/>
        <v>0</v>
      </c>
    </row>
    <row r="4694" spans="1:3" hidden="1">
      <c r="A4694" t="b">
        <f ca="1"/>
        <v>0</v>
      </c>
      <c r="B4694" t="b">
        <f ca="1"/>
        <v>0</v>
      </c>
      <c r="C4694" t="b">
        <f ca="1"/>
        <v>0</v>
      </c>
    </row>
    <row r="4695" spans="1:3" hidden="1">
      <c r="A4695" t="b">
        <f ca="1"/>
        <v>0</v>
      </c>
      <c r="B4695" t="b">
        <f ca="1"/>
        <v>0</v>
      </c>
      <c r="C4695" t="b">
        <f ca="1"/>
        <v>0</v>
      </c>
    </row>
    <row r="4696" spans="1:3" hidden="1">
      <c r="A4696" t="b">
        <f ca="1"/>
        <v>0</v>
      </c>
      <c r="B4696" t="b">
        <f ca="1"/>
        <v>0</v>
      </c>
      <c r="C4696" t="b">
        <f ca="1"/>
        <v>0</v>
      </c>
    </row>
    <row r="4697" spans="1:3" hidden="1">
      <c r="A4697" t="b">
        <f ca="1"/>
        <v>0</v>
      </c>
      <c r="B4697" t="b">
        <f ca="1"/>
        <v>0</v>
      </c>
      <c r="C4697" t="b">
        <f ca="1"/>
        <v>0</v>
      </c>
    </row>
    <row r="4698" spans="1:3" hidden="1">
      <c r="A4698" t="b">
        <f ca="1"/>
        <v>0</v>
      </c>
      <c r="B4698" t="b">
        <f ca="1"/>
        <v>0</v>
      </c>
      <c r="C4698" t="b">
        <f ca="1"/>
        <v>0</v>
      </c>
    </row>
    <row r="4699" spans="1:3" hidden="1">
      <c r="A4699" t="b">
        <f ca="1"/>
        <v>0</v>
      </c>
      <c r="B4699" t="b">
        <f ca="1"/>
        <v>0</v>
      </c>
      <c r="C4699" t="b">
        <f ca="1"/>
        <v>0</v>
      </c>
    </row>
    <row r="4700" spans="1:3" hidden="1">
      <c r="A4700" t="b">
        <f ca="1"/>
        <v>0</v>
      </c>
      <c r="B4700" t="b">
        <f ca="1"/>
        <v>0</v>
      </c>
      <c r="C4700" t="b">
        <f ca="1"/>
        <v>0</v>
      </c>
    </row>
    <row r="4701" spans="1:3" hidden="1">
      <c r="A4701" t="b">
        <f ca="1"/>
        <v>0</v>
      </c>
      <c r="B4701" t="b">
        <f ca="1"/>
        <v>0</v>
      </c>
      <c r="C4701" t="b">
        <f ca="1"/>
        <v>0</v>
      </c>
    </row>
    <row r="4702" spans="1:3" hidden="1">
      <c r="A4702" t="b">
        <f ca="1"/>
        <v>0</v>
      </c>
      <c r="B4702" t="b">
        <f ca="1"/>
        <v>0</v>
      </c>
      <c r="C4702" t="b">
        <f ca="1"/>
        <v>0</v>
      </c>
    </row>
    <row r="4703" spans="1:3" hidden="1">
      <c r="A4703" t="b">
        <f ca="1"/>
        <v>0</v>
      </c>
      <c r="B4703" t="b">
        <f ca="1"/>
        <v>0</v>
      </c>
      <c r="C4703" t="b">
        <f ca="1"/>
        <v>0</v>
      </c>
    </row>
    <row r="4704" spans="1:3" hidden="1">
      <c r="A4704" t="b">
        <f ca="1"/>
        <v>0</v>
      </c>
      <c r="B4704" t="b">
        <f ca="1"/>
        <v>0</v>
      </c>
      <c r="C4704" t="b">
        <f ca="1"/>
        <v>0</v>
      </c>
    </row>
    <row r="4705" spans="1:3" hidden="1">
      <c r="A4705" t="b">
        <f ca="1"/>
        <v>0</v>
      </c>
      <c r="B4705" t="b">
        <f ca="1"/>
        <v>0</v>
      </c>
      <c r="C4705" t="b">
        <f ca="1"/>
        <v>0</v>
      </c>
    </row>
    <row r="4706" spans="1:3" hidden="1">
      <c r="A4706" t="b">
        <f ca="1"/>
        <v>0</v>
      </c>
      <c r="B4706" t="b">
        <f ca="1"/>
        <v>0</v>
      </c>
      <c r="C4706" t="b">
        <f ca="1"/>
        <v>0</v>
      </c>
    </row>
    <row r="4707" spans="1:3" hidden="1">
      <c r="A4707" t="b">
        <f ca="1"/>
        <v>0</v>
      </c>
      <c r="B4707" t="b">
        <f ca="1"/>
        <v>0</v>
      </c>
      <c r="C4707" t="b">
        <f ca="1"/>
        <v>0</v>
      </c>
    </row>
    <row r="4708" spans="1:3" hidden="1">
      <c r="A4708" t="b">
        <f ca="1"/>
        <v>0</v>
      </c>
      <c r="B4708" t="b">
        <f ca="1"/>
        <v>0</v>
      </c>
      <c r="C4708" t="b">
        <f ca="1"/>
        <v>0</v>
      </c>
    </row>
    <row r="4709" spans="1:3" hidden="1">
      <c r="A4709" t="b">
        <f ca="1"/>
        <v>0</v>
      </c>
      <c r="B4709" t="b">
        <f ca="1"/>
        <v>0</v>
      </c>
      <c r="C4709" t="b">
        <f ca="1"/>
        <v>0</v>
      </c>
    </row>
    <row r="4710" spans="1:3" hidden="1">
      <c r="A4710" t="b">
        <f ca="1"/>
        <v>0</v>
      </c>
      <c r="B4710" t="b">
        <f ca="1"/>
        <v>0</v>
      </c>
      <c r="C4710" t="b">
        <f ca="1"/>
        <v>0</v>
      </c>
    </row>
    <row r="4711" spans="1:3" hidden="1">
      <c r="A4711" t="b">
        <f ca="1"/>
        <v>0</v>
      </c>
      <c r="B4711" t="b">
        <f ca="1"/>
        <v>0</v>
      </c>
      <c r="C4711" t="b">
        <f ca="1"/>
        <v>0</v>
      </c>
    </row>
    <row r="4712" spans="1:3" hidden="1">
      <c r="A4712" t="b">
        <f ca="1"/>
        <v>0</v>
      </c>
      <c r="B4712" t="b">
        <f ca="1"/>
        <v>0</v>
      </c>
      <c r="C4712" t="b">
        <f ca="1"/>
        <v>0</v>
      </c>
    </row>
    <row r="4713" spans="1:3" hidden="1">
      <c r="A4713" t="b">
        <f ca="1"/>
        <v>0</v>
      </c>
      <c r="B4713" t="b">
        <f ca="1"/>
        <v>0</v>
      </c>
      <c r="C4713" t="b">
        <f ca="1"/>
        <v>0</v>
      </c>
    </row>
    <row r="4714" spans="1:3" hidden="1">
      <c r="A4714" t="b">
        <f ca="1"/>
        <v>0</v>
      </c>
      <c r="B4714" t="b">
        <f ca="1"/>
        <v>0</v>
      </c>
      <c r="C4714" t="b">
        <f ca="1"/>
        <v>0</v>
      </c>
    </row>
    <row r="4715" spans="1:3" hidden="1">
      <c r="A4715" t="b">
        <f ca="1"/>
        <v>0</v>
      </c>
      <c r="B4715" t="b">
        <f ca="1"/>
        <v>0</v>
      </c>
      <c r="C4715" t="b">
        <f ca="1"/>
        <v>0</v>
      </c>
    </row>
    <row r="4716" spans="1:3" hidden="1">
      <c r="A4716" t="b">
        <f ca="1"/>
        <v>0</v>
      </c>
      <c r="B4716" t="b">
        <f ca="1"/>
        <v>0</v>
      </c>
      <c r="C4716" t="b">
        <f ca="1"/>
        <v>0</v>
      </c>
    </row>
    <row r="4717" spans="1:3" hidden="1">
      <c r="A4717" t="b">
        <f ca="1"/>
        <v>0</v>
      </c>
      <c r="B4717" t="b">
        <f ca="1"/>
        <v>0</v>
      </c>
      <c r="C4717" t="b">
        <f ca="1"/>
        <v>0</v>
      </c>
    </row>
    <row r="4718" spans="1:3" hidden="1">
      <c r="A4718" t="b">
        <f ca="1"/>
        <v>0</v>
      </c>
      <c r="B4718" t="b">
        <f ca="1"/>
        <v>0</v>
      </c>
      <c r="C4718" t="b">
        <f ca="1"/>
        <v>0</v>
      </c>
    </row>
    <row r="4719" spans="1:3" hidden="1">
      <c r="A4719" t="b">
        <f ca="1"/>
        <v>0</v>
      </c>
      <c r="B4719" t="b">
        <f ca="1"/>
        <v>0</v>
      </c>
      <c r="C4719" t="b">
        <f ca="1"/>
        <v>0</v>
      </c>
    </row>
    <row r="4720" spans="1:3" hidden="1">
      <c r="A4720" t="b">
        <f ca="1"/>
        <v>0</v>
      </c>
      <c r="B4720" t="b">
        <f ca="1"/>
        <v>0</v>
      </c>
      <c r="C4720" t="b">
        <f ca="1"/>
        <v>0</v>
      </c>
    </row>
    <row r="4721" spans="1:3" hidden="1">
      <c r="A4721" t="b">
        <f ca="1"/>
        <v>0</v>
      </c>
      <c r="B4721" t="b">
        <f ca="1"/>
        <v>0</v>
      </c>
      <c r="C4721" t="b">
        <f ca="1"/>
        <v>0</v>
      </c>
    </row>
    <row r="4722" spans="1:3" hidden="1">
      <c r="A4722" t="b">
        <f ca="1"/>
        <v>0</v>
      </c>
      <c r="B4722" t="b">
        <f ca="1"/>
        <v>0</v>
      </c>
      <c r="C4722" t="b">
        <f ca="1"/>
        <v>0</v>
      </c>
    </row>
    <row r="4723" spans="1:3" hidden="1">
      <c r="A4723" t="b">
        <f ca="1"/>
        <v>0</v>
      </c>
      <c r="B4723" t="b">
        <f ca="1"/>
        <v>0</v>
      </c>
      <c r="C4723" t="b">
        <f ca="1"/>
        <v>0</v>
      </c>
    </row>
    <row r="4724" spans="1:3" hidden="1">
      <c r="A4724" t="b">
        <f ca="1"/>
        <v>0</v>
      </c>
      <c r="B4724" t="b">
        <f ca="1"/>
        <v>0</v>
      </c>
      <c r="C4724" t="b">
        <f ca="1"/>
        <v>0</v>
      </c>
    </row>
    <row r="4725" spans="1:3" hidden="1">
      <c r="A4725" t="b">
        <f ca="1"/>
        <v>0</v>
      </c>
      <c r="B4725" t="b">
        <f ca="1"/>
        <v>0</v>
      </c>
      <c r="C4725" t="b">
        <f ca="1"/>
        <v>0</v>
      </c>
    </row>
    <row r="4726" spans="1:3" hidden="1">
      <c r="A4726" t="b">
        <f ca="1"/>
        <v>0</v>
      </c>
      <c r="B4726" t="b">
        <f ca="1"/>
        <v>0</v>
      </c>
      <c r="C4726" t="b">
        <f ca="1"/>
        <v>0</v>
      </c>
    </row>
    <row r="4727" spans="1:3" hidden="1">
      <c r="A4727" t="b">
        <f ca="1"/>
        <v>0</v>
      </c>
      <c r="B4727" t="b">
        <f ca="1"/>
        <v>0</v>
      </c>
      <c r="C4727" t="b">
        <f ca="1"/>
        <v>0</v>
      </c>
    </row>
    <row r="4728" spans="1:3" hidden="1">
      <c r="A4728" t="b">
        <f ca="1"/>
        <v>0</v>
      </c>
      <c r="B4728" t="b">
        <f ca="1"/>
        <v>0</v>
      </c>
      <c r="C4728" t="b">
        <f ca="1"/>
        <v>0</v>
      </c>
    </row>
    <row r="4729" spans="1:3" hidden="1">
      <c r="A4729" t="b">
        <f ca="1"/>
        <v>0</v>
      </c>
      <c r="B4729" t="b">
        <f ca="1"/>
        <v>0</v>
      </c>
      <c r="C4729" t="b">
        <f ca="1"/>
        <v>0</v>
      </c>
    </row>
    <row r="4730" spans="1:3" hidden="1">
      <c r="A4730" t="b">
        <f ca="1"/>
        <v>0</v>
      </c>
      <c r="B4730" t="b">
        <f ca="1"/>
        <v>0</v>
      </c>
      <c r="C4730" t="b">
        <f ca="1"/>
        <v>0</v>
      </c>
    </row>
    <row r="4731" spans="1:3" hidden="1">
      <c r="A4731" t="b">
        <f ca="1"/>
        <v>0</v>
      </c>
      <c r="B4731" t="b">
        <f ca="1"/>
        <v>0</v>
      </c>
      <c r="C4731" t="b">
        <f ca="1"/>
        <v>0</v>
      </c>
    </row>
    <row r="4732" spans="1:3" hidden="1">
      <c r="A4732" t="b">
        <f ca="1"/>
        <v>0</v>
      </c>
      <c r="B4732" t="b">
        <f ca="1"/>
        <v>0</v>
      </c>
      <c r="C4732" t="b">
        <f ca="1"/>
        <v>0</v>
      </c>
    </row>
    <row r="4733" spans="1:3" hidden="1">
      <c r="A4733" t="b">
        <f ca="1"/>
        <v>0</v>
      </c>
      <c r="B4733" t="b">
        <f ca="1"/>
        <v>0</v>
      </c>
      <c r="C4733" t="b">
        <f ca="1"/>
        <v>0</v>
      </c>
    </row>
    <row r="4734" spans="1:3" hidden="1">
      <c r="A4734" t="b">
        <f ca="1"/>
        <v>0</v>
      </c>
      <c r="B4734" t="b">
        <f ca="1"/>
        <v>0</v>
      </c>
      <c r="C4734" t="b">
        <f ca="1"/>
        <v>0</v>
      </c>
    </row>
    <row r="4735" spans="1:3" hidden="1">
      <c r="A4735" t="b">
        <f ca="1"/>
        <v>0</v>
      </c>
      <c r="B4735" t="b">
        <f ca="1"/>
        <v>0</v>
      </c>
      <c r="C4735" t="b">
        <f ca="1"/>
        <v>0</v>
      </c>
    </row>
    <row r="4736" spans="1:3" hidden="1">
      <c r="A4736" t="b">
        <f ca="1"/>
        <v>0</v>
      </c>
      <c r="B4736" t="b">
        <f ca="1"/>
        <v>0</v>
      </c>
      <c r="C4736" t="b">
        <f ca="1"/>
        <v>0</v>
      </c>
    </row>
    <row r="4737" spans="1:3" hidden="1">
      <c r="A4737" t="b">
        <f ca="1"/>
        <v>0</v>
      </c>
      <c r="B4737" t="b">
        <f ca="1"/>
        <v>0</v>
      </c>
      <c r="C4737" t="b">
        <f ca="1"/>
        <v>0</v>
      </c>
    </row>
    <row r="4738" spans="1:3" hidden="1">
      <c r="A4738" t="b">
        <f ca="1"/>
        <v>0</v>
      </c>
      <c r="B4738" t="b">
        <f ca="1"/>
        <v>0</v>
      </c>
      <c r="C4738" t="b">
        <f ca="1"/>
        <v>0</v>
      </c>
    </row>
    <row r="4739" spans="1:3" hidden="1">
      <c r="A4739" t="b">
        <f ca="1"/>
        <v>0</v>
      </c>
      <c r="B4739" t="b">
        <f ca="1"/>
        <v>0</v>
      </c>
      <c r="C4739" t="b">
        <f ca="1"/>
        <v>0</v>
      </c>
    </row>
    <row r="4740" spans="1:3" hidden="1">
      <c r="A4740" t="b">
        <f ca="1"/>
        <v>0</v>
      </c>
      <c r="B4740" t="b">
        <f ca="1"/>
        <v>0</v>
      </c>
      <c r="C4740" t="b">
        <f ca="1"/>
        <v>0</v>
      </c>
    </row>
    <row r="4741" spans="1:3" hidden="1">
      <c r="A4741" t="b">
        <f ca="1"/>
        <v>0</v>
      </c>
      <c r="B4741" t="b">
        <f ca="1"/>
        <v>0</v>
      </c>
      <c r="C4741" t="b">
        <f ca="1"/>
        <v>0</v>
      </c>
    </row>
    <row r="4742" spans="1:3" hidden="1">
      <c r="A4742" t="b">
        <f ca="1"/>
        <v>0</v>
      </c>
      <c r="B4742" t="b">
        <f ca="1"/>
        <v>0</v>
      </c>
      <c r="C4742" t="b">
        <f ca="1"/>
        <v>0</v>
      </c>
    </row>
    <row r="4743" spans="1:3" hidden="1">
      <c r="A4743" t="b">
        <f ca="1"/>
        <v>0</v>
      </c>
      <c r="B4743" t="b">
        <f ca="1"/>
        <v>0</v>
      </c>
      <c r="C4743" t="b">
        <f ca="1"/>
        <v>0</v>
      </c>
    </row>
    <row r="4744" spans="1:3" hidden="1">
      <c r="A4744" t="b">
        <f ca="1"/>
        <v>0</v>
      </c>
      <c r="B4744" t="b">
        <f ca="1"/>
        <v>0</v>
      </c>
      <c r="C4744" t="b">
        <f ca="1"/>
        <v>0</v>
      </c>
    </row>
    <row r="4745" spans="1:3" hidden="1">
      <c r="A4745" t="b">
        <f ca="1"/>
        <v>0</v>
      </c>
      <c r="B4745" t="b">
        <f ca="1"/>
        <v>0</v>
      </c>
      <c r="C4745" t="b">
        <f ca="1"/>
        <v>0</v>
      </c>
    </row>
    <row r="4746" spans="1:3" hidden="1">
      <c r="A4746" t="b">
        <f ca="1"/>
        <v>0</v>
      </c>
      <c r="B4746" t="b">
        <f ca="1"/>
        <v>0</v>
      </c>
      <c r="C4746" t="b">
        <f ca="1"/>
        <v>0</v>
      </c>
    </row>
    <row r="4747" spans="1:3" hidden="1">
      <c r="A4747" t="b">
        <f ca="1"/>
        <v>0</v>
      </c>
      <c r="B4747" t="b">
        <f ca="1"/>
        <v>0</v>
      </c>
      <c r="C4747" t="b">
        <f ca="1"/>
        <v>0</v>
      </c>
    </row>
    <row r="4748" spans="1:3" hidden="1">
      <c r="A4748" t="b">
        <f ca="1"/>
        <v>0</v>
      </c>
      <c r="B4748" t="b">
        <f ca="1"/>
        <v>0</v>
      </c>
      <c r="C4748" t="b">
        <f ca="1"/>
        <v>0</v>
      </c>
    </row>
    <row r="4749" spans="1:3" hidden="1">
      <c r="A4749" t="b">
        <f ca="1"/>
        <v>0</v>
      </c>
      <c r="B4749" t="b">
        <f ca="1"/>
        <v>0</v>
      </c>
      <c r="C4749" t="b">
        <f ca="1"/>
        <v>0</v>
      </c>
    </row>
    <row r="4750" spans="1:3" hidden="1">
      <c r="A4750" t="b">
        <f ca="1"/>
        <v>0</v>
      </c>
      <c r="B4750" t="b">
        <f ca="1"/>
        <v>0</v>
      </c>
      <c r="C4750" t="b">
        <f ca="1"/>
        <v>0</v>
      </c>
    </row>
    <row r="4751" spans="1:3" hidden="1">
      <c r="A4751" t="b">
        <f ca="1"/>
        <v>0</v>
      </c>
      <c r="B4751" t="b">
        <f ca="1"/>
        <v>0</v>
      </c>
      <c r="C4751" t="b">
        <f ca="1"/>
        <v>0</v>
      </c>
    </row>
    <row r="4752" spans="1:3" hidden="1">
      <c r="A4752" t="b">
        <f ca="1"/>
        <v>0</v>
      </c>
      <c r="B4752" t="b">
        <f ca="1"/>
        <v>0</v>
      </c>
      <c r="C4752" t="b">
        <f ca="1"/>
        <v>0</v>
      </c>
    </row>
    <row r="4753" spans="1:3" hidden="1">
      <c r="A4753" t="b">
        <f ca="1"/>
        <v>0</v>
      </c>
      <c r="B4753" t="b">
        <f ca="1"/>
        <v>0</v>
      </c>
      <c r="C4753" t="b">
        <f ca="1"/>
        <v>0</v>
      </c>
    </row>
    <row r="4754" spans="1:3" hidden="1">
      <c r="A4754" t="b">
        <f ca="1"/>
        <v>0</v>
      </c>
      <c r="B4754" t="b">
        <f ca="1"/>
        <v>0</v>
      </c>
      <c r="C4754" t="b">
        <f ca="1"/>
        <v>0</v>
      </c>
    </row>
    <row r="4755" spans="1:3" hidden="1">
      <c r="A4755" t="b">
        <f ca="1"/>
        <v>0</v>
      </c>
      <c r="B4755" t="b">
        <f ca="1"/>
        <v>0</v>
      </c>
      <c r="C4755" t="b">
        <f ca="1"/>
        <v>0</v>
      </c>
    </row>
    <row r="4756" spans="1:3" hidden="1">
      <c r="A4756" t="b">
        <f ca="1"/>
        <v>0</v>
      </c>
      <c r="B4756" t="b">
        <f ca="1"/>
        <v>0</v>
      </c>
      <c r="C4756" t="b">
        <f ca="1"/>
        <v>0</v>
      </c>
    </row>
    <row r="4757" spans="1:3" hidden="1">
      <c r="A4757" t="b">
        <f ca="1"/>
        <v>0</v>
      </c>
      <c r="B4757" t="b">
        <f ca="1"/>
        <v>0</v>
      </c>
      <c r="C4757" t="b">
        <f ca="1"/>
        <v>0</v>
      </c>
    </row>
    <row r="4758" spans="1:3" hidden="1">
      <c r="A4758" t="b">
        <f ca="1"/>
        <v>0</v>
      </c>
      <c r="B4758" t="b">
        <f ca="1"/>
        <v>0</v>
      </c>
      <c r="C4758" t="b">
        <f ca="1"/>
        <v>0</v>
      </c>
    </row>
    <row r="4759" spans="1:3" hidden="1">
      <c r="A4759" t="b">
        <f ca="1"/>
        <v>0</v>
      </c>
      <c r="B4759" t="b">
        <f ca="1"/>
        <v>0</v>
      </c>
      <c r="C4759" t="b">
        <f ca="1"/>
        <v>0</v>
      </c>
    </row>
    <row r="4760" spans="1:3" hidden="1">
      <c r="A4760" t="b">
        <f ca="1"/>
        <v>0</v>
      </c>
      <c r="B4760" t="b">
        <f ca="1"/>
        <v>0</v>
      </c>
      <c r="C4760" t="b">
        <f ca="1"/>
        <v>0</v>
      </c>
    </row>
    <row r="4761" spans="1:3" hidden="1">
      <c r="A4761" t="b">
        <f ca="1"/>
        <v>0</v>
      </c>
      <c r="B4761" t="b">
        <f ca="1"/>
        <v>0</v>
      </c>
      <c r="C4761" t="b">
        <f ca="1"/>
        <v>0</v>
      </c>
    </row>
    <row r="4762" spans="1:3" hidden="1">
      <c r="A4762" t="b">
        <f ca="1"/>
        <v>0</v>
      </c>
      <c r="B4762" t="b">
        <f ca="1"/>
        <v>0</v>
      </c>
      <c r="C4762" t="b">
        <f ca="1"/>
        <v>0</v>
      </c>
    </row>
    <row r="4763" spans="1:3" hidden="1">
      <c r="A4763" t="b">
        <f ca="1"/>
        <v>0</v>
      </c>
      <c r="B4763" t="b">
        <f ca="1"/>
        <v>0</v>
      </c>
      <c r="C4763" t="b">
        <f ca="1"/>
        <v>0</v>
      </c>
    </row>
    <row r="4764" spans="1:3" hidden="1">
      <c r="A4764" t="b">
        <f ca="1"/>
        <v>0</v>
      </c>
      <c r="B4764" t="b">
        <f ca="1"/>
        <v>0</v>
      </c>
      <c r="C4764" t="b">
        <f ca="1"/>
        <v>0</v>
      </c>
    </row>
    <row r="4765" spans="1:3" hidden="1">
      <c r="A4765" t="b">
        <f ca="1"/>
        <v>0</v>
      </c>
      <c r="B4765" t="b">
        <f ca="1"/>
        <v>0</v>
      </c>
      <c r="C4765" t="b">
        <f ca="1"/>
        <v>0</v>
      </c>
    </row>
    <row r="4766" spans="1:3" hidden="1">
      <c r="A4766" t="b">
        <f ca="1"/>
        <v>0</v>
      </c>
      <c r="B4766" t="b">
        <f ca="1"/>
        <v>0</v>
      </c>
      <c r="C4766" t="b">
        <f ca="1"/>
        <v>0</v>
      </c>
    </row>
    <row r="4767" spans="1:3" hidden="1">
      <c r="A4767" t="b">
        <f ca="1"/>
        <v>0</v>
      </c>
      <c r="B4767" t="b">
        <f ca="1"/>
        <v>0</v>
      </c>
      <c r="C4767" t="b">
        <f ca="1"/>
        <v>0</v>
      </c>
    </row>
    <row r="4768" spans="1:3" hidden="1">
      <c r="A4768" t="b">
        <f ca="1"/>
        <v>0</v>
      </c>
      <c r="B4768" t="b">
        <f ca="1"/>
        <v>0</v>
      </c>
      <c r="C4768" t="b">
        <f ca="1"/>
        <v>0</v>
      </c>
    </row>
    <row r="4769" spans="1:3" hidden="1">
      <c r="A4769" t="b">
        <f ca="1"/>
        <v>0</v>
      </c>
      <c r="B4769" t="b">
        <f ca="1"/>
        <v>0</v>
      </c>
      <c r="C4769" t="b">
        <f ca="1"/>
        <v>0</v>
      </c>
    </row>
    <row r="4770" spans="1:3" hidden="1">
      <c r="A4770" t="b">
        <f ca="1"/>
        <v>0</v>
      </c>
      <c r="B4770" t="b">
        <f ca="1"/>
        <v>0</v>
      </c>
      <c r="C4770" t="b">
        <f ca="1"/>
        <v>0</v>
      </c>
    </row>
    <row r="4771" spans="1:3" hidden="1">
      <c r="A4771" t="b">
        <f ca="1"/>
        <v>0</v>
      </c>
      <c r="B4771" t="b">
        <f ca="1"/>
        <v>0</v>
      </c>
      <c r="C4771" t="b">
        <f ca="1"/>
        <v>0</v>
      </c>
    </row>
    <row r="4772" spans="1:3" hidden="1">
      <c r="A4772" t="b">
        <f ca="1"/>
        <v>0</v>
      </c>
      <c r="B4772" t="b">
        <f ca="1"/>
        <v>0</v>
      </c>
      <c r="C4772" t="b">
        <f ca="1"/>
        <v>0</v>
      </c>
    </row>
    <row r="4773" spans="1:3" hidden="1">
      <c r="A4773" t="b">
        <f ca="1"/>
        <v>0</v>
      </c>
      <c r="B4773" t="b">
        <f ca="1"/>
        <v>0</v>
      </c>
      <c r="C4773" t="b">
        <f ca="1"/>
        <v>0</v>
      </c>
    </row>
    <row r="4774" spans="1:3" hidden="1">
      <c r="A4774" t="b">
        <f ca="1"/>
        <v>0</v>
      </c>
      <c r="B4774" t="b">
        <f ca="1"/>
        <v>0</v>
      </c>
      <c r="C4774" t="b">
        <f ca="1"/>
        <v>0</v>
      </c>
    </row>
    <row r="4775" spans="1:3" hidden="1">
      <c r="A4775" t="b">
        <f ca="1"/>
        <v>0</v>
      </c>
      <c r="B4775" t="b">
        <f ca="1"/>
        <v>0</v>
      </c>
      <c r="C4775" t="b">
        <f ca="1"/>
        <v>0</v>
      </c>
    </row>
    <row r="4776" spans="1:3" hidden="1">
      <c r="A4776" t="b">
        <f ca="1"/>
        <v>0</v>
      </c>
      <c r="B4776" t="b">
        <f ca="1"/>
        <v>0</v>
      </c>
      <c r="C4776" t="b">
        <f ca="1"/>
        <v>0</v>
      </c>
    </row>
    <row r="4777" spans="1:3" hidden="1">
      <c r="A4777" t="b">
        <f ca="1"/>
        <v>0</v>
      </c>
      <c r="B4777" t="b">
        <f ca="1"/>
        <v>0</v>
      </c>
      <c r="C4777" t="b">
        <f ca="1"/>
        <v>0</v>
      </c>
    </row>
    <row r="4778" spans="1:3" hidden="1">
      <c r="A4778" t="b">
        <f ca="1"/>
        <v>0</v>
      </c>
      <c r="B4778" t="b">
        <f ca="1"/>
        <v>0</v>
      </c>
      <c r="C4778" t="b">
        <f ca="1"/>
        <v>0</v>
      </c>
    </row>
    <row r="4779" spans="1:3" hidden="1">
      <c r="A4779" t="b">
        <f ca="1"/>
        <v>0</v>
      </c>
      <c r="B4779" t="b">
        <f ca="1"/>
        <v>0</v>
      </c>
      <c r="C4779" t="b">
        <f ca="1"/>
        <v>0</v>
      </c>
    </row>
    <row r="4780" spans="1:3" hidden="1">
      <c r="A4780" t="b">
        <f ca="1"/>
        <v>0</v>
      </c>
      <c r="B4780" t="b">
        <f ca="1"/>
        <v>0</v>
      </c>
      <c r="C4780" t="b">
        <f ca="1"/>
        <v>0</v>
      </c>
    </row>
    <row r="4781" spans="1:3" hidden="1">
      <c r="A4781" t="b">
        <f ca="1"/>
        <v>0</v>
      </c>
      <c r="B4781" t="b">
        <f ca="1"/>
        <v>0</v>
      </c>
      <c r="C4781" t="b">
        <f ca="1"/>
        <v>0</v>
      </c>
    </row>
    <row r="4782" spans="1:3" hidden="1">
      <c r="A4782" t="b">
        <f ca="1"/>
        <v>0</v>
      </c>
      <c r="B4782" t="b">
        <f ca="1"/>
        <v>0</v>
      </c>
      <c r="C4782" t="b">
        <f ca="1"/>
        <v>0</v>
      </c>
    </row>
    <row r="4783" spans="1:3" hidden="1">
      <c r="A4783" t="b">
        <f ca="1"/>
        <v>0</v>
      </c>
      <c r="B4783" t="b">
        <f ca="1"/>
        <v>0</v>
      </c>
      <c r="C4783" t="b">
        <f ca="1"/>
        <v>0</v>
      </c>
    </row>
    <row r="4784" spans="1:3" hidden="1">
      <c r="A4784" t="b">
        <f ca="1"/>
        <v>0</v>
      </c>
      <c r="B4784" t="b">
        <f ca="1"/>
        <v>0</v>
      </c>
      <c r="C4784" t="b">
        <f ca="1"/>
        <v>0</v>
      </c>
    </row>
    <row r="4785" spans="1:3" hidden="1">
      <c r="A4785" t="b">
        <f ca="1"/>
        <v>0</v>
      </c>
      <c r="B4785" t="b">
        <f ca="1"/>
        <v>0</v>
      </c>
      <c r="C4785" t="b">
        <f ca="1"/>
        <v>0</v>
      </c>
    </row>
    <row r="4786" spans="1:3" hidden="1">
      <c r="A4786" t="b">
        <f ca="1"/>
        <v>0</v>
      </c>
      <c r="B4786" t="b">
        <f ca="1"/>
        <v>0</v>
      </c>
      <c r="C4786" t="b">
        <f ca="1"/>
        <v>0</v>
      </c>
    </row>
    <row r="4787" spans="1:3" hidden="1">
      <c r="A4787" t="b">
        <f ca="1"/>
        <v>0</v>
      </c>
      <c r="B4787" t="b">
        <f ca="1"/>
        <v>0</v>
      </c>
      <c r="C4787" t="b">
        <f ca="1"/>
        <v>0</v>
      </c>
    </row>
    <row r="4788" spans="1:3" hidden="1">
      <c r="A4788" t="b">
        <f ca="1"/>
        <v>0</v>
      </c>
      <c r="B4788" t="b">
        <f ca="1"/>
        <v>0</v>
      </c>
      <c r="C4788" t="b">
        <f ca="1"/>
        <v>0</v>
      </c>
    </row>
    <row r="4789" spans="1:3" hidden="1">
      <c r="A4789" t="b">
        <f ca="1"/>
        <v>0</v>
      </c>
      <c r="B4789" t="b">
        <f ca="1"/>
        <v>0</v>
      </c>
      <c r="C4789" t="b">
        <f ca="1"/>
        <v>0</v>
      </c>
    </row>
    <row r="4790" spans="1:3" hidden="1">
      <c r="A4790" t="b">
        <f ca="1"/>
        <v>0</v>
      </c>
      <c r="B4790" t="b">
        <f ca="1"/>
        <v>0</v>
      </c>
      <c r="C4790" t="b">
        <f ca="1"/>
        <v>0</v>
      </c>
    </row>
    <row r="4791" spans="1:3" hidden="1">
      <c r="A4791" t="b">
        <f ca="1"/>
        <v>0</v>
      </c>
      <c r="B4791" t="b">
        <f ca="1"/>
        <v>0</v>
      </c>
      <c r="C4791" t="b">
        <f ca="1"/>
        <v>0</v>
      </c>
    </row>
    <row r="4792" spans="1:3" hidden="1">
      <c r="A4792" t="b">
        <f ca="1"/>
        <v>0</v>
      </c>
      <c r="B4792" t="b">
        <f ca="1"/>
        <v>0</v>
      </c>
      <c r="C4792" t="b">
        <f ca="1"/>
        <v>0</v>
      </c>
    </row>
    <row r="4793" spans="1:3" hidden="1">
      <c r="A4793" t="b">
        <f ca="1"/>
        <v>0</v>
      </c>
      <c r="B4793" t="b">
        <f ca="1"/>
        <v>0</v>
      </c>
      <c r="C4793" t="b">
        <f ca="1"/>
        <v>0</v>
      </c>
    </row>
    <row r="4794" spans="1:3" hidden="1">
      <c r="A4794" t="b">
        <f ca="1"/>
        <v>0</v>
      </c>
      <c r="B4794" t="b">
        <f ca="1"/>
        <v>0</v>
      </c>
      <c r="C4794" t="b">
        <f ca="1"/>
        <v>0</v>
      </c>
    </row>
    <row r="4795" spans="1:3" hidden="1">
      <c r="A4795" t="b">
        <f ca="1"/>
        <v>0</v>
      </c>
      <c r="B4795" t="b">
        <f ca="1"/>
        <v>0</v>
      </c>
      <c r="C4795" t="b">
        <f ca="1"/>
        <v>0</v>
      </c>
    </row>
    <row r="4796" spans="1:3" hidden="1">
      <c r="A4796" t="b">
        <f ca="1"/>
        <v>0</v>
      </c>
      <c r="B4796" t="b">
        <f ca="1"/>
        <v>0</v>
      </c>
      <c r="C4796" t="b">
        <f ca="1"/>
        <v>0</v>
      </c>
    </row>
    <row r="4797" spans="1:3" hidden="1">
      <c r="A4797" t="b">
        <f ca="1"/>
        <v>0</v>
      </c>
      <c r="B4797" t="b">
        <f ca="1"/>
        <v>0</v>
      </c>
      <c r="C4797" t="b">
        <f ca="1"/>
        <v>0</v>
      </c>
    </row>
    <row r="4798" spans="1:3" hidden="1">
      <c r="A4798" t="b">
        <f ca="1"/>
        <v>0</v>
      </c>
      <c r="B4798" t="b">
        <f ca="1"/>
        <v>0</v>
      </c>
      <c r="C4798" t="b">
        <f ca="1"/>
        <v>0</v>
      </c>
    </row>
    <row r="4799" spans="1:3" hidden="1">
      <c r="A4799" t="b">
        <f ca="1"/>
        <v>0</v>
      </c>
      <c r="B4799" t="b">
        <f ca="1"/>
        <v>0</v>
      </c>
      <c r="C4799" t="b">
        <f ca="1"/>
        <v>0</v>
      </c>
    </row>
    <row r="4800" spans="1:3" hidden="1">
      <c r="A4800" t="b">
        <f ca="1"/>
        <v>0</v>
      </c>
      <c r="B4800" t="b">
        <f ca="1"/>
        <v>0</v>
      </c>
      <c r="C4800" t="b">
        <f ca="1"/>
        <v>0</v>
      </c>
    </row>
    <row r="4801" spans="1:3" hidden="1">
      <c r="A4801" t="b">
        <f ca="1"/>
        <v>0</v>
      </c>
      <c r="B4801" t="b">
        <f ca="1"/>
        <v>0</v>
      </c>
      <c r="C4801" t="b">
        <f ca="1"/>
        <v>0</v>
      </c>
    </row>
    <row r="4802" spans="1:3" hidden="1">
      <c r="A4802" t="b">
        <f ca="1"/>
        <v>0</v>
      </c>
      <c r="B4802" t="b">
        <f ca="1"/>
        <v>0</v>
      </c>
      <c r="C4802" t="b">
        <f ca="1"/>
        <v>0</v>
      </c>
    </row>
    <row r="4803" spans="1:3" hidden="1">
      <c r="A4803" t="b">
        <f ca="1"/>
        <v>0</v>
      </c>
      <c r="B4803" t="b">
        <f ca="1"/>
        <v>0</v>
      </c>
      <c r="C4803" t="b">
        <f ca="1"/>
        <v>0</v>
      </c>
    </row>
    <row r="4804" spans="1:3" hidden="1">
      <c r="A4804" t="b">
        <f ca="1"/>
        <v>0</v>
      </c>
      <c r="B4804" t="b">
        <f ca="1"/>
        <v>0</v>
      </c>
      <c r="C4804" t="b">
        <f ca="1"/>
        <v>0</v>
      </c>
    </row>
    <row r="4805" spans="1:3" hidden="1">
      <c r="A4805" t="b">
        <f ca="1"/>
        <v>0</v>
      </c>
      <c r="B4805" t="b">
        <f ca="1"/>
        <v>0</v>
      </c>
      <c r="C4805" t="b">
        <f ca="1"/>
        <v>0</v>
      </c>
    </row>
    <row r="4806" spans="1:3" hidden="1">
      <c r="A4806" t="b">
        <f ca="1"/>
        <v>0</v>
      </c>
      <c r="B4806" t="b">
        <f ca="1"/>
        <v>0</v>
      </c>
      <c r="C4806" t="b">
        <f ca="1"/>
        <v>0</v>
      </c>
    </row>
    <row r="4807" spans="1:3" hidden="1">
      <c r="A4807" t="b">
        <f ca="1"/>
        <v>0</v>
      </c>
      <c r="B4807" t="b">
        <f ca="1"/>
        <v>0</v>
      </c>
      <c r="C4807" t="b">
        <f ca="1"/>
        <v>0</v>
      </c>
    </row>
    <row r="4808" spans="1:3" hidden="1">
      <c r="A4808" t="b">
        <f ca="1"/>
        <v>0</v>
      </c>
      <c r="B4808" t="b">
        <f ca="1"/>
        <v>0</v>
      </c>
      <c r="C4808" t="b">
        <f ca="1"/>
        <v>0</v>
      </c>
    </row>
    <row r="4809" spans="1:3" hidden="1">
      <c r="A4809" t="b">
        <f ca="1"/>
        <v>0</v>
      </c>
      <c r="B4809" t="b">
        <f ca="1"/>
        <v>0</v>
      </c>
      <c r="C4809" t="b">
        <f ca="1"/>
        <v>0</v>
      </c>
    </row>
    <row r="4810" spans="1:3" hidden="1">
      <c r="A4810" t="b">
        <f ca="1"/>
        <v>0</v>
      </c>
      <c r="B4810" t="b">
        <f ca="1"/>
        <v>0</v>
      </c>
      <c r="C4810" t="b">
        <f ca="1"/>
        <v>0</v>
      </c>
    </row>
    <row r="4811" spans="1:3" hidden="1">
      <c r="A4811" t="b">
        <f ca="1"/>
        <v>0</v>
      </c>
      <c r="B4811" t="b">
        <f ca="1"/>
        <v>0</v>
      </c>
      <c r="C4811" t="b">
        <f ca="1"/>
        <v>0</v>
      </c>
    </row>
    <row r="4812" spans="1:3" hidden="1">
      <c r="A4812" t="b">
        <f ca="1"/>
        <v>0</v>
      </c>
      <c r="B4812" t="b">
        <f ca="1"/>
        <v>0</v>
      </c>
      <c r="C4812" t="b">
        <f ca="1"/>
        <v>0</v>
      </c>
    </row>
    <row r="4813" spans="1:3" hidden="1">
      <c r="A4813" t="b">
        <f ca="1"/>
        <v>0</v>
      </c>
      <c r="B4813" t="b">
        <f ca="1"/>
        <v>0</v>
      </c>
      <c r="C4813" t="b">
        <f ca="1"/>
        <v>0</v>
      </c>
    </row>
    <row r="4814" spans="1:3" hidden="1">
      <c r="A4814" t="b">
        <f ca="1"/>
        <v>0</v>
      </c>
      <c r="B4814" t="b">
        <f ca="1"/>
        <v>0</v>
      </c>
      <c r="C4814" t="b">
        <f ca="1"/>
        <v>0</v>
      </c>
    </row>
    <row r="4815" spans="1:3" hidden="1">
      <c r="A4815" t="b">
        <f ca="1"/>
        <v>0</v>
      </c>
      <c r="B4815" t="b">
        <f ca="1"/>
        <v>0</v>
      </c>
      <c r="C4815" t="b">
        <f ca="1"/>
        <v>0</v>
      </c>
    </row>
    <row r="4816" spans="1:3" hidden="1">
      <c r="A4816" t="b">
        <f ca="1"/>
        <v>0</v>
      </c>
      <c r="B4816" t="b">
        <f ca="1"/>
        <v>0</v>
      </c>
      <c r="C4816" t="b">
        <f ca="1"/>
        <v>0</v>
      </c>
    </row>
    <row r="4817" spans="1:3" hidden="1">
      <c r="A4817" t="b">
        <f ca="1"/>
        <v>0</v>
      </c>
      <c r="B4817" t="b">
        <f ca="1"/>
        <v>0</v>
      </c>
      <c r="C4817" t="b">
        <f ca="1"/>
        <v>0</v>
      </c>
    </row>
    <row r="4818" spans="1:3" hidden="1">
      <c r="A4818" t="b">
        <f ca="1"/>
        <v>0</v>
      </c>
      <c r="B4818" t="b">
        <f ca="1"/>
        <v>0</v>
      </c>
      <c r="C4818" t="b">
        <f ca="1"/>
        <v>0</v>
      </c>
    </row>
    <row r="4819" spans="1:3" hidden="1">
      <c r="A4819" t="b">
        <f ca="1"/>
        <v>0</v>
      </c>
      <c r="B4819" t="b">
        <f ca="1"/>
        <v>0</v>
      </c>
      <c r="C4819" t="b">
        <f ca="1"/>
        <v>0</v>
      </c>
    </row>
    <row r="4820" spans="1:3" hidden="1">
      <c r="A4820" t="b">
        <f ca="1"/>
        <v>0</v>
      </c>
      <c r="B4820" t="b">
        <f ca="1"/>
        <v>0</v>
      </c>
      <c r="C4820" t="b">
        <f ca="1"/>
        <v>0</v>
      </c>
    </row>
    <row r="4821" spans="1:3" hidden="1">
      <c r="A4821" t="b">
        <f ca="1"/>
        <v>0</v>
      </c>
      <c r="B4821" t="b">
        <f ca="1"/>
        <v>0</v>
      </c>
      <c r="C4821" t="b">
        <f ca="1"/>
        <v>0</v>
      </c>
    </row>
    <row r="4822" spans="1:3" hidden="1">
      <c r="A4822" t="b">
        <f ca="1"/>
        <v>0</v>
      </c>
      <c r="B4822" t="b">
        <f ca="1"/>
        <v>0</v>
      </c>
      <c r="C4822" t="b">
        <f ca="1"/>
        <v>0</v>
      </c>
    </row>
    <row r="4823" spans="1:3" hidden="1">
      <c r="A4823" t="b">
        <f ca="1"/>
        <v>0</v>
      </c>
      <c r="B4823" t="b">
        <f ca="1"/>
        <v>0</v>
      </c>
      <c r="C4823" t="b">
        <f ca="1"/>
        <v>0</v>
      </c>
    </row>
    <row r="4824" spans="1:3" hidden="1">
      <c r="A4824" t="b">
        <f ca="1"/>
        <v>0</v>
      </c>
      <c r="B4824" t="b">
        <f ca="1"/>
        <v>0</v>
      </c>
      <c r="C4824" t="b">
        <f ca="1"/>
        <v>0</v>
      </c>
    </row>
    <row r="4825" spans="1:3" hidden="1">
      <c r="A4825" t="b">
        <f ca="1"/>
        <v>0</v>
      </c>
      <c r="B4825" t="b">
        <f ca="1"/>
        <v>0</v>
      </c>
      <c r="C4825" t="b">
        <f ca="1"/>
        <v>0</v>
      </c>
    </row>
    <row r="4826" spans="1:3" hidden="1">
      <c r="A4826" t="b">
        <f ca="1"/>
        <v>0</v>
      </c>
      <c r="B4826" t="b">
        <f ca="1"/>
        <v>0</v>
      </c>
      <c r="C4826" t="b">
        <f ca="1"/>
        <v>0</v>
      </c>
    </row>
    <row r="4827" spans="1:3" hidden="1">
      <c r="A4827" t="b">
        <f ca="1"/>
        <v>0</v>
      </c>
      <c r="B4827" t="b">
        <f ca="1"/>
        <v>0</v>
      </c>
      <c r="C4827" t="b">
        <f ca="1"/>
        <v>0</v>
      </c>
    </row>
    <row r="4828" spans="1:3" hidden="1">
      <c r="A4828" t="b">
        <f ca="1"/>
        <v>0</v>
      </c>
      <c r="B4828" t="b">
        <f ca="1"/>
        <v>0</v>
      </c>
      <c r="C4828" t="b">
        <f ca="1"/>
        <v>0</v>
      </c>
    </row>
    <row r="4829" spans="1:3" hidden="1">
      <c r="A4829" t="b">
        <f ca="1"/>
        <v>0</v>
      </c>
      <c r="B4829" t="b">
        <f ca="1"/>
        <v>0</v>
      </c>
      <c r="C4829" t="b">
        <f ca="1"/>
        <v>0</v>
      </c>
    </row>
    <row r="4830" spans="1:3" hidden="1">
      <c r="A4830" t="b">
        <f ca="1"/>
        <v>0</v>
      </c>
      <c r="B4830" t="b">
        <f ca="1"/>
        <v>0</v>
      </c>
      <c r="C4830" t="b">
        <f ca="1"/>
        <v>0</v>
      </c>
    </row>
    <row r="4831" spans="1:3" hidden="1">
      <c r="A4831" t="b">
        <f ca="1"/>
        <v>0</v>
      </c>
      <c r="B4831" t="b">
        <f ca="1"/>
        <v>0</v>
      </c>
      <c r="C4831" t="b">
        <f ca="1"/>
        <v>0</v>
      </c>
    </row>
    <row r="4832" spans="1:3" hidden="1">
      <c r="A4832" t="b">
        <f ca="1"/>
        <v>0</v>
      </c>
      <c r="B4832" t="b">
        <f ca="1"/>
        <v>0</v>
      </c>
      <c r="C4832" t="b">
        <f ca="1"/>
        <v>0</v>
      </c>
    </row>
    <row r="4833" spans="1:3" hidden="1">
      <c r="A4833" t="b">
        <f ca="1"/>
        <v>0</v>
      </c>
      <c r="B4833" t="b">
        <f ca="1"/>
        <v>0</v>
      </c>
      <c r="C4833" t="b">
        <f ca="1"/>
        <v>0</v>
      </c>
    </row>
    <row r="4834" spans="1:3" hidden="1">
      <c r="A4834" t="b">
        <f ca="1"/>
        <v>0</v>
      </c>
      <c r="B4834" t="b">
        <f ca="1"/>
        <v>0</v>
      </c>
      <c r="C4834" t="b">
        <f ca="1"/>
        <v>0</v>
      </c>
    </row>
    <row r="4835" spans="1:3" hidden="1">
      <c r="A4835" t="b">
        <f ca="1"/>
        <v>0</v>
      </c>
      <c r="B4835" t="b">
        <f ca="1"/>
        <v>0</v>
      </c>
      <c r="C4835" t="b">
        <f ca="1"/>
        <v>0</v>
      </c>
    </row>
    <row r="4836" spans="1:3" hidden="1">
      <c r="A4836" t="b">
        <f ca="1"/>
        <v>0</v>
      </c>
      <c r="B4836" t="b">
        <f ca="1"/>
        <v>0</v>
      </c>
      <c r="C4836" t="b">
        <f ca="1"/>
        <v>0</v>
      </c>
    </row>
    <row r="4837" spans="1:3" hidden="1">
      <c r="A4837" t="b">
        <f ca="1"/>
        <v>0</v>
      </c>
      <c r="B4837" t="b">
        <f ca="1"/>
        <v>0</v>
      </c>
      <c r="C4837" t="b">
        <f ca="1"/>
        <v>0</v>
      </c>
    </row>
    <row r="4838" spans="1:3" hidden="1">
      <c r="A4838" t="b">
        <f ca="1"/>
        <v>0</v>
      </c>
      <c r="B4838" t="b">
        <f ca="1"/>
        <v>0</v>
      </c>
      <c r="C4838" t="b">
        <f ca="1"/>
        <v>0</v>
      </c>
    </row>
    <row r="4839" spans="1:3" hidden="1">
      <c r="A4839" t="b">
        <f ca="1"/>
        <v>0</v>
      </c>
      <c r="B4839" t="b">
        <f ca="1"/>
        <v>0</v>
      </c>
      <c r="C4839" t="b">
        <f ca="1"/>
        <v>0</v>
      </c>
    </row>
    <row r="4840" spans="1:3" hidden="1">
      <c r="A4840" t="b">
        <f ca="1"/>
        <v>0</v>
      </c>
      <c r="B4840" t="b">
        <f ca="1"/>
        <v>0</v>
      </c>
      <c r="C4840" t="b">
        <f ca="1"/>
        <v>0</v>
      </c>
    </row>
    <row r="4841" spans="1:3" hidden="1">
      <c r="A4841" t="b">
        <f ca="1"/>
        <v>0</v>
      </c>
      <c r="B4841" t="b">
        <f ca="1"/>
        <v>0</v>
      </c>
      <c r="C4841" t="b">
        <f ca="1"/>
        <v>0</v>
      </c>
    </row>
    <row r="4842" spans="1:3" hidden="1">
      <c r="A4842" t="b">
        <f ca="1"/>
        <v>0</v>
      </c>
      <c r="B4842" t="b">
        <f ca="1"/>
        <v>0</v>
      </c>
      <c r="C4842" t="b">
        <f ca="1"/>
        <v>0</v>
      </c>
    </row>
    <row r="4843" spans="1:3" hidden="1">
      <c r="A4843" t="b">
        <f ca="1"/>
        <v>0</v>
      </c>
      <c r="B4843" t="b">
        <f ca="1"/>
        <v>0</v>
      </c>
      <c r="C4843" t="b">
        <f ca="1"/>
        <v>0</v>
      </c>
    </row>
    <row r="4844" spans="1:3" hidden="1">
      <c r="A4844" t="b">
        <f ca="1"/>
        <v>0</v>
      </c>
      <c r="B4844" t="b">
        <f ca="1"/>
        <v>0</v>
      </c>
      <c r="C4844" t="b">
        <f ca="1"/>
        <v>0</v>
      </c>
    </row>
    <row r="4845" spans="1:3" hidden="1">
      <c r="A4845" t="b">
        <f ca="1"/>
        <v>0</v>
      </c>
      <c r="B4845" t="b">
        <f ca="1"/>
        <v>0</v>
      </c>
      <c r="C4845" t="b">
        <f ca="1"/>
        <v>0</v>
      </c>
    </row>
    <row r="4846" spans="1:3" hidden="1">
      <c r="A4846" t="b">
        <f ca="1"/>
        <v>0</v>
      </c>
      <c r="B4846" t="b">
        <f ca="1"/>
        <v>0</v>
      </c>
      <c r="C4846" t="b">
        <f ca="1"/>
        <v>0</v>
      </c>
    </row>
    <row r="4847" spans="1:3" hidden="1">
      <c r="A4847" t="b">
        <f ca="1"/>
        <v>0</v>
      </c>
      <c r="B4847" t="b">
        <f ca="1"/>
        <v>0</v>
      </c>
      <c r="C4847" t="b">
        <f ca="1"/>
        <v>0</v>
      </c>
    </row>
    <row r="4848" spans="1:3" hidden="1">
      <c r="A4848" t="b">
        <f ca="1"/>
        <v>0</v>
      </c>
      <c r="B4848" t="b">
        <f ca="1"/>
        <v>0</v>
      </c>
      <c r="C4848" t="b">
        <f ca="1"/>
        <v>0</v>
      </c>
    </row>
    <row r="4849" spans="1:3" hidden="1">
      <c r="A4849" t="b">
        <f ca="1"/>
        <v>0</v>
      </c>
      <c r="B4849" t="b">
        <f ca="1"/>
        <v>0</v>
      </c>
      <c r="C4849" t="b">
        <f ca="1"/>
        <v>0</v>
      </c>
    </row>
    <row r="4850" spans="1:3" hidden="1">
      <c r="A4850" t="b">
        <f ca="1"/>
        <v>0</v>
      </c>
      <c r="B4850" t="b">
        <f ca="1"/>
        <v>0</v>
      </c>
      <c r="C4850" t="b">
        <f ca="1"/>
        <v>0</v>
      </c>
    </row>
    <row r="4851" spans="1:3" hidden="1">
      <c r="A4851" t="b">
        <f ca="1"/>
        <v>0</v>
      </c>
      <c r="B4851" t="b">
        <f ca="1"/>
        <v>0</v>
      </c>
      <c r="C4851" t="b">
        <f ca="1"/>
        <v>0</v>
      </c>
    </row>
    <row r="4852" spans="1:3" hidden="1">
      <c r="A4852" t="b">
        <f ca="1"/>
        <v>0</v>
      </c>
      <c r="B4852" t="b">
        <f ca="1"/>
        <v>0</v>
      </c>
      <c r="C4852" t="b">
        <f ca="1"/>
        <v>0</v>
      </c>
    </row>
    <row r="4853" spans="1:3" hidden="1">
      <c r="A4853" t="b">
        <f ca="1"/>
        <v>0</v>
      </c>
      <c r="B4853" t="b">
        <f ca="1"/>
        <v>0</v>
      </c>
      <c r="C4853" t="b">
        <f ca="1"/>
        <v>0</v>
      </c>
    </row>
    <row r="4854" spans="1:3" hidden="1">
      <c r="A4854" t="b">
        <f ca="1"/>
        <v>0</v>
      </c>
      <c r="B4854" t="b">
        <f ca="1"/>
        <v>0</v>
      </c>
      <c r="C4854" t="b">
        <f ca="1"/>
        <v>0</v>
      </c>
    </row>
    <row r="4855" spans="1:3" hidden="1">
      <c r="A4855" t="b">
        <f ca="1"/>
        <v>0</v>
      </c>
      <c r="B4855" t="b">
        <f ca="1"/>
        <v>0</v>
      </c>
      <c r="C4855" t="b">
        <f ca="1"/>
        <v>0</v>
      </c>
    </row>
    <row r="4856" spans="1:3" hidden="1">
      <c r="A4856" t="b">
        <f ca="1"/>
        <v>0</v>
      </c>
      <c r="B4856" t="b">
        <f ca="1"/>
        <v>0</v>
      </c>
      <c r="C4856" t="b">
        <f ca="1"/>
        <v>0</v>
      </c>
    </row>
    <row r="4857" spans="1:3" hidden="1">
      <c r="A4857" t="b">
        <f ca="1"/>
        <v>0</v>
      </c>
      <c r="B4857" t="b">
        <f ca="1"/>
        <v>0</v>
      </c>
      <c r="C4857" t="b">
        <f ca="1"/>
        <v>0</v>
      </c>
    </row>
    <row r="4858" spans="1:3" hidden="1">
      <c r="A4858" t="b">
        <f ca="1"/>
        <v>0</v>
      </c>
      <c r="B4858" t="b">
        <f ca="1"/>
        <v>0</v>
      </c>
      <c r="C4858" t="b">
        <f ca="1"/>
        <v>0</v>
      </c>
    </row>
    <row r="4859" spans="1:3" hidden="1">
      <c r="A4859" t="b">
        <f ca="1"/>
        <v>0</v>
      </c>
      <c r="B4859" t="b">
        <f ca="1"/>
        <v>0</v>
      </c>
      <c r="C4859" t="b">
        <f ca="1"/>
        <v>0</v>
      </c>
    </row>
    <row r="4860" spans="1:3" hidden="1">
      <c r="A4860" t="b">
        <f ca="1"/>
        <v>0</v>
      </c>
      <c r="B4860" t="b">
        <f ca="1"/>
        <v>0</v>
      </c>
      <c r="C4860" t="b">
        <f ca="1"/>
        <v>0</v>
      </c>
    </row>
    <row r="4861" spans="1:3" hidden="1">
      <c r="A4861" t="b">
        <f ca="1"/>
        <v>0</v>
      </c>
      <c r="B4861" t="b">
        <f ca="1"/>
        <v>0</v>
      </c>
      <c r="C4861" t="b">
        <f ca="1"/>
        <v>0</v>
      </c>
    </row>
    <row r="4862" spans="1:3" hidden="1">
      <c r="A4862" t="b">
        <f ca="1"/>
        <v>0</v>
      </c>
      <c r="B4862" t="b">
        <f ca="1"/>
        <v>0</v>
      </c>
      <c r="C4862" t="b">
        <f ca="1"/>
        <v>0</v>
      </c>
    </row>
    <row r="4863" spans="1:3" hidden="1">
      <c r="A4863" t="b">
        <f ca="1"/>
        <v>0</v>
      </c>
      <c r="B4863" t="b">
        <f ca="1"/>
        <v>0</v>
      </c>
      <c r="C4863" t="b">
        <f ca="1"/>
        <v>0</v>
      </c>
    </row>
    <row r="4864" spans="1:3" hidden="1">
      <c r="A4864" t="b">
        <f ca="1"/>
        <v>0</v>
      </c>
      <c r="B4864" t="b">
        <f ca="1"/>
        <v>0</v>
      </c>
      <c r="C4864" t="b">
        <f ca="1"/>
        <v>0</v>
      </c>
    </row>
    <row r="4865" spans="1:3" hidden="1">
      <c r="A4865" t="b">
        <f ca="1"/>
        <v>0</v>
      </c>
      <c r="B4865" t="b">
        <f ca="1"/>
        <v>0</v>
      </c>
      <c r="C4865" t="b">
        <f ca="1"/>
        <v>0</v>
      </c>
    </row>
    <row r="4866" spans="1:3" hidden="1">
      <c r="A4866" t="b">
        <f ca="1"/>
        <v>0</v>
      </c>
      <c r="B4866" t="b">
        <f ca="1"/>
        <v>0</v>
      </c>
      <c r="C4866" t="b">
        <f ca="1"/>
        <v>0</v>
      </c>
    </row>
    <row r="4867" spans="1:3" hidden="1">
      <c r="A4867" t="b">
        <f ca="1"/>
        <v>0</v>
      </c>
      <c r="B4867" t="b">
        <f ca="1"/>
        <v>0</v>
      </c>
      <c r="C4867" t="b">
        <f ca="1"/>
        <v>0</v>
      </c>
    </row>
    <row r="4868" spans="1:3" hidden="1">
      <c r="A4868" t="b">
        <f ca="1"/>
        <v>0</v>
      </c>
      <c r="B4868" t="b">
        <f ca="1"/>
        <v>0</v>
      </c>
      <c r="C4868" t="b">
        <f ca="1"/>
        <v>0</v>
      </c>
    </row>
    <row r="4869" spans="1:3" hidden="1">
      <c r="A4869" t="b">
        <f ca="1"/>
        <v>0</v>
      </c>
      <c r="B4869" t="b">
        <f ca="1"/>
        <v>0</v>
      </c>
      <c r="C4869" t="b">
        <f ca="1"/>
        <v>0</v>
      </c>
    </row>
    <row r="4870" spans="1:3" hidden="1">
      <c r="A4870" t="b">
        <f ca="1"/>
        <v>0</v>
      </c>
      <c r="B4870" t="b">
        <f ca="1"/>
        <v>0</v>
      </c>
      <c r="C4870" t="b">
        <f ca="1"/>
        <v>0</v>
      </c>
    </row>
    <row r="4871" spans="1:3" hidden="1">
      <c r="A4871" t="b">
        <f ca="1"/>
        <v>0</v>
      </c>
      <c r="B4871" t="b">
        <f ca="1"/>
        <v>0</v>
      </c>
      <c r="C4871" t="b">
        <f ca="1"/>
        <v>0</v>
      </c>
    </row>
    <row r="4872" spans="1:3" hidden="1">
      <c r="A4872" t="b">
        <f ca="1"/>
        <v>0</v>
      </c>
      <c r="B4872" t="b">
        <f ca="1"/>
        <v>0</v>
      </c>
      <c r="C4872" t="b">
        <f ca="1"/>
        <v>0</v>
      </c>
    </row>
    <row r="4873" spans="1:3" hidden="1">
      <c r="A4873" t="b">
        <f ca="1"/>
        <v>0</v>
      </c>
      <c r="B4873" t="b">
        <f ca="1"/>
        <v>0</v>
      </c>
      <c r="C4873" t="b">
        <f ca="1"/>
        <v>0</v>
      </c>
    </row>
    <row r="4874" spans="1:3" hidden="1">
      <c r="A4874" t="b">
        <f ca="1"/>
        <v>0</v>
      </c>
      <c r="B4874" t="b">
        <f ca="1"/>
        <v>0</v>
      </c>
      <c r="C4874" t="b">
        <f ca="1"/>
        <v>0</v>
      </c>
    </row>
    <row r="4875" spans="1:3" hidden="1">
      <c r="A4875" t="b">
        <f ca="1"/>
        <v>0</v>
      </c>
      <c r="B4875" t="b">
        <f ca="1"/>
        <v>0</v>
      </c>
      <c r="C4875" t="b">
        <f ca="1"/>
        <v>0</v>
      </c>
    </row>
    <row r="4876" spans="1:3" hidden="1">
      <c r="A4876" t="b">
        <f ca="1"/>
        <v>0</v>
      </c>
      <c r="B4876" t="b">
        <f ca="1"/>
        <v>0</v>
      </c>
      <c r="C4876" t="b">
        <f ca="1"/>
        <v>0</v>
      </c>
    </row>
    <row r="4877" spans="1:3" hidden="1">
      <c r="A4877" t="b">
        <f ca="1"/>
        <v>0</v>
      </c>
      <c r="B4877" t="b">
        <f ca="1"/>
        <v>0</v>
      </c>
      <c r="C4877" t="b">
        <f ca="1"/>
        <v>0</v>
      </c>
    </row>
    <row r="4878" spans="1:3" hidden="1">
      <c r="A4878" t="b">
        <f ca="1"/>
        <v>0</v>
      </c>
      <c r="B4878" t="b">
        <f ca="1"/>
        <v>0</v>
      </c>
      <c r="C4878" t="b">
        <f ca="1"/>
        <v>0</v>
      </c>
    </row>
    <row r="4879" spans="1:3" hidden="1">
      <c r="A4879" t="b">
        <f ca="1"/>
        <v>0</v>
      </c>
      <c r="B4879" t="b">
        <f ca="1"/>
        <v>0</v>
      </c>
      <c r="C4879" t="b">
        <f ca="1"/>
        <v>0</v>
      </c>
    </row>
    <row r="4880" spans="1:3" hidden="1">
      <c r="A4880" t="b">
        <f ca="1"/>
        <v>0</v>
      </c>
      <c r="B4880" t="b">
        <f ca="1"/>
        <v>0</v>
      </c>
      <c r="C4880" t="b">
        <f ca="1"/>
        <v>0</v>
      </c>
    </row>
    <row r="4881" spans="1:3" hidden="1">
      <c r="A4881" t="b">
        <f ca="1"/>
        <v>0</v>
      </c>
      <c r="B4881" t="b">
        <f ca="1"/>
        <v>0</v>
      </c>
      <c r="C4881" t="b">
        <f ca="1"/>
        <v>0</v>
      </c>
    </row>
    <row r="4882" spans="1:3" hidden="1">
      <c r="A4882" t="b">
        <f ca="1"/>
        <v>0</v>
      </c>
      <c r="B4882" t="b">
        <f ca="1"/>
        <v>0</v>
      </c>
      <c r="C4882" t="b">
        <f ca="1"/>
        <v>0</v>
      </c>
    </row>
    <row r="4883" spans="1:3" hidden="1">
      <c r="A4883" t="b">
        <f ca="1"/>
        <v>0</v>
      </c>
      <c r="B4883" t="b">
        <f ca="1"/>
        <v>0</v>
      </c>
      <c r="C4883" t="b">
        <f ca="1"/>
        <v>0</v>
      </c>
    </row>
    <row r="4884" spans="1:3" hidden="1">
      <c r="A4884" t="b">
        <f ca="1"/>
        <v>0</v>
      </c>
      <c r="B4884" t="b">
        <f ca="1"/>
        <v>0</v>
      </c>
      <c r="C4884" t="b">
        <f ca="1"/>
        <v>0</v>
      </c>
    </row>
    <row r="4885" spans="1:3" hidden="1">
      <c r="A4885" t="b">
        <f ca="1"/>
        <v>0</v>
      </c>
      <c r="B4885" t="b">
        <f ca="1"/>
        <v>0</v>
      </c>
      <c r="C4885" t="b">
        <f ca="1"/>
        <v>0</v>
      </c>
    </row>
    <row r="4886" spans="1:3" hidden="1">
      <c r="A4886" t="b">
        <f ca="1"/>
        <v>0</v>
      </c>
      <c r="B4886" t="b">
        <f ca="1"/>
        <v>0</v>
      </c>
      <c r="C4886" t="b">
        <f ca="1"/>
        <v>0</v>
      </c>
    </row>
    <row r="4887" spans="1:3" hidden="1">
      <c r="A4887" t="b">
        <f ca="1"/>
        <v>0</v>
      </c>
      <c r="B4887" t="b">
        <f ca="1"/>
        <v>0</v>
      </c>
      <c r="C4887" t="b">
        <f ca="1"/>
        <v>0</v>
      </c>
    </row>
    <row r="4888" spans="1:3" hidden="1">
      <c r="A4888" t="b">
        <f ca="1"/>
        <v>0</v>
      </c>
      <c r="B4888" t="b">
        <f ca="1"/>
        <v>0</v>
      </c>
      <c r="C4888" t="b">
        <f ca="1"/>
        <v>0</v>
      </c>
    </row>
    <row r="4889" spans="1:3" hidden="1">
      <c r="A4889" t="b">
        <f ca="1"/>
        <v>0</v>
      </c>
      <c r="B4889" t="b">
        <f ca="1"/>
        <v>0</v>
      </c>
      <c r="C4889" t="b">
        <f ca="1"/>
        <v>0</v>
      </c>
    </row>
    <row r="4890" spans="1:3" hidden="1">
      <c r="A4890" t="b">
        <f ca="1"/>
        <v>0</v>
      </c>
      <c r="B4890" t="b">
        <f ca="1"/>
        <v>0</v>
      </c>
      <c r="C4890" t="b">
        <f ca="1"/>
        <v>0</v>
      </c>
    </row>
    <row r="4891" spans="1:3" hidden="1">
      <c r="A4891" t="b">
        <f ca="1"/>
        <v>0</v>
      </c>
      <c r="B4891" t="b">
        <f ca="1"/>
        <v>0</v>
      </c>
      <c r="C4891" t="b">
        <f ca="1"/>
        <v>0</v>
      </c>
    </row>
    <row r="4892" spans="1:3" hidden="1">
      <c r="A4892" t="b">
        <f ca="1"/>
        <v>0</v>
      </c>
      <c r="B4892" t="b">
        <f ca="1"/>
        <v>0</v>
      </c>
      <c r="C4892" t="b">
        <f ca="1"/>
        <v>0</v>
      </c>
    </row>
    <row r="4893" spans="1:3" hidden="1">
      <c r="A4893" t="b">
        <f ca="1"/>
        <v>0</v>
      </c>
      <c r="B4893" t="b">
        <f ca="1"/>
        <v>0</v>
      </c>
      <c r="C4893" t="b">
        <f ca="1"/>
        <v>0</v>
      </c>
    </row>
    <row r="4894" spans="1:3" hidden="1">
      <c r="A4894" t="b">
        <f ca="1"/>
        <v>0</v>
      </c>
      <c r="B4894" t="b">
        <f ca="1"/>
        <v>0</v>
      </c>
      <c r="C4894" t="b">
        <f ca="1"/>
        <v>0</v>
      </c>
    </row>
    <row r="4895" spans="1:3" hidden="1">
      <c r="A4895" t="b">
        <f ca="1"/>
        <v>0</v>
      </c>
      <c r="B4895" t="b">
        <f ca="1"/>
        <v>0</v>
      </c>
      <c r="C4895" t="b">
        <f ca="1"/>
        <v>0</v>
      </c>
    </row>
    <row r="4896" spans="1:3" hidden="1">
      <c r="A4896" t="b">
        <f ca="1"/>
        <v>0</v>
      </c>
      <c r="B4896" t="b">
        <f ca="1"/>
        <v>0</v>
      </c>
      <c r="C4896" t="b">
        <f ca="1"/>
        <v>0</v>
      </c>
    </row>
    <row r="4897" spans="1:3" hidden="1">
      <c r="A4897" t="b">
        <f ca="1"/>
        <v>0</v>
      </c>
      <c r="B4897" t="b">
        <f ca="1"/>
        <v>0</v>
      </c>
      <c r="C4897" t="b">
        <f ca="1"/>
        <v>0</v>
      </c>
    </row>
    <row r="4898" spans="1:3" hidden="1">
      <c r="A4898" t="b">
        <f ca="1"/>
        <v>0</v>
      </c>
      <c r="B4898" t="b">
        <f ca="1"/>
        <v>0</v>
      </c>
      <c r="C4898" t="b">
        <f ca="1"/>
        <v>0</v>
      </c>
    </row>
    <row r="4899" spans="1:3" hidden="1">
      <c r="A4899" t="b">
        <f ca="1"/>
        <v>0</v>
      </c>
      <c r="B4899" t="b">
        <f ca="1"/>
        <v>0</v>
      </c>
      <c r="C4899" t="b">
        <f ca="1"/>
        <v>0</v>
      </c>
    </row>
    <row r="4900" spans="1:3" hidden="1">
      <c r="A4900" t="b">
        <f ca="1"/>
        <v>0</v>
      </c>
      <c r="B4900" t="b">
        <f ca="1"/>
        <v>0</v>
      </c>
      <c r="C4900" t="b">
        <f ca="1"/>
        <v>0</v>
      </c>
    </row>
    <row r="4901" spans="1:3" hidden="1">
      <c r="A4901" t="b">
        <f ca="1"/>
        <v>0</v>
      </c>
      <c r="B4901" t="b">
        <f ca="1"/>
        <v>0</v>
      </c>
      <c r="C4901" t="b">
        <f ca="1"/>
        <v>0</v>
      </c>
    </row>
    <row r="4902" spans="1:3" hidden="1">
      <c r="A4902" t="b">
        <f ca="1"/>
        <v>0</v>
      </c>
      <c r="B4902" t="b">
        <f ca="1"/>
        <v>0</v>
      </c>
      <c r="C4902" t="b">
        <f ca="1"/>
        <v>0</v>
      </c>
    </row>
    <row r="4903" spans="1:3" hidden="1">
      <c r="A4903" t="b">
        <f ca="1"/>
        <v>0</v>
      </c>
      <c r="B4903" t="b">
        <f ca="1"/>
        <v>0</v>
      </c>
      <c r="C4903" t="b">
        <f ca="1"/>
        <v>0</v>
      </c>
    </row>
    <row r="4904" spans="1:3" hidden="1">
      <c r="A4904" t="b">
        <f ca="1"/>
        <v>0</v>
      </c>
      <c r="B4904" t="b">
        <f ca="1"/>
        <v>0</v>
      </c>
      <c r="C4904" t="b">
        <f ca="1"/>
        <v>0</v>
      </c>
    </row>
    <row r="4905" spans="1:3" hidden="1">
      <c r="A4905" t="b">
        <f ca="1"/>
        <v>0</v>
      </c>
      <c r="B4905" t="b">
        <f ca="1"/>
        <v>0</v>
      </c>
      <c r="C4905" t="b">
        <f ca="1"/>
        <v>0</v>
      </c>
    </row>
    <row r="4906" spans="1:3" hidden="1">
      <c r="A4906" t="b">
        <f ca="1"/>
        <v>0</v>
      </c>
      <c r="B4906" t="b">
        <f ca="1"/>
        <v>0</v>
      </c>
      <c r="C4906" t="b">
        <f ca="1"/>
        <v>0</v>
      </c>
    </row>
    <row r="4907" spans="1:3" hidden="1">
      <c r="A4907" t="b">
        <f ca="1"/>
        <v>0</v>
      </c>
      <c r="B4907" t="b">
        <f ca="1"/>
        <v>0</v>
      </c>
      <c r="C4907" t="b">
        <f ca="1"/>
        <v>0</v>
      </c>
    </row>
    <row r="4908" spans="1:3" hidden="1">
      <c r="A4908" t="b">
        <f ca="1"/>
        <v>0</v>
      </c>
      <c r="B4908" t="b">
        <f ca="1"/>
        <v>0</v>
      </c>
      <c r="C4908" t="b">
        <f ca="1"/>
        <v>0</v>
      </c>
    </row>
    <row r="4909" spans="1:3" hidden="1">
      <c r="A4909" t="b">
        <f ca="1"/>
        <v>0</v>
      </c>
      <c r="B4909" t="b">
        <f ca="1"/>
        <v>0</v>
      </c>
      <c r="C4909" t="b">
        <f ca="1"/>
        <v>0</v>
      </c>
    </row>
    <row r="4910" spans="1:3" hidden="1">
      <c r="A4910" t="b">
        <f ca="1"/>
        <v>0</v>
      </c>
      <c r="B4910" t="b">
        <f ca="1"/>
        <v>0</v>
      </c>
      <c r="C4910" t="b">
        <f ca="1"/>
        <v>0</v>
      </c>
    </row>
    <row r="4911" spans="1:3" hidden="1">
      <c r="A4911" t="b">
        <f ca="1"/>
        <v>0</v>
      </c>
      <c r="B4911" t="b">
        <f ca="1"/>
        <v>0</v>
      </c>
      <c r="C4911" t="b">
        <f ca="1"/>
        <v>0</v>
      </c>
    </row>
    <row r="4912" spans="1:3" hidden="1">
      <c r="A4912" t="b">
        <f ca="1"/>
        <v>0</v>
      </c>
      <c r="B4912" t="b">
        <f ca="1"/>
        <v>0</v>
      </c>
      <c r="C4912" t="b">
        <f ca="1"/>
        <v>0</v>
      </c>
    </row>
    <row r="4913" spans="1:3" hidden="1">
      <c r="A4913" t="b">
        <f ca="1"/>
        <v>0</v>
      </c>
      <c r="B4913" t="b">
        <f ca="1"/>
        <v>0</v>
      </c>
      <c r="C4913" t="b">
        <f ca="1"/>
        <v>0</v>
      </c>
    </row>
    <row r="4914" spans="1:3" hidden="1">
      <c r="A4914" t="b">
        <f ca="1"/>
        <v>0</v>
      </c>
      <c r="B4914" t="b">
        <f ca="1"/>
        <v>0</v>
      </c>
      <c r="C4914" t="b">
        <f ca="1"/>
        <v>0</v>
      </c>
    </row>
    <row r="4915" spans="1:3" hidden="1">
      <c r="A4915" t="b">
        <f ca="1"/>
        <v>0</v>
      </c>
      <c r="B4915" t="b">
        <f ca="1"/>
        <v>0</v>
      </c>
      <c r="C4915" t="b">
        <f ca="1"/>
        <v>0</v>
      </c>
    </row>
    <row r="4916" spans="1:3" hidden="1">
      <c r="A4916" t="b">
        <f ca="1"/>
        <v>0</v>
      </c>
      <c r="B4916" t="b">
        <f ca="1"/>
        <v>0</v>
      </c>
      <c r="C4916" t="b">
        <f ca="1"/>
        <v>0</v>
      </c>
    </row>
    <row r="4917" spans="1:3" hidden="1">
      <c r="A4917" t="b">
        <f ca="1"/>
        <v>0</v>
      </c>
      <c r="B4917" t="b">
        <f ca="1"/>
        <v>0</v>
      </c>
      <c r="C4917" t="b">
        <f ca="1"/>
        <v>0</v>
      </c>
    </row>
    <row r="4918" spans="1:3" hidden="1">
      <c r="A4918" t="b">
        <f ca="1"/>
        <v>0</v>
      </c>
      <c r="B4918" t="b">
        <f ca="1"/>
        <v>0</v>
      </c>
      <c r="C4918" t="b">
        <f ca="1"/>
        <v>0</v>
      </c>
    </row>
    <row r="4919" spans="1:3" hidden="1">
      <c r="A4919" t="b">
        <f ca="1"/>
        <v>0</v>
      </c>
      <c r="B4919" t="b">
        <f ca="1"/>
        <v>0</v>
      </c>
      <c r="C4919" t="b">
        <f ca="1"/>
        <v>0</v>
      </c>
    </row>
    <row r="4920" spans="1:3" hidden="1">
      <c r="A4920" t="b">
        <f ca="1"/>
        <v>0</v>
      </c>
      <c r="B4920" t="b">
        <f ca="1"/>
        <v>0</v>
      </c>
      <c r="C4920" t="b">
        <f ca="1"/>
        <v>0</v>
      </c>
    </row>
    <row r="4921" spans="1:3" hidden="1">
      <c r="A4921" t="b">
        <f ca="1"/>
        <v>0</v>
      </c>
      <c r="B4921" t="b">
        <f ca="1"/>
        <v>0</v>
      </c>
      <c r="C4921" t="b">
        <f ca="1"/>
        <v>0</v>
      </c>
    </row>
    <row r="4922" spans="1:3" hidden="1">
      <c r="A4922" t="b">
        <f ca="1"/>
        <v>0</v>
      </c>
      <c r="B4922" t="b">
        <f ca="1"/>
        <v>0</v>
      </c>
      <c r="C4922" t="b">
        <f ca="1"/>
        <v>0</v>
      </c>
    </row>
    <row r="4923" spans="1:3" hidden="1">
      <c r="A4923" t="b">
        <f ca="1"/>
        <v>0</v>
      </c>
      <c r="B4923" t="b">
        <f ca="1"/>
        <v>0</v>
      </c>
      <c r="C4923" t="b">
        <f ca="1"/>
        <v>0</v>
      </c>
    </row>
    <row r="4924" spans="1:3" hidden="1">
      <c r="A4924" t="b">
        <f ca="1"/>
        <v>0</v>
      </c>
      <c r="B4924" t="b">
        <f ca="1"/>
        <v>0</v>
      </c>
      <c r="C4924" t="b">
        <f ca="1"/>
        <v>0</v>
      </c>
    </row>
    <row r="4925" spans="1:3" hidden="1">
      <c r="A4925" t="b">
        <f ca="1"/>
        <v>0</v>
      </c>
      <c r="B4925" t="b">
        <f ca="1"/>
        <v>0</v>
      </c>
      <c r="C4925" t="b">
        <f ca="1"/>
        <v>0</v>
      </c>
    </row>
    <row r="4926" spans="1:3" hidden="1">
      <c r="A4926" t="b">
        <f ca="1"/>
        <v>0</v>
      </c>
      <c r="B4926" t="b">
        <f ca="1"/>
        <v>0</v>
      </c>
      <c r="C4926" t="b">
        <f ca="1"/>
        <v>0</v>
      </c>
    </row>
    <row r="4927" spans="1:3" hidden="1">
      <c r="A4927" t="b">
        <f ca="1"/>
        <v>0</v>
      </c>
      <c r="B4927" t="b">
        <f ca="1"/>
        <v>0</v>
      </c>
      <c r="C4927" t="b">
        <f ca="1"/>
        <v>0</v>
      </c>
    </row>
    <row r="4928" spans="1:3" hidden="1">
      <c r="A4928" t="b">
        <f ca="1"/>
        <v>0</v>
      </c>
      <c r="B4928" t="b">
        <f ca="1"/>
        <v>0</v>
      </c>
      <c r="C4928" t="b">
        <f ca="1"/>
        <v>0</v>
      </c>
    </row>
    <row r="4929" spans="1:3" hidden="1">
      <c r="A4929" t="b">
        <f ca="1"/>
        <v>0</v>
      </c>
      <c r="B4929" t="b">
        <f ca="1"/>
        <v>0</v>
      </c>
      <c r="C4929" t="b">
        <f ca="1"/>
        <v>0</v>
      </c>
    </row>
    <row r="4930" spans="1:3" hidden="1">
      <c r="A4930" t="b">
        <f ca="1"/>
        <v>0</v>
      </c>
      <c r="B4930" t="b">
        <f ca="1"/>
        <v>0</v>
      </c>
      <c r="C4930" t="b">
        <f ca="1"/>
        <v>0</v>
      </c>
    </row>
    <row r="4931" spans="1:3" hidden="1">
      <c r="A4931" t="b">
        <f ca="1"/>
        <v>0</v>
      </c>
      <c r="B4931" t="b">
        <f ca="1"/>
        <v>0</v>
      </c>
      <c r="C4931" t="b">
        <f ca="1"/>
        <v>0</v>
      </c>
    </row>
    <row r="4932" spans="1:3" hidden="1">
      <c r="A4932" t="b">
        <f ca="1"/>
        <v>0</v>
      </c>
      <c r="B4932" t="b">
        <f ca="1"/>
        <v>0</v>
      </c>
      <c r="C4932" t="b">
        <f ca="1"/>
        <v>0</v>
      </c>
    </row>
    <row r="4933" spans="1:3" hidden="1">
      <c r="A4933" t="b">
        <f ca="1"/>
        <v>0</v>
      </c>
      <c r="B4933" t="b">
        <f ca="1"/>
        <v>0</v>
      </c>
      <c r="C4933" t="b">
        <f ca="1"/>
        <v>0</v>
      </c>
    </row>
    <row r="4934" spans="1:3" hidden="1">
      <c r="A4934" t="b">
        <f ca="1"/>
        <v>0</v>
      </c>
      <c r="B4934" t="b">
        <f ca="1"/>
        <v>0</v>
      </c>
      <c r="C4934" t="b">
        <f ca="1"/>
        <v>0</v>
      </c>
    </row>
    <row r="4935" spans="1:3" hidden="1">
      <c r="A4935" t="b">
        <f ca="1"/>
        <v>0</v>
      </c>
      <c r="B4935" t="b">
        <f ca="1"/>
        <v>0</v>
      </c>
      <c r="C4935" t="b">
        <f ca="1"/>
        <v>0</v>
      </c>
    </row>
    <row r="4936" spans="1:3" hidden="1">
      <c r="A4936" t="b">
        <f ca="1"/>
        <v>0</v>
      </c>
      <c r="B4936" t="b">
        <f ca="1"/>
        <v>0</v>
      </c>
      <c r="C4936" t="b">
        <f ca="1"/>
        <v>0</v>
      </c>
    </row>
    <row r="4937" spans="1:3" hidden="1">
      <c r="A4937" t="b">
        <f ca="1"/>
        <v>0</v>
      </c>
      <c r="B4937" t="b">
        <f ca="1"/>
        <v>0</v>
      </c>
      <c r="C4937" t="b">
        <f ca="1"/>
        <v>0</v>
      </c>
    </row>
    <row r="4938" spans="1:3" hidden="1">
      <c r="A4938" t="b">
        <f ca="1"/>
        <v>0</v>
      </c>
      <c r="B4938" t="b">
        <f ca="1"/>
        <v>0</v>
      </c>
      <c r="C4938" t="b">
        <f ca="1"/>
        <v>0</v>
      </c>
    </row>
    <row r="4939" spans="1:3" hidden="1">
      <c r="A4939" t="b">
        <f ca="1"/>
        <v>0</v>
      </c>
      <c r="B4939" t="b">
        <f ca="1"/>
        <v>0</v>
      </c>
      <c r="C4939" t="b">
        <f ca="1"/>
        <v>0</v>
      </c>
    </row>
    <row r="4940" spans="1:3" hidden="1">
      <c r="A4940" t="b">
        <f ca="1"/>
        <v>0</v>
      </c>
      <c r="B4940" t="b">
        <f ca="1"/>
        <v>0</v>
      </c>
      <c r="C4940" t="b">
        <f ca="1"/>
        <v>0</v>
      </c>
    </row>
    <row r="4941" spans="1:3" hidden="1">
      <c r="A4941" t="b">
        <f ca="1"/>
        <v>0</v>
      </c>
      <c r="B4941" t="b">
        <f ca="1"/>
        <v>0</v>
      </c>
      <c r="C4941" t="b">
        <f ca="1"/>
        <v>0</v>
      </c>
    </row>
    <row r="4942" spans="1:3" hidden="1">
      <c r="A4942" t="b">
        <f ca="1"/>
        <v>0</v>
      </c>
      <c r="B4942" t="b">
        <f ca="1"/>
        <v>0</v>
      </c>
      <c r="C4942" t="b">
        <f ca="1"/>
        <v>0</v>
      </c>
    </row>
    <row r="4943" spans="1:3" hidden="1">
      <c r="A4943" t="b">
        <f ca="1"/>
        <v>0</v>
      </c>
      <c r="B4943" t="b">
        <f ca="1"/>
        <v>0</v>
      </c>
      <c r="C4943" t="b">
        <f ca="1"/>
        <v>0</v>
      </c>
    </row>
    <row r="4944" spans="1:3" hidden="1">
      <c r="A4944" t="b">
        <f ca="1"/>
        <v>0</v>
      </c>
      <c r="B4944" t="b">
        <f ca="1"/>
        <v>0</v>
      </c>
      <c r="C4944" t="b">
        <f ca="1"/>
        <v>0</v>
      </c>
    </row>
    <row r="4945" spans="1:3" hidden="1">
      <c r="A4945" t="b">
        <f ca="1"/>
        <v>0</v>
      </c>
      <c r="B4945" t="b">
        <f ca="1"/>
        <v>0</v>
      </c>
      <c r="C4945" t="b">
        <f ca="1"/>
        <v>0</v>
      </c>
    </row>
    <row r="4946" spans="1:3" hidden="1">
      <c r="A4946" t="b">
        <f ca="1"/>
        <v>0</v>
      </c>
      <c r="B4946" t="b">
        <f ca="1"/>
        <v>0</v>
      </c>
      <c r="C4946" t="b">
        <f ca="1"/>
        <v>0</v>
      </c>
    </row>
    <row r="4947" spans="1:3" hidden="1">
      <c r="A4947" t="b">
        <f ca="1"/>
        <v>0</v>
      </c>
      <c r="B4947" t="b">
        <f ca="1"/>
        <v>0</v>
      </c>
      <c r="C4947" t="b">
        <f ca="1"/>
        <v>0</v>
      </c>
    </row>
    <row r="4948" spans="1:3" hidden="1">
      <c r="A4948" t="b">
        <f ca="1"/>
        <v>0</v>
      </c>
      <c r="B4948" t="b">
        <f ca="1"/>
        <v>0</v>
      </c>
      <c r="C4948" t="b">
        <f ca="1"/>
        <v>0</v>
      </c>
    </row>
    <row r="4949" spans="1:3" hidden="1">
      <c r="A4949" t="b">
        <f ca="1"/>
        <v>0</v>
      </c>
      <c r="B4949" t="b">
        <f ca="1"/>
        <v>0</v>
      </c>
      <c r="C4949" t="b">
        <f ca="1"/>
        <v>0</v>
      </c>
    </row>
    <row r="4950" spans="1:3" hidden="1">
      <c r="A4950" t="b">
        <f ca="1"/>
        <v>0</v>
      </c>
      <c r="B4950" t="b">
        <f ca="1"/>
        <v>0</v>
      </c>
      <c r="C4950" t="b">
        <f ca="1"/>
        <v>0</v>
      </c>
    </row>
    <row r="4951" spans="1:3" hidden="1">
      <c r="A4951" t="b">
        <f ca="1"/>
        <v>0</v>
      </c>
      <c r="B4951" t="b">
        <f ca="1"/>
        <v>0</v>
      </c>
      <c r="C4951" t="b">
        <f ca="1"/>
        <v>0</v>
      </c>
    </row>
    <row r="4952" spans="1:3" hidden="1">
      <c r="A4952" t="b">
        <f ca="1"/>
        <v>0</v>
      </c>
      <c r="B4952" t="b">
        <f ca="1"/>
        <v>0</v>
      </c>
      <c r="C4952" t="b">
        <f ca="1"/>
        <v>0</v>
      </c>
    </row>
    <row r="4953" spans="1:3" hidden="1">
      <c r="A4953" t="b">
        <f ca="1"/>
        <v>0</v>
      </c>
      <c r="B4953" t="b">
        <f ca="1"/>
        <v>0</v>
      </c>
      <c r="C4953" t="b">
        <f ca="1"/>
        <v>0</v>
      </c>
    </row>
    <row r="4954" spans="1:3" hidden="1">
      <c r="A4954" t="b">
        <f ca="1"/>
        <v>0</v>
      </c>
      <c r="B4954" t="b">
        <f ca="1"/>
        <v>0</v>
      </c>
      <c r="C4954" t="b">
        <f ca="1"/>
        <v>0</v>
      </c>
    </row>
    <row r="4955" spans="1:3" hidden="1">
      <c r="A4955" t="b">
        <f ca="1"/>
        <v>0</v>
      </c>
      <c r="B4955" t="b">
        <f ca="1"/>
        <v>0</v>
      </c>
      <c r="C4955" t="b">
        <f ca="1"/>
        <v>0</v>
      </c>
    </row>
    <row r="4956" spans="1:3" hidden="1">
      <c r="A4956" t="b">
        <f ca="1"/>
        <v>0</v>
      </c>
      <c r="B4956" t="b">
        <f ca="1"/>
        <v>0</v>
      </c>
      <c r="C4956" t="b">
        <f ca="1"/>
        <v>0</v>
      </c>
    </row>
    <row r="4957" spans="1:3" hidden="1">
      <c r="A4957" t="b">
        <f ca="1"/>
        <v>0</v>
      </c>
      <c r="B4957" t="b">
        <f ca="1"/>
        <v>0</v>
      </c>
      <c r="C4957" t="b">
        <f ca="1"/>
        <v>0</v>
      </c>
    </row>
    <row r="4958" spans="1:3" hidden="1">
      <c r="A4958" t="b">
        <f ca="1"/>
        <v>0</v>
      </c>
      <c r="B4958" t="b">
        <f ca="1"/>
        <v>0</v>
      </c>
      <c r="C4958" t="b">
        <f ca="1"/>
        <v>0</v>
      </c>
    </row>
    <row r="4959" spans="1:3" hidden="1">
      <c r="A4959" t="b">
        <f ca="1"/>
        <v>0</v>
      </c>
      <c r="B4959" t="b">
        <f ca="1"/>
        <v>0</v>
      </c>
      <c r="C4959" t="b">
        <f ca="1"/>
        <v>0</v>
      </c>
    </row>
    <row r="4960" spans="1:3" hidden="1">
      <c r="A4960" t="b">
        <f ca="1"/>
        <v>0</v>
      </c>
      <c r="B4960" t="b">
        <f ca="1"/>
        <v>0</v>
      </c>
      <c r="C4960" t="b">
        <f ca="1"/>
        <v>0</v>
      </c>
    </row>
    <row r="4961" spans="1:3" hidden="1">
      <c r="A4961" t="b">
        <f ca="1"/>
        <v>0</v>
      </c>
      <c r="B4961" t="b">
        <f ca="1"/>
        <v>0</v>
      </c>
      <c r="C4961" t="b">
        <f ca="1"/>
        <v>0</v>
      </c>
    </row>
    <row r="4962" spans="1:3" hidden="1">
      <c r="A4962" t="b">
        <f ca="1"/>
        <v>0</v>
      </c>
      <c r="B4962" t="b">
        <f ca="1"/>
        <v>0</v>
      </c>
      <c r="C4962" t="b">
        <f ca="1"/>
        <v>0</v>
      </c>
    </row>
    <row r="4963" spans="1:3" hidden="1">
      <c r="A4963" t="b">
        <f ca="1"/>
        <v>0</v>
      </c>
      <c r="B4963" t="b">
        <f ca="1"/>
        <v>0</v>
      </c>
      <c r="C4963" t="b">
        <f ca="1"/>
        <v>0</v>
      </c>
    </row>
    <row r="4964" spans="1:3" hidden="1">
      <c r="A4964" t="b">
        <f ca="1"/>
        <v>0</v>
      </c>
      <c r="B4964" t="b">
        <f ca="1"/>
        <v>0</v>
      </c>
      <c r="C4964" t="b">
        <f ca="1"/>
        <v>0</v>
      </c>
    </row>
    <row r="4965" spans="1:3" hidden="1">
      <c r="A4965" t="b">
        <f ca="1"/>
        <v>0</v>
      </c>
      <c r="B4965" t="b">
        <f ca="1"/>
        <v>0</v>
      </c>
      <c r="C4965" t="b">
        <f ca="1"/>
        <v>0</v>
      </c>
    </row>
    <row r="4966" spans="1:3" hidden="1">
      <c r="A4966" t="b">
        <f ca="1"/>
        <v>0</v>
      </c>
      <c r="B4966" t="b">
        <f ca="1"/>
        <v>0</v>
      </c>
      <c r="C4966" t="b">
        <f ca="1"/>
        <v>0</v>
      </c>
    </row>
    <row r="4967" spans="1:3" hidden="1">
      <c r="A4967" t="b">
        <f ca="1"/>
        <v>0</v>
      </c>
      <c r="B4967" t="b">
        <f ca="1"/>
        <v>0</v>
      </c>
      <c r="C4967" t="b">
        <f ca="1"/>
        <v>0</v>
      </c>
    </row>
    <row r="4968" spans="1:3" hidden="1">
      <c r="A4968" t="b">
        <f ca="1"/>
        <v>0</v>
      </c>
      <c r="B4968" t="b">
        <f ca="1"/>
        <v>0</v>
      </c>
      <c r="C4968" t="b">
        <f ca="1"/>
        <v>0</v>
      </c>
    </row>
    <row r="4969" spans="1:3" hidden="1">
      <c r="A4969" t="b">
        <f ca="1"/>
        <v>0</v>
      </c>
      <c r="B4969" t="b">
        <f ca="1"/>
        <v>0</v>
      </c>
      <c r="C4969" t="b">
        <f ca="1"/>
        <v>0</v>
      </c>
    </row>
    <row r="4970" spans="1:3" hidden="1">
      <c r="A4970" t="b">
        <f ca="1"/>
        <v>0</v>
      </c>
      <c r="B4970" t="b">
        <f ca="1"/>
        <v>0</v>
      </c>
      <c r="C4970" t="b">
        <f ca="1"/>
        <v>0</v>
      </c>
    </row>
    <row r="4971" spans="1:3" hidden="1">
      <c r="A4971" t="b">
        <f ca="1"/>
        <v>0</v>
      </c>
      <c r="B4971" t="b">
        <f ca="1"/>
        <v>0</v>
      </c>
      <c r="C4971" t="b">
        <f ca="1"/>
        <v>0</v>
      </c>
    </row>
    <row r="4972" spans="1:3" hidden="1">
      <c r="A4972" t="b">
        <f ca="1"/>
        <v>0</v>
      </c>
      <c r="B4972" t="b">
        <f ca="1"/>
        <v>0</v>
      </c>
      <c r="C4972" t="b">
        <f ca="1"/>
        <v>0</v>
      </c>
    </row>
    <row r="4973" spans="1:3" hidden="1">
      <c r="A4973" t="b">
        <f ca="1"/>
        <v>0</v>
      </c>
      <c r="B4973" t="b">
        <f ca="1"/>
        <v>0</v>
      </c>
      <c r="C4973" t="b">
        <f ca="1"/>
        <v>0</v>
      </c>
    </row>
    <row r="4974" spans="1:3" hidden="1">
      <c r="A4974" t="b">
        <f ca="1"/>
        <v>0</v>
      </c>
      <c r="B4974" t="b">
        <f ca="1"/>
        <v>0</v>
      </c>
      <c r="C4974" t="b">
        <f ca="1"/>
        <v>0</v>
      </c>
    </row>
    <row r="4975" spans="1:3" hidden="1">
      <c r="A4975" t="b">
        <f ca="1"/>
        <v>0</v>
      </c>
      <c r="B4975" t="b">
        <f ca="1"/>
        <v>0</v>
      </c>
      <c r="C4975" t="b">
        <f ca="1"/>
        <v>0</v>
      </c>
    </row>
    <row r="4976" spans="1:3" hidden="1">
      <c r="A4976" t="b">
        <f ca="1"/>
        <v>0</v>
      </c>
      <c r="B4976" t="b">
        <f ca="1"/>
        <v>0</v>
      </c>
      <c r="C4976" t="b">
        <f ca="1"/>
        <v>0</v>
      </c>
    </row>
    <row r="4977" spans="1:3" hidden="1">
      <c r="A4977" t="b">
        <f ca="1"/>
        <v>0</v>
      </c>
      <c r="B4977" t="b">
        <f ca="1"/>
        <v>0</v>
      </c>
      <c r="C4977" t="b">
        <f ca="1"/>
        <v>0</v>
      </c>
    </row>
    <row r="4978" spans="1:3" hidden="1">
      <c r="A4978" t="b">
        <f ca="1"/>
        <v>0</v>
      </c>
      <c r="B4978" t="b">
        <f ca="1"/>
        <v>0</v>
      </c>
      <c r="C4978" t="b">
        <f ca="1"/>
        <v>0</v>
      </c>
    </row>
    <row r="4979" spans="1:3" hidden="1">
      <c r="A4979" t="b">
        <f ca="1"/>
        <v>0</v>
      </c>
      <c r="B4979" t="b">
        <f ca="1"/>
        <v>0</v>
      </c>
      <c r="C4979" t="b">
        <f ca="1"/>
        <v>0</v>
      </c>
    </row>
    <row r="4980" spans="1:3" hidden="1">
      <c r="A4980" t="b">
        <f ca="1"/>
        <v>0</v>
      </c>
      <c r="B4980" t="b">
        <f ca="1"/>
        <v>0</v>
      </c>
      <c r="C4980" t="b">
        <f ca="1"/>
        <v>0</v>
      </c>
    </row>
    <row r="4981" spans="1:3" hidden="1">
      <c r="A4981" t="b">
        <f ca="1"/>
        <v>0</v>
      </c>
      <c r="B4981" t="b">
        <f ca="1"/>
        <v>0</v>
      </c>
      <c r="C4981" t="b">
        <f ca="1"/>
        <v>0</v>
      </c>
    </row>
    <row r="4982" spans="1:3" hidden="1">
      <c r="A4982" t="b">
        <f ca="1"/>
        <v>0</v>
      </c>
      <c r="B4982" t="b">
        <f ca="1"/>
        <v>0</v>
      </c>
      <c r="C4982" t="b">
        <f ca="1"/>
        <v>0</v>
      </c>
    </row>
    <row r="4983" spans="1:3" hidden="1">
      <c r="A4983" t="b">
        <f ca="1"/>
        <v>0</v>
      </c>
      <c r="B4983" t="b">
        <f ca="1"/>
        <v>0</v>
      </c>
      <c r="C4983" t="b">
        <f ca="1"/>
        <v>0</v>
      </c>
    </row>
    <row r="4984" spans="1:3" hidden="1">
      <c r="A4984" t="b">
        <f ca="1"/>
        <v>0</v>
      </c>
      <c r="B4984" t="b">
        <f ca="1"/>
        <v>0</v>
      </c>
      <c r="C4984" t="b">
        <f ca="1"/>
        <v>0</v>
      </c>
    </row>
    <row r="4985" spans="1:3" hidden="1">
      <c r="A4985" t="b">
        <f ca="1"/>
        <v>0</v>
      </c>
      <c r="B4985" t="b">
        <f ca="1"/>
        <v>0</v>
      </c>
      <c r="C4985" t="b">
        <f ca="1"/>
        <v>0</v>
      </c>
    </row>
    <row r="4986" spans="1:3" hidden="1">
      <c r="A4986" t="b">
        <f ca="1"/>
        <v>0</v>
      </c>
      <c r="B4986" t="b">
        <f ca="1"/>
        <v>0</v>
      </c>
      <c r="C4986" t="b">
        <f ca="1"/>
        <v>0</v>
      </c>
    </row>
    <row r="4987" spans="1:3" hidden="1">
      <c r="A4987" t="b">
        <f ca="1"/>
        <v>0</v>
      </c>
      <c r="B4987" t="b">
        <f ca="1"/>
        <v>0</v>
      </c>
      <c r="C4987" t="b">
        <f ca="1"/>
        <v>0</v>
      </c>
    </row>
    <row r="4988" spans="1:3" hidden="1">
      <c r="A4988" t="b">
        <f ca="1"/>
        <v>0</v>
      </c>
      <c r="B4988" t="b">
        <f ca="1"/>
        <v>0</v>
      </c>
      <c r="C4988" t="b">
        <f ca="1"/>
        <v>0</v>
      </c>
    </row>
    <row r="4989" spans="1:3" hidden="1">
      <c r="A4989" t="b">
        <f ca="1"/>
        <v>0</v>
      </c>
      <c r="B4989" t="b">
        <f ca="1"/>
        <v>0</v>
      </c>
      <c r="C4989" t="b">
        <f ca="1"/>
        <v>0</v>
      </c>
    </row>
    <row r="4990" spans="1:3" hidden="1">
      <c r="A4990" t="b">
        <f ca="1"/>
        <v>0</v>
      </c>
      <c r="B4990" t="b">
        <f ca="1"/>
        <v>0</v>
      </c>
      <c r="C4990" t="b">
        <f ca="1"/>
        <v>0</v>
      </c>
    </row>
    <row r="4991" spans="1:3" hidden="1">
      <c r="A4991" t="b">
        <f ca="1"/>
        <v>0</v>
      </c>
      <c r="B4991" t="b">
        <f ca="1"/>
        <v>0</v>
      </c>
      <c r="C4991" t="b">
        <f ca="1"/>
        <v>0</v>
      </c>
    </row>
    <row r="4992" spans="1:3" hidden="1">
      <c r="A4992" t="b">
        <f ca="1"/>
        <v>0</v>
      </c>
      <c r="B4992" t="b">
        <f ca="1"/>
        <v>0</v>
      </c>
      <c r="C4992" t="b">
        <f ca="1"/>
        <v>0</v>
      </c>
    </row>
    <row r="4993" spans="1:3" hidden="1">
      <c r="A4993" t="b">
        <f ca="1"/>
        <v>0</v>
      </c>
      <c r="B4993" t="b">
        <f ca="1"/>
        <v>0</v>
      </c>
      <c r="C4993" t="b">
        <f ca="1"/>
        <v>0</v>
      </c>
    </row>
    <row r="4994" spans="1:3" hidden="1">
      <c r="A4994" t="b">
        <f ca="1"/>
        <v>0</v>
      </c>
      <c r="B4994" t="b">
        <f ca="1"/>
        <v>0</v>
      </c>
      <c r="C4994" t="b">
        <f ca="1"/>
        <v>0</v>
      </c>
    </row>
    <row r="4995" spans="1:3" hidden="1">
      <c r="A4995" t="b">
        <f ca="1"/>
        <v>0</v>
      </c>
      <c r="B4995" t="b">
        <f ca="1"/>
        <v>0</v>
      </c>
      <c r="C4995" t="b">
        <f ca="1"/>
        <v>0</v>
      </c>
    </row>
    <row r="4996" spans="1:3" hidden="1">
      <c r="A4996" t="b">
        <f ca="1"/>
        <v>0</v>
      </c>
      <c r="B4996" t="b">
        <f ca="1"/>
        <v>0</v>
      </c>
      <c r="C4996" t="b">
        <f ca="1"/>
        <v>0</v>
      </c>
    </row>
    <row r="4997" spans="1:3" hidden="1">
      <c r="A4997" t="b">
        <f ca="1"/>
        <v>0</v>
      </c>
      <c r="B4997" t="b">
        <f ca="1"/>
        <v>0</v>
      </c>
      <c r="C4997" t="b">
        <f ca="1"/>
        <v>0</v>
      </c>
    </row>
    <row r="4998" spans="1:3" hidden="1">
      <c r="A4998" t="b">
        <f ca="1"/>
        <v>0</v>
      </c>
      <c r="B4998" t="b">
        <f ca="1"/>
        <v>0</v>
      </c>
      <c r="C4998" t="b">
        <f ca="1"/>
        <v>0</v>
      </c>
    </row>
    <row r="4999" spans="1:3" hidden="1">
      <c r="A4999" t="b">
        <f ca="1"/>
        <v>0</v>
      </c>
      <c r="B4999" t="b">
        <f ca="1"/>
        <v>0</v>
      </c>
      <c r="C4999" t="b">
        <f ca="1"/>
        <v>0</v>
      </c>
    </row>
    <row r="5000" spans="1:3" hidden="1">
      <c r="A5000" t="b">
        <f ca="1"/>
        <v>0</v>
      </c>
      <c r="B5000" t="b">
        <f ca="1"/>
        <v>0</v>
      </c>
      <c r="C5000" t="b">
        <f ca="1"/>
        <v>0</v>
      </c>
    </row>
    <row r="5001" spans="1:3" hidden="1">
      <c r="A5001" t="b">
        <f ca="1"/>
        <v>0</v>
      </c>
      <c r="B5001" t="b">
        <f ca="1"/>
        <v>0</v>
      </c>
      <c r="C5001" t="b">
        <f ca="1"/>
        <v>0</v>
      </c>
    </row>
    <row r="5002" spans="1:3" hidden="1">
      <c r="A5002" t="b">
        <f ca="1"/>
        <v>0</v>
      </c>
      <c r="B5002" t="b">
        <f ca="1"/>
        <v>0</v>
      </c>
      <c r="C5002" t="b">
        <f ca="1"/>
        <v>0</v>
      </c>
    </row>
    <row r="5003" spans="1:3" hidden="1">
      <c r="A5003" t="b">
        <f ca="1"/>
        <v>0</v>
      </c>
      <c r="B5003" t="b">
        <f ca="1"/>
        <v>0</v>
      </c>
      <c r="C5003" t="b">
        <f ca="1"/>
        <v>0</v>
      </c>
    </row>
    <row r="5004" spans="1:3" hidden="1">
      <c r="A5004" t="b">
        <f ca="1"/>
        <v>0</v>
      </c>
      <c r="B5004" t="b">
        <f ca="1"/>
        <v>0</v>
      </c>
      <c r="C5004" t="b">
        <f ca="1"/>
        <v>0</v>
      </c>
    </row>
    <row r="5005" spans="1:3" hidden="1">
      <c r="A5005" t="b">
        <f ca="1"/>
        <v>0</v>
      </c>
      <c r="B5005" t="b">
        <f ca="1"/>
        <v>0</v>
      </c>
      <c r="C5005" t="b">
        <f ca="1"/>
        <v>0</v>
      </c>
    </row>
    <row r="5006" spans="1:3" hidden="1">
      <c r="A5006" t="b">
        <f ca="1"/>
        <v>0</v>
      </c>
      <c r="B5006" t="b">
        <f ca="1"/>
        <v>0</v>
      </c>
      <c r="C5006" t="b">
        <f ca="1"/>
        <v>0</v>
      </c>
    </row>
    <row r="5007" spans="1:3" hidden="1">
      <c r="A5007" t="b">
        <f ca="1"/>
        <v>0</v>
      </c>
      <c r="B5007" t="b">
        <f ca="1"/>
        <v>0</v>
      </c>
      <c r="C5007" t="b">
        <f ca="1"/>
        <v>0</v>
      </c>
    </row>
    <row r="5008" spans="1:3" hidden="1">
      <c r="A5008" t="b">
        <f ca="1"/>
        <v>0</v>
      </c>
      <c r="B5008" t="b">
        <f ca="1"/>
        <v>0</v>
      </c>
      <c r="C5008" t="b">
        <f ca="1"/>
        <v>0</v>
      </c>
    </row>
    <row r="5009" spans="1:3" hidden="1">
      <c r="A5009" t="b">
        <f ca="1"/>
        <v>0</v>
      </c>
      <c r="B5009" t="b">
        <f ca="1"/>
        <v>0</v>
      </c>
      <c r="C5009" t="b">
        <f ca="1"/>
        <v>0</v>
      </c>
    </row>
    <row r="5010" spans="1:3" hidden="1">
      <c r="A5010" t="b">
        <f ca="1"/>
        <v>0</v>
      </c>
      <c r="B5010" t="b">
        <f ca="1"/>
        <v>0</v>
      </c>
      <c r="C5010" t="b">
        <f ca="1"/>
        <v>0</v>
      </c>
    </row>
    <row r="5011" spans="1:3" hidden="1">
      <c r="A5011" t="b">
        <f ca="1"/>
        <v>0</v>
      </c>
      <c r="B5011" t="b">
        <f ca="1"/>
        <v>0</v>
      </c>
      <c r="C5011" t="b">
        <f ca="1"/>
        <v>0</v>
      </c>
    </row>
    <row r="5012" spans="1:3" hidden="1">
      <c r="A5012" t="b">
        <f ca="1"/>
        <v>0</v>
      </c>
      <c r="B5012" t="b">
        <f ca="1"/>
        <v>0</v>
      </c>
      <c r="C5012" t="b">
        <f ca="1"/>
        <v>0</v>
      </c>
    </row>
    <row r="5013" spans="1:3" hidden="1">
      <c r="A5013" t="b">
        <f ca="1"/>
        <v>0</v>
      </c>
      <c r="B5013" t="b">
        <f ca="1"/>
        <v>0</v>
      </c>
      <c r="C5013" t="b">
        <f ca="1"/>
        <v>0</v>
      </c>
    </row>
    <row r="5014" spans="1:3" hidden="1">
      <c r="A5014" t="b">
        <f ca="1"/>
        <v>0</v>
      </c>
      <c r="B5014" t="b">
        <f ca="1"/>
        <v>0</v>
      </c>
      <c r="C5014" t="b">
        <f ca="1"/>
        <v>0</v>
      </c>
    </row>
    <row r="5015" spans="1:3" hidden="1">
      <c r="A5015" t="b">
        <f ca="1"/>
        <v>0</v>
      </c>
      <c r="B5015" t="b">
        <f ca="1"/>
        <v>0</v>
      </c>
      <c r="C5015" t="b">
        <f ca="1"/>
        <v>0</v>
      </c>
    </row>
    <row r="5016" spans="1:3" hidden="1">
      <c r="A5016" t="b">
        <f ca="1"/>
        <v>0</v>
      </c>
      <c r="B5016" t="b">
        <f ca="1"/>
        <v>0</v>
      </c>
      <c r="C5016" t="b">
        <f ca="1"/>
        <v>0</v>
      </c>
    </row>
    <row r="5017" spans="1:3" hidden="1">
      <c r="A5017" t="b">
        <f ca="1"/>
        <v>0</v>
      </c>
      <c r="B5017" t="b">
        <f ca="1"/>
        <v>0</v>
      </c>
      <c r="C5017" t="b">
        <f ca="1"/>
        <v>0</v>
      </c>
    </row>
    <row r="5018" spans="1:3" hidden="1">
      <c r="A5018" t="b">
        <f ca="1"/>
        <v>0</v>
      </c>
      <c r="B5018" t="b">
        <f ca="1"/>
        <v>0</v>
      </c>
      <c r="C5018" t="b">
        <f ca="1"/>
        <v>0</v>
      </c>
    </row>
    <row r="5019" spans="1:3" hidden="1">
      <c r="A5019" t="b">
        <f ca="1"/>
        <v>0</v>
      </c>
      <c r="B5019" t="b">
        <f ca="1"/>
        <v>0</v>
      </c>
      <c r="C5019" t="b">
        <f ca="1"/>
        <v>0</v>
      </c>
    </row>
    <row r="5020" spans="1:3" hidden="1">
      <c r="A5020" t="b">
        <f ca="1"/>
        <v>0</v>
      </c>
      <c r="B5020" t="b">
        <f ca="1"/>
        <v>0</v>
      </c>
      <c r="C5020" t="b">
        <f ca="1"/>
        <v>0</v>
      </c>
    </row>
    <row r="5021" spans="1:3" hidden="1">
      <c r="A5021" t="b">
        <f ca="1"/>
        <v>0</v>
      </c>
      <c r="B5021" t="b">
        <f ca="1"/>
        <v>0</v>
      </c>
      <c r="C5021" t="b">
        <f ca="1"/>
        <v>0</v>
      </c>
    </row>
    <row r="5022" spans="1:3" hidden="1">
      <c r="A5022" t="b">
        <f ca="1"/>
        <v>0</v>
      </c>
      <c r="B5022" t="b">
        <f ca="1"/>
        <v>0</v>
      </c>
      <c r="C5022" t="b">
        <f ca="1"/>
        <v>0</v>
      </c>
    </row>
    <row r="5023" spans="1:3" hidden="1">
      <c r="A5023" t="b">
        <f ca="1"/>
        <v>0</v>
      </c>
      <c r="B5023" t="b">
        <f ca="1"/>
        <v>0</v>
      </c>
      <c r="C5023" t="b">
        <f ca="1"/>
        <v>0</v>
      </c>
    </row>
    <row r="5024" spans="1:3" hidden="1">
      <c r="A5024" t="b">
        <f ca="1"/>
        <v>0</v>
      </c>
      <c r="B5024" t="b">
        <f ca="1"/>
        <v>0</v>
      </c>
      <c r="C5024" t="b">
        <f ca="1"/>
        <v>0</v>
      </c>
    </row>
    <row r="5025" spans="1:3" hidden="1">
      <c r="A5025" t="b">
        <f ca="1"/>
        <v>0</v>
      </c>
      <c r="B5025" t="b">
        <f ca="1"/>
        <v>0</v>
      </c>
      <c r="C5025" t="b">
        <f ca="1"/>
        <v>0</v>
      </c>
    </row>
    <row r="5026" spans="1:3" hidden="1">
      <c r="A5026" t="b">
        <f ca="1"/>
        <v>0</v>
      </c>
      <c r="B5026" t="b">
        <f ca="1"/>
        <v>0</v>
      </c>
      <c r="C5026" t="b">
        <f ca="1"/>
        <v>0</v>
      </c>
    </row>
    <row r="5027" spans="1:3" hidden="1">
      <c r="A5027" t="b">
        <f ca="1"/>
        <v>0</v>
      </c>
      <c r="B5027" t="b">
        <f ca="1"/>
        <v>0</v>
      </c>
      <c r="C5027" t="b">
        <f ca="1"/>
        <v>0</v>
      </c>
    </row>
    <row r="5028" spans="1:3" hidden="1">
      <c r="A5028" t="b">
        <f ca="1"/>
        <v>0</v>
      </c>
      <c r="B5028" t="b">
        <f ca="1"/>
        <v>0</v>
      </c>
      <c r="C5028" t="b">
        <f ca="1"/>
        <v>0</v>
      </c>
    </row>
    <row r="5029" spans="1:3" hidden="1">
      <c r="A5029" t="b">
        <f ca="1"/>
        <v>0</v>
      </c>
      <c r="B5029" t="b">
        <f ca="1"/>
        <v>0</v>
      </c>
      <c r="C5029" t="b">
        <f ca="1"/>
        <v>0</v>
      </c>
    </row>
    <row r="5030" spans="1:3" hidden="1">
      <c r="A5030" t="b">
        <f ca="1"/>
        <v>0</v>
      </c>
      <c r="B5030" t="b">
        <f ca="1"/>
        <v>0</v>
      </c>
      <c r="C5030" t="b">
        <f ca="1"/>
        <v>0</v>
      </c>
    </row>
    <row r="5031" spans="1:3" hidden="1">
      <c r="A5031" t="b">
        <f ca="1"/>
        <v>0</v>
      </c>
      <c r="B5031" t="b">
        <f ca="1"/>
        <v>0</v>
      </c>
      <c r="C5031" t="b">
        <f ca="1"/>
        <v>0</v>
      </c>
    </row>
    <row r="5032" spans="1:3" hidden="1">
      <c r="A5032" t="b">
        <f ca="1"/>
        <v>0</v>
      </c>
      <c r="B5032" t="b">
        <f ca="1"/>
        <v>0</v>
      </c>
      <c r="C5032" t="b">
        <f ca="1"/>
        <v>0</v>
      </c>
    </row>
    <row r="5033" spans="1:3" hidden="1">
      <c r="A5033" t="b">
        <f ca="1"/>
        <v>0</v>
      </c>
      <c r="B5033" t="b">
        <f ca="1"/>
        <v>0</v>
      </c>
      <c r="C5033" t="b">
        <f ca="1"/>
        <v>0</v>
      </c>
    </row>
    <row r="5034" spans="1:3" hidden="1">
      <c r="A5034" t="b">
        <f ca="1"/>
        <v>0</v>
      </c>
      <c r="B5034" t="b">
        <f ca="1"/>
        <v>0</v>
      </c>
      <c r="C5034" t="b">
        <f ca="1"/>
        <v>0</v>
      </c>
    </row>
    <row r="5035" spans="1:3" hidden="1">
      <c r="A5035" t="b">
        <f ca="1"/>
        <v>0</v>
      </c>
      <c r="B5035" t="b">
        <f ca="1"/>
        <v>0</v>
      </c>
      <c r="C5035" t="b">
        <f ca="1"/>
        <v>0</v>
      </c>
    </row>
    <row r="5036" spans="1:3" hidden="1">
      <c r="A5036" t="b">
        <f ca="1"/>
        <v>0</v>
      </c>
      <c r="B5036" t="b">
        <f ca="1"/>
        <v>0</v>
      </c>
      <c r="C5036" t="b">
        <f ca="1"/>
        <v>0</v>
      </c>
    </row>
    <row r="5037" spans="1:3" hidden="1">
      <c r="A5037" t="b">
        <f ca="1"/>
        <v>0</v>
      </c>
      <c r="B5037" t="b">
        <f ca="1"/>
        <v>0</v>
      </c>
      <c r="C5037" t="b">
        <f ca="1"/>
        <v>0</v>
      </c>
    </row>
    <row r="5038" spans="1:3" hidden="1">
      <c r="A5038" t="b">
        <f ca="1"/>
        <v>0</v>
      </c>
      <c r="B5038" t="b">
        <f ca="1"/>
        <v>0</v>
      </c>
      <c r="C5038" t="b">
        <f ca="1"/>
        <v>0</v>
      </c>
    </row>
    <row r="5039" spans="1:3" hidden="1">
      <c r="A5039" t="b">
        <f ca="1"/>
        <v>0</v>
      </c>
      <c r="B5039" t="b">
        <f ca="1"/>
        <v>0</v>
      </c>
      <c r="C5039" t="b">
        <f ca="1"/>
        <v>0</v>
      </c>
    </row>
    <row r="5040" spans="1:3" hidden="1">
      <c r="A5040" t="b">
        <f ca="1"/>
        <v>0</v>
      </c>
      <c r="B5040" t="b">
        <f ca="1"/>
        <v>0</v>
      </c>
      <c r="C5040" t="b">
        <f ca="1"/>
        <v>0</v>
      </c>
    </row>
    <row r="5041" spans="1:3" hidden="1">
      <c r="A5041" t="b">
        <f ca="1"/>
        <v>0</v>
      </c>
      <c r="B5041" t="b">
        <f ca="1"/>
        <v>0</v>
      </c>
      <c r="C5041" t="b">
        <f ca="1"/>
        <v>0</v>
      </c>
    </row>
    <row r="5042" spans="1:3" hidden="1">
      <c r="A5042" t="b">
        <f ca="1"/>
        <v>0</v>
      </c>
      <c r="B5042" t="b">
        <f ca="1"/>
        <v>0</v>
      </c>
      <c r="C5042" t="b">
        <f ca="1"/>
        <v>0</v>
      </c>
    </row>
    <row r="5043" spans="1:3" hidden="1">
      <c r="A5043" t="b">
        <f ca="1"/>
        <v>0</v>
      </c>
      <c r="B5043" t="b">
        <f ca="1"/>
        <v>0</v>
      </c>
      <c r="C5043" t="b">
        <f ca="1"/>
        <v>0</v>
      </c>
    </row>
    <row r="5044" spans="1:3" hidden="1">
      <c r="A5044" t="b">
        <f ca="1"/>
        <v>0</v>
      </c>
      <c r="B5044" t="b">
        <f ca="1"/>
        <v>0</v>
      </c>
      <c r="C5044" t="b">
        <f ca="1"/>
        <v>0</v>
      </c>
    </row>
    <row r="5045" spans="1:3" hidden="1">
      <c r="A5045" t="b">
        <f ca="1"/>
        <v>0</v>
      </c>
      <c r="B5045" t="b">
        <f ca="1"/>
        <v>0</v>
      </c>
      <c r="C5045" t="b">
        <f ca="1"/>
        <v>0</v>
      </c>
    </row>
    <row r="5046" spans="1:3" hidden="1">
      <c r="A5046" t="b">
        <f ca="1"/>
        <v>0</v>
      </c>
      <c r="B5046" t="b">
        <f ca="1"/>
        <v>0</v>
      </c>
      <c r="C5046" t="b">
        <f ca="1"/>
        <v>0</v>
      </c>
    </row>
    <row r="5047" spans="1:3" hidden="1">
      <c r="A5047" t="b">
        <f ca="1"/>
        <v>0</v>
      </c>
      <c r="B5047" t="b">
        <f ca="1"/>
        <v>0</v>
      </c>
      <c r="C5047" t="b">
        <f ca="1"/>
        <v>0</v>
      </c>
    </row>
    <row r="5048" spans="1:3" hidden="1">
      <c r="A5048" t="b">
        <f ca="1"/>
        <v>0</v>
      </c>
      <c r="B5048" t="b">
        <f ca="1"/>
        <v>0</v>
      </c>
      <c r="C5048" t="b">
        <f ca="1"/>
        <v>0</v>
      </c>
    </row>
    <row r="5049" spans="1:3" hidden="1">
      <c r="A5049" t="b">
        <f ca="1"/>
        <v>0</v>
      </c>
      <c r="B5049" t="b">
        <f ca="1"/>
        <v>0</v>
      </c>
      <c r="C5049" t="b">
        <f ca="1"/>
        <v>0</v>
      </c>
    </row>
    <row r="5050" spans="1:3" hidden="1">
      <c r="A5050" t="b">
        <f ca="1"/>
        <v>0</v>
      </c>
      <c r="B5050" t="b">
        <f ca="1"/>
        <v>0</v>
      </c>
      <c r="C5050" t="b">
        <f ca="1"/>
        <v>0</v>
      </c>
    </row>
    <row r="5051" spans="1:3" hidden="1">
      <c r="A5051" t="b">
        <f ca="1"/>
        <v>0</v>
      </c>
      <c r="B5051" t="b">
        <f ca="1"/>
        <v>0</v>
      </c>
      <c r="C5051" t="b">
        <f ca="1"/>
        <v>0</v>
      </c>
    </row>
    <row r="5052" spans="1:3" hidden="1">
      <c r="A5052" t="b">
        <f ca="1"/>
        <v>0</v>
      </c>
      <c r="B5052" t="b">
        <f ca="1"/>
        <v>0</v>
      </c>
      <c r="C5052" t="b">
        <f ca="1"/>
        <v>0</v>
      </c>
    </row>
    <row r="5053" spans="1:3" hidden="1">
      <c r="A5053" t="b">
        <f ca="1"/>
        <v>0</v>
      </c>
      <c r="B5053" t="b">
        <f ca="1"/>
        <v>0</v>
      </c>
      <c r="C5053" t="b">
        <f ca="1"/>
        <v>0</v>
      </c>
    </row>
    <row r="5054" spans="1:3" hidden="1">
      <c r="A5054" t="b">
        <f ca="1"/>
        <v>0</v>
      </c>
      <c r="B5054" t="b">
        <f ca="1"/>
        <v>0</v>
      </c>
      <c r="C5054" t="b">
        <f ca="1"/>
        <v>0</v>
      </c>
    </row>
    <row r="5055" spans="1:3" hidden="1">
      <c r="A5055" t="b">
        <f ca="1"/>
        <v>0</v>
      </c>
      <c r="B5055" t="b">
        <f ca="1"/>
        <v>0</v>
      </c>
      <c r="C5055" t="b">
        <f ca="1"/>
        <v>0</v>
      </c>
    </row>
    <row r="5056" spans="1:3" hidden="1">
      <c r="A5056" t="b">
        <f ca="1"/>
        <v>0</v>
      </c>
      <c r="B5056" t="b">
        <f ca="1"/>
        <v>0</v>
      </c>
      <c r="C5056" t="b">
        <f ca="1"/>
        <v>0</v>
      </c>
    </row>
    <row r="5057" spans="1:3" hidden="1">
      <c r="A5057" t="b">
        <f ca="1"/>
        <v>0</v>
      </c>
      <c r="B5057" t="b">
        <f ca="1"/>
        <v>0</v>
      </c>
      <c r="C5057" t="b">
        <f ca="1"/>
        <v>0</v>
      </c>
    </row>
    <row r="5058" spans="1:3" hidden="1">
      <c r="A5058" t="b">
        <f ca="1"/>
        <v>0</v>
      </c>
      <c r="B5058" t="b">
        <f ca="1"/>
        <v>0</v>
      </c>
      <c r="C5058" t="b">
        <f ca="1"/>
        <v>0</v>
      </c>
    </row>
    <row r="5059" spans="1:3" hidden="1">
      <c r="A5059" t="b">
        <f ca="1"/>
        <v>0</v>
      </c>
      <c r="B5059" t="b">
        <f ca="1"/>
        <v>0</v>
      </c>
      <c r="C5059" t="b">
        <f ca="1"/>
        <v>0</v>
      </c>
    </row>
    <row r="5060" spans="1:3" hidden="1">
      <c r="A5060" t="b">
        <f ca="1"/>
        <v>0</v>
      </c>
      <c r="B5060" t="b">
        <f ca="1"/>
        <v>0</v>
      </c>
      <c r="C5060" t="b">
        <f ca="1"/>
        <v>0</v>
      </c>
    </row>
    <row r="5061" spans="1:3" hidden="1">
      <c r="A5061" t="b">
        <f ca="1"/>
        <v>0</v>
      </c>
      <c r="B5061" t="b">
        <f ca="1"/>
        <v>0</v>
      </c>
      <c r="C5061" t="b">
        <f ca="1"/>
        <v>0</v>
      </c>
    </row>
    <row r="5062" spans="1:3" hidden="1">
      <c r="A5062" t="b">
        <f ca="1"/>
        <v>0</v>
      </c>
      <c r="B5062" t="b">
        <f ca="1"/>
        <v>0</v>
      </c>
      <c r="C5062" t="b">
        <f ca="1"/>
        <v>0</v>
      </c>
    </row>
    <row r="5063" spans="1:3" hidden="1">
      <c r="A5063" t="b">
        <f ca="1"/>
        <v>0</v>
      </c>
      <c r="B5063" t="b">
        <f ca="1"/>
        <v>0</v>
      </c>
      <c r="C5063" t="b">
        <f ca="1"/>
        <v>0</v>
      </c>
    </row>
    <row r="5064" spans="1:3" hidden="1">
      <c r="A5064" t="b">
        <f ca="1"/>
        <v>0</v>
      </c>
      <c r="B5064" t="b">
        <f ca="1"/>
        <v>0</v>
      </c>
      <c r="C5064" t="b">
        <f ca="1"/>
        <v>0</v>
      </c>
    </row>
    <row r="5065" spans="1:3" hidden="1">
      <c r="A5065" t="b">
        <f ca="1"/>
        <v>0</v>
      </c>
      <c r="B5065" t="b">
        <f ca="1"/>
        <v>0</v>
      </c>
      <c r="C5065" t="b">
        <f ca="1"/>
        <v>0</v>
      </c>
    </row>
    <row r="5066" spans="1:3" hidden="1">
      <c r="A5066" t="b">
        <f ca="1"/>
        <v>0</v>
      </c>
      <c r="B5066" t="b">
        <f ca="1"/>
        <v>0</v>
      </c>
      <c r="C5066" t="b">
        <f ca="1"/>
        <v>0</v>
      </c>
    </row>
    <row r="5067" spans="1:3" hidden="1">
      <c r="A5067" t="b">
        <f ca="1"/>
        <v>0</v>
      </c>
      <c r="B5067" t="b">
        <f ca="1"/>
        <v>0</v>
      </c>
      <c r="C5067" t="b">
        <f ca="1"/>
        <v>0</v>
      </c>
    </row>
    <row r="5068" spans="1:3" hidden="1">
      <c r="A5068" t="b">
        <f ca="1"/>
        <v>0</v>
      </c>
      <c r="B5068" t="b">
        <f ca="1"/>
        <v>0</v>
      </c>
      <c r="C5068" t="b">
        <f ca="1"/>
        <v>0</v>
      </c>
    </row>
    <row r="5069" spans="1:3" hidden="1">
      <c r="A5069" t="b">
        <f ca="1"/>
        <v>0</v>
      </c>
      <c r="B5069" t="b">
        <f ca="1"/>
        <v>0</v>
      </c>
      <c r="C5069" t="b">
        <f ca="1"/>
        <v>0</v>
      </c>
    </row>
    <row r="5070" spans="1:3" hidden="1">
      <c r="A5070" t="b">
        <f ca="1"/>
        <v>0</v>
      </c>
      <c r="B5070" t="b">
        <f ca="1"/>
        <v>0</v>
      </c>
      <c r="C5070" t="b">
        <f ca="1"/>
        <v>0</v>
      </c>
    </row>
    <row r="5071" spans="1:3" hidden="1">
      <c r="A5071" t="b">
        <f ca="1"/>
        <v>0</v>
      </c>
      <c r="B5071" t="b">
        <f ca="1"/>
        <v>0</v>
      </c>
      <c r="C5071" t="b">
        <f ca="1"/>
        <v>0</v>
      </c>
    </row>
    <row r="5072" spans="1:3" hidden="1">
      <c r="A5072" t="b">
        <f ca="1"/>
        <v>0</v>
      </c>
      <c r="B5072" t="b">
        <f ca="1"/>
        <v>0</v>
      </c>
      <c r="C5072" t="b">
        <f ca="1"/>
        <v>0</v>
      </c>
    </row>
    <row r="5073" spans="1:3" hidden="1">
      <c r="A5073" t="b">
        <f ca="1"/>
        <v>0</v>
      </c>
      <c r="B5073" t="b">
        <f ca="1"/>
        <v>0</v>
      </c>
      <c r="C5073" t="b">
        <f ca="1"/>
        <v>0</v>
      </c>
    </row>
    <row r="5074" spans="1:3" hidden="1">
      <c r="A5074" t="b">
        <f ca="1"/>
        <v>0</v>
      </c>
      <c r="B5074" t="b">
        <f ca="1"/>
        <v>0</v>
      </c>
      <c r="C5074" t="b">
        <f ca="1"/>
        <v>0</v>
      </c>
    </row>
    <row r="5075" spans="1:3" hidden="1">
      <c r="A5075" t="b">
        <f ca="1"/>
        <v>0</v>
      </c>
      <c r="B5075" t="b">
        <f ca="1"/>
        <v>0</v>
      </c>
      <c r="C5075" t="b">
        <f ca="1"/>
        <v>0</v>
      </c>
    </row>
    <row r="5076" spans="1:3" hidden="1">
      <c r="A5076" t="b">
        <f ca="1"/>
        <v>0</v>
      </c>
      <c r="B5076" t="b">
        <f ca="1"/>
        <v>0</v>
      </c>
      <c r="C5076" t="b">
        <f ca="1"/>
        <v>0</v>
      </c>
    </row>
    <row r="5077" spans="1:3" hidden="1">
      <c r="A5077" t="b">
        <f ca="1"/>
        <v>0</v>
      </c>
      <c r="B5077" t="b">
        <f ca="1"/>
        <v>0</v>
      </c>
      <c r="C5077" t="b">
        <f ca="1"/>
        <v>0</v>
      </c>
    </row>
    <row r="5078" spans="1:3" hidden="1">
      <c r="A5078" t="b">
        <f ca="1"/>
        <v>0</v>
      </c>
      <c r="B5078" t="b">
        <f ca="1"/>
        <v>0</v>
      </c>
      <c r="C5078" t="b">
        <f ca="1"/>
        <v>0</v>
      </c>
    </row>
    <row r="5079" spans="1:3" hidden="1">
      <c r="A5079" t="b">
        <f ca="1"/>
        <v>0</v>
      </c>
      <c r="B5079" t="b">
        <f ca="1"/>
        <v>0</v>
      </c>
      <c r="C5079" t="b">
        <f ca="1"/>
        <v>0</v>
      </c>
    </row>
    <row r="5080" spans="1:3" hidden="1">
      <c r="A5080" t="b">
        <f ca="1"/>
        <v>0</v>
      </c>
      <c r="B5080" t="b">
        <f ca="1"/>
        <v>0</v>
      </c>
      <c r="C5080" t="b">
        <f ca="1"/>
        <v>0</v>
      </c>
    </row>
    <row r="5081" spans="1:3" hidden="1">
      <c r="A5081" t="b">
        <f ca="1"/>
        <v>0</v>
      </c>
      <c r="B5081" t="b">
        <f ca="1"/>
        <v>0</v>
      </c>
      <c r="C5081" t="b">
        <f ca="1"/>
        <v>0</v>
      </c>
    </row>
    <row r="5082" spans="1:3" hidden="1">
      <c r="A5082" t="b">
        <f ca="1"/>
        <v>0</v>
      </c>
      <c r="B5082" t="b">
        <f ca="1"/>
        <v>0</v>
      </c>
      <c r="C5082" t="b">
        <f ca="1"/>
        <v>0</v>
      </c>
    </row>
    <row r="5083" spans="1:3" hidden="1">
      <c r="A5083" t="b">
        <f ca="1"/>
        <v>0</v>
      </c>
      <c r="B5083" t="b">
        <f ca="1"/>
        <v>0</v>
      </c>
      <c r="C5083" t="b">
        <f ca="1"/>
        <v>0</v>
      </c>
    </row>
    <row r="5084" spans="1:3" hidden="1">
      <c r="A5084" t="b">
        <f ca="1"/>
        <v>0</v>
      </c>
      <c r="B5084" t="b">
        <f ca="1"/>
        <v>0</v>
      </c>
      <c r="C5084" t="b">
        <f ca="1"/>
        <v>0</v>
      </c>
    </row>
    <row r="5085" spans="1:3" hidden="1">
      <c r="A5085" t="b">
        <f ca="1"/>
        <v>0</v>
      </c>
      <c r="B5085" t="b">
        <f ca="1"/>
        <v>0</v>
      </c>
      <c r="C5085" t="b">
        <f ca="1"/>
        <v>0</v>
      </c>
    </row>
    <row r="5086" spans="1:3" hidden="1">
      <c r="A5086" t="b">
        <f ca="1"/>
        <v>0</v>
      </c>
      <c r="B5086" t="b">
        <f ca="1"/>
        <v>0</v>
      </c>
      <c r="C5086" t="b">
        <f ca="1"/>
        <v>0</v>
      </c>
    </row>
    <row r="5087" spans="1:3" hidden="1">
      <c r="A5087" t="b">
        <f ca="1"/>
        <v>0</v>
      </c>
      <c r="B5087" t="b">
        <f ca="1"/>
        <v>0</v>
      </c>
      <c r="C5087" t="b">
        <f ca="1"/>
        <v>0</v>
      </c>
    </row>
    <row r="5088" spans="1:3" hidden="1">
      <c r="A5088" t="b">
        <f ca="1"/>
        <v>0</v>
      </c>
      <c r="B5088" t="b">
        <f ca="1"/>
        <v>0</v>
      </c>
      <c r="C5088" t="b">
        <f ca="1"/>
        <v>0</v>
      </c>
    </row>
    <row r="5089" spans="1:3" hidden="1">
      <c r="A5089" t="b">
        <f ca="1"/>
        <v>0</v>
      </c>
      <c r="B5089" t="b">
        <f ca="1"/>
        <v>0</v>
      </c>
      <c r="C5089" t="b">
        <f ca="1"/>
        <v>0</v>
      </c>
    </row>
    <row r="5090" spans="1:3" hidden="1">
      <c r="A5090" t="b">
        <f ca="1"/>
        <v>0</v>
      </c>
      <c r="B5090" t="b">
        <f ca="1"/>
        <v>0</v>
      </c>
      <c r="C5090" t="b">
        <f ca="1"/>
        <v>0</v>
      </c>
    </row>
    <row r="5091" spans="1:3" hidden="1">
      <c r="A5091" t="b">
        <f ca="1"/>
        <v>0</v>
      </c>
      <c r="B5091" t="b">
        <f ca="1"/>
        <v>0</v>
      </c>
      <c r="C5091" t="b">
        <f ca="1"/>
        <v>0</v>
      </c>
    </row>
    <row r="5092" spans="1:3" hidden="1">
      <c r="A5092" t="b">
        <f ca="1"/>
        <v>0</v>
      </c>
      <c r="B5092" t="b">
        <f ca="1"/>
        <v>0</v>
      </c>
      <c r="C5092" t="b">
        <f ca="1"/>
        <v>0</v>
      </c>
    </row>
    <row r="5093" spans="1:3" hidden="1">
      <c r="A5093" t="b">
        <f ca="1"/>
        <v>0</v>
      </c>
      <c r="B5093" t="b">
        <f ca="1"/>
        <v>0</v>
      </c>
      <c r="C5093" t="b">
        <f ca="1"/>
        <v>0</v>
      </c>
    </row>
    <row r="5094" spans="1:3" hidden="1">
      <c r="A5094" t="b">
        <f ca="1"/>
        <v>0</v>
      </c>
      <c r="B5094" t="b">
        <f ca="1"/>
        <v>0</v>
      </c>
      <c r="C5094" t="b">
        <f ca="1"/>
        <v>0</v>
      </c>
    </row>
    <row r="5095" spans="1:3" hidden="1">
      <c r="A5095" t="b">
        <f ca="1"/>
        <v>0</v>
      </c>
      <c r="B5095" t="b">
        <f ca="1"/>
        <v>0</v>
      </c>
      <c r="C5095" t="b">
        <f ca="1"/>
        <v>0</v>
      </c>
    </row>
    <row r="5096" spans="1:3" hidden="1">
      <c r="A5096" t="b">
        <f ca="1"/>
        <v>0</v>
      </c>
      <c r="B5096" t="b">
        <f ca="1"/>
        <v>0</v>
      </c>
      <c r="C5096" t="b">
        <f ca="1"/>
        <v>0</v>
      </c>
    </row>
    <row r="5097" spans="1:3" hidden="1">
      <c r="A5097" t="b">
        <f ca="1"/>
        <v>0</v>
      </c>
      <c r="B5097" t="b">
        <f ca="1"/>
        <v>0</v>
      </c>
      <c r="C5097" t="b">
        <f ca="1"/>
        <v>0</v>
      </c>
    </row>
    <row r="5098" spans="1:3" hidden="1">
      <c r="A5098" t="b">
        <f ca="1"/>
        <v>0</v>
      </c>
      <c r="B5098" t="b">
        <f ca="1"/>
        <v>0</v>
      </c>
      <c r="C5098" t="b">
        <f ca="1"/>
        <v>0</v>
      </c>
    </row>
    <row r="5099" spans="1:3" hidden="1">
      <c r="A5099" t="b">
        <f ca="1"/>
        <v>0</v>
      </c>
      <c r="B5099" t="b">
        <f ca="1"/>
        <v>0</v>
      </c>
      <c r="C5099" t="b">
        <f ca="1"/>
        <v>0</v>
      </c>
    </row>
    <row r="5100" spans="1:3" hidden="1">
      <c r="A5100" t="b">
        <f ca="1"/>
        <v>0</v>
      </c>
      <c r="B5100" t="b">
        <f ca="1"/>
        <v>0</v>
      </c>
      <c r="C5100" t="b">
        <f ca="1"/>
        <v>0</v>
      </c>
    </row>
    <row r="5101" spans="1:3" hidden="1">
      <c r="A5101" t="b">
        <f ca="1"/>
        <v>0</v>
      </c>
      <c r="B5101" t="b">
        <f ca="1"/>
        <v>0</v>
      </c>
      <c r="C5101" t="b">
        <f ca="1"/>
        <v>0</v>
      </c>
    </row>
    <row r="5102" spans="1:3" hidden="1">
      <c r="A5102" t="b">
        <f ca="1"/>
        <v>0</v>
      </c>
      <c r="B5102" t="b">
        <f ca="1"/>
        <v>0</v>
      </c>
      <c r="C5102" t="b">
        <f ca="1"/>
        <v>0</v>
      </c>
    </row>
    <row r="5103" spans="1:3" hidden="1">
      <c r="A5103" t="b">
        <f ca="1"/>
        <v>0</v>
      </c>
      <c r="B5103" t="b">
        <f ca="1"/>
        <v>0</v>
      </c>
      <c r="C5103" t="b">
        <f ca="1"/>
        <v>0</v>
      </c>
    </row>
    <row r="5104" spans="1:3" hidden="1">
      <c r="A5104" t="b">
        <f ca="1"/>
        <v>0</v>
      </c>
      <c r="B5104" t="b">
        <f ca="1"/>
        <v>0</v>
      </c>
      <c r="C5104" t="b">
        <f ca="1"/>
        <v>0</v>
      </c>
    </row>
    <row r="5105" spans="1:3" hidden="1">
      <c r="A5105" t="b">
        <f ca="1"/>
        <v>0</v>
      </c>
      <c r="B5105" t="b">
        <f ca="1"/>
        <v>0</v>
      </c>
      <c r="C5105" t="b">
        <f ca="1"/>
        <v>0</v>
      </c>
    </row>
    <row r="5106" spans="1:3" hidden="1">
      <c r="A5106" t="b">
        <f ca="1"/>
        <v>0</v>
      </c>
      <c r="B5106" t="b">
        <f ca="1"/>
        <v>0</v>
      </c>
      <c r="C5106" t="b">
        <f ca="1"/>
        <v>0</v>
      </c>
    </row>
    <row r="5107" spans="1:3" hidden="1">
      <c r="A5107" t="b">
        <f ca="1"/>
        <v>0</v>
      </c>
      <c r="B5107" t="b">
        <f ca="1"/>
        <v>0</v>
      </c>
      <c r="C5107" t="b">
        <f ca="1"/>
        <v>0</v>
      </c>
    </row>
    <row r="5108" spans="1:3" hidden="1">
      <c r="A5108" t="b">
        <f ca="1"/>
        <v>0</v>
      </c>
      <c r="B5108" t="b">
        <f ca="1"/>
        <v>0</v>
      </c>
      <c r="C5108" t="b">
        <f ca="1"/>
        <v>0</v>
      </c>
    </row>
    <row r="5109" spans="1:3" hidden="1">
      <c r="A5109" t="b">
        <f ca="1"/>
        <v>0</v>
      </c>
      <c r="B5109" t="b">
        <f ca="1"/>
        <v>0</v>
      </c>
      <c r="C5109" t="b">
        <f ca="1"/>
        <v>0</v>
      </c>
    </row>
    <row r="5110" spans="1:3" hidden="1">
      <c r="A5110" t="b">
        <f ca="1"/>
        <v>0</v>
      </c>
      <c r="B5110" t="b">
        <f ca="1"/>
        <v>0</v>
      </c>
      <c r="C5110" t="b">
        <f ca="1"/>
        <v>0</v>
      </c>
    </row>
    <row r="5111" spans="1:3" hidden="1">
      <c r="A5111" t="b">
        <f ca="1"/>
        <v>0</v>
      </c>
      <c r="B5111" t="b">
        <f ca="1"/>
        <v>0</v>
      </c>
      <c r="C5111" t="b">
        <f ca="1"/>
        <v>0</v>
      </c>
    </row>
    <row r="5112" spans="1:3" hidden="1">
      <c r="A5112" t="b">
        <f ca="1"/>
        <v>0</v>
      </c>
      <c r="B5112" t="b">
        <f ca="1"/>
        <v>0</v>
      </c>
      <c r="C5112" t="b">
        <f ca="1"/>
        <v>0</v>
      </c>
    </row>
    <row r="5113" spans="1:3" hidden="1">
      <c r="A5113" t="b">
        <f ca="1"/>
        <v>0</v>
      </c>
      <c r="B5113" t="b">
        <f ca="1"/>
        <v>0</v>
      </c>
      <c r="C5113" t="b">
        <f ca="1"/>
        <v>0</v>
      </c>
    </row>
    <row r="5114" spans="1:3" hidden="1">
      <c r="A5114" t="b">
        <f ca="1"/>
        <v>0</v>
      </c>
      <c r="B5114" t="b">
        <f ca="1"/>
        <v>0</v>
      </c>
      <c r="C5114" t="b">
        <f ca="1"/>
        <v>0</v>
      </c>
    </row>
    <row r="5115" spans="1:3" hidden="1">
      <c r="A5115" t="b">
        <f ca="1"/>
        <v>0</v>
      </c>
      <c r="B5115" t="b">
        <f ca="1"/>
        <v>0</v>
      </c>
      <c r="C5115" t="b">
        <f ca="1"/>
        <v>0</v>
      </c>
    </row>
    <row r="5116" spans="1:3" hidden="1">
      <c r="A5116" t="b">
        <f ca="1"/>
        <v>0</v>
      </c>
      <c r="B5116" t="b">
        <f ca="1"/>
        <v>0</v>
      </c>
      <c r="C5116" t="b">
        <f ca="1"/>
        <v>0</v>
      </c>
    </row>
    <row r="5117" spans="1:3" hidden="1">
      <c r="A5117" t="b">
        <f ca="1"/>
        <v>0</v>
      </c>
      <c r="B5117" t="b">
        <f ca="1"/>
        <v>0</v>
      </c>
      <c r="C5117" t="b">
        <f ca="1"/>
        <v>0</v>
      </c>
    </row>
    <row r="5118" spans="1:3" hidden="1">
      <c r="A5118" t="b">
        <f ca="1"/>
        <v>0</v>
      </c>
      <c r="B5118" t="b">
        <f ca="1"/>
        <v>0</v>
      </c>
      <c r="C5118" t="b">
        <f ca="1"/>
        <v>0</v>
      </c>
    </row>
    <row r="5119" spans="1:3" hidden="1">
      <c r="A5119" t="b">
        <f ca="1"/>
        <v>0</v>
      </c>
      <c r="B5119" t="b">
        <f ca="1"/>
        <v>0</v>
      </c>
      <c r="C5119" t="b">
        <f ca="1"/>
        <v>0</v>
      </c>
    </row>
    <row r="5120" spans="1:3" hidden="1">
      <c r="A5120" t="b">
        <f ca="1"/>
        <v>0</v>
      </c>
      <c r="B5120" t="b">
        <f ca="1"/>
        <v>0</v>
      </c>
      <c r="C5120" t="b">
        <f ca="1"/>
        <v>0</v>
      </c>
    </row>
    <row r="5121" spans="1:3" hidden="1">
      <c r="A5121" t="b">
        <f ca="1"/>
        <v>0</v>
      </c>
      <c r="B5121" t="b">
        <f ca="1"/>
        <v>0</v>
      </c>
      <c r="C5121" t="b">
        <f ca="1"/>
        <v>0</v>
      </c>
    </row>
    <row r="5122" spans="1:3" hidden="1">
      <c r="A5122" t="b">
        <f ca="1"/>
        <v>0</v>
      </c>
      <c r="B5122" t="b">
        <f ca="1"/>
        <v>0</v>
      </c>
      <c r="C5122" t="b">
        <f ca="1"/>
        <v>0</v>
      </c>
    </row>
    <row r="5123" spans="1:3" hidden="1">
      <c r="A5123" t="b">
        <f ca="1"/>
        <v>0</v>
      </c>
      <c r="B5123" t="b">
        <f ca="1"/>
        <v>0</v>
      </c>
      <c r="C5123" t="b">
        <f ca="1"/>
        <v>0</v>
      </c>
    </row>
    <row r="5124" spans="1:3" hidden="1">
      <c r="A5124" t="b">
        <f ca="1"/>
        <v>0</v>
      </c>
      <c r="B5124" t="b">
        <f ca="1"/>
        <v>0</v>
      </c>
      <c r="C5124" t="b">
        <f ca="1"/>
        <v>0</v>
      </c>
    </row>
    <row r="5125" spans="1:3" hidden="1">
      <c r="A5125" t="b">
        <f ca="1"/>
        <v>0</v>
      </c>
      <c r="B5125" t="b">
        <f ca="1"/>
        <v>0</v>
      </c>
      <c r="C5125" t="b">
        <f ca="1"/>
        <v>0</v>
      </c>
    </row>
    <row r="5126" spans="1:3" hidden="1">
      <c r="A5126" t="b">
        <f ca="1"/>
        <v>0</v>
      </c>
      <c r="B5126" t="b">
        <f ca="1"/>
        <v>0</v>
      </c>
      <c r="C5126" t="b">
        <f ca="1"/>
        <v>0</v>
      </c>
    </row>
    <row r="5127" spans="1:3" hidden="1">
      <c r="A5127" t="b">
        <f ca="1"/>
        <v>0</v>
      </c>
      <c r="B5127" t="b">
        <f ca="1"/>
        <v>0</v>
      </c>
      <c r="C5127" t="b">
        <f ca="1"/>
        <v>0</v>
      </c>
    </row>
    <row r="5128" spans="1:3" hidden="1">
      <c r="A5128" t="b">
        <f ca="1"/>
        <v>0</v>
      </c>
      <c r="B5128" t="b">
        <f ca="1"/>
        <v>0</v>
      </c>
      <c r="C5128" t="b">
        <f ca="1"/>
        <v>0</v>
      </c>
    </row>
    <row r="5129" spans="1:3" hidden="1">
      <c r="A5129" t="b">
        <f ca="1"/>
        <v>0</v>
      </c>
      <c r="B5129" t="b">
        <f ca="1"/>
        <v>0</v>
      </c>
      <c r="C5129" t="b">
        <f ca="1"/>
        <v>0</v>
      </c>
    </row>
    <row r="5130" spans="1:3" hidden="1">
      <c r="A5130" t="b">
        <f ca="1"/>
        <v>0</v>
      </c>
      <c r="B5130" t="b">
        <f ca="1"/>
        <v>0</v>
      </c>
      <c r="C5130" t="b">
        <f ca="1"/>
        <v>0</v>
      </c>
    </row>
    <row r="5131" spans="1:3" hidden="1">
      <c r="A5131" t="b">
        <f ca="1"/>
        <v>0</v>
      </c>
      <c r="B5131" t="b">
        <f ca="1"/>
        <v>0</v>
      </c>
      <c r="C5131" t="b">
        <f ca="1"/>
        <v>0</v>
      </c>
    </row>
    <row r="5132" spans="1:3" hidden="1">
      <c r="A5132" t="b">
        <f ca="1"/>
        <v>0</v>
      </c>
      <c r="B5132" t="b">
        <f ca="1"/>
        <v>0</v>
      </c>
      <c r="C5132" t="b">
        <f ca="1"/>
        <v>0</v>
      </c>
    </row>
    <row r="5133" spans="1:3" hidden="1">
      <c r="A5133" t="b">
        <f ca="1"/>
        <v>0</v>
      </c>
      <c r="B5133" t="b">
        <f ca="1"/>
        <v>0</v>
      </c>
      <c r="C5133" t="b">
        <f ca="1"/>
        <v>0</v>
      </c>
    </row>
    <row r="5134" spans="1:3" hidden="1">
      <c r="A5134" t="b">
        <f ca="1"/>
        <v>0</v>
      </c>
      <c r="B5134" t="b">
        <f ca="1"/>
        <v>0</v>
      </c>
      <c r="C5134" t="b">
        <f ca="1"/>
        <v>0</v>
      </c>
    </row>
    <row r="5135" spans="1:3" hidden="1">
      <c r="A5135" t="b">
        <f ca="1"/>
        <v>0</v>
      </c>
      <c r="B5135" t="b">
        <f ca="1"/>
        <v>0</v>
      </c>
      <c r="C5135" t="b">
        <f ca="1"/>
        <v>0</v>
      </c>
    </row>
    <row r="5136" spans="1:3" hidden="1">
      <c r="A5136" t="b">
        <f ca="1"/>
        <v>0</v>
      </c>
      <c r="B5136" t="b">
        <f ca="1"/>
        <v>0</v>
      </c>
      <c r="C5136" t="b">
        <f ca="1"/>
        <v>0</v>
      </c>
    </row>
    <row r="5137" spans="1:3" hidden="1">
      <c r="A5137" t="b">
        <f ca="1"/>
        <v>0</v>
      </c>
      <c r="B5137" t="b">
        <f ca="1"/>
        <v>0</v>
      </c>
      <c r="C5137" t="b">
        <f ca="1"/>
        <v>0</v>
      </c>
    </row>
    <row r="5138" spans="1:3" hidden="1">
      <c r="A5138" t="b">
        <f ca="1"/>
        <v>0</v>
      </c>
      <c r="B5138" t="b">
        <f ca="1"/>
        <v>0</v>
      </c>
      <c r="C5138" t="b">
        <f ca="1"/>
        <v>0</v>
      </c>
    </row>
    <row r="5139" spans="1:3" hidden="1">
      <c r="A5139" t="b">
        <f ca="1"/>
        <v>0</v>
      </c>
      <c r="B5139" t="b">
        <f ca="1"/>
        <v>0</v>
      </c>
      <c r="C5139" t="b">
        <f ca="1"/>
        <v>0</v>
      </c>
    </row>
    <row r="5140" spans="1:3" hidden="1">
      <c r="A5140" t="b">
        <f ca="1"/>
        <v>0</v>
      </c>
      <c r="B5140" t="b">
        <f ca="1"/>
        <v>0</v>
      </c>
      <c r="C5140" t="b">
        <f ca="1"/>
        <v>0</v>
      </c>
    </row>
    <row r="5141" spans="1:3" hidden="1">
      <c r="A5141" t="b">
        <f ca="1"/>
        <v>0</v>
      </c>
      <c r="B5141" t="b">
        <f ca="1"/>
        <v>0</v>
      </c>
      <c r="C5141" t="b">
        <f ca="1"/>
        <v>0</v>
      </c>
    </row>
    <row r="5142" spans="1:3" hidden="1">
      <c r="A5142" t="b">
        <f ca="1"/>
        <v>0</v>
      </c>
      <c r="B5142" t="b">
        <f ca="1"/>
        <v>0</v>
      </c>
      <c r="C5142" t="b">
        <f ca="1"/>
        <v>0</v>
      </c>
    </row>
    <row r="5143" spans="1:3" hidden="1">
      <c r="A5143" t="b">
        <f ca="1"/>
        <v>0</v>
      </c>
      <c r="B5143" t="b">
        <f ca="1"/>
        <v>0</v>
      </c>
      <c r="C5143" t="b">
        <f ca="1"/>
        <v>0</v>
      </c>
    </row>
    <row r="5144" spans="1:3" hidden="1">
      <c r="A5144" t="b">
        <f ca="1"/>
        <v>0</v>
      </c>
      <c r="B5144" t="b">
        <f ca="1"/>
        <v>0</v>
      </c>
      <c r="C5144" t="b">
        <f ca="1"/>
        <v>0</v>
      </c>
    </row>
    <row r="5145" spans="1:3" hidden="1">
      <c r="A5145" t="b">
        <f ca="1"/>
        <v>0</v>
      </c>
      <c r="B5145" t="b">
        <f ca="1"/>
        <v>0</v>
      </c>
      <c r="C5145" t="b">
        <f ca="1"/>
        <v>0</v>
      </c>
    </row>
    <row r="5146" spans="1:3" hidden="1">
      <c r="A5146" t="b">
        <f ca="1"/>
        <v>0</v>
      </c>
      <c r="B5146" t="b">
        <f ca="1"/>
        <v>0</v>
      </c>
      <c r="C5146" t="b">
        <f ca="1"/>
        <v>0</v>
      </c>
    </row>
    <row r="5147" spans="1:3" hidden="1">
      <c r="A5147" t="b">
        <f ca="1"/>
        <v>0</v>
      </c>
      <c r="B5147" t="b">
        <f ca="1"/>
        <v>0</v>
      </c>
      <c r="C5147" t="b">
        <f ca="1"/>
        <v>0</v>
      </c>
    </row>
    <row r="5148" spans="1:3" hidden="1">
      <c r="A5148" t="b">
        <f ca="1"/>
        <v>0</v>
      </c>
      <c r="B5148" t="b">
        <f ca="1"/>
        <v>0</v>
      </c>
      <c r="C5148" t="b">
        <f ca="1"/>
        <v>0</v>
      </c>
    </row>
    <row r="5149" spans="1:3" hidden="1">
      <c r="A5149" t="b">
        <f ca="1"/>
        <v>0</v>
      </c>
      <c r="B5149" t="b">
        <f ca="1"/>
        <v>0</v>
      </c>
      <c r="C5149" t="b">
        <f ca="1"/>
        <v>0</v>
      </c>
    </row>
    <row r="5150" spans="1:3" hidden="1">
      <c r="A5150" t="b">
        <f ca="1"/>
        <v>0</v>
      </c>
      <c r="B5150" t="b">
        <f ca="1"/>
        <v>0</v>
      </c>
      <c r="C5150" t="b">
        <f ca="1"/>
        <v>0</v>
      </c>
    </row>
    <row r="5151" spans="1:3" hidden="1">
      <c r="A5151" t="b">
        <f ca="1"/>
        <v>0</v>
      </c>
      <c r="B5151" t="b">
        <f ca="1"/>
        <v>0</v>
      </c>
      <c r="C5151" t="b">
        <f ca="1"/>
        <v>0</v>
      </c>
    </row>
    <row r="5152" spans="1:3" hidden="1">
      <c r="A5152" t="b">
        <f ca="1"/>
        <v>0</v>
      </c>
      <c r="B5152" t="b">
        <f ca="1"/>
        <v>0</v>
      </c>
      <c r="C5152" t="b">
        <f ca="1"/>
        <v>0</v>
      </c>
    </row>
    <row r="5153" spans="1:3" hidden="1">
      <c r="A5153" t="b">
        <f ca="1"/>
        <v>0</v>
      </c>
      <c r="B5153" t="b">
        <f ca="1"/>
        <v>0</v>
      </c>
      <c r="C5153" t="b">
        <f ca="1"/>
        <v>0</v>
      </c>
    </row>
    <row r="5154" spans="1:3" hidden="1">
      <c r="A5154" t="b">
        <f ca="1"/>
        <v>0</v>
      </c>
      <c r="B5154" t="b">
        <f ca="1"/>
        <v>0</v>
      </c>
      <c r="C5154" t="b">
        <f ca="1"/>
        <v>0</v>
      </c>
    </row>
    <row r="5155" spans="1:3" hidden="1">
      <c r="A5155" t="b">
        <f ca="1"/>
        <v>0</v>
      </c>
      <c r="B5155" t="b">
        <f ca="1"/>
        <v>0</v>
      </c>
      <c r="C5155" t="b">
        <f ca="1"/>
        <v>0</v>
      </c>
    </row>
    <row r="5156" spans="1:3" hidden="1">
      <c r="A5156" t="b">
        <f ca="1"/>
        <v>0</v>
      </c>
      <c r="B5156" t="b">
        <f ca="1"/>
        <v>0</v>
      </c>
      <c r="C5156" t="b">
        <f ca="1"/>
        <v>0</v>
      </c>
    </row>
    <row r="5157" spans="1:3" hidden="1">
      <c r="A5157" t="b">
        <f ca="1"/>
        <v>0</v>
      </c>
      <c r="B5157" t="b">
        <f ca="1"/>
        <v>0</v>
      </c>
      <c r="C5157" t="b">
        <f ca="1"/>
        <v>0</v>
      </c>
    </row>
    <row r="5158" spans="1:3" hidden="1">
      <c r="A5158" t="b">
        <f ca="1"/>
        <v>0</v>
      </c>
      <c r="B5158" t="b">
        <f ca="1"/>
        <v>0</v>
      </c>
      <c r="C5158" t="b">
        <f ca="1"/>
        <v>0</v>
      </c>
    </row>
    <row r="5159" spans="1:3" hidden="1">
      <c r="A5159" t="b">
        <f ca="1"/>
        <v>0</v>
      </c>
      <c r="B5159" t="b">
        <f ca="1"/>
        <v>0</v>
      </c>
      <c r="C5159" t="b">
        <f ca="1"/>
        <v>0</v>
      </c>
    </row>
    <row r="5160" spans="1:3" hidden="1">
      <c r="A5160" t="b">
        <f ca="1"/>
        <v>0</v>
      </c>
      <c r="B5160" t="b">
        <f ca="1"/>
        <v>0</v>
      </c>
      <c r="C5160" t="b">
        <f ca="1"/>
        <v>0</v>
      </c>
    </row>
    <row r="5161" spans="1:3" hidden="1">
      <c r="A5161" t="b">
        <f ca="1"/>
        <v>0</v>
      </c>
      <c r="B5161" t="b">
        <f ca="1"/>
        <v>0</v>
      </c>
      <c r="C5161" t="b">
        <f ca="1"/>
        <v>0</v>
      </c>
    </row>
    <row r="5162" spans="1:3" hidden="1">
      <c r="A5162" t="b">
        <f ca="1"/>
        <v>0</v>
      </c>
      <c r="B5162" t="b">
        <f ca="1"/>
        <v>0</v>
      </c>
      <c r="C5162" t="b">
        <f ca="1"/>
        <v>0</v>
      </c>
    </row>
    <row r="5163" spans="1:3" hidden="1">
      <c r="A5163" t="b">
        <f ca="1"/>
        <v>0</v>
      </c>
      <c r="B5163" t="b">
        <f ca="1"/>
        <v>0</v>
      </c>
      <c r="C5163" t="b">
        <f ca="1"/>
        <v>0</v>
      </c>
    </row>
    <row r="5164" spans="1:3" hidden="1">
      <c r="A5164" t="b">
        <f ca="1"/>
        <v>0</v>
      </c>
      <c r="B5164" t="b">
        <f ca="1"/>
        <v>0</v>
      </c>
      <c r="C5164" t="b">
        <f ca="1"/>
        <v>0</v>
      </c>
    </row>
    <row r="5165" spans="1:3" hidden="1">
      <c r="A5165" t="b">
        <f ca="1"/>
        <v>0</v>
      </c>
      <c r="B5165" t="b">
        <f ca="1"/>
        <v>0</v>
      </c>
      <c r="C5165" t="b">
        <f ca="1"/>
        <v>0</v>
      </c>
    </row>
    <row r="5166" spans="1:3" hidden="1">
      <c r="A5166" t="b">
        <f ca="1"/>
        <v>0</v>
      </c>
      <c r="B5166" t="b">
        <f ca="1"/>
        <v>0</v>
      </c>
      <c r="C5166" t="b">
        <f ca="1"/>
        <v>0</v>
      </c>
    </row>
    <row r="5167" spans="1:3" hidden="1">
      <c r="A5167" t="b">
        <f ca="1"/>
        <v>0</v>
      </c>
      <c r="B5167" t="b">
        <f ca="1"/>
        <v>0</v>
      </c>
      <c r="C5167" t="b">
        <f ca="1"/>
        <v>0</v>
      </c>
    </row>
    <row r="5168" spans="1:3" hidden="1">
      <c r="A5168" t="b">
        <f ca="1"/>
        <v>0</v>
      </c>
      <c r="B5168" t="b">
        <f ca="1"/>
        <v>0</v>
      </c>
      <c r="C5168" t="b">
        <f ca="1"/>
        <v>0</v>
      </c>
    </row>
    <row r="5169" spans="1:3" hidden="1">
      <c r="A5169" t="b">
        <f ca="1"/>
        <v>0</v>
      </c>
      <c r="B5169" t="b">
        <f ca="1"/>
        <v>0</v>
      </c>
      <c r="C5169" t="b">
        <f ca="1"/>
        <v>0</v>
      </c>
    </row>
    <row r="5170" spans="1:3" hidden="1">
      <c r="A5170" t="b">
        <f ca="1"/>
        <v>0</v>
      </c>
      <c r="B5170" t="b">
        <f ca="1"/>
        <v>0</v>
      </c>
      <c r="C5170" t="b">
        <f ca="1"/>
        <v>0</v>
      </c>
    </row>
    <row r="5171" spans="1:3" hidden="1">
      <c r="A5171" t="b">
        <f ca="1"/>
        <v>0</v>
      </c>
      <c r="B5171" t="b">
        <f ca="1"/>
        <v>0</v>
      </c>
      <c r="C5171" t="b">
        <f ca="1"/>
        <v>0</v>
      </c>
    </row>
    <row r="5172" spans="1:3" hidden="1">
      <c r="A5172" t="b">
        <f ca="1"/>
        <v>0</v>
      </c>
      <c r="B5172" t="b">
        <f ca="1"/>
        <v>0</v>
      </c>
      <c r="C5172" t="b">
        <f ca="1"/>
        <v>0</v>
      </c>
    </row>
    <row r="5173" spans="1:3" hidden="1">
      <c r="A5173" t="b">
        <f ca="1"/>
        <v>0</v>
      </c>
      <c r="B5173" t="b">
        <f ca="1"/>
        <v>0</v>
      </c>
      <c r="C5173" t="b">
        <f ca="1"/>
        <v>0</v>
      </c>
    </row>
    <row r="5174" spans="1:3" hidden="1">
      <c r="A5174" t="b">
        <f ca="1"/>
        <v>0</v>
      </c>
      <c r="B5174" t="b">
        <f ca="1"/>
        <v>0</v>
      </c>
      <c r="C5174" t="b">
        <f ca="1"/>
        <v>0</v>
      </c>
    </row>
    <row r="5175" spans="1:3" hidden="1">
      <c r="A5175" t="b">
        <f ca="1"/>
        <v>0</v>
      </c>
      <c r="B5175" t="b">
        <f ca="1"/>
        <v>0</v>
      </c>
      <c r="C5175" t="b">
        <f ca="1"/>
        <v>0</v>
      </c>
    </row>
    <row r="5176" spans="1:3" hidden="1">
      <c r="A5176" t="b">
        <f ca="1"/>
        <v>0</v>
      </c>
      <c r="B5176" t="b">
        <f ca="1"/>
        <v>0</v>
      </c>
      <c r="C5176" t="b">
        <f ca="1"/>
        <v>0</v>
      </c>
    </row>
    <row r="5177" spans="1:3" hidden="1">
      <c r="A5177" t="b">
        <f ca="1"/>
        <v>0</v>
      </c>
      <c r="B5177" t="b">
        <f ca="1"/>
        <v>0</v>
      </c>
      <c r="C5177" t="b">
        <f ca="1"/>
        <v>0</v>
      </c>
    </row>
    <row r="5178" spans="1:3" hidden="1">
      <c r="A5178" t="b">
        <f ca="1"/>
        <v>0</v>
      </c>
      <c r="B5178" t="b">
        <f ca="1"/>
        <v>0</v>
      </c>
      <c r="C5178" t="b">
        <f ca="1"/>
        <v>0</v>
      </c>
    </row>
    <row r="5179" spans="1:3" hidden="1">
      <c r="A5179" t="b">
        <f ca="1"/>
        <v>0</v>
      </c>
      <c r="B5179" t="b">
        <f ca="1"/>
        <v>0</v>
      </c>
      <c r="C5179" t="b">
        <f ca="1"/>
        <v>0</v>
      </c>
    </row>
    <row r="5180" spans="1:3" hidden="1">
      <c r="A5180" t="b">
        <f ca="1"/>
        <v>0</v>
      </c>
      <c r="B5180" t="b">
        <f ca="1"/>
        <v>0</v>
      </c>
      <c r="C5180" t="b">
        <f ca="1"/>
        <v>0</v>
      </c>
    </row>
    <row r="5181" spans="1:3" hidden="1">
      <c r="A5181" t="b">
        <f ca="1"/>
        <v>0</v>
      </c>
      <c r="B5181" t="b">
        <f ca="1"/>
        <v>0</v>
      </c>
      <c r="C5181" t="b">
        <f ca="1"/>
        <v>0</v>
      </c>
    </row>
    <row r="5182" spans="1:3" hidden="1">
      <c r="A5182" t="b">
        <f ca="1"/>
        <v>0</v>
      </c>
      <c r="B5182" t="b">
        <f ca="1"/>
        <v>0</v>
      </c>
      <c r="C5182" t="b">
        <f ca="1"/>
        <v>0</v>
      </c>
    </row>
    <row r="5183" spans="1:3" hidden="1">
      <c r="A5183" t="b">
        <f ca="1"/>
        <v>0</v>
      </c>
      <c r="B5183" t="b">
        <f ca="1"/>
        <v>0</v>
      </c>
      <c r="C5183" t="b">
        <f ca="1"/>
        <v>0</v>
      </c>
    </row>
    <row r="5184" spans="1:3" hidden="1">
      <c r="A5184" t="b">
        <f ca="1"/>
        <v>0</v>
      </c>
      <c r="B5184" t="b">
        <f ca="1"/>
        <v>0</v>
      </c>
      <c r="C5184" t="b">
        <f ca="1"/>
        <v>0</v>
      </c>
    </row>
    <row r="5185" spans="1:3" hidden="1">
      <c r="A5185" t="b">
        <f ca="1"/>
        <v>0</v>
      </c>
      <c r="B5185" t="b">
        <f ca="1"/>
        <v>0</v>
      </c>
      <c r="C5185" t="b">
        <f ca="1"/>
        <v>0</v>
      </c>
    </row>
    <row r="5186" spans="1:3" hidden="1">
      <c r="A5186" t="b">
        <f ca="1"/>
        <v>0</v>
      </c>
      <c r="B5186" t="b">
        <f ca="1"/>
        <v>0</v>
      </c>
      <c r="C5186" t="b">
        <f ca="1"/>
        <v>0</v>
      </c>
    </row>
    <row r="5187" spans="1:3" hidden="1">
      <c r="A5187" t="b">
        <f ca="1"/>
        <v>0</v>
      </c>
      <c r="B5187" t="b">
        <f ca="1"/>
        <v>0</v>
      </c>
      <c r="C5187" t="b">
        <f ca="1"/>
        <v>0</v>
      </c>
    </row>
    <row r="5188" spans="1:3" hidden="1">
      <c r="A5188" t="b">
        <f ca="1"/>
        <v>0</v>
      </c>
      <c r="B5188" t="b">
        <f ca="1"/>
        <v>0</v>
      </c>
      <c r="C5188" t="b">
        <f ca="1"/>
        <v>0</v>
      </c>
    </row>
    <row r="5189" spans="1:3" hidden="1">
      <c r="A5189" t="b">
        <f ca="1"/>
        <v>0</v>
      </c>
      <c r="B5189" t="b">
        <f ca="1"/>
        <v>0</v>
      </c>
      <c r="C5189" t="b">
        <f ca="1"/>
        <v>0</v>
      </c>
    </row>
    <row r="5190" spans="1:3" hidden="1">
      <c r="A5190" t="b">
        <f ca="1"/>
        <v>0</v>
      </c>
      <c r="B5190" t="b">
        <f ca="1"/>
        <v>0</v>
      </c>
      <c r="C5190" t="b">
        <f ca="1"/>
        <v>0</v>
      </c>
    </row>
    <row r="5191" spans="1:3" hidden="1">
      <c r="A5191" t="b">
        <f ca="1"/>
        <v>0</v>
      </c>
      <c r="B5191" t="b">
        <f ca="1"/>
        <v>0</v>
      </c>
      <c r="C5191" t="b">
        <f ca="1"/>
        <v>0</v>
      </c>
    </row>
    <row r="5192" spans="1:3" hidden="1">
      <c r="A5192" t="b">
        <f ca="1"/>
        <v>0</v>
      </c>
      <c r="B5192" t="b">
        <f ca="1"/>
        <v>0</v>
      </c>
      <c r="C5192" t="b">
        <f ca="1"/>
        <v>0</v>
      </c>
    </row>
    <row r="5193" spans="1:3" hidden="1">
      <c r="A5193" t="b">
        <f ca="1"/>
        <v>0</v>
      </c>
      <c r="B5193" t="b">
        <f ca="1"/>
        <v>0</v>
      </c>
      <c r="C5193" t="b">
        <f ca="1"/>
        <v>0</v>
      </c>
    </row>
    <row r="5194" spans="1:3" hidden="1">
      <c r="A5194" t="b">
        <f ca="1"/>
        <v>0</v>
      </c>
      <c r="B5194" t="b">
        <f ca="1"/>
        <v>0</v>
      </c>
      <c r="C5194" t="b">
        <f ca="1"/>
        <v>0</v>
      </c>
    </row>
    <row r="5195" spans="1:3" hidden="1">
      <c r="A5195" t="b">
        <f ca="1"/>
        <v>0</v>
      </c>
      <c r="B5195" t="b">
        <f ca="1"/>
        <v>0</v>
      </c>
      <c r="C5195" t="b">
        <f ca="1"/>
        <v>0</v>
      </c>
    </row>
    <row r="5196" spans="1:3" hidden="1">
      <c r="A5196" t="b">
        <f ca="1"/>
        <v>0</v>
      </c>
      <c r="B5196" t="b">
        <f ca="1"/>
        <v>0</v>
      </c>
      <c r="C5196" t="b">
        <f ca="1"/>
        <v>0</v>
      </c>
    </row>
    <row r="5197" spans="1:3" hidden="1">
      <c r="A5197" t="b">
        <f ca="1"/>
        <v>0</v>
      </c>
      <c r="B5197" t="b">
        <f ca="1"/>
        <v>0</v>
      </c>
      <c r="C5197" t="b">
        <f ca="1"/>
        <v>0</v>
      </c>
    </row>
    <row r="5198" spans="1:3" hidden="1">
      <c r="A5198" t="b">
        <f ca="1"/>
        <v>0</v>
      </c>
      <c r="B5198" t="b">
        <f ca="1"/>
        <v>0</v>
      </c>
      <c r="C5198" t="b">
        <f ca="1"/>
        <v>0</v>
      </c>
    </row>
    <row r="5199" spans="1:3" hidden="1">
      <c r="A5199" t="b">
        <f ca="1"/>
        <v>0</v>
      </c>
      <c r="B5199" t="b">
        <f ca="1"/>
        <v>0</v>
      </c>
      <c r="C5199" t="b">
        <f ca="1"/>
        <v>0</v>
      </c>
    </row>
    <row r="5200" spans="1:3" hidden="1">
      <c r="A5200" t="b">
        <f ca="1"/>
        <v>0</v>
      </c>
      <c r="B5200" t="b">
        <f ca="1"/>
        <v>0</v>
      </c>
      <c r="C5200" t="b">
        <f ca="1"/>
        <v>0</v>
      </c>
    </row>
    <row r="5201" spans="1:3" hidden="1">
      <c r="A5201" t="b">
        <f ca="1"/>
        <v>0</v>
      </c>
      <c r="B5201" t="b">
        <f ca="1"/>
        <v>0</v>
      </c>
      <c r="C5201" t="b">
        <f ca="1"/>
        <v>0</v>
      </c>
    </row>
    <row r="5202" spans="1:3" hidden="1">
      <c r="A5202" t="b">
        <f ca="1"/>
        <v>0</v>
      </c>
      <c r="B5202" t="b">
        <f ca="1"/>
        <v>0</v>
      </c>
      <c r="C5202" t="b">
        <f ca="1"/>
        <v>0</v>
      </c>
    </row>
    <row r="5203" spans="1:3" hidden="1">
      <c r="A5203" t="b">
        <f ca="1"/>
        <v>0</v>
      </c>
      <c r="B5203" t="b">
        <f ca="1"/>
        <v>0</v>
      </c>
      <c r="C5203" t="b">
        <f ca="1"/>
        <v>0</v>
      </c>
    </row>
    <row r="5204" spans="1:3" hidden="1">
      <c r="A5204" t="b">
        <f ca="1"/>
        <v>0</v>
      </c>
      <c r="B5204" t="b">
        <f ca="1"/>
        <v>0</v>
      </c>
      <c r="C5204" t="b">
        <f ca="1"/>
        <v>0</v>
      </c>
    </row>
    <row r="5205" spans="1:3" hidden="1">
      <c r="A5205" t="b">
        <f ca="1"/>
        <v>0</v>
      </c>
      <c r="B5205" t="b">
        <f ca="1"/>
        <v>0</v>
      </c>
      <c r="C5205" t="b">
        <f ca="1"/>
        <v>0</v>
      </c>
    </row>
    <row r="5206" spans="1:3" hidden="1">
      <c r="A5206" t="b">
        <f ca="1"/>
        <v>0</v>
      </c>
      <c r="B5206" t="b">
        <f ca="1"/>
        <v>0</v>
      </c>
      <c r="C5206" t="b">
        <f ca="1"/>
        <v>0</v>
      </c>
    </row>
    <row r="5207" spans="1:3" hidden="1">
      <c r="A5207" t="b">
        <f ca="1"/>
        <v>0</v>
      </c>
      <c r="B5207" t="b">
        <f ca="1"/>
        <v>0</v>
      </c>
      <c r="C5207" t="b">
        <f ca="1"/>
        <v>0</v>
      </c>
    </row>
    <row r="5208" spans="1:3" hidden="1">
      <c r="A5208" t="b">
        <f ca="1"/>
        <v>0</v>
      </c>
      <c r="B5208" t="b">
        <f ca="1"/>
        <v>0</v>
      </c>
      <c r="C5208" t="b">
        <f ca="1"/>
        <v>0</v>
      </c>
    </row>
    <row r="5209" spans="1:3" hidden="1">
      <c r="A5209" t="b">
        <f ca="1"/>
        <v>0</v>
      </c>
      <c r="B5209" t="b">
        <f ca="1"/>
        <v>0</v>
      </c>
      <c r="C5209" t="b">
        <f ca="1"/>
        <v>0</v>
      </c>
    </row>
    <row r="5210" spans="1:3" hidden="1">
      <c r="A5210" t="b">
        <f ca="1"/>
        <v>0</v>
      </c>
      <c r="B5210" t="b">
        <f ca="1"/>
        <v>0</v>
      </c>
      <c r="C5210" t="b">
        <f ca="1"/>
        <v>0</v>
      </c>
    </row>
    <row r="5211" spans="1:3" hidden="1">
      <c r="A5211" t="b">
        <f ca="1"/>
        <v>0</v>
      </c>
      <c r="B5211" t="b">
        <f ca="1"/>
        <v>0</v>
      </c>
      <c r="C5211" t="b">
        <f ca="1"/>
        <v>0</v>
      </c>
    </row>
    <row r="5212" spans="1:3" hidden="1">
      <c r="A5212" t="b">
        <f ca="1"/>
        <v>0</v>
      </c>
      <c r="B5212" t="b">
        <f ca="1"/>
        <v>0</v>
      </c>
      <c r="C5212" t="b">
        <f ca="1"/>
        <v>0</v>
      </c>
    </row>
    <row r="5213" spans="1:3" hidden="1">
      <c r="A5213" t="b">
        <f ca="1"/>
        <v>0</v>
      </c>
      <c r="B5213" t="b">
        <f ca="1"/>
        <v>0</v>
      </c>
      <c r="C5213" t="b">
        <f ca="1"/>
        <v>0</v>
      </c>
    </row>
    <row r="5214" spans="1:3" hidden="1">
      <c r="A5214" t="b">
        <f ca="1"/>
        <v>0</v>
      </c>
      <c r="B5214" t="b">
        <f ca="1"/>
        <v>0</v>
      </c>
      <c r="C5214" t="b">
        <f ca="1"/>
        <v>0</v>
      </c>
    </row>
    <row r="5215" spans="1:3" hidden="1">
      <c r="A5215" t="b">
        <f ca="1"/>
        <v>0</v>
      </c>
      <c r="B5215" t="b">
        <f ca="1"/>
        <v>0</v>
      </c>
      <c r="C5215" t="b">
        <f ca="1"/>
        <v>0</v>
      </c>
    </row>
    <row r="5216" spans="1:3" hidden="1">
      <c r="A5216" t="b">
        <f ca="1"/>
        <v>0</v>
      </c>
      <c r="B5216" t="b">
        <f ca="1"/>
        <v>0</v>
      </c>
      <c r="C5216" t="b">
        <f ca="1"/>
        <v>0</v>
      </c>
    </row>
    <row r="5217" spans="1:3" hidden="1">
      <c r="A5217" t="b">
        <f ca="1"/>
        <v>0</v>
      </c>
      <c r="B5217" t="b">
        <f ca="1"/>
        <v>0</v>
      </c>
      <c r="C5217" t="b">
        <f ca="1"/>
        <v>0</v>
      </c>
    </row>
    <row r="5218" spans="1:3" hidden="1">
      <c r="A5218" t="b">
        <f ca="1"/>
        <v>0</v>
      </c>
      <c r="B5218" t="b">
        <f ca="1"/>
        <v>0</v>
      </c>
      <c r="C5218" t="b">
        <f ca="1"/>
        <v>0</v>
      </c>
    </row>
    <row r="5219" spans="1:3" hidden="1">
      <c r="A5219" t="b">
        <f ca="1"/>
        <v>0</v>
      </c>
      <c r="B5219" t="b">
        <f ca="1"/>
        <v>0</v>
      </c>
      <c r="C5219" t="b">
        <f ca="1"/>
        <v>0</v>
      </c>
    </row>
    <row r="5220" spans="1:3" hidden="1">
      <c r="A5220" t="b">
        <f ca="1"/>
        <v>0</v>
      </c>
      <c r="B5220" t="b">
        <f ca="1"/>
        <v>0</v>
      </c>
      <c r="C5220" t="b">
        <f ca="1"/>
        <v>0</v>
      </c>
    </row>
    <row r="5221" spans="1:3" hidden="1">
      <c r="A5221" t="b">
        <f ca="1"/>
        <v>0</v>
      </c>
      <c r="B5221" t="b">
        <f ca="1"/>
        <v>0</v>
      </c>
      <c r="C5221" t="b">
        <f ca="1"/>
        <v>0</v>
      </c>
    </row>
    <row r="5222" spans="1:3" hidden="1">
      <c r="A5222" t="b">
        <f ca="1"/>
        <v>0</v>
      </c>
      <c r="B5222" t="b">
        <f ca="1"/>
        <v>0</v>
      </c>
      <c r="C5222" t="b">
        <f ca="1"/>
        <v>0</v>
      </c>
    </row>
    <row r="5223" spans="1:3" hidden="1">
      <c r="A5223" t="b">
        <f ca="1"/>
        <v>0</v>
      </c>
      <c r="B5223" t="b">
        <f ca="1"/>
        <v>0</v>
      </c>
      <c r="C5223" t="b">
        <f ca="1"/>
        <v>0</v>
      </c>
    </row>
    <row r="5224" spans="1:3" hidden="1">
      <c r="A5224" t="b">
        <f ca="1"/>
        <v>0</v>
      </c>
      <c r="B5224" t="b">
        <f ca="1"/>
        <v>0</v>
      </c>
      <c r="C5224" t="b">
        <f ca="1"/>
        <v>0</v>
      </c>
    </row>
    <row r="5225" spans="1:3" hidden="1">
      <c r="A5225" t="b">
        <f ca="1"/>
        <v>0</v>
      </c>
      <c r="B5225" t="b">
        <f ca="1"/>
        <v>0</v>
      </c>
      <c r="C5225" t="b">
        <f ca="1"/>
        <v>0</v>
      </c>
    </row>
    <row r="5226" spans="1:3" hidden="1">
      <c r="A5226" t="b">
        <f ca="1"/>
        <v>0</v>
      </c>
      <c r="B5226" t="b">
        <f ca="1"/>
        <v>0</v>
      </c>
      <c r="C5226" t="b">
        <f ca="1"/>
        <v>0</v>
      </c>
    </row>
    <row r="5227" spans="1:3" hidden="1">
      <c r="A5227" t="b">
        <f ca="1"/>
        <v>0</v>
      </c>
      <c r="B5227" t="b">
        <f ca="1"/>
        <v>0</v>
      </c>
      <c r="C5227" t="b">
        <f ca="1"/>
        <v>0</v>
      </c>
    </row>
    <row r="5228" spans="1:3" hidden="1">
      <c r="A5228" t="b">
        <f ca="1"/>
        <v>0</v>
      </c>
      <c r="B5228" t="b">
        <f ca="1"/>
        <v>0</v>
      </c>
      <c r="C5228" t="b">
        <f ca="1"/>
        <v>0</v>
      </c>
    </row>
    <row r="5229" spans="1:3" hidden="1">
      <c r="A5229" t="b">
        <f ca="1"/>
        <v>0</v>
      </c>
      <c r="B5229" t="b">
        <f ca="1"/>
        <v>0</v>
      </c>
      <c r="C5229" t="b">
        <f ca="1"/>
        <v>0</v>
      </c>
    </row>
    <row r="5230" spans="1:3" hidden="1">
      <c r="A5230" t="b">
        <f ca="1"/>
        <v>0</v>
      </c>
      <c r="B5230" t="b">
        <f ca="1"/>
        <v>0</v>
      </c>
      <c r="C5230" t="b">
        <f ca="1"/>
        <v>0</v>
      </c>
    </row>
    <row r="5231" spans="1:3" hidden="1">
      <c r="A5231" t="b">
        <f ca="1"/>
        <v>0</v>
      </c>
      <c r="B5231" t="b">
        <f ca="1"/>
        <v>0</v>
      </c>
      <c r="C5231" t="b">
        <f ca="1"/>
        <v>0</v>
      </c>
    </row>
    <row r="5232" spans="1:3" hidden="1">
      <c r="A5232" t="b">
        <f ca="1"/>
        <v>0</v>
      </c>
      <c r="B5232" t="b">
        <f ca="1"/>
        <v>0</v>
      </c>
      <c r="C5232" t="b">
        <f ca="1"/>
        <v>0</v>
      </c>
    </row>
    <row r="5233" spans="1:3" hidden="1">
      <c r="A5233" t="b">
        <f ca="1"/>
        <v>0</v>
      </c>
      <c r="B5233" t="b">
        <f ca="1"/>
        <v>0</v>
      </c>
      <c r="C5233" t="b">
        <f ca="1"/>
        <v>0</v>
      </c>
    </row>
    <row r="5234" spans="1:3" hidden="1">
      <c r="A5234" t="b">
        <f ca="1"/>
        <v>0</v>
      </c>
      <c r="B5234" t="b">
        <f ca="1"/>
        <v>0</v>
      </c>
      <c r="C5234" t="b">
        <f ca="1"/>
        <v>0</v>
      </c>
    </row>
    <row r="5235" spans="1:3" hidden="1">
      <c r="A5235" t="b">
        <f ca="1"/>
        <v>0</v>
      </c>
      <c r="B5235" t="b">
        <f ca="1"/>
        <v>0</v>
      </c>
      <c r="C5235" t="b">
        <f ca="1"/>
        <v>0</v>
      </c>
    </row>
    <row r="5236" spans="1:3" hidden="1">
      <c r="A5236" t="b">
        <f ca="1"/>
        <v>0</v>
      </c>
      <c r="B5236" t="b">
        <f ca="1"/>
        <v>0</v>
      </c>
      <c r="C5236" t="b">
        <f ca="1"/>
        <v>0</v>
      </c>
    </row>
    <row r="5237" spans="1:3" hidden="1">
      <c r="A5237" t="b">
        <f ca="1"/>
        <v>0</v>
      </c>
      <c r="B5237" t="b">
        <f ca="1"/>
        <v>0</v>
      </c>
      <c r="C5237" t="b">
        <f ca="1"/>
        <v>0</v>
      </c>
    </row>
    <row r="5238" spans="1:3" hidden="1">
      <c r="A5238" t="b">
        <f ca="1"/>
        <v>0</v>
      </c>
      <c r="B5238" t="b">
        <f ca="1"/>
        <v>0</v>
      </c>
      <c r="C5238" t="b">
        <f ca="1"/>
        <v>0</v>
      </c>
    </row>
    <row r="5239" spans="1:3" hidden="1">
      <c r="A5239" t="b">
        <f ca="1"/>
        <v>0</v>
      </c>
      <c r="B5239" t="b">
        <f ca="1"/>
        <v>0</v>
      </c>
      <c r="C5239" t="b">
        <f ca="1"/>
        <v>0</v>
      </c>
    </row>
    <row r="5240" spans="1:3" hidden="1">
      <c r="A5240" t="b">
        <f ca="1"/>
        <v>0</v>
      </c>
      <c r="B5240" t="b">
        <f ca="1"/>
        <v>0</v>
      </c>
      <c r="C5240" t="b">
        <f ca="1"/>
        <v>0</v>
      </c>
    </row>
    <row r="5241" spans="1:3" hidden="1">
      <c r="A5241" t="b">
        <f ca="1"/>
        <v>0</v>
      </c>
      <c r="B5241" t="b">
        <f ca="1"/>
        <v>0</v>
      </c>
      <c r="C5241" t="b">
        <f ca="1"/>
        <v>0</v>
      </c>
    </row>
    <row r="5242" spans="1:3" hidden="1">
      <c r="A5242" t="b">
        <f ca="1"/>
        <v>0</v>
      </c>
      <c r="B5242" t="b">
        <f ca="1"/>
        <v>0</v>
      </c>
      <c r="C5242" t="b">
        <f ca="1"/>
        <v>0</v>
      </c>
    </row>
    <row r="5243" spans="1:3" hidden="1">
      <c r="A5243" t="b">
        <f ca="1"/>
        <v>0</v>
      </c>
      <c r="B5243" t="b">
        <f ca="1"/>
        <v>0</v>
      </c>
      <c r="C5243" t="b">
        <f ca="1"/>
        <v>0</v>
      </c>
    </row>
    <row r="5244" spans="1:3" hidden="1">
      <c r="A5244" t="b">
        <f ca="1"/>
        <v>0</v>
      </c>
      <c r="B5244" t="b">
        <f ca="1"/>
        <v>0</v>
      </c>
      <c r="C5244" t="b">
        <f ca="1"/>
        <v>0</v>
      </c>
    </row>
    <row r="5245" spans="1:3" hidden="1">
      <c r="A5245" t="b">
        <f ca="1"/>
        <v>0</v>
      </c>
      <c r="B5245" t="b">
        <f ca="1"/>
        <v>0</v>
      </c>
      <c r="C5245" t="b">
        <f ca="1"/>
        <v>0</v>
      </c>
    </row>
    <row r="5246" spans="1:3" hidden="1">
      <c r="A5246" t="b">
        <f ca="1"/>
        <v>0</v>
      </c>
      <c r="B5246" t="b">
        <f ca="1"/>
        <v>0</v>
      </c>
      <c r="C5246" t="b">
        <f ca="1"/>
        <v>0</v>
      </c>
    </row>
    <row r="5247" spans="1:3" hidden="1">
      <c r="A5247" t="b">
        <f ca="1"/>
        <v>0</v>
      </c>
      <c r="B5247" t="b">
        <f ca="1"/>
        <v>0</v>
      </c>
      <c r="C5247" t="b">
        <f ca="1"/>
        <v>0</v>
      </c>
    </row>
    <row r="5248" spans="1:3" hidden="1">
      <c r="A5248" t="b">
        <f ca="1"/>
        <v>0</v>
      </c>
      <c r="B5248" t="b">
        <f ca="1"/>
        <v>0</v>
      </c>
      <c r="C5248" t="b">
        <f ca="1"/>
        <v>0</v>
      </c>
    </row>
    <row r="5249" spans="1:3" hidden="1">
      <c r="A5249" t="b">
        <f ca="1"/>
        <v>0</v>
      </c>
      <c r="B5249" t="b">
        <f ca="1"/>
        <v>0</v>
      </c>
      <c r="C5249" t="b">
        <f ca="1"/>
        <v>0</v>
      </c>
    </row>
    <row r="5250" spans="1:3" hidden="1">
      <c r="A5250" t="b">
        <f ca="1"/>
        <v>0</v>
      </c>
      <c r="B5250" t="b">
        <f ca="1"/>
        <v>0</v>
      </c>
      <c r="C5250" t="b">
        <f ca="1"/>
        <v>0</v>
      </c>
    </row>
    <row r="5251" spans="1:3" hidden="1">
      <c r="A5251" t="b">
        <f ca="1"/>
        <v>0</v>
      </c>
      <c r="B5251" t="b">
        <f ca="1"/>
        <v>0</v>
      </c>
      <c r="C5251" t="b">
        <f ca="1"/>
        <v>0</v>
      </c>
    </row>
    <row r="5252" spans="1:3" hidden="1">
      <c r="A5252" t="b">
        <f ca="1"/>
        <v>0</v>
      </c>
      <c r="B5252" t="b">
        <f ca="1"/>
        <v>0</v>
      </c>
      <c r="C5252" t="b">
        <f ca="1"/>
        <v>0</v>
      </c>
    </row>
    <row r="5253" spans="1:3" hidden="1">
      <c r="A5253" t="b">
        <f ca="1"/>
        <v>0</v>
      </c>
      <c r="B5253" t="b">
        <f ca="1"/>
        <v>0</v>
      </c>
      <c r="C5253" t="b">
        <f ca="1"/>
        <v>0</v>
      </c>
    </row>
    <row r="5254" spans="1:3" hidden="1">
      <c r="A5254" t="b">
        <f ca="1"/>
        <v>0</v>
      </c>
      <c r="B5254" t="b">
        <f ca="1"/>
        <v>0</v>
      </c>
      <c r="C5254" t="b">
        <f ca="1"/>
        <v>0</v>
      </c>
    </row>
    <row r="5255" spans="1:3" hidden="1">
      <c r="A5255" t="b">
        <f ca="1"/>
        <v>0</v>
      </c>
      <c r="B5255" t="b">
        <f ca="1"/>
        <v>0</v>
      </c>
      <c r="C5255" t="b">
        <f ca="1"/>
        <v>0</v>
      </c>
    </row>
    <row r="5256" spans="1:3" hidden="1">
      <c r="A5256" t="b">
        <f ca="1"/>
        <v>0</v>
      </c>
      <c r="B5256" t="b">
        <f ca="1"/>
        <v>0</v>
      </c>
      <c r="C5256" t="b">
        <f ca="1"/>
        <v>0</v>
      </c>
    </row>
    <row r="5257" spans="1:3" hidden="1">
      <c r="A5257" t="b">
        <f ca="1"/>
        <v>0</v>
      </c>
      <c r="B5257" t="b">
        <f ca="1"/>
        <v>0</v>
      </c>
      <c r="C5257" t="b">
        <f ca="1"/>
        <v>0</v>
      </c>
    </row>
    <row r="5258" spans="1:3" hidden="1">
      <c r="A5258" t="b">
        <f ca="1"/>
        <v>0</v>
      </c>
      <c r="B5258" t="b">
        <f ca="1"/>
        <v>0</v>
      </c>
      <c r="C5258" t="b">
        <f ca="1"/>
        <v>0</v>
      </c>
    </row>
    <row r="5259" spans="1:3" hidden="1">
      <c r="A5259" t="b">
        <f ca="1"/>
        <v>0</v>
      </c>
      <c r="B5259" t="b">
        <f ca="1"/>
        <v>0</v>
      </c>
      <c r="C5259" t="b">
        <f ca="1"/>
        <v>0</v>
      </c>
    </row>
    <row r="5260" spans="1:3" hidden="1">
      <c r="A5260" t="b">
        <f ca="1"/>
        <v>0</v>
      </c>
      <c r="B5260" t="b">
        <f ca="1"/>
        <v>0</v>
      </c>
      <c r="C5260" t="b">
        <f ca="1"/>
        <v>0</v>
      </c>
    </row>
    <row r="5261" spans="1:3" hidden="1">
      <c r="A5261" t="b">
        <f ca="1"/>
        <v>0</v>
      </c>
      <c r="B5261" t="b">
        <f ca="1"/>
        <v>0</v>
      </c>
      <c r="C5261" t="b">
        <f ca="1"/>
        <v>0</v>
      </c>
    </row>
    <row r="5262" spans="1:3" hidden="1">
      <c r="A5262" t="b">
        <f ca="1"/>
        <v>0</v>
      </c>
      <c r="B5262" t="b">
        <f ca="1"/>
        <v>0</v>
      </c>
      <c r="C5262" t="b">
        <f ca="1"/>
        <v>0</v>
      </c>
    </row>
    <row r="5263" spans="1:3" hidden="1">
      <c r="A5263" t="b">
        <f ca="1"/>
        <v>0</v>
      </c>
      <c r="B5263" t="b">
        <f ca="1"/>
        <v>0</v>
      </c>
      <c r="C5263" t="b">
        <f ca="1"/>
        <v>0</v>
      </c>
    </row>
    <row r="5264" spans="1:3" hidden="1">
      <c r="A5264" t="b">
        <f ca="1"/>
        <v>0</v>
      </c>
      <c r="B5264" t="b">
        <f ca="1"/>
        <v>0</v>
      </c>
      <c r="C5264" t="b">
        <f ca="1"/>
        <v>0</v>
      </c>
    </row>
    <row r="5265" spans="1:3" hidden="1">
      <c r="A5265" t="b">
        <f ca="1"/>
        <v>0</v>
      </c>
      <c r="B5265" t="b">
        <f ca="1"/>
        <v>0</v>
      </c>
      <c r="C5265" t="b">
        <f ca="1"/>
        <v>0</v>
      </c>
    </row>
    <row r="5266" spans="1:3" hidden="1">
      <c r="A5266" t="b">
        <f ca="1"/>
        <v>0</v>
      </c>
      <c r="B5266" t="b">
        <f ca="1"/>
        <v>0</v>
      </c>
      <c r="C5266" t="b">
        <f ca="1"/>
        <v>0</v>
      </c>
    </row>
    <row r="5267" spans="1:3" hidden="1">
      <c r="A5267" t="b">
        <f ca="1"/>
        <v>0</v>
      </c>
      <c r="B5267" t="b">
        <f ca="1"/>
        <v>0</v>
      </c>
      <c r="C5267" t="b">
        <f ca="1"/>
        <v>0</v>
      </c>
    </row>
    <row r="5268" spans="1:3" hidden="1">
      <c r="A5268" t="b">
        <f ca="1"/>
        <v>0</v>
      </c>
      <c r="B5268" t="b">
        <f ca="1"/>
        <v>0</v>
      </c>
      <c r="C5268" t="b">
        <f ca="1"/>
        <v>0</v>
      </c>
    </row>
    <row r="5269" spans="1:3" hidden="1">
      <c r="A5269" t="b">
        <f ca="1"/>
        <v>0</v>
      </c>
      <c r="B5269" t="b">
        <f ca="1"/>
        <v>0</v>
      </c>
      <c r="C5269" t="b">
        <f ca="1"/>
        <v>0</v>
      </c>
    </row>
    <row r="5270" spans="1:3" hidden="1">
      <c r="A5270" t="b">
        <f ca="1"/>
        <v>0</v>
      </c>
      <c r="B5270" t="b">
        <f ca="1"/>
        <v>0</v>
      </c>
      <c r="C5270" t="b">
        <f ca="1"/>
        <v>0</v>
      </c>
    </row>
    <row r="5271" spans="1:3" hidden="1">
      <c r="A5271" t="b">
        <f ca="1"/>
        <v>0</v>
      </c>
      <c r="B5271" t="b">
        <f ca="1"/>
        <v>0</v>
      </c>
      <c r="C5271" t="b">
        <f ca="1"/>
        <v>0</v>
      </c>
    </row>
    <row r="5272" spans="1:3" hidden="1">
      <c r="A5272" t="b">
        <f ca="1"/>
        <v>0</v>
      </c>
      <c r="B5272" t="b">
        <f ca="1"/>
        <v>0</v>
      </c>
      <c r="C5272" t="b">
        <f ca="1"/>
        <v>0</v>
      </c>
    </row>
    <row r="5273" spans="1:3" hidden="1">
      <c r="A5273" t="b">
        <f ca="1"/>
        <v>0</v>
      </c>
      <c r="B5273" t="b">
        <f ca="1"/>
        <v>0</v>
      </c>
      <c r="C5273" t="b">
        <f ca="1"/>
        <v>0</v>
      </c>
    </row>
    <row r="5274" spans="1:3" hidden="1">
      <c r="A5274" t="b">
        <f ca="1"/>
        <v>0</v>
      </c>
      <c r="B5274" t="b">
        <f ca="1"/>
        <v>0</v>
      </c>
      <c r="C5274" t="b">
        <f ca="1"/>
        <v>0</v>
      </c>
    </row>
    <row r="5275" spans="1:3" hidden="1">
      <c r="A5275" t="b">
        <f ca="1"/>
        <v>0</v>
      </c>
      <c r="B5275" t="b">
        <f ca="1"/>
        <v>0</v>
      </c>
      <c r="C5275" t="b">
        <f ca="1"/>
        <v>0</v>
      </c>
    </row>
    <row r="5276" spans="1:3" hidden="1">
      <c r="A5276" t="b">
        <f ca="1"/>
        <v>0</v>
      </c>
      <c r="B5276" t="b">
        <f ca="1"/>
        <v>0</v>
      </c>
      <c r="C5276" t="b">
        <f ca="1"/>
        <v>0</v>
      </c>
    </row>
    <row r="5277" spans="1:3" hidden="1">
      <c r="A5277" t="b">
        <f ca="1"/>
        <v>0</v>
      </c>
      <c r="B5277" t="b">
        <f ca="1"/>
        <v>0</v>
      </c>
      <c r="C5277" t="b">
        <f ca="1"/>
        <v>0</v>
      </c>
    </row>
    <row r="5278" spans="1:3" hidden="1">
      <c r="A5278" t="b">
        <f ca="1"/>
        <v>0</v>
      </c>
      <c r="B5278" t="b">
        <f ca="1"/>
        <v>0</v>
      </c>
      <c r="C5278" t="b">
        <f ca="1"/>
        <v>0</v>
      </c>
    </row>
    <row r="5279" spans="1:3" hidden="1">
      <c r="A5279" t="b">
        <f ca="1"/>
        <v>0</v>
      </c>
      <c r="B5279" t="b">
        <f ca="1"/>
        <v>0</v>
      </c>
      <c r="C5279" t="b">
        <f ca="1"/>
        <v>0</v>
      </c>
    </row>
    <row r="5280" spans="1:3" hidden="1">
      <c r="A5280" t="b">
        <f ca="1"/>
        <v>0</v>
      </c>
      <c r="B5280" t="b">
        <f ca="1"/>
        <v>0</v>
      </c>
      <c r="C5280" t="b">
        <f ca="1"/>
        <v>0</v>
      </c>
    </row>
    <row r="5281" spans="1:3" hidden="1">
      <c r="A5281" t="b">
        <f ca="1"/>
        <v>0</v>
      </c>
      <c r="B5281" t="b">
        <f ca="1"/>
        <v>0</v>
      </c>
      <c r="C5281" t="b">
        <f ca="1"/>
        <v>0</v>
      </c>
    </row>
    <row r="5282" spans="1:3" hidden="1">
      <c r="A5282" t="b">
        <f ca="1"/>
        <v>0</v>
      </c>
      <c r="B5282" t="b">
        <f ca="1"/>
        <v>0</v>
      </c>
      <c r="C5282" t="b">
        <f ca="1"/>
        <v>0</v>
      </c>
    </row>
    <row r="5283" spans="1:3" hidden="1">
      <c r="A5283" t="b">
        <f ca="1"/>
        <v>0</v>
      </c>
      <c r="B5283" t="b">
        <f ca="1"/>
        <v>0</v>
      </c>
      <c r="C5283" t="b">
        <f ca="1"/>
        <v>0</v>
      </c>
    </row>
    <row r="5284" spans="1:3" hidden="1">
      <c r="A5284" t="b">
        <f ca="1"/>
        <v>0</v>
      </c>
      <c r="B5284" t="b">
        <f ca="1"/>
        <v>0</v>
      </c>
      <c r="C5284" t="b">
        <f ca="1"/>
        <v>0</v>
      </c>
    </row>
    <row r="5285" spans="1:3" hidden="1">
      <c r="A5285" t="b">
        <f ca="1"/>
        <v>0</v>
      </c>
      <c r="B5285" t="b">
        <f ca="1"/>
        <v>0</v>
      </c>
      <c r="C5285" t="b">
        <f ca="1"/>
        <v>0</v>
      </c>
    </row>
    <row r="5286" spans="1:3" hidden="1">
      <c r="A5286" t="b">
        <f ca="1"/>
        <v>0</v>
      </c>
      <c r="B5286" t="b">
        <f ca="1"/>
        <v>0</v>
      </c>
      <c r="C5286" t="b">
        <f ca="1"/>
        <v>0</v>
      </c>
    </row>
    <row r="5287" spans="1:3" hidden="1">
      <c r="A5287" t="b">
        <f ca="1"/>
        <v>0</v>
      </c>
      <c r="B5287" t="b">
        <f ca="1"/>
        <v>0</v>
      </c>
      <c r="C5287" t="b">
        <f ca="1"/>
        <v>0</v>
      </c>
    </row>
    <row r="5288" spans="1:3" hidden="1">
      <c r="A5288" t="b">
        <f ca="1"/>
        <v>0</v>
      </c>
      <c r="B5288" t="b">
        <f ca="1"/>
        <v>0</v>
      </c>
      <c r="C5288" t="b">
        <f ca="1"/>
        <v>0</v>
      </c>
    </row>
    <row r="5289" spans="1:3" hidden="1">
      <c r="A5289" t="b">
        <f ca="1"/>
        <v>0</v>
      </c>
      <c r="B5289" t="b">
        <f ca="1"/>
        <v>0</v>
      </c>
      <c r="C5289" t="b">
        <f ca="1"/>
        <v>0</v>
      </c>
    </row>
    <row r="5290" spans="1:3" hidden="1">
      <c r="A5290" t="b">
        <f ca="1"/>
        <v>0</v>
      </c>
      <c r="B5290" t="b">
        <f ca="1"/>
        <v>0</v>
      </c>
      <c r="C5290" t="b">
        <f ca="1"/>
        <v>0</v>
      </c>
    </row>
    <row r="5291" spans="1:3" hidden="1">
      <c r="A5291" t="b">
        <f ca="1"/>
        <v>0</v>
      </c>
      <c r="B5291" t="b">
        <f ca="1"/>
        <v>0</v>
      </c>
      <c r="C5291" t="b">
        <f ca="1"/>
        <v>0</v>
      </c>
    </row>
    <row r="5292" spans="1:3" hidden="1">
      <c r="A5292" t="b">
        <f ca="1"/>
        <v>0</v>
      </c>
      <c r="B5292" t="b">
        <f ca="1"/>
        <v>0</v>
      </c>
      <c r="C5292" t="b">
        <f ca="1"/>
        <v>0</v>
      </c>
    </row>
    <row r="5293" spans="1:3" hidden="1">
      <c r="A5293" t="b">
        <f ca="1"/>
        <v>0</v>
      </c>
      <c r="B5293" t="b">
        <f ca="1"/>
        <v>0</v>
      </c>
      <c r="C5293" t="b">
        <f ca="1"/>
        <v>0</v>
      </c>
    </row>
    <row r="5294" spans="1:3" hidden="1">
      <c r="A5294" t="b">
        <f ca="1"/>
        <v>0</v>
      </c>
      <c r="B5294" t="b">
        <f ca="1"/>
        <v>0</v>
      </c>
      <c r="C5294" t="b">
        <f ca="1"/>
        <v>0</v>
      </c>
    </row>
    <row r="5295" spans="1:3" hidden="1">
      <c r="A5295" t="b">
        <f ca="1"/>
        <v>0</v>
      </c>
      <c r="B5295" t="b">
        <f ca="1"/>
        <v>0</v>
      </c>
      <c r="C5295" t="b">
        <f ca="1"/>
        <v>0</v>
      </c>
    </row>
    <row r="5296" spans="1:3" hidden="1">
      <c r="A5296" t="b">
        <f ca="1"/>
        <v>0</v>
      </c>
      <c r="B5296" t="b">
        <f ca="1"/>
        <v>0</v>
      </c>
      <c r="C5296" t="b">
        <f ca="1"/>
        <v>0</v>
      </c>
    </row>
    <row r="5297" spans="1:3" hidden="1">
      <c r="A5297" t="b">
        <f ca="1"/>
        <v>0</v>
      </c>
      <c r="B5297" t="b">
        <f ca="1"/>
        <v>0</v>
      </c>
      <c r="C5297" t="b">
        <f ca="1"/>
        <v>0</v>
      </c>
    </row>
    <row r="5298" spans="1:3" hidden="1">
      <c r="A5298" t="b">
        <f ca="1"/>
        <v>0</v>
      </c>
      <c r="B5298" t="b">
        <f ca="1"/>
        <v>0</v>
      </c>
      <c r="C5298" t="b">
        <f ca="1"/>
        <v>0</v>
      </c>
    </row>
    <row r="5299" spans="1:3" hidden="1">
      <c r="A5299" t="b">
        <f ca="1"/>
        <v>0</v>
      </c>
      <c r="B5299" t="b">
        <f ca="1"/>
        <v>0</v>
      </c>
      <c r="C5299" t="b">
        <f ca="1"/>
        <v>0</v>
      </c>
    </row>
    <row r="5300" spans="1:3" hidden="1">
      <c r="A5300" t="b">
        <f ca="1"/>
        <v>0</v>
      </c>
      <c r="B5300" t="b">
        <f ca="1"/>
        <v>0</v>
      </c>
      <c r="C5300" t="b">
        <f ca="1"/>
        <v>0</v>
      </c>
    </row>
    <row r="5301" spans="1:3" hidden="1">
      <c r="A5301" t="b">
        <f ca="1"/>
        <v>0</v>
      </c>
      <c r="B5301" t="b">
        <f ca="1"/>
        <v>0</v>
      </c>
      <c r="C5301" t="b">
        <f ca="1"/>
        <v>0</v>
      </c>
    </row>
    <row r="5302" spans="1:3" hidden="1">
      <c r="A5302" t="b">
        <f ca="1"/>
        <v>0</v>
      </c>
      <c r="B5302" t="b">
        <f ca="1"/>
        <v>0</v>
      </c>
      <c r="C5302" t="b">
        <f ca="1"/>
        <v>0</v>
      </c>
    </row>
    <row r="5303" spans="1:3" hidden="1">
      <c r="A5303" t="b">
        <f ca="1"/>
        <v>0</v>
      </c>
      <c r="B5303" t="b">
        <f ca="1"/>
        <v>0</v>
      </c>
      <c r="C5303" t="b">
        <f ca="1"/>
        <v>0</v>
      </c>
    </row>
    <row r="5304" spans="1:3" hidden="1">
      <c r="A5304" t="b">
        <f ca="1"/>
        <v>0</v>
      </c>
      <c r="B5304" t="b">
        <f ca="1"/>
        <v>0</v>
      </c>
      <c r="C5304" t="b">
        <f ca="1"/>
        <v>0</v>
      </c>
    </row>
    <row r="5305" spans="1:3" hidden="1">
      <c r="A5305" t="b">
        <f ca="1"/>
        <v>0</v>
      </c>
      <c r="B5305" t="b">
        <f ca="1"/>
        <v>0</v>
      </c>
      <c r="C5305" t="b">
        <f ca="1"/>
        <v>0</v>
      </c>
    </row>
    <row r="5306" spans="1:3" hidden="1">
      <c r="A5306" t="b">
        <f ca="1"/>
        <v>0</v>
      </c>
      <c r="B5306" t="b">
        <f ca="1"/>
        <v>0</v>
      </c>
      <c r="C5306" t="b">
        <f ca="1"/>
        <v>0</v>
      </c>
    </row>
    <row r="5307" spans="1:3" hidden="1">
      <c r="A5307" t="b">
        <f ca="1"/>
        <v>0</v>
      </c>
      <c r="B5307" t="b">
        <f ca="1"/>
        <v>0</v>
      </c>
      <c r="C5307" t="b">
        <f ca="1"/>
        <v>0</v>
      </c>
    </row>
    <row r="5308" spans="1:3" hidden="1">
      <c r="A5308" t="b">
        <f ca="1"/>
        <v>0</v>
      </c>
      <c r="B5308" t="b">
        <f ca="1"/>
        <v>0</v>
      </c>
      <c r="C5308" t="b">
        <f ca="1"/>
        <v>0</v>
      </c>
    </row>
    <row r="5309" spans="1:3" hidden="1">
      <c r="A5309" t="b">
        <f ca="1"/>
        <v>0</v>
      </c>
      <c r="B5309" t="b">
        <f ca="1"/>
        <v>0</v>
      </c>
      <c r="C5309" t="b">
        <f ca="1"/>
        <v>0</v>
      </c>
    </row>
    <row r="5310" spans="1:3" hidden="1">
      <c r="A5310" t="b">
        <f ca="1"/>
        <v>0</v>
      </c>
      <c r="B5310" t="b">
        <f ca="1"/>
        <v>0</v>
      </c>
      <c r="C5310" t="b">
        <f ca="1"/>
        <v>0</v>
      </c>
    </row>
    <row r="5311" spans="1:3" hidden="1">
      <c r="A5311" t="b">
        <f ca="1"/>
        <v>0</v>
      </c>
      <c r="B5311" t="b">
        <f ca="1"/>
        <v>0</v>
      </c>
      <c r="C5311" t="b">
        <f ca="1"/>
        <v>0</v>
      </c>
    </row>
    <row r="5312" spans="1:3" hidden="1">
      <c r="A5312" t="b">
        <f ca="1"/>
        <v>0</v>
      </c>
      <c r="B5312" t="b">
        <f ca="1"/>
        <v>0</v>
      </c>
      <c r="C5312" t="b">
        <f ca="1"/>
        <v>0</v>
      </c>
    </row>
    <row r="5313" spans="1:3" hidden="1">
      <c r="A5313" t="b">
        <f ca="1"/>
        <v>0</v>
      </c>
      <c r="B5313" t="b">
        <f ca="1"/>
        <v>0</v>
      </c>
      <c r="C5313" t="b">
        <f ca="1"/>
        <v>0</v>
      </c>
    </row>
    <row r="5314" spans="1:3" hidden="1">
      <c r="A5314" t="b">
        <f ca="1"/>
        <v>0</v>
      </c>
      <c r="B5314" t="b">
        <f ca="1"/>
        <v>0</v>
      </c>
      <c r="C5314" t="b">
        <f ca="1"/>
        <v>0</v>
      </c>
    </row>
    <row r="5315" spans="1:3" hidden="1">
      <c r="A5315" t="b">
        <f ca="1"/>
        <v>0</v>
      </c>
      <c r="B5315" t="b">
        <f ca="1"/>
        <v>0</v>
      </c>
      <c r="C5315" t="b">
        <f ca="1"/>
        <v>0</v>
      </c>
    </row>
    <row r="5316" spans="1:3" hidden="1">
      <c r="A5316" t="b">
        <f ca="1"/>
        <v>0</v>
      </c>
      <c r="B5316" t="b">
        <f ca="1"/>
        <v>0</v>
      </c>
      <c r="C5316" t="b">
        <f ca="1"/>
        <v>0</v>
      </c>
    </row>
    <row r="5317" spans="1:3" hidden="1">
      <c r="A5317" t="b">
        <f ca="1"/>
        <v>0</v>
      </c>
      <c r="B5317" t="b">
        <f ca="1"/>
        <v>0</v>
      </c>
      <c r="C5317" t="b">
        <f ca="1"/>
        <v>0</v>
      </c>
    </row>
    <row r="5318" spans="1:3" hidden="1">
      <c r="A5318" t="b">
        <f ca="1"/>
        <v>0</v>
      </c>
      <c r="B5318" t="b">
        <f ca="1"/>
        <v>0</v>
      </c>
      <c r="C5318" t="b">
        <f ca="1"/>
        <v>0</v>
      </c>
    </row>
    <row r="5319" spans="1:3" hidden="1">
      <c r="A5319" t="b">
        <f ca="1"/>
        <v>0</v>
      </c>
      <c r="B5319" t="b">
        <f ca="1"/>
        <v>0</v>
      </c>
      <c r="C5319" t="b">
        <f ca="1"/>
        <v>0</v>
      </c>
    </row>
    <row r="5320" spans="1:3" hidden="1">
      <c r="A5320" t="b">
        <f ca="1"/>
        <v>0</v>
      </c>
      <c r="B5320" t="b">
        <f ca="1"/>
        <v>0</v>
      </c>
      <c r="C5320" t="b">
        <f ca="1"/>
        <v>0</v>
      </c>
    </row>
    <row r="5321" spans="1:3" hidden="1">
      <c r="A5321" t="b">
        <f ca="1"/>
        <v>0</v>
      </c>
      <c r="B5321" t="b">
        <f ca="1"/>
        <v>0</v>
      </c>
      <c r="C5321" t="b">
        <f ca="1"/>
        <v>0</v>
      </c>
    </row>
    <row r="5322" spans="1:3" hidden="1">
      <c r="A5322" t="b">
        <f ca="1"/>
        <v>0</v>
      </c>
      <c r="B5322" t="b">
        <f ca="1"/>
        <v>0</v>
      </c>
      <c r="C5322" t="b">
        <f ca="1"/>
        <v>0</v>
      </c>
    </row>
    <row r="5323" spans="1:3" hidden="1">
      <c r="A5323" t="b">
        <f ca="1"/>
        <v>0</v>
      </c>
      <c r="B5323" t="b">
        <f ca="1"/>
        <v>0</v>
      </c>
      <c r="C5323" t="b">
        <f ca="1"/>
        <v>0</v>
      </c>
    </row>
    <row r="5324" spans="1:3" hidden="1">
      <c r="A5324" t="b">
        <f ca="1"/>
        <v>0</v>
      </c>
      <c r="B5324" t="b">
        <f ca="1"/>
        <v>0</v>
      </c>
      <c r="C5324" t="b">
        <f ca="1"/>
        <v>0</v>
      </c>
    </row>
    <row r="5325" spans="1:3" hidden="1">
      <c r="A5325" t="b">
        <f ca="1"/>
        <v>0</v>
      </c>
      <c r="B5325" t="b">
        <f ca="1"/>
        <v>0</v>
      </c>
      <c r="C5325" t="b">
        <f ca="1"/>
        <v>0</v>
      </c>
    </row>
    <row r="5326" spans="1:3" hidden="1">
      <c r="A5326" t="b">
        <f ca="1"/>
        <v>0</v>
      </c>
      <c r="B5326" t="b">
        <f ca="1"/>
        <v>0</v>
      </c>
      <c r="C5326" t="b">
        <f ca="1"/>
        <v>0</v>
      </c>
    </row>
    <row r="5327" spans="1:3" hidden="1">
      <c r="A5327" t="b">
        <f ca="1"/>
        <v>0</v>
      </c>
      <c r="B5327" t="b">
        <f ca="1"/>
        <v>0</v>
      </c>
      <c r="C5327" t="b">
        <f ca="1"/>
        <v>0</v>
      </c>
    </row>
    <row r="5328" spans="1:3" hidden="1">
      <c r="A5328" t="b">
        <f ca="1"/>
        <v>0</v>
      </c>
      <c r="B5328" t="b">
        <f ca="1"/>
        <v>0</v>
      </c>
      <c r="C5328" t="b">
        <f ca="1"/>
        <v>0</v>
      </c>
    </row>
    <row r="5329" spans="1:3" hidden="1">
      <c r="A5329" t="b">
        <f ca="1"/>
        <v>0</v>
      </c>
      <c r="B5329" t="b">
        <f ca="1"/>
        <v>0</v>
      </c>
      <c r="C5329" t="b">
        <f ca="1"/>
        <v>0</v>
      </c>
    </row>
    <row r="5330" spans="1:3" hidden="1">
      <c r="A5330" t="b">
        <f ca="1"/>
        <v>0</v>
      </c>
      <c r="B5330" t="b">
        <f ca="1"/>
        <v>0</v>
      </c>
      <c r="C5330" t="b">
        <f ca="1"/>
        <v>0</v>
      </c>
    </row>
    <row r="5331" spans="1:3" hidden="1">
      <c r="A5331" t="b">
        <f ca="1"/>
        <v>0</v>
      </c>
      <c r="B5331" t="b">
        <f ca="1"/>
        <v>0</v>
      </c>
      <c r="C5331" t="b">
        <f ca="1"/>
        <v>0</v>
      </c>
    </row>
    <row r="5332" spans="1:3" hidden="1">
      <c r="A5332" t="b">
        <f ca="1"/>
        <v>0</v>
      </c>
      <c r="B5332" t="b">
        <f ca="1"/>
        <v>0</v>
      </c>
      <c r="C5332" t="b">
        <f ca="1"/>
        <v>0</v>
      </c>
    </row>
    <row r="5333" spans="1:3" hidden="1">
      <c r="A5333" t="b">
        <f ca="1"/>
        <v>0</v>
      </c>
      <c r="B5333" t="b">
        <f ca="1"/>
        <v>0</v>
      </c>
      <c r="C5333" t="b">
        <f ca="1"/>
        <v>0</v>
      </c>
    </row>
    <row r="5334" spans="1:3" hidden="1">
      <c r="A5334" t="b">
        <f ca="1"/>
        <v>0</v>
      </c>
      <c r="B5334" t="b">
        <f ca="1"/>
        <v>0</v>
      </c>
      <c r="C5334" t="b">
        <f ca="1"/>
        <v>0</v>
      </c>
    </row>
    <row r="5335" spans="1:3" hidden="1">
      <c r="A5335" t="b">
        <f ca="1"/>
        <v>0</v>
      </c>
      <c r="B5335" t="b">
        <f ca="1"/>
        <v>0</v>
      </c>
      <c r="C5335" t="b">
        <f ca="1"/>
        <v>0</v>
      </c>
    </row>
    <row r="5336" spans="1:3" hidden="1">
      <c r="A5336" t="b">
        <f ca="1"/>
        <v>0</v>
      </c>
      <c r="B5336" t="b">
        <f ca="1"/>
        <v>0</v>
      </c>
      <c r="C5336" t="b">
        <f ca="1"/>
        <v>0</v>
      </c>
    </row>
    <row r="5337" spans="1:3" hidden="1">
      <c r="A5337" t="b">
        <f ca="1"/>
        <v>0</v>
      </c>
      <c r="B5337" t="b">
        <f ca="1"/>
        <v>0</v>
      </c>
      <c r="C5337" t="b">
        <f ca="1"/>
        <v>0</v>
      </c>
    </row>
    <row r="5338" spans="1:3" hidden="1">
      <c r="A5338" t="b">
        <f ca="1"/>
        <v>0</v>
      </c>
      <c r="B5338" t="b">
        <f ca="1"/>
        <v>0</v>
      </c>
      <c r="C5338" t="b">
        <f ca="1"/>
        <v>0</v>
      </c>
    </row>
    <row r="5339" spans="1:3" hidden="1">
      <c r="A5339" t="b">
        <f ca="1"/>
        <v>0</v>
      </c>
      <c r="B5339" t="b">
        <f ca="1"/>
        <v>0</v>
      </c>
      <c r="C5339" t="b">
        <f ca="1"/>
        <v>0</v>
      </c>
    </row>
    <row r="5340" spans="1:3" hidden="1">
      <c r="A5340" t="b">
        <f ca="1"/>
        <v>0</v>
      </c>
      <c r="B5340" t="b">
        <f ca="1"/>
        <v>0</v>
      </c>
      <c r="C5340" t="b">
        <f ca="1"/>
        <v>0</v>
      </c>
    </row>
    <row r="5341" spans="1:3" hidden="1">
      <c r="A5341" t="b">
        <f ca="1"/>
        <v>0</v>
      </c>
      <c r="B5341" t="b">
        <f ca="1"/>
        <v>0</v>
      </c>
      <c r="C5341" t="b">
        <f ca="1"/>
        <v>0</v>
      </c>
    </row>
    <row r="5342" spans="1:3" hidden="1">
      <c r="A5342" t="b">
        <f ca="1"/>
        <v>0</v>
      </c>
      <c r="B5342" t="b">
        <f ca="1"/>
        <v>0</v>
      </c>
      <c r="C5342" t="b">
        <f ca="1"/>
        <v>0</v>
      </c>
    </row>
    <row r="5343" spans="1:3" hidden="1">
      <c r="A5343" t="b">
        <f ca="1"/>
        <v>0</v>
      </c>
      <c r="B5343" t="b">
        <f ca="1"/>
        <v>0</v>
      </c>
      <c r="C5343" t="b">
        <f ca="1"/>
        <v>0</v>
      </c>
    </row>
    <row r="5344" spans="1:3" hidden="1">
      <c r="A5344" t="b">
        <f ca="1"/>
        <v>0</v>
      </c>
      <c r="B5344" t="b">
        <f ca="1"/>
        <v>0</v>
      </c>
      <c r="C5344" t="b">
        <f ca="1"/>
        <v>0</v>
      </c>
    </row>
    <row r="5345" spans="1:3" hidden="1">
      <c r="A5345" t="b">
        <f ca="1"/>
        <v>0</v>
      </c>
      <c r="B5345" t="b">
        <f ca="1"/>
        <v>0</v>
      </c>
      <c r="C5345" t="b">
        <f ca="1"/>
        <v>0</v>
      </c>
    </row>
    <row r="5346" spans="1:3" hidden="1">
      <c r="A5346" t="b">
        <f ca="1"/>
        <v>0</v>
      </c>
      <c r="B5346" t="b">
        <f ca="1"/>
        <v>0</v>
      </c>
      <c r="C5346" t="b">
        <f ca="1"/>
        <v>0</v>
      </c>
    </row>
    <row r="5347" spans="1:3" hidden="1">
      <c r="A5347" t="b">
        <f ca="1"/>
        <v>0</v>
      </c>
      <c r="B5347" t="b">
        <f ca="1"/>
        <v>0</v>
      </c>
      <c r="C5347" t="b">
        <f ca="1"/>
        <v>0</v>
      </c>
    </row>
    <row r="5348" spans="1:3" hidden="1">
      <c r="A5348" t="b">
        <f ca="1"/>
        <v>0</v>
      </c>
      <c r="B5348" t="b">
        <f ca="1"/>
        <v>0</v>
      </c>
      <c r="C5348" t="b">
        <f ca="1"/>
        <v>0</v>
      </c>
    </row>
    <row r="5349" spans="1:3" hidden="1">
      <c r="A5349" t="b">
        <f ca="1"/>
        <v>0</v>
      </c>
      <c r="B5349" t="b">
        <f ca="1"/>
        <v>0</v>
      </c>
      <c r="C5349" t="b">
        <f ca="1"/>
        <v>0</v>
      </c>
    </row>
    <row r="5350" spans="1:3" hidden="1">
      <c r="A5350" t="b">
        <f ca="1"/>
        <v>0</v>
      </c>
      <c r="B5350" t="b">
        <f ca="1"/>
        <v>0</v>
      </c>
      <c r="C5350" t="b">
        <f ca="1"/>
        <v>0</v>
      </c>
    </row>
    <row r="5351" spans="1:3" hidden="1">
      <c r="A5351" t="b">
        <f ca="1"/>
        <v>0</v>
      </c>
      <c r="B5351" t="b">
        <f ca="1"/>
        <v>0</v>
      </c>
      <c r="C5351" t="b">
        <f ca="1"/>
        <v>0</v>
      </c>
    </row>
    <row r="5352" spans="1:3" hidden="1">
      <c r="A5352" t="b">
        <f ca="1"/>
        <v>0</v>
      </c>
      <c r="B5352" t="b">
        <f ca="1"/>
        <v>0</v>
      </c>
      <c r="C5352" t="b">
        <f ca="1"/>
        <v>0</v>
      </c>
    </row>
    <row r="5353" spans="1:3" hidden="1">
      <c r="A5353" t="b">
        <f ca="1"/>
        <v>0</v>
      </c>
      <c r="B5353" t="b">
        <f ca="1"/>
        <v>0</v>
      </c>
      <c r="C5353" t="b">
        <f ca="1"/>
        <v>0</v>
      </c>
    </row>
    <row r="5354" spans="1:3" hidden="1">
      <c r="A5354" t="b">
        <f ca="1"/>
        <v>0</v>
      </c>
      <c r="B5354" t="b">
        <f ca="1"/>
        <v>0</v>
      </c>
      <c r="C5354" t="b">
        <f ca="1"/>
        <v>0</v>
      </c>
    </row>
    <row r="5355" spans="1:3" hidden="1">
      <c r="A5355" t="b">
        <f ca="1"/>
        <v>0</v>
      </c>
      <c r="B5355" t="b">
        <f ca="1"/>
        <v>0</v>
      </c>
      <c r="C5355" t="b">
        <f ca="1"/>
        <v>0</v>
      </c>
    </row>
    <row r="5356" spans="1:3" hidden="1">
      <c r="A5356" t="b">
        <f ca="1"/>
        <v>0</v>
      </c>
      <c r="B5356" t="b">
        <f ca="1"/>
        <v>0</v>
      </c>
      <c r="C5356" t="b">
        <f ca="1"/>
        <v>0</v>
      </c>
    </row>
    <row r="5357" spans="1:3" hidden="1">
      <c r="A5357" t="b">
        <f ca="1"/>
        <v>0</v>
      </c>
      <c r="B5357" t="b">
        <f ca="1"/>
        <v>0</v>
      </c>
      <c r="C5357" t="b">
        <f ca="1"/>
        <v>0</v>
      </c>
    </row>
    <row r="5358" spans="1:3" hidden="1">
      <c r="A5358" t="b">
        <f ca="1"/>
        <v>0</v>
      </c>
      <c r="B5358" t="b">
        <f ca="1"/>
        <v>0</v>
      </c>
      <c r="C5358" t="b">
        <f ca="1"/>
        <v>0</v>
      </c>
    </row>
    <row r="5359" spans="1:3" hidden="1">
      <c r="A5359" t="b">
        <f ca="1"/>
        <v>0</v>
      </c>
      <c r="B5359" t="b">
        <f ca="1"/>
        <v>0</v>
      </c>
      <c r="C5359" t="b">
        <f ca="1"/>
        <v>0</v>
      </c>
    </row>
    <row r="5360" spans="1:3" hidden="1">
      <c r="A5360" t="b">
        <f ca="1"/>
        <v>0</v>
      </c>
      <c r="B5360" t="b">
        <f ca="1"/>
        <v>0</v>
      </c>
      <c r="C5360" t="b">
        <f ca="1"/>
        <v>0</v>
      </c>
    </row>
    <row r="5361" spans="1:3" hidden="1">
      <c r="A5361" t="b">
        <f ca="1"/>
        <v>0</v>
      </c>
      <c r="B5361" t="b">
        <f ca="1"/>
        <v>0</v>
      </c>
      <c r="C5361" t="b">
        <f ca="1"/>
        <v>0</v>
      </c>
    </row>
    <row r="5362" spans="1:3" hidden="1">
      <c r="A5362" t="b">
        <f ca="1"/>
        <v>0</v>
      </c>
      <c r="B5362" t="b">
        <f ca="1"/>
        <v>0</v>
      </c>
      <c r="C5362" t="b">
        <f ca="1"/>
        <v>0</v>
      </c>
    </row>
    <row r="5363" spans="1:3" hidden="1">
      <c r="A5363" t="b">
        <f ca="1"/>
        <v>0</v>
      </c>
      <c r="B5363" t="b">
        <f ca="1"/>
        <v>0</v>
      </c>
      <c r="C5363" t="b">
        <f ca="1"/>
        <v>0</v>
      </c>
    </row>
    <row r="5364" spans="1:3" hidden="1">
      <c r="A5364" t="b">
        <f ca="1"/>
        <v>0</v>
      </c>
      <c r="B5364" t="b">
        <f ca="1"/>
        <v>0</v>
      </c>
      <c r="C5364" t="b">
        <f ca="1"/>
        <v>0</v>
      </c>
    </row>
    <row r="5365" spans="1:3" hidden="1">
      <c r="A5365" t="b">
        <f ca="1"/>
        <v>0</v>
      </c>
      <c r="B5365" t="b">
        <f ca="1"/>
        <v>0</v>
      </c>
      <c r="C5365" t="b">
        <f ca="1"/>
        <v>0</v>
      </c>
    </row>
    <row r="5366" spans="1:3" hidden="1">
      <c r="A5366" t="b">
        <f ca="1"/>
        <v>0</v>
      </c>
      <c r="B5366" t="b">
        <f ca="1"/>
        <v>0</v>
      </c>
      <c r="C5366" t="b">
        <f ca="1"/>
        <v>0</v>
      </c>
    </row>
    <row r="5367" spans="1:3" hidden="1">
      <c r="A5367" t="b">
        <f ca="1"/>
        <v>0</v>
      </c>
      <c r="B5367" t="b">
        <f ca="1"/>
        <v>0</v>
      </c>
      <c r="C5367" t="b">
        <f ca="1"/>
        <v>0</v>
      </c>
    </row>
    <row r="5368" spans="1:3" hidden="1">
      <c r="A5368" t="b">
        <f ca="1"/>
        <v>0</v>
      </c>
      <c r="B5368" t="b">
        <f ca="1"/>
        <v>0</v>
      </c>
      <c r="C5368" t="b">
        <f ca="1"/>
        <v>0</v>
      </c>
    </row>
    <row r="5369" spans="1:3" hidden="1">
      <c r="A5369" t="b">
        <f ca="1"/>
        <v>0</v>
      </c>
      <c r="B5369" t="b">
        <f ca="1"/>
        <v>0</v>
      </c>
      <c r="C5369" t="b">
        <f ca="1"/>
        <v>0</v>
      </c>
    </row>
    <row r="5370" spans="1:3" hidden="1">
      <c r="A5370" t="b">
        <f ca="1"/>
        <v>0</v>
      </c>
      <c r="B5370" t="b">
        <f ca="1"/>
        <v>0</v>
      </c>
      <c r="C5370" t="b">
        <f ca="1"/>
        <v>0</v>
      </c>
    </row>
    <row r="5371" spans="1:3" hidden="1">
      <c r="A5371" t="b">
        <f ca="1"/>
        <v>0</v>
      </c>
      <c r="B5371" t="b">
        <f ca="1"/>
        <v>0</v>
      </c>
      <c r="C5371" t="b">
        <f ca="1"/>
        <v>0</v>
      </c>
    </row>
    <row r="5372" spans="1:3" hidden="1">
      <c r="A5372" t="b">
        <f ca="1"/>
        <v>0</v>
      </c>
      <c r="B5372" t="b">
        <f ca="1"/>
        <v>0</v>
      </c>
      <c r="C5372" t="b">
        <f ca="1"/>
        <v>0</v>
      </c>
    </row>
    <row r="5373" spans="1:3" hidden="1">
      <c r="A5373" t="b">
        <f ca="1"/>
        <v>0</v>
      </c>
      <c r="B5373" t="b">
        <f ca="1"/>
        <v>0</v>
      </c>
      <c r="C5373" t="b">
        <f ca="1"/>
        <v>0</v>
      </c>
    </row>
    <row r="5374" spans="1:3" hidden="1">
      <c r="A5374" t="b">
        <f ca="1"/>
        <v>0</v>
      </c>
      <c r="B5374" t="b">
        <f ca="1"/>
        <v>0</v>
      </c>
      <c r="C5374" t="b">
        <f ca="1"/>
        <v>0</v>
      </c>
    </row>
    <row r="5375" spans="1:3" hidden="1">
      <c r="A5375" t="b">
        <f ca="1"/>
        <v>0</v>
      </c>
      <c r="B5375" t="b">
        <f ca="1"/>
        <v>0</v>
      </c>
      <c r="C5375" t="b">
        <f ca="1"/>
        <v>0</v>
      </c>
    </row>
    <row r="5376" spans="1:3" hidden="1">
      <c r="A5376" t="b">
        <f ca="1"/>
        <v>0</v>
      </c>
      <c r="B5376" t="b">
        <f ca="1"/>
        <v>0</v>
      </c>
      <c r="C5376" t="b">
        <f ca="1"/>
        <v>0</v>
      </c>
    </row>
    <row r="5377" spans="1:3" hidden="1">
      <c r="A5377" t="b">
        <f ca="1"/>
        <v>0</v>
      </c>
      <c r="B5377" t="b">
        <f ca="1"/>
        <v>0</v>
      </c>
      <c r="C5377" t="b">
        <f ca="1"/>
        <v>0</v>
      </c>
    </row>
    <row r="5378" spans="1:3" hidden="1">
      <c r="A5378" t="b">
        <f ca="1"/>
        <v>0</v>
      </c>
      <c r="B5378" t="b">
        <f ca="1"/>
        <v>0</v>
      </c>
      <c r="C5378" t="b">
        <f ca="1"/>
        <v>0</v>
      </c>
    </row>
    <row r="5379" spans="1:3" hidden="1">
      <c r="A5379" t="b">
        <f ca="1"/>
        <v>0</v>
      </c>
      <c r="B5379" t="b">
        <f ca="1"/>
        <v>0</v>
      </c>
      <c r="C5379" t="b">
        <f ca="1"/>
        <v>0</v>
      </c>
    </row>
    <row r="5380" spans="1:3" hidden="1">
      <c r="A5380" t="b">
        <f ca="1"/>
        <v>0</v>
      </c>
      <c r="B5380" t="b">
        <f ca="1"/>
        <v>0</v>
      </c>
      <c r="C5380" t="b">
        <f ca="1"/>
        <v>0</v>
      </c>
    </row>
    <row r="5381" spans="1:3" hidden="1">
      <c r="A5381" t="b">
        <f ca="1"/>
        <v>0</v>
      </c>
      <c r="B5381" t="b">
        <f ca="1"/>
        <v>0</v>
      </c>
      <c r="C5381" t="b">
        <f ca="1"/>
        <v>0</v>
      </c>
    </row>
    <row r="5382" spans="1:3" hidden="1">
      <c r="A5382" t="b">
        <f ca="1"/>
        <v>0</v>
      </c>
      <c r="B5382" t="b">
        <f ca="1"/>
        <v>0</v>
      </c>
      <c r="C5382" t="b">
        <f ca="1"/>
        <v>0</v>
      </c>
    </row>
    <row r="5383" spans="1:3" hidden="1">
      <c r="A5383" t="b">
        <f ca="1"/>
        <v>0</v>
      </c>
      <c r="B5383" t="b">
        <f ca="1"/>
        <v>0</v>
      </c>
      <c r="C5383" t="b">
        <f ca="1"/>
        <v>0</v>
      </c>
    </row>
    <row r="5384" spans="1:3" hidden="1">
      <c r="A5384" t="b">
        <f ca="1"/>
        <v>0</v>
      </c>
      <c r="B5384" t="b">
        <f ca="1"/>
        <v>0</v>
      </c>
      <c r="C5384" t="b">
        <f ca="1"/>
        <v>0</v>
      </c>
    </row>
    <row r="5385" spans="1:3" hidden="1">
      <c r="A5385" t="b">
        <f ca="1"/>
        <v>0</v>
      </c>
      <c r="B5385" t="b">
        <f ca="1"/>
        <v>0</v>
      </c>
      <c r="C5385" t="b">
        <f ca="1"/>
        <v>0</v>
      </c>
    </row>
    <row r="5386" spans="1:3" hidden="1">
      <c r="A5386" t="b">
        <f ca="1"/>
        <v>0</v>
      </c>
      <c r="B5386" t="b">
        <f ca="1"/>
        <v>0</v>
      </c>
      <c r="C5386" t="b">
        <f ca="1"/>
        <v>0</v>
      </c>
    </row>
    <row r="5387" spans="1:3" hidden="1">
      <c r="A5387" t="b">
        <f ca="1"/>
        <v>0</v>
      </c>
      <c r="B5387" t="b">
        <f ca="1"/>
        <v>0</v>
      </c>
      <c r="C5387" t="b">
        <f ca="1"/>
        <v>0</v>
      </c>
    </row>
    <row r="5388" spans="1:3" hidden="1">
      <c r="A5388" t="b">
        <f ca="1"/>
        <v>0</v>
      </c>
      <c r="B5388" t="b">
        <f ca="1"/>
        <v>0</v>
      </c>
      <c r="C5388" t="b">
        <f ca="1"/>
        <v>0</v>
      </c>
    </row>
    <row r="5389" spans="1:3" hidden="1">
      <c r="A5389" t="b">
        <f ca="1"/>
        <v>0</v>
      </c>
      <c r="B5389" t="b">
        <f ca="1"/>
        <v>0</v>
      </c>
      <c r="C5389" t="b">
        <f ca="1"/>
        <v>0</v>
      </c>
    </row>
    <row r="5390" spans="1:3" hidden="1">
      <c r="A5390" t="b">
        <f ca="1"/>
        <v>0</v>
      </c>
      <c r="B5390" t="b">
        <f ca="1"/>
        <v>0</v>
      </c>
      <c r="C5390" t="b">
        <f ca="1"/>
        <v>0</v>
      </c>
    </row>
    <row r="5391" spans="1:3" hidden="1">
      <c r="A5391" t="b">
        <f ca="1"/>
        <v>0</v>
      </c>
      <c r="B5391" t="b">
        <f ca="1"/>
        <v>0</v>
      </c>
      <c r="C5391" t="b">
        <f ca="1"/>
        <v>0</v>
      </c>
    </row>
    <row r="5392" spans="1:3" hidden="1">
      <c r="A5392" t="b">
        <f ca="1"/>
        <v>0</v>
      </c>
      <c r="B5392" t="b">
        <f ca="1"/>
        <v>0</v>
      </c>
      <c r="C5392" t="b">
        <f ca="1"/>
        <v>0</v>
      </c>
    </row>
    <row r="5393" spans="1:3" hidden="1">
      <c r="A5393" t="b">
        <f ca="1"/>
        <v>0</v>
      </c>
      <c r="B5393" t="b">
        <f ca="1"/>
        <v>0</v>
      </c>
      <c r="C5393" t="b">
        <f ca="1"/>
        <v>0</v>
      </c>
    </row>
    <row r="5394" spans="1:3" hidden="1">
      <c r="A5394" t="b">
        <f ca="1"/>
        <v>0</v>
      </c>
      <c r="B5394" t="b">
        <f ca="1"/>
        <v>0</v>
      </c>
      <c r="C5394" t="b">
        <f ca="1"/>
        <v>0</v>
      </c>
    </row>
    <row r="5395" spans="1:3" hidden="1">
      <c r="A5395" t="b">
        <f ca="1"/>
        <v>0</v>
      </c>
      <c r="B5395" t="b">
        <f ca="1"/>
        <v>0</v>
      </c>
      <c r="C5395" t="b">
        <f ca="1"/>
        <v>0</v>
      </c>
    </row>
    <row r="5396" spans="1:3" hidden="1">
      <c r="A5396" t="b">
        <f ca="1"/>
        <v>0</v>
      </c>
      <c r="B5396" t="b">
        <f ca="1"/>
        <v>0</v>
      </c>
      <c r="C5396" t="b">
        <f ca="1"/>
        <v>0</v>
      </c>
    </row>
    <row r="5397" spans="1:3" hidden="1">
      <c r="A5397" t="b">
        <f ca="1"/>
        <v>0</v>
      </c>
      <c r="B5397" t="b">
        <f ca="1"/>
        <v>0</v>
      </c>
      <c r="C5397" t="b">
        <f ca="1"/>
        <v>0</v>
      </c>
    </row>
    <row r="5398" spans="1:3" hidden="1">
      <c r="A5398" t="b">
        <f ca="1"/>
        <v>0</v>
      </c>
      <c r="B5398" t="b">
        <f ca="1"/>
        <v>0</v>
      </c>
      <c r="C5398" t="b">
        <f ca="1"/>
        <v>0</v>
      </c>
    </row>
    <row r="5399" spans="1:3" hidden="1">
      <c r="A5399" t="b">
        <f ca="1"/>
        <v>0</v>
      </c>
      <c r="B5399" t="b">
        <f ca="1"/>
        <v>0</v>
      </c>
      <c r="C5399" t="b">
        <f ca="1"/>
        <v>0</v>
      </c>
    </row>
    <row r="5400" spans="1:3" hidden="1">
      <c r="A5400" t="b">
        <f ca="1"/>
        <v>0</v>
      </c>
      <c r="B5400" t="b">
        <f ca="1"/>
        <v>0</v>
      </c>
      <c r="C5400" t="b">
        <f ca="1"/>
        <v>0</v>
      </c>
    </row>
    <row r="5401" spans="1:3" hidden="1">
      <c r="A5401" t="b">
        <f ca="1"/>
        <v>0</v>
      </c>
      <c r="B5401" t="b">
        <f ca="1"/>
        <v>0</v>
      </c>
      <c r="C5401" t="b">
        <f ca="1"/>
        <v>0</v>
      </c>
    </row>
    <row r="5402" spans="1:3" hidden="1">
      <c r="A5402" t="b">
        <f ca="1"/>
        <v>0</v>
      </c>
      <c r="B5402" t="b">
        <f ca="1"/>
        <v>0</v>
      </c>
      <c r="C5402" t="b">
        <f ca="1"/>
        <v>0</v>
      </c>
    </row>
    <row r="5403" spans="1:3" hidden="1">
      <c r="A5403" t="b">
        <f ca="1"/>
        <v>0</v>
      </c>
      <c r="B5403" t="b">
        <f ca="1"/>
        <v>0</v>
      </c>
      <c r="C5403" t="b">
        <f ca="1"/>
        <v>0</v>
      </c>
    </row>
    <row r="5404" spans="1:3" hidden="1">
      <c r="A5404" t="b">
        <f ca="1"/>
        <v>0</v>
      </c>
      <c r="B5404" t="b">
        <f ca="1"/>
        <v>0</v>
      </c>
      <c r="C5404" t="b">
        <f ca="1"/>
        <v>0</v>
      </c>
    </row>
    <row r="5405" spans="1:3" hidden="1">
      <c r="A5405" t="b">
        <f ca="1"/>
        <v>0</v>
      </c>
      <c r="B5405" t="b">
        <f ca="1"/>
        <v>0</v>
      </c>
      <c r="C5405" t="b">
        <f ca="1"/>
        <v>0</v>
      </c>
    </row>
    <row r="5406" spans="1:3" hidden="1">
      <c r="A5406" t="b">
        <f ca="1"/>
        <v>0</v>
      </c>
      <c r="B5406" t="b">
        <f ca="1"/>
        <v>0</v>
      </c>
      <c r="C5406" t="b">
        <f ca="1"/>
        <v>0</v>
      </c>
    </row>
    <row r="5407" spans="1:3" hidden="1">
      <c r="A5407" t="b">
        <f ca="1"/>
        <v>0</v>
      </c>
      <c r="B5407" t="b">
        <f ca="1"/>
        <v>0</v>
      </c>
      <c r="C5407" t="b">
        <f ca="1"/>
        <v>0</v>
      </c>
    </row>
    <row r="5408" spans="1:3" hidden="1">
      <c r="A5408" t="b">
        <f ca="1"/>
        <v>0</v>
      </c>
      <c r="B5408" t="b">
        <f ca="1"/>
        <v>0</v>
      </c>
      <c r="C5408" t="b">
        <f ca="1"/>
        <v>0</v>
      </c>
    </row>
    <row r="5409" spans="1:3" hidden="1">
      <c r="A5409" t="b">
        <f ca="1"/>
        <v>0</v>
      </c>
      <c r="B5409" t="b">
        <f ca="1"/>
        <v>0</v>
      </c>
      <c r="C5409" t="b">
        <f ca="1"/>
        <v>0</v>
      </c>
    </row>
    <row r="5410" spans="1:3" hidden="1">
      <c r="A5410" t="b">
        <f ca="1"/>
        <v>0</v>
      </c>
      <c r="B5410" t="b">
        <f ca="1"/>
        <v>0</v>
      </c>
      <c r="C5410" t="b">
        <f ca="1"/>
        <v>0</v>
      </c>
    </row>
    <row r="5411" spans="1:3" hidden="1">
      <c r="A5411" t="b">
        <f ca="1"/>
        <v>0</v>
      </c>
      <c r="B5411" t="b">
        <f ca="1"/>
        <v>0</v>
      </c>
      <c r="C5411" t="b">
        <f ca="1"/>
        <v>0</v>
      </c>
    </row>
    <row r="5412" spans="1:3" hidden="1">
      <c r="A5412" t="b">
        <f ca="1"/>
        <v>0</v>
      </c>
      <c r="B5412" t="b">
        <f ca="1"/>
        <v>0</v>
      </c>
      <c r="C5412" t="b">
        <f ca="1"/>
        <v>0</v>
      </c>
    </row>
    <row r="5413" spans="1:3" hidden="1">
      <c r="A5413" t="b">
        <f ca="1"/>
        <v>0</v>
      </c>
      <c r="B5413" t="b">
        <f ca="1"/>
        <v>0</v>
      </c>
      <c r="C5413" t="b">
        <f ca="1"/>
        <v>0</v>
      </c>
    </row>
    <row r="5414" spans="1:3" hidden="1">
      <c r="A5414" t="b">
        <f ca="1"/>
        <v>0</v>
      </c>
      <c r="B5414" t="b">
        <f ca="1"/>
        <v>0</v>
      </c>
      <c r="C5414" t="b">
        <f ca="1"/>
        <v>0</v>
      </c>
    </row>
    <row r="5415" spans="1:3" hidden="1">
      <c r="A5415" t="b">
        <f ca="1"/>
        <v>0</v>
      </c>
      <c r="B5415" t="b">
        <f ca="1"/>
        <v>0</v>
      </c>
      <c r="C5415" t="b">
        <f ca="1"/>
        <v>0</v>
      </c>
    </row>
    <row r="5416" spans="1:3" hidden="1">
      <c r="A5416" t="b">
        <f ca="1"/>
        <v>0</v>
      </c>
      <c r="B5416" t="b">
        <f ca="1"/>
        <v>0</v>
      </c>
      <c r="C5416" t="b">
        <f ca="1"/>
        <v>0</v>
      </c>
    </row>
    <row r="5417" spans="1:3" hidden="1">
      <c r="A5417" t="b">
        <f ca="1"/>
        <v>0</v>
      </c>
      <c r="B5417" t="b">
        <f ca="1"/>
        <v>0</v>
      </c>
      <c r="C5417" t="b">
        <f ca="1"/>
        <v>0</v>
      </c>
    </row>
    <row r="5418" spans="1:3" hidden="1">
      <c r="A5418" t="b">
        <f ca="1"/>
        <v>0</v>
      </c>
      <c r="B5418" t="b">
        <f ca="1"/>
        <v>0</v>
      </c>
      <c r="C5418" t="b">
        <f ca="1"/>
        <v>0</v>
      </c>
    </row>
    <row r="5419" spans="1:3" hidden="1">
      <c r="A5419" t="b">
        <f ca="1"/>
        <v>0</v>
      </c>
      <c r="B5419" t="b">
        <f ca="1"/>
        <v>0</v>
      </c>
      <c r="C5419" t="b">
        <f ca="1"/>
        <v>0</v>
      </c>
    </row>
    <row r="5420" spans="1:3" hidden="1">
      <c r="A5420" t="b">
        <f ca="1"/>
        <v>0</v>
      </c>
      <c r="B5420" t="b">
        <f ca="1"/>
        <v>0</v>
      </c>
      <c r="C5420" t="b">
        <f ca="1"/>
        <v>0</v>
      </c>
    </row>
    <row r="5421" spans="1:3" hidden="1">
      <c r="A5421" t="b">
        <f ca="1"/>
        <v>0</v>
      </c>
      <c r="B5421" t="b">
        <f ca="1"/>
        <v>0</v>
      </c>
      <c r="C5421" t="b">
        <f ca="1"/>
        <v>0</v>
      </c>
    </row>
    <row r="5422" spans="1:3" hidden="1">
      <c r="A5422" t="b">
        <f ca="1"/>
        <v>0</v>
      </c>
      <c r="B5422" t="b">
        <f ca="1"/>
        <v>0</v>
      </c>
      <c r="C5422" t="b">
        <f ca="1"/>
        <v>0</v>
      </c>
    </row>
    <row r="5423" spans="1:3" hidden="1">
      <c r="A5423" t="b">
        <f ca="1"/>
        <v>0</v>
      </c>
      <c r="B5423" t="b">
        <f ca="1"/>
        <v>0</v>
      </c>
      <c r="C5423" t="b">
        <f ca="1"/>
        <v>0</v>
      </c>
    </row>
    <row r="5424" spans="1:3" hidden="1">
      <c r="A5424" t="b">
        <f ca="1"/>
        <v>0</v>
      </c>
      <c r="B5424" t="b">
        <f ca="1"/>
        <v>0</v>
      </c>
      <c r="C5424" t="b">
        <f ca="1"/>
        <v>0</v>
      </c>
    </row>
    <row r="5425" spans="1:3" hidden="1">
      <c r="A5425" t="b">
        <f ca="1"/>
        <v>0</v>
      </c>
      <c r="B5425" t="b">
        <f ca="1"/>
        <v>0</v>
      </c>
      <c r="C5425" t="b">
        <f ca="1"/>
        <v>0</v>
      </c>
    </row>
    <row r="5426" spans="1:3" hidden="1">
      <c r="A5426" t="b">
        <f ca="1"/>
        <v>0</v>
      </c>
      <c r="B5426" t="b">
        <f ca="1"/>
        <v>0</v>
      </c>
      <c r="C5426" t="b">
        <f ca="1"/>
        <v>0</v>
      </c>
    </row>
    <row r="5427" spans="1:3" hidden="1">
      <c r="A5427" t="b">
        <f ca="1"/>
        <v>0</v>
      </c>
      <c r="B5427" t="b">
        <f ca="1"/>
        <v>0</v>
      </c>
      <c r="C5427" t="b">
        <f ca="1"/>
        <v>0</v>
      </c>
    </row>
    <row r="5428" spans="1:3" hidden="1">
      <c r="A5428" t="b">
        <f ca="1"/>
        <v>0</v>
      </c>
      <c r="B5428" t="b">
        <f ca="1"/>
        <v>0</v>
      </c>
      <c r="C5428" t="b">
        <f ca="1"/>
        <v>0</v>
      </c>
    </row>
    <row r="5429" spans="1:3" hidden="1">
      <c r="A5429" t="b">
        <f ca="1"/>
        <v>0</v>
      </c>
      <c r="B5429" t="b">
        <f ca="1"/>
        <v>0</v>
      </c>
      <c r="C5429" t="b">
        <f ca="1"/>
        <v>0</v>
      </c>
    </row>
    <row r="5430" spans="1:3" hidden="1">
      <c r="A5430" t="b">
        <f ca="1"/>
        <v>0</v>
      </c>
      <c r="B5430" t="b">
        <f ca="1"/>
        <v>0</v>
      </c>
      <c r="C5430" t="b">
        <f ca="1"/>
        <v>0</v>
      </c>
    </row>
    <row r="5431" spans="1:3" hidden="1">
      <c r="A5431" t="b">
        <f ca="1"/>
        <v>0</v>
      </c>
      <c r="B5431" t="b">
        <f ca="1"/>
        <v>0</v>
      </c>
      <c r="C5431" t="b">
        <f ca="1"/>
        <v>0</v>
      </c>
    </row>
    <row r="5432" spans="1:3" hidden="1">
      <c r="A5432" t="b">
        <f ca="1"/>
        <v>0</v>
      </c>
      <c r="B5432" t="b">
        <f ca="1"/>
        <v>0</v>
      </c>
      <c r="C5432" t="b">
        <f ca="1"/>
        <v>0</v>
      </c>
    </row>
    <row r="5433" spans="1:3" hidden="1">
      <c r="A5433" t="b">
        <f ca="1"/>
        <v>0</v>
      </c>
      <c r="B5433" t="b">
        <f ca="1"/>
        <v>0</v>
      </c>
      <c r="C5433" t="b">
        <f ca="1"/>
        <v>0</v>
      </c>
    </row>
    <row r="5434" spans="1:3" hidden="1">
      <c r="A5434" t="b">
        <f ca="1"/>
        <v>0</v>
      </c>
      <c r="B5434" t="b">
        <f ca="1"/>
        <v>0</v>
      </c>
      <c r="C5434" t="b">
        <f ca="1"/>
        <v>0</v>
      </c>
    </row>
    <row r="5435" spans="1:3" hidden="1">
      <c r="A5435" t="b">
        <f ca="1"/>
        <v>0</v>
      </c>
      <c r="B5435" t="b">
        <f ca="1"/>
        <v>0</v>
      </c>
      <c r="C5435" t="b">
        <f ca="1"/>
        <v>0</v>
      </c>
    </row>
    <row r="5436" spans="1:3" hidden="1">
      <c r="A5436" t="b">
        <f ca="1"/>
        <v>0</v>
      </c>
      <c r="B5436" t="b">
        <f ca="1"/>
        <v>0</v>
      </c>
      <c r="C5436" t="b">
        <f ca="1"/>
        <v>0</v>
      </c>
    </row>
    <row r="5437" spans="1:3" hidden="1">
      <c r="A5437" t="b">
        <f ca="1"/>
        <v>0</v>
      </c>
      <c r="B5437" t="b">
        <f ca="1"/>
        <v>0</v>
      </c>
      <c r="C5437" t="b">
        <f ca="1"/>
        <v>0</v>
      </c>
    </row>
    <row r="5438" spans="1:3" hidden="1">
      <c r="A5438" t="b">
        <f ca="1"/>
        <v>0</v>
      </c>
      <c r="B5438" t="b">
        <f ca="1"/>
        <v>0</v>
      </c>
      <c r="C5438" t="b">
        <f ca="1"/>
        <v>0</v>
      </c>
    </row>
    <row r="5439" spans="1:3" hidden="1">
      <c r="A5439" t="b">
        <f ca="1"/>
        <v>0</v>
      </c>
      <c r="B5439" t="b">
        <f ca="1"/>
        <v>0</v>
      </c>
      <c r="C5439" t="b">
        <f ca="1"/>
        <v>0</v>
      </c>
    </row>
    <row r="5440" spans="1:3" hidden="1">
      <c r="A5440" t="b">
        <f ca="1"/>
        <v>0</v>
      </c>
      <c r="B5440" t="b">
        <f ca="1"/>
        <v>0</v>
      </c>
      <c r="C5440" t="b">
        <f ca="1"/>
        <v>0</v>
      </c>
    </row>
    <row r="5441" spans="1:3" hidden="1">
      <c r="A5441" t="b">
        <f ca="1"/>
        <v>0</v>
      </c>
      <c r="B5441" t="b">
        <f ca="1"/>
        <v>0</v>
      </c>
      <c r="C5441" t="b">
        <f ca="1"/>
        <v>0</v>
      </c>
    </row>
    <row r="5442" spans="1:3" hidden="1">
      <c r="A5442" t="b">
        <f ca="1"/>
        <v>0</v>
      </c>
      <c r="B5442" t="b">
        <f ca="1"/>
        <v>0</v>
      </c>
      <c r="C5442" t="b">
        <f ca="1"/>
        <v>0</v>
      </c>
    </row>
    <row r="5443" spans="1:3" hidden="1">
      <c r="A5443" t="b">
        <f ca="1"/>
        <v>0</v>
      </c>
      <c r="B5443" t="b">
        <f ca="1"/>
        <v>0</v>
      </c>
      <c r="C5443" t="b">
        <f ca="1"/>
        <v>0</v>
      </c>
    </row>
    <row r="5444" spans="1:3" hidden="1">
      <c r="A5444" t="b">
        <f ca="1"/>
        <v>0</v>
      </c>
      <c r="B5444" t="b">
        <f ca="1"/>
        <v>0</v>
      </c>
      <c r="C5444" t="b">
        <f ca="1"/>
        <v>0</v>
      </c>
    </row>
    <row r="5445" spans="1:3" hidden="1">
      <c r="A5445" t="b">
        <f ca="1"/>
        <v>0</v>
      </c>
      <c r="B5445" t="b">
        <f ca="1"/>
        <v>0</v>
      </c>
      <c r="C5445" t="b">
        <f ca="1"/>
        <v>0</v>
      </c>
    </row>
    <row r="5446" spans="1:3" hidden="1">
      <c r="A5446" t="b">
        <f ca="1"/>
        <v>0</v>
      </c>
      <c r="B5446" t="b">
        <f ca="1"/>
        <v>0</v>
      </c>
      <c r="C5446" t="b">
        <f ca="1"/>
        <v>0</v>
      </c>
    </row>
    <row r="5447" spans="1:3" hidden="1">
      <c r="A5447" t="b">
        <f ca="1"/>
        <v>0</v>
      </c>
      <c r="B5447" t="b">
        <f ca="1"/>
        <v>0</v>
      </c>
      <c r="C5447" t="b">
        <f ca="1"/>
        <v>0</v>
      </c>
    </row>
    <row r="5448" spans="1:3" hidden="1">
      <c r="A5448" t="b">
        <f ca="1"/>
        <v>0</v>
      </c>
      <c r="B5448" t="b">
        <f ca="1"/>
        <v>0</v>
      </c>
      <c r="C5448" t="b">
        <f ca="1"/>
        <v>0</v>
      </c>
    </row>
    <row r="5449" spans="1:3" hidden="1">
      <c r="A5449" t="b">
        <f ca="1"/>
        <v>0</v>
      </c>
      <c r="B5449" t="b">
        <f ca="1"/>
        <v>0</v>
      </c>
      <c r="C5449" t="b">
        <f ca="1"/>
        <v>0</v>
      </c>
    </row>
    <row r="5450" spans="1:3" hidden="1">
      <c r="A5450" t="b">
        <f ca="1"/>
        <v>0</v>
      </c>
      <c r="B5450" t="b">
        <f ca="1"/>
        <v>0</v>
      </c>
      <c r="C5450" t="b">
        <f ca="1"/>
        <v>0</v>
      </c>
    </row>
    <row r="5451" spans="1:3" hidden="1">
      <c r="A5451" t="b">
        <f ca="1"/>
        <v>0</v>
      </c>
      <c r="B5451" t="b">
        <f ca="1"/>
        <v>0</v>
      </c>
      <c r="C5451" t="b">
        <f ca="1"/>
        <v>0</v>
      </c>
    </row>
    <row r="5452" spans="1:3" hidden="1">
      <c r="A5452" t="b">
        <f ca="1"/>
        <v>0</v>
      </c>
      <c r="B5452" t="b">
        <f ca="1"/>
        <v>0</v>
      </c>
      <c r="C5452" t="b">
        <f ca="1"/>
        <v>0</v>
      </c>
    </row>
    <row r="5453" spans="1:3" hidden="1">
      <c r="A5453" t="b">
        <f ca="1"/>
        <v>0</v>
      </c>
      <c r="B5453" t="b">
        <f ca="1"/>
        <v>0</v>
      </c>
      <c r="C5453" t="b">
        <f ca="1"/>
        <v>0</v>
      </c>
    </row>
    <row r="5454" spans="1:3" hidden="1">
      <c r="A5454" t="b">
        <f ca="1"/>
        <v>0</v>
      </c>
      <c r="B5454" t="b">
        <f ca="1"/>
        <v>0</v>
      </c>
      <c r="C5454" t="b">
        <f ca="1"/>
        <v>0</v>
      </c>
    </row>
    <row r="5455" spans="1:3" hidden="1">
      <c r="A5455" t="b">
        <f ca="1"/>
        <v>0</v>
      </c>
      <c r="B5455" t="b">
        <f ca="1"/>
        <v>0</v>
      </c>
      <c r="C5455" t="b">
        <f ca="1"/>
        <v>0</v>
      </c>
    </row>
    <row r="5456" spans="1:3" hidden="1">
      <c r="A5456" t="b">
        <f ca="1"/>
        <v>0</v>
      </c>
      <c r="B5456" t="b">
        <f ca="1"/>
        <v>0</v>
      </c>
      <c r="C5456" t="b">
        <f ca="1"/>
        <v>0</v>
      </c>
    </row>
    <row r="5457" spans="1:3" hidden="1">
      <c r="A5457" t="b">
        <f ca="1"/>
        <v>0</v>
      </c>
      <c r="B5457" t="b">
        <f ca="1"/>
        <v>0</v>
      </c>
      <c r="C5457" t="b">
        <f ca="1"/>
        <v>0</v>
      </c>
    </row>
    <row r="5458" spans="1:3" hidden="1">
      <c r="A5458" t="b">
        <f ca="1"/>
        <v>0</v>
      </c>
      <c r="B5458" t="b">
        <f ca="1"/>
        <v>0</v>
      </c>
      <c r="C5458" t="b">
        <f ca="1"/>
        <v>0</v>
      </c>
    </row>
    <row r="5459" spans="1:3" hidden="1">
      <c r="A5459" t="b">
        <f ca="1"/>
        <v>0</v>
      </c>
      <c r="B5459" t="b">
        <f ca="1"/>
        <v>0</v>
      </c>
      <c r="C5459" t="b">
        <f ca="1"/>
        <v>0</v>
      </c>
    </row>
    <row r="5460" spans="1:3" hidden="1">
      <c r="A5460" t="b">
        <f ca="1"/>
        <v>0</v>
      </c>
      <c r="B5460" t="b">
        <f ca="1"/>
        <v>0</v>
      </c>
      <c r="C5460" t="b">
        <f ca="1"/>
        <v>0</v>
      </c>
    </row>
    <row r="5461" spans="1:3" hidden="1">
      <c r="A5461" t="b">
        <f ca="1"/>
        <v>0</v>
      </c>
      <c r="B5461" t="b">
        <f ca="1"/>
        <v>0</v>
      </c>
      <c r="C5461" t="b">
        <f ca="1"/>
        <v>0</v>
      </c>
    </row>
    <row r="5462" spans="1:3" hidden="1">
      <c r="A5462" t="b">
        <f ca="1"/>
        <v>0</v>
      </c>
      <c r="B5462" t="b">
        <f ca="1"/>
        <v>0</v>
      </c>
      <c r="C5462" t="b">
        <f ca="1"/>
        <v>0</v>
      </c>
    </row>
    <row r="5463" spans="1:3" hidden="1">
      <c r="A5463" t="b">
        <f ca="1"/>
        <v>0</v>
      </c>
      <c r="B5463" t="b">
        <f ca="1"/>
        <v>0</v>
      </c>
      <c r="C5463" t="b">
        <f ca="1"/>
        <v>0</v>
      </c>
    </row>
    <row r="5464" spans="1:3" hidden="1">
      <c r="A5464" t="b">
        <f ca="1"/>
        <v>0</v>
      </c>
      <c r="B5464" t="b">
        <f ca="1"/>
        <v>0</v>
      </c>
      <c r="C5464" t="b">
        <f ca="1"/>
        <v>0</v>
      </c>
    </row>
    <row r="5465" spans="1:3" hidden="1">
      <c r="A5465" t="b">
        <f ca="1"/>
        <v>0</v>
      </c>
      <c r="B5465" t="b">
        <f ca="1"/>
        <v>0</v>
      </c>
      <c r="C5465" t="b">
        <f ca="1"/>
        <v>0</v>
      </c>
    </row>
    <row r="5466" spans="1:3" hidden="1">
      <c r="A5466" t="b">
        <f ca="1"/>
        <v>0</v>
      </c>
      <c r="B5466" t="b">
        <f ca="1"/>
        <v>0</v>
      </c>
      <c r="C5466" t="b">
        <f ca="1"/>
        <v>0</v>
      </c>
    </row>
    <row r="5467" spans="1:3" hidden="1">
      <c r="A5467" t="b">
        <f ca="1"/>
        <v>0</v>
      </c>
      <c r="B5467" t="b">
        <f ca="1"/>
        <v>0</v>
      </c>
      <c r="C5467" t="b">
        <f ca="1"/>
        <v>0</v>
      </c>
    </row>
    <row r="5468" spans="1:3" hidden="1">
      <c r="A5468" t="b">
        <f ca="1"/>
        <v>0</v>
      </c>
      <c r="B5468" t="b">
        <f ca="1"/>
        <v>0</v>
      </c>
      <c r="C5468" t="b">
        <f ca="1"/>
        <v>0</v>
      </c>
    </row>
    <row r="5469" spans="1:3" hidden="1">
      <c r="A5469" t="b">
        <f ca="1"/>
        <v>0</v>
      </c>
      <c r="B5469" t="b">
        <f ca="1"/>
        <v>0</v>
      </c>
      <c r="C5469" t="b">
        <f ca="1"/>
        <v>0</v>
      </c>
    </row>
    <row r="5470" spans="1:3" hidden="1">
      <c r="A5470" t="b">
        <f ca="1"/>
        <v>0</v>
      </c>
      <c r="B5470" t="b">
        <f ca="1"/>
        <v>0</v>
      </c>
      <c r="C5470" t="b">
        <f ca="1"/>
        <v>0</v>
      </c>
    </row>
    <row r="5471" spans="1:3" hidden="1">
      <c r="A5471" t="b">
        <f ca="1"/>
        <v>0</v>
      </c>
      <c r="B5471" t="b">
        <f ca="1"/>
        <v>0</v>
      </c>
      <c r="C5471" t="b">
        <f ca="1"/>
        <v>0</v>
      </c>
    </row>
    <row r="5472" spans="1:3" hidden="1">
      <c r="A5472" t="b">
        <f ca="1"/>
        <v>0</v>
      </c>
      <c r="B5472" t="b">
        <f ca="1"/>
        <v>0</v>
      </c>
      <c r="C5472" t="b">
        <f ca="1"/>
        <v>0</v>
      </c>
    </row>
    <row r="5473" spans="1:3" hidden="1">
      <c r="A5473" t="b">
        <f ca="1"/>
        <v>0</v>
      </c>
      <c r="B5473" t="b">
        <f ca="1"/>
        <v>0</v>
      </c>
      <c r="C5473" t="b">
        <f ca="1"/>
        <v>0</v>
      </c>
    </row>
    <row r="5474" spans="1:3" hidden="1">
      <c r="A5474" t="b">
        <f ca="1"/>
        <v>0</v>
      </c>
      <c r="B5474" t="b">
        <f ca="1"/>
        <v>0</v>
      </c>
      <c r="C5474" t="b">
        <f ca="1"/>
        <v>0</v>
      </c>
    </row>
    <row r="5475" spans="1:3" hidden="1">
      <c r="A5475" t="b">
        <f ca="1"/>
        <v>0</v>
      </c>
      <c r="B5475" t="b">
        <f ca="1"/>
        <v>0</v>
      </c>
      <c r="C5475" t="b">
        <f ca="1"/>
        <v>0</v>
      </c>
    </row>
    <row r="5476" spans="1:3" hidden="1">
      <c r="A5476" t="b">
        <f ca="1"/>
        <v>0</v>
      </c>
      <c r="B5476" t="b">
        <f ca="1"/>
        <v>0</v>
      </c>
      <c r="C5476" t="b">
        <f ca="1"/>
        <v>0</v>
      </c>
    </row>
    <row r="5477" spans="1:3" hidden="1">
      <c r="A5477" t="b">
        <f ca="1"/>
        <v>0</v>
      </c>
      <c r="B5477" t="b">
        <f ca="1"/>
        <v>0</v>
      </c>
      <c r="C5477" t="b">
        <f ca="1"/>
        <v>0</v>
      </c>
    </row>
    <row r="5478" spans="1:3" hidden="1">
      <c r="A5478" t="b">
        <f ca="1"/>
        <v>0</v>
      </c>
      <c r="B5478" t="b">
        <f ca="1"/>
        <v>0</v>
      </c>
      <c r="C5478" t="b">
        <f ca="1"/>
        <v>0</v>
      </c>
    </row>
    <row r="5479" spans="1:3" hidden="1">
      <c r="A5479" t="b">
        <f ca="1"/>
        <v>0</v>
      </c>
      <c r="B5479" t="b">
        <f ca="1"/>
        <v>0</v>
      </c>
      <c r="C5479" t="b">
        <f ca="1"/>
        <v>0</v>
      </c>
    </row>
    <row r="5480" spans="1:3" hidden="1">
      <c r="A5480" t="b">
        <f ca="1"/>
        <v>0</v>
      </c>
      <c r="B5480" t="b">
        <f ca="1"/>
        <v>0</v>
      </c>
      <c r="C5480" t="b">
        <f ca="1"/>
        <v>0</v>
      </c>
    </row>
    <row r="5481" spans="1:3" hidden="1">
      <c r="A5481" t="b">
        <f ca="1"/>
        <v>0</v>
      </c>
      <c r="B5481" t="b">
        <f ca="1"/>
        <v>0</v>
      </c>
      <c r="C5481" t="b">
        <f ca="1"/>
        <v>0</v>
      </c>
    </row>
    <row r="5482" spans="1:3" hidden="1">
      <c r="A5482" t="b">
        <f ca="1"/>
        <v>0</v>
      </c>
      <c r="B5482" t="b">
        <f ca="1"/>
        <v>0</v>
      </c>
      <c r="C5482" t="b">
        <f ca="1"/>
        <v>0</v>
      </c>
    </row>
    <row r="5483" spans="1:3" hidden="1">
      <c r="A5483" t="b">
        <f ca="1"/>
        <v>0</v>
      </c>
      <c r="B5483" t="b">
        <f ca="1"/>
        <v>0</v>
      </c>
      <c r="C5483" t="b">
        <f ca="1"/>
        <v>0</v>
      </c>
    </row>
    <row r="5484" spans="1:3" hidden="1">
      <c r="A5484" t="b">
        <f ca="1"/>
        <v>0</v>
      </c>
      <c r="B5484" t="b">
        <f ca="1"/>
        <v>0</v>
      </c>
      <c r="C5484" t="b">
        <f ca="1"/>
        <v>0</v>
      </c>
    </row>
    <row r="5485" spans="1:3" hidden="1">
      <c r="A5485" t="b">
        <f ca="1"/>
        <v>0</v>
      </c>
      <c r="B5485" t="b">
        <f ca="1"/>
        <v>0</v>
      </c>
      <c r="C5485" t="b">
        <f ca="1"/>
        <v>0</v>
      </c>
    </row>
    <row r="5486" spans="1:3" hidden="1">
      <c r="A5486" t="b">
        <f ca="1"/>
        <v>0</v>
      </c>
      <c r="B5486" t="b">
        <f ca="1"/>
        <v>0</v>
      </c>
      <c r="C5486" t="b">
        <f ca="1"/>
        <v>0</v>
      </c>
    </row>
    <row r="5487" spans="1:3" hidden="1">
      <c r="A5487" t="b">
        <f ca="1"/>
        <v>0</v>
      </c>
      <c r="B5487" t="b">
        <f ca="1"/>
        <v>0</v>
      </c>
      <c r="C5487" t="b">
        <f ca="1"/>
        <v>0</v>
      </c>
    </row>
    <row r="5488" spans="1:3" hidden="1">
      <c r="A5488" t="b">
        <f ca="1"/>
        <v>0</v>
      </c>
      <c r="B5488" t="b">
        <f ca="1"/>
        <v>0</v>
      </c>
      <c r="C5488" t="b">
        <f ca="1"/>
        <v>0</v>
      </c>
    </row>
    <row r="5489" spans="1:3" hidden="1">
      <c r="A5489" t="b">
        <f ca="1"/>
        <v>0</v>
      </c>
      <c r="B5489" t="b">
        <f ca="1"/>
        <v>0</v>
      </c>
      <c r="C5489" t="b">
        <f ca="1"/>
        <v>0</v>
      </c>
    </row>
    <row r="5490" spans="1:3" hidden="1">
      <c r="A5490" t="b">
        <f ca="1"/>
        <v>0</v>
      </c>
      <c r="B5490" t="b">
        <f ca="1"/>
        <v>0</v>
      </c>
      <c r="C5490" t="b">
        <f ca="1"/>
        <v>0</v>
      </c>
    </row>
    <row r="5491" spans="1:3" hidden="1">
      <c r="A5491" t="b">
        <f ca="1"/>
        <v>0</v>
      </c>
      <c r="B5491" t="b">
        <f ca="1"/>
        <v>0</v>
      </c>
      <c r="C5491" t="b">
        <f ca="1"/>
        <v>0</v>
      </c>
    </row>
    <row r="5492" spans="1:3" hidden="1">
      <c r="A5492" t="b">
        <f ca="1"/>
        <v>0</v>
      </c>
      <c r="B5492" t="b">
        <f ca="1"/>
        <v>0</v>
      </c>
      <c r="C5492" t="b">
        <f ca="1"/>
        <v>0</v>
      </c>
    </row>
    <row r="5493" spans="1:3" hidden="1">
      <c r="A5493" t="b">
        <f ca="1"/>
        <v>0</v>
      </c>
      <c r="B5493" t="b">
        <f ca="1"/>
        <v>0</v>
      </c>
      <c r="C5493" t="b">
        <f ca="1"/>
        <v>0</v>
      </c>
    </row>
    <row r="5494" spans="1:3" hidden="1">
      <c r="A5494" t="b">
        <f ca="1"/>
        <v>0</v>
      </c>
      <c r="B5494" t="b">
        <f ca="1"/>
        <v>0</v>
      </c>
      <c r="C5494" t="b">
        <f ca="1"/>
        <v>0</v>
      </c>
    </row>
    <row r="5495" spans="1:3" hidden="1">
      <c r="A5495" t="b">
        <f ca="1"/>
        <v>0</v>
      </c>
      <c r="B5495" t="b">
        <f ca="1"/>
        <v>0</v>
      </c>
      <c r="C5495" t="b">
        <f ca="1"/>
        <v>0</v>
      </c>
    </row>
    <row r="5496" spans="1:3" hidden="1">
      <c r="A5496" t="b">
        <f ca="1"/>
        <v>0</v>
      </c>
      <c r="B5496" t="b">
        <f ca="1"/>
        <v>0</v>
      </c>
      <c r="C5496" t="b">
        <f ca="1"/>
        <v>0</v>
      </c>
    </row>
    <row r="5497" spans="1:3" hidden="1">
      <c r="A5497" t="b">
        <f ca="1"/>
        <v>0</v>
      </c>
      <c r="B5497" t="b">
        <f ca="1"/>
        <v>0</v>
      </c>
      <c r="C5497" t="b">
        <f ca="1"/>
        <v>0</v>
      </c>
    </row>
    <row r="5498" spans="1:3" hidden="1">
      <c r="A5498" t="b">
        <f ca="1"/>
        <v>0</v>
      </c>
      <c r="B5498" t="b">
        <f ca="1"/>
        <v>0</v>
      </c>
      <c r="C5498" t="b">
        <f ca="1"/>
        <v>0</v>
      </c>
    </row>
    <row r="5499" spans="1:3" hidden="1">
      <c r="A5499" t="b">
        <f ca="1"/>
        <v>0</v>
      </c>
      <c r="B5499" t="b">
        <f ca="1"/>
        <v>0</v>
      </c>
      <c r="C5499" t="b">
        <f ca="1"/>
        <v>0</v>
      </c>
    </row>
    <row r="5500" spans="1:3" hidden="1">
      <c r="A5500" t="b">
        <f ca="1"/>
        <v>0</v>
      </c>
      <c r="B5500" t="b">
        <f ca="1"/>
        <v>0</v>
      </c>
      <c r="C5500" t="b">
        <f ca="1"/>
        <v>0</v>
      </c>
    </row>
    <row r="5501" spans="1:3" hidden="1">
      <c r="A5501" t="b">
        <f ca="1"/>
        <v>0</v>
      </c>
      <c r="B5501" t="b">
        <f ca="1"/>
        <v>0</v>
      </c>
      <c r="C5501" t="b">
        <f ca="1"/>
        <v>0</v>
      </c>
    </row>
    <row r="5502" spans="1:3" hidden="1">
      <c r="A5502" t="b">
        <f ca="1"/>
        <v>0</v>
      </c>
      <c r="B5502" t="b">
        <f ca="1"/>
        <v>0</v>
      </c>
      <c r="C5502" t="b">
        <f ca="1"/>
        <v>0</v>
      </c>
    </row>
    <row r="5503" spans="1:3" hidden="1">
      <c r="A5503" t="b">
        <f ca="1"/>
        <v>0</v>
      </c>
      <c r="B5503" t="b">
        <f ca="1"/>
        <v>0</v>
      </c>
      <c r="C5503" t="b">
        <f ca="1"/>
        <v>0</v>
      </c>
    </row>
    <row r="5504" spans="1:3" hidden="1">
      <c r="A5504" t="b">
        <f ca="1"/>
        <v>0</v>
      </c>
      <c r="B5504" t="b">
        <f ca="1"/>
        <v>0</v>
      </c>
      <c r="C5504" t="b">
        <f ca="1"/>
        <v>0</v>
      </c>
    </row>
    <row r="5505" spans="1:3" hidden="1">
      <c r="A5505" t="b">
        <f ca="1"/>
        <v>0</v>
      </c>
      <c r="B5505" t="b">
        <f ca="1"/>
        <v>0</v>
      </c>
      <c r="C5505" t="b">
        <f ca="1"/>
        <v>0</v>
      </c>
    </row>
    <row r="5506" spans="1:3" hidden="1">
      <c r="A5506" t="b">
        <f ca="1"/>
        <v>0</v>
      </c>
      <c r="B5506" t="b">
        <f ca="1"/>
        <v>0</v>
      </c>
      <c r="C5506" t="b">
        <f ca="1"/>
        <v>0</v>
      </c>
    </row>
    <row r="5507" spans="1:3" hidden="1">
      <c r="A5507" t="b">
        <f ca="1"/>
        <v>0</v>
      </c>
      <c r="B5507" t="b">
        <f ca="1"/>
        <v>0</v>
      </c>
      <c r="C5507" t="b">
        <f ca="1"/>
        <v>0</v>
      </c>
    </row>
    <row r="5508" spans="1:3" hidden="1">
      <c r="A5508" t="b">
        <f ca="1"/>
        <v>0</v>
      </c>
      <c r="B5508" t="b">
        <f ca="1"/>
        <v>0</v>
      </c>
      <c r="C5508" t="b">
        <f ca="1"/>
        <v>0</v>
      </c>
    </row>
    <row r="5509" spans="1:3" hidden="1">
      <c r="A5509" t="b">
        <f ca="1"/>
        <v>0</v>
      </c>
      <c r="B5509" t="b">
        <f ca="1"/>
        <v>0</v>
      </c>
      <c r="C5509" t="b">
        <f ca="1"/>
        <v>0</v>
      </c>
    </row>
    <row r="5510" spans="1:3" hidden="1">
      <c r="A5510" t="b">
        <f ca="1"/>
        <v>0</v>
      </c>
      <c r="B5510" t="b">
        <f ca="1"/>
        <v>0</v>
      </c>
      <c r="C5510" t="b">
        <f ca="1"/>
        <v>0</v>
      </c>
    </row>
    <row r="5511" spans="1:3" hidden="1">
      <c r="A5511" t="b">
        <f ca="1"/>
        <v>0</v>
      </c>
      <c r="B5511" t="b">
        <f ca="1"/>
        <v>0</v>
      </c>
      <c r="C5511" t="b">
        <f ca="1"/>
        <v>0</v>
      </c>
    </row>
    <row r="5512" spans="1:3" hidden="1">
      <c r="A5512" t="b">
        <f ca="1"/>
        <v>0</v>
      </c>
      <c r="B5512" t="b">
        <f ca="1"/>
        <v>0</v>
      </c>
      <c r="C5512" t="b">
        <f ca="1"/>
        <v>0</v>
      </c>
    </row>
    <row r="5513" spans="1:3" hidden="1">
      <c r="A5513" t="b">
        <f ca="1"/>
        <v>0</v>
      </c>
      <c r="B5513" t="b">
        <f ca="1"/>
        <v>0</v>
      </c>
      <c r="C5513" t="b">
        <f ca="1"/>
        <v>0</v>
      </c>
    </row>
    <row r="5514" spans="1:3" hidden="1">
      <c r="A5514" t="b">
        <f ca="1"/>
        <v>0</v>
      </c>
      <c r="B5514" t="b">
        <f ca="1"/>
        <v>0</v>
      </c>
      <c r="C5514" t="b">
        <f ca="1"/>
        <v>0</v>
      </c>
    </row>
    <row r="5515" spans="1:3" hidden="1">
      <c r="A5515" t="b">
        <f ca="1"/>
        <v>0</v>
      </c>
      <c r="B5515" t="b">
        <f ca="1"/>
        <v>0</v>
      </c>
      <c r="C5515" t="b">
        <f ca="1"/>
        <v>0</v>
      </c>
    </row>
    <row r="5516" spans="1:3" hidden="1">
      <c r="A5516" t="b">
        <f ca="1"/>
        <v>0</v>
      </c>
      <c r="B5516" t="b">
        <f ca="1"/>
        <v>0</v>
      </c>
      <c r="C5516" t="b">
        <f ca="1"/>
        <v>0</v>
      </c>
    </row>
    <row r="5517" spans="1:3" hidden="1">
      <c r="A5517" t="b">
        <f ca="1"/>
        <v>0</v>
      </c>
      <c r="B5517" t="b">
        <f ca="1"/>
        <v>0</v>
      </c>
      <c r="C5517" t="b">
        <f ca="1"/>
        <v>0</v>
      </c>
    </row>
    <row r="5518" spans="1:3" hidden="1">
      <c r="A5518" t="b">
        <f ca="1"/>
        <v>0</v>
      </c>
      <c r="B5518" t="b">
        <f ca="1"/>
        <v>0</v>
      </c>
      <c r="C5518" t="b">
        <f ca="1"/>
        <v>0</v>
      </c>
    </row>
    <row r="5519" spans="1:3" hidden="1">
      <c r="A5519" t="b">
        <f ca="1"/>
        <v>0</v>
      </c>
      <c r="B5519" t="b">
        <f ca="1"/>
        <v>0</v>
      </c>
      <c r="C5519" t="b">
        <f ca="1"/>
        <v>0</v>
      </c>
    </row>
    <row r="5520" spans="1:3" hidden="1">
      <c r="A5520" t="b">
        <f ca="1"/>
        <v>0</v>
      </c>
      <c r="B5520" t="b">
        <f ca="1"/>
        <v>0</v>
      </c>
      <c r="C5520" t="b">
        <f ca="1"/>
        <v>0</v>
      </c>
    </row>
    <row r="5521" spans="1:3" hidden="1">
      <c r="A5521" t="b">
        <f ca="1"/>
        <v>0</v>
      </c>
      <c r="B5521" t="b">
        <f ca="1"/>
        <v>0</v>
      </c>
      <c r="C5521" t="b">
        <f ca="1"/>
        <v>0</v>
      </c>
    </row>
    <row r="5522" spans="1:3" hidden="1">
      <c r="A5522" t="b">
        <f ca="1"/>
        <v>0</v>
      </c>
      <c r="B5522" t="b">
        <f ca="1"/>
        <v>0</v>
      </c>
      <c r="C5522" t="b">
        <f ca="1"/>
        <v>0</v>
      </c>
    </row>
    <row r="5523" spans="1:3" hidden="1">
      <c r="A5523" t="b">
        <f ca="1"/>
        <v>0</v>
      </c>
      <c r="B5523" t="b">
        <f ca="1"/>
        <v>0</v>
      </c>
      <c r="C5523" t="b">
        <f ca="1"/>
        <v>0</v>
      </c>
    </row>
    <row r="5524" spans="1:3" hidden="1">
      <c r="A5524" t="b">
        <f ca="1"/>
        <v>0</v>
      </c>
      <c r="B5524" t="b">
        <f ca="1"/>
        <v>0</v>
      </c>
      <c r="C5524" t="b">
        <f ca="1"/>
        <v>0</v>
      </c>
    </row>
    <row r="5525" spans="1:3" hidden="1">
      <c r="A5525" t="b">
        <f ca="1"/>
        <v>0</v>
      </c>
      <c r="B5525" t="b">
        <f ca="1"/>
        <v>0</v>
      </c>
      <c r="C5525" t="b">
        <f ca="1"/>
        <v>0</v>
      </c>
    </row>
    <row r="5526" spans="1:3" hidden="1">
      <c r="A5526" t="b">
        <f ca="1"/>
        <v>0</v>
      </c>
      <c r="B5526" t="b">
        <f ca="1"/>
        <v>0</v>
      </c>
      <c r="C5526" t="b">
        <f ca="1"/>
        <v>0</v>
      </c>
    </row>
    <row r="5527" spans="1:3" hidden="1">
      <c r="A5527" t="b">
        <f ca="1"/>
        <v>0</v>
      </c>
      <c r="B5527" t="b">
        <f ca="1"/>
        <v>0</v>
      </c>
      <c r="C5527" t="b">
        <f ca="1"/>
        <v>0</v>
      </c>
    </row>
    <row r="5528" spans="1:3" hidden="1">
      <c r="A5528" t="b">
        <f ca="1"/>
        <v>0</v>
      </c>
      <c r="B5528" t="b">
        <f ca="1"/>
        <v>0</v>
      </c>
      <c r="C5528" t="b">
        <f ca="1"/>
        <v>0</v>
      </c>
    </row>
    <row r="5529" spans="1:3" hidden="1">
      <c r="A5529" t="b">
        <f ca="1"/>
        <v>0</v>
      </c>
      <c r="B5529" t="b">
        <f ca="1"/>
        <v>0</v>
      </c>
      <c r="C5529" t="b">
        <f ca="1"/>
        <v>0</v>
      </c>
    </row>
    <row r="5530" spans="1:3" hidden="1">
      <c r="A5530" t="b">
        <f ca="1"/>
        <v>0</v>
      </c>
      <c r="B5530" t="b">
        <f ca="1"/>
        <v>0</v>
      </c>
      <c r="C5530" t="b">
        <f ca="1"/>
        <v>0</v>
      </c>
    </row>
    <row r="5531" spans="1:3" hidden="1">
      <c r="A5531" t="b">
        <f ca="1"/>
        <v>0</v>
      </c>
      <c r="B5531" t="b">
        <f ca="1"/>
        <v>0</v>
      </c>
      <c r="C5531" t="b">
        <f ca="1"/>
        <v>0</v>
      </c>
    </row>
    <row r="5532" spans="1:3" hidden="1">
      <c r="A5532" t="b">
        <f ca="1"/>
        <v>0</v>
      </c>
      <c r="B5532" t="b">
        <f ca="1"/>
        <v>0</v>
      </c>
      <c r="C5532" t="b">
        <f ca="1"/>
        <v>0</v>
      </c>
    </row>
    <row r="5533" spans="1:3" hidden="1">
      <c r="A5533" t="b">
        <f ca="1"/>
        <v>0</v>
      </c>
      <c r="B5533" t="b">
        <f ca="1"/>
        <v>0</v>
      </c>
      <c r="C5533" t="b">
        <f ca="1"/>
        <v>0</v>
      </c>
    </row>
    <row r="5534" spans="1:3" hidden="1">
      <c r="A5534" t="b">
        <f ca="1"/>
        <v>0</v>
      </c>
      <c r="B5534" t="b">
        <f ca="1"/>
        <v>0</v>
      </c>
      <c r="C5534" t="b">
        <f ca="1"/>
        <v>0</v>
      </c>
    </row>
    <row r="5535" spans="1:3" hidden="1">
      <c r="A5535" t="b">
        <f ca="1"/>
        <v>0</v>
      </c>
      <c r="B5535" t="b">
        <f ca="1"/>
        <v>0</v>
      </c>
      <c r="C5535" t="b">
        <f ca="1"/>
        <v>0</v>
      </c>
    </row>
    <row r="5536" spans="1:3" hidden="1">
      <c r="A5536" t="b">
        <f ca="1"/>
        <v>0</v>
      </c>
      <c r="B5536" t="b">
        <f ca="1"/>
        <v>0</v>
      </c>
      <c r="C5536" t="b">
        <f ca="1"/>
        <v>0</v>
      </c>
    </row>
    <row r="5537" spans="1:3" hidden="1">
      <c r="A5537" t="b">
        <f ca="1"/>
        <v>0</v>
      </c>
      <c r="B5537" t="b">
        <f ca="1"/>
        <v>0</v>
      </c>
      <c r="C5537" t="b">
        <f ca="1"/>
        <v>0</v>
      </c>
    </row>
    <row r="5538" spans="1:3" hidden="1">
      <c r="A5538" t="b">
        <f ca="1"/>
        <v>0</v>
      </c>
      <c r="B5538" t="b">
        <f ca="1"/>
        <v>0</v>
      </c>
      <c r="C5538" t="b">
        <f ca="1"/>
        <v>0</v>
      </c>
    </row>
    <row r="5539" spans="1:3" hidden="1">
      <c r="A5539" t="b">
        <f ca="1"/>
        <v>0</v>
      </c>
      <c r="B5539" t="b">
        <f ca="1"/>
        <v>0</v>
      </c>
      <c r="C5539" t="b">
        <f ca="1"/>
        <v>0</v>
      </c>
    </row>
    <row r="5540" spans="1:3" hidden="1">
      <c r="A5540" t="b">
        <f ca="1"/>
        <v>0</v>
      </c>
      <c r="B5540" t="b">
        <f ca="1"/>
        <v>0</v>
      </c>
      <c r="C5540" t="b">
        <f ca="1"/>
        <v>0</v>
      </c>
    </row>
    <row r="5541" spans="1:3" hidden="1">
      <c r="A5541" t="b">
        <f ca="1"/>
        <v>0</v>
      </c>
      <c r="B5541" t="b">
        <f ca="1"/>
        <v>0</v>
      </c>
      <c r="C5541" t="b">
        <f ca="1"/>
        <v>0</v>
      </c>
    </row>
    <row r="5542" spans="1:3" hidden="1">
      <c r="A5542" t="b">
        <f ca="1"/>
        <v>0</v>
      </c>
      <c r="B5542" t="b">
        <f ca="1"/>
        <v>0</v>
      </c>
      <c r="C5542" t="b">
        <f ca="1"/>
        <v>0</v>
      </c>
    </row>
    <row r="5543" spans="1:3" hidden="1">
      <c r="A5543" t="b">
        <f ca="1"/>
        <v>0</v>
      </c>
      <c r="B5543" t="b">
        <f ca="1"/>
        <v>0</v>
      </c>
      <c r="C5543" t="b">
        <f ca="1"/>
        <v>0</v>
      </c>
    </row>
    <row r="5544" spans="1:3" hidden="1">
      <c r="A5544" t="b">
        <f ca="1"/>
        <v>0</v>
      </c>
      <c r="B5544" t="b">
        <f ca="1"/>
        <v>0</v>
      </c>
      <c r="C5544" t="b">
        <f ca="1"/>
        <v>0</v>
      </c>
    </row>
    <row r="5545" spans="1:3" hidden="1">
      <c r="A5545" t="b">
        <f ca="1"/>
        <v>0</v>
      </c>
      <c r="B5545" t="b">
        <f ca="1"/>
        <v>0</v>
      </c>
      <c r="C5545" t="b">
        <f ca="1"/>
        <v>0</v>
      </c>
    </row>
    <row r="5546" spans="1:3" hidden="1">
      <c r="A5546" t="b">
        <f ca="1"/>
        <v>0</v>
      </c>
      <c r="B5546" t="b">
        <f ca="1"/>
        <v>0</v>
      </c>
      <c r="C5546" t="b">
        <f ca="1"/>
        <v>0</v>
      </c>
    </row>
    <row r="5547" spans="1:3" hidden="1">
      <c r="A5547" t="b">
        <f ca="1"/>
        <v>0</v>
      </c>
      <c r="B5547" t="b">
        <f ca="1"/>
        <v>0</v>
      </c>
      <c r="C5547" t="b">
        <f ca="1"/>
        <v>0</v>
      </c>
    </row>
    <row r="5548" spans="1:3" hidden="1">
      <c r="A5548" t="b">
        <f ca="1"/>
        <v>0</v>
      </c>
      <c r="B5548" t="b">
        <f ca="1"/>
        <v>0</v>
      </c>
      <c r="C5548" t="b">
        <f ca="1"/>
        <v>0</v>
      </c>
    </row>
    <row r="5549" spans="1:3" hidden="1">
      <c r="A5549" t="b">
        <f ca="1"/>
        <v>0</v>
      </c>
      <c r="B5549" t="b">
        <f ca="1"/>
        <v>0</v>
      </c>
      <c r="C5549" t="b">
        <f ca="1"/>
        <v>0</v>
      </c>
    </row>
    <row r="5550" spans="1:3" hidden="1">
      <c r="A5550" t="b">
        <f ca="1"/>
        <v>0</v>
      </c>
      <c r="B5550" t="b">
        <f ca="1"/>
        <v>0</v>
      </c>
      <c r="C5550" t="b">
        <f ca="1"/>
        <v>0</v>
      </c>
    </row>
    <row r="5551" spans="1:3" hidden="1">
      <c r="A5551" t="b">
        <f ca="1"/>
        <v>0</v>
      </c>
      <c r="B5551" t="b">
        <f ca="1"/>
        <v>0</v>
      </c>
      <c r="C5551" t="b">
        <f ca="1"/>
        <v>0</v>
      </c>
    </row>
    <row r="5552" spans="1:3" hidden="1">
      <c r="A5552" t="b">
        <f ca="1"/>
        <v>0</v>
      </c>
      <c r="B5552" t="b">
        <f ca="1"/>
        <v>0</v>
      </c>
      <c r="C5552" t="b">
        <f ca="1"/>
        <v>0</v>
      </c>
    </row>
    <row r="5553" spans="1:3" hidden="1">
      <c r="A5553" t="b">
        <f ca="1"/>
        <v>0</v>
      </c>
      <c r="B5553" t="b">
        <f ca="1"/>
        <v>0</v>
      </c>
      <c r="C5553" t="b">
        <f ca="1"/>
        <v>0</v>
      </c>
    </row>
    <row r="5554" spans="1:3" hidden="1">
      <c r="A5554" t="b">
        <f ca="1"/>
        <v>0</v>
      </c>
      <c r="B5554" t="b">
        <f ca="1"/>
        <v>0</v>
      </c>
      <c r="C5554" t="b">
        <f ca="1"/>
        <v>0</v>
      </c>
    </row>
    <row r="5555" spans="1:3" hidden="1">
      <c r="A5555" t="b">
        <f ca="1"/>
        <v>0</v>
      </c>
      <c r="B5555" t="b">
        <f ca="1"/>
        <v>0</v>
      </c>
      <c r="C5555" t="b">
        <f ca="1"/>
        <v>0</v>
      </c>
    </row>
    <row r="5556" spans="1:3" hidden="1">
      <c r="A5556" t="b">
        <f ca="1"/>
        <v>0</v>
      </c>
      <c r="B5556" t="b">
        <f ca="1"/>
        <v>0</v>
      </c>
      <c r="C5556" t="b">
        <f ca="1"/>
        <v>0</v>
      </c>
    </row>
    <row r="5557" spans="1:3" hidden="1">
      <c r="A5557" t="b">
        <f ca="1"/>
        <v>0</v>
      </c>
      <c r="B5557" t="b">
        <f ca="1"/>
        <v>0</v>
      </c>
      <c r="C5557" t="b">
        <f ca="1"/>
        <v>0</v>
      </c>
    </row>
    <row r="5558" spans="1:3" hidden="1">
      <c r="A5558" t="b">
        <f ca="1"/>
        <v>0</v>
      </c>
      <c r="B5558" t="b">
        <f ca="1"/>
        <v>0</v>
      </c>
      <c r="C5558" t="b">
        <f ca="1"/>
        <v>0</v>
      </c>
    </row>
    <row r="5559" spans="1:3" hidden="1">
      <c r="A5559" t="b">
        <f ca="1"/>
        <v>0</v>
      </c>
      <c r="B5559" t="b">
        <f ca="1"/>
        <v>0</v>
      </c>
      <c r="C5559" t="b">
        <f ca="1"/>
        <v>0</v>
      </c>
    </row>
    <row r="5560" spans="1:3" hidden="1">
      <c r="A5560" t="b">
        <f ca="1"/>
        <v>0</v>
      </c>
      <c r="B5560" t="b">
        <f ca="1"/>
        <v>0</v>
      </c>
      <c r="C5560" t="b">
        <f ca="1"/>
        <v>0</v>
      </c>
    </row>
    <row r="5561" spans="1:3" hidden="1">
      <c r="A5561" t="b">
        <f ca="1"/>
        <v>0</v>
      </c>
      <c r="B5561" t="b">
        <f ca="1"/>
        <v>0</v>
      </c>
      <c r="C5561" t="b">
        <f ca="1"/>
        <v>0</v>
      </c>
    </row>
    <row r="5562" spans="1:3" hidden="1">
      <c r="A5562" t="b">
        <f ca="1"/>
        <v>0</v>
      </c>
      <c r="B5562" t="b">
        <f ca="1"/>
        <v>0</v>
      </c>
      <c r="C5562" t="b">
        <f ca="1"/>
        <v>0</v>
      </c>
    </row>
    <row r="5563" spans="1:3" hidden="1">
      <c r="A5563" t="b">
        <f ca="1"/>
        <v>0</v>
      </c>
      <c r="B5563" t="b">
        <f ca="1"/>
        <v>0</v>
      </c>
      <c r="C5563" t="b">
        <f ca="1"/>
        <v>0</v>
      </c>
    </row>
    <row r="5564" spans="1:3" hidden="1">
      <c r="A5564" t="b">
        <f ca="1"/>
        <v>0</v>
      </c>
      <c r="B5564" t="b">
        <f ca="1"/>
        <v>0</v>
      </c>
      <c r="C5564" t="b">
        <f ca="1"/>
        <v>0</v>
      </c>
    </row>
    <row r="5565" spans="1:3" hidden="1">
      <c r="A5565" t="b">
        <f ca="1"/>
        <v>0</v>
      </c>
      <c r="B5565" t="b">
        <f ca="1"/>
        <v>0</v>
      </c>
      <c r="C5565" t="b">
        <f ca="1"/>
        <v>0</v>
      </c>
    </row>
    <row r="5566" spans="1:3" hidden="1">
      <c r="A5566" t="b">
        <f ca="1"/>
        <v>0</v>
      </c>
      <c r="B5566" t="b">
        <f ca="1"/>
        <v>0</v>
      </c>
      <c r="C5566" t="b">
        <f ca="1"/>
        <v>0</v>
      </c>
    </row>
    <row r="5567" spans="1:3" hidden="1">
      <c r="A5567" t="b">
        <f ca="1"/>
        <v>0</v>
      </c>
      <c r="B5567" t="b">
        <f ca="1"/>
        <v>0</v>
      </c>
      <c r="C5567" t="b">
        <f ca="1"/>
        <v>0</v>
      </c>
    </row>
    <row r="5568" spans="1:3" hidden="1">
      <c r="A5568" t="b">
        <f ca="1"/>
        <v>0</v>
      </c>
      <c r="B5568" t="b">
        <f ca="1"/>
        <v>0</v>
      </c>
      <c r="C5568" t="b">
        <f ca="1"/>
        <v>0</v>
      </c>
    </row>
    <row r="5569" spans="1:3" hidden="1">
      <c r="A5569" t="b">
        <f ca="1"/>
        <v>0</v>
      </c>
      <c r="B5569" t="b">
        <f ca="1"/>
        <v>0</v>
      </c>
      <c r="C5569" t="b">
        <f ca="1"/>
        <v>0</v>
      </c>
    </row>
    <row r="5570" spans="1:3" hidden="1">
      <c r="A5570" t="b">
        <f ca="1"/>
        <v>0</v>
      </c>
      <c r="B5570" t="b">
        <f ca="1"/>
        <v>0</v>
      </c>
      <c r="C5570" t="b">
        <f ca="1"/>
        <v>0</v>
      </c>
    </row>
    <row r="5571" spans="1:3" hidden="1">
      <c r="A5571" t="b">
        <f ca="1"/>
        <v>0</v>
      </c>
      <c r="B5571" t="b">
        <f ca="1"/>
        <v>0</v>
      </c>
      <c r="C5571" t="b">
        <f ca="1"/>
        <v>0</v>
      </c>
    </row>
    <row r="5572" spans="1:3" hidden="1">
      <c r="A5572" t="b">
        <f ca="1"/>
        <v>0</v>
      </c>
      <c r="B5572" t="b">
        <f ca="1"/>
        <v>0</v>
      </c>
      <c r="C5572" t="b">
        <f ca="1"/>
        <v>0</v>
      </c>
    </row>
    <row r="5573" spans="1:3" hidden="1">
      <c r="A5573" t="b">
        <f ca="1"/>
        <v>0</v>
      </c>
      <c r="B5573" t="b">
        <f ca="1"/>
        <v>0</v>
      </c>
      <c r="C5573" t="b">
        <f ca="1"/>
        <v>0</v>
      </c>
    </row>
    <row r="5574" spans="1:3" hidden="1">
      <c r="A5574" t="b">
        <f ca="1"/>
        <v>0</v>
      </c>
      <c r="B5574" t="b">
        <f ca="1"/>
        <v>0</v>
      </c>
      <c r="C5574" t="b">
        <f ca="1"/>
        <v>0</v>
      </c>
    </row>
    <row r="5575" spans="1:3" hidden="1">
      <c r="A5575" t="b">
        <f ca="1"/>
        <v>0</v>
      </c>
      <c r="B5575" t="b">
        <f ca="1"/>
        <v>0</v>
      </c>
      <c r="C5575" t="b">
        <f ca="1"/>
        <v>0</v>
      </c>
    </row>
    <row r="5576" spans="1:3" hidden="1">
      <c r="A5576" t="b">
        <f ca="1"/>
        <v>0</v>
      </c>
      <c r="B5576" t="b">
        <f ca="1"/>
        <v>0</v>
      </c>
      <c r="C5576" t="b">
        <f ca="1"/>
        <v>0</v>
      </c>
    </row>
    <row r="5577" spans="1:3" hidden="1">
      <c r="A5577" t="b">
        <f ca="1"/>
        <v>0</v>
      </c>
      <c r="B5577" t="b">
        <f ca="1"/>
        <v>0</v>
      </c>
      <c r="C5577" t="b">
        <f ca="1"/>
        <v>0</v>
      </c>
    </row>
    <row r="5578" spans="1:3" hidden="1">
      <c r="A5578" t="b">
        <f ca="1"/>
        <v>0</v>
      </c>
      <c r="B5578" t="b">
        <f ca="1"/>
        <v>0</v>
      </c>
      <c r="C5578" t="b">
        <f ca="1"/>
        <v>0</v>
      </c>
    </row>
    <row r="5579" spans="1:3" hidden="1">
      <c r="A5579" t="b">
        <f ca="1"/>
        <v>0</v>
      </c>
      <c r="B5579" t="b">
        <f ca="1"/>
        <v>0</v>
      </c>
      <c r="C5579" t="b">
        <f ca="1"/>
        <v>0</v>
      </c>
    </row>
    <row r="5580" spans="1:3" hidden="1">
      <c r="A5580" t="b">
        <f ca="1"/>
        <v>0</v>
      </c>
      <c r="B5580" t="b">
        <f ca="1"/>
        <v>0</v>
      </c>
      <c r="C5580" t="b">
        <f ca="1"/>
        <v>0</v>
      </c>
    </row>
    <row r="5581" spans="1:3" hidden="1">
      <c r="A5581" t="b">
        <f ca="1"/>
        <v>0</v>
      </c>
      <c r="B5581" t="b">
        <f ca="1"/>
        <v>0</v>
      </c>
      <c r="C5581" t="b">
        <f ca="1"/>
        <v>0</v>
      </c>
    </row>
    <row r="5582" spans="1:3" hidden="1">
      <c r="A5582" t="b">
        <f ca="1"/>
        <v>0</v>
      </c>
      <c r="B5582" t="b">
        <f ca="1"/>
        <v>0</v>
      </c>
      <c r="C5582" t="b">
        <f ca="1"/>
        <v>0</v>
      </c>
    </row>
    <row r="5583" spans="1:3" hidden="1">
      <c r="A5583" t="b">
        <f ca="1"/>
        <v>0</v>
      </c>
      <c r="B5583" t="b">
        <f ca="1"/>
        <v>0</v>
      </c>
      <c r="C5583" t="b">
        <f ca="1"/>
        <v>0</v>
      </c>
    </row>
    <row r="5584" spans="1:3" hidden="1">
      <c r="A5584" t="b">
        <f ca="1"/>
        <v>0</v>
      </c>
      <c r="B5584" t="b">
        <f ca="1"/>
        <v>0</v>
      </c>
      <c r="C5584" t="b">
        <f ca="1"/>
        <v>0</v>
      </c>
    </row>
    <row r="5585" spans="1:3" hidden="1">
      <c r="A5585" t="b">
        <f ca="1"/>
        <v>0</v>
      </c>
      <c r="B5585" t="b">
        <f ca="1"/>
        <v>0</v>
      </c>
      <c r="C5585" t="b">
        <f ca="1"/>
        <v>0</v>
      </c>
    </row>
    <row r="5586" spans="1:3" hidden="1">
      <c r="A5586" t="b">
        <f ca="1"/>
        <v>0</v>
      </c>
      <c r="B5586" t="b">
        <f ca="1"/>
        <v>0</v>
      </c>
      <c r="C5586" t="b">
        <f ca="1"/>
        <v>0</v>
      </c>
    </row>
    <row r="5587" spans="1:3" hidden="1">
      <c r="A5587" t="b">
        <f ca="1"/>
        <v>0</v>
      </c>
      <c r="B5587" t="b">
        <f ca="1"/>
        <v>0</v>
      </c>
      <c r="C5587" t="b">
        <f ca="1"/>
        <v>0</v>
      </c>
    </row>
    <row r="5588" spans="1:3" hidden="1">
      <c r="A5588" t="b">
        <f ca="1"/>
        <v>0</v>
      </c>
      <c r="B5588" t="b">
        <f ca="1"/>
        <v>0</v>
      </c>
      <c r="C5588" t="b">
        <f ca="1"/>
        <v>0</v>
      </c>
    </row>
    <row r="5589" spans="1:3" hidden="1">
      <c r="A5589" t="b">
        <f ca="1"/>
        <v>0</v>
      </c>
      <c r="B5589" t="b">
        <f ca="1"/>
        <v>0</v>
      </c>
      <c r="C5589" t="b">
        <f ca="1"/>
        <v>0</v>
      </c>
    </row>
    <row r="5590" spans="1:3" hidden="1">
      <c r="A5590" t="b">
        <f ca="1"/>
        <v>0</v>
      </c>
      <c r="B5590" t="b">
        <f ca="1"/>
        <v>0</v>
      </c>
      <c r="C5590" t="b">
        <f ca="1"/>
        <v>0</v>
      </c>
    </row>
    <row r="5591" spans="1:3" hidden="1">
      <c r="A5591" t="b">
        <f ca="1"/>
        <v>0</v>
      </c>
      <c r="B5591" t="b">
        <f ca="1"/>
        <v>0</v>
      </c>
      <c r="C5591" t="b">
        <f ca="1"/>
        <v>0</v>
      </c>
    </row>
    <row r="5592" spans="1:3" hidden="1">
      <c r="A5592" t="b">
        <f ca="1"/>
        <v>0</v>
      </c>
      <c r="B5592" t="b">
        <f ca="1"/>
        <v>0</v>
      </c>
      <c r="C5592" t="b">
        <f ca="1"/>
        <v>0</v>
      </c>
    </row>
    <row r="5593" spans="1:3" hidden="1">
      <c r="A5593" t="b">
        <f ca="1"/>
        <v>0</v>
      </c>
      <c r="B5593" t="b">
        <f ca="1"/>
        <v>0</v>
      </c>
      <c r="C5593" t="b">
        <f ca="1"/>
        <v>0</v>
      </c>
    </row>
    <row r="5594" spans="1:3" hidden="1">
      <c r="A5594" t="b">
        <f ca="1"/>
        <v>0</v>
      </c>
      <c r="B5594" t="b">
        <f ca="1"/>
        <v>0</v>
      </c>
      <c r="C5594" t="b">
        <f ca="1"/>
        <v>0</v>
      </c>
    </row>
    <row r="5595" spans="1:3" hidden="1">
      <c r="A5595" t="b">
        <f ca="1"/>
        <v>0</v>
      </c>
      <c r="B5595" t="b">
        <f ca="1"/>
        <v>0</v>
      </c>
      <c r="C5595" t="b">
        <f ca="1"/>
        <v>0</v>
      </c>
    </row>
    <row r="5596" spans="1:3" hidden="1">
      <c r="A5596" t="b">
        <f ca="1"/>
        <v>0</v>
      </c>
      <c r="B5596" t="b">
        <f ca="1"/>
        <v>0</v>
      </c>
      <c r="C5596" t="b">
        <f ca="1"/>
        <v>0</v>
      </c>
    </row>
    <row r="5597" spans="1:3" hidden="1">
      <c r="A5597" t="b">
        <f ca="1"/>
        <v>0</v>
      </c>
      <c r="B5597" t="b">
        <f ca="1"/>
        <v>0</v>
      </c>
      <c r="C5597" t="b">
        <f ca="1"/>
        <v>0</v>
      </c>
    </row>
    <row r="5598" spans="1:3" hidden="1">
      <c r="A5598" t="b">
        <f ca="1"/>
        <v>0</v>
      </c>
      <c r="B5598" t="b">
        <f ca="1"/>
        <v>0</v>
      </c>
      <c r="C5598" t="b">
        <f ca="1"/>
        <v>0</v>
      </c>
    </row>
    <row r="5599" spans="1:3" hidden="1">
      <c r="A5599" t="b">
        <f ca="1"/>
        <v>0</v>
      </c>
      <c r="B5599" t="b">
        <f ca="1"/>
        <v>0</v>
      </c>
      <c r="C5599" t="b">
        <f ca="1"/>
        <v>0</v>
      </c>
    </row>
    <row r="5600" spans="1:3" hidden="1">
      <c r="A5600" t="b">
        <f ca="1"/>
        <v>0</v>
      </c>
      <c r="B5600" t="b">
        <f ca="1"/>
        <v>0</v>
      </c>
      <c r="C5600" t="b">
        <f ca="1"/>
        <v>0</v>
      </c>
    </row>
    <row r="5601" spans="1:3" hidden="1">
      <c r="A5601" t="b">
        <f ca="1"/>
        <v>0</v>
      </c>
      <c r="B5601" t="b">
        <f ca="1"/>
        <v>0</v>
      </c>
      <c r="C5601" t="b">
        <f ca="1"/>
        <v>0</v>
      </c>
    </row>
    <row r="5602" spans="1:3" hidden="1">
      <c r="A5602" t="b">
        <f ca="1"/>
        <v>0</v>
      </c>
      <c r="B5602" t="b">
        <f ca="1"/>
        <v>0</v>
      </c>
      <c r="C5602" t="b">
        <f ca="1"/>
        <v>0</v>
      </c>
    </row>
    <row r="5603" spans="1:3" hidden="1">
      <c r="A5603" t="b">
        <f ca="1"/>
        <v>0</v>
      </c>
      <c r="B5603" t="b">
        <f ca="1"/>
        <v>0</v>
      </c>
      <c r="C5603" t="b">
        <f ca="1"/>
        <v>0</v>
      </c>
    </row>
    <row r="5604" spans="1:3" hidden="1">
      <c r="A5604" t="b">
        <f ca="1"/>
        <v>0</v>
      </c>
      <c r="B5604" t="b">
        <f ca="1"/>
        <v>0</v>
      </c>
      <c r="C5604" t="b">
        <f ca="1"/>
        <v>0</v>
      </c>
    </row>
    <row r="5605" spans="1:3" hidden="1">
      <c r="A5605" t="b">
        <f ca="1"/>
        <v>0</v>
      </c>
      <c r="B5605" t="b">
        <f ca="1"/>
        <v>0</v>
      </c>
      <c r="C5605" t="b">
        <f ca="1"/>
        <v>0</v>
      </c>
    </row>
    <row r="5606" spans="1:3" hidden="1">
      <c r="A5606" t="b">
        <f ca="1"/>
        <v>0</v>
      </c>
      <c r="B5606" t="b">
        <f ca="1"/>
        <v>0</v>
      </c>
      <c r="C5606" t="b">
        <f ca="1"/>
        <v>0</v>
      </c>
    </row>
    <row r="5607" spans="1:3" hidden="1">
      <c r="A5607" t="b">
        <f ca="1"/>
        <v>0</v>
      </c>
      <c r="B5607" t="b">
        <f ca="1"/>
        <v>0</v>
      </c>
      <c r="C5607" t="b">
        <f ca="1"/>
        <v>0</v>
      </c>
    </row>
    <row r="5608" spans="1:3" hidden="1">
      <c r="A5608" t="b">
        <f ca="1"/>
        <v>0</v>
      </c>
      <c r="B5608" t="b">
        <f ca="1"/>
        <v>0</v>
      </c>
      <c r="C5608" t="b">
        <f ca="1"/>
        <v>0</v>
      </c>
    </row>
    <row r="5609" spans="1:3" hidden="1">
      <c r="A5609" t="b">
        <f ca="1"/>
        <v>0</v>
      </c>
      <c r="B5609" t="b">
        <f ca="1"/>
        <v>0</v>
      </c>
      <c r="C5609" t="b">
        <f ca="1"/>
        <v>0</v>
      </c>
    </row>
    <row r="5610" spans="1:3" hidden="1">
      <c r="A5610" t="b">
        <f ca="1"/>
        <v>0</v>
      </c>
      <c r="B5610" t="b">
        <f ca="1"/>
        <v>0</v>
      </c>
      <c r="C5610" t="b">
        <f ca="1"/>
        <v>0</v>
      </c>
    </row>
    <row r="5611" spans="1:3" hidden="1">
      <c r="A5611" t="b">
        <f ca="1"/>
        <v>0</v>
      </c>
      <c r="B5611" t="b">
        <f ca="1"/>
        <v>0</v>
      </c>
      <c r="C5611" t="b">
        <f ca="1"/>
        <v>0</v>
      </c>
    </row>
    <row r="5612" spans="1:3" hidden="1">
      <c r="A5612" t="b">
        <f ca="1"/>
        <v>0</v>
      </c>
      <c r="B5612" t="b">
        <f ca="1"/>
        <v>0</v>
      </c>
      <c r="C5612" t="b">
        <f ca="1"/>
        <v>0</v>
      </c>
    </row>
    <row r="5613" spans="1:3" hidden="1">
      <c r="A5613" t="b">
        <f ca="1"/>
        <v>0</v>
      </c>
      <c r="B5613" t="b">
        <f ca="1"/>
        <v>0</v>
      </c>
      <c r="C5613" t="b">
        <f ca="1"/>
        <v>0</v>
      </c>
    </row>
    <row r="5614" spans="1:3" hidden="1">
      <c r="A5614" t="b">
        <f ca="1"/>
        <v>0</v>
      </c>
      <c r="B5614" t="b">
        <f ca="1"/>
        <v>0</v>
      </c>
      <c r="C5614" t="b">
        <f ca="1"/>
        <v>0</v>
      </c>
    </row>
    <row r="5615" spans="1:3" hidden="1">
      <c r="A5615" t="b">
        <f ca="1"/>
        <v>0</v>
      </c>
      <c r="B5615" t="b">
        <f ca="1"/>
        <v>0</v>
      </c>
      <c r="C5615" t="b">
        <f ca="1"/>
        <v>0</v>
      </c>
    </row>
    <row r="5616" spans="1:3" hidden="1">
      <c r="A5616" t="b">
        <f ca="1"/>
        <v>0</v>
      </c>
      <c r="B5616" t="b">
        <f ca="1"/>
        <v>0</v>
      </c>
      <c r="C5616" t="b">
        <f ca="1"/>
        <v>0</v>
      </c>
    </row>
    <row r="5617" spans="1:3" hidden="1">
      <c r="A5617" t="b">
        <f ca="1"/>
        <v>0</v>
      </c>
      <c r="B5617" t="b">
        <f ca="1"/>
        <v>0</v>
      </c>
      <c r="C5617" t="b">
        <f ca="1"/>
        <v>0</v>
      </c>
    </row>
    <row r="5618" spans="1:3" hidden="1">
      <c r="A5618" t="b">
        <f ca="1"/>
        <v>0</v>
      </c>
      <c r="B5618" t="b">
        <f ca="1"/>
        <v>0</v>
      </c>
      <c r="C5618" t="b">
        <f ca="1"/>
        <v>0</v>
      </c>
    </row>
    <row r="5619" spans="1:3" hidden="1">
      <c r="A5619" t="b">
        <f ca="1"/>
        <v>0</v>
      </c>
      <c r="B5619" t="b">
        <f ca="1"/>
        <v>0</v>
      </c>
      <c r="C5619" t="b">
        <f ca="1"/>
        <v>0</v>
      </c>
    </row>
    <row r="5620" spans="1:3" hidden="1">
      <c r="A5620" t="b">
        <f ca="1"/>
        <v>0</v>
      </c>
      <c r="B5620" t="b">
        <f ca="1"/>
        <v>0</v>
      </c>
      <c r="C5620" t="b">
        <f ca="1"/>
        <v>0</v>
      </c>
    </row>
    <row r="5621" spans="1:3" hidden="1">
      <c r="A5621" t="b">
        <f ca="1"/>
        <v>0</v>
      </c>
      <c r="B5621" t="b">
        <f ca="1"/>
        <v>0</v>
      </c>
      <c r="C5621" t="b">
        <f ca="1"/>
        <v>0</v>
      </c>
    </row>
    <row r="5622" spans="1:3" hidden="1">
      <c r="A5622" t="b">
        <f ca="1"/>
        <v>0</v>
      </c>
      <c r="B5622" t="b">
        <f ca="1"/>
        <v>0</v>
      </c>
      <c r="C5622" t="b">
        <f ca="1"/>
        <v>0</v>
      </c>
    </row>
    <row r="5623" spans="1:3" hidden="1">
      <c r="A5623" t="b">
        <f ca="1"/>
        <v>0</v>
      </c>
      <c r="B5623" t="b">
        <f ca="1"/>
        <v>0</v>
      </c>
      <c r="C5623" t="b">
        <f ca="1"/>
        <v>0</v>
      </c>
    </row>
    <row r="5624" spans="1:3" hidden="1">
      <c r="A5624" t="b">
        <f ca="1"/>
        <v>0</v>
      </c>
      <c r="B5624" t="b">
        <f ca="1"/>
        <v>0</v>
      </c>
      <c r="C5624" t="b">
        <f ca="1"/>
        <v>0</v>
      </c>
    </row>
    <row r="5625" spans="1:3" hidden="1">
      <c r="A5625" t="b">
        <f ca="1"/>
        <v>0</v>
      </c>
      <c r="B5625" t="b">
        <f ca="1"/>
        <v>0</v>
      </c>
      <c r="C5625" t="b">
        <f ca="1"/>
        <v>0</v>
      </c>
    </row>
    <row r="5626" spans="1:3" hidden="1">
      <c r="A5626" t="b">
        <f ca="1"/>
        <v>0</v>
      </c>
      <c r="B5626" t="b">
        <f ca="1"/>
        <v>0</v>
      </c>
      <c r="C5626" t="b">
        <f ca="1"/>
        <v>0</v>
      </c>
    </row>
    <row r="5627" spans="1:3" hidden="1">
      <c r="A5627" t="b">
        <f ca="1"/>
        <v>0</v>
      </c>
      <c r="B5627" t="b">
        <f ca="1"/>
        <v>0</v>
      </c>
      <c r="C5627" t="b">
        <f ca="1"/>
        <v>0</v>
      </c>
    </row>
    <row r="5628" spans="1:3" hidden="1">
      <c r="A5628" t="b">
        <f ca="1"/>
        <v>0</v>
      </c>
      <c r="B5628" t="b">
        <f ca="1"/>
        <v>0</v>
      </c>
      <c r="C5628" t="b">
        <f ca="1"/>
        <v>0</v>
      </c>
    </row>
    <row r="5629" spans="1:3" hidden="1">
      <c r="A5629" t="b">
        <f ca="1"/>
        <v>0</v>
      </c>
      <c r="B5629" t="b">
        <f ca="1"/>
        <v>0</v>
      </c>
      <c r="C5629" t="b">
        <f ca="1"/>
        <v>0</v>
      </c>
    </row>
    <row r="5630" spans="1:3" hidden="1">
      <c r="A5630" t="b">
        <f ca="1"/>
        <v>0</v>
      </c>
      <c r="B5630" t="b">
        <f ca="1"/>
        <v>0</v>
      </c>
      <c r="C5630" t="b">
        <f ca="1"/>
        <v>0</v>
      </c>
    </row>
    <row r="5631" spans="1:3" hidden="1">
      <c r="A5631" t="b">
        <f ca="1"/>
        <v>0</v>
      </c>
      <c r="B5631" t="b">
        <f ca="1"/>
        <v>0</v>
      </c>
      <c r="C5631" t="b">
        <f ca="1"/>
        <v>0</v>
      </c>
    </row>
    <row r="5632" spans="1:3" hidden="1">
      <c r="A5632" t="b">
        <f ca="1"/>
        <v>0</v>
      </c>
      <c r="B5632" t="b">
        <f ca="1"/>
        <v>0</v>
      </c>
      <c r="C5632" t="b">
        <f ca="1"/>
        <v>0</v>
      </c>
    </row>
    <row r="5633" spans="1:3" hidden="1">
      <c r="A5633" t="b">
        <f ca="1"/>
        <v>0</v>
      </c>
      <c r="B5633" t="b">
        <f ca="1"/>
        <v>0</v>
      </c>
      <c r="C5633" t="b">
        <f ca="1"/>
        <v>0</v>
      </c>
    </row>
    <row r="5634" spans="1:3" hidden="1">
      <c r="A5634" t="b">
        <f ca="1"/>
        <v>0</v>
      </c>
      <c r="B5634" t="b">
        <f ca="1"/>
        <v>0</v>
      </c>
      <c r="C5634" t="b">
        <f ca="1"/>
        <v>0</v>
      </c>
    </row>
    <row r="5635" spans="1:3" hidden="1">
      <c r="A5635" t="b">
        <f ca="1"/>
        <v>0</v>
      </c>
      <c r="B5635" t="b">
        <f ca="1"/>
        <v>0</v>
      </c>
      <c r="C5635" t="b">
        <f ca="1"/>
        <v>0</v>
      </c>
    </row>
    <row r="5636" spans="1:3" hidden="1">
      <c r="A5636" t="b">
        <f ca="1"/>
        <v>0</v>
      </c>
      <c r="B5636" t="b">
        <f ca="1"/>
        <v>0</v>
      </c>
      <c r="C5636" t="b">
        <f ca="1"/>
        <v>0</v>
      </c>
    </row>
    <row r="5637" spans="1:3" hidden="1">
      <c r="A5637" t="b">
        <f ca="1"/>
        <v>0</v>
      </c>
      <c r="B5637" t="b">
        <f ca="1"/>
        <v>0</v>
      </c>
      <c r="C5637" t="b">
        <f ca="1"/>
        <v>0</v>
      </c>
    </row>
    <row r="5638" spans="1:3" hidden="1">
      <c r="A5638" t="b">
        <f ca="1"/>
        <v>0</v>
      </c>
      <c r="B5638" t="b">
        <f ca="1"/>
        <v>0</v>
      </c>
      <c r="C5638" t="b">
        <f ca="1"/>
        <v>0</v>
      </c>
    </row>
    <row r="5639" spans="1:3" hidden="1">
      <c r="A5639" t="b">
        <f ca="1"/>
        <v>0</v>
      </c>
      <c r="B5639" t="b">
        <f ca="1"/>
        <v>0</v>
      </c>
      <c r="C5639" t="b">
        <f ca="1"/>
        <v>0</v>
      </c>
    </row>
    <row r="5640" spans="1:3" hidden="1">
      <c r="A5640" t="b">
        <f ca="1"/>
        <v>0</v>
      </c>
      <c r="B5640" t="b">
        <f ca="1"/>
        <v>0</v>
      </c>
      <c r="C5640" t="b">
        <f ca="1"/>
        <v>0</v>
      </c>
    </row>
    <row r="5641" spans="1:3" hidden="1">
      <c r="A5641" t="b">
        <f ca="1"/>
        <v>0</v>
      </c>
      <c r="B5641" t="b">
        <f ca="1"/>
        <v>0</v>
      </c>
      <c r="C5641" t="b">
        <f ca="1"/>
        <v>0</v>
      </c>
    </row>
    <row r="5642" spans="1:3" hidden="1">
      <c r="A5642" t="b">
        <f ca="1"/>
        <v>0</v>
      </c>
      <c r="B5642" t="b">
        <f ca="1"/>
        <v>0</v>
      </c>
      <c r="C5642" t="b">
        <f ca="1"/>
        <v>0</v>
      </c>
    </row>
    <row r="5643" spans="1:3" hidden="1">
      <c r="A5643" t="b">
        <f ca="1"/>
        <v>0</v>
      </c>
      <c r="B5643" t="b">
        <f ca="1"/>
        <v>0</v>
      </c>
      <c r="C5643" t="b">
        <f ca="1"/>
        <v>0</v>
      </c>
    </row>
    <row r="5644" spans="1:3" hidden="1">
      <c r="A5644" t="b">
        <f ca="1"/>
        <v>0</v>
      </c>
      <c r="B5644" t="b">
        <f ca="1"/>
        <v>0</v>
      </c>
      <c r="C5644" t="b">
        <f ca="1"/>
        <v>0</v>
      </c>
    </row>
    <row r="5645" spans="1:3" hidden="1">
      <c r="A5645" t="b">
        <f ca="1"/>
        <v>0</v>
      </c>
      <c r="B5645" t="b">
        <f ca="1"/>
        <v>0</v>
      </c>
      <c r="C5645" t="b">
        <f ca="1"/>
        <v>0</v>
      </c>
    </row>
    <row r="5646" spans="1:3" hidden="1">
      <c r="A5646" t="b">
        <f ca="1"/>
        <v>0</v>
      </c>
      <c r="B5646" t="b">
        <f ca="1"/>
        <v>0</v>
      </c>
      <c r="C5646" t="b">
        <f ca="1"/>
        <v>0</v>
      </c>
    </row>
    <row r="5647" spans="1:3" hidden="1">
      <c r="A5647" t="b">
        <f ca="1"/>
        <v>0</v>
      </c>
      <c r="B5647" t="b">
        <f ca="1"/>
        <v>0</v>
      </c>
      <c r="C5647" t="b">
        <f ca="1"/>
        <v>0</v>
      </c>
    </row>
    <row r="5648" spans="1:3" hidden="1">
      <c r="A5648" t="b">
        <f ca="1"/>
        <v>0</v>
      </c>
      <c r="B5648" t="b">
        <f ca="1"/>
        <v>0</v>
      </c>
      <c r="C5648" t="b">
        <f ca="1"/>
        <v>0</v>
      </c>
    </row>
    <row r="5649" spans="1:3" hidden="1">
      <c r="A5649" t="b">
        <f ca="1"/>
        <v>0</v>
      </c>
      <c r="B5649" t="b">
        <f ca="1"/>
        <v>0</v>
      </c>
      <c r="C5649" t="b">
        <f ca="1"/>
        <v>0</v>
      </c>
    </row>
    <row r="5650" spans="1:3" hidden="1">
      <c r="A5650" t="b">
        <f ca="1"/>
        <v>0</v>
      </c>
      <c r="B5650" t="b">
        <f ca="1"/>
        <v>0</v>
      </c>
      <c r="C5650" t="b">
        <f ca="1"/>
        <v>0</v>
      </c>
    </row>
    <row r="5651" spans="1:3" hidden="1">
      <c r="A5651" t="b">
        <f ca="1"/>
        <v>0</v>
      </c>
      <c r="B5651" t="b">
        <f ca="1"/>
        <v>0</v>
      </c>
      <c r="C5651" t="b">
        <f ca="1"/>
        <v>0</v>
      </c>
    </row>
    <row r="5652" spans="1:3" hidden="1">
      <c r="A5652" t="b">
        <f ca="1"/>
        <v>0</v>
      </c>
      <c r="B5652" t="b">
        <f ca="1"/>
        <v>0</v>
      </c>
      <c r="C5652" t="b">
        <f ca="1"/>
        <v>0</v>
      </c>
    </row>
    <row r="5653" spans="1:3" hidden="1">
      <c r="A5653" t="b">
        <f ca="1"/>
        <v>0</v>
      </c>
      <c r="B5653" t="b">
        <f ca="1"/>
        <v>0</v>
      </c>
      <c r="C5653" t="b">
        <f ca="1"/>
        <v>0</v>
      </c>
    </row>
    <row r="5654" spans="1:3" hidden="1">
      <c r="A5654" t="b">
        <f ca="1"/>
        <v>0</v>
      </c>
      <c r="B5654" t="b">
        <f ca="1"/>
        <v>0</v>
      </c>
      <c r="C5654" t="b">
        <f ca="1"/>
        <v>0</v>
      </c>
    </row>
    <row r="5655" spans="1:3" hidden="1">
      <c r="A5655" t="b">
        <f ca="1"/>
        <v>0</v>
      </c>
      <c r="B5655" t="b">
        <f ca="1"/>
        <v>0</v>
      </c>
      <c r="C5655" t="b">
        <f ca="1"/>
        <v>0</v>
      </c>
    </row>
    <row r="5656" spans="1:3" hidden="1">
      <c r="A5656" t="b">
        <f ca="1"/>
        <v>0</v>
      </c>
      <c r="B5656" t="b">
        <f ca="1"/>
        <v>0</v>
      </c>
      <c r="C5656" t="b">
        <f ca="1"/>
        <v>0</v>
      </c>
    </row>
    <row r="5657" spans="1:3" hidden="1">
      <c r="A5657" t="b">
        <f ca="1"/>
        <v>0</v>
      </c>
      <c r="B5657" t="b">
        <f ca="1"/>
        <v>0</v>
      </c>
      <c r="C5657" t="b">
        <f ca="1"/>
        <v>0</v>
      </c>
    </row>
    <row r="5658" spans="1:3" hidden="1">
      <c r="A5658" t="b">
        <f ca="1"/>
        <v>0</v>
      </c>
      <c r="B5658" t="b">
        <f ca="1"/>
        <v>0</v>
      </c>
      <c r="C5658" t="b">
        <f ca="1"/>
        <v>0</v>
      </c>
    </row>
    <row r="5659" spans="1:3" hidden="1">
      <c r="A5659" t="b">
        <f ca="1"/>
        <v>0</v>
      </c>
      <c r="B5659" t="b">
        <f ca="1"/>
        <v>0</v>
      </c>
      <c r="C5659" t="b">
        <f ca="1"/>
        <v>0</v>
      </c>
    </row>
    <row r="5660" spans="1:3" hidden="1">
      <c r="A5660" t="b">
        <f ca="1"/>
        <v>0</v>
      </c>
      <c r="B5660" t="b">
        <f ca="1"/>
        <v>0</v>
      </c>
      <c r="C5660" t="b">
        <f ca="1"/>
        <v>0</v>
      </c>
    </row>
    <row r="5661" spans="1:3" hidden="1">
      <c r="A5661" t="b">
        <f ca="1"/>
        <v>0</v>
      </c>
      <c r="B5661" t="b">
        <f ca="1"/>
        <v>0</v>
      </c>
      <c r="C5661" t="b">
        <f ca="1"/>
        <v>0</v>
      </c>
    </row>
    <row r="5662" spans="1:3" hidden="1">
      <c r="A5662" t="b">
        <f ca="1"/>
        <v>0</v>
      </c>
      <c r="B5662" t="b">
        <f ca="1"/>
        <v>0</v>
      </c>
      <c r="C5662" t="b">
        <f ca="1"/>
        <v>0</v>
      </c>
    </row>
    <row r="5663" spans="1:3" hidden="1">
      <c r="A5663" t="b">
        <f ca="1"/>
        <v>0</v>
      </c>
      <c r="B5663" t="b">
        <f ca="1"/>
        <v>0</v>
      </c>
      <c r="C5663" t="b">
        <f ca="1"/>
        <v>0</v>
      </c>
    </row>
    <row r="5664" spans="1:3" hidden="1">
      <c r="A5664" t="b">
        <f ca="1"/>
        <v>0</v>
      </c>
      <c r="B5664" t="b">
        <f ca="1"/>
        <v>0</v>
      </c>
      <c r="C5664" t="b">
        <f ca="1"/>
        <v>0</v>
      </c>
    </row>
    <row r="5665" spans="1:3" hidden="1">
      <c r="A5665" t="b">
        <f ca="1"/>
        <v>0</v>
      </c>
      <c r="B5665" t="b">
        <f ca="1"/>
        <v>0</v>
      </c>
      <c r="C5665" t="b">
        <f ca="1"/>
        <v>0</v>
      </c>
    </row>
    <row r="5666" spans="1:3" hidden="1">
      <c r="A5666" t="b">
        <f ca="1"/>
        <v>0</v>
      </c>
      <c r="B5666" t="b">
        <f ca="1"/>
        <v>0</v>
      </c>
      <c r="C5666" t="b">
        <f ca="1"/>
        <v>0</v>
      </c>
    </row>
    <row r="5667" spans="1:3" hidden="1">
      <c r="A5667" t="b">
        <f ca="1"/>
        <v>0</v>
      </c>
      <c r="B5667" t="b">
        <f ca="1"/>
        <v>0</v>
      </c>
      <c r="C5667" t="b">
        <f ca="1"/>
        <v>0</v>
      </c>
    </row>
    <row r="5668" spans="1:3" hidden="1">
      <c r="A5668" t="b">
        <f ca="1"/>
        <v>0</v>
      </c>
      <c r="B5668" t="b">
        <f ca="1"/>
        <v>0</v>
      </c>
      <c r="C5668" t="b">
        <f ca="1"/>
        <v>0</v>
      </c>
    </row>
    <row r="5669" spans="1:3" hidden="1">
      <c r="A5669" t="b">
        <f ca="1"/>
        <v>0</v>
      </c>
      <c r="B5669" t="b">
        <f ca="1"/>
        <v>0</v>
      </c>
      <c r="C5669" t="b">
        <f ca="1"/>
        <v>0</v>
      </c>
    </row>
    <row r="5670" spans="1:3" hidden="1">
      <c r="A5670" t="b">
        <f ca="1"/>
        <v>0</v>
      </c>
      <c r="B5670" t="b">
        <f ca="1"/>
        <v>0</v>
      </c>
      <c r="C5670" t="b">
        <f ca="1"/>
        <v>0</v>
      </c>
    </row>
    <row r="5671" spans="1:3" hidden="1">
      <c r="A5671" t="b">
        <f ca="1"/>
        <v>0</v>
      </c>
      <c r="B5671" t="b">
        <f ca="1"/>
        <v>0</v>
      </c>
      <c r="C5671" t="b">
        <f ca="1"/>
        <v>0</v>
      </c>
    </row>
    <row r="5672" spans="1:3" hidden="1">
      <c r="A5672" t="b">
        <f ca="1"/>
        <v>0</v>
      </c>
      <c r="B5672" t="b">
        <f ca="1"/>
        <v>0</v>
      </c>
      <c r="C5672" t="b">
        <f ca="1"/>
        <v>0</v>
      </c>
    </row>
    <row r="5673" spans="1:3" hidden="1">
      <c r="A5673" t="b">
        <f ca="1"/>
        <v>0</v>
      </c>
      <c r="B5673" t="b">
        <f ca="1"/>
        <v>0</v>
      </c>
      <c r="C5673" t="b">
        <f ca="1"/>
        <v>0</v>
      </c>
    </row>
    <row r="5674" spans="1:3" hidden="1">
      <c r="A5674" t="b">
        <f ca="1"/>
        <v>0</v>
      </c>
      <c r="B5674" t="b">
        <f ca="1"/>
        <v>0</v>
      </c>
      <c r="C5674" t="b">
        <f ca="1"/>
        <v>0</v>
      </c>
    </row>
    <row r="5675" spans="1:3" hidden="1">
      <c r="A5675" t="b">
        <f ca="1"/>
        <v>0</v>
      </c>
      <c r="B5675" t="b">
        <f ca="1"/>
        <v>0</v>
      </c>
      <c r="C5675" t="b">
        <f ca="1"/>
        <v>0</v>
      </c>
    </row>
    <row r="5676" spans="1:3" hidden="1">
      <c r="A5676" t="b">
        <f ca="1"/>
        <v>0</v>
      </c>
      <c r="B5676" t="b">
        <f ca="1"/>
        <v>0</v>
      </c>
      <c r="C5676" t="b">
        <f ca="1"/>
        <v>0</v>
      </c>
    </row>
    <row r="5677" spans="1:3" hidden="1">
      <c r="A5677" t="b">
        <f ca="1"/>
        <v>0</v>
      </c>
      <c r="B5677" t="b">
        <f ca="1"/>
        <v>0</v>
      </c>
      <c r="C5677" t="b">
        <f ca="1"/>
        <v>0</v>
      </c>
    </row>
    <row r="5678" spans="1:3" hidden="1">
      <c r="A5678" t="b">
        <f ca="1"/>
        <v>0</v>
      </c>
      <c r="B5678" t="b">
        <f ca="1"/>
        <v>0</v>
      </c>
      <c r="C5678" t="b">
        <f ca="1"/>
        <v>0</v>
      </c>
    </row>
    <row r="5679" spans="1:3" hidden="1">
      <c r="A5679" t="b">
        <f ca="1"/>
        <v>0</v>
      </c>
      <c r="B5679" t="b">
        <f ca="1"/>
        <v>0</v>
      </c>
      <c r="C5679" t="b">
        <f ca="1"/>
        <v>0</v>
      </c>
    </row>
    <row r="5680" spans="1:3" hidden="1">
      <c r="A5680" t="b">
        <f ca="1"/>
        <v>0</v>
      </c>
      <c r="B5680" t="b">
        <f ca="1"/>
        <v>0</v>
      </c>
      <c r="C5680" t="b">
        <f ca="1"/>
        <v>0</v>
      </c>
    </row>
    <row r="5681" spans="1:3" hidden="1">
      <c r="A5681" t="b">
        <f ca="1"/>
        <v>0</v>
      </c>
      <c r="B5681" t="b">
        <f ca="1"/>
        <v>0</v>
      </c>
      <c r="C5681" t="b">
        <f ca="1"/>
        <v>0</v>
      </c>
    </row>
    <row r="5682" spans="1:3" hidden="1">
      <c r="A5682" t="b">
        <f ca="1"/>
        <v>0</v>
      </c>
      <c r="B5682" t="b">
        <f ca="1"/>
        <v>0</v>
      </c>
      <c r="C5682" t="b">
        <f ca="1"/>
        <v>0</v>
      </c>
    </row>
    <row r="5683" spans="1:3" hidden="1">
      <c r="A5683" t="b">
        <f ca="1"/>
        <v>0</v>
      </c>
      <c r="B5683" t="b">
        <f ca="1"/>
        <v>0</v>
      </c>
      <c r="C5683" t="b">
        <f ca="1"/>
        <v>0</v>
      </c>
    </row>
    <row r="5684" spans="1:3" hidden="1">
      <c r="A5684" t="b">
        <f ca="1"/>
        <v>0</v>
      </c>
      <c r="B5684" t="b">
        <f ca="1"/>
        <v>0</v>
      </c>
      <c r="C5684" t="b">
        <f ca="1"/>
        <v>0</v>
      </c>
    </row>
    <row r="5685" spans="1:3" hidden="1">
      <c r="A5685" t="b">
        <f ca="1"/>
        <v>0</v>
      </c>
      <c r="B5685" t="b">
        <f ca="1"/>
        <v>0</v>
      </c>
      <c r="C5685" t="b">
        <f ca="1"/>
        <v>0</v>
      </c>
    </row>
    <row r="5686" spans="1:3" hidden="1">
      <c r="A5686" t="b">
        <f ca="1"/>
        <v>0</v>
      </c>
      <c r="B5686" t="b">
        <f ca="1"/>
        <v>0</v>
      </c>
      <c r="C5686" t="b">
        <f ca="1"/>
        <v>0</v>
      </c>
    </row>
    <row r="5687" spans="1:3" hidden="1">
      <c r="A5687" t="b">
        <f ca="1"/>
        <v>0</v>
      </c>
      <c r="B5687" t="b">
        <f ca="1"/>
        <v>0</v>
      </c>
      <c r="C5687" t="b">
        <f ca="1"/>
        <v>0</v>
      </c>
    </row>
    <row r="5688" spans="1:3" hidden="1">
      <c r="A5688" t="b">
        <f ca="1"/>
        <v>0</v>
      </c>
      <c r="B5688" t="b">
        <f ca="1"/>
        <v>0</v>
      </c>
      <c r="C5688" t="b">
        <f ca="1"/>
        <v>0</v>
      </c>
    </row>
    <row r="5689" spans="1:3" hidden="1">
      <c r="A5689" t="b">
        <f ca="1"/>
        <v>0</v>
      </c>
      <c r="B5689" t="b">
        <f ca="1"/>
        <v>0</v>
      </c>
      <c r="C5689" t="b">
        <f ca="1"/>
        <v>0</v>
      </c>
    </row>
    <row r="5690" spans="1:3" hidden="1">
      <c r="A5690" t="b">
        <f ca="1"/>
        <v>0</v>
      </c>
      <c r="B5690" t="b">
        <f ca="1"/>
        <v>0</v>
      </c>
      <c r="C5690" t="b">
        <f ca="1"/>
        <v>0</v>
      </c>
    </row>
    <row r="5691" spans="1:3" hidden="1">
      <c r="A5691" t="b">
        <f ca="1"/>
        <v>0</v>
      </c>
      <c r="B5691" t="b">
        <f ca="1"/>
        <v>0</v>
      </c>
      <c r="C5691" t="b">
        <f ca="1"/>
        <v>0</v>
      </c>
    </row>
    <row r="5692" spans="1:3" hidden="1">
      <c r="A5692" t="b">
        <f ca="1"/>
        <v>0</v>
      </c>
      <c r="B5692" t="b">
        <f ca="1"/>
        <v>0</v>
      </c>
      <c r="C5692" t="b">
        <f ca="1"/>
        <v>0</v>
      </c>
    </row>
    <row r="5693" spans="1:3" hidden="1">
      <c r="A5693" t="b">
        <f ca="1"/>
        <v>0</v>
      </c>
      <c r="B5693" t="b">
        <f ca="1"/>
        <v>0</v>
      </c>
      <c r="C5693" t="b">
        <f ca="1"/>
        <v>0</v>
      </c>
    </row>
    <row r="5694" spans="1:3" hidden="1">
      <c r="A5694" t="b">
        <f ca="1"/>
        <v>0</v>
      </c>
      <c r="B5694" t="b">
        <f ca="1"/>
        <v>0</v>
      </c>
      <c r="C5694" t="b">
        <f ca="1"/>
        <v>0</v>
      </c>
    </row>
    <row r="5695" spans="1:3" hidden="1">
      <c r="A5695" t="b">
        <f ca="1"/>
        <v>0</v>
      </c>
      <c r="B5695" t="b">
        <f ca="1"/>
        <v>0</v>
      </c>
      <c r="C5695" t="b">
        <f ca="1"/>
        <v>0</v>
      </c>
    </row>
    <row r="5696" spans="1:3" hidden="1">
      <c r="A5696" t="b">
        <f ca="1"/>
        <v>0</v>
      </c>
      <c r="B5696" t="b">
        <f ca="1"/>
        <v>0</v>
      </c>
      <c r="C5696" t="b">
        <f ca="1"/>
        <v>0</v>
      </c>
    </row>
    <row r="5697" spans="1:3" hidden="1">
      <c r="A5697" t="b">
        <f ca="1"/>
        <v>0</v>
      </c>
      <c r="B5697" t="b">
        <f ca="1"/>
        <v>0</v>
      </c>
      <c r="C5697" t="b">
        <f ca="1"/>
        <v>0</v>
      </c>
    </row>
    <row r="5698" spans="1:3" hidden="1">
      <c r="A5698" t="b">
        <f ca="1"/>
        <v>0</v>
      </c>
      <c r="B5698" t="b">
        <f ca="1"/>
        <v>0</v>
      </c>
      <c r="C5698" t="b">
        <f ca="1"/>
        <v>0</v>
      </c>
    </row>
    <row r="5699" spans="1:3" hidden="1">
      <c r="A5699" t="b">
        <f ca="1"/>
        <v>0</v>
      </c>
      <c r="B5699" t="b">
        <f ca="1"/>
        <v>0</v>
      </c>
      <c r="C5699" t="b">
        <f ca="1"/>
        <v>0</v>
      </c>
    </row>
    <row r="5700" spans="1:3" hidden="1">
      <c r="A5700" t="b">
        <f ca="1"/>
        <v>0</v>
      </c>
      <c r="B5700" t="b">
        <f ca="1"/>
        <v>0</v>
      </c>
      <c r="C5700" t="b">
        <f ca="1"/>
        <v>0</v>
      </c>
    </row>
    <row r="5701" spans="1:3" hidden="1">
      <c r="A5701" t="b">
        <f ca="1"/>
        <v>0</v>
      </c>
      <c r="B5701" t="b">
        <f ca="1"/>
        <v>0</v>
      </c>
      <c r="C5701" t="b">
        <f ca="1"/>
        <v>0</v>
      </c>
    </row>
    <row r="5702" spans="1:3" hidden="1">
      <c r="A5702" t="b">
        <f ca="1"/>
        <v>0</v>
      </c>
      <c r="B5702" t="b">
        <f ca="1"/>
        <v>0</v>
      </c>
      <c r="C5702" t="b">
        <f ca="1"/>
        <v>0</v>
      </c>
    </row>
    <row r="5703" spans="1:3" hidden="1">
      <c r="A5703" t="b">
        <f ca="1"/>
        <v>0</v>
      </c>
      <c r="B5703" t="b">
        <f ca="1"/>
        <v>0</v>
      </c>
      <c r="C5703" t="b">
        <f ca="1"/>
        <v>0</v>
      </c>
    </row>
    <row r="5704" spans="1:3" hidden="1">
      <c r="A5704" t="b">
        <f ca="1"/>
        <v>0</v>
      </c>
      <c r="B5704" t="b">
        <f ca="1"/>
        <v>0</v>
      </c>
      <c r="C5704" t="b">
        <f ca="1"/>
        <v>0</v>
      </c>
    </row>
    <row r="5705" spans="1:3" hidden="1">
      <c r="A5705" t="b">
        <f ca="1"/>
        <v>0</v>
      </c>
      <c r="B5705" t="b">
        <f ca="1"/>
        <v>0</v>
      </c>
      <c r="C5705" t="b">
        <f ca="1"/>
        <v>0</v>
      </c>
    </row>
    <row r="5706" spans="1:3" hidden="1">
      <c r="A5706" t="b">
        <f ca="1"/>
        <v>0</v>
      </c>
      <c r="B5706" t="b">
        <f ca="1"/>
        <v>0</v>
      </c>
      <c r="C5706" t="b">
        <f ca="1"/>
        <v>0</v>
      </c>
    </row>
    <row r="5707" spans="1:3" hidden="1">
      <c r="A5707" t="b">
        <f ca="1"/>
        <v>0</v>
      </c>
      <c r="B5707" t="b">
        <f ca="1"/>
        <v>0</v>
      </c>
      <c r="C5707" t="b">
        <f ca="1"/>
        <v>0</v>
      </c>
    </row>
    <row r="5708" spans="1:3" hidden="1">
      <c r="A5708" t="b">
        <f ca="1"/>
        <v>0</v>
      </c>
      <c r="B5708" t="b">
        <f ca="1"/>
        <v>0</v>
      </c>
      <c r="C5708" t="b">
        <f ca="1"/>
        <v>0</v>
      </c>
    </row>
    <row r="5709" spans="1:3" hidden="1">
      <c r="A5709" t="b">
        <f ca="1"/>
        <v>0</v>
      </c>
      <c r="B5709" t="b">
        <f ca="1"/>
        <v>0</v>
      </c>
      <c r="C5709" t="b">
        <f ca="1"/>
        <v>0</v>
      </c>
    </row>
    <row r="5710" spans="1:3" hidden="1">
      <c r="A5710" t="b">
        <f ca="1"/>
        <v>0</v>
      </c>
      <c r="B5710" t="b">
        <f ca="1"/>
        <v>0</v>
      </c>
      <c r="C5710" t="b">
        <f ca="1"/>
        <v>0</v>
      </c>
    </row>
    <row r="5711" spans="1:3" hidden="1">
      <c r="A5711" t="b">
        <f ca="1"/>
        <v>0</v>
      </c>
      <c r="B5711" t="b">
        <f ca="1"/>
        <v>0</v>
      </c>
      <c r="C5711" t="b">
        <f ca="1"/>
        <v>0</v>
      </c>
    </row>
    <row r="5712" spans="1:3" hidden="1">
      <c r="A5712" t="b">
        <f ca="1"/>
        <v>0</v>
      </c>
      <c r="B5712" t="b">
        <f ca="1"/>
        <v>0</v>
      </c>
      <c r="C5712" t="b">
        <f ca="1"/>
        <v>0</v>
      </c>
    </row>
    <row r="5713" spans="1:3" hidden="1">
      <c r="A5713" t="b">
        <f ca="1"/>
        <v>0</v>
      </c>
      <c r="B5713" t="b">
        <f ca="1"/>
        <v>0</v>
      </c>
      <c r="C5713" t="b">
        <f ca="1"/>
        <v>0</v>
      </c>
    </row>
    <row r="5714" spans="1:3" hidden="1">
      <c r="A5714" t="b">
        <f ca="1"/>
        <v>0</v>
      </c>
      <c r="B5714" t="b">
        <f ca="1"/>
        <v>0</v>
      </c>
      <c r="C5714" t="b">
        <f ca="1"/>
        <v>0</v>
      </c>
    </row>
    <row r="5715" spans="1:3" hidden="1">
      <c r="A5715" t="b">
        <f ca="1"/>
        <v>0</v>
      </c>
      <c r="B5715" t="b">
        <f ca="1"/>
        <v>0</v>
      </c>
      <c r="C5715" t="b">
        <f ca="1"/>
        <v>0</v>
      </c>
    </row>
    <row r="5716" spans="1:3" hidden="1">
      <c r="A5716" t="b">
        <f ca="1"/>
        <v>0</v>
      </c>
      <c r="B5716" t="b">
        <f ca="1"/>
        <v>0</v>
      </c>
      <c r="C5716" t="b">
        <f ca="1"/>
        <v>0</v>
      </c>
    </row>
    <row r="5717" spans="1:3" hidden="1">
      <c r="A5717" t="b">
        <f ca="1"/>
        <v>0</v>
      </c>
      <c r="B5717" t="b">
        <f ca="1"/>
        <v>0</v>
      </c>
      <c r="C5717" t="b">
        <f ca="1"/>
        <v>0</v>
      </c>
    </row>
    <row r="5718" spans="1:3" hidden="1">
      <c r="A5718" t="b">
        <f ca="1"/>
        <v>0</v>
      </c>
      <c r="B5718" t="b">
        <f ca="1"/>
        <v>0</v>
      </c>
      <c r="C5718" t="b">
        <f ca="1"/>
        <v>0</v>
      </c>
    </row>
    <row r="5719" spans="1:3" hidden="1">
      <c r="A5719" t="b">
        <f ca="1"/>
        <v>0</v>
      </c>
      <c r="B5719" t="b">
        <f ca="1"/>
        <v>0</v>
      </c>
      <c r="C5719" t="b">
        <f ca="1"/>
        <v>0</v>
      </c>
    </row>
    <row r="5720" spans="1:3" hidden="1">
      <c r="A5720" t="b">
        <f ca="1"/>
        <v>0</v>
      </c>
      <c r="B5720" t="b">
        <f ca="1"/>
        <v>0</v>
      </c>
      <c r="C5720" t="b">
        <f ca="1"/>
        <v>0</v>
      </c>
    </row>
    <row r="5721" spans="1:3" hidden="1">
      <c r="A5721" t="b">
        <f ca="1"/>
        <v>0</v>
      </c>
      <c r="B5721" t="b">
        <f ca="1"/>
        <v>0</v>
      </c>
      <c r="C5721" t="b">
        <f ca="1"/>
        <v>0</v>
      </c>
    </row>
    <row r="5722" spans="1:3" hidden="1">
      <c r="A5722" t="b">
        <f ca="1"/>
        <v>0</v>
      </c>
      <c r="B5722" t="b">
        <f ca="1"/>
        <v>0</v>
      </c>
      <c r="C5722" t="b">
        <f ca="1"/>
        <v>0</v>
      </c>
    </row>
    <row r="5723" spans="1:3" hidden="1">
      <c r="A5723" t="b">
        <f ca="1"/>
        <v>0</v>
      </c>
      <c r="B5723" t="b">
        <f ca="1"/>
        <v>0</v>
      </c>
      <c r="C5723" t="b">
        <f ca="1"/>
        <v>0</v>
      </c>
    </row>
    <row r="5724" spans="1:3" hidden="1">
      <c r="A5724" t="b">
        <f ca="1"/>
        <v>0</v>
      </c>
      <c r="B5724" t="b">
        <f ca="1"/>
        <v>0</v>
      </c>
      <c r="C5724" t="b">
        <f ca="1"/>
        <v>0</v>
      </c>
    </row>
    <row r="5725" spans="1:3" hidden="1">
      <c r="A5725" t="b">
        <f ca="1"/>
        <v>0</v>
      </c>
      <c r="B5725" t="b">
        <f ca="1"/>
        <v>0</v>
      </c>
      <c r="C5725" t="b">
        <f ca="1"/>
        <v>0</v>
      </c>
    </row>
    <row r="5726" spans="1:3" hidden="1">
      <c r="A5726" t="b">
        <f ca="1"/>
        <v>0</v>
      </c>
      <c r="B5726" t="b">
        <f ca="1"/>
        <v>0</v>
      </c>
      <c r="C5726" t="b">
        <f ca="1"/>
        <v>0</v>
      </c>
    </row>
    <row r="5727" spans="1:3" hidden="1">
      <c r="A5727" t="b">
        <f ca="1"/>
        <v>0</v>
      </c>
      <c r="B5727" t="b">
        <f ca="1"/>
        <v>0</v>
      </c>
      <c r="C5727" t="b">
        <f ca="1"/>
        <v>0</v>
      </c>
    </row>
    <row r="5728" spans="1:3" hidden="1">
      <c r="A5728" t="b">
        <f ca="1"/>
        <v>0</v>
      </c>
      <c r="B5728" t="b">
        <f ca="1"/>
        <v>0</v>
      </c>
      <c r="C5728" t="b">
        <f ca="1"/>
        <v>0</v>
      </c>
    </row>
    <row r="5729" spans="1:3" hidden="1">
      <c r="A5729" t="b">
        <f ca="1"/>
        <v>0</v>
      </c>
      <c r="B5729" t="b">
        <f ca="1"/>
        <v>0</v>
      </c>
      <c r="C5729" t="b">
        <f ca="1"/>
        <v>0</v>
      </c>
    </row>
    <row r="5730" spans="1:3" hidden="1">
      <c r="A5730" t="b">
        <f ca="1"/>
        <v>0</v>
      </c>
      <c r="B5730" t="b">
        <f ca="1"/>
        <v>0</v>
      </c>
      <c r="C5730" t="b">
        <f ca="1"/>
        <v>0</v>
      </c>
    </row>
    <row r="5731" spans="1:3" hidden="1">
      <c r="A5731" t="b">
        <f ca="1"/>
        <v>0</v>
      </c>
      <c r="B5731" t="b">
        <f ca="1"/>
        <v>0</v>
      </c>
      <c r="C5731" t="b">
        <f ca="1"/>
        <v>0</v>
      </c>
    </row>
    <row r="5732" spans="1:3" hidden="1">
      <c r="A5732" t="b">
        <f ca="1"/>
        <v>0</v>
      </c>
      <c r="B5732" t="b">
        <f ca="1"/>
        <v>0</v>
      </c>
      <c r="C5732" t="b">
        <f ca="1"/>
        <v>0</v>
      </c>
    </row>
    <row r="5733" spans="1:3" hidden="1">
      <c r="A5733" t="b">
        <f ca="1"/>
        <v>0</v>
      </c>
      <c r="B5733" t="b">
        <f ca="1"/>
        <v>0</v>
      </c>
      <c r="C5733" t="b">
        <f ca="1"/>
        <v>0</v>
      </c>
    </row>
    <row r="5734" spans="1:3" hidden="1">
      <c r="A5734" t="b">
        <f ca="1"/>
        <v>0</v>
      </c>
      <c r="B5734" t="b">
        <f ca="1"/>
        <v>0</v>
      </c>
      <c r="C5734" t="b">
        <f ca="1"/>
        <v>0</v>
      </c>
    </row>
    <row r="5735" spans="1:3" hidden="1">
      <c r="A5735" t="b">
        <f ca="1"/>
        <v>0</v>
      </c>
      <c r="B5735" t="b">
        <f ca="1"/>
        <v>0</v>
      </c>
      <c r="C5735" t="b">
        <f ca="1"/>
        <v>0</v>
      </c>
    </row>
    <row r="5736" spans="1:3" hidden="1">
      <c r="A5736" t="b">
        <f ca="1"/>
        <v>0</v>
      </c>
      <c r="B5736" t="b">
        <f ca="1"/>
        <v>0</v>
      </c>
      <c r="C5736" t="b">
        <f ca="1"/>
        <v>0</v>
      </c>
    </row>
    <row r="5737" spans="1:3" hidden="1">
      <c r="A5737" t="b">
        <f ca="1"/>
        <v>0</v>
      </c>
      <c r="B5737" t="b">
        <f ca="1"/>
        <v>0</v>
      </c>
      <c r="C5737" t="b">
        <f ca="1"/>
        <v>0</v>
      </c>
    </row>
    <row r="5738" spans="1:3" hidden="1">
      <c r="A5738" t="b">
        <f ca="1"/>
        <v>0</v>
      </c>
      <c r="B5738" t="b">
        <f ca="1"/>
        <v>0</v>
      </c>
      <c r="C5738" t="b">
        <f ca="1"/>
        <v>0</v>
      </c>
    </row>
    <row r="5739" spans="1:3" hidden="1">
      <c r="A5739" t="b">
        <f ca="1"/>
        <v>0</v>
      </c>
      <c r="B5739" t="b">
        <f ca="1"/>
        <v>0</v>
      </c>
      <c r="C5739" t="b">
        <f ca="1"/>
        <v>0</v>
      </c>
    </row>
    <row r="5740" spans="1:3" hidden="1">
      <c r="A5740" t="b">
        <f ca="1"/>
        <v>0</v>
      </c>
      <c r="B5740" t="b">
        <f ca="1"/>
        <v>0</v>
      </c>
      <c r="C5740" t="b">
        <f ca="1"/>
        <v>0</v>
      </c>
    </row>
    <row r="5741" spans="1:3" hidden="1">
      <c r="A5741" t="b">
        <f ca="1"/>
        <v>0</v>
      </c>
      <c r="B5741" t="b">
        <f ca="1"/>
        <v>0</v>
      </c>
      <c r="C5741" t="b">
        <f ca="1"/>
        <v>0</v>
      </c>
    </row>
    <row r="5742" spans="1:3" hidden="1">
      <c r="A5742" t="b">
        <f ca="1"/>
        <v>0</v>
      </c>
      <c r="B5742" t="b">
        <f ca="1"/>
        <v>0</v>
      </c>
      <c r="C5742" t="b">
        <f ca="1"/>
        <v>0</v>
      </c>
    </row>
    <row r="5743" spans="1:3" hidden="1">
      <c r="A5743" t="b">
        <f ca="1"/>
        <v>0</v>
      </c>
      <c r="B5743" t="b">
        <f ca="1"/>
        <v>0</v>
      </c>
      <c r="C5743" t="b">
        <f ca="1"/>
        <v>0</v>
      </c>
    </row>
    <row r="5744" spans="1:3" hidden="1">
      <c r="A5744" t="b">
        <f ca="1"/>
        <v>0</v>
      </c>
      <c r="B5744" t="b">
        <f ca="1"/>
        <v>0</v>
      </c>
      <c r="C5744" t="b">
        <f ca="1"/>
        <v>0</v>
      </c>
    </row>
    <row r="5745" spans="1:3" hidden="1">
      <c r="A5745" t="b">
        <f ca="1"/>
        <v>0</v>
      </c>
      <c r="B5745" t="b">
        <f ca="1"/>
        <v>0</v>
      </c>
      <c r="C5745" t="b">
        <f ca="1"/>
        <v>0</v>
      </c>
    </row>
    <row r="5746" spans="1:3" hidden="1">
      <c r="A5746" t="b">
        <f ca="1"/>
        <v>0</v>
      </c>
      <c r="B5746" t="b">
        <f ca="1"/>
        <v>0</v>
      </c>
      <c r="C5746" t="b">
        <f ca="1"/>
        <v>0</v>
      </c>
    </row>
    <row r="5747" spans="1:3" hidden="1">
      <c r="A5747" t="b">
        <f ca="1"/>
        <v>0</v>
      </c>
      <c r="B5747" t="b">
        <f ca="1"/>
        <v>0</v>
      </c>
      <c r="C5747" t="b">
        <f ca="1"/>
        <v>0</v>
      </c>
    </row>
    <row r="5748" spans="1:3" hidden="1">
      <c r="A5748" t="b">
        <f ca="1"/>
        <v>0</v>
      </c>
      <c r="B5748" t="b">
        <f ca="1"/>
        <v>0</v>
      </c>
      <c r="C5748" t="b">
        <f ca="1"/>
        <v>0</v>
      </c>
    </row>
    <row r="5749" spans="1:3" hidden="1">
      <c r="A5749" t="b">
        <f ca="1"/>
        <v>0</v>
      </c>
      <c r="B5749" t="b">
        <f ca="1"/>
        <v>0</v>
      </c>
      <c r="C5749" t="b">
        <f ca="1"/>
        <v>0</v>
      </c>
    </row>
    <row r="5750" spans="1:3" hidden="1">
      <c r="A5750" t="b">
        <f ca="1"/>
        <v>0</v>
      </c>
      <c r="B5750" t="b">
        <f ca="1"/>
        <v>0</v>
      </c>
      <c r="C5750" t="b">
        <f ca="1"/>
        <v>0</v>
      </c>
    </row>
    <row r="5751" spans="1:3" hidden="1">
      <c r="A5751" t="b">
        <f ca="1"/>
        <v>0</v>
      </c>
      <c r="B5751" t="b">
        <f ca="1"/>
        <v>0</v>
      </c>
      <c r="C5751" t="b">
        <f ca="1"/>
        <v>0</v>
      </c>
    </row>
    <row r="5752" spans="1:3" hidden="1">
      <c r="A5752" t="b">
        <f ca="1"/>
        <v>0</v>
      </c>
      <c r="B5752" t="b">
        <f ca="1"/>
        <v>0</v>
      </c>
      <c r="C5752" t="b">
        <f ca="1"/>
        <v>0</v>
      </c>
    </row>
    <row r="5753" spans="1:3" hidden="1">
      <c r="A5753" t="b">
        <f ca="1"/>
        <v>0</v>
      </c>
      <c r="B5753" t="b">
        <f ca="1"/>
        <v>0</v>
      </c>
      <c r="C5753" t="b">
        <f ca="1"/>
        <v>0</v>
      </c>
    </row>
    <row r="5754" spans="1:3" hidden="1">
      <c r="A5754" t="b">
        <f ca="1"/>
        <v>0</v>
      </c>
      <c r="B5754" t="b">
        <f ca="1"/>
        <v>0</v>
      </c>
      <c r="C5754" t="b">
        <f ca="1"/>
        <v>0</v>
      </c>
    </row>
    <row r="5755" spans="1:3" hidden="1">
      <c r="A5755" t="b">
        <f ca="1"/>
        <v>0</v>
      </c>
      <c r="B5755" t="b">
        <f ca="1"/>
        <v>0</v>
      </c>
      <c r="C5755" t="b">
        <f ca="1"/>
        <v>0</v>
      </c>
    </row>
    <row r="5756" spans="1:3" hidden="1">
      <c r="A5756" t="b">
        <f ca="1"/>
        <v>0</v>
      </c>
      <c r="B5756" t="b">
        <f ca="1"/>
        <v>0</v>
      </c>
      <c r="C5756" t="b">
        <f ca="1"/>
        <v>0</v>
      </c>
    </row>
    <row r="5757" spans="1:3" hidden="1">
      <c r="A5757" t="b">
        <f ca="1"/>
        <v>0</v>
      </c>
      <c r="B5757" t="b">
        <f ca="1"/>
        <v>0</v>
      </c>
      <c r="C5757" t="b">
        <f ca="1"/>
        <v>0</v>
      </c>
    </row>
    <row r="5758" spans="1:3" hidden="1">
      <c r="A5758" t="b">
        <f ca="1"/>
        <v>0</v>
      </c>
      <c r="B5758" t="b">
        <f ca="1"/>
        <v>0</v>
      </c>
      <c r="C5758" t="b">
        <f ca="1"/>
        <v>0</v>
      </c>
    </row>
    <row r="5759" spans="1:3" hidden="1">
      <c r="A5759" t="b">
        <f ca="1"/>
        <v>0</v>
      </c>
      <c r="B5759" t="b">
        <f ca="1"/>
        <v>0</v>
      </c>
      <c r="C5759" t="b">
        <f ca="1"/>
        <v>0</v>
      </c>
    </row>
    <row r="5760" spans="1:3" hidden="1">
      <c r="A5760" t="b">
        <f ca="1"/>
        <v>0</v>
      </c>
      <c r="B5760" t="b">
        <f ca="1"/>
        <v>0</v>
      </c>
      <c r="C5760" t="b">
        <f ca="1"/>
        <v>0</v>
      </c>
    </row>
    <row r="5761" spans="1:3" hidden="1">
      <c r="A5761" t="b">
        <f ca="1"/>
        <v>0</v>
      </c>
      <c r="B5761" t="b">
        <f ca="1"/>
        <v>0</v>
      </c>
      <c r="C5761" t="b">
        <f ca="1"/>
        <v>0</v>
      </c>
    </row>
    <row r="5762" spans="1:3" hidden="1">
      <c r="A5762" t="b">
        <f ca="1"/>
        <v>0</v>
      </c>
      <c r="B5762" t="b">
        <f ca="1"/>
        <v>0</v>
      </c>
      <c r="C5762" t="b">
        <f ca="1"/>
        <v>0</v>
      </c>
    </row>
    <row r="5763" spans="1:3" hidden="1">
      <c r="A5763" t="b">
        <f ca="1"/>
        <v>0</v>
      </c>
      <c r="B5763" t="b">
        <f ca="1"/>
        <v>0</v>
      </c>
      <c r="C5763" t="b">
        <f ca="1"/>
        <v>0</v>
      </c>
    </row>
    <row r="5764" spans="1:3" hidden="1">
      <c r="A5764" t="b">
        <f ca="1"/>
        <v>0</v>
      </c>
      <c r="B5764" t="b">
        <f ca="1"/>
        <v>0</v>
      </c>
      <c r="C5764" t="b">
        <f ca="1"/>
        <v>0</v>
      </c>
    </row>
    <row r="5765" spans="1:3" hidden="1">
      <c r="A5765" t="b">
        <f ca="1"/>
        <v>0</v>
      </c>
      <c r="B5765" t="b">
        <f ca="1"/>
        <v>0</v>
      </c>
      <c r="C5765" t="b">
        <f ca="1"/>
        <v>0</v>
      </c>
    </row>
    <row r="5766" spans="1:3" hidden="1">
      <c r="A5766" t="b">
        <f ca="1"/>
        <v>0</v>
      </c>
      <c r="B5766" t="b">
        <f ca="1"/>
        <v>0</v>
      </c>
      <c r="C5766" t="b">
        <f ca="1"/>
        <v>0</v>
      </c>
    </row>
    <row r="5767" spans="1:3" hidden="1">
      <c r="A5767" t="b">
        <f ca="1"/>
        <v>0</v>
      </c>
      <c r="B5767" t="b">
        <f ca="1"/>
        <v>0</v>
      </c>
      <c r="C5767" t="b">
        <f ca="1"/>
        <v>0</v>
      </c>
    </row>
    <row r="5768" spans="1:3" hidden="1">
      <c r="A5768" t="b">
        <f ca="1"/>
        <v>0</v>
      </c>
      <c r="B5768" t="b">
        <f ca="1"/>
        <v>0</v>
      </c>
      <c r="C5768" t="b">
        <f ca="1"/>
        <v>0</v>
      </c>
    </row>
    <row r="5769" spans="1:3" hidden="1">
      <c r="A5769" t="b">
        <f ca="1"/>
        <v>0</v>
      </c>
      <c r="B5769" t="b">
        <f ca="1"/>
        <v>0</v>
      </c>
      <c r="C5769" t="b">
        <f ca="1"/>
        <v>0</v>
      </c>
    </row>
    <row r="5770" spans="1:3" hidden="1">
      <c r="A5770" t="b">
        <f ca="1"/>
        <v>0</v>
      </c>
      <c r="B5770" t="b">
        <f ca="1"/>
        <v>0</v>
      </c>
      <c r="C5770" t="b">
        <f ca="1"/>
        <v>0</v>
      </c>
    </row>
    <row r="5771" spans="1:3" hidden="1">
      <c r="A5771" t="b">
        <f ca="1"/>
        <v>0</v>
      </c>
      <c r="B5771" t="b">
        <f ca="1"/>
        <v>0</v>
      </c>
      <c r="C5771" t="b">
        <f ca="1"/>
        <v>0</v>
      </c>
    </row>
    <row r="5772" spans="1:3" hidden="1">
      <c r="A5772" t="b">
        <f ca="1"/>
        <v>0</v>
      </c>
      <c r="B5772" t="b">
        <f ca="1"/>
        <v>0</v>
      </c>
      <c r="C5772" t="b">
        <f ca="1"/>
        <v>0</v>
      </c>
    </row>
    <row r="5773" spans="1:3" hidden="1">
      <c r="A5773" t="b">
        <f ca="1"/>
        <v>0</v>
      </c>
      <c r="B5773" t="b">
        <f ca="1"/>
        <v>0</v>
      </c>
      <c r="C5773" t="b">
        <f ca="1"/>
        <v>0</v>
      </c>
    </row>
    <row r="5774" spans="1:3" hidden="1">
      <c r="A5774" t="b">
        <f ca="1"/>
        <v>0</v>
      </c>
      <c r="B5774" t="b">
        <f ca="1"/>
        <v>0</v>
      </c>
      <c r="C5774" t="b">
        <f ca="1"/>
        <v>0</v>
      </c>
    </row>
    <row r="5775" spans="1:3" hidden="1">
      <c r="A5775" t="b">
        <f ca="1"/>
        <v>0</v>
      </c>
      <c r="B5775" t="b">
        <f ca="1"/>
        <v>0</v>
      </c>
      <c r="C5775" t="b">
        <f ca="1"/>
        <v>0</v>
      </c>
    </row>
    <row r="5776" spans="1:3" hidden="1">
      <c r="A5776" t="b">
        <f ca="1"/>
        <v>0</v>
      </c>
      <c r="B5776" t="b">
        <f ca="1"/>
        <v>0</v>
      </c>
      <c r="C5776" t="b">
        <f ca="1"/>
        <v>0</v>
      </c>
    </row>
    <row r="5777" spans="1:3" hidden="1">
      <c r="A5777" t="b">
        <f ca="1"/>
        <v>0</v>
      </c>
      <c r="B5777" t="b">
        <f ca="1"/>
        <v>0</v>
      </c>
      <c r="C5777" t="b">
        <f ca="1"/>
        <v>0</v>
      </c>
    </row>
    <row r="5778" spans="1:3" hidden="1">
      <c r="A5778" t="b">
        <f ca="1"/>
        <v>0</v>
      </c>
      <c r="B5778" t="b">
        <f ca="1"/>
        <v>0</v>
      </c>
      <c r="C5778" t="b">
        <f ca="1"/>
        <v>0</v>
      </c>
    </row>
    <row r="5779" spans="1:3" hidden="1">
      <c r="A5779" t="b">
        <f ca="1"/>
        <v>0</v>
      </c>
      <c r="B5779" t="b">
        <f ca="1"/>
        <v>0</v>
      </c>
      <c r="C5779" t="b">
        <f ca="1"/>
        <v>0</v>
      </c>
    </row>
    <row r="5780" spans="1:3" hidden="1">
      <c r="A5780" t="b">
        <f ca="1"/>
        <v>0</v>
      </c>
      <c r="B5780" t="b">
        <f ca="1"/>
        <v>0</v>
      </c>
      <c r="C5780" t="b">
        <f ca="1"/>
        <v>0</v>
      </c>
    </row>
    <row r="5781" spans="1:3" hidden="1">
      <c r="A5781" t="b">
        <f ca="1"/>
        <v>0</v>
      </c>
      <c r="B5781" t="b">
        <f ca="1"/>
        <v>0</v>
      </c>
      <c r="C5781" t="b">
        <f ca="1"/>
        <v>0</v>
      </c>
    </row>
    <row r="5782" spans="1:3" hidden="1">
      <c r="A5782" t="b">
        <f ca="1"/>
        <v>0</v>
      </c>
      <c r="B5782" t="b">
        <f ca="1"/>
        <v>0</v>
      </c>
      <c r="C5782" t="b">
        <f ca="1"/>
        <v>0</v>
      </c>
    </row>
    <row r="5783" spans="1:3" hidden="1">
      <c r="A5783" t="b">
        <f ca="1"/>
        <v>0</v>
      </c>
      <c r="B5783" t="b">
        <f ca="1"/>
        <v>0</v>
      </c>
      <c r="C5783" t="b">
        <f ca="1"/>
        <v>0</v>
      </c>
    </row>
    <row r="5784" spans="1:3" hidden="1">
      <c r="A5784" t="b">
        <f ca="1"/>
        <v>0</v>
      </c>
      <c r="B5784" t="b">
        <f ca="1"/>
        <v>0</v>
      </c>
      <c r="C5784" t="b">
        <f ca="1"/>
        <v>0</v>
      </c>
    </row>
    <row r="5785" spans="1:3" hidden="1">
      <c r="A5785" t="b">
        <f ca="1"/>
        <v>0</v>
      </c>
      <c r="B5785" t="b">
        <f ca="1"/>
        <v>0</v>
      </c>
      <c r="C5785" t="b">
        <f ca="1"/>
        <v>0</v>
      </c>
    </row>
    <row r="5786" spans="1:3" hidden="1">
      <c r="A5786" t="b">
        <f ca="1"/>
        <v>0</v>
      </c>
      <c r="B5786" t="b">
        <f ca="1"/>
        <v>0</v>
      </c>
      <c r="C5786" t="b">
        <f ca="1"/>
        <v>0</v>
      </c>
    </row>
    <row r="5787" spans="1:3" hidden="1">
      <c r="A5787" t="b">
        <f ca="1"/>
        <v>0</v>
      </c>
      <c r="B5787" t="b">
        <f ca="1"/>
        <v>0</v>
      </c>
      <c r="C5787" t="b">
        <f ca="1"/>
        <v>0</v>
      </c>
    </row>
    <row r="5788" spans="1:3" hidden="1">
      <c r="A5788" t="b">
        <f ca="1"/>
        <v>0</v>
      </c>
      <c r="B5788" t="b">
        <f ca="1"/>
        <v>0</v>
      </c>
      <c r="C5788" t="b">
        <f ca="1"/>
        <v>0</v>
      </c>
    </row>
    <row r="5789" spans="1:3" hidden="1">
      <c r="A5789" t="b">
        <f ca="1"/>
        <v>0</v>
      </c>
      <c r="B5789" t="b">
        <f ca="1"/>
        <v>0</v>
      </c>
      <c r="C5789" t="b">
        <f ca="1"/>
        <v>0</v>
      </c>
    </row>
    <row r="5790" spans="1:3" hidden="1">
      <c r="A5790" t="b">
        <f ca="1"/>
        <v>0</v>
      </c>
      <c r="B5790" t="b">
        <f ca="1"/>
        <v>0</v>
      </c>
      <c r="C5790" t="b">
        <f ca="1"/>
        <v>0</v>
      </c>
    </row>
    <row r="5791" spans="1:3" hidden="1">
      <c r="A5791" t="b">
        <f ca="1"/>
        <v>0</v>
      </c>
      <c r="B5791" t="b">
        <f ca="1"/>
        <v>0</v>
      </c>
      <c r="C5791" t="b">
        <f ca="1"/>
        <v>0</v>
      </c>
    </row>
    <row r="5792" spans="1:3" hidden="1">
      <c r="A5792" t="b">
        <f ca="1"/>
        <v>0</v>
      </c>
      <c r="B5792" t="b">
        <f ca="1"/>
        <v>0</v>
      </c>
      <c r="C5792" t="b">
        <f ca="1"/>
        <v>0</v>
      </c>
    </row>
    <row r="5793" spans="1:3" hidden="1">
      <c r="A5793" t="b">
        <f ca="1"/>
        <v>0</v>
      </c>
      <c r="B5793" t="b">
        <f ca="1"/>
        <v>0</v>
      </c>
      <c r="C5793" t="b">
        <f ca="1"/>
        <v>0</v>
      </c>
    </row>
    <row r="5794" spans="1:3" hidden="1">
      <c r="A5794" t="b">
        <f ca="1"/>
        <v>0</v>
      </c>
      <c r="B5794" t="b">
        <f ca="1"/>
        <v>0</v>
      </c>
      <c r="C5794" t="b">
        <f ca="1"/>
        <v>0</v>
      </c>
    </row>
    <row r="5795" spans="1:3" hidden="1">
      <c r="A5795" t="b">
        <f ca="1"/>
        <v>0</v>
      </c>
      <c r="B5795" t="b">
        <f ca="1"/>
        <v>0</v>
      </c>
      <c r="C5795" t="b">
        <f ca="1"/>
        <v>0</v>
      </c>
    </row>
    <row r="5796" spans="1:3" hidden="1">
      <c r="A5796" t="b">
        <f ca="1"/>
        <v>0</v>
      </c>
      <c r="B5796" t="b">
        <f ca="1"/>
        <v>0</v>
      </c>
      <c r="C5796" t="b">
        <f ca="1"/>
        <v>0</v>
      </c>
    </row>
    <row r="5797" spans="1:3" hidden="1">
      <c r="A5797" t="b">
        <f ca="1"/>
        <v>0</v>
      </c>
      <c r="B5797" t="b">
        <f ca="1"/>
        <v>0</v>
      </c>
      <c r="C5797" t="b">
        <f ca="1"/>
        <v>0</v>
      </c>
    </row>
    <row r="5798" spans="1:3" hidden="1">
      <c r="A5798" t="b">
        <f ca="1"/>
        <v>0</v>
      </c>
      <c r="B5798" t="b">
        <f ca="1"/>
        <v>0</v>
      </c>
      <c r="C5798" t="b">
        <f ca="1"/>
        <v>0</v>
      </c>
    </row>
    <row r="5799" spans="1:3" hidden="1">
      <c r="A5799" t="b">
        <f ca="1"/>
        <v>0</v>
      </c>
      <c r="B5799" t="b">
        <f ca="1"/>
        <v>0</v>
      </c>
      <c r="C5799" t="b">
        <f ca="1"/>
        <v>0</v>
      </c>
    </row>
    <row r="5800" spans="1:3" hidden="1">
      <c r="A5800" t="b">
        <f ca="1"/>
        <v>0</v>
      </c>
      <c r="B5800" t="b">
        <f ca="1"/>
        <v>0</v>
      </c>
      <c r="C5800" t="b">
        <f ca="1"/>
        <v>0</v>
      </c>
    </row>
    <row r="5801" spans="1:3" hidden="1">
      <c r="A5801" t="b">
        <f ca="1"/>
        <v>0</v>
      </c>
      <c r="B5801" t="b">
        <f ca="1"/>
        <v>0</v>
      </c>
      <c r="C5801" t="b">
        <f ca="1"/>
        <v>0</v>
      </c>
    </row>
    <row r="5802" spans="1:3" hidden="1">
      <c r="A5802" t="b">
        <f ca="1"/>
        <v>0</v>
      </c>
      <c r="B5802" t="b">
        <f ca="1"/>
        <v>0</v>
      </c>
      <c r="C5802" t="b">
        <f ca="1"/>
        <v>0</v>
      </c>
    </row>
    <row r="5803" spans="1:3" hidden="1">
      <c r="A5803" t="b">
        <f ca="1"/>
        <v>0</v>
      </c>
      <c r="B5803" t="b">
        <f ca="1"/>
        <v>0</v>
      </c>
      <c r="C5803" t="b">
        <f ca="1"/>
        <v>0</v>
      </c>
    </row>
    <row r="5804" spans="1:3" hidden="1">
      <c r="A5804" t="b">
        <f ca="1"/>
        <v>0</v>
      </c>
      <c r="B5804" t="b">
        <f ca="1"/>
        <v>0</v>
      </c>
      <c r="C5804" t="b">
        <f ca="1"/>
        <v>0</v>
      </c>
    </row>
    <row r="5805" spans="1:3" hidden="1">
      <c r="A5805" t="b">
        <f ca="1"/>
        <v>0</v>
      </c>
      <c r="B5805" t="b">
        <f ca="1"/>
        <v>0</v>
      </c>
      <c r="C5805" t="b">
        <f ca="1"/>
        <v>0</v>
      </c>
    </row>
    <row r="5806" spans="1:3" hidden="1">
      <c r="A5806" t="b">
        <f ca="1"/>
        <v>0</v>
      </c>
      <c r="B5806" t="b">
        <f ca="1"/>
        <v>0</v>
      </c>
      <c r="C5806" t="b">
        <f ca="1"/>
        <v>0</v>
      </c>
    </row>
    <row r="5807" spans="1:3" hidden="1">
      <c r="A5807" t="b">
        <f ca="1"/>
        <v>0</v>
      </c>
      <c r="B5807" t="b">
        <f ca="1"/>
        <v>0</v>
      </c>
      <c r="C5807" t="b">
        <f ca="1"/>
        <v>0</v>
      </c>
    </row>
    <row r="5808" spans="1:3" hidden="1">
      <c r="A5808" t="b">
        <f ca="1"/>
        <v>0</v>
      </c>
      <c r="B5808" t="b">
        <f ca="1"/>
        <v>0</v>
      </c>
      <c r="C5808" t="b">
        <f ca="1"/>
        <v>0</v>
      </c>
    </row>
    <row r="5809" spans="1:3" hidden="1">
      <c r="A5809" t="b">
        <f ca="1"/>
        <v>0</v>
      </c>
      <c r="B5809" t="b">
        <f ca="1"/>
        <v>0</v>
      </c>
      <c r="C5809" t="b">
        <f ca="1"/>
        <v>0</v>
      </c>
    </row>
    <row r="5810" spans="1:3" hidden="1">
      <c r="A5810" t="b">
        <f ca="1"/>
        <v>0</v>
      </c>
      <c r="B5810" t="b">
        <f ca="1"/>
        <v>0</v>
      </c>
      <c r="C5810" t="b">
        <f ca="1"/>
        <v>0</v>
      </c>
    </row>
    <row r="5811" spans="1:3" hidden="1">
      <c r="A5811" t="b">
        <f ca="1"/>
        <v>0</v>
      </c>
      <c r="B5811" t="b">
        <f ca="1"/>
        <v>0</v>
      </c>
      <c r="C5811" t="b">
        <f ca="1"/>
        <v>0</v>
      </c>
    </row>
    <row r="5812" spans="1:3" hidden="1">
      <c r="A5812" t="b">
        <f ca="1"/>
        <v>0</v>
      </c>
      <c r="B5812" t="b">
        <f ca="1"/>
        <v>0</v>
      </c>
      <c r="C5812" t="b">
        <f ca="1"/>
        <v>0</v>
      </c>
    </row>
    <row r="5813" spans="1:3" hidden="1">
      <c r="A5813" t="b">
        <f ca="1"/>
        <v>0</v>
      </c>
      <c r="B5813" t="b">
        <f ca="1"/>
        <v>0</v>
      </c>
      <c r="C5813" t="b">
        <f ca="1"/>
        <v>0</v>
      </c>
    </row>
    <row r="5814" spans="1:3" hidden="1">
      <c r="A5814" t="b">
        <f ca="1"/>
        <v>0</v>
      </c>
      <c r="B5814" t="b">
        <f ca="1"/>
        <v>0</v>
      </c>
      <c r="C5814" t="b">
        <f ca="1"/>
        <v>0</v>
      </c>
    </row>
    <row r="5815" spans="1:3" hidden="1">
      <c r="A5815" t="b">
        <f ca="1"/>
        <v>0</v>
      </c>
      <c r="B5815" t="b">
        <f ca="1"/>
        <v>0</v>
      </c>
      <c r="C5815" t="b">
        <f ca="1"/>
        <v>0</v>
      </c>
    </row>
    <row r="5816" spans="1:3" hidden="1">
      <c r="A5816" t="b">
        <f ca="1"/>
        <v>0</v>
      </c>
      <c r="B5816" t="b">
        <f ca="1"/>
        <v>0</v>
      </c>
      <c r="C5816" t="b">
        <f ca="1"/>
        <v>0</v>
      </c>
    </row>
    <row r="5817" spans="1:3" hidden="1">
      <c r="A5817" t="b">
        <f ca="1"/>
        <v>0</v>
      </c>
      <c r="B5817" t="b">
        <f ca="1"/>
        <v>0</v>
      </c>
      <c r="C5817" t="b">
        <f ca="1"/>
        <v>0</v>
      </c>
    </row>
    <row r="5818" spans="1:3" hidden="1">
      <c r="A5818" t="b">
        <f ca="1"/>
        <v>0</v>
      </c>
      <c r="B5818" t="b">
        <f ca="1"/>
        <v>0</v>
      </c>
      <c r="C5818" t="b">
        <f ca="1"/>
        <v>0</v>
      </c>
    </row>
    <row r="5819" spans="1:3" hidden="1">
      <c r="A5819" t="b">
        <f ca="1"/>
        <v>0</v>
      </c>
      <c r="B5819" t="b">
        <f ca="1"/>
        <v>0</v>
      </c>
      <c r="C5819" t="b">
        <f ca="1"/>
        <v>0</v>
      </c>
    </row>
    <row r="5820" spans="1:3" hidden="1">
      <c r="A5820" t="b">
        <f ca="1"/>
        <v>0</v>
      </c>
      <c r="B5820" t="b">
        <f ca="1"/>
        <v>0</v>
      </c>
      <c r="C5820" t="b">
        <f ca="1"/>
        <v>0</v>
      </c>
    </row>
    <row r="5821" spans="1:3" hidden="1">
      <c r="A5821" t="b">
        <f ca="1"/>
        <v>0</v>
      </c>
      <c r="B5821" t="b">
        <f ca="1"/>
        <v>0</v>
      </c>
      <c r="C5821" t="b">
        <f ca="1"/>
        <v>0</v>
      </c>
    </row>
    <row r="5822" spans="1:3" hidden="1">
      <c r="A5822" t="b">
        <f ca="1"/>
        <v>0</v>
      </c>
      <c r="B5822" t="b">
        <f ca="1"/>
        <v>0</v>
      </c>
      <c r="C5822" t="b">
        <f ca="1"/>
        <v>0</v>
      </c>
    </row>
    <row r="5823" spans="1:3" hidden="1">
      <c r="A5823" t="b">
        <f ca="1"/>
        <v>0</v>
      </c>
      <c r="B5823" t="b">
        <f ca="1"/>
        <v>0</v>
      </c>
      <c r="C5823" t="b">
        <f ca="1"/>
        <v>0</v>
      </c>
    </row>
    <row r="5824" spans="1:3" hidden="1">
      <c r="A5824" t="b">
        <f ca="1"/>
        <v>0</v>
      </c>
      <c r="B5824" t="b">
        <f ca="1"/>
        <v>0</v>
      </c>
      <c r="C5824" t="b">
        <f ca="1"/>
        <v>0</v>
      </c>
    </row>
    <row r="5825" spans="1:3" hidden="1">
      <c r="A5825" t="b">
        <f ca="1"/>
        <v>0</v>
      </c>
      <c r="B5825" t="b">
        <f ca="1"/>
        <v>0</v>
      </c>
      <c r="C5825" t="b">
        <f ca="1"/>
        <v>0</v>
      </c>
    </row>
    <row r="5826" spans="1:3" hidden="1">
      <c r="A5826" t="b">
        <f ca="1"/>
        <v>0</v>
      </c>
      <c r="B5826" t="b">
        <f ca="1"/>
        <v>0</v>
      </c>
      <c r="C5826" t="b">
        <f ca="1"/>
        <v>0</v>
      </c>
    </row>
    <row r="5827" spans="1:3" hidden="1">
      <c r="A5827" t="b">
        <f ca="1"/>
        <v>0</v>
      </c>
      <c r="B5827" t="b">
        <f ca="1"/>
        <v>0</v>
      </c>
      <c r="C5827" t="b">
        <f ca="1"/>
        <v>0</v>
      </c>
    </row>
    <row r="5828" spans="1:3" hidden="1">
      <c r="A5828" t="b">
        <f ca="1"/>
        <v>0</v>
      </c>
      <c r="B5828" t="b">
        <f ca="1"/>
        <v>0</v>
      </c>
      <c r="C5828" t="b">
        <f ca="1"/>
        <v>0</v>
      </c>
    </row>
    <row r="5829" spans="1:3" hidden="1">
      <c r="A5829" t="b">
        <f ca="1"/>
        <v>0</v>
      </c>
      <c r="B5829" t="b">
        <f ca="1"/>
        <v>0</v>
      </c>
      <c r="C5829" t="b">
        <f ca="1"/>
        <v>0</v>
      </c>
    </row>
    <row r="5830" spans="1:3" hidden="1">
      <c r="A5830" t="b">
        <f ca="1"/>
        <v>0</v>
      </c>
      <c r="B5830" t="b">
        <f ca="1"/>
        <v>0</v>
      </c>
      <c r="C5830" t="b">
        <f ca="1"/>
        <v>0</v>
      </c>
    </row>
    <row r="5831" spans="1:3" hidden="1">
      <c r="A5831" t="b">
        <f ca="1"/>
        <v>0</v>
      </c>
      <c r="B5831" t="b">
        <f ca="1"/>
        <v>0</v>
      </c>
      <c r="C5831" t="b">
        <f ca="1"/>
        <v>0</v>
      </c>
    </row>
    <row r="5832" spans="1:3" hidden="1">
      <c r="A5832" t="b">
        <f ca="1"/>
        <v>0</v>
      </c>
      <c r="B5832" t="b">
        <f ca="1"/>
        <v>0</v>
      </c>
      <c r="C5832" t="b">
        <f ca="1"/>
        <v>0</v>
      </c>
    </row>
    <row r="5833" spans="1:3" hidden="1">
      <c r="A5833" t="b">
        <f ca="1"/>
        <v>0</v>
      </c>
      <c r="B5833" t="b">
        <f ca="1"/>
        <v>0</v>
      </c>
      <c r="C5833" t="b">
        <f ca="1"/>
        <v>0</v>
      </c>
    </row>
    <row r="5834" spans="1:3" hidden="1">
      <c r="A5834" t="b">
        <f ca="1"/>
        <v>0</v>
      </c>
      <c r="B5834" t="b">
        <f ca="1"/>
        <v>0</v>
      </c>
      <c r="C5834" t="b">
        <f ca="1"/>
        <v>0</v>
      </c>
    </row>
    <row r="5835" spans="1:3" hidden="1">
      <c r="A5835" t="b">
        <f ca="1"/>
        <v>0</v>
      </c>
      <c r="B5835" t="b">
        <f ca="1"/>
        <v>0</v>
      </c>
      <c r="C5835" t="b">
        <f ca="1"/>
        <v>0</v>
      </c>
    </row>
    <row r="5836" spans="1:3" hidden="1">
      <c r="A5836" t="b">
        <f ca="1"/>
        <v>0</v>
      </c>
      <c r="B5836" t="b">
        <f ca="1"/>
        <v>0</v>
      </c>
      <c r="C5836" t="b">
        <f ca="1"/>
        <v>0</v>
      </c>
    </row>
    <row r="5837" spans="1:3" hidden="1">
      <c r="A5837" t="b">
        <f ca="1"/>
        <v>0</v>
      </c>
      <c r="B5837" t="b">
        <f ca="1"/>
        <v>0</v>
      </c>
      <c r="C5837" t="b">
        <f ca="1"/>
        <v>0</v>
      </c>
    </row>
    <row r="5838" spans="1:3" hidden="1">
      <c r="A5838" t="b">
        <f ca="1"/>
        <v>0</v>
      </c>
      <c r="B5838" t="b">
        <f ca="1"/>
        <v>0</v>
      </c>
      <c r="C5838" t="b">
        <f ca="1"/>
        <v>0</v>
      </c>
    </row>
    <row r="5839" spans="1:3" hidden="1">
      <c r="A5839" t="b">
        <f ca="1"/>
        <v>0</v>
      </c>
      <c r="B5839" t="b">
        <f ca="1"/>
        <v>0</v>
      </c>
      <c r="C5839" t="b">
        <f ca="1"/>
        <v>0</v>
      </c>
    </row>
    <row r="5840" spans="1:3" hidden="1">
      <c r="A5840" t="b">
        <f ca="1"/>
        <v>0</v>
      </c>
      <c r="B5840" t="b">
        <f ca="1"/>
        <v>0</v>
      </c>
      <c r="C5840" t="b">
        <f ca="1"/>
        <v>0</v>
      </c>
    </row>
    <row r="5841" spans="1:3" hidden="1">
      <c r="A5841" t="b">
        <f ca="1"/>
        <v>0</v>
      </c>
      <c r="B5841" t="b">
        <f ca="1"/>
        <v>0</v>
      </c>
      <c r="C5841" t="b">
        <f ca="1"/>
        <v>0</v>
      </c>
    </row>
    <row r="5842" spans="1:3" hidden="1">
      <c r="A5842" t="b">
        <f ca="1"/>
        <v>0</v>
      </c>
      <c r="B5842" t="b">
        <f ca="1"/>
        <v>0</v>
      </c>
      <c r="C5842" t="b">
        <f ca="1"/>
        <v>0</v>
      </c>
    </row>
    <row r="5843" spans="1:3" hidden="1">
      <c r="A5843" t="b">
        <f ca="1"/>
        <v>0</v>
      </c>
      <c r="B5843" t="b">
        <f ca="1"/>
        <v>0</v>
      </c>
      <c r="C5843" t="b">
        <f ca="1"/>
        <v>0</v>
      </c>
    </row>
    <row r="5844" spans="1:3" hidden="1">
      <c r="A5844" t="b">
        <f ca="1"/>
        <v>0</v>
      </c>
      <c r="B5844" t="b">
        <f ca="1"/>
        <v>0</v>
      </c>
      <c r="C5844" t="b">
        <f ca="1"/>
        <v>0</v>
      </c>
    </row>
    <row r="5845" spans="1:3" hidden="1">
      <c r="A5845" t="b">
        <f ca="1"/>
        <v>0</v>
      </c>
      <c r="B5845" t="b">
        <f ca="1"/>
        <v>0</v>
      </c>
      <c r="C5845" t="b">
        <f ca="1"/>
        <v>0</v>
      </c>
    </row>
    <row r="5846" spans="1:3" hidden="1">
      <c r="A5846" t="b">
        <f ca="1"/>
        <v>0</v>
      </c>
      <c r="B5846" t="b">
        <f ca="1"/>
        <v>0</v>
      </c>
      <c r="C5846" t="b">
        <f ca="1"/>
        <v>0</v>
      </c>
    </row>
    <row r="5847" spans="1:3" hidden="1">
      <c r="A5847" t="b">
        <f ca="1"/>
        <v>0</v>
      </c>
      <c r="B5847" t="b">
        <f ca="1"/>
        <v>0</v>
      </c>
      <c r="C5847" t="b">
        <f ca="1"/>
        <v>0</v>
      </c>
    </row>
    <row r="5848" spans="1:3" hidden="1">
      <c r="A5848" t="b">
        <f ca="1"/>
        <v>0</v>
      </c>
      <c r="B5848" t="b">
        <f ca="1"/>
        <v>0</v>
      </c>
      <c r="C5848" t="b">
        <f ca="1"/>
        <v>0</v>
      </c>
    </row>
    <row r="5849" spans="1:3" hidden="1">
      <c r="A5849" t="b">
        <f ca="1"/>
        <v>0</v>
      </c>
      <c r="B5849" t="b">
        <f ca="1"/>
        <v>0</v>
      </c>
      <c r="C5849" t="b">
        <f ca="1"/>
        <v>0</v>
      </c>
    </row>
    <row r="5850" spans="1:3" hidden="1">
      <c r="A5850" t="b">
        <f ca="1"/>
        <v>0</v>
      </c>
      <c r="B5850" t="b">
        <f ca="1"/>
        <v>0</v>
      </c>
      <c r="C5850" t="b">
        <f ca="1"/>
        <v>0</v>
      </c>
    </row>
    <row r="5851" spans="1:3" hidden="1">
      <c r="A5851" t="b">
        <f ca="1"/>
        <v>0</v>
      </c>
      <c r="B5851" t="b">
        <f ca="1"/>
        <v>0</v>
      </c>
      <c r="C5851" t="b">
        <f ca="1"/>
        <v>0</v>
      </c>
    </row>
    <row r="5852" spans="1:3" hidden="1">
      <c r="A5852" t="b">
        <f ca="1"/>
        <v>0</v>
      </c>
      <c r="B5852" t="b">
        <f ca="1"/>
        <v>0</v>
      </c>
      <c r="C5852" t="b">
        <f ca="1"/>
        <v>0</v>
      </c>
    </row>
    <row r="5853" spans="1:3" hidden="1">
      <c r="A5853" t="b">
        <f ca="1"/>
        <v>0</v>
      </c>
      <c r="B5853" t="b">
        <f ca="1"/>
        <v>0</v>
      </c>
      <c r="C5853" t="b">
        <f ca="1"/>
        <v>0</v>
      </c>
    </row>
    <row r="5854" spans="1:3" hidden="1">
      <c r="A5854" t="b">
        <f ca="1"/>
        <v>0</v>
      </c>
      <c r="B5854" t="b">
        <f ca="1"/>
        <v>0</v>
      </c>
      <c r="C5854" t="b">
        <f ca="1"/>
        <v>0</v>
      </c>
    </row>
    <row r="5855" spans="1:3" hidden="1">
      <c r="A5855" t="b">
        <f ca="1"/>
        <v>0</v>
      </c>
      <c r="B5855" t="b">
        <f ca="1"/>
        <v>0</v>
      </c>
      <c r="C5855" t="b">
        <f ca="1"/>
        <v>0</v>
      </c>
    </row>
    <row r="5856" spans="1:3" hidden="1">
      <c r="A5856" t="b">
        <f ca="1"/>
        <v>0</v>
      </c>
      <c r="B5856" t="b">
        <f ca="1"/>
        <v>0</v>
      </c>
      <c r="C5856" t="b">
        <f ca="1"/>
        <v>0</v>
      </c>
    </row>
    <row r="5857" spans="1:3" hidden="1">
      <c r="A5857" t="b">
        <f ca="1"/>
        <v>0</v>
      </c>
      <c r="B5857" t="b">
        <f ca="1"/>
        <v>0</v>
      </c>
      <c r="C5857" t="b">
        <f ca="1"/>
        <v>0</v>
      </c>
    </row>
    <row r="5858" spans="1:3" hidden="1">
      <c r="A5858" t="b">
        <f ca="1"/>
        <v>0</v>
      </c>
      <c r="B5858" t="b">
        <f ca="1"/>
        <v>0</v>
      </c>
      <c r="C5858" t="b">
        <f ca="1"/>
        <v>0</v>
      </c>
    </row>
    <row r="5859" spans="1:3" hidden="1">
      <c r="A5859" t="b">
        <f ca="1"/>
        <v>0</v>
      </c>
      <c r="B5859" t="b">
        <f ca="1"/>
        <v>0</v>
      </c>
      <c r="C5859" t="b">
        <f ca="1"/>
        <v>0</v>
      </c>
    </row>
    <row r="5860" spans="1:3" hidden="1">
      <c r="A5860" t="b">
        <f ca="1"/>
        <v>0</v>
      </c>
      <c r="B5860" t="b">
        <f ca="1"/>
        <v>0</v>
      </c>
      <c r="C5860" t="b">
        <f ca="1"/>
        <v>0</v>
      </c>
    </row>
    <row r="5861" spans="1:3" hidden="1">
      <c r="A5861" t="b">
        <f ca="1"/>
        <v>0</v>
      </c>
      <c r="B5861" t="b">
        <f ca="1"/>
        <v>0</v>
      </c>
      <c r="C5861" t="b">
        <f ca="1"/>
        <v>0</v>
      </c>
    </row>
    <row r="5862" spans="1:3" hidden="1">
      <c r="A5862" t="b">
        <f ca="1"/>
        <v>0</v>
      </c>
      <c r="B5862" t="b">
        <f ca="1"/>
        <v>0</v>
      </c>
      <c r="C5862" t="b">
        <f ca="1"/>
        <v>0</v>
      </c>
    </row>
    <row r="5863" spans="1:3" hidden="1">
      <c r="A5863" t="b">
        <f ca="1"/>
        <v>0</v>
      </c>
      <c r="B5863" t="b">
        <f ca="1"/>
        <v>0</v>
      </c>
      <c r="C5863" t="b">
        <f ca="1"/>
        <v>0</v>
      </c>
    </row>
    <row r="5864" spans="1:3" hidden="1">
      <c r="A5864" t="b">
        <f ca="1"/>
        <v>0</v>
      </c>
      <c r="B5864" t="b">
        <f ca="1"/>
        <v>0</v>
      </c>
      <c r="C5864" t="b">
        <f ca="1"/>
        <v>0</v>
      </c>
    </row>
    <row r="5865" spans="1:3" hidden="1">
      <c r="A5865" t="b">
        <f ca="1"/>
        <v>0</v>
      </c>
      <c r="B5865" t="b">
        <f ca="1"/>
        <v>0</v>
      </c>
      <c r="C5865" t="b">
        <f ca="1"/>
        <v>0</v>
      </c>
    </row>
    <row r="5866" spans="1:3" hidden="1">
      <c r="A5866" t="b">
        <f ca="1"/>
        <v>0</v>
      </c>
      <c r="B5866" t="b">
        <f ca="1"/>
        <v>0</v>
      </c>
      <c r="C5866" t="b">
        <f ca="1"/>
        <v>0</v>
      </c>
    </row>
    <row r="5867" spans="1:3" hidden="1">
      <c r="A5867" t="b">
        <f ca="1"/>
        <v>0</v>
      </c>
      <c r="B5867" t="b">
        <f ca="1"/>
        <v>0</v>
      </c>
      <c r="C5867" t="b">
        <f ca="1"/>
        <v>0</v>
      </c>
    </row>
    <row r="5868" spans="1:3" hidden="1">
      <c r="A5868" t="b">
        <f ca="1"/>
        <v>0</v>
      </c>
      <c r="B5868" t="b">
        <f ca="1"/>
        <v>0</v>
      </c>
      <c r="C5868" t="b">
        <f ca="1"/>
        <v>0</v>
      </c>
    </row>
    <row r="5869" spans="1:3" hidden="1">
      <c r="A5869" t="b">
        <f ca="1"/>
        <v>0</v>
      </c>
      <c r="B5869" t="b">
        <f ca="1"/>
        <v>0</v>
      </c>
      <c r="C5869" t="b">
        <f ca="1"/>
        <v>0</v>
      </c>
    </row>
    <row r="5870" spans="1:3" hidden="1">
      <c r="A5870" t="b">
        <f ca="1"/>
        <v>0</v>
      </c>
      <c r="B5870" t="b">
        <f ca="1"/>
        <v>0</v>
      </c>
      <c r="C5870" t="b">
        <f ca="1"/>
        <v>0</v>
      </c>
    </row>
    <row r="5871" spans="1:3" hidden="1">
      <c r="A5871" t="b">
        <f ca="1"/>
        <v>0</v>
      </c>
      <c r="B5871" t="b">
        <f ca="1"/>
        <v>0</v>
      </c>
      <c r="C5871" t="b">
        <f ca="1"/>
        <v>0</v>
      </c>
    </row>
    <row r="5872" spans="1:3" hidden="1">
      <c r="A5872" t="b">
        <f ca="1"/>
        <v>0</v>
      </c>
      <c r="B5872" t="b">
        <f ca="1"/>
        <v>0</v>
      </c>
      <c r="C5872" t="b">
        <f ca="1"/>
        <v>0</v>
      </c>
    </row>
    <row r="5873" spans="1:3" hidden="1">
      <c r="A5873" t="b">
        <f ca="1"/>
        <v>0</v>
      </c>
      <c r="B5873" t="b">
        <f ca="1"/>
        <v>0</v>
      </c>
      <c r="C5873" t="b">
        <f ca="1"/>
        <v>0</v>
      </c>
    </row>
    <row r="5874" spans="1:3" hidden="1">
      <c r="A5874" t="b">
        <f ca="1"/>
        <v>0</v>
      </c>
      <c r="B5874" t="b">
        <f ca="1"/>
        <v>0</v>
      </c>
      <c r="C5874" t="b">
        <f ca="1"/>
        <v>0</v>
      </c>
    </row>
    <row r="5875" spans="1:3" hidden="1">
      <c r="A5875" t="b">
        <f ca="1"/>
        <v>0</v>
      </c>
      <c r="B5875" t="b">
        <f ca="1"/>
        <v>0</v>
      </c>
      <c r="C5875" t="b">
        <f ca="1"/>
        <v>0</v>
      </c>
    </row>
    <row r="5876" spans="1:3" hidden="1">
      <c r="A5876" t="b">
        <f ca="1"/>
        <v>0</v>
      </c>
      <c r="B5876" t="b">
        <f ca="1"/>
        <v>0</v>
      </c>
      <c r="C5876" t="b">
        <f ca="1"/>
        <v>0</v>
      </c>
    </row>
    <row r="5877" spans="1:3" hidden="1">
      <c r="A5877" t="b">
        <f ca="1"/>
        <v>0</v>
      </c>
      <c r="B5877" t="b">
        <f ca="1"/>
        <v>0</v>
      </c>
      <c r="C5877" t="b">
        <f ca="1"/>
        <v>0</v>
      </c>
    </row>
    <row r="5878" spans="1:3" hidden="1">
      <c r="A5878" t="b">
        <f ca="1"/>
        <v>0</v>
      </c>
      <c r="B5878" t="b">
        <f ca="1"/>
        <v>0</v>
      </c>
      <c r="C5878" t="b">
        <f ca="1"/>
        <v>0</v>
      </c>
    </row>
    <row r="5879" spans="1:3" hidden="1">
      <c r="A5879" t="b">
        <f ca="1"/>
        <v>0</v>
      </c>
      <c r="B5879" t="b">
        <f ca="1"/>
        <v>0</v>
      </c>
      <c r="C5879" t="b">
        <f ca="1"/>
        <v>0</v>
      </c>
    </row>
    <row r="5880" spans="1:3" hidden="1">
      <c r="A5880" t="b">
        <f ca="1"/>
        <v>0</v>
      </c>
      <c r="B5880" t="b">
        <f ca="1"/>
        <v>0</v>
      </c>
      <c r="C5880" t="b">
        <f ca="1"/>
        <v>0</v>
      </c>
    </row>
    <row r="5881" spans="1:3" hidden="1">
      <c r="A5881" t="b">
        <f ca="1"/>
        <v>0</v>
      </c>
      <c r="B5881" t="b">
        <f ca="1"/>
        <v>0</v>
      </c>
      <c r="C5881" t="b">
        <f ca="1"/>
        <v>0</v>
      </c>
    </row>
    <row r="5882" spans="1:3" hidden="1">
      <c r="A5882" t="b">
        <f ca="1"/>
        <v>0</v>
      </c>
      <c r="B5882" t="b">
        <f ca="1"/>
        <v>0</v>
      </c>
      <c r="C5882" t="b">
        <f ca="1"/>
        <v>0</v>
      </c>
    </row>
    <row r="5883" spans="1:3" hidden="1">
      <c r="A5883" t="b">
        <f ca="1"/>
        <v>0</v>
      </c>
      <c r="B5883" t="b">
        <f ca="1"/>
        <v>0</v>
      </c>
      <c r="C5883" t="b">
        <f ca="1"/>
        <v>0</v>
      </c>
    </row>
    <row r="5884" spans="1:3" hidden="1">
      <c r="A5884" t="b">
        <f ca="1"/>
        <v>0</v>
      </c>
      <c r="B5884" t="b">
        <f ca="1"/>
        <v>0</v>
      </c>
      <c r="C5884" t="b">
        <f ca="1"/>
        <v>0</v>
      </c>
    </row>
    <row r="5885" spans="1:3" hidden="1">
      <c r="A5885" t="b">
        <f ca="1"/>
        <v>0</v>
      </c>
      <c r="B5885" t="b">
        <f ca="1"/>
        <v>0</v>
      </c>
      <c r="C5885" t="b">
        <f ca="1"/>
        <v>0</v>
      </c>
    </row>
    <row r="5886" spans="1:3" hidden="1">
      <c r="A5886" t="b">
        <f ca="1"/>
        <v>0</v>
      </c>
      <c r="B5886" t="b">
        <f ca="1"/>
        <v>0</v>
      </c>
      <c r="C5886" t="b">
        <f ca="1"/>
        <v>0</v>
      </c>
    </row>
    <row r="5887" spans="1:3" hidden="1">
      <c r="A5887" t="b">
        <f ca="1"/>
        <v>0</v>
      </c>
      <c r="B5887" t="b">
        <f ca="1"/>
        <v>0</v>
      </c>
      <c r="C5887" t="b">
        <f ca="1"/>
        <v>0</v>
      </c>
    </row>
    <row r="5888" spans="1:3" hidden="1">
      <c r="A5888" t="b">
        <f ca="1"/>
        <v>0</v>
      </c>
      <c r="B5888" t="b">
        <f ca="1"/>
        <v>0</v>
      </c>
      <c r="C5888" t="b">
        <f ca="1"/>
        <v>0</v>
      </c>
    </row>
    <row r="5889" spans="1:3" hidden="1">
      <c r="A5889" t="b">
        <f ca="1"/>
        <v>0</v>
      </c>
      <c r="B5889" t="b">
        <f ca="1"/>
        <v>0</v>
      </c>
      <c r="C5889" t="b">
        <f ca="1"/>
        <v>0</v>
      </c>
    </row>
    <row r="5890" spans="1:3" hidden="1">
      <c r="A5890" t="b">
        <f ca="1"/>
        <v>0</v>
      </c>
      <c r="B5890" t="b">
        <f ca="1"/>
        <v>0</v>
      </c>
      <c r="C5890" t="b">
        <f ca="1"/>
        <v>0</v>
      </c>
    </row>
    <row r="5891" spans="1:3" hidden="1">
      <c r="A5891" t="b">
        <f ca="1"/>
        <v>0</v>
      </c>
      <c r="B5891" t="b">
        <f ca="1"/>
        <v>0</v>
      </c>
      <c r="C5891" t="b">
        <f ca="1"/>
        <v>0</v>
      </c>
    </row>
    <row r="5892" spans="1:3" hidden="1">
      <c r="A5892" t="b">
        <f ca="1"/>
        <v>0</v>
      </c>
      <c r="B5892" t="b">
        <f ca="1"/>
        <v>0</v>
      </c>
      <c r="C5892" t="b">
        <f ca="1"/>
        <v>0</v>
      </c>
    </row>
    <row r="5893" spans="1:3" hidden="1">
      <c r="A5893" t="b">
        <f ca="1"/>
        <v>0</v>
      </c>
      <c r="B5893" t="b">
        <f ca="1"/>
        <v>0</v>
      </c>
      <c r="C5893" t="b">
        <f ca="1"/>
        <v>0</v>
      </c>
    </row>
    <row r="5894" spans="1:3" hidden="1">
      <c r="A5894" t="b">
        <f ca="1"/>
        <v>0</v>
      </c>
      <c r="B5894" t="b">
        <f ca="1"/>
        <v>0</v>
      </c>
      <c r="C5894" t="b">
        <f ca="1"/>
        <v>0</v>
      </c>
    </row>
    <row r="5895" spans="1:3" hidden="1">
      <c r="A5895" t="b">
        <f ca="1"/>
        <v>0</v>
      </c>
      <c r="B5895" t="b">
        <f ca="1"/>
        <v>0</v>
      </c>
      <c r="C5895" t="b">
        <f ca="1"/>
        <v>0</v>
      </c>
    </row>
    <row r="5896" spans="1:3" hidden="1">
      <c r="A5896" t="b">
        <f ca="1"/>
        <v>0</v>
      </c>
      <c r="B5896" t="b">
        <f ca="1"/>
        <v>0</v>
      </c>
      <c r="C5896" t="b">
        <f ca="1"/>
        <v>0</v>
      </c>
    </row>
    <row r="5897" spans="1:3" hidden="1">
      <c r="A5897" t="b">
        <f ca="1"/>
        <v>0</v>
      </c>
      <c r="B5897" t="b">
        <f ca="1"/>
        <v>0</v>
      </c>
      <c r="C5897" t="b">
        <f ca="1"/>
        <v>0</v>
      </c>
    </row>
    <row r="5898" spans="1:3" hidden="1">
      <c r="A5898" t="b">
        <f ca="1"/>
        <v>0</v>
      </c>
      <c r="B5898" t="b">
        <f ca="1"/>
        <v>0</v>
      </c>
      <c r="C5898" t="b">
        <f ca="1"/>
        <v>0</v>
      </c>
    </row>
    <row r="5899" spans="1:3" hidden="1">
      <c r="A5899" t="b">
        <f ca="1"/>
        <v>0</v>
      </c>
      <c r="B5899" t="b">
        <f ca="1"/>
        <v>0</v>
      </c>
      <c r="C5899" t="b">
        <f ca="1"/>
        <v>0</v>
      </c>
    </row>
    <row r="5900" spans="1:3" hidden="1">
      <c r="A5900" t="b">
        <f ca="1"/>
        <v>0</v>
      </c>
      <c r="B5900" t="b">
        <f ca="1"/>
        <v>0</v>
      </c>
      <c r="C5900" t="b">
        <f ca="1"/>
        <v>0</v>
      </c>
    </row>
    <row r="5901" spans="1:3" hidden="1">
      <c r="A5901" t="b">
        <f ca="1"/>
        <v>0</v>
      </c>
      <c r="B5901" t="b">
        <f ca="1"/>
        <v>0</v>
      </c>
      <c r="C5901" t="b">
        <f ca="1"/>
        <v>0</v>
      </c>
    </row>
    <row r="5902" spans="1:3" hidden="1">
      <c r="A5902" t="b">
        <f ca="1"/>
        <v>0</v>
      </c>
      <c r="B5902" t="b">
        <f ca="1"/>
        <v>0</v>
      </c>
      <c r="C5902" t="b">
        <f ca="1"/>
        <v>0</v>
      </c>
    </row>
    <row r="5903" spans="1:3" hidden="1">
      <c r="A5903" t="b">
        <f ca="1"/>
        <v>0</v>
      </c>
      <c r="B5903" t="b">
        <f ca="1"/>
        <v>0</v>
      </c>
      <c r="C5903" t="b">
        <f ca="1"/>
        <v>0</v>
      </c>
    </row>
    <row r="5904" spans="1:3" hidden="1">
      <c r="A5904" t="b">
        <f ca="1"/>
        <v>0</v>
      </c>
      <c r="B5904" t="b">
        <f ca="1"/>
        <v>0</v>
      </c>
      <c r="C5904" t="b">
        <f ca="1"/>
        <v>0</v>
      </c>
    </row>
    <row r="5905" spans="1:3" hidden="1">
      <c r="A5905" t="b">
        <f ca="1"/>
        <v>0</v>
      </c>
      <c r="B5905" t="b">
        <f ca="1"/>
        <v>0</v>
      </c>
      <c r="C5905" t="b">
        <f ca="1"/>
        <v>0</v>
      </c>
    </row>
    <row r="5906" spans="1:3" hidden="1">
      <c r="A5906" t="b">
        <f ca="1"/>
        <v>0</v>
      </c>
      <c r="B5906" t="b">
        <f ca="1"/>
        <v>0</v>
      </c>
      <c r="C5906" t="b">
        <f ca="1"/>
        <v>0</v>
      </c>
    </row>
    <row r="5907" spans="1:3" hidden="1">
      <c r="A5907" t="b">
        <f ca="1"/>
        <v>0</v>
      </c>
      <c r="B5907" t="b">
        <f ca="1"/>
        <v>0</v>
      </c>
      <c r="C5907" t="b">
        <f ca="1"/>
        <v>0</v>
      </c>
    </row>
    <row r="5908" spans="1:3" hidden="1">
      <c r="A5908" t="b">
        <f ca="1"/>
        <v>0</v>
      </c>
      <c r="B5908" t="b">
        <f ca="1"/>
        <v>0</v>
      </c>
      <c r="C5908" t="b">
        <f ca="1"/>
        <v>0</v>
      </c>
    </row>
    <row r="5909" spans="1:3" hidden="1">
      <c r="A5909" t="b">
        <f ca="1"/>
        <v>0</v>
      </c>
      <c r="B5909" t="b">
        <f ca="1"/>
        <v>0</v>
      </c>
      <c r="C5909" t="b">
        <f ca="1"/>
        <v>0</v>
      </c>
    </row>
    <row r="5910" spans="1:3" hidden="1">
      <c r="A5910" t="b">
        <f ca="1"/>
        <v>0</v>
      </c>
      <c r="B5910" t="b">
        <f ca="1"/>
        <v>0</v>
      </c>
      <c r="C5910" t="b">
        <f ca="1"/>
        <v>0</v>
      </c>
    </row>
    <row r="5911" spans="1:3" hidden="1">
      <c r="A5911" t="b">
        <f ca="1"/>
        <v>0</v>
      </c>
      <c r="B5911" t="b">
        <f ca="1"/>
        <v>0</v>
      </c>
      <c r="C5911" t="b">
        <f ca="1"/>
        <v>0</v>
      </c>
    </row>
    <row r="5912" spans="1:3" hidden="1">
      <c r="A5912" t="b">
        <f ca="1"/>
        <v>0</v>
      </c>
      <c r="B5912" t="b">
        <f ca="1"/>
        <v>0</v>
      </c>
      <c r="C5912" t="b">
        <f ca="1"/>
        <v>0</v>
      </c>
    </row>
    <row r="5913" spans="1:3" hidden="1">
      <c r="A5913" t="b">
        <f ca="1"/>
        <v>0</v>
      </c>
      <c r="B5913" t="b">
        <f ca="1"/>
        <v>0</v>
      </c>
      <c r="C5913" t="b">
        <f ca="1"/>
        <v>0</v>
      </c>
    </row>
    <row r="5914" spans="1:3" hidden="1">
      <c r="A5914" t="b">
        <f ca="1"/>
        <v>0</v>
      </c>
      <c r="B5914" t="b">
        <f ca="1"/>
        <v>0</v>
      </c>
      <c r="C5914" t="b">
        <f ca="1"/>
        <v>0</v>
      </c>
    </row>
    <row r="5915" spans="1:3" hidden="1">
      <c r="A5915" t="b">
        <f ca="1"/>
        <v>0</v>
      </c>
      <c r="B5915" t="b">
        <f ca="1"/>
        <v>0</v>
      </c>
      <c r="C5915" t="b">
        <f ca="1"/>
        <v>0</v>
      </c>
    </row>
    <row r="5916" spans="1:3" hidden="1">
      <c r="A5916" t="b">
        <f ca="1"/>
        <v>0</v>
      </c>
      <c r="B5916" t="b">
        <f ca="1"/>
        <v>0</v>
      </c>
      <c r="C5916" t="b">
        <f ca="1"/>
        <v>0</v>
      </c>
    </row>
    <row r="5917" spans="1:3" hidden="1">
      <c r="A5917" t="b">
        <f ca="1"/>
        <v>0</v>
      </c>
      <c r="B5917" t="b">
        <f ca="1"/>
        <v>0</v>
      </c>
      <c r="C5917" t="b">
        <f ca="1"/>
        <v>0</v>
      </c>
    </row>
    <row r="5918" spans="1:3" hidden="1">
      <c r="A5918" t="b">
        <f ca="1"/>
        <v>0</v>
      </c>
      <c r="B5918" t="b">
        <f ca="1"/>
        <v>0</v>
      </c>
      <c r="C5918" t="b">
        <f ca="1"/>
        <v>0</v>
      </c>
    </row>
    <row r="5919" spans="1:3" hidden="1">
      <c r="A5919" t="b">
        <f ca="1"/>
        <v>0</v>
      </c>
      <c r="B5919" t="b">
        <f ca="1"/>
        <v>0</v>
      </c>
      <c r="C5919" t="b">
        <f ca="1"/>
        <v>0</v>
      </c>
    </row>
    <row r="5920" spans="1:3" hidden="1">
      <c r="A5920" t="b">
        <f ca="1"/>
        <v>0</v>
      </c>
      <c r="B5920" t="b">
        <f ca="1"/>
        <v>0</v>
      </c>
      <c r="C5920" t="b">
        <f ca="1"/>
        <v>0</v>
      </c>
    </row>
    <row r="5921" spans="1:3" hidden="1">
      <c r="A5921" t="b">
        <f ca="1"/>
        <v>0</v>
      </c>
      <c r="B5921" t="b">
        <f ca="1"/>
        <v>0</v>
      </c>
      <c r="C5921" t="b">
        <f ca="1"/>
        <v>0</v>
      </c>
    </row>
    <row r="5922" spans="1:3" hidden="1">
      <c r="A5922" t="b">
        <f ca="1"/>
        <v>0</v>
      </c>
      <c r="B5922" t="b">
        <f ca="1"/>
        <v>0</v>
      </c>
      <c r="C5922" t="b">
        <f ca="1"/>
        <v>0</v>
      </c>
    </row>
    <row r="5923" spans="1:3" hidden="1">
      <c r="A5923" t="b">
        <f ca="1"/>
        <v>0</v>
      </c>
      <c r="B5923" t="b">
        <f ca="1"/>
        <v>0</v>
      </c>
      <c r="C5923" t="b">
        <f ca="1"/>
        <v>0</v>
      </c>
    </row>
    <row r="5924" spans="1:3" hidden="1">
      <c r="A5924" t="b">
        <f ca="1"/>
        <v>0</v>
      </c>
      <c r="B5924" t="b">
        <f ca="1"/>
        <v>0</v>
      </c>
      <c r="C5924" t="b">
        <f ca="1"/>
        <v>0</v>
      </c>
    </row>
    <row r="5925" spans="1:3" hidden="1">
      <c r="A5925" t="b">
        <f ca="1"/>
        <v>0</v>
      </c>
      <c r="B5925" t="b">
        <f ca="1"/>
        <v>0</v>
      </c>
      <c r="C5925" t="b">
        <f ca="1"/>
        <v>0</v>
      </c>
    </row>
    <row r="5926" spans="1:3" hidden="1">
      <c r="A5926" t="b">
        <f ca="1"/>
        <v>0</v>
      </c>
      <c r="B5926" t="b">
        <f ca="1"/>
        <v>0</v>
      </c>
      <c r="C5926" t="b">
        <f ca="1"/>
        <v>0</v>
      </c>
    </row>
    <row r="5927" spans="1:3" hidden="1">
      <c r="A5927" t="b">
        <f ca="1"/>
        <v>0</v>
      </c>
      <c r="B5927" t="b">
        <f ca="1"/>
        <v>0</v>
      </c>
      <c r="C5927" t="b">
        <f ca="1"/>
        <v>0</v>
      </c>
    </row>
    <row r="5928" spans="1:3" hidden="1">
      <c r="A5928" t="b">
        <f ca="1"/>
        <v>0</v>
      </c>
      <c r="B5928" t="b">
        <f ca="1"/>
        <v>0</v>
      </c>
      <c r="C5928" t="b">
        <f ca="1"/>
        <v>0</v>
      </c>
    </row>
    <row r="5929" spans="1:3" hidden="1">
      <c r="A5929" t="b">
        <f ca="1"/>
        <v>0</v>
      </c>
      <c r="B5929" t="b">
        <f ca="1"/>
        <v>0</v>
      </c>
      <c r="C5929" t="b">
        <f ca="1"/>
        <v>0</v>
      </c>
    </row>
    <row r="5930" spans="1:3" hidden="1">
      <c r="A5930" t="b">
        <f ca="1"/>
        <v>0</v>
      </c>
      <c r="B5930" t="b">
        <f ca="1"/>
        <v>0</v>
      </c>
      <c r="C5930" t="b">
        <f ca="1"/>
        <v>0</v>
      </c>
    </row>
    <row r="5931" spans="1:3" hidden="1">
      <c r="A5931" t="b">
        <f ca="1"/>
        <v>0</v>
      </c>
      <c r="B5931" t="b">
        <f ca="1"/>
        <v>0</v>
      </c>
      <c r="C5931" t="b">
        <f ca="1"/>
        <v>0</v>
      </c>
    </row>
    <row r="5932" spans="1:3" hidden="1">
      <c r="A5932" t="b">
        <f ca="1"/>
        <v>0</v>
      </c>
      <c r="B5932" t="b">
        <f ca="1"/>
        <v>0</v>
      </c>
      <c r="C5932" t="b">
        <f ca="1"/>
        <v>0</v>
      </c>
    </row>
    <row r="5933" spans="1:3" hidden="1">
      <c r="A5933" t="b">
        <f ca="1"/>
        <v>0</v>
      </c>
      <c r="B5933" t="b">
        <f ca="1"/>
        <v>0</v>
      </c>
      <c r="C5933" t="b">
        <f ca="1"/>
        <v>0</v>
      </c>
    </row>
    <row r="5934" spans="1:3" hidden="1">
      <c r="A5934" t="b">
        <f ca="1"/>
        <v>0</v>
      </c>
      <c r="B5934" t="b">
        <f ca="1"/>
        <v>0</v>
      </c>
      <c r="C5934" t="b">
        <f ca="1"/>
        <v>0</v>
      </c>
    </row>
    <row r="5935" spans="1:3" hidden="1">
      <c r="A5935" t="b">
        <f ca="1"/>
        <v>0</v>
      </c>
      <c r="B5935" t="b">
        <f ca="1"/>
        <v>0</v>
      </c>
      <c r="C5935" t="b">
        <f ca="1"/>
        <v>0</v>
      </c>
    </row>
    <row r="5936" spans="1:3" hidden="1">
      <c r="A5936" t="b">
        <f ca="1"/>
        <v>0</v>
      </c>
      <c r="B5936" t="b">
        <f ca="1"/>
        <v>0</v>
      </c>
      <c r="C5936" t="b">
        <f ca="1"/>
        <v>0</v>
      </c>
    </row>
    <row r="5937" spans="1:3" hidden="1">
      <c r="A5937" t="b">
        <f ca="1"/>
        <v>0</v>
      </c>
      <c r="B5937" t="b">
        <f ca="1"/>
        <v>0</v>
      </c>
      <c r="C5937" t="b">
        <f ca="1"/>
        <v>0</v>
      </c>
    </row>
    <row r="5938" spans="1:3" hidden="1">
      <c r="A5938" t="b">
        <f ca="1"/>
        <v>0</v>
      </c>
      <c r="B5938" t="b">
        <f ca="1"/>
        <v>0</v>
      </c>
      <c r="C5938" t="b">
        <f ca="1"/>
        <v>0</v>
      </c>
    </row>
    <row r="5939" spans="1:3" hidden="1">
      <c r="A5939" t="b">
        <f ca="1"/>
        <v>0</v>
      </c>
      <c r="B5939" t="b">
        <f ca="1"/>
        <v>0</v>
      </c>
      <c r="C5939" t="b">
        <f ca="1"/>
        <v>0</v>
      </c>
    </row>
    <row r="5940" spans="1:3" hidden="1">
      <c r="A5940" t="b">
        <f ca="1"/>
        <v>0</v>
      </c>
      <c r="B5940" t="b">
        <f ca="1"/>
        <v>0</v>
      </c>
      <c r="C5940" t="b">
        <f ca="1"/>
        <v>0</v>
      </c>
    </row>
    <row r="5941" spans="1:3" hidden="1">
      <c r="A5941" t="b">
        <f ca="1"/>
        <v>0</v>
      </c>
      <c r="B5941" t="b">
        <f ca="1"/>
        <v>0</v>
      </c>
      <c r="C5941" t="b">
        <f ca="1"/>
        <v>0</v>
      </c>
    </row>
    <row r="5942" spans="1:3" hidden="1">
      <c r="A5942" t="b">
        <f ca="1"/>
        <v>0</v>
      </c>
      <c r="B5942" t="b">
        <f ca="1"/>
        <v>0</v>
      </c>
      <c r="C5942" t="b">
        <f ca="1"/>
        <v>0</v>
      </c>
    </row>
    <row r="5943" spans="1:3" hidden="1">
      <c r="A5943" t="b">
        <f ca="1"/>
        <v>0</v>
      </c>
      <c r="B5943" t="b">
        <f ca="1"/>
        <v>0</v>
      </c>
      <c r="C5943" t="b">
        <f ca="1"/>
        <v>0</v>
      </c>
    </row>
    <row r="5944" spans="1:3" hidden="1">
      <c r="A5944" t="b">
        <f ca="1"/>
        <v>0</v>
      </c>
      <c r="B5944" t="b">
        <f ca="1"/>
        <v>0</v>
      </c>
      <c r="C5944" t="b">
        <f ca="1"/>
        <v>0</v>
      </c>
    </row>
    <row r="5945" spans="1:3" hidden="1">
      <c r="A5945" t="b">
        <f ca="1"/>
        <v>0</v>
      </c>
      <c r="B5945" t="b">
        <f ca="1"/>
        <v>0</v>
      </c>
      <c r="C5945" t="b">
        <f ca="1"/>
        <v>0</v>
      </c>
    </row>
    <row r="5946" spans="1:3" hidden="1">
      <c r="A5946" t="b">
        <f ca="1"/>
        <v>0</v>
      </c>
      <c r="B5946" t="b">
        <f ca="1"/>
        <v>0</v>
      </c>
      <c r="C5946" t="b">
        <f ca="1"/>
        <v>0</v>
      </c>
    </row>
    <row r="5947" spans="1:3" hidden="1">
      <c r="A5947" t="b">
        <f ca="1"/>
        <v>0</v>
      </c>
      <c r="B5947" t="b">
        <f ca="1"/>
        <v>0</v>
      </c>
      <c r="C5947" t="b">
        <f ca="1"/>
        <v>0</v>
      </c>
    </row>
    <row r="5948" spans="1:3" hidden="1">
      <c r="A5948" t="b">
        <f ca="1"/>
        <v>0</v>
      </c>
      <c r="B5948" t="b">
        <f ca="1"/>
        <v>0</v>
      </c>
      <c r="C5948" t="b">
        <f ca="1"/>
        <v>0</v>
      </c>
    </row>
    <row r="5949" spans="1:3" hidden="1">
      <c r="A5949" t="b">
        <f ca="1"/>
        <v>0</v>
      </c>
      <c r="B5949" t="b">
        <f ca="1"/>
        <v>0</v>
      </c>
      <c r="C5949" t="b">
        <f ca="1"/>
        <v>0</v>
      </c>
    </row>
    <row r="5950" spans="1:3" hidden="1">
      <c r="A5950" t="b">
        <f ca="1"/>
        <v>0</v>
      </c>
      <c r="B5950" t="b">
        <f ca="1"/>
        <v>0</v>
      </c>
      <c r="C5950" t="b">
        <f ca="1"/>
        <v>0</v>
      </c>
    </row>
    <row r="5951" spans="1:3" hidden="1">
      <c r="A5951" t="b">
        <f ca="1"/>
        <v>0</v>
      </c>
      <c r="B5951" t="b">
        <f ca="1"/>
        <v>0</v>
      </c>
      <c r="C5951" t="b">
        <f ca="1"/>
        <v>0</v>
      </c>
    </row>
    <row r="5952" spans="1:3" hidden="1">
      <c r="A5952" t="b">
        <f ca="1"/>
        <v>0</v>
      </c>
      <c r="B5952" t="b">
        <f ca="1"/>
        <v>0</v>
      </c>
      <c r="C5952" t="b">
        <f ca="1"/>
        <v>0</v>
      </c>
    </row>
    <row r="5953" spans="1:3" hidden="1">
      <c r="A5953" t="b">
        <f ca="1"/>
        <v>0</v>
      </c>
      <c r="B5953" t="b">
        <f ca="1"/>
        <v>0</v>
      </c>
      <c r="C5953" t="b">
        <f ca="1"/>
        <v>0</v>
      </c>
    </row>
    <row r="5954" spans="1:3" hidden="1">
      <c r="A5954" t="b">
        <f ca="1"/>
        <v>0</v>
      </c>
      <c r="B5954" t="b">
        <f ca="1"/>
        <v>0</v>
      </c>
      <c r="C5954" t="b">
        <f ca="1"/>
        <v>0</v>
      </c>
    </row>
    <row r="5955" spans="1:3" hidden="1">
      <c r="A5955" t="b">
        <f ca="1"/>
        <v>0</v>
      </c>
      <c r="B5955" t="b">
        <f ca="1"/>
        <v>0</v>
      </c>
      <c r="C5955" t="b">
        <f ca="1"/>
        <v>0</v>
      </c>
    </row>
    <row r="5956" spans="1:3" hidden="1">
      <c r="A5956" t="b">
        <f ca="1"/>
        <v>0</v>
      </c>
      <c r="B5956" t="b">
        <f ca="1"/>
        <v>0</v>
      </c>
      <c r="C5956" t="b">
        <f ca="1"/>
        <v>0</v>
      </c>
    </row>
    <row r="5957" spans="1:3" hidden="1">
      <c r="A5957" t="b">
        <f ca="1"/>
        <v>0</v>
      </c>
      <c r="B5957" t="b">
        <f ca="1"/>
        <v>0</v>
      </c>
      <c r="C5957" t="b">
        <f ca="1"/>
        <v>0</v>
      </c>
    </row>
    <row r="5958" spans="1:3" hidden="1">
      <c r="A5958" t="b">
        <f ca="1"/>
        <v>0</v>
      </c>
      <c r="B5958" t="b">
        <f ca="1"/>
        <v>0</v>
      </c>
      <c r="C5958" t="b">
        <f ca="1"/>
        <v>0</v>
      </c>
    </row>
    <row r="5959" spans="1:3" hidden="1">
      <c r="A5959" t="b">
        <f ca="1"/>
        <v>0</v>
      </c>
      <c r="B5959" t="b">
        <f ca="1"/>
        <v>0</v>
      </c>
      <c r="C5959" t="b">
        <f ca="1"/>
        <v>0</v>
      </c>
    </row>
    <row r="5960" spans="1:3" hidden="1">
      <c r="A5960" t="b">
        <f ca="1"/>
        <v>0</v>
      </c>
      <c r="B5960" t="b">
        <f ca="1"/>
        <v>0</v>
      </c>
      <c r="C5960" t="b">
        <f ca="1"/>
        <v>0</v>
      </c>
    </row>
    <row r="5961" spans="1:3" hidden="1">
      <c r="A5961" t="b">
        <f ca="1"/>
        <v>0</v>
      </c>
      <c r="B5961" t="b">
        <f ca="1"/>
        <v>0</v>
      </c>
      <c r="C5961" t="b">
        <f ca="1"/>
        <v>0</v>
      </c>
    </row>
    <row r="5962" spans="1:3" hidden="1">
      <c r="A5962" t="b">
        <f ca="1"/>
        <v>0</v>
      </c>
      <c r="B5962" t="b">
        <f ca="1"/>
        <v>0</v>
      </c>
      <c r="C5962" t="b">
        <f ca="1"/>
        <v>0</v>
      </c>
    </row>
    <row r="5963" spans="1:3" hidden="1">
      <c r="A5963" t="b">
        <f ca="1"/>
        <v>0</v>
      </c>
      <c r="B5963" t="b">
        <f ca="1"/>
        <v>0</v>
      </c>
      <c r="C5963" t="b">
        <f ca="1"/>
        <v>0</v>
      </c>
    </row>
    <row r="5964" spans="1:3" hidden="1">
      <c r="A5964" t="b">
        <f ca="1"/>
        <v>0</v>
      </c>
      <c r="B5964" t="b">
        <f ca="1"/>
        <v>0</v>
      </c>
      <c r="C5964" t="b">
        <f ca="1"/>
        <v>0</v>
      </c>
    </row>
    <row r="5965" spans="1:3" hidden="1">
      <c r="A5965" t="b">
        <f ca="1"/>
        <v>0</v>
      </c>
      <c r="B5965" t="b">
        <f ca="1"/>
        <v>0</v>
      </c>
      <c r="C5965" t="b">
        <f ca="1"/>
        <v>0</v>
      </c>
    </row>
    <row r="5966" spans="1:3" hidden="1">
      <c r="A5966" t="b">
        <f ca="1"/>
        <v>0</v>
      </c>
      <c r="B5966" t="b">
        <f ca="1"/>
        <v>0</v>
      </c>
      <c r="C5966" t="b">
        <f ca="1"/>
        <v>0</v>
      </c>
    </row>
    <row r="5967" spans="1:3" hidden="1">
      <c r="A5967" t="b">
        <f ca="1"/>
        <v>0</v>
      </c>
      <c r="B5967" t="b">
        <f ca="1"/>
        <v>0</v>
      </c>
      <c r="C5967" t="b">
        <f ca="1"/>
        <v>0</v>
      </c>
    </row>
    <row r="5968" spans="1:3" hidden="1">
      <c r="A5968" t="b">
        <f ca="1"/>
        <v>0</v>
      </c>
      <c r="B5968" t="b">
        <f ca="1"/>
        <v>0</v>
      </c>
      <c r="C5968" t="b">
        <f ca="1"/>
        <v>0</v>
      </c>
    </row>
    <row r="5969" spans="1:3" hidden="1">
      <c r="A5969" t="b">
        <f ca="1"/>
        <v>0</v>
      </c>
      <c r="B5969" t="b">
        <f ca="1"/>
        <v>0</v>
      </c>
      <c r="C5969" t="b">
        <f ca="1"/>
        <v>0</v>
      </c>
    </row>
    <row r="5970" spans="1:3" hidden="1">
      <c r="A5970" t="b">
        <f ca="1"/>
        <v>0</v>
      </c>
      <c r="B5970" t="b">
        <f ca="1"/>
        <v>0</v>
      </c>
      <c r="C5970" t="b">
        <f ca="1"/>
        <v>0</v>
      </c>
    </row>
    <row r="5971" spans="1:3" hidden="1">
      <c r="A5971" t="b">
        <f ca="1"/>
        <v>0</v>
      </c>
      <c r="B5971" t="b">
        <f ca="1"/>
        <v>0</v>
      </c>
      <c r="C5971" t="b">
        <f ca="1"/>
        <v>0</v>
      </c>
    </row>
    <row r="5972" spans="1:3" hidden="1">
      <c r="A5972" t="b">
        <f ca="1"/>
        <v>0</v>
      </c>
      <c r="B5972" t="b">
        <f ca="1"/>
        <v>0</v>
      </c>
      <c r="C5972" t="b">
        <f ca="1"/>
        <v>0</v>
      </c>
    </row>
    <row r="5973" spans="1:3" hidden="1">
      <c r="A5973" t="b">
        <f ca="1"/>
        <v>0</v>
      </c>
      <c r="B5973" t="b">
        <f ca="1"/>
        <v>0</v>
      </c>
      <c r="C5973" t="b">
        <f ca="1"/>
        <v>0</v>
      </c>
    </row>
    <row r="5974" spans="1:3" hidden="1">
      <c r="A5974" t="b">
        <f ca="1"/>
        <v>0</v>
      </c>
      <c r="B5974" t="b">
        <f ca="1"/>
        <v>0</v>
      </c>
      <c r="C5974" t="b">
        <f ca="1"/>
        <v>0</v>
      </c>
    </row>
    <row r="5975" spans="1:3" hidden="1">
      <c r="A5975" t="b">
        <f ca="1"/>
        <v>0</v>
      </c>
      <c r="B5975" t="b">
        <f ca="1"/>
        <v>0</v>
      </c>
      <c r="C5975" t="b">
        <f ca="1"/>
        <v>0</v>
      </c>
    </row>
    <row r="5976" spans="1:3" hidden="1">
      <c r="A5976" t="b">
        <f ca="1"/>
        <v>0</v>
      </c>
      <c r="B5976" t="b">
        <f ca="1"/>
        <v>0</v>
      </c>
      <c r="C5976" t="b">
        <f ca="1"/>
        <v>0</v>
      </c>
    </row>
    <row r="5977" spans="1:3" hidden="1">
      <c r="A5977" t="b">
        <f ca="1"/>
        <v>0</v>
      </c>
      <c r="B5977" t="b">
        <f ca="1"/>
        <v>0</v>
      </c>
      <c r="C5977" t="b">
        <f ca="1"/>
        <v>0</v>
      </c>
    </row>
    <row r="5978" spans="1:3" hidden="1">
      <c r="A5978" t="b">
        <f ca="1"/>
        <v>0</v>
      </c>
      <c r="B5978" t="b">
        <f ca="1"/>
        <v>0</v>
      </c>
      <c r="C5978" t="b">
        <f ca="1"/>
        <v>0</v>
      </c>
    </row>
    <row r="5979" spans="1:3" hidden="1">
      <c r="A5979" t="b">
        <f ca="1"/>
        <v>0</v>
      </c>
      <c r="B5979" t="b">
        <f ca="1"/>
        <v>0</v>
      </c>
      <c r="C5979" t="b">
        <f ca="1"/>
        <v>0</v>
      </c>
    </row>
    <row r="5980" spans="1:3" hidden="1">
      <c r="A5980" t="b">
        <f ca="1"/>
        <v>0</v>
      </c>
      <c r="B5980" t="b">
        <f ca="1"/>
        <v>0</v>
      </c>
      <c r="C5980" t="b">
        <f ca="1"/>
        <v>0</v>
      </c>
    </row>
    <row r="5981" spans="1:3" hidden="1">
      <c r="A5981" t="b">
        <f ca="1"/>
        <v>0</v>
      </c>
      <c r="B5981" t="b">
        <f ca="1"/>
        <v>0</v>
      </c>
      <c r="C5981" t="b">
        <f ca="1"/>
        <v>0</v>
      </c>
    </row>
    <row r="5982" spans="1:3" hidden="1">
      <c r="A5982" t="b">
        <f ca="1"/>
        <v>0</v>
      </c>
      <c r="B5982" t="b">
        <f ca="1"/>
        <v>0</v>
      </c>
      <c r="C5982" t="b">
        <f ca="1"/>
        <v>0</v>
      </c>
    </row>
    <row r="5983" spans="1:3" hidden="1">
      <c r="A5983" t="b">
        <f ca="1"/>
        <v>0</v>
      </c>
      <c r="B5983" t="b">
        <f ca="1"/>
        <v>0</v>
      </c>
      <c r="C5983" t="b">
        <f ca="1"/>
        <v>0</v>
      </c>
    </row>
    <row r="5984" spans="1:3" hidden="1">
      <c r="A5984" t="b">
        <f ca="1"/>
        <v>0</v>
      </c>
      <c r="B5984" t="b">
        <f ca="1"/>
        <v>0</v>
      </c>
      <c r="C5984" t="b">
        <f ca="1"/>
        <v>0</v>
      </c>
    </row>
    <row r="5985" spans="1:3" hidden="1">
      <c r="A5985" t="b">
        <f ca="1"/>
        <v>0</v>
      </c>
      <c r="B5985" t="b">
        <f ca="1"/>
        <v>0</v>
      </c>
      <c r="C5985" t="b">
        <f ca="1"/>
        <v>0</v>
      </c>
    </row>
    <row r="5986" spans="1:3" hidden="1">
      <c r="A5986" t="b">
        <f ca="1"/>
        <v>0</v>
      </c>
      <c r="B5986" t="b">
        <f ca="1"/>
        <v>0</v>
      </c>
      <c r="C5986" t="b">
        <f ca="1"/>
        <v>0</v>
      </c>
    </row>
    <row r="5987" spans="1:3" hidden="1">
      <c r="A5987" t="b">
        <f ca="1"/>
        <v>0</v>
      </c>
      <c r="B5987" t="b">
        <f ca="1"/>
        <v>0</v>
      </c>
      <c r="C5987" t="b">
        <f ca="1"/>
        <v>0</v>
      </c>
    </row>
    <row r="5988" spans="1:3" hidden="1">
      <c r="A5988" t="b">
        <f ca="1"/>
        <v>0</v>
      </c>
      <c r="B5988" t="b">
        <f ca="1"/>
        <v>0</v>
      </c>
      <c r="C5988" t="b">
        <f ca="1"/>
        <v>0</v>
      </c>
    </row>
    <row r="5989" spans="1:3" hidden="1">
      <c r="A5989" t="b">
        <f ca="1"/>
        <v>0</v>
      </c>
      <c r="B5989" t="b">
        <f ca="1"/>
        <v>0</v>
      </c>
      <c r="C5989" t="b">
        <f ca="1"/>
        <v>0</v>
      </c>
    </row>
    <row r="5990" spans="1:3" hidden="1">
      <c r="A5990" t="b">
        <f ca="1"/>
        <v>0</v>
      </c>
      <c r="B5990" t="b">
        <f ca="1"/>
        <v>0</v>
      </c>
      <c r="C5990" t="b">
        <f ca="1"/>
        <v>0</v>
      </c>
    </row>
    <row r="5991" spans="1:3" hidden="1">
      <c r="A5991" t="b">
        <f ca="1"/>
        <v>0</v>
      </c>
      <c r="B5991" t="b">
        <f ca="1"/>
        <v>0</v>
      </c>
      <c r="C5991" t="b">
        <f ca="1"/>
        <v>0</v>
      </c>
    </row>
    <row r="5992" spans="1:3" hidden="1">
      <c r="A5992" t="b">
        <f ca="1"/>
        <v>0</v>
      </c>
      <c r="B5992" t="b">
        <f ca="1"/>
        <v>0</v>
      </c>
      <c r="C5992" t="b">
        <f ca="1"/>
        <v>0</v>
      </c>
    </row>
    <row r="5993" spans="1:3" hidden="1">
      <c r="A5993" t="b">
        <f ca="1"/>
        <v>0</v>
      </c>
      <c r="B5993" t="b">
        <f ca="1"/>
        <v>0</v>
      </c>
      <c r="C5993" t="b">
        <f ca="1"/>
        <v>0</v>
      </c>
    </row>
    <row r="5994" spans="1:3" hidden="1">
      <c r="A5994" t="b">
        <f ca="1"/>
        <v>0</v>
      </c>
      <c r="B5994" t="b">
        <f ca="1"/>
        <v>0</v>
      </c>
      <c r="C5994" t="b">
        <f ca="1"/>
        <v>0</v>
      </c>
    </row>
    <row r="5995" spans="1:3" hidden="1">
      <c r="A5995" t="b">
        <f ca="1"/>
        <v>0</v>
      </c>
      <c r="B5995" t="b">
        <f ca="1"/>
        <v>0</v>
      </c>
      <c r="C5995" t="b">
        <f ca="1"/>
        <v>0</v>
      </c>
    </row>
    <row r="5996" spans="1:3" hidden="1">
      <c r="A5996" t="b">
        <f ca="1"/>
        <v>0</v>
      </c>
      <c r="B5996" t="b">
        <f ca="1"/>
        <v>0</v>
      </c>
      <c r="C5996" t="b">
        <f ca="1"/>
        <v>0</v>
      </c>
    </row>
    <row r="5997" spans="1:3" hidden="1">
      <c r="A5997" t="b">
        <f ca="1"/>
        <v>0</v>
      </c>
      <c r="B5997" t="b">
        <f ca="1"/>
        <v>0</v>
      </c>
      <c r="C5997" t="b">
        <f ca="1"/>
        <v>0</v>
      </c>
    </row>
    <row r="5998" spans="1:3" hidden="1">
      <c r="A5998" t="b">
        <f ca="1"/>
        <v>0</v>
      </c>
      <c r="B5998" t="b">
        <f ca="1"/>
        <v>0</v>
      </c>
      <c r="C5998" t="b">
        <f ca="1"/>
        <v>0</v>
      </c>
    </row>
    <row r="5999" spans="1:3" hidden="1">
      <c r="A5999" t="b">
        <f ca="1"/>
        <v>0</v>
      </c>
      <c r="B5999" t="b">
        <f ca="1"/>
        <v>0</v>
      </c>
      <c r="C5999" t="b">
        <f ca="1"/>
        <v>0</v>
      </c>
    </row>
    <row r="6000" spans="1:3" hidden="1">
      <c r="A6000" t="b">
        <f ca="1"/>
        <v>0</v>
      </c>
      <c r="B6000" t="b">
        <f ca="1"/>
        <v>0</v>
      </c>
      <c r="C6000" t="b">
        <f ca="1"/>
        <v>0</v>
      </c>
    </row>
    <row r="6001" spans="1:3" hidden="1">
      <c r="A6001" t="b">
        <f ca="1"/>
        <v>0</v>
      </c>
      <c r="B6001" t="b">
        <f ca="1"/>
        <v>0</v>
      </c>
      <c r="C6001" t="b">
        <f ca="1"/>
        <v>0</v>
      </c>
    </row>
    <row r="6002" spans="1:3" hidden="1">
      <c r="A6002" t="b">
        <f ca="1"/>
        <v>0</v>
      </c>
      <c r="B6002" t="b">
        <f ca="1"/>
        <v>0</v>
      </c>
      <c r="C6002" t="b">
        <f ca="1"/>
        <v>0</v>
      </c>
    </row>
    <row r="6003" spans="1:3" hidden="1">
      <c r="A6003" t="b">
        <f ca="1"/>
        <v>0</v>
      </c>
      <c r="B6003" t="b">
        <f ca="1"/>
        <v>0</v>
      </c>
      <c r="C6003" t="b">
        <f ca="1"/>
        <v>0</v>
      </c>
    </row>
    <row r="6004" spans="1:3" hidden="1">
      <c r="A6004" t="b">
        <f ca="1"/>
        <v>0</v>
      </c>
      <c r="B6004" t="b">
        <f ca="1"/>
        <v>0</v>
      </c>
      <c r="C6004" t="b">
        <f ca="1"/>
        <v>0</v>
      </c>
    </row>
    <row r="6005" spans="1:3" hidden="1">
      <c r="A6005" t="b">
        <f ca="1"/>
        <v>0</v>
      </c>
      <c r="B6005" t="b">
        <f ca="1"/>
        <v>0</v>
      </c>
      <c r="C6005" t="b">
        <f ca="1"/>
        <v>0</v>
      </c>
    </row>
    <row r="6006" spans="1:3" hidden="1">
      <c r="A6006" t="b">
        <f ca="1"/>
        <v>0</v>
      </c>
      <c r="B6006" t="b">
        <f ca="1"/>
        <v>0</v>
      </c>
      <c r="C6006" t="b">
        <f ca="1"/>
        <v>0</v>
      </c>
    </row>
    <row r="6007" spans="1:3" hidden="1">
      <c r="A6007" t="b">
        <f ca="1"/>
        <v>0</v>
      </c>
      <c r="B6007" t="b">
        <f ca="1"/>
        <v>0</v>
      </c>
      <c r="C6007" t="b">
        <f ca="1"/>
        <v>0</v>
      </c>
    </row>
    <row r="6008" spans="1:3" hidden="1">
      <c r="A6008" t="b">
        <f ca="1"/>
        <v>0</v>
      </c>
      <c r="B6008" t="b">
        <f ca="1"/>
        <v>0</v>
      </c>
      <c r="C6008" t="b">
        <f ca="1"/>
        <v>0</v>
      </c>
    </row>
    <row r="6009" spans="1:3" hidden="1">
      <c r="A6009" t="b">
        <f ca="1"/>
        <v>0</v>
      </c>
      <c r="B6009" t="b">
        <f ca="1"/>
        <v>0</v>
      </c>
      <c r="C6009" t="b">
        <f ca="1"/>
        <v>0</v>
      </c>
    </row>
    <row r="6010" spans="1:3" hidden="1">
      <c r="A6010" t="b">
        <f ca="1"/>
        <v>0</v>
      </c>
      <c r="B6010" t="b">
        <f ca="1"/>
        <v>0</v>
      </c>
      <c r="C6010" t="b">
        <f ca="1"/>
        <v>0</v>
      </c>
    </row>
    <row r="6011" spans="1:3" hidden="1">
      <c r="A6011" t="b">
        <f ca="1"/>
        <v>0</v>
      </c>
      <c r="B6011" t="b">
        <f ca="1"/>
        <v>0</v>
      </c>
      <c r="C6011" t="b">
        <f ca="1"/>
        <v>0</v>
      </c>
    </row>
    <row r="6012" spans="1:3" hidden="1">
      <c r="A6012" t="b">
        <f ca="1"/>
        <v>0</v>
      </c>
      <c r="B6012" t="b">
        <f ca="1"/>
        <v>0</v>
      </c>
      <c r="C6012" t="b">
        <f ca="1"/>
        <v>0</v>
      </c>
    </row>
    <row r="6013" spans="1:3" hidden="1">
      <c r="A6013" t="b">
        <f ca="1"/>
        <v>0</v>
      </c>
      <c r="B6013" t="b">
        <f ca="1"/>
        <v>0</v>
      </c>
      <c r="C6013" t="b">
        <f ca="1"/>
        <v>0</v>
      </c>
    </row>
    <row r="6014" spans="1:3" hidden="1">
      <c r="A6014" t="b">
        <f ca="1"/>
        <v>0</v>
      </c>
      <c r="B6014" t="b">
        <f ca="1"/>
        <v>0</v>
      </c>
      <c r="C6014" t="b">
        <f ca="1"/>
        <v>0</v>
      </c>
    </row>
    <row r="6015" spans="1:3" hidden="1">
      <c r="A6015" t="b">
        <f ca="1"/>
        <v>0</v>
      </c>
      <c r="B6015" t="b">
        <f ca="1"/>
        <v>0</v>
      </c>
      <c r="C6015" t="b">
        <f ca="1"/>
        <v>0</v>
      </c>
    </row>
    <row r="6016" spans="1:3" hidden="1">
      <c r="A6016" t="b">
        <f ca="1"/>
        <v>0</v>
      </c>
      <c r="B6016" t="b">
        <f ca="1"/>
        <v>0</v>
      </c>
      <c r="C6016" t="b">
        <f ca="1"/>
        <v>0</v>
      </c>
    </row>
    <row r="6017" spans="1:3" hidden="1">
      <c r="A6017" t="b">
        <f ca="1"/>
        <v>0</v>
      </c>
      <c r="B6017" t="b">
        <f ca="1"/>
        <v>0</v>
      </c>
      <c r="C6017" t="b">
        <f ca="1"/>
        <v>0</v>
      </c>
    </row>
    <row r="6018" spans="1:3" hidden="1">
      <c r="A6018" t="b">
        <f ca="1"/>
        <v>0</v>
      </c>
      <c r="B6018" t="b">
        <f ca="1"/>
        <v>0</v>
      </c>
      <c r="C6018" t="b">
        <f ca="1"/>
        <v>0</v>
      </c>
    </row>
    <row r="6019" spans="1:3" hidden="1">
      <c r="A6019" t="b">
        <f ca="1"/>
        <v>0</v>
      </c>
      <c r="B6019" t="b">
        <f ca="1"/>
        <v>0</v>
      </c>
      <c r="C6019" t="b">
        <f ca="1"/>
        <v>0</v>
      </c>
    </row>
    <row r="6020" spans="1:3" hidden="1">
      <c r="A6020" t="b">
        <f ca="1"/>
        <v>0</v>
      </c>
      <c r="B6020" t="b">
        <f ca="1"/>
        <v>0</v>
      </c>
      <c r="C6020" t="b">
        <f ca="1"/>
        <v>0</v>
      </c>
    </row>
    <row r="6021" spans="1:3" hidden="1">
      <c r="A6021" t="b">
        <f ca="1"/>
        <v>0</v>
      </c>
      <c r="B6021" t="b">
        <f ca="1"/>
        <v>0</v>
      </c>
      <c r="C6021" t="b">
        <f ca="1"/>
        <v>0</v>
      </c>
    </row>
    <row r="6022" spans="1:3" hidden="1">
      <c r="A6022" t="b">
        <f ca="1"/>
        <v>0</v>
      </c>
      <c r="B6022" t="b">
        <f ca="1"/>
        <v>0</v>
      </c>
      <c r="C6022" t="b">
        <f ca="1"/>
        <v>0</v>
      </c>
    </row>
    <row r="6023" spans="1:3" hidden="1">
      <c r="A6023" t="b">
        <f ca="1"/>
        <v>0</v>
      </c>
      <c r="B6023" t="b">
        <f ca="1"/>
        <v>0</v>
      </c>
      <c r="C6023" t="b">
        <f ca="1"/>
        <v>0</v>
      </c>
    </row>
    <row r="6024" spans="1:3" hidden="1">
      <c r="A6024" t="b">
        <f ca="1"/>
        <v>0</v>
      </c>
      <c r="B6024" t="b">
        <f ca="1"/>
        <v>0</v>
      </c>
      <c r="C6024" t="b">
        <f ca="1"/>
        <v>0</v>
      </c>
    </row>
    <row r="6025" spans="1:3" hidden="1">
      <c r="A6025" t="b">
        <f ca="1"/>
        <v>0</v>
      </c>
      <c r="B6025" t="b">
        <f ca="1"/>
        <v>0</v>
      </c>
      <c r="C6025" t="b">
        <f ca="1"/>
        <v>0</v>
      </c>
    </row>
    <row r="6026" spans="1:3" hidden="1">
      <c r="A6026" t="b">
        <f ca="1"/>
        <v>0</v>
      </c>
      <c r="B6026" t="b">
        <f ca="1"/>
        <v>0</v>
      </c>
      <c r="C6026" t="b">
        <f ca="1"/>
        <v>0</v>
      </c>
    </row>
    <row r="6027" spans="1:3" hidden="1">
      <c r="A6027" t="b">
        <f ca="1"/>
        <v>0</v>
      </c>
      <c r="B6027" t="b">
        <f ca="1"/>
        <v>0</v>
      </c>
      <c r="C6027" t="b">
        <f ca="1"/>
        <v>0</v>
      </c>
    </row>
    <row r="6028" spans="1:3" hidden="1">
      <c r="A6028" t="b">
        <f ca="1"/>
        <v>0</v>
      </c>
      <c r="B6028" t="b">
        <f ca="1"/>
        <v>0</v>
      </c>
      <c r="C6028" t="b">
        <f ca="1"/>
        <v>0</v>
      </c>
    </row>
    <row r="6029" spans="1:3" hidden="1">
      <c r="A6029" t="b">
        <f ca="1"/>
        <v>0</v>
      </c>
      <c r="B6029" t="b">
        <f ca="1"/>
        <v>0</v>
      </c>
      <c r="C6029" t="b">
        <f ca="1"/>
        <v>0</v>
      </c>
    </row>
    <row r="6030" spans="1:3" hidden="1">
      <c r="A6030" t="b">
        <f ca="1"/>
        <v>0</v>
      </c>
      <c r="B6030" t="b">
        <f ca="1"/>
        <v>0</v>
      </c>
      <c r="C6030" t="b">
        <f ca="1"/>
        <v>0</v>
      </c>
    </row>
    <row r="6031" spans="1:3" hidden="1">
      <c r="A6031" t="b">
        <f ca="1"/>
        <v>0</v>
      </c>
      <c r="B6031" t="b">
        <f ca="1"/>
        <v>0</v>
      </c>
      <c r="C6031" t="b">
        <f ca="1"/>
        <v>0</v>
      </c>
    </row>
    <row r="6032" spans="1:3" hidden="1">
      <c r="A6032" t="b">
        <f ca="1"/>
        <v>0</v>
      </c>
      <c r="B6032" t="b">
        <f ca="1"/>
        <v>0</v>
      </c>
      <c r="C6032" t="b">
        <f ca="1"/>
        <v>0</v>
      </c>
    </row>
    <row r="6033" spans="1:3" hidden="1">
      <c r="A6033" t="b">
        <f ca="1"/>
        <v>0</v>
      </c>
      <c r="B6033" t="b">
        <f ca="1"/>
        <v>0</v>
      </c>
      <c r="C6033" t="b">
        <f ca="1"/>
        <v>0</v>
      </c>
    </row>
    <row r="6034" spans="1:3" hidden="1">
      <c r="A6034" t="b">
        <f ca="1"/>
        <v>0</v>
      </c>
      <c r="B6034" t="b">
        <f ca="1"/>
        <v>0</v>
      </c>
      <c r="C6034" t="b">
        <f ca="1"/>
        <v>0</v>
      </c>
    </row>
    <row r="6035" spans="1:3" hidden="1">
      <c r="A6035" t="b">
        <f ca="1"/>
        <v>0</v>
      </c>
      <c r="B6035" t="b">
        <f ca="1"/>
        <v>0</v>
      </c>
      <c r="C6035" t="b">
        <f ca="1"/>
        <v>0</v>
      </c>
    </row>
    <row r="6036" spans="1:3" hidden="1">
      <c r="A6036" t="b">
        <f ca="1"/>
        <v>0</v>
      </c>
      <c r="B6036" t="b">
        <f ca="1"/>
        <v>0</v>
      </c>
      <c r="C6036" t="b">
        <f ca="1"/>
        <v>0</v>
      </c>
    </row>
    <row r="6037" spans="1:3" hidden="1">
      <c r="A6037" t="b">
        <f ca="1"/>
        <v>0</v>
      </c>
      <c r="B6037" t="b">
        <f ca="1"/>
        <v>0</v>
      </c>
      <c r="C6037" t="b">
        <f ca="1"/>
        <v>0</v>
      </c>
    </row>
    <row r="6038" spans="1:3" hidden="1">
      <c r="A6038" t="b">
        <f ca="1"/>
        <v>0</v>
      </c>
      <c r="B6038" t="b">
        <f ca="1"/>
        <v>0</v>
      </c>
      <c r="C6038" t="b">
        <f ca="1"/>
        <v>0</v>
      </c>
    </row>
    <row r="6039" spans="1:3" hidden="1">
      <c r="A6039" t="b">
        <f ca="1"/>
        <v>0</v>
      </c>
      <c r="B6039" t="b">
        <f ca="1"/>
        <v>0</v>
      </c>
      <c r="C6039" t="b">
        <f ca="1"/>
        <v>0</v>
      </c>
    </row>
    <row r="6040" spans="1:3" hidden="1">
      <c r="A6040" t="b">
        <f ca="1"/>
        <v>0</v>
      </c>
      <c r="B6040" t="b">
        <f ca="1"/>
        <v>0</v>
      </c>
      <c r="C6040" t="b">
        <f ca="1"/>
        <v>0</v>
      </c>
    </row>
    <row r="6041" spans="1:3" hidden="1">
      <c r="A6041" t="b">
        <f ca="1"/>
        <v>0</v>
      </c>
      <c r="B6041" t="b">
        <f ca="1"/>
        <v>0</v>
      </c>
      <c r="C6041" t="b">
        <f ca="1"/>
        <v>0</v>
      </c>
    </row>
    <row r="6042" spans="1:3" hidden="1">
      <c r="A6042" t="b">
        <f ca="1"/>
        <v>0</v>
      </c>
      <c r="B6042" t="b">
        <f ca="1"/>
        <v>0</v>
      </c>
      <c r="C6042" t="b">
        <f ca="1"/>
        <v>0</v>
      </c>
    </row>
    <row r="6043" spans="1:3" hidden="1">
      <c r="A6043" t="b">
        <f ca="1"/>
        <v>0</v>
      </c>
      <c r="B6043" t="b">
        <f ca="1"/>
        <v>0</v>
      </c>
      <c r="C6043" t="b">
        <f ca="1"/>
        <v>0</v>
      </c>
    </row>
    <row r="6044" spans="1:3" hidden="1">
      <c r="A6044" t="b">
        <f ca="1"/>
        <v>0</v>
      </c>
      <c r="B6044" t="b">
        <f ca="1"/>
        <v>0</v>
      </c>
      <c r="C6044" t="b">
        <f ca="1"/>
        <v>0</v>
      </c>
    </row>
    <row r="6045" spans="1:3" hidden="1">
      <c r="A6045" t="b">
        <f ca="1"/>
        <v>0</v>
      </c>
      <c r="B6045" t="b">
        <f ca="1"/>
        <v>0</v>
      </c>
      <c r="C6045" t="b">
        <f ca="1"/>
        <v>0</v>
      </c>
    </row>
    <row r="6046" spans="1:3" hidden="1">
      <c r="A6046" t="b">
        <f ca="1"/>
        <v>0</v>
      </c>
      <c r="B6046" t="b">
        <f ca="1"/>
        <v>0</v>
      </c>
      <c r="C6046" t="b">
        <f ca="1"/>
        <v>0</v>
      </c>
    </row>
    <row r="6047" spans="1:3" hidden="1">
      <c r="A6047" t="b">
        <f ca="1"/>
        <v>0</v>
      </c>
      <c r="B6047" t="b">
        <f ca="1"/>
        <v>0</v>
      </c>
      <c r="C6047" t="b">
        <f ca="1"/>
        <v>0</v>
      </c>
    </row>
    <row r="6048" spans="1:3" hidden="1">
      <c r="A6048" t="b">
        <f ca="1"/>
        <v>0</v>
      </c>
      <c r="B6048" t="b">
        <f ca="1"/>
        <v>0</v>
      </c>
      <c r="C6048" t="b">
        <f ca="1"/>
        <v>0</v>
      </c>
    </row>
    <row r="6049" spans="1:3" hidden="1">
      <c r="A6049" t="b">
        <f ca="1"/>
        <v>0</v>
      </c>
      <c r="B6049" t="b">
        <f ca="1"/>
        <v>0</v>
      </c>
      <c r="C6049" t="b">
        <f ca="1"/>
        <v>0</v>
      </c>
    </row>
    <row r="6050" spans="1:3" hidden="1">
      <c r="A6050" t="b">
        <f ca="1"/>
        <v>0</v>
      </c>
      <c r="B6050" t="b">
        <f ca="1"/>
        <v>0</v>
      </c>
      <c r="C6050" t="b">
        <f ca="1"/>
        <v>0</v>
      </c>
    </row>
    <row r="6051" spans="1:3" hidden="1">
      <c r="A6051" t="b">
        <f ca="1"/>
        <v>0</v>
      </c>
      <c r="B6051" t="b">
        <f ca="1"/>
        <v>0</v>
      </c>
      <c r="C6051" t="b">
        <f ca="1"/>
        <v>0</v>
      </c>
    </row>
    <row r="6052" spans="1:3" hidden="1">
      <c r="A6052" t="b">
        <f ca="1"/>
        <v>0</v>
      </c>
      <c r="B6052" t="b">
        <f ca="1"/>
        <v>0</v>
      </c>
      <c r="C6052" t="b">
        <f ca="1"/>
        <v>0</v>
      </c>
    </row>
    <row r="6053" spans="1:3" hidden="1">
      <c r="A6053" t="b">
        <f ca="1"/>
        <v>0</v>
      </c>
      <c r="B6053" t="b">
        <f ca="1"/>
        <v>0</v>
      </c>
      <c r="C6053" t="b">
        <f ca="1"/>
        <v>0</v>
      </c>
    </row>
    <row r="6054" spans="1:3" hidden="1">
      <c r="A6054" t="b">
        <f ca="1"/>
        <v>0</v>
      </c>
      <c r="B6054" t="b">
        <f ca="1"/>
        <v>0</v>
      </c>
      <c r="C6054" t="b">
        <f ca="1"/>
        <v>0</v>
      </c>
    </row>
    <row r="6055" spans="1:3" hidden="1">
      <c r="A6055" t="b">
        <f ca="1"/>
        <v>0</v>
      </c>
      <c r="B6055" t="b">
        <f ca="1"/>
        <v>0</v>
      </c>
      <c r="C6055" t="b">
        <f ca="1"/>
        <v>0</v>
      </c>
    </row>
    <row r="6056" spans="1:3" hidden="1">
      <c r="A6056" t="b">
        <f ca="1"/>
        <v>0</v>
      </c>
      <c r="B6056" t="b">
        <f ca="1"/>
        <v>0</v>
      </c>
      <c r="C6056" t="b">
        <f ca="1"/>
        <v>0</v>
      </c>
    </row>
    <row r="6057" spans="1:3" hidden="1">
      <c r="A6057" t="b">
        <f ca="1"/>
        <v>0</v>
      </c>
      <c r="B6057" t="b">
        <f ca="1"/>
        <v>0</v>
      </c>
      <c r="C6057" t="b">
        <f ca="1"/>
        <v>0</v>
      </c>
    </row>
    <row r="6058" spans="1:3" hidden="1">
      <c r="A6058" t="b">
        <f ca="1"/>
        <v>0</v>
      </c>
      <c r="B6058" t="b">
        <f ca="1"/>
        <v>0</v>
      </c>
      <c r="C6058" t="b">
        <f ca="1"/>
        <v>0</v>
      </c>
    </row>
    <row r="6059" spans="1:3" hidden="1">
      <c r="A6059" t="b">
        <f ca="1"/>
        <v>0</v>
      </c>
      <c r="B6059" t="b">
        <f ca="1"/>
        <v>0</v>
      </c>
      <c r="C6059" t="b">
        <f ca="1"/>
        <v>0</v>
      </c>
    </row>
    <row r="6060" spans="1:3" hidden="1">
      <c r="A6060" t="b">
        <f ca="1"/>
        <v>0</v>
      </c>
      <c r="B6060" t="b">
        <f ca="1"/>
        <v>0</v>
      </c>
      <c r="C6060" t="b">
        <f ca="1"/>
        <v>0</v>
      </c>
    </row>
    <row r="6061" spans="1:3" hidden="1">
      <c r="A6061" t="b">
        <f ca="1"/>
        <v>0</v>
      </c>
      <c r="B6061" t="b">
        <f ca="1"/>
        <v>0</v>
      </c>
      <c r="C6061" t="b">
        <f ca="1"/>
        <v>0</v>
      </c>
    </row>
    <row r="6062" spans="1:3" hidden="1">
      <c r="A6062" t="b">
        <f ca="1"/>
        <v>0</v>
      </c>
      <c r="B6062" t="b">
        <f ca="1"/>
        <v>0</v>
      </c>
      <c r="C6062" t="b">
        <f ca="1"/>
        <v>0</v>
      </c>
    </row>
    <row r="6063" spans="1:3" hidden="1">
      <c r="A6063" t="b">
        <f ca="1"/>
        <v>0</v>
      </c>
      <c r="B6063" t="b">
        <f ca="1"/>
        <v>0</v>
      </c>
      <c r="C6063" t="b">
        <f ca="1"/>
        <v>0</v>
      </c>
    </row>
    <row r="6064" spans="1:3" hidden="1">
      <c r="A6064" t="b">
        <f ca="1"/>
        <v>0</v>
      </c>
      <c r="B6064" t="b">
        <f ca="1"/>
        <v>0</v>
      </c>
      <c r="C6064" t="b">
        <f ca="1"/>
        <v>0</v>
      </c>
    </row>
    <row r="6065" spans="1:3" hidden="1">
      <c r="A6065" t="b">
        <f ca="1"/>
        <v>0</v>
      </c>
      <c r="B6065" t="b">
        <f ca="1"/>
        <v>0</v>
      </c>
      <c r="C6065" t="b">
        <f ca="1"/>
        <v>0</v>
      </c>
    </row>
    <row r="6066" spans="1:3" hidden="1">
      <c r="A6066" t="b">
        <f ca="1"/>
        <v>0</v>
      </c>
      <c r="B6066" t="b">
        <f ca="1"/>
        <v>0</v>
      </c>
      <c r="C6066" t="b">
        <f ca="1"/>
        <v>0</v>
      </c>
    </row>
    <row r="6067" spans="1:3" hidden="1">
      <c r="A6067" t="b">
        <f ca="1"/>
        <v>0</v>
      </c>
      <c r="B6067" t="b">
        <f ca="1"/>
        <v>0</v>
      </c>
      <c r="C6067" t="b">
        <f ca="1"/>
        <v>0</v>
      </c>
    </row>
    <row r="6068" spans="1:3" hidden="1">
      <c r="A6068" t="b">
        <f ca="1"/>
        <v>0</v>
      </c>
      <c r="B6068" t="b">
        <f ca="1"/>
        <v>0</v>
      </c>
      <c r="C6068" t="b">
        <f ca="1"/>
        <v>0</v>
      </c>
    </row>
    <row r="6069" spans="1:3" hidden="1">
      <c r="A6069" t="b">
        <f ca="1"/>
        <v>0</v>
      </c>
      <c r="B6069" t="b">
        <f ca="1"/>
        <v>0</v>
      </c>
      <c r="C6069" t="b">
        <f ca="1"/>
        <v>0</v>
      </c>
    </row>
    <row r="6070" spans="1:3" hidden="1">
      <c r="A6070" t="b">
        <f ca="1"/>
        <v>0</v>
      </c>
      <c r="B6070" t="b">
        <f ca="1"/>
        <v>0</v>
      </c>
      <c r="C6070" t="b">
        <f ca="1"/>
        <v>0</v>
      </c>
    </row>
    <row r="6071" spans="1:3" hidden="1">
      <c r="A6071" t="b">
        <f ca="1"/>
        <v>0</v>
      </c>
      <c r="B6071" t="b">
        <f ca="1"/>
        <v>0</v>
      </c>
      <c r="C6071" t="b">
        <f ca="1"/>
        <v>0</v>
      </c>
    </row>
    <row r="6072" spans="1:3" hidden="1">
      <c r="A6072" t="b">
        <f ca="1"/>
        <v>0</v>
      </c>
      <c r="B6072" t="b">
        <f ca="1"/>
        <v>0</v>
      </c>
      <c r="C6072" t="b">
        <f ca="1"/>
        <v>0</v>
      </c>
    </row>
    <row r="6073" spans="1:3" hidden="1">
      <c r="A6073" t="b">
        <f ca="1"/>
        <v>0</v>
      </c>
      <c r="B6073" t="b">
        <f ca="1"/>
        <v>0</v>
      </c>
      <c r="C6073" t="b">
        <f ca="1"/>
        <v>0</v>
      </c>
    </row>
    <row r="6074" spans="1:3" hidden="1">
      <c r="A6074" t="b">
        <f ca="1"/>
        <v>0</v>
      </c>
      <c r="B6074" t="b">
        <f ca="1"/>
        <v>0</v>
      </c>
      <c r="C6074" t="b">
        <f ca="1"/>
        <v>0</v>
      </c>
    </row>
    <row r="6075" spans="1:3" hidden="1">
      <c r="A6075" t="b">
        <f ca="1"/>
        <v>0</v>
      </c>
      <c r="B6075" t="b">
        <f ca="1"/>
        <v>0</v>
      </c>
      <c r="C6075" t="b">
        <f ca="1"/>
        <v>0</v>
      </c>
    </row>
    <row r="6076" spans="1:3" hidden="1">
      <c r="A6076" t="b">
        <f ca="1"/>
        <v>0</v>
      </c>
      <c r="B6076" t="b">
        <f ca="1"/>
        <v>0</v>
      </c>
      <c r="C6076" t="b">
        <f ca="1"/>
        <v>0</v>
      </c>
    </row>
    <row r="6077" spans="1:3" hidden="1">
      <c r="A6077" t="b">
        <f ca="1"/>
        <v>0</v>
      </c>
      <c r="B6077" t="b">
        <f ca="1"/>
        <v>0</v>
      </c>
      <c r="C6077" t="b">
        <f ca="1"/>
        <v>0</v>
      </c>
    </row>
    <row r="6078" spans="1:3" hidden="1">
      <c r="A6078" t="b">
        <f ca="1"/>
        <v>0</v>
      </c>
      <c r="B6078" t="b">
        <f ca="1"/>
        <v>0</v>
      </c>
      <c r="C6078" t="b">
        <f ca="1"/>
        <v>0</v>
      </c>
    </row>
    <row r="6079" spans="1:3" hidden="1">
      <c r="A6079" t="b">
        <f ca="1"/>
        <v>0</v>
      </c>
      <c r="B6079" t="b">
        <f ca="1"/>
        <v>0</v>
      </c>
      <c r="C6079" t="b">
        <f ca="1"/>
        <v>0</v>
      </c>
    </row>
    <row r="6080" spans="1:3" hidden="1">
      <c r="A6080" t="b">
        <f ca="1"/>
        <v>0</v>
      </c>
      <c r="B6080" t="b">
        <f ca="1"/>
        <v>0</v>
      </c>
      <c r="C6080" t="b">
        <f ca="1"/>
        <v>0</v>
      </c>
    </row>
    <row r="6081" spans="1:3" hidden="1">
      <c r="A6081" t="b">
        <f ca="1"/>
        <v>0</v>
      </c>
      <c r="B6081" t="b">
        <f ca="1"/>
        <v>0</v>
      </c>
      <c r="C6081" t="b">
        <f ca="1"/>
        <v>0</v>
      </c>
    </row>
    <row r="6082" spans="1:3" hidden="1">
      <c r="A6082" t="b">
        <f ca="1"/>
        <v>0</v>
      </c>
      <c r="B6082" t="b">
        <f ca="1"/>
        <v>0</v>
      </c>
      <c r="C6082" t="b">
        <f ca="1"/>
        <v>0</v>
      </c>
    </row>
    <row r="6083" spans="1:3" hidden="1">
      <c r="A6083" t="b">
        <f ca="1"/>
        <v>0</v>
      </c>
      <c r="B6083" t="b">
        <f ca="1"/>
        <v>0</v>
      </c>
      <c r="C6083" t="b">
        <f ca="1"/>
        <v>0</v>
      </c>
    </row>
    <row r="6084" spans="1:3" hidden="1">
      <c r="A6084" t="b">
        <f ca="1"/>
        <v>0</v>
      </c>
      <c r="B6084" t="b">
        <f ca="1"/>
        <v>0</v>
      </c>
      <c r="C6084" t="b">
        <f ca="1"/>
        <v>0</v>
      </c>
    </row>
    <row r="6085" spans="1:3" hidden="1">
      <c r="A6085" t="b">
        <f ca="1"/>
        <v>0</v>
      </c>
      <c r="B6085" t="b">
        <f ca="1"/>
        <v>0</v>
      </c>
      <c r="C6085" t="b">
        <f ca="1"/>
        <v>0</v>
      </c>
    </row>
    <row r="6086" spans="1:3" hidden="1">
      <c r="A6086" t="b">
        <f ca="1"/>
        <v>0</v>
      </c>
      <c r="B6086" t="b">
        <f ca="1"/>
        <v>0</v>
      </c>
      <c r="C6086" t="b">
        <f ca="1"/>
        <v>0</v>
      </c>
    </row>
    <row r="6087" spans="1:3" hidden="1">
      <c r="A6087" t="b">
        <f ca="1"/>
        <v>0</v>
      </c>
      <c r="B6087" t="b">
        <f ca="1"/>
        <v>0</v>
      </c>
      <c r="C6087" t="b">
        <f ca="1"/>
        <v>0</v>
      </c>
    </row>
    <row r="6088" spans="1:3" hidden="1">
      <c r="A6088" t="b">
        <f ca="1"/>
        <v>0</v>
      </c>
      <c r="B6088" t="b">
        <f ca="1"/>
        <v>0</v>
      </c>
      <c r="C6088" t="b">
        <f ca="1"/>
        <v>0</v>
      </c>
    </row>
    <row r="6089" spans="1:3" hidden="1">
      <c r="A6089" t="b">
        <f ca="1"/>
        <v>0</v>
      </c>
      <c r="B6089" t="b">
        <f ca="1"/>
        <v>0</v>
      </c>
      <c r="C6089" t="b">
        <f ca="1"/>
        <v>0</v>
      </c>
    </row>
    <row r="6090" spans="1:3" hidden="1">
      <c r="A6090" t="b">
        <f ca="1"/>
        <v>0</v>
      </c>
      <c r="B6090" t="b">
        <f ca="1"/>
        <v>0</v>
      </c>
      <c r="C6090" t="b">
        <f ca="1"/>
        <v>0</v>
      </c>
    </row>
    <row r="6091" spans="1:3" hidden="1">
      <c r="A6091" t="b">
        <f ca="1"/>
        <v>0</v>
      </c>
      <c r="B6091" t="b">
        <f ca="1"/>
        <v>0</v>
      </c>
      <c r="C6091" t="b">
        <f ca="1"/>
        <v>0</v>
      </c>
    </row>
    <row r="6092" spans="1:3" hidden="1">
      <c r="A6092" t="b">
        <f ca="1"/>
        <v>0</v>
      </c>
      <c r="B6092" t="b">
        <f ca="1"/>
        <v>0</v>
      </c>
      <c r="C6092" t="b">
        <f ca="1"/>
        <v>0</v>
      </c>
    </row>
    <row r="6093" spans="1:3" hidden="1">
      <c r="A6093" t="b">
        <f ca="1"/>
        <v>0</v>
      </c>
      <c r="B6093" t="b">
        <f ca="1"/>
        <v>0</v>
      </c>
      <c r="C6093" t="b">
        <f ca="1"/>
        <v>0</v>
      </c>
    </row>
    <row r="6094" spans="1:3" hidden="1">
      <c r="A6094" t="b">
        <f ca="1"/>
        <v>0</v>
      </c>
      <c r="B6094" t="b">
        <f ca="1"/>
        <v>0</v>
      </c>
      <c r="C6094" t="b">
        <f ca="1"/>
        <v>0</v>
      </c>
    </row>
    <row r="6095" spans="1:3" hidden="1">
      <c r="A6095" t="b">
        <f ca="1"/>
        <v>0</v>
      </c>
      <c r="B6095" t="b">
        <f ca="1"/>
        <v>0</v>
      </c>
      <c r="C6095" t="b">
        <f ca="1"/>
        <v>0</v>
      </c>
    </row>
    <row r="6096" spans="1:3" hidden="1">
      <c r="A6096" t="b">
        <f ca="1"/>
        <v>0</v>
      </c>
      <c r="B6096" t="b">
        <f ca="1"/>
        <v>0</v>
      </c>
      <c r="C6096" t="b">
        <f ca="1"/>
        <v>0</v>
      </c>
    </row>
    <row r="6097" spans="1:3" hidden="1">
      <c r="A6097" t="b">
        <f ca="1"/>
        <v>0</v>
      </c>
      <c r="B6097" t="b">
        <f ca="1"/>
        <v>0</v>
      </c>
      <c r="C6097" t="b">
        <f ca="1"/>
        <v>0</v>
      </c>
    </row>
    <row r="6098" spans="1:3" hidden="1">
      <c r="A6098" t="b">
        <f ca="1"/>
        <v>0</v>
      </c>
      <c r="B6098" t="b">
        <f ca="1"/>
        <v>0</v>
      </c>
      <c r="C6098" t="b">
        <f ca="1"/>
        <v>0</v>
      </c>
    </row>
    <row r="6099" spans="1:3" hidden="1">
      <c r="A6099" t="b">
        <f ca="1"/>
        <v>0</v>
      </c>
      <c r="B6099" t="b">
        <f ca="1"/>
        <v>0</v>
      </c>
      <c r="C6099" t="b">
        <f ca="1"/>
        <v>0</v>
      </c>
    </row>
    <row r="6100" spans="1:3" hidden="1">
      <c r="A6100" t="b">
        <f ca="1"/>
        <v>0</v>
      </c>
      <c r="B6100" t="b">
        <f ca="1"/>
        <v>0</v>
      </c>
      <c r="C6100" t="b">
        <f ca="1"/>
        <v>0</v>
      </c>
    </row>
    <row r="6101" spans="1:3" hidden="1">
      <c r="A6101" t="b">
        <f ca="1"/>
        <v>0</v>
      </c>
      <c r="B6101" t="b">
        <f ca="1"/>
        <v>0</v>
      </c>
      <c r="C6101" t="b">
        <f ca="1"/>
        <v>0</v>
      </c>
    </row>
    <row r="6102" spans="1:3" hidden="1">
      <c r="A6102" t="b">
        <f ca="1"/>
        <v>0</v>
      </c>
      <c r="B6102" t="b">
        <f ca="1"/>
        <v>0</v>
      </c>
      <c r="C6102" t="b">
        <f ca="1"/>
        <v>0</v>
      </c>
    </row>
    <row r="6103" spans="1:3" hidden="1">
      <c r="A6103" t="b">
        <f ca="1"/>
        <v>0</v>
      </c>
      <c r="B6103" t="b">
        <f ca="1"/>
        <v>0</v>
      </c>
      <c r="C6103" t="b">
        <f ca="1"/>
        <v>0</v>
      </c>
    </row>
    <row r="6104" spans="1:3" hidden="1">
      <c r="A6104" t="b">
        <f ca="1"/>
        <v>0</v>
      </c>
      <c r="B6104" t="b">
        <f ca="1"/>
        <v>0</v>
      </c>
      <c r="C6104" t="b">
        <f ca="1"/>
        <v>0</v>
      </c>
    </row>
    <row r="6105" spans="1:3" hidden="1">
      <c r="A6105" t="b">
        <f ca="1"/>
        <v>0</v>
      </c>
      <c r="B6105" t="b">
        <f ca="1"/>
        <v>0</v>
      </c>
      <c r="C6105" t="b">
        <f ca="1"/>
        <v>0</v>
      </c>
    </row>
    <row r="6106" spans="1:3" hidden="1">
      <c r="A6106" t="b">
        <f ca="1"/>
        <v>0</v>
      </c>
      <c r="B6106" t="b">
        <f ca="1"/>
        <v>0</v>
      </c>
      <c r="C6106" t="b">
        <f ca="1"/>
        <v>0</v>
      </c>
    </row>
    <row r="6107" spans="1:3" hidden="1">
      <c r="A6107" t="b">
        <f ca="1"/>
        <v>0</v>
      </c>
      <c r="B6107" t="b">
        <f ca="1"/>
        <v>0</v>
      </c>
      <c r="C6107" t="b">
        <f ca="1"/>
        <v>0</v>
      </c>
    </row>
    <row r="6108" spans="1:3" hidden="1">
      <c r="A6108" t="b">
        <f ca="1"/>
        <v>0</v>
      </c>
      <c r="B6108" t="b">
        <f ca="1"/>
        <v>0</v>
      </c>
      <c r="C6108" t="b">
        <f ca="1"/>
        <v>0</v>
      </c>
    </row>
    <row r="6109" spans="1:3" hidden="1">
      <c r="A6109" t="b">
        <f ca="1"/>
        <v>0</v>
      </c>
      <c r="B6109" t="b">
        <f ca="1"/>
        <v>0</v>
      </c>
      <c r="C6109" t="b">
        <f ca="1"/>
        <v>0</v>
      </c>
    </row>
    <row r="6110" spans="1:3" hidden="1">
      <c r="A6110" t="b">
        <f ca="1"/>
        <v>0</v>
      </c>
      <c r="B6110" t="b">
        <f ca="1"/>
        <v>0</v>
      </c>
      <c r="C6110" t="b">
        <f ca="1"/>
        <v>0</v>
      </c>
    </row>
    <row r="6111" spans="1:3" hidden="1">
      <c r="A6111" t="b">
        <f ca="1"/>
        <v>0</v>
      </c>
      <c r="B6111" t="b">
        <f ca="1"/>
        <v>0</v>
      </c>
      <c r="C6111" t="b">
        <f ca="1"/>
        <v>0</v>
      </c>
    </row>
    <row r="6112" spans="1:3" hidden="1">
      <c r="A6112" t="b">
        <f ca="1"/>
        <v>0</v>
      </c>
      <c r="B6112" t="b">
        <f ca="1"/>
        <v>0</v>
      </c>
      <c r="C6112" t="b">
        <f ca="1"/>
        <v>0</v>
      </c>
    </row>
    <row r="6113" spans="1:3" hidden="1">
      <c r="A6113" t="b">
        <f ca="1"/>
        <v>0</v>
      </c>
      <c r="B6113" t="b">
        <f ca="1"/>
        <v>0</v>
      </c>
      <c r="C6113" t="b">
        <f ca="1"/>
        <v>0</v>
      </c>
    </row>
    <row r="6114" spans="1:3" hidden="1">
      <c r="A6114" t="b">
        <f ca="1"/>
        <v>0</v>
      </c>
      <c r="B6114" t="b">
        <f ca="1"/>
        <v>0</v>
      </c>
      <c r="C6114" t="b">
        <f ca="1"/>
        <v>0</v>
      </c>
    </row>
    <row r="6115" spans="1:3" hidden="1">
      <c r="A6115" t="b">
        <f ca="1"/>
        <v>0</v>
      </c>
      <c r="B6115" t="b">
        <f ca="1"/>
        <v>0</v>
      </c>
      <c r="C6115" t="b">
        <f ca="1"/>
        <v>0</v>
      </c>
    </row>
    <row r="6116" spans="1:3" hidden="1">
      <c r="A6116" t="b">
        <f ca="1"/>
        <v>0</v>
      </c>
      <c r="B6116" t="b">
        <f ca="1"/>
        <v>0</v>
      </c>
      <c r="C6116" t="b">
        <f ca="1"/>
        <v>0</v>
      </c>
    </row>
    <row r="6117" spans="1:3" hidden="1">
      <c r="A6117" t="b">
        <f ca="1"/>
        <v>0</v>
      </c>
      <c r="B6117" t="b">
        <f ca="1"/>
        <v>0</v>
      </c>
      <c r="C6117" t="b">
        <f ca="1"/>
        <v>0</v>
      </c>
    </row>
    <row r="6118" spans="1:3" hidden="1">
      <c r="A6118" t="b">
        <f ca="1"/>
        <v>0</v>
      </c>
      <c r="B6118" t="b">
        <f ca="1"/>
        <v>0</v>
      </c>
      <c r="C6118" t="b">
        <f ca="1"/>
        <v>0</v>
      </c>
    </row>
    <row r="6119" spans="1:3" hidden="1">
      <c r="A6119" t="b">
        <f ca="1"/>
        <v>0</v>
      </c>
      <c r="B6119" t="b">
        <f ca="1"/>
        <v>0</v>
      </c>
      <c r="C6119" t="b">
        <f ca="1"/>
        <v>0</v>
      </c>
    </row>
    <row r="6120" spans="1:3" hidden="1">
      <c r="A6120" t="b">
        <f ca="1"/>
        <v>0</v>
      </c>
      <c r="B6120" t="b">
        <f ca="1"/>
        <v>0</v>
      </c>
      <c r="C6120" t="b">
        <f ca="1"/>
        <v>0</v>
      </c>
    </row>
    <row r="6121" spans="1:3" hidden="1">
      <c r="A6121" t="b">
        <f ca="1"/>
        <v>0</v>
      </c>
      <c r="B6121" t="b">
        <f ca="1"/>
        <v>0</v>
      </c>
      <c r="C6121" t="b">
        <f ca="1"/>
        <v>0</v>
      </c>
    </row>
    <row r="6122" spans="1:3" hidden="1">
      <c r="A6122" t="b">
        <f ca="1"/>
        <v>0</v>
      </c>
      <c r="B6122" t="b">
        <f ca="1"/>
        <v>0</v>
      </c>
      <c r="C6122" t="b">
        <f ca="1"/>
        <v>0</v>
      </c>
    </row>
    <row r="6123" spans="1:3" hidden="1">
      <c r="A6123" t="b">
        <f ca="1"/>
        <v>0</v>
      </c>
      <c r="B6123" t="b">
        <f ca="1"/>
        <v>0</v>
      </c>
      <c r="C6123" t="b">
        <f ca="1"/>
        <v>0</v>
      </c>
    </row>
    <row r="6124" spans="1:3" hidden="1">
      <c r="A6124" t="b">
        <f ca="1"/>
        <v>0</v>
      </c>
      <c r="B6124" t="b">
        <f ca="1"/>
        <v>0</v>
      </c>
      <c r="C6124" t="b">
        <f ca="1"/>
        <v>0</v>
      </c>
    </row>
    <row r="6125" spans="1:3" hidden="1">
      <c r="A6125" t="b">
        <f ca="1"/>
        <v>0</v>
      </c>
      <c r="B6125" t="b">
        <f ca="1"/>
        <v>0</v>
      </c>
      <c r="C6125" t="b">
        <f ca="1"/>
        <v>0</v>
      </c>
    </row>
    <row r="6126" spans="1:3" hidden="1">
      <c r="A6126" t="b">
        <f ca="1"/>
        <v>0</v>
      </c>
      <c r="B6126" t="b">
        <f ca="1"/>
        <v>0</v>
      </c>
      <c r="C6126" t="b">
        <f ca="1"/>
        <v>0</v>
      </c>
    </row>
    <row r="6127" spans="1:3" hidden="1">
      <c r="A6127" t="b">
        <f ca="1"/>
        <v>0</v>
      </c>
      <c r="B6127" t="b">
        <f ca="1"/>
        <v>0</v>
      </c>
      <c r="C6127" t="b">
        <f ca="1"/>
        <v>0</v>
      </c>
    </row>
    <row r="6128" spans="1:3" hidden="1">
      <c r="A6128" t="b">
        <f ca="1"/>
        <v>0</v>
      </c>
      <c r="B6128" t="b">
        <f ca="1"/>
        <v>0</v>
      </c>
      <c r="C6128" t="b">
        <f ca="1"/>
        <v>0</v>
      </c>
    </row>
    <row r="6129" spans="1:3" hidden="1">
      <c r="A6129" t="b">
        <f ca="1"/>
        <v>0</v>
      </c>
      <c r="B6129" t="b">
        <f ca="1"/>
        <v>0</v>
      </c>
      <c r="C6129" t="b">
        <f ca="1"/>
        <v>0</v>
      </c>
    </row>
    <row r="6130" spans="1:3" hidden="1">
      <c r="A6130" t="b">
        <f ca="1"/>
        <v>0</v>
      </c>
      <c r="B6130" t="b">
        <f ca="1"/>
        <v>0</v>
      </c>
      <c r="C6130" t="b">
        <f ca="1"/>
        <v>0</v>
      </c>
    </row>
    <row r="6131" spans="1:3" hidden="1">
      <c r="A6131" t="b">
        <f ca="1"/>
        <v>0</v>
      </c>
      <c r="B6131" t="b">
        <f ca="1"/>
        <v>0</v>
      </c>
      <c r="C6131" t="b">
        <f ca="1"/>
        <v>0</v>
      </c>
    </row>
    <row r="6132" spans="1:3" hidden="1">
      <c r="A6132" t="b">
        <f ca="1"/>
        <v>0</v>
      </c>
      <c r="B6132" t="b">
        <f ca="1"/>
        <v>0</v>
      </c>
      <c r="C6132" t="b">
        <f ca="1"/>
        <v>0</v>
      </c>
    </row>
    <row r="6133" spans="1:3" hidden="1">
      <c r="A6133" t="b">
        <f ca="1"/>
        <v>0</v>
      </c>
      <c r="B6133" t="b">
        <f ca="1"/>
        <v>0</v>
      </c>
      <c r="C6133" t="b">
        <f ca="1"/>
        <v>0</v>
      </c>
    </row>
    <row r="6134" spans="1:3" hidden="1">
      <c r="A6134" t="b">
        <f ca="1"/>
        <v>0</v>
      </c>
      <c r="B6134" t="b">
        <f ca="1"/>
        <v>0</v>
      </c>
      <c r="C6134" t="b">
        <f ca="1"/>
        <v>0</v>
      </c>
    </row>
    <row r="6135" spans="1:3" hidden="1">
      <c r="A6135" t="b">
        <f ca="1"/>
        <v>0</v>
      </c>
      <c r="B6135" t="b">
        <f ca="1"/>
        <v>0</v>
      </c>
      <c r="C6135" t="b">
        <f ca="1"/>
        <v>0</v>
      </c>
    </row>
    <row r="6136" spans="1:3" hidden="1">
      <c r="A6136" t="b">
        <f ca="1"/>
        <v>0</v>
      </c>
      <c r="B6136" t="b">
        <f ca="1"/>
        <v>0</v>
      </c>
      <c r="C6136" t="b">
        <f ca="1"/>
        <v>0</v>
      </c>
    </row>
    <row r="6137" spans="1:3" hidden="1">
      <c r="A6137" t="b">
        <f ca="1"/>
        <v>0</v>
      </c>
      <c r="B6137" t="b">
        <f ca="1"/>
        <v>0</v>
      </c>
      <c r="C6137" t="b">
        <f ca="1"/>
        <v>0</v>
      </c>
    </row>
    <row r="6138" spans="1:3" hidden="1">
      <c r="A6138" t="b">
        <f ca="1"/>
        <v>0</v>
      </c>
      <c r="B6138" t="b">
        <f ca="1"/>
        <v>0</v>
      </c>
      <c r="C6138" t="b">
        <f ca="1"/>
        <v>0</v>
      </c>
    </row>
    <row r="6139" spans="1:3" hidden="1">
      <c r="A6139" t="b">
        <f ca="1"/>
        <v>0</v>
      </c>
      <c r="B6139" t="b">
        <f ca="1"/>
        <v>0</v>
      </c>
      <c r="C6139" t="b">
        <f ca="1"/>
        <v>0</v>
      </c>
    </row>
    <row r="6140" spans="1:3" hidden="1">
      <c r="A6140" t="b">
        <f ca="1"/>
        <v>0</v>
      </c>
      <c r="B6140" t="b">
        <f ca="1"/>
        <v>0</v>
      </c>
      <c r="C6140" t="b">
        <f ca="1"/>
        <v>0</v>
      </c>
    </row>
    <row r="6141" spans="1:3" hidden="1">
      <c r="A6141" t="b">
        <f ca="1"/>
        <v>0</v>
      </c>
      <c r="B6141" t="b">
        <f ca="1"/>
        <v>0</v>
      </c>
      <c r="C6141" t="b">
        <f ca="1"/>
        <v>0</v>
      </c>
    </row>
    <row r="6142" spans="1:3" hidden="1">
      <c r="A6142" t="b">
        <f ca="1"/>
        <v>0</v>
      </c>
      <c r="B6142" t="b">
        <f ca="1"/>
        <v>0</v>
      </c>
      <c r="C6142" t="b">
        <f ca="1"/>
        <v>0</v>
      </c>
    </row>
    <row r="6143" spans="1:3" hidden="1">
      <c r="A6143" t="b">
        <f ca="1"/>
        <v>0</v>
      </c>
      <c r="B6143" t="b">
        <f ca="1"/>
        <v>0</v>
      </c>
      <c r="C6143" t="b">
        <f ca="1"/>
        <v>0</v>
      </c>
    </row>
    <row r="6144" spans="1:3" hidden="1">
      <c r="A6144" t="b">
        <f ca="1"/>
        <v>0</v>
      </c>
      <c r="B6144" t="b">
        <f ca="1"/>
        <v>0</v>
      </c>
      <c r="C6144" t="b">
        <f ca="1"/>
        <v>0</v>
      </c>
    </row>
    <row r="6145" spans="1:3" hidden="1">
      <c r="A6145" t="b">
        <f ca="1"/>
        <v>0</v>
      </c>
      <c r="B6145" t="b">
        <f ca="1"/>
        <v>0</v>
      </c>
      <c r="C6145" t="b">
        <f ca="1"/>
        <v>0</v>
      </c>
    </row>
    <row r="6146" spans="1:3" hidden="1">
      <c r="A6146" t="b">
        <f ca="1"/>
        <v>0</v>
      </c>
      <c r="B6146" t="b">
        <f ca="1"/>
        <v>0</v>
      </c>
      <c r="C6146" t="b">
        <f ca="1"/>
        <v>0</v>
      </c>
    </row>
    <row r="6147" spans="1:3" hidden="1">
      <c r="A6147" t="b">
        <f ca="1"/>
        <v>0</v>
      </c>
      <c r="B6147" t="b">
        <f ca="1"/>
        <v>0</v>
      </c>
      <c r="C6147" t="b">
        <f ca="1"/>
        <v>0</v>
      </c>
    </row>
    <row r="6148" spans="1:3" hidden="1">
      <c r="A6148" t="b">
        <f ca="1"/>
        <v>0</v>
      </c>
      <c r="B6148" t="b">
        <f ca="1"/>
        <v>0</v>
      </c>
      <c r="C6148" t="b">
        <f ca="1"/>
        <v>0</v>
      </c>
    </row>
    <row r="6149" spans="1:3" hidden="1">
      <c r="A6149" t="b">
        <f ca="1"/>
        <v>0</v>
      </c>
      <c r="B6149" t="b">
        <f ca="1"/>
        <v>0</v>
      </c>
      <c r="C6149" t="b">
        <f ca="1"/>
        <v>0</v>
      </c>
    </row>
    <row r="6150" spans="1:3" hidden="1">
      <c r="A6150" t="b">
        <f ca="1"/>
        <v>0</v>
      </c>
      <c r="B6150" t="b">
        <f ca="1"/>
        <v>0</v>
      </c>
      <c r="C6150" t="b">
        <f ca="1"/>
        <v>0</v>
      </c>
    </row>
    <row r="6151" spans="1:3" hidden="1">
      <c r="A6151" t="b">
        <f ca="1"/>
        <v>0</v>
      </c>
      <c r="B6151" t="b">
        <f ca="1"/>
        <v>0</v>
      </c>
      <c r="C6151" t="b">
        <f ca="1"/>
        <v>0</v>
      </c>
    </row>
    <row r="6152" spans="1:3" hidden="1">
      <c r="A6152" t="b">
        <f ca="1"/>
        <v>0</v>
      </c>
      <c r="B6152" t="b">
        <f ca="1"/>
        <v>0</v>
      </c>
      <c r="C6152" t="b">
        <f ca="1"/>
        <v>0</v>
      </c>
    </row>
    <row r="6153" spans="1:3" hidden="1">
      <c r="A6153" t="b">
        <f ca="1"/>
        <v>0</v>
      </c>
      <c r="B6153" t="b">
        <f ca="1"/>
        <v>0</v>
      </c>
      <c r="C6153" t="b">
        <f ca="1"/>
        <v>0</v>
      </c>
    </row>
    <row r="6154" spans="1:3" hidden="1">
      <c r="A6154" t="b">
        <f ca="1"/>
        <v>0</v>
      </c>
      <c r="B6154" t="b">
        <f ca="1"/>
        <v>0</v>
      </c>
      <c r="C6154" t="b">
        <f ca="1"/>
        <v>0</v>
      </c>
    </row>
    <row r="6155" spans="1:3" hidden="1">
      <c r="A6155" t="b">
        <f ca="1"/>
        <v>0</v>
      </c>
      <c r="B6155" t="b">
        <f ca="1"/>
        <v>0</v>
      </c>
      <c r="C6155" t="b">
        <f ca="1"/>
        <v>0</v>
      </c>
    </row>
    <row r="6156" spans="1:3" hidden="1">
      <c r="A6156" t="b">
        <f ca="1"/>
        <v>0</v>
      </c>
      <c r="B6156" t="b">
        <f ca="1"/>
        <v>0</v>
      </c>
      <c r="C6156" t="b">
        <f ca="1"/>
        <v>0</v>
      </c>
    </row>
    <row r="6157" spans="1:3" hidden="1">
      <c r="A6157" t="b">
        <f ca="1"/>
        <v>0</v>
      </c>
      <c r="B6157" t="b">
        <f ca="1"/>
        <v>0</v>
      </c>
      <c r="C6157" t="b">
        <f ca="1"/>
        <v>0</v>
      </c>
    </row>
    <row r="6158" spans="1:3" hidden="1">
      <c r="A6158" t="b">
        <f ca="1"/>
        <v>0</v>
      </c>
      <c r="B6158" t="b">
        <f ca="1"/>
        <v>0</v>
      </c>
      <c r="C6158" t="b">
        <f ca="1"/>
        <v>0</v>
      </c>
    </row>
    <row r="6159" spans="1:3" hidden="1">
      <c r="A6159" t="b">
        <f ca="1"/>
        <v>0</v>
      </c>
      <c r="B6159" t="b">
        <f ca="1"/>
        <v>0</v>
      </c>
      <c r="C6159" t="b">
        <f ca="1"/>
        <v>0</v>
      </c>
    </row>
    <row r="6160" spans="1:3" hidden="1">
      <c r="A6160" t="b">
        <f ca="1"/>
        <v>0</v>
      </c>
      <c r="B6160" t="b">
        <f ca="1"/>
        <v>0</v>
      </c>
      <c r="C6160" t="b">
        <f ca="1"/>
        <v>0</v>
      </c>
    </row>
    <row r="6161" spans="1:3" hidden="1">
      <c r="A6161" t="b">
        <f ca="1"/>
        <v>0</v>
      </c>
      <c r="B6161" t="b">
        <f ca="1"/>
        <v>0</v>
      </c>
      <c r="C6161" t="b">
        <f ca="1"/>
        <v>0</v>
      </c>
    </row>
    <row r="6162" spans="1:3" hidden="1">
      <c r="A6162" t="b">
        <f ca="1"/>
        <v>0</v>
      </c>
      <c r="B6162" t="b">
        <f ca="1"/>
        <v>0</v>
      </c>
      <c r="C6162" t="b">
        <f ca="1"/>
        <v>0</v>
      </c>
    </row>
    <row r="6163" spans="1:3" hidden="1">
      <c r="A6163" t="b">
        <f ca="1"/>
        <v>0</v>
      </c>
      <c r="B6163" t="b">
        <f ca="1"/>
        <v>0</v>
      </c>
      <c r="C6163" t="b">
        <f ca="1"/>
        <v>0</v>
      </c>
    </row>
    <row r="6164" spans="1:3" hidden="1">
      <c r="A6164" t="b">
        <f ca="1"/>
        <v>0</v>
      </c>
      <c r="B6164" t="b">
        <f ca="1"/>
        <v>0</v>
      </c>
      <c r="C6164" t="b">
        <f ca="1"/>
        <v>0</v>
      </c>
    </row>
    <row r="6165" spans="1:3" hidden="1">
      <c r="A6165" t="b">
        <f ca="1"/>
        <v>0</v>
      </c>
      <c r="B6165" t="b">
        <f ca="1"/>
        <v>0</v>
      </c>
      <c r="C6165" t="b">
        <f ca="1"/>
        <v>0</v>
      </c>
    </row>
    <row r="6166" spans="1:3" hidden="1">
      <c r="A6166" t="b">
        <f ca="1"/>
        <v>0</v>
      </c>
      <c r="B6166" t="b">
        <f ca="1"/>
        <v>0</v>
      </c>
      <c r="C6166" t="b">
        <f ca="1"/>
        <v>0</v>
      </c>
    </row>
    <row r="6167" spans="1:3" hidden="1">
      <c r="A6167" t="b">
        <f ca="1"/>
        <v>0</v>
      </c>
      <c r="B6167" t="b">
        <f ca="1"/>
        <v>0</v>
      </c>
      <c r="C6167" t="b">
        <f ca="1"/>
        <v>0</v>
      </c>
    </row>
    <row r="6168" spans="1:3" hidden="1">
      <c r="A6168" t="b">
        <f ca="1"/>
        <v>0</v>
      </c>
      <c r="B6168" t="b">
        <f ca="1"/>
        <v>0</v>
      </c>
      <c r="C6168" t="b">
        <f ca="1"/>
        <v>0</v>
      </c>
    </row>
    <row r="6169" spans="1:3" hidden="1">
      <c r="A6169" t="b">
        <f ca="1"/>
        <v>0</v>
      </c>
      <c r="B6169" t="b">
        <f ca="1"/>
        <v>0</v>
      </c>
      <c r="C6169" t="b">
        <f ca="1"/>
        <v>0</v>
      </c>
    </row>
    <row r="6170" spans="1:3" hidden="1">
      <c r="A6170" t="b">
        <f ca="1"/>
        <v>0</v>
      </c>
      <c r="B6170" t="b">
        <f ca="1"/>
        <v>0</v>
      </c>
      <c r="C6170" t="b">
        <f ca="1"/>
        <v>0</v>
      </c>
    </row>
    <row r="6171" spans="1:3" hidden="1">
      <c r="A6171" t="b">
        <f ca="1"/>
        <v>0</v>
      </c>
      <c r="B6171" t="b">
        <f ca="1"/>
        <v>0</v>
      </c>
      <c r="C6171" t="b">
        <f ca="1"/>
        <v>0</v>
      </c>
    </row>
    <row r="6172" spans="1:3" hidden="1">
      <c r="A6172" t="b">
        <f ca="1"/>
        <v>0</v>
      </c>
      <c r="B6172" t="b">
        <f ca="1"/>
        <v>0</v>
      </c>
      <c r="C6172" t="b">
        <f ca="1"/>
        <v>0</v>
      </c>
    </row>
    <row r="6173" spans="1:3" hidden="1">
      <c r="A6173" t="b">
        <f ca="1"/>
        <v>0</v>
      </c>
      <c r="B6173" t="b">
        <f ca="1"/>
        <v>0</v>
      </c>
      <c r="C6173" t="b">
        <f ca="1"/>
        <v>0</v>
      </c>
    </row>
    <row r="6174" spans="1:3" hidden="1">
      <c r="A6174" t="b">
        <f ca="1"/>
        <v>0</v>
      </c>
      <c r="B6174" t="b">
        <f ca="1"/>
        <v>0</v>
      </c>
      <c r="C6174" t="b">
        <f ca="1"/>
        <v>0</v>
      </c>
    </row>
    <row r="6175" spans="1:3" hidden="1">
      <c r="A6175" t="b">
        <f ca="1"/>
        <v>0</v>
      </c>
      <c r="B6175" t="b">
        <f ca="1"/>
        <v>0</v>
      </c>
      <c r="C6175" t="b">
        <f ca="1"/>
        <v>0</v>
      </c>
    </row>
    <row r="6176" spans="1:3" hidden="1">
      <c r="A6176" t="b">
        <f ca="1"/>
        <v>0</v>
      </c>
      <c r="B6176" t="b">
        <f ca="1"/>
        <v>0</v>
      </c>
      <c r="C6176" t="b">
        <f ca="1"/>
        <v>0</v>
      </c>
    </row>
    <row r="6177" spans="1:3" hidden="1">
      <c r="A6177" t="b">
        <f ca="1"/>
        <v>0</v>
      </c>
      <c r="B6177" t="b">
        <f ca="1"/>
        <v>0</v>
      </c>
      <c r="C6177" t="b">
        <f ca="1"/>
        <v>0</v>
      </c>
    </row>
    <row r="6178" spans="1:3" hidden="1">
      <c r="A6178" t="b">
        <f ca="1"/>
        <v>0</v>
      </c>
      <c r="B6178" t="b">
        <f ca="1"/>
        <v>0</v>
      </c>
      <c r="C6178" t="b">
        <f ca="1"/>
        <v>0</v>
      </c>
    </row>
    <row r="6179" spans="1:3" hidden="1">
      <c r="A6179" t="b">
        <f ca="1"/>
        <v>0</v>
      </c>
      <c r="B6179" t="b">
        <f ca="1"/>
        <v>0</v>
      </c>
      <c r="C6179" t="b">
        <f ca="1"/>
        <v>0</v>
      </c>
    </row>
    <row r="6180" spans="1:3" hidden="1">
      <c r="A6180" t="b">
        <f ca="1"/>
        <v>0</v>
      </c>
      <c r="B6180" t="b">
        <f ca="1"/>
        <v>0</v>
      </c>
      <c r="C6180" t="b">
        <f ca="1"/>
        <v>0</v>
      </c>
    </row>
    <row r="6181" spans="1:3" hidden="1">
      <c r="A6181" t="b">
        <f ca="1"/>
        <v>0</v>
      </c>
      <c r="B6181" t="b">
        <f ca="1"/>
        <v>0</v>
      </c>
      <c r="C6181" t="b">
        <f ca="1"/>
        <v>0</v>
      </c>
    </row>
    <row r="6182" spans="1:3" hidden="1">
      <c r="A6182" t="b">
        <f ca="1"/>
        <v>0</v>
      </c>
      <c r="B6182" t="b">
        <f ca="1"/>
        <v>0</v>
      </c>
      <c r="C6182" t="b">
        <f ca="1"/>
        <v>0</v>
      </c>
    </row>
    <row r="6183" spans="1:3" hidden="1">
      <c r="A6183" t="b">
        <f ca="1"/>
        <v>0</v>
      </c>
      <c r="B6183" t="b">
        <f ca="1"/>
        <v>0</v>
      </c>
      <c r="C6183" t="b">
        <f ca="1"/>
        <v>0</v>
      </c>
    </row>
    <row r="6184" spans="1:3" hidden="1">
      <c r="A6184" t="b">
        <f ca="1"/>
        <v>0</v>
      </c>
      <c r="B6184" t="b">
        <f ca="1"/>
        <v>0</v>
      </c>
      <c r="C6184" t="b">
        <f ca="1"/>
        <v>0</v>
      </c>
    </row>
    <row r="6185" spans="1:3" hidden="1">
      <c r="A6185" t="b">
        <f ca="1"/>
        <v>0</v>
      </c>
      <c r="B6185" t="b">
        <f ca="1"/>
        <v>0</v>
      </c>
      <c r="C6185" t="b">
        <f ca="1"/>
        <v>0</v>
      </c>
    </row>
    <row r="6186" spans="1:3" hidden="1">
      <c r="A6186" t="b">
        <f ca="1"/>
        <v>0</v>
      </c>
      <c r="B6186" t="b">
        <f ca="1"/>
        <v>0</v>
      </c>
      <c r="C6186" t="b">
        <f ca="1"/>
        <v>0</v>
      </c>
    </row>
    <row r="6187" spans="1:3" hidden="1">
      <c r="A6187" t="b">
        <f ca="1"/>
        <v>0</v>
      </c>
      <c r="B6187" t="b">
        <f ca="1"/>
        <v>0</v>
      </c>
      <c r="C6187" t="b">
        <f ca="1"/>
        <v>0</v>
      </c>
    </row>
    <row r="6188" spans="1:3" hidden="1">
      <c r="A6188" t="b">
        <f ca="1"/>
        <v>0</v>
      </c>
      <c r="B6188" t="b">
        <f ca="1"/>
        <v>0</v>
      </c>
      <c r="C6188" t="b">
        <f ca="1"/>
        <v>0</v>
      </c>
    </row>
    <row r="6189" spans="1:3" hidden="1">
      <c r="A6189" t="b">
        <f ca="1"/>
        <v>0</v>
      </c>
      <c r="B6189" t="b">
        <f ca="1"/>
        <v>0</v>
      </c>
      <c r="C6189" t="b">
        <f ca="1"/>
        <v>0</v>
      </c>
    </row>
    <row r="6190" spans="1:3" hidden="1">
      <c r="A6190" t="b">
        <f ca="1"/>
        <v>0</v>
      </c>
      <c r="B6190" t="b">
        <f ca="1"/>
        <v>0</v>
      </c>
      <c r="C6190" t="b">
        <f ca="1"/>
        <v>0</v>
      </c>
    </row>
    <row r="6191" spans="1:3" hidden="1">
      <c r="A6191" t="b">
        <f ca="1"/>
        <v>0</v>
      </c>
      <c r="B6191" t="b">
        <f ca="1"/>
        <v>0</v>
      </c>
      <c r="C6191" t="b">
        <f ca="1"/>
        <v>0</v>
      </c>
    </row>
    <row r="6192" spans="1:3" hidden="1">
      <c r="A6192" t="b">
        <f ca="1"/>
        <v>0</v>
      </c>
      <c r="B6192" t="b">
        <f ca="1"/>
        <v>0</v>
      </c>
      <c r="C6192" t="b">
        <f ca="1"/>
        <v>0</v>
      </c>
    </row>
    <row r="6193" spans="1:3" hidden="1">
      <c r="A6193" t="b">
        <f ca="1"/>
        <v>0</v>
      </c>
      <c r="B6193" t="b">
        <f ca="1"/>
        <v>0</v>
      </c>
      <c r="C6193" t="b">
        <f ca="1"/>
        <v>0</v>
      </c>
    </row>
    <row r="6194" spans="1:3" hidden="1">
      <c r="A6194" t="b">
        <f ca="1"/>
        <v>0</v>
      </c>
      <c r="B6194" t="b">
        <f ca="1"/>
        <v>0</v>
      </c>
      <c r="C6194" t="b">
        <f ca="1"/>
        <v>0</v>
      </c>
    </row>
    <row r="6195" spans="1:3" hidden="1">
      <c r="A6195" t="b">
        <f ca="1"/>
        <v>0</v>
      </c>
      <c r="B6195" t="b">
        <f ca="1"/>
        <v>0</v>
      </c>
      <c r="C6195" t="b">
        <f ca="1"/>
        <v>0</v>
      </c>
    </row>
    <row r="6196" spans="1:3" hidden="1">
      <c r="A6196" t="b">
        <f ca="1"/>
        <v>0</v>
      </c>
      <c r="B6196" t="b">
        <f ca="1"/>
        <v>0</v>
      </c>
      <c r="C6196" t="b">
        <f ca="1"/>
        <v>0</v>
      </c>
    </row>
    <row r="6197" spans="1:3" hidden="1">
      <c r="A6197" t="b">
        <f ca="1"/>
        <v>0</v>
      </c>
      <c r="B6197" t="b">
        <f ca="1"/>
        <v>0</v>
      </c>
      <c r="C6197" t="b">
        <f ca="1"/>
        <v>0</v>
      </c>
    </row>
    <row r="6198" spans="1:3" hidden="1">
      <c r="A6198" t="b">
        <f ca="1"/>
        <v>0</v>
      </c>
      <c r="B6198" t="b">
        <f ca="1"/>
        <v>0</v>
      </c>
      <c r="C6198" t="b">
        <f ca="1"/>
        <v>0</v>
      </c>
    </row>
    <row r="6199" spans="1:3" hidden="1">
      <c r="A6199" t="b">
        <f ca="1"/>
        <v>0</v>
      </c>
      <c r="B6199" t="b">
        <f ca="1"/>
        <v>0</v>
      </c>
      <c r="C6199" t="b">
        <f ca="1"/>
        <v>0</v>
      </c>
    </row>
    <row r="6200" spans="1:3" hidden="1">
      <c r="A6200" t="b">
        <f ca="1"/>
        <v>0</v>
      </c>
      <c r="B6200" t="b">
        <f ca="1"/>
        <v>0</v>
      </c>
      <c r="C6200" t="b">
        <f ca="1"/>
        <v>0</v>
      </c>
    </row>
    <row r="6201" spans="1:3" hidden="1">
      <c r="A6201" t="b">
        <f ca="1"/>
        <v>0</v>
      </c>
      <c r="B6201" t="b">
        <f ca="1"/>
        <v>0</v>
      </c>
      <c r="C6201" t="b">
        <f ca="1"/>
        <v>0</v>
      </c>
    </row>
    <row r="6202" spans="1:3" hidden="1">
      <c r="A6202" t="b">
        <f ca="1"/>
        <v>0</v>
      </c>
      <c r="B6202" t="b">
        <f ca="1"/>
        <v>0</v>
      </c>
      <c r="C6202" t="b">
        <f ca="1"/>
        <v>0</v>
      </c>
    </row>
    <row r="6203" spans="1:3" hidden="1">
      <c r="A6203" t="b">
        <f ca="1"/>
        <v>0</v>
      </c>
      <c r="B6203" t="b">
        <f ca="1"/>
        <v>0</v>
      </c>
      <c r="C6203" t="b">
        <f ca="1"/>
        <v>0</v>
      </c>
    </row>
    <row r="6204" spans="1:3" hidden="1">
      <c r="A6204" t="b">
        <f ca="1"/>
        <v>0</v>
      </c>
      <c r="B6204" t="b">
        <f ca="1"/>
        <v>0</v>
      </c>
      <c r="C6204" t="b">
        <f ca="1"/>
        <v>0</v>
      </c>
    </row>
    <row r="6205" spans="1:3" hidden="1">
      <c r="A6205" t="b">
        <f ca="1"/>
        <v>0</v>
      </c>
      <c r="B6205" t="b">
        <f ca="1"/>
        <v>0</v>
      </c>
      <c r="C6205" t="b">
        <f ca="1"/>
        <v>0</v>
      </c>
    </row>
    <row r="6206" spans="1:3" hidden="1">
      <c r="A6206" t="b">
        <f ca="1"/>
        <v>0</v>
      </c>
      <c r="B6206" t="b">
        <f ca="1"/>
        <v>0</v>
      </c>
      <c r="C6206" t="b">
        <f ca="1"/>
        <v>0</v>
      </c>
    </row>
    <row r="6207" spans="1:3" hidden="1">
      <c r="A6207" t="b">
        <f ca="1"/>
        <v>0</v>
      </c>
      <c r="B6207" t="b">
        <f ca="1"/>
        <v>0</v>
      </c>
      <c r="C6207" t="b">
        <f ca="1"/>
        <v>0</v>
      </c>
    </row>
    <row r="6208" spans="1:3" hidden="1">
      <c r="A6208" t="b">
        <f ca="1"/>
        <v>0</v>
      </c>
      <c r="B6208" t="b">
        <f ca="1"/>
        <v>0</v>
      </c>
      <c r="C6208" t="b">
        <f ca="1"/>
        <v>0</v>
      </c>
    </row>
    <row r="6209" spans="1:3" hidden="1">
      <c r="A6209" t="b">
        <f ca="1"/>
        <v>0</v>
      </c>
      <c r="B6209" t="b">
        <f ca="1"/>
        <v>0</v>
      </c>
      <c r="C6209" t="b">
        <f ca="1"/>
        <v>0</v>
      </c>
    </row>
    <row r="6210" spans="1:3" hidden="1">
      <c r="A6210" t="b">
        <f ca="1"/>
        <v>0</v>
      </c>
      <c r="B6210" t="b">
        <f ca="1"/>
        <v>0</v>
      </c>
      <c r="C6210" t="b">
        <f ca="1"/>
        <v>0</v>
      </c>
    </row>
    <row r="6211" spans="1:3" hidden="1">
      <c r="A6211" t="b">
        <f ca="1"/>
        <v>0</v>
      </c>
      <c r="B6211" t="b">
        <f ca="1"/>
        <v>0</v>
      </c>
      <c r="C6211" t="b">
        <f ca="1"/>
        <v>0</v>
      </c>
    </row>
    <row r="6212" spans="1:3" hidden="1">
      <c r="A6212" t="b">
        <f ca="1"/>
        <v>0</v>
      </c>
      <c r="B6212" t="b">
        <f ca="1"/>
        <v>0</v>
      </c>
      <c r="C6212" t="b">
        <f ca="1"/>
        <v>0</v>
      </c>
    </row>
    <row r="6213" spans="1:3" hidden="1">
      <c r="A6213" t="b">
        <f ca="1"/>
        <v>0</v>
      </c>
      <c r="B6213" t="b">
        <f ca="1"/>
        <v>0</v>
      </c>
      <c r="C6213" t="b">
        <f ca="1"/>
        <v>0</v>
      </c>
    </row>
    <row r="6214" spans="1:3" hidden="1">
      <c r="A6214" t="b">
        <f ca="1"/>
        <v>0</v>
      </c>
      <c r="B6214" t="b">
        <f ca="1"/>
        <v>0</v>
      </c>
      <c r="C6214" t="b">
        <f ca="1"/>
        <v>0</v>
      </c>
    </row>
    <row r="6215" spans="1:3" hidden="1">
      <c r="A6215" t="b">
        <f ca="1"/>
        <v>0</v>
      </c>
      <c r="B6215" t="b">
        <f ca="1"/>
        <v>0</v>
      </c>
      <c r="C6215" t="b">
        <f ca="1"/>
        <v>0</v>
      </c>
    </row>
    <row r="6216" spans="1:3" hidden="1">
      <c r="A6216" t="b">
        <f ca="1"/>
        <v>0</v>
      </c>
      <c r="B6216" t="b">
        <f ca="1"/>
        <v>0</v>
      </c>
      <c r="C6216" t="b">
        <f ca="1"/>
        <v>0</v>
      </c>
    </row>
    <row r="6217" spans="1:3" hidden="1">
      <c r="A6217" t="b">
        <f ca="1"/>
        <v>0</v>
      </c>
      <c r="B6217" t="b">
        <f ca="1"/>
        <v>0</v>
      </c>
      <c r="C6217" t="b">
        <f ca="1"/>
        <v>0</v>
      </c>
    </row>
    <row r="6218" spans="1:3" hidden="1">
      <c r="A6218" t="b">
        <f ca="1"/>
        <v>0</v>
      </c>
      <c r="B6218" t="b">
        <f ca="1"/>
        <v>0</v>
      </c>
      <c r="C6218" t="b">
        <f ca="1"/>
        <v>0</v>
      </c>
    </row>
    <row r="6219" spans="1:3" hidden="1">
      <c r="A6219" t="b">
        <f ca="1"/>
        <v>0</v>
      </c>
      <c r="B6219" t="b">
        <f ca="1"/>
        <v>0</v>
      </c>
      <c r="C6219" t="b">
        <f ca="1"/>
        <v>0</v>
      </c>
    </row>
    <row r="6220" spans="1:3" hidden="1">
      <c r="A6220" t="b">
        <f ca="1"/>
        <v>0</v>
      </c>
      <c r="B6220" t="b">
        <f ca="1"/>
        <v>0</v>
      </c>
      <c r="C6220" t="b">
        <f ca="1"/>
        <v>0</v>
      </c>
    </row>
    <row r="6221" spans="1:3" hidden="1">
      <c r="A6221" t="b">
        <f ca="1"/>
        <v>0</v>
      </c>
      <c r="B6221" t="b">
        <f ca="1"/>
        <v>0</v>
      </c>
      <c r="C6221" t="b">
        <f ca="1"/>
        <v>0</v>
      </c>
    </row>
    <row r="6222" spans="1:3" hidden="1">
      <c r="A6222" t="b">
        <f ca="1"/>
        <v>0</v>
      </c>
      <c r="B6222" t="b">
        <f ca="1"/>
        <v>0</v>
      </c>
      <c r="C6222" t="b">
        <f ca="1"/>
        <v>0</v>
      </c>
    </row>
    <row r="6223" spans="1:3" hidden="1">
      <c r="A6223" t="b">
        <f ca="1"/>
        <v>0</v>
      </c>
      <c r="B6223" t="b">
        <f ca="1"/>
        <v>0</v>
      </c>
      <c r="C6223" t="b">
        <f ca="1"/>
        <v>0</v>
      </c>
    </row>
    <row r="6224" spans="1:3" hidden="1">
      <c r="A6224" t="b">
        <f ca="1"/>
        <v>0</v>
      </c>
      <c r="B6224" t="b">
        <f ca="1"/>
        <v>0</v>
      </c>
      <c r="C6224" t="b">
        <f ca="1"/>
        <v>0</v>
      </c>
    </row>
    <row r="6225" spans="1:3" hidden="1">
      <c r="A6225" t="b">
        <f ca="1"/>
        <v>0</v>
      </c>
      <c r="B6225" t="b">
        <f ca="1"/>
        <v>0</v>
      </c>
      <c r="C6225" t="b">
        <f ca="1"/>
        <v>0</v>
      </c>
    </row>
    <row r="6226" spans="1:3" hidden="1">
      <c r="A6226" t="b">
        <f ca="1"/>
        <v>0</v>
      </c>
      <c r="B6226" t="b">
        <f ca="1"/>
        <v>0</v>
      </c>
      <c r="C6226" t="b">
        <f ca="1"/>
        <v>0</v>
      </c>
    </row>
    <row r="6227" spans="1:3" hidden="1">
      <c r="A6227" t="b">
        <f ca="1"/>
        <v>0</v>
      </c>
      <c r="B6227" t="b">
        <f ca="1"/>
        <v>0</v>
      </c>
      <c r="C6227" t="b">
        <f ca="1"/>
        <v>0</v>
      </c>
    </row>
    <row r="6228" spans="1:3" hidden="1">
      <c r="A6228" t="b">
        <f ca="1"/>
        <v>0</v>
      </c>
      <c r="B6228" t="b">
        <f ca="1"/>
        <v>0</v>
      </c>
      <c r="C6228" t="b">
        <f ca="1"/>
        <v>0</v>
      </c>
    </row>
    <row r="6229" spans="1:3" hidden="1">
      <c r="A6229" t="b">
        <f ca="1"/>
        <v>0</v>
      </c>
      <c r="B6229" t="b">
        <f ca="1"/>
        <v>0</v>
      </c>
      <c r="C6229" t="b">
        <f ca="1"/>
        <v>0</v>
      </c>
    </row>
    <row r="6230" spans="1:3" hidden="1">
      <c r="A6230" t="b">
        <f ca="1"/>
        <v>0</v>
      </c>
      <c r="B6230" t="b">
        <f ca="1"/>
        <v>0</v>
      </c>
      <c r="C6230" t="b">
        <f ca="1"/>
        <v>0</v>
      </c>
    </row>
    <row r="6231" spans="1:3" hidden="1">
      <c r="A6231" t="b">
        <f ca="1"/>
        <v>0</v>
      </c>
      <c r="B6231" t="b">
        <f ca="1"/>
        <v>0</v>
      </c>
      <c r="C6231" t="b">
        <f ca="1"/>
        <v>0</v>
      </c>
    </row>
    <row r="6232" spans="1:3" hidden="1">
      <c r="A6232" t="b">
        <f ca="1"/>
        <v>0</v>
      </c>
      <c r="B6232" t="b">
        <f ca="1"/>
        <v>0</v>
      </c>
      <c r="C6232" t="b">
        <f ca="1"/>
        <v>0</v>
      </c>
    </row>
    <row r="6233" spans="1:3" hidden="1">
      <c r="A6233" t="b">
        <f ca="1"/>
        <v>0</v>
      </c>
      <c r="B6233" t="b">
        <f ca="1"/>
        <v>0</v>
      </c>
      <c r="C6233" t="b">
        <f ca="1"/>
        <v>0</v>
      </c>
    </row>
    <row r="6234" spans="1:3" hidden="1">
      <c r="A6234" t="b">
        <f ca="1"/>
        <v>0</v>
      </c>
      <c r="B6234" t="b">
        <f ca="1"/>
        <v>0</v>
      </c>
      <c r="C6234" t="b">
        <f ca="1"/>
        <v>0</v>
      </c>
    </row>
    <row r="6235" spans="1:3" hidden="1">
      <c r="A6235" t="b">
        <f ca="1"/>
        <v>0</v>
      </c>
      <c r="B6235" t="b">
        <f ca="1"/>
        <v>0</v>
      </c>
      <c r="C6235" t="b">
        <f ca="1"/>
        <v>0</v>
      </c>
    </row>
    <row r="6236" spans="1:3" hidden="1">
      <c r="A6236" t="b">
        <f ca="1"/>
        <v>0</v>
      </c>
      <c r="B6236" t="b">
        <f ca="1"/>
        <v>0</v>
      </c>
      <c r="C6236" t="b">
        <f ca="1"/>
        <v>0</v>
      </c>
    </row>
    <row r="6237" spans="1:3" hidden="1">
      <c r="A6237" t="b">
        <f ca="1"/>
        <v>0</v>
      </c>
      <c r="B6237" t="b">
        <f ca="1"/>
        <v>0</v>
      </c>
      <c r="C6237" t="b">
        <f ca="1"/>
        <v>0</v>
      </c>
    </row>
    <row r="6238" spans="1:3" hidden="1">
      <c r="A6238" t="b">
        <f ca="1"/>
        <v>0</v>
      </c>
      <c r="B6238" t="b">
        <f ca="1"/>
        <v>0</v>
      </c>
      <c r="C6238" t="b">
        <f ca="1"/>
        <v>0</v>
      </c>
    </row>
    <row r="6239" spans="1:3" hidden="1">
      <c r="A6239" t="b">
        <f ca="1"/>
        <v>0</v>
      </c>
      <c r="B6239" t="b">
        <f ca="1"/>
        <v>0</v>
      </c>
      <c r="C6239" t="b">
        <f ca="1"/>
        <v>0</v>
      </c>
    </row>
    <row r="6240" spans="1:3" hidden="1">
      <c r="A6240" t="b">
        <f ca="1"/>
        <v>0</v>
      </c>
      <c r="B6240" t="b">
        <f ca="1"/>
        <v>0</v>
      </c>
      <c r="C6240" t="b">
        <f ca="1"/>
        <v>0</v>
      </c>
    </row>
    <row r="6241" spans="1:3" hidden="1">
      <c r="A6241" t="b">
        <f ca="1"/>
        <v>0</v>
      </c>
      <c r="B6241" t="b">
        <f ca="1"/>
        <v>0</v>
      </c>
      <c r="C6241" t="b">
        <f ca="1"/>
        <v>0</v>
      </c>
    </row>
    <row r="6242" spans="1:3" hidden="1">
      <c r="A6242" t="b">
        <f ca="1"/>
        <v>0</v>
      </c>
      <c r="B6242" t="b">
        <f ca="1"/>
        <v>0</v>
      </c>
      <c r="C6242" t="b">
        <f ca="1"/>
        <v>0</v>
      </c>
    </row>
    <row r="6243" spans="1:3" hidden="1">
      <c r="A6243" t="b">
        <f ca="1"/>
        <v>0</v>
      </c>
      <c r="B6243" t="b">
        <f ca="1"/>
        <v>0</v>
      </c>
      <c r="C6243" t="b">
        <f ca="1"/>
        <v>0</v>
      </c>
    </row>
    <row r="6244" spans="1:3" hidden="1">
      <c r="A6244" t="b">
        <f ca="1"/>
        <v>0</v>
      </c>
      <c r="B6244" t="b">
        <f ca="1"/>
        <v>0</v>
      </c>
      <c r="C6244" t="b">
        <f ca="1"/>
        <v>0</v>
      </c>
    </row>
    <row r="6245" spans="1:3" hidden="1">
      <c r="A6245" t="b">
        <f ca="1"/>
        <v>0</v>
      </c>
      <c r="B6245" t="b">
        <f ca="1"/>
        <v>0</v>
      </c>
      <c r="C6245" t="b">
        <f ca="1"/>
        <v>0</v>
      </c>
    </row>
    <row r="6246" spans="1:3" hidden="1">
      <c r="A6246" t="b">
        <f ca="1"/>
        <v>0</v>
      </c>
      <c r="B6246" t="b">
        <f ca="1"/>
        <v>0</v>
      </c>
      <c r="C6246" t="b">
        <f ca="1"/>
        <v>0</v>
      </c>
    </row>
    <row r="6247" spans="1:3" hidden="1">
      <c r="A6247" t="b">
        <f ca="1"/>
        <v>0</v>
      </c>
      <c r="B6247" t="b">
        <f ca="1"/>
        <v>0</v>
      </c>
      <c r="C6247" t="b">
        <f ca="1"/>
        <v>0</v>
      </c>
    </row>
    <row r="6248" spans="1:3" hidden="1">
      <c r="A6248" t="b">
        <f ca="1"/>
        <v>0</v>
      </c>
      <c r="B6248" t="b">
        <f ca="1"/>
        <v>0</v>
      </c>
      <c r="C6248" t="b">
        <f ca="1"/>
        <v>0</v>
      </c>
    </row>
    <row r="6249" spans="1:3" hidden="1">
      <c r="A6249" t="b">
        <f ca="1"/>
        <v>0</v>
      </c>
      <c r="B6249" t="b">
        <f ca="1"/>
        <v>0</v>
      </c>
      <c r="C6249" t="b">
        <f ca="1"/>
        <v>0</v>
      </c>
    </row>
    <row r="6250" spans="1:3" hidden="1">
      <c r="A6250" t="b">
        <f ca="1"/>
        <v>0</v>
      </c>
      <c r="B6250" t="b">
        <f ca="1"/>
        <v>0</v>
      </c>
      <c r="C6250" t="b">
        <f ca="1"/>
        <v>0</v>
      </c>
    </row>
    <row r="6251" spans="1:3" hidden="1">
      <c r="A6251" t="b">
        <f ca="1"/>
        <v>0</v>
      </c>
      <c r="B6251" t="b">
        <f ca="1"/>
        <v>0</v>
      </c>
      <c r="C6251" t="b">
        <f ca="1"/>
        <v>0</v>
      </c>
    </row>
    <row r="6252" spans="1:3" hidden="1">
      <c r="A6252" t="b">
        <f ca="1"/>
        <v>0</v>
      </c>
      <c r="B6252" t="b">
        <f ca="1"/>
        <v>0</v>
      </c>
      <c r="C6252" t="b">
        <f ca="1"/>
        <v>0</v>
      </c>
    </row>
    <row r="6253" spans="1:3" hidden="1">
      <c r="A6253" t="b">
        <f ca="1"/>
        <v>0</v>
      </c>
      <c r="B6253" t="b">
        <f ca="1"/>
        <v>0</v>
      </c>
      <c r="C6253" t="b">
        <f ca="1"/>
        <v>0</v>
      </c>
    </row>
    <row r="6254" spans="1:3" hidden="1">
      <c r="A6254" t="b">
        <f ca="1"/>
        <v>0</v>
      </c>
      <c r="B6254" t="b">
        <f ca="1"/>
        <v>0</v>
      </c>
      <c r="C6254" t="b">
        <f ca="1"/>
        <v>0</v>
      </c>
    </row>
    <row r="6255" spans="1:3" hidden="1">
      <c r="A6255" t="b">
        <f ca="1"/>
        <v>0</v>
      </c>
      <c r="B6255" t="b">
        <f ca="1"/>
        <v>0</v>
      </c>
      <c r="C6255" t="b">
        <f ca="1"/>
        <v>0</v>
      </c>
    </row>
    <row r="6256" spans="1:3" hidden="1">
      <c r="A6256" t="b">
        <f ca="1"/>
        <v>0</v>
      </c>
      <c r="B6256" t="b">
        <f ca="1"/>
        <v>0</v>
      </c>
      <c r="C6256" t="b">
        <f ca="1"/>
        <v>0</v>
      </c>
    </row>
    <row r="6257" spans="1:3" hidden="1">
      <c r="A6257" t="b">
        <f ca="1"/>
        <v>0</v>
      </c>
      <c r="B6257" t="b">
        <f ca="1"/>
        <v>0</v>
      </c>
      <c r="C6257" t="b">
        <f ca="1"/>
        <v>0</v>
      </c>
    </row>
    <row r="6258" spans="1:3" hidden="1">
      <c r="A6258" t="b">
        <f ca="1"/>
        <v>0</v>
      </c>
      <c r="B6258" t="b">
        <f ca="1"/>
        <v>0</v>
      </c>
      <c r="C6258" t="b">
        <f ca="1"/>
        <v>0</v>
      </c>
    </row>
    <row r="6259" spans="1:3" hidden="1">
      <c r="A6259" t="b">
        <f ca="1"/>
        <v>0</v>
      </c>
      <c r="B6259" t="b">
        <f ca="1"/>
        <v>0</v>
      </c>
      <c r="C6259" t="b">
        <f ca="1"/>
        <v>0</v>
      </c>
    </row>
    <row r="6260" spans="1:3" hidden="1">
      <c r="A6260" t="b">
        <f ca="1"/>
        <v>0</v>
      </c>
      <c r="B6260" t="b">
        <f ca="1"/>
        <v>0</v>
      </c>
      <c r="C6260" t="b">
        <f ca="1"/>
        <v>0</v>
      </c>
    </row>
    <row r="6261" spans="1:3" hidden="1">
      <c r="A6261" t="b">
        <f ca="1"/>
        <v>0</v>
      </c>
      <c r="B6261" t="b">
        <f ca="1"/>
        <v>0</v>
      </c>
      <c r="C6261" t="b">
        <f ca="1"/>
        <v>0</v>
      </c>
    </row>
    <row r="6262" spans="1:3" hidden="1">
      <c r="A6262" t="b">
        <f ca="1"/>
        <v>0</v>
      </c>
      <c r="B6262" t="b">
        <f ca="1"/>
        <v>0</v>
      </c>
      <c r="C6262" t="b">
        <f ca="1"/>
        <v>0</v>
      </c>
    </row>
    <row r="6263" spans="1:3" hidden="1">
      <c r="A6263" t="b">
        <f ca="1"/>
        <v>0</v>
      </c>
      <c r="B6263" t="b">
        <f ca="1"/>
        <v>0</v>
      </c>
      <c r="C6263" t="b">
        <f ca="1"/>
        <v>0</v>
      </c>
    </row>
    <row r="6264" spans="1:3" hidden="1">
      <c r="A6264" t="b">
        <f ca="1"/>
        <v>0</v>
      </c>
      <c r="B6264" t="b">
        <f ca="1"/>
        <v>0</v>
      </c>
      <c r="C6264" t="b">
        <f ca="1"/>
        <v>0</v>
      </c>
    </row>
    <row r="6265" spans="1:3" hidden="1">
      <c r="A6265" t="b">
        <f ca="1"/>
        <v>0</v>
      </c>
      <c r="B6265" t="b">
        <f ca="1"/>
        <v>0</v>
      </c>
      <c r="C6265" t="b">
        <f ca="1"/>
        <v>0</v>
      </c>
    </row>
    <row r="6266" spans="1:3" hidden="1">
      <c r="A6266" t="b">
        <f ca="1"/>
        <v>0</v>
      </c>
      <c r="B6266" t="b">
        <f ca="1"/>
        <v>0</v>
      </c>
      <c r="C6266" t="b">
        <f ca="1"/>
        <v>0</v>
      </c>
    </row>
    <row r="6267" spans="1:3" hidden="1">
      <c r="A6267" t="b">
        <f ca="1"/>
        <v>0</v>
      </c>
      <c r="B6267" t="b">
        <f ca="1"/>
        <v>0</v>
      </c>
      <c r="C6267" t="b">
        <f ca="1"/>
        <v>0</v>
      </c>
    </row>
    <row r="6268" spans="1:3" hidden="1">
      <c r="A6268" t="b">
        <f ca="1"/>
        <v>0</v>
      </c>
      <c r="B6268" t="b">
        <f ca="1"/>
        <v>0</v>
      </c>
      <c r="C6268" t="b">
        <f ca="1"/>
        <v>0</v>
      </c>
    </row>
    <row r="6269" spans="1:3" hidden="1">
      <c r="A6269" t="b">
        <f ca="1"/>
        <v>0</v>
      </c>
      <c r="B6269" t="b">
        <f ca="1"/>
        <v>0</v>
      </c>
      <c r="C6269" t="b">
        <f ca="1"/>
        <v>0</v>
      </c>
    </row>
    <row r="6270" spans="1:3" hidden="1">
      <c r="A6270" t="b">
        <f ca="1"/>
        <v>0</v>
      </c>
      <c r="B6270" t="b">
        <f ca="1"/>
        <v>0</v>
      </c>
      <c r="C6270" t="b">
        <f ca="1"/>
        <v>0</v>
      </c>
    </row>
    <row r="6271" spans="1:3" hidden="1">
      <c r="A6271" t="b">
        <f ca="1"/>
        <v>0</v>
      </c>
      <c r="B6271" t="b">
        <f ca="1"/>
        <v>0</v>
      </c>
      <c r="C6271" t="b">
        <f ca="1"/>
        <v>0</v>
      </c>
    </row>
    <row r="6272" spans="1:3" hidden="1">
      <c r="A6272" t="b">
        <f ca="1"/>
        <v>0</v>
      </c>
      <c r="B6272" t="b">
        <f ca="1"/>
        <v>0</v>
      </c>
      <c r="C6272" t="b">
        <f ca="1"/>
        <v>0</v>
      </c>
    </row>
    <row r="6273" spans="1:3" hidden="1">
      <c r="A6273" t="b">
        <f ca="1"/>
        <v>0</v>
      </c>
      <c r="B6273" t="b">
        <f ca="1"/>
        <v>0</v>
      </c>
      <c r="C6273" t="b">
        <f ca="1"/>
        <v>0</v>
      </c>
    </row>
    <row r="6274" spans="1:3" hidden="1">
      <c r="A6274" t="b">
        <f ca="1"/>
        <v>0</v>
      </c>
      <c r="B6274" t="b">
        <f ca="1"/>
        <v>0</v>
      </c>
      <c r="C6274" t="b">
        <f ca="1"/>
        <v>0</v>
      </c>
    </row>
    <row r="6275" spans="1:3" hidden="1">
      <c r="A6275" t="b">
        <f ca="1"/>
        <v>0</v>
      </c>
      <c r="B6275" t="b">
        <f ca="1"/>
        <v>0</v>
      </c>
      <c r="C6275" t="b">
        <f ca="1"/>
        <v>0</v>
      </c>
    </row>
    <row r="6276" spans="1:3" hidden="1">
      <c r="A6276" t="b">
        <f ca="1"/>
        <v>0</v>
      </c>
      <c r="B6276" t="b">
        <f ca="1"/>
        <v>0</v>
      </c>
      <c r="C6276" t="b">
        <f ca="1"/>
        <v>0</v>
      </c>
    </row>
    <row r="6277" spans="1:3" hidden="1">
      <c r="A6277" t="b">
        <f ca="1"/>
        <v>0</v>
      </c>
      <c r="B6277" t="b">
        <f ca="1"/>
        <v>0</v>
      </c>
      <c r="C6277" t="b">
        <f ca="1"/>
        <v>0</v>
      </c>
    </row>
    <row r="6278" spans="1:3" hidden="1">
      <c r="A6278" t="b">
        <f ca="1"/>
        <v>0</v>
      </c>
      <c r="B6278" t="b">
        <f ca="1"/>
        <v>0</v>
      </c>
      <c r="C6278" t="b">
        <f ca="1"/>
        <v>0</v>
      </c>
    </row>
    <row r="6279" spans="1:3" hidden="1">
      <c r="A6279" t="b">
        <f ca="1"/>
        <v>0</v>
      </c>
      <c r="B6279" t="b">
        <f ca="1"/>
        <v>0</v>
      </c>
      <c r="C6279" t="b">
        <f ca="1"/>
        <v>0</v>
      </c>
    </row>
    <row r="6280" spans="1:3" hidden="1">
      <c r="A6280" t="b">
        <f ca="1"/>
        <v>0</v>
      </c>
      <c r="B6280" t="b">
        <f ca="1"/>
        <v>0</v>
      </c>
      <c r="C6280" t="b">
        <f ca="1"/>
        <v>0</v>
      </c>
    </row>
    <row r="6281" spans="1:3" hidden="1">
      <c r="A6281" t="b">
        <f ca="1"/>
        <v>0</v>
      </c>
      <c r="B6281" t="b">
        <f ca="1"/>
        <v>0</v>
      </c>
      <c r="C6281" t="b">
        <f ca="1"/>
        <v>0</v>
      </c>
    </row>
    <row r="6282" spans="1:3" hidden="1">
      <c r="A6282" t="b">
        <f ca="1"/>
        <v>0</v>
      </c>
      <c r="B6282" t="b">
        <f ca="1"/>
        <v>0</v>
      </c>
      <c r="C6282" t="b">
        <f ca="1"/>
        <v>0</v>
      </c>
    </row>
    <row r="6283" spans="1:3" hidden="1">
      <c r="A6283" t="b">
        <f ca="1"/>
        <v>0</v>
      </c>
      <c r="B6283" t="b">
        <f ca="1"/>
        <v>0</v>
      </c>
      <c r="C6283" t="b">
        <f ca="1"/>
        <v>0</v>
      </c>
    </row>
    <row r="6284" spans="1:3" hidden="1">
      <c r="A6284" t="b">
        <f ca="1"/>
        <v>0</v>
      </c>
      <c r="B6284" t="b">
        <f ca="1"/>
        <v>0</v>
      </c>
      <c r="C6284" t="b">
        <f ca="1"/>
        <v>0</v>
      </c>
    </row>
    <row r="6285" spans="1:3" hidden="1">
      <c r="A6285" t="b">
        <f ca="1"/>
        <v>0</v>
      </c>
      <c r="B6285" t="b">
        <f ca="1"/>
        <v>0</v>
      </c>
      <c r="C6285" t="b">
        <f ca="1"/>
        <v>0</v>
      </c>
    </row>
    <row r="6286" spans="1:3" hidden="1">
      <c r="A6286" t="b">
        <f ca="1"/>
        <v>0</v>
      </c>
      <c r="B6286" t="b">
        <f ca="1"/>
        <v>0</v>
      </c>
      <c r="C6286" t="b">
        <f ca="1"/>
        <v>0</v>
      </c>
    </row>
    <row r="6287" spans="1:3" hidden="1">
      <c r="A6287" t="b">
        <f ca="1"/>
        <v>0</v>
      </c>
      <c r="B6287" t="b">
        <f ca="1"/>
        <v>0</v>
      </c>
      <c r="C6287" t="b">
        <f ca="1"/>
        <v>0</v>
      </c>
    </row>
    <row r="6288" spans="1:3" hidden="1">
      <c r="A6288" t="b">
        <f ca="1"/>
        <v>0</v>
      </c>
      <c r="B6288" t="b">
        <f ca="1"/>
        <v>0</v>
      </c>
      <c r="C6288" t="b">
        <f ca="1"/>
        <v>0</v>
      </c>
    </row>
    <row r="6289" spans="1:3" hidden="1">
      <c r="A6289" t="b">
        <f ca="1"/>
        <v>0</v>
      </c>
      <c r="B6289" t="b">
        <f ca="1"/>
        <v>0</v>
      </c>
      <c r="C6289" t="b">
        <f ca="1"/>
        <v>0</v>
      </c>
    </row>
    <row r="6290" spans="1:3" hidden="1">
      <c r="A6290" t="b">
        <f ca="1"/>
        <v>0</v>
      </c>
      <c r="B6290" t="b">
        <f ca="1"/>
        <v>0</v>
      </c>
      <c r="C6290" t="b">
        <f ca="1"/>
        <v>0</v>
      </c>
    </row>
    <row r="6291" spans="1:3" hidden="1">
      <c r="A6291" t="b">
        <f ca="1"/>
        <v>0</v>
      </c>
      <c r="B6291" t="b">
        <f ca="1"/>
        <v>0</v>
      </c>
      <c r="C6291" t="b">
        <f ca="1"/>
        <v>0</v>
      </c>
    </row>
    <row r="6292" spans="1:3" hidden="1">
      <c r="A6292" t="b">
        <f ca="1"/>
        <v>0</v>
      </c>
      <c r="B6292" t="b">
        <f ca="1"/>
        <v>0</v>
      </c>
      <c r="C6292" t="b">
        <f ca="1"/>
        <v>0</v>
      </c>
    </row>
    <row r="6293" spans="1:3" hidden="1">
      <c r="A6293" t="b">
        <f ca="1"/>
        <v>0</v>
      </c>
      <c r="B6293" t="b">
        <f ca="1"/>
        <v>0</v>
      </c>
      <c r="C6293" t="b">
        <f ca="1"/>
        <v>0</v>
      </c>
    </row>
    <row r="6294" spans="1:3" hidden="1">
      <c r="A6294" t="b">
        <f ca="1"/>
        <v>0</v>
      </c>
      <c r="B6294" t="b">
        <f ca="1"/>
        <v>0</v>
      </c>
      <c r="C6294" t="b">
        <f ca="1"/>
        <v>0</v>
      </c>
    </row>
    <row r="6295" spans="1:3" hidden="1">
      <c r="A6295" t="b">
        <f ca="1"/>
        <v>0</v>
      </c>
      <c r="B6295" t="b">
        <f ca="1"/>
        <v>0</v>
      </c>
      <c r="C6295" t="b">
        <f ca="1"/>
        <v>0</v>
      </c>
    </row>
    <row r="6296" spans="1:3" hidden="1">
      <c r="A6296" t="b">
        <f ca="1"/>
        <v>0</v>
      </c>
      <c r="B6296" t="b">
        <f ca="1"/>
        <v>0</v>
      </c>
      <c r="C6296" t="b">
        <f ca="1"/>
        <v>0</v>
      </c>
    </row>
    <row r="6297" spans="1:3" hidden="1">
      <c r="A6297" t="b">
        <f ca="1"/>
        <v>0</v>
      </c>
      <c r="B6297" t="b">
        <f ca="1"/>
        <v>0</v>
      </c>
      <c r="C6297" t="b">
        <f ca="1"/>
        <v>0</v>
      </c>
    </row>
    <row r="6298" spans="1:3" hidden="1">
      <c r="A6298" t="b">
        <f ca="1"/>
        <v>0</v>
      </c>
      <c r="B6298" t="b">
        <f ca="1"/>
        <v>0</v>
      </c>
      <c r="C6298" t="b">
        <f ca="1"/>
        <v>0</v>
      </c>
    </row>
    <row r="6299" spans="1:3" hidden="1">
      <c r="A6299" t="b">
        <f ca="1"/>
        <v>0</v>
      </c>
      <c r="B6299" t="b">
        <f ca="1"/>
        <v>0</v>
      </c>
      <c r="C6299" t="b">
        <f ca="1"/>
        <v>0</v>
      </c>
    </row>
    <row r="6300" spans="1:3" hidden="1">
      <c r="A6300" t="b">
        <f ca="1"/>
        <v>0</v>
      </c>
      <c r="B6300" t="b">
        <f ca="1"/>
        <v>0</v>
      </c>
      <c r="C6300" t="b">
        <f ca="1"/>
        <v>0</v>
      </c>
    </row>
    <row r="6301" spans="1:3" hidden="1">
      <c r="A6301" t="b">
        <f ca="1"/>
        <v>0</v>
      </c>
      <c r="B6301" t="b">
        <f ca="1"/>
        <v>0</v>
      </c>
      <c r="C6301" t="b">
        <f ca="1"/>
        <v>0</v>
      </c>
    </row>
    <row r="6302" spans="1:3" hidden="1">
      <c r="A6302" t="b">
        <f ca="1"/>
        <v>0</v>
      </c>
      <c r="B6302" t="b">
        <f ca="1"/>
        <v>0</v>
      </c>
      <c r="C6302" t="b">
        <f ca="1"/>
        <v>0</v>
      </c>
    </row>
    <row r="6303" spans="1:3" hidden="1">
      <c r="A6303" t="b">
        <f ca="1"/>
        <v>0</v>
      </c>
      <c r="B6303" t="b">
        <f ca="1"/>
        <v>0</v>
      </c>
      <c r="C6303" t="b">
        <f ca="1"/>
        <v>0</v>
      </c>
    </row>
    <row r="6304" spans="1:3" hidden="1">
      <c r="A6304" t="b">
        <f ca="1"/>
        <v>0</v>
      </c>
      <c r="B6304" t="b">
        <f ca="1"/>
        <v>0</v>
      </c>
      <c r="C6304" t="b">
        <f ca="1"/>
        <v>0</v>
      </c>
    </row>
    <row r="6305" spans="1:3" hidden="1">
      <c r="A6305" t="b">
        <f ca="1"/>
        <v>0</v>
      </c>
      <c r="B6305" t="b">
        <f ca="1"/>
        <v>0</v>
      </c>
      <c r="C6305" t="b">
        <f ca="1"/>
        <v>0</v>
      </c>
    </row>
    <row r="6306" spans="1:3" hidden="1">
      <c r="A6306" t="b">
        <f ca="1"/>
        <v>0</v>
      </c>
      <c r="B6306" t="b">
        <f ca="1"/>
        <v>0</v>
      </c>
      <c r="C6306" t="b">
        <f ca="1"/>
        <v>0</v>
      </c>
    </row>
    <row r="6307" spans="1:3" hidden="1">
      <c r="A6307" t="b">
        <f ca="1"/>
        <v>0</v>
      </c>
      <c r="B6307" t="b">
        <f ca="1"/>
        <v>0</v>
      </c>
      <c r="C6307" t="b">
        <f ca="1"/>
        <v>0</v>
      </c>
    </row>
    <row r="6308" spans="1:3" hidden="1">
      <c r="A6308" t="b">
        <f ca="1"/>
        <v>0</v>
      </c>
      <c r="B6308" t="b">
        <f ca="1"/>
        <v>0</v>
      </c>
      <c r="C6308" t="b">
        <f ca="1"/>
        <v>0</v>
      </c>
    </row>
    <row r="6309" spans="1:3" hidden="1">
      <c r="A6309" t="b">
        <f ca="1"/>
        <v>0</v>
      </c>
      <c r="B6309" t="b">
        <f ca="1"/>
        <v>0</v>
      </c>
      <c r="C6309" t="b">
        <f ca="1"/>
        <v>0</v>
      </c>
    </row>
    <row r="6310" spans="1:3" hidden="1">
      <c r="A6310" t="b">
        <f ca="1"/>
        <v>0</v>
      </c>
      <c r="B6310" t="b">
        <f ca="1"/>
        <v>0</v>
      </c>
      <c r="C6310" t="b">
        <f ca="1"/>
        <v>0</v>
      </c>
    </row>
    <row r="6311" spans="1:3" hidden="1">
      <c r="A6311" t="b">
        <f ca="1"/>
        <v>0</v>
      </c>
      <c r="B6311" t="b">
        <f ca="1"/>
        <v>0</v>
      </c>
      <c r="C6311" t="b">
        <f ca="1"/>
        <v>0</v>
      </c>
    </row>
    <row r="6312" spans="1:3" hidden="1">
      <c r="A6312" t="b">
        <f ca="1"/>
        <v>0</v>
      </c>
      <c r="B6312" t="b">
        <f ca="1"/>
        <v>0</v>
      </c>
      <c r="C6312" t="b">
        <f ca="1"/>
        <v>0</v>
      </c>
    </row>
    <row r="6313" spans="1:3" hidden="1">
      <c r="A6313" t="b">
        <f ca="1"/>
        <v>0</v>
      </c>
      <c r="B6313" t="b">
        <f ca="1"/>
        <v>0</v>
      </c>
      <c r="C6313" t="b">
        <f ca="1"/>
        <v>0</v>
      </c>
    </row>
    <row r="6314" spans="1:3" hidden="1">
      <c r="A6314" t="b">
        <f ca="1"/>
        <v>0</v>
      </c>
      <c r="B6314" t="b">
        <f ca="1"/>
        <v>0</v>
      </c>
      <c r="C6314" t="b">
        <f ca="1"/>
        <v>0</v>
      </c>
    </row>
    <row r="6315" spans="1:3" hidden="1">
      <c r="A6315" t="b">
        <f ca="1"/>
        <v>0</v>
      </c>
      <c r="B6315" t="b">
        <f ca="1"/>
        <v>0</v>
      </c>
      <c r="C6315" t="b">
        <f ca="1"/>
        <v>0</v>
      </c>
    </row>
    <row r="6316" spans="1:3" hidden="1">
      <c r="A6316" t="b">
        <f ca="1"/>
        <v>0</v>
      </c>
      <c r="B6316" t="b">
        <f ca="1"/>
        <v>0</v>
      </c>
      <c r="C6316" t="b">
        <f ca="1"/>
        <v>0</v>
      </c>
    </row>
    <row r="6317" spans="1:3" hidden="1">
      <c r="A6317" t="b">
        <f ca="1"/>
        <v>0</v>
      </c>
      <c r="B6317" t="b">
        <f ca="1"/>
        <v>0</v>
      </c>
      <c r="C6317" t="b">
        <f ca="1"/>
        <v>0</v>
      </c>
    </row>
    <row r="6318" spans="1:3" hidden="1">
      <c r="A6318" t="b">
        <f ca="1"/>
        <v>0</v>
      </c>
      <c r="B6318" t="b">
        <f ca="1"/>
        <v>0</v>
      </c>
      <c r="C6318" t="b">
        <f ca="1"/>
        <v>0</v>
      </c>
    </row>
    <row r="6319" spans="1:3" hidden="1">
      <c r="A6319" t="b">
        <f ca="1"/>
        <v>0</v>
      </c>
      <c r="B6319" t="b">
        <f ca="1"/>
        <v>0</v>
      </c>
      <c r="C6319" t="b">
        <f ca="1"/>
        <v>0</v>
      </c>
    </row>
    <row r="6320" spans="1:3" hidden="1">
      <c r="A6320" t="b">
        <f ca="1"/>
        <v>0</v>
      </c>
      <c r="B6320" t="b">
        <f ca="1"/>
        <v>0</v>
      </c>
      <c r="C6320" t="b">
        <f ca="1"/>
        <v>0</v>
      </c>
    </row>
    <row r="6321" spans="1:3" hidden="1">
      <c r="A6321" t="b">
        <f ca="1"/>
        <v>0</v>
      </c>
      <c r="B6321" t="b">
        <f ca="1"/>
        <v>0</v>
      </c>
      <c r="C6321" t="b">
        <f ca="1"/>
        <v>0</v>
      </c>
    </row>
    <row r="6322" spans="1:3" hidden="1">
      <c r="A6322" t="b">
        <f ca="1"/>
        <v>0</v>
      </c>
      <c r="B6322" t="b">
        <f ca="1"/>
        <v>0</v>
      </c>
      <c r="C6322" t="b">
        <f ca="1"/>
        <v>0</v>
      </c>
    </row>
    <row r="6323" spans="1:3" hidden="1">
      <c r="A6323" t="b">
        <f ca="1"/>
        <v>0</v>
      </c>
      <c r="B6323" t="b">
        <f ca="1"/>
        <v>0</v>
      </c>
      <c r="C6323" t="b">
        <f ca="1"/>
        <v>0</v>
      </c>
    </row>
    <row r="6324" spans="1:3" hidden="1">
      <c r="A6324" t="b">
        <f ca="1"/>
        <v>0</v>
      </c>
      <c r="B6324" t="b">
        <f ca="1"/>
        <v>0</v>
      </c>
      <c r="C6324" t="b">
        <f ca="1"/>
        <v>0</v>
      </c>
    </row>
    <row r="6325" spans="1:3" hidden="1">
      <c r="A6325" t="b">
        <f ca="1"/>
        <v>0</v>
      </c>
      <c r="B6325" t="b">
        <f ca="1"/>
        <v>0</v>
      </c>
      <c r="C6325" t="b">
        <f ca="1"/>
        <v>0</v>
      </c>
    </row>
    <row r="6326" spans="1:3" hidden="1">
      <c r="A6326" t="b">
        <f ca="1"/>
        <v>0</v>
      </c>
      <c r="B6326" t="b">
        <f ca="1"/>
        <v>0</v>
      </c>
      <c r="C6326" t="b">
        <f ca="1"/>
        <v>0</v>
      </c>
    </row>
    <row r="6327" spans="1:3" hidden="1">
      <c r="A6327" t="b">
        <f ca="1"/>
        <v>0</v>
      </c>
      <c r="B6327" t="b">
        <f ca="1"/>
        <v>0</v>
      </c>
      <c r="C6327" t="b">
        <f ca="1"/>
        <v>0</v>
      </c>
    </row>
    <row r="6328" spans="1:3" hidden="1">
      <c r="A6328" t="b">
        <f ca="1"/>
        <v>0</v>
      </c>
      <c r="B6328" t="b">
        <f ca="1"/>
        <v>0</v>
      </c>
      <c r="C6328" t="b">
        <f ca="1"/>
        <v>0</v>
      </c>
    </row>
    <row r="6329" spans="1:3" hidden="1">
      <c r="A6329" t="b">
        <f ca="1"/>
        <v>0</v>
      </c>
      <c r="B6329" t="b">
        <f ca="1"/>
        <v>0</v>
      </c>
      <c r="C6329" t="b">
        <f ca="1"/>
        <v>0</v>
      </c>
    </row>
    <row r="6330" spans="1:3" hidden="1">
      <c r="A6330" t="b">
        <f ca="1"/>
        <v>0</v>
      </c>
      <c r="B6330" t="b">
        <f ca="1"/>
        <v>0</v>
      </c>
      <c r="C6330" t="b">
        <f ca="1"/>
        <v>0</v>
      </c>
    </row>
    <row r="6331" spans="1:3" hidden="1">
      <c r="A6331" t="b">
        <f ca="1"/>
        <v>0</v>
      </c>
      <c r="B6331" t="b">
        <f ca="1"/>
        <v>0</v>
      </c>
      <c r="C6331" t="b">
        <f ca="1"/>
        <v>0</v>
      </c>
    </row>
    <row r="6332" spans="1:3" hidden="1">
      <c r="A6332" t="b">
        <f ca="1"/>
        <v>0</v>
      </c>
      <c r="B6332" t="b">
        <f ca="1"/>
        <v>0</v>
      </c>
      <c r="C6332" t="b">
        <f ca="1"/>
        <v>0</v>
      </c>
    </row>
    <row r="6333" spans="1:3" hidden="1">
      <c r="A6333" t="b">
        <f ca="1"/>
        <v>0</v>
      </c>
      <c r="B6333" t="b">
        <f ca="1"/>
        <v>0</v>
      </c>
      <c r="C6333" t="b">
        <f ca="1"/>
        <v>0</v>
      </c>
    </row>
    <row r="6334" spans="1:3" hidden="1">
      <c r="A6334" t="b">
        <f ca="1"/>
        <v>0</v>
      </c>
      <c r="B6334" t="b">
        <f ca="1"/>
        <v>0</v>
      </c>
      <c r="C6334" t="b">
        <f ca="1"/>
        <v>0</v>
      </c>
    </row>
    <row r="6335" spans="1:3" hidden="1">
      <c r="A6335" t="b">
        <f ca="1"/>
        <v>0</v>
      </c>
      <c r="B6335" t="b">
        <f ca="1"/>
        <v>0</v>
      </c>
      <c r="C6335" t="b">
        <f ca="1"/>
        <v>0</v>
      </c>
    </row>
    <row r="6336" spans="1:3" hidden="1">
      <c r="A6336" t="b">
        <f ca="1"/>
        <v>0</v>
      </c>
      <c r="B6336" t="b">
        <f ca="1"/>
        <v>0</v>
      </c>
      <c r="C6336" t="b">
        <f ca="1"/>
        <v>0</v>
      </c>
    </row>
    <row r="6337" spans="1:3" hidden="1">
      <c r="A6337" t="b">
        <f ca="1"/>
        <v>0</v>
      </c>
      <c r="B6337" t="b">
        <f ca="1"/>
        <v>0</v>
      </c>
      <c r="C6337" t="b">
        <f ca="1"/>
        <v>0</v>
      </c>
    </row>
    <row r="6338" spans="1:3" hidden="1">
      <c r="A6338" t="b">
        <f ca="1"/>
        <v>0</v>
      </c>
      <c r="B6338" t="b">
        <f ca="1"/>
        <v>0</v>
      </c>
      <c r="C6338" t="b">
        <f ca="1"/>
        <v>0</v>
      </c>
    </row>
    <row r="6339" spans="1:3" hidden="1">
      <c r="A6339" t="b">
        <f ca="1"/>
        <v>0</v>
      </c>
      <c r="B6339" t="b">
        <f ca="1"/>
        <v>0</v>
      </c>
      <c r="C6339" t="b">
        <f ca="1"/>
        <v>0</v>
      </c>
    </row>
    <row r="6340" spans="1:3" hidden="1">
      <c r="A6340" t="b">
        <f ca="1"/>
        <v>0</v>
      </c>
      <c r="B6340" t="b">
        <f ca="1"/>
        <v>0</v>
      </c>
      <c r="C6340" t="b">
        <f ca="1"/>
        <v>0</v>
      </c>
    </row>
    <row r="6341" spans="1:3" hidden="1">
      <c r="A6341" t="b">
        <f ca="1"/>
        <v>0</v>
      </c>
      <c r="B6341" t="b">
        <f ca="1"/>
        <v>0</v>
      </c>
      <c r="C6341" t="b">
        <f ca="1"/>
        <v>0</v>
      </c>
    </row>
    <row r="6342" spans="1:3" hidden="1">
      <c r="A6342" t="b">
        <f ca="1"/>
        <v>0</v>
      </c>
      <c r="B6342" t="b">
        <f ca="1"/>
        <v>0</v>
      </c>
      <c r="C6342" t="b">
        <f ca="1"/>
        <v>0</v>
      </c>
    </row>
    <row r="6343" spans="1:3" hidden="1">
      <c r="A6343" t="b">
        <f ca="1"/>
        <v>0</v>
      </c>
      <c r="B6343" t="b">
        <f ca="1"/>
        <v>0</v>
      </c>
      <c r="C6343" t="b">
        <f ca="1"/>
        <v>0</v>
      </c>
    </row>
    <row r="6344" spans="1:3" hidden="1">
      <c r="A6344" t="b">
        <f ca="1"/>
        <v>0</v>
      </c>
      <c r="B6344" t="b">
        <f ca="1"/>
        <v>0</v>
      </c>
      <c r="C6344" t="b">
        <f ca="1"/>
        <v>0</v>
      </c>
    </row>
    <row r="6345" spans="1:3" hidden="1">
      <c r="A6345" t="b">
        <f ca="1"/>
        <v>0</v>
      </c>
      <c r="B6345" t="b">
        <f ca="1"/>
        <v>0</v>
      </c>
      <c r="C6345" t="b">
        <f ca="1"/>
        <v>0</v>
      </c>
    </row>
    <row r="6346" spans="1:3" hidden="1">
      <c r="A6346" t="b">
        <f ca="1"/>
        <v>0</v>
      </c>
      <c r="B6346" t="b">
        <f ca="1"/>
        <v>0</v>
      </c>
      <c r="C6346" t="b">
        <f ca="1"/>
        <v>0</v>
      </c>
    </row>
    <row r="6347" spans="1:3" hidden="1">
      <c r="A6347" t="b">
        <f ca="1"/>
        <v>0</v>
      </c>
      <c r="B6347" t="b">
        <f ca="1"/>
        <v>0</v>
      </c>
      <c r="C6347" t="b">
        <f ca="1"/>
        <v>0</v>
      </c>
    </row>
    <row r="6348" spans="1:3" hidden="1">
      <c r="A6348" t="b">
        <f ca="1"/>
        <v>0</v>
      </c>
      <c r="B6348" t="b">
        <f ca="1"/>
        <v>0</v>
      </c>
      <c r="C6348" t="b">
        <f ca="1"/>
        <v>0</v>
      </c>
    </row>
    <row r="6349" spans="1:3" hidden="1">
      <c r="A6349" t="b">
        <f ca="1"/>
        <v>0</v>
      </c>
      <c r="B6349" t="b">
        <f ca="1"/>
        <v>0</v>
      </c>
      <c r="C6349" t="b">
        <f ca="1"/>
        <v>0</v>
      </c>
    </row>
    <row r="6350" spans="1:3" hidden="1">
      <c r="A6350" t="b">
        <f ca="1"/>
        <v>0</v>
      </c>
      <c r="B6350" t="b">
        <f ca="1"/>
        <v>0</v>
      </c>
      <c r="C6350" t="b">
        <f ca="1"/>
        <v>0</v>
      </c>
    </row>
    <row r="6351" spans="1:3" hidden="1">
      <c r="A6351" t="b">
        <f ca="1"/>
        <v>0</v>
      </c>
      <c r="B6351" t="b">
        <f ca="1"/>
        <v>0</v>
      </c>
      <c r="C6351" t="b">
        <f ca="1"/>
        <v>0</v>
      </c>
    </row>
    <row r="6352" spans="1:3" hidden="1">
      <c r="A6352" t="b">
        <f ca="1"/>
        <v>0</v>
      </c>
      <c r="B6352" t="b">
        <f ca="1"/>
        <v>0</v>
      </c>
      <c r="C6352" t="b">
        <f ca="1"/>
        <v>0</v>
      </c>
    </row>
    <row r="6353" spans="1:3" hidden="1">
      <c r="A6353" t="b">
        <f ca="1"/>
        <v>0</v>
      </c>
      <c r="B6353" t="b">
        <f ca="1"/>
        <v>0</v>
      </c>
      <c r="C6353" t="b">
        <f ca="1"/>
        <v>0</v>
      </c>
    </row>
    <row r="6354" spans="1:3" hidden="1">
      <c r="A6354" t="b">
        <f ca="1"/>
        <v>0</v>
      </c>
      <c r="B6354" t="b">
        <f ca="1"/>
        <v>0</v>
      </c>
      <c r="C6354" t="b">
        <f ca="1"/>
        <v>0</v>
      </c>
    </row>
    <row r="6355" spans="1:3" hidden="1">
      <c r="A6355" t="b">
        <f ca="1"/>
        <v>0</v>
      </c>
      <c r="B6355" t="b">
        <f ca="1"/>
        <v>0</v>
      </c>
      <c r="C6355" t="b">
        <f ca="1"/>
        <v>0</v>
      </c>
    </row>
    <row r="6356" spans="1:3" hidden="1">
      <c r="A6356" t="b">
        <f ca="1"/>
        <v>0</v>
      </c>
      <c r="B6356" t="b">
        <f ca="1"/>
        <v>0</v>
      </c>
      <c r="C6356" t="b">
        <f ca="1"/>
        <v>0</v>
      </c>
    </row>
    <row r="6357" spans="1:3" hidden="1">
      <c r="A6357" t="b">
        <f ca="1"/>
        <v>0</v>
      </c>
      <c r="B6357" t="b">
        <f ca="1"/>
        <v>0</v>
      </c>
      <c r="C6357" t="b">
        <f ca="1"/>
        <v>0</v>
      </c>
    </row>
    <row r="6358" spans="1:3" hidden="1">
      <c r="A6358" t="b">
        <f ca="1"/>
        <v>0</v>
      </c>
      <c r="B6358" t="b">
        <f ca="1"/>
        <v>0</v>
      </c>
      <c r="C6358" t="b">
        <f ca="1"/>
        <v>0</v>
      </c>
    </row>
    <row r="6359" spans="1:3" hidden="1">
      <c r="A6359" t="b">
        <f ca="1"/>
        <v>0</v>
      </c>
      <c r="B6359" t="b">
        <f ca="1"/>
        <v>0</v>
      </c>
      <c r="C6359" t="b">
        <f ca="1"/>
        <v>0</v>
      </c>
    </row>
    <row r="6360" spans="1:3" hidden="1">
      <c r="A6360" t="b">
        <f ca="1"/>
        <v>0</v>
      </c>
      <c r="B6360" t="b">
        <f ca="1"/>
        <v>0</v>
      </c>
      <c r="C6360" t="b">
        <f ca="1"/>
        <v>0</v>
      </c>
    </row>
    <row r="6361" spans="1:3" hidden="1">
      <c r="A6361" t="b">
        <f ca="1"/>
        <v>0</v>
      </c>
      <c r="B6361" t="b">
        <f ca="1"/>
        <v>0</v>
      </c>
      <c r="C6361" t="b">
        <f ca="1"/>
        <v>0</v>
      </c>
    </row>
    <row r="6362" spans="1:3" hidden="1">
      <c r="A6362" t="b">
        <f ca="1"/>
        <v>0</v>
      </c>
      <c r="B6362" t="b">
        <f ca="1"/>
        <v>0</v>
      </c>
      <c r="C6362" t="b">
        <f ca="1"/>
        <v>0</v>
      </c>
    </row>
    <row r="6363" spans="1:3" hidden="1">
      <c r="A6363" t="b">
        <f ca="1"/>
        <v>0</v>
      </c>
      <c r="B6363" t="b">
        <f ca="1"/>
        <v>0</v>
      </c>
      <c r="C6363" t="b">
        <f ca="1"/>
        <v>0</v>
      </c>
    </row>
    <row r="6364" spans="1:3" hidden="1">
      <c r="A6364" t="b">
        <f ca="1"/>
        <v>0</v>
      </c>
      <c r="B6364" t="b">
        <f ca="1"/>
        <v>0</v>
      </c>
      <c r="C6364" t="b">
        <f ca="1"/>
        <v>0</v>
      </c>
    </row>
    <row r="6365" spans="1:3" hidden="1">
      <c r="A6365" t="b">
        <f ca="1"/>
        <v>0</v>
      </c>
      <c r="B6365" t="b">
        <f ca="1"/>
        <v>0</v>
      </c>
      <c r="C6365" t="b">
        <f ca="1"/>
        <v>0</v>
      </c>
    </row>
    <row r="6366" spans="1:3" hidden="1">
      <c r="A6366" t="b">
        <f ca="1"/>
        <v>0</v>
      </c>
      <c r="B6366" t="b">
        <f ca="1"/>
        <v>0</v>
      </c>
      <c r="C6366" t="b">
        <f ca="1"/>
        <v>0</v>
      </c>
    </row>
    <row r="6367" spans="1:3" hidden="1">
      <c r="A6367" t="b">
        <f ca="1"/>
        <v>0</v>
      </c>
      <c r="B6367" t="b">
        <f ca="1"/>
        <v>0</v>
      </c>
      <c r="C6367" t="b">
        <f ca="1"/>
        <v>0</v>
      </c>
    </row>
    <row r="6368" spans="1:3" hidden="1">
      <c r="A6368" t="b">
        <f ca="1"/>
        <v>0</v>
      </c>
      <c r="B6368" t="b">
        <f ca="1"/>
        <v>0</v>
      </c>
      <c r="C6368" t="b">
        <f ca="1"/>
        <v>0</v>
      </c>
    </row>
    <row r="6369" spans="1:3" hidden="1">
      <c r="A6369" t="b">
        <f ca="1"/>
        <v>0</v>
      </c>
      <c r="B6369" t="b">
        <f ca="1"/>
        <v>0</v>
      </c>
      <c r="C6369" t="b">
        <f ca="1"/>
        <v>0</v>
      </c>
    </row>
    <row r="6370" spans="1:3" hidden="1">
      <c r="A6370" t="b">
        <f ca="1"/>
        <v>0</v>
      </c>
      <c r="B6370" t="b">
        <f ca="1"/>
        <v>0</v>
      </c>
      <c r="C6370" t="b">
        <f ca="1"/>
        <v>0</v>
      </c>
    </row>
    <row r="6371" spans="1:3" hidden="1">
      <c r="A6371" t="b">
        <f ca="1"/>
        <v>0</v>
      </c>
      <c r="B6371" t="b">
        <f ca="1"/>
        <v>0</v>
      </c>
      <c r="C6371" t="b">
        <f ca="1"/>
        <v>0</v>
      </c>
    </row>
    <row r="6372" spans="1:3" hidden="1">
      <c r="A6372" t="b">
        <f ca="1"/>
        <v>0</v>
      </c>
      <c r="B6372" t="b">
        <f ca="1"/>
        <v>0</v>
      </c>
      <c r="C6372" t="b">
        <f ca="1"/>
        <v>0</v>
      </c>
    </row>
    <row r="6373" spans="1:3" hidden="1">
      <c r="A6373" t="b">
        <f ca="1"/>
        <v>0</v>
      </c>
      <c r="B6373" t="b">
        <f ca="1"/>
        <v>0</v>
      </c>
      <c r="C6373" t="b">
        <f ca="1"/>
        <v>0</v>
      </c>
    </row>
    <row r="6374" spans="1:3" hidden="1">
      <c r="A6374" t="b">
        <f ca="1"/>
        <v>0</v>
      </c>
      <c r="B6374" t="b">
        <f ca="1"/>
        <v>0</v>
      </c>
      <c r="C6374" t="b">
        <f ca="1"/>
        <v>0</v>
      </c>
    </row>
    <row r="6375" spans="1:3" hidden="1">
      <c r="A6375" t="b">
        <f ca="1"/>
        <v>0</v>
      </c>
      <c r="B6375" t="b">
        <f ca="1"/>
        <v>0</v>
      </c>
      <c r="C6375" t="b">
        <f ca="1"/>
        <v>0</v>
      </c>
    </row>
    <row r="6376" spans="1:3" hidden="1">
      <c r="A6376" t="b">
        <f ca="1"/>
        <v>0</v>
      </c>
      <c r="B6376" t="b">
        <f ca="1"/>
        <v>0</v>
      </c>
      <c r="C6376" t="b">
        <f ca="1"/>
        <v>0</v>
      </c>
    </row>
    <row r="6377" spans="1:3" hidden="1">
      <c r="A6377" t="b">
        <f ca="1"/>
        <v>0</v>
      </c>
      <c r="B6377" t="b">
        <f ca="1"/>
        <v>0</v>
      </c>
      <c r="C6377" t="b">
        <f ca="1"/>
        <v>0</v>
      </c>
    </row>
    <row r="6378" spans="1:3" hidden="1">
      <c r="A6378" t="b">
        <f ca="1"/>
        <v>0</v>
      </c>
      <c r="B6378" t="b">
        <f ca="1"/>
        <v>0</v>
      </c>
      <c r="C6378" t="b">
        <f ca="1"/>
        <v>0</v>
      </c>
    </row>
    <row r="6379" spans="1:3" hidden="1">
      <c r="A6379" t="b">
        <f ca="1"/>
        <v>0</v>
      </c>
      <c r="B6379" t="b">
        <f ca="1"/>
        <v>0</v>
      </c>
      <c r="C6379" t="b">
        <f ca="1"/>
        <v>0</v>
      </c>
    </row>
    <row r="6380" spans="1:3" hidden="1">
      <c r="A6380" t="b">
        <f ca="1"/>
        <v>0</v>
      </c>
      <c r="B6380" t="b">
        <f ca="1"/>
        <v>0</v>
      </c>
      <c r="C6380" t="b">
        <f ca="1"/>
        <v>0</v>
      </c>
    </row>
    <row r="6381" spans="1:3" hidden="1">
      <c r="A6381" t="b">
        <f ca="1"/>
        <v>0</v>
      </c>
      <c r="B6381" t="b">
        <f ca="1"/>
        <v>0</v>
      </c>
      <c r="C6381" t="b">
        <f ca="1"/>
        <v>0</v>
      </c>
    </row>
    <row r="6382" spans="1:3" hidden="1">
      <c r="A6382" t="b">
        <f ca="1"/>
        <v>0</v>
      </c>
      <c r="B6382" t="b">
        <f ca="1"/>
        <v>0</v>
      </c>
      <c r="C6382" t="b">
        <f ca="1"/>
        <v>0</v>
      </c>
    </row>
    <row r="6383" spans="1:3" hidden="1">
      <c r="A6383" t="b">
        <f ca="1"/>
        <v>0</v>
      </c>
      <c r="B6383" t="b">
        <f ca="1"/>
        <v>0</v>
      </c>
      <c r="C6383" t="b">
        <f ca="1"/>
        <v>0</v>
      </c>
    </row>
    <row r="6384" spans="1:3" hidden="1">
      <c r="A6384" t="b">
        <f ca="1"/>
        <v>0</v>
      </c>
      <c r="B6384" t="b">
        <f ca="1"/>
        <v>0</v>
      </c>
      <c r="C6384" t="b">
        <f ca="1"/>
        <v>0</v>
      </c>
    </row>
    <row r="6385" spans="1:3" hidden="1">
      <c r="A6385" t="b">
        <f ca="1"/>
        <v>0</v>
      </c>
      <c r="B6385" t="b">
        <f ca="1"/>
        <v>0</v>
      </c>
      <c r="C6385" t="b">
        <f ca="1"/>
        <v>0</v>
      </c>
    </row>
    <row r="6386" spans="1:3" hidden="1">
      <c r="A6386" t="b">
        <f ca="1"/>
        <v>0</v>
      </c>
      <c r="B6386" t="b">
        <f ca="1"/>
        <v>0</v>
      </c>
      <c r="C6386" t="b">
        <f ca="1"/>
        <v>0</v>
      </c>
    </row>
    <row r="6387" spans="1:3" hidden="1">
      <c r="A6387" t="b">
        <f ca="1"/>
        <v>0</v>
      </c>
      <c r="B6387" t="b">
        <f ca="1"/>
        <v>0</v>
      </c>
      <c r="C6387" t="b">
        <f ca="1"/>
        <v>0</v>
      </c>
    </row>
    <row r="6388" spans="1:3" hidden="1">
      <c r="A6388" t="b">
        <f ca="1"/>
        <v>0</v>
      </c>
      <c r="B6388" t="b">
        <f ca="1"/>
        <v>0</v>
      </c>
      <c r="C6388" t="b">
        <f ca="1"/>
        <v>0</v>
      </c>
    </row>
    <row r="6389" spans="1:3" hidden="1">
      <c r="A6389" t="b">
        <f ca="1"/>
        <v>0</v>
      </c>
      <c r="B6389" t="b">
        <f ca="1"/>
        <v>0</v>
      </c>
      <c r="C6389" t="b">
        <f ca="1"/>
        <v>0</v>
      </c>
    </row>
    <row r="6390" spans="1:3" hidden="1">
      <c r="A6390" t="b">
        <f ca="1"/>
        <v>0</v>
      </c>
      <c r="B6390" t="b">
        <f ca="1"/>
        <v>0</v>
      </c>
      <c r="C6390" t="b">
        <f ca="1"/>
        <v>0</v>
      </c>
    </row>
    <row r="6391" spans="1:3" hidden="1">
      <c r="A6391" t="b">
        <f ca="1"/>
        <v>0</v>
      </c>
      <c r="B6391" t="b">
        <f ca="1"/>
        <v>0</v>
      </c>
      <c r="C6391" t="b">
        <f ca="1"/>
        <v>0</v>
      </c>
    </row>
    <row r="6392" spans="1:3" hidden="1">
      <c r="A6392" t="b">
        <f ca="1"/>
        <v>0</v>
      </c>
      <c r="B6392" t="b">
        <f ca="1"/>
        <v>0</v>
      </c>
      <c r="C6392" t="b">
        <f ca="1"/>
        <v>0</v>
      </c>
    </row>
    <row r="6393" spans="1:3" hidden="1">
      <c r="A6393" t="b">
        <f ca="1"/>
        <v>0</v>
      </c>
      <c r="B6393" t="b">
        <f ca="1"/>
        <v>0</v>
      </c>
      <c r="C6393" t="b">
        <f ca="1"/>
        <v>0</v>
      </c>
    </row>
    <row r="6394" spans="1:3" hidden="1">
      <c r="A6394" t="b">
        <f ca="1"/>
        <v>0</v>
      </c>
      <c r="B6394" t="b">
        <f ca="1"/>
        <v>0</v>
      </c>
      <c r="C6394" t="b">
        <f ca="1"/>
        <v>0</v>
      </c>
    </row>
    <row r="6395" spans="1:3" hidden="1">
      <c r="A6395" t="b">
        <f ca="1"/>
        <v>0</v>
      </c>
      <c r="B6395" t="b">
        <f ca="1"/>
        <v>0</v>
      </c>
      <c r="C6395" t="b">
        <f ca="1"/>
        <v>0</v>
      </c>
    </row>
    <row r="6396" spans="1:3" hidden="1">
      <c r="A6396" t="b">
        <f ca="1"/>
        <v>0</v>
      </c>
      <c r="B6396" t="b">
        <f ca="1"/>
        <v>0</v>
      </c>
      <c r="C6396" t="b">
        <f ca="1"/>
        <v>0</v>
      </c>
    </row>
    <row r="6397" spans="1:3" hidden="1">
      <c r="A6397" t="b">
        <f ca="1"/>
        <v>0</v>
      </c>
      <c r="B6397" t="b">
        <f ca="1"/>
        <v>0</v>
      </c>
      <c r="C6397" t="b">
        <f ca="1"/>
        <v>0</v>
      </c>
    </row>
    <row r="6398" spans="1:3" hidden="1">
      <c r="A6398" t="b">
        <f ca="1"/>
        <v>0</v>
      </c>
      <c r="B6398" t="b">
        <f ca="1"/>
        <v>0</v>
      </c>
      <c r="C6398" t="b">
        <f ca="1"/>
        <v>0</v>
      </c>
    </row>
    <row r="6399" spans="1:3" hidden="1">
      <c r="A6399" t="b">
        <f ca="1"/>
        <v>0</v>
      </c>
      <c r="B6399" t="b">
        <f ca="1"/>
        <v>0</v>
      </c>
      <c r="C6399" t="b">
        <f ca="1"/>
        <v>0</v>
      </c>
    </row>
    <row r="6400" spans="1:3" hidden="1">
      <c r="A6400" t="b">
        <f ca="1"/>
        <v>0</v>
      </c>
      <c r="B6400" t="b">
        <f ca="1"/>
        <v>0</v>
      </c>
      <c r="C6400" t="b">
        <f ca="1"/>
        <v>0</v>
      </c>
    </row>
    <row r="6401" spans="1:3" hidden="1">
      <c r="A6401" t="b">
        <f ca="1"/>
        <v>0</v>
      </c>
      <c r="B6401" t="b">
        <f ca="1"/>
        <v>0</v>
      </c>
      <c r="C6401" t="b">
        <f ca="1"/>
        <v>0</v>
      </c>
    </row>
    <row r="6402" spans="1:3" hidden="1">
      <c r="A6402" t="b">
        <f ca="1"/>
        <v>0</v>
      </c>
      <c r="B6402" t="b">
        <f ca="1"/>
        <v>0</v>
      </c>
      <c r="C6402" t="b">
        <f ca="1"/>
        <v>0</v>
      </c>
    </row>
    <row r="6403" spans="1:3" hidden="1">
      <c r="A6403" t="b">
        <f ca="1"/>
        <v>0</v>
      </c>
      <c r="B6403" t="b">
        <f ca="1"/>
        <v>0</v>
      </c>
      <c r="C6403" t="b">
        <f ca="1"/>
        <v>0</v>
      </c>
    </row>
    <row r="6404" spans="1:3" hidden="1">
      <c r="A6404" t="b">
        <f ca="1"/>
        <v>0</v>
      </c>
      <c r="B6404" t="b">
        <f ca="1"/>
        <v>0</v>
      </c>
      <c r="C6404" t="b">
        <f ca="1"/>
        <v>0</v>
      </c>
    </row>
    <row r="6405" spans="1:3" hidden="1">
      <c r="A6405" t="b">
        <f ca="1"/>
        <v>0</v>
      </c>
      <c r="B6405" t="b">
        <f ca="1"/>
        <v>0</v>
      </c>
      <c r="C6405" t="b">
        <f ca="1"/>
        <v>0</v>
      </c>
    </row>
    <row r="6406" spans="1:3" hidden="1">
      <c r="A6406" t="b">
        <f ca="1"/>
        <v>0</v>
      </c>
      <c r="B6406" t="b">
        <f ca="1"/>
        <v>0</v>
      </c>
      <c r="C6406" t="b">
        <f ca="1"/>
        <v>0</v>
      </c>
    </row>
    <row r="6407" spans="1:3" hidden="1">
      <c r="A6407" t="b">
        <f ca="1"/>
        <v>0</v>
      </c>
      <c r="B6407" t="b">
        <f ca="1"/>
        <v>0</v>
      </c>
      <c r="C6407" t="b">
        <f ca="1"/>
        <v>0</v>
      </c>
    </row>
    <row r="6408" spans="1:3" hidden="1">
      <c r="A6408" t="b">
        <f ca="1"/>
        <v>0</v>
      </c>
      <c r="B6408" t="b">
        <f ca="1"/>
        <v>0</v>
      </c>
      <c r="C6408" t="b">
        <f ca="1"/>
        <v>0</v>
      </c>
    </row>
    <row r="6409" spans="1:3" hidden="1">
      <c r="A6409" t="b">
        <f ca="1"/>
        <v>0</v>
      </c>
      <c r="B6409" t="b">
        <f ca="1"/>
        <v>0</v>
      </c>
      <c r="C6409" t="b">
        <f ca="1"/>
        <v>0</v>
      </c>
    </row>
    <row r="6410" spans="1:3" hidden="1">
      <c r="A6410" t="b">
        <f ca="1"/>
        <v>0</v>
      </c>
      <c r="B6410" t="b">
        <f ca="1"/>
        <v>0</v>
      </c>
      <c r="C6410" t="b">
        <f ca="1"/>
        <v>0</v>
      </c>
    </row>
    <row r="6411" spans="1:3" hidden="1">
      <c r="A6411" t="b">
        <f ca="1"/>
        <v>0</v>
      </c>
      <c r="B6411" t="b">
        <f ca="1"/>
        <v>0</v>
      </c>
      <c r="C6411" t="b">
        <f ca="1"/>
        <v>0</v>
      </c>
    </row>
    <row r="6412" spans="1:3" hidden="1">
      <c r="A6412" t="b">
        <f ca="1"/>
        <v>0</v>
      </c>
      <c r="B6412" t="b">
        <f ca="1"/>
        <v>0</v>
      </c>
      <c r="C6412" t="b">
        <f ca="1"/>
        <v>0</v>
      </c>
    </row>
    <row r="6413" spans="1:3" hidden="1">
      <c r="A6413" t="b">
        <f ca="1"/>
        <v>0</v>
      </c>
      <c r="B6413" t="b">
        <f ca="1"/>
        <v>0</v>
      </c>
      <c r="C6413" t="b">
        <f ca="1"/>
        <v>0</v>
      </c>
    </row>
    <row r="6414" spans="1:3" hidden="1">
      <c r="A6414" t="b">
        <f ca="1"/>
        <v>0</v>
      </c>
      <c r="B6414" t="b">
        <f ca="1"/>
        <v>0</v>
      </c>
      <c r="C6414" t="b">
        <f ca="1"/>
        <v>0</v>
      </c>
    </row>
    <row r="6415" spans="1:3" hidden="1">
      <c r="A6415" t="b">
        <f ca="1"/>
        <v>0</v>
      </c>
      <c r="B6415" t="b">
        <f ca="1"/>
        <v>0</v>
      </c>
      <c r="C6415" t="b">
        <f ca="1"/>
        <v>0</v>
      </c>
    </row>
    <row r="6416" spans="1:3" hidden="1">
      <c r="A6416" t="b">
        <f ca="1"/>
        <v>0</v>
      </c>
      <c r="B6416" t="b">
        <f ca="1"/>
        <v>0</v>
      </c>
      <c r="C6416" t="b">
        <f ca="1"/>
        <v>0</v>
      </c>
    </row>
    <row r="6417" spans="1:3" hidden="1">
      <c r="A6417" t="b">
        <f ca="1"/>
        <v>0</v>
      </c>
      <c r="B6417" t="b">
        <f ca="1"/>
        <v>0</v>
      </c>
      <c r="C6417" t="b">
        <f ca="1"/>
        <v>0</v>
      </c>
    </row>
    <row r="6418" spans="1:3" hidden="1">
      <c r="A6418" t="b">
        <f ca="1"/>
        <v>0</v>
      </c>
      <c r="B6418" t="b">
        <f ca="1"/>
        <v>0</v>
      </c>
      <c r="C6418" t="b">
        <f ca="1"/>
        <v>0</v>
      </c>
    </row>
    <row r="6419" spans="1:3" hidden="1">
      <c r="A6419" t="b">
        <f ca="1"/>
        <v>0</v>
      </c>
      <c r="B6419" t="b">
        <f ca="1"/>
        <v>0</v>
      </c>
      <c r="C6419" t="b">
        <f ca="1"/>
        <v>0</v>
      </c>
    </row>
    <row r="6420" spans="1:3" hidden="1">
      <c r="A6420" t="b">
        <f ca="1"/>
        <v>0</v>
      </c>
      <c r="B6420" t="b">
        <f ca="1"/>
        <v>0</v>
      </c>
      <c r="C6420" t="b">
        <f ca="1"/>
        <v>0</v>
      </c>
    </row>
    <row r="6421" spans="1:3" hidden="1">
      <c r="A6421" t="b">
        <f ca="1"/>
        <v>0</v>
      </c>
      <c r="B6421" t="b">
        <f ca="1"/>
        <v>0</v>
      </c>
      <c r="C6421" t="b">
        <f ca="1"/>
        <v>0</v>
      </c>
    </row>
    <row r="6422" spans="1:3" hidden="1">
      <c r="A6422" t="b">
        <f ca="1"/>
        <v>0</v>
      </c>
      <c r="B6422" t="b">
        <f ca="1"/>
        <v>0</v>
      </c>
      <c r="C6422" t="b">
        <f ca="1"/>
        <v>0</v>
      </c>
    </row>
    <row r="6423" spans="1:3" hidden="1">
      <c r="A6423" t="b">
        <f ca="1"/>
        <v>0</v>
      </c>
      <c r="B6423" t="b">
        <f ca="1"/>
        <v>0</v>
      </c>
      <c r="C6423" t="b">
        <f ca="1"/>
        <v>0</v>
      </c>
    </row>
    <row r="6424" spans="1:3" hidden="1">
      <c r="A6424" t="b">
        <f ca="1"/>
        <v>0</v>
      </c>
      <c r="B6424" t="b">
        <f ca="1"/>
        <v>0</v>
      </c>
      <c r="C6424" t="b">
        <f ca="1"/>
        <v>0</v>
      </c>
    </row>
    <row r="6425" spans="1:3" hidden="1">
      <c r="A6425" t="b">
        <f ca="1"/>
        <v>0</v>
      </c>
      <c r="B6425" t="b">
        <f ca="1"/>
        <v>0</v>
      </c>
      <c r="C6425" t="b">
        <f ca="1"/>
        <v>0</v>
      </c>
    </row>
    <row r="6426" spans="1:3" hidden="1">
      <c r="A6426" t="b">
        <f ca="1"/>
        <v>0</v>
      </c>
      <c r="B6426" t="b">
        <f ca="1"/>
        <v>0</v>
      </c>
      <c r="C6426" t="b">
        <f ca="1"/>
        <v>0</v>
      </c>
    </row>
    <row r="6427" spans="1:3" hidden="1">
      <c r="A6427" t="b">
        <f ca="1"/>
        <v>0</v>
      </c>
      <c r="B6427" t="b">
        <f ca="1"/>
        <v>0</v>
      </c>
      <c r="C6427" t="b">
        <f ca="1"/>
        <v>0</v>
      </c>
    </row>
    <row r="6428" spans="1:3" hidden="1">
      <c r="A6428" t="b">
        <f ca="1"/>
        <v>0</v>
      </c>
      <c r="B6428" t="b">
        <f ca="1"/>
        <v>0</v>
      </c>
      <c r="C6428" t="b">
        <f ca="1"/>
        <v>0</v>
      </c>
    </row>
    <row r="6429" spans="1:3" hidden="1">
      <c r="A6429" t="b">
        <f ca="1"/>
        <v>0</v>
      </c>
      <c r="B6429" t="b">
        <f ca="1"/>
        <v>0</v>
      </c>
      <c r="C6429" t="b">
        <f ca="1"/>
        <v>0</v>
      </c>
    </row>
    <row r="6430" spans="1:3" hidden="1">
      <c r="A6430" t="b">
        <f ca="1"/>
        <v>0</v>
      </c>
      <c r="B6430" t="b">
        <f ca="1"/>
        <v>0</v>
      </c>
      <c r="C6430" t="b">
        <f ca="1"/>
        <v>0</v>
      </c>
    </row>
    <row r="6431" spans="1:3" hidden="1">
      <c r="A6431" t="b">
        <f ca="1"/>
        <v>0</v>
      </c>
      <c r="B6431" t="b">
        <f ca="1"/>
        <v>0</v>
      </c>
      <c r="C6431" t="b">
        <f ca="1"/>
        <v>0</v>
      </c>
    </row>
    <row r="6432" spans="1:3" hidden="1">
      <c r="A6432" t="b">
        <f ca="1"/>
        <v>0</v>
      </c>
      <c r="B6432" t="b">
        <f ca="1"/>
        <v>0</v>
      </c>
      <c r="C6432" t="b">
        <f ca="1"/>
        <v>0</v>
      </c>
    </row>
    <row r="6433" spans="1:3" hidden="1">
      <c r="A6433" t="b">
        <f ca="1"/>
        <v>0</v>
      </c>
      <c r="B6433" t="b">
        <f ca="1"/>
        <v>0</v>
      </c>
      <c r="C6433" t="b">
        <f ca="1"/>
        <v>0</v>
      </c>
    </row>
    <row r="6434" spans="1:3" hidden="1">
      <c r="A6434" t="b">
        <f ca="1"/>
        <v>0</v>
      </c>
      <c r="B6434" t="b">
        <f ca="1"/>
        <v>0</v>
      </c>
      <c r="C6434" t="b">
        <f ca="1"/>
        <v>0</v>
      </c>
    </row>
    <row r="6435" spans="1:3" hidden="1">
      <c r="A6435" t="b">
        <f ca="1"/>
        <v>0</v>
      </c>
      <c r="B6435" t="b">
        <f ca="1"/>
        <v>0</v>
      </c>
      <c r="C6435" t="b">
        <f ca="1"/>
        <v>0</v>
      </c>
    </row>
    <row r="6436" spans="1:3" hidden="1">
      <c r="A6436" t="b">
        <f ca="1"/>
        <v>0</v>
      </c>
      <c r="B6436" t="b">
        <f ca="1"/>
        <v>0</v>
      </c>
      <c r="C6436" t="b">
        <f ca="1"/>
        <v>0</v>
      </c>
    </row>
    <row r="6437" spans="1:3" hidden="1">
      <c r="A6437" t="b">
        <f ca="1"/>
        <v>0</v>
      </c>
      <c r="B6437" t="b">
        <f ca="1"/>
        <v>0</v>
      </c>
      <c r="C6437" t="b">
        <f ca="1"/>
        <v>0</v>
      </c>
    </row>
    <row r="6438" spans="1:3" hidden="1">
      <c r="A6438" t="b">
        <f ca="1"/>
        <v>0</v>
      </c>
      <c r="B6438" t="b">
        <f ca="1"/>
        <v>0</v>
      </c>
      <c r="C6438" t="b">
        <f ca="1"/>
        <v>0</v>
      </c>
    </row>
    <row r="6439" spans="1:3" hidden="1">
      <c r="A6439" t="b">
        <f ca="1"/>
        <v>0</v>
      </c>
      <c r="B6439" t="b">
        <f ca="1"/>
        <v>0</v>
      </c>
      <c r="C6439" t="b">
        <f ca="1"/>
        <v>0</v>
      </c>
    </row>
    <row r="6440" spans="1:3" hidden="1">
      <c r="A6440" t="b">
        <f ca="1"/>
        <v>0</v>
      </c>
      <c r="B6440" t="b">
        <f ca="1"/>
        <v>0</v>
      </c>
      <c r="C6440" t="b">
        <f ca="1"/>
        <v>0</v>
      </c>
    </row>
    <row r="6441" spans="1:3" hidden="1">
      <c r="A6441" t="b">
        <f ca="1"/>
        <v>0</v>
      </c>
      <c r="B6441" t="b">
        <f ca="1"/>
        <v>0</v>
      </c>
      <c r="C6441" t="b">
        <f ca="1"/>
        <v>0</v>
      </c>
    </row>
    <row r="6442" spans="1:3" hidden="1">
      <c r="A6442" t="b">
        <f ca="1"/>
        <v>0</v>
      </c>
      <c r="B6442" t="b">
        <f ca="1"/>
        <v>0</v>
      </c>
      <c r="C6442" t="b">
        <f ca="1"/>
        <v>0</v>
      </c>
    </row>
    <row r="6443" spans="1:3" hidden="1">
      <c r="A6443" t="b">
        <f ca="1"/>
        <v>0</v>
      </c>
      <c r="B6443" t="b">
        <f ca="1"/>
        <v>0</v>
      </c>
      <c r="C6443" t="b">
        <f ca="1"/>
        <v>0</v>
      </c>
    </row>
    <row r="6444" spans="1:3" hidden="1">
      <c r="A6444" t="b">
        <f ca="1"/>
        <v>0</v>
      </c>
      <c r="B6444" t="b">
        <f ca="1"/>
        <v>0</v>
      </c>
      <c r="C6444" t="b">
        <f ca="1"/>
        <v>0</v>
      </c>
    </row>
    <row r="6445" spans="1:3" hidden="1">
      <c r="A6445" t="b">
        <f ca="1"/>
        <v>0</v>
      </c>
      <c r="B6445" t="b">
        <f ca="1"/>
        <v>0</v>
      </c>
      <c r="C6445" t="b">
        <f ca="1"/>
        <v>0</v>
      </c>
    </row>
    <row r="6446" spans="1:3" hidden="1">
      <c r="A6446" t="b">
        <f ca="1"/>
        <v>0</v>
      </c>
      <c r="B6446" t="b">
        <f ca="1"/>
        <v>0</v>
      </c>
      <c r="C6446" t="b">
        <f ca="1"/>
        <v>0</v>
      </c>
    </row>
    <row r="6447" spans="1:3" hidden="1">
      <c r="A6447" t="b">
        <f ca="1"/>
        <v>0</v>
      </c>
      <c r="B6447" t="b">
        <f ca="1"/>
        <v>0</v>
      </c>
      <c r="C6447" t="b">
        <f ca="1"/>
        <v>0</v>
      </c>
    </row>
    <row r="6448" spans="1:3" hidden="1">
      <c r="A6448" t="b">
        <f ca="1"/>
        <v>0</v>
      </c>
      <c r="B6448" t="b">
        <f ca="1"/>
        <v>0</v>
      </c>
      <c r="C6448" t="b">
        <f ca="1"/>
        <v>0</v>
      </c>
    </row>
    <row r="6449" spans="1:3" hidden="1">
      <c r="A6449" t="b">
        <f ca="1"/>
        <v>0</v>
      </c>
      <c r="B6449" t="b">
        <f ca="1"/>
        <v>0</v>
      </c>
      <c r="C6449" t="b">
        <f ca="1"/>
        <v>0</v>
      </c>
    </row>
    <row r="6450" spans="1:3" hidden="1">
      <c r="A6450" t="b">
        <f ca="1"/>
        <v>0</v>
      </c>
      <c r="B6450" t="b">
        <f ca="1"/>
        <v>0</v>
      </c>
      <c r="C6450" t="b">
        <f ca="1"/>
        <v>0</v>
      </c>
    </row>
    <row r="6451" spans="1:3" hidden="1">
      <c r="A6451" t="b">
        <f ca="1"/>
        <v>0</v>
      </c>
      <c r="B6451" t="b">
        <f ca="1"/>
        <v>0</v>
      </c>
      <c r="C6451" t="b">
        <f ca="1"/>
        <v>0</v>
      </c>
    </row>
    <row r="6452" spans="1:3" hidden="1">
      <c r="A6452" t="b">
        <f ca="1"/>
        <v>0</v>
      </c>
      <c r="B6452" t="b">
        <f ca="1"/>
        <v>0</v>
      </c>
      <c r="C6452" t="b">
        <f ca="1"/>
        <v>0</v>
      </c>
    </row>
    <row r="6453" spans="1:3" hidden="1">
      <c r="A6453" t="b">
        <f ca="1"/>
        <v>0</v>
      </c>
      <c r="B6453" t="b">
        <f ca="1"/>
        <v>0</v>
      </c>
      <c r="C6453" t="b">
        <f ca="1"/>
        <v>0</v>
      </c>
    </row>
    <row r="6454" spans="1:3" hidden="1">
      <c r="A6454" t="b">
        <f ca="1"/>
        <v>0</v>
      </c>
      <c r="B6454" t="b">
        <f ca="1"/>
        <v>0</v>
      </c>
      <c r="C6454" t="b">
        <f ca="1"/>
        <v>0</v>
      </c>
    </row>
    <row r="6455" spans="1:3" hidden="1">
      <c r="A6455" t="b">
        <f ca="1"/>
        <v>0</v>
      </c>
      <c r="B6455" t="b">
        <f ca="1"/>
        <v>0</v>
      </c>
      <c r="C6455" t="b">
        <f ca="1"/>
        <v>0</v>
      </c>
    </row>
    <row r="6456" spans="1:3" hidden="1">
      <c r="A6456" t="b">
        <f ca="1"/>
        <v>0</v>
      </c>
      <c r="B6456" t="b">
        <f ca="1"/>
        <v>0</v>
      </c>
      <c r="C6456" t="b">
        <f ca="1"/>
        <v>0</v>
      </c>
    </row>
    <row r="6457" spans="1:3" hidden="1">
      <c r="A6457" t="b">
        <f ca="1"/>
        <v>0</v>
      </c>
      <c r="B6457" t="b">
        <f ca="1"/>
        <v>0</v>
      </c>
      <c r="C6457" t="b">
        <f ca="1"/>
        <v>0</v>
      </c>
    </row>
    <row r="6458" spans="1:3" hidden="1">
      <c r="A6458" t="b">
        <f ca="1"/>
        <v>0</v>
      </c>
      <c r="B6458" t="b">
        <f ca="1"/>
        <v>0</v>
      </c>
      <c r="C6458" t="b">
        <f ca="1"/>
        <v>0</v>
      </c>
    </row>
    <row r="6459" spans="1:3" hidden="1">
      <c r="A6459" t="b">
        <f ca="1"/>
        <v>0</v>
      </c>
      <c r="B6459" t="b">
        <f ca="1"/>
        <v>0</v>
      </c>
      <c r="C6459" t="b">
        <f ca="1"/>
        <v>0</v>
      </c>
    </row>
    <row r="6460" spans="1:3" hidden="1">
      <c r="A6460" t="b">
        <f ca="1"/>
        <v>0</v>
      </c>
      <c r="B6460" t="b">
        <f ca="1"/>
        <v>0</v>
      </c>
      <c r="C6460" t="b">
        <f ca="1"/>
        <v>0</v>
      </c>
    </row>
    <row r="6461" spans="1:3" hidden="1">
      <c r="A6461" t="b">
        <f ca="1"/>
        <v>0</v>
      </c>
      <c r="B6461" t="b">
        <f ca="1"/>
        <v>0</v>
      </c>
      <c r="C6461" t="b">
        <f ca="1"/>
        <v>0</v>
      </c>
    </row>
    <row r="6462" spans="1:3" hidden="1">
      <c r="A6462" t="b">
        <f ca="1"/>
        <v>0</v>
      </c>
      <c r="B6462" t="b">
        <f ca="1"/>
        <v>0</v>
      </c>
      <c r="C6462" t="b">
        <f ca="1"/>
        <v>0</v>
      </c>
    </row>
    <row r="6463" spans="1:3" hidden="1">
      <c r="A6463" t="b">
        <f ca="1"/>
        <v>0</v>
      </c>
      <c r="B6463" t="b">
        <f ca="1"/>
        <v>0</v>
      </c>
      <c r="C6463" t="b">
        <f ca="1"/>
        <v>0</v>
      </c>
    </row>
    <row r="6464" spans="1:3" hidden="1">
      <c r="A6464" t="b">
        <f ca="1"/>
        <v>0</v>
      </c>
      <c r="B6464" t="b">
        <f ca="1"/>
        <v>0</v>
      </c>
      <c r="C6464" t="b">
        <f ca="1"/>
        <v>0</v>
      </c>
    </row>
    <row r="6465" spans="1:3" hidden="1">
      <c r="A6465" t="b">
        <f ca="1"/>
        <v>0</v>
      </c>
      <c r="B6465" t="b">
        <f ca="1"/>
        <v>0</v>
      </c>
      <c r="C6465" t="b">
        <f ca="1"/>
        <v>0</v>
      </c>
    </row>
    <row r="6466" spans="1:3" hidden="1">
      <c r="A6466" t="b">
        <f ca="1"/>
        <v>0</v>
      </c>
      <c r="B6466" t="b">
        <f ca="1"/>
        <v>0</v>
      </c>
      <c r="C6466" t="b">
        <f ca="1"/>
        <v>0</v>
      </c>
    </row>
    <row r="6467" spans="1:3" hidden="1">
      <c r="A6467" t="b">
        <f ca="1"/>
        <v>0</v>
      </c>
      <c r="B6467" t="b">
        <f ca="1"/>
        <v>0</v>
      </c>
      <c r="C6467" t="b">
        <f ca="1"/>
        <v>0</v>
      </c>
    </row>
    <row r="6468" spans="1:3" hidden="1">
      <c r="A6468" t="b">
        <f ca="1"/>
        <v>0</v>
      </c>
      <c r="B6468" t="b">
        <f ca="1"/>
        <v>0</v>
      </c>
      <c r="C6468" t="b">
        <f ca="1"/>
        <v>0</v>
      </c>
    </row>
    <row r="6469" spans="1:3" hidden="1">
      <c r="A6469" t="b">
        <f ca="1"/>
        <v>0</v>
      </c>
      <c r="B6469" t="b">
        <f ca="1"/>
        <v>0</v>
      </c>
      <c r="C6469" t="b">
        <f ca="1"/>
        <v>0</v>
      </c>
    </row>
    <row r="6470" spans="1:3" hidden="1">
      <c r="A6470" t="b">
        <f ca="1"/>
        <v>0</v>
      </c>
      <c r="B6470" t="b">
        <f ca="1"/>
        <v>0</v>
      </c>
      <c r="C6470" t="b">
        <f ca="1"/>
        <v>0</v>
      </c>
    </row>
    <row r="6471" spans="1:3" hidden="1">
      <c r="A6471" t="b">
        <f ca="1"/>
        <v>0</v>
      </c>
      <c r="B6471" t="b">
        <f ca="1"/>
        <v>0</v>
      </c>
      <c r="C6471" t="b">
        <f ca="1"/>
        <v>0</v>
      </c>
    </row>
    <row r="6472" spans="1:3" hidden="1">
      <c r="A6472" t="b">
        <f ca="1"/>
        <v>0</v>
      </c>
      <c r="B6472" t="b">
        <f ca="1"/>
        <v>0</v>
      </c>
      <c r="C6472" t="b">
        <f ca="1"/>
        <v>0</v>
      </c>
    </row>
    <row r="6473" spans="1:3" hidden="1">
      <c r="A6473" t="b">
        <f ca="1"/>
        <v>0</v>
      </c>
      <c r="B6473" t="b">
        <f ca="1"/>
        <v>0</v>
      </c>
      <c r="C6473" t="b">
        <f ca="1"/>
        <v>0</v>
      </c>
    </row>
    <row r="6474" spans="1:3" hidden="1">
      <c r="A6474" t="b">
        <f ca="1"/>
        <v>0</v>
      </c>
      <c r="B6474" t="b">
        <f ca="1"/>
        <v>0</v>
      </c>
      <c r="C6474" t="b">
        <f ca="1"/>
        <v>0</v>
      </c>
    </row>
    <row r="6475" spans="1:3" hidden="1">
      <c r="A6475" t="b">
        <f ca="1"/>
        <v>0</v>
      </c>
      <c r="B6475" t="b">
        <f ca="1"/>
        <v>0</v>
      </c>
      <c r="C6475" t="b">
        <f ca="1"/>
        <v>0</v>
      </c>
    </row>
    <row r="6476" spans="1:3" hidden="1">
      <c r="A6476" t="b">
        <f ca="1"/>
        <v>0</v>
      </c>
      <c r="B6476" t="b">
        <f ca="1"/>
        <v>0</v>
      </c>
      <c r="C6476" t="b">
        <f ca="1"/>
        <v>0</v>
      </c>
    </row>
    <row r="6477" spans="1:3" hidden="1">
      <c r="A6477" t="b">
        <f ca="1"/>
        <v>0</v>
      </c>
      <c r="B6477" t="b">
        <f ca="1"/>
        <v>0</v>
      </c>
      <c r="C6477" t="b">
        <f ca="1"/>
        <v>0</v>
      </c>
    </row>
    <row r="6478" spans="1:3" hidden="1">
      <c r="A6478" t="b">
        <f ca="1"/>
        <v>0</v>
      </c>
      <c r="B6478" t="b">
        <f ca="1"/>
        <v>0</v>
      </c>
      <c r="C6478" t="b">
        <f ca="1"/>
        <v>0</v>
      </c>
    </row>
    <row r="6479" spans="1:3" hidden="1">
      <c r="A6479" t="b">
        <f ca="1"/>
        <v>0</v>
      </c>
      <c r="B6479" t="b">
        <f ca="1"/>
        <v>0</v>
      </c>
      <c r="C6479" t="b">
        <f ca="1"/>
        <v>0</v>
      </c>
    </row>
    <row r="6480" spans="1:3" hidden="1">
      <c r="A6480" t="b">
        <f ca="1"/>
        <v>0</v>
      </c>
      <c r="B6480" t="b">
        <f ca="1"/>
        <v>0</v>
      </c>
      <c r="C6480" t="b">
        <f ca="1"/>
        <v>0</v>
      </c>
    </row>
    <row r="6481" spans="1:3" hidden="1">
      <c r="A6481" t="b">
        <f ca="1"/>
        <v>0</v>
      </c>
      <c r="B6481" t="b">
        <f ca="1"/>
        <v>0</v>
      </c>
      <c r="C6481" t="b">
        <f ca="1"/>
        <v>0</v>
      </c>
    </row>
    <row r="6482" spans="1:3" hidden="1">
      <c r="A6482" t="b">
        <f ca="1"/>
        <v>0</v>
      </c>
      <c r="B6482" t="b">
        <f ca="1"/>
        <v>0</v>
      </c>
      <c r="C6482" t="b">
        <f ca="1"/>
        <v>0</v>
      </c>
    </row>
    <row r="6483" spans="1:3" hidden="1">
      <c r="A6483" t="b">
        <f ca="1"/>
        <v>0</v>
      </c>
      <c r="B6483" t="b">
        <f ca="1"/>
        <v>0</v>
      </c>
      <c r="C6483" t="b">
        <f ca="1"/>
        <v>0</v>
      </c>
    </row>
    <row r="6484" spans="1:3" hidden="1">
      <c r="A6484" t="b">
        <f ca="1"/>
        <v>0</v>
      </c>
      <c r="B6484" t="b">
        <f ca="1"/>
        <v>0</v>
      </c>
      <c r="C6484" t="b">
        <f ca="1"/>
        <v>0</v>
      </c>
    </row>
    <row r="6485" spans="1:3" hidden="1">
      <c r="A6485" t="b">
        <f ca="1"/>
        <v>0</v>
      </c>
      <c r="B6485" t="b">
        <f ca="1"/>
        <v>0</v>
      </c>
      <c r="C6485" t="b">
        <f ca="1"/>
        <v>0</v>
      </c>
    </row>
    <row r="6486" spans="1:3" hidden="1">
      <c r="A6486" t="b">
        <f ca="1"/>
        <v>0</v>
      </c>
      <c r="B6486" t="b">
        <f ca="1"/>
        <v>0</v>
      </c>
      <c r="C6486" t="b">
        <f ca="1"/>
        <v>0</v>
      </c>
    </row>
    <row r="6487" spans="1:3" hidden="1">
      <c r="A6487" t="b">
        <f ca="1"/>
        <v>0</v>
      </c>
      <c r="B6487" t="b">
        <f ca="1"/>
        <v>0</v>
      </c>
      <c r="C6487" t="b">
        <f ca="1"/>
        <v>0</v>
      </c>
    </row>
    <row r="6488" spans="1:3" hidden="1">
      <c r="A6488" t="b">
        <f ca="1"/>
        <v>0</v>
      </c>
      <c r="B6488" t="b">
        <f ca="1"/>
        <v>0</v>
      </c>
      <c r="C6488" t="b">
        <f ca="1"/>
        <v>0</v>
      </c>
    </row>
    <row r="6489" spans="1:3" hidden="1">
      <c r="A6489" t="b">
        <f ca="1"/>
        <v>0</v>
      </c>
      <c r="B6489" t="b">
        <f ca="1"/>
        <v>0</v>
      </c>
      <c r="C6489" t="b">
        <f ca="1"/>
        <v>0</v>
      </c>
    </row>
    <row r="6490" spans="1:3" hidden="1">
      <c r="A6490" t="b">
        <f ca="1"/>
        <v>0</v>
      </c>
      <c r="B6490" t="b">
        <f ca="1"/>
        <v>0</v>
      </c>
      <c r="C6490" t="b">
        <f ca="1"/>
        <v>0</v>
      </c>
    </row>
    <row r="6491" spans="1:3" hidden="1">
      <c r="A6491" t="b">
        <f ca="1"/>
        <v>0</v>
      </c>
      <c r="B6491" t="b">
        <f ca="1"/>
        <v>0</v>
      </c>
      <c r="C6491" t="b">
        <f ca="1"/>
        <v>0</v>
      </c>
    </row>
    <row r="6492" spans="1:3" hidden="1">
      <c r="A6492" t="b">
        <f ca="1"/>
        <v>0</v>
      </c>
      <c r="B6492" t="b">
        <f ca="1"/>
        <v>0</v>
      </c>
      <c r="C6492" t="b">
        <f ca="1"/>
        <v>0</v>
      </c>
    </row>
    <row r="6493" spans="1:3" hidden="1">
      <c r="A6493" t="b">
        <f ca="1"/>
        <v>0</v>
      </c>
      <c r="B6493" t="b">
        <f ca="1"/>
        <v>0</v>
      </c>
      <c r="C6493" t="b">
        <f ca="1"/>
        <v>0</v>
      </c>
    </row>
    <row r="6494" spans="1:3" hidden="1">
      <c r="A6494" t="b">
        <f ca="1"/>
        <v>0</v>
      </c>
      <c r="B6494" t="b">
        <f ca="1"/>
        <v>0</v>
      </c>
      <c r="C6494" t="b">
        <f ca="1"/>
        <v>0</v>
      </c>
    </row>
    <row r="6495" spans="1:3" hidden="1">
      <c r="A6495" t="b">
        <f ca="1"/>
        <v>0</v>
      </c>
      <c r="B6495" t="b">
        <f ca="1"/>
        <v>0</v>
      </c>
      <c r="C6495" t="b">
        <f ca="1"/>
        <v>0</v>
      </c>
    </row>
    <row r="6496" spans="1:3" hidden="1">
      <c r="A6496" t="b">
        <f ca="1"/>
        <v>0</v>
      </c>
      <c r="B6496" t="b">
        <f ca="1"/>
        <v>0</v>
      </c>
      <c r="C6496" t="b">
        <f ca="1"/>
        <v>0</v>
      </c>
    </row>
    <row r="6497" spans="1:3" hidden="1">
      <c r="A6497" t="b">
        <f ca="1"/>
        <v>0</v>
      </c>
      <c r="B6497" t="b">
        <f ca="1"/>
        <v>0</v>
      </c>
      <c r="C6497" t="b">
        <f ca="1"/>
        <v>0</v>
      </c>
    </row>
    <row r="6498" spans="1:3" hidden="1">
      <c r="A6498" t="b">
        <f ca="1"/>
        <v>0</v>
      </c>
      <c r="B6498" t="b">
        <f ca="1"/>
        <v>0</v>
      </c>
      <c r="C6498" t="b">
        <f ca="1"/>
        <v>0</v>
      </c>
    </row>
    <row r="6499" spans="1:3" hidden="1">
      <c r="A6499" t="b">
        <f ca="1"/>
        <v>0</v>
      </c>
      <c r="B6499" t="b">
        <f ca="1"/>
        <v>0</v>
      </c>
      <c r="C6499" t="b">
        <f ca="1"/>
        <v>0</v>
      </c>
    </row>
    <row r="6500" spans="1:3" hidden="1">
      <c r="A6500" t="b">
        <f ca="1"/>
        <v>0</v>
      </c>
      <c r="B6500" t="b">
        <f ca="1"/>
        <v>0</v>
      </c>
      <c r="C6500" t="b">
        <f ca="1"/>
        <v>0</v>
      </c>
    </row>
    <row r="6501" spans="1:3" hidden="1">
      <c r="A6501" t="b">
        <f ca="1"/>
        <v>0</v>
      </c>
      <c r="B6501" t="b">
        <f ca="1"/>
        <v>0</v>
      </c>
      <c r="C6501" t="b">
        <f ca="1"/>
        <v>0</v>
      </c>
    </row>
    <row r="6502" spans="1:3" hidden="1">
      <c r="A6502" t="b">
        <f ca="1"/>
        <v>0</v>
      </c>
      <c r="B6502" t="b">
        <f ca="1"/>
        <v>0</v>
      </c>
      <c r="C6502" t="b">
        <f ca="1"/>
        <v>0</v>
      </c>
    </row>
    <row r="6503" spans="1:3" hidden="1">
      <c r="A6503" t="b">
        <f ca="1"/>
        <v>0</v>
      </c>
      <c r="B6503" t="b">
        <f ca="1"/>
        <v>0</v>
      </c>
      <c r="C6503" t="b">
        <f ca="1"/>
        <v>0</v>
      </c>
    </row>
    <row r="6504" spans="1:3" hidden="1">
      <c r="A6504" t="b">
        <f ca="1"/>
        <v>0</v>
      </c>
      <c r="B6504" t="b">
        <f ca="1"/>
        <v>0</v>
      </c>
      <c r="C6504" t="b">
        <f ca="1"/>
        <v>0</v>
      </c>
    </row>
    <row r="6505" spans="1:3" hidden="1">
      <c r="A6505" t="b">
        <f ca="1"/>
        <v>0</v>
      </c>
      <c r="B6505" t="b">
        <f ca="1"/>
        <v>0</v>
      </c>
      <c r="C6505" t="b">
        <f ca="1"/>
        <v>0</v>
      </c>
    </row>
    <row r="6506" spans="1:3" hidden="1">
      <c r="A6506" t="b">
        <f ca="1"/>
        <v>0</v>
      </c>
      <c r="B6506" t="b">
        <f ca="1"/>
        <v>0</v>
      </c>
      <c r="C6506" t="b">
        <f ca="1"/>
        <v>0</v>
      </c>
    </row>
    <row r="6507" spans="1:3" hidden="1">
      <c r="A6507" t="b">
        <f ca="1"/>
        <v>0</v>
      </c>
      <c r="B6507" t="b">
        <f ca="1"/>
        <v>0</v>
      </c>
      <c r="C6507" t="b">
        <f ca="1"/>
        <v>0</v>
      </c>
    </row>
    <row r="6508" spans="1:3" hidden="1">
      <c r="A6508" t="b">
        <f ca="1"/>
        <v>0</v>
      </c>
      <c r="B6508" t="b">
        <f ca="1"/>
        <v>0</v>
      </c>
      <c r="C6508" t="b">
        <f ca="1"/>
        <v>0</v>
      </c>
    </row>
    <row r="6509" spans="1:3" hidden="1">
      <c r="A6509" t="b">
        <f ca="1"/>
        <v>0</v>
      </c>
      <c r="B6509" t="b">
        <f ca="1"/>
        <v>0</v>
      </c>
      <c r="C6509" t="b">
        <f ca="1"/>
        <v>0</v>
      </c>
    </row>
    <row r="6510" spans="1:3" hidden="1">
      <c r="A6510" t="b">
        <f ca="1"/>
        <v>0</v>
      </c>
      <c r="B6510" t="b">
        <f ca="1"/>
        <v>0</v>
      </c>
      <c r="C6510" t="b">
        <f ca="1"/>
        <v>0</v>
      </c>
    </row>
    <row r="6511" spans="1:3" hidden="1">
      <c r="A6511" t="b">
        <f ca="1"/>
        <v>0</v>
      </c>
      <c r="B6511" t="b">
        <f ca="1"/>
        <v>0</v>
      </c>
      <c r="C6511" t="b">
        <f ca="1"/>
        <v>0</v>
      </c>
    </row>
    <row r="6512" spans="1:3" hidden="1">
      <c r="A6512" t="b">
        <f ca="1"/>
        <v>0</v>
      </c>
      <c r="B6512" t="b">
        <f ca="1"/>
        <v>0</v>
      </c>
      <c r="C6512" t="b">
        <f ca="1"/>
        <v>0</v>
      </c>
    </row>
    <row r="6513" spans="1:3" hidden="1">
      <c r="A6513" t="b">
        <f ca="1"/>
        <v>0</v>
      </c>
      <c r="B6513" t="b">
        <f ca="1"/>
        <v>0</v>
      </c>
      <c r="C6513" t="b">
        <f ca="1"/>
        <v>0</v>
      </c>
    </row>
    <row r="6514" spans="1:3" hidden="1">
      <c r="A6514" t="b">
        <f ca="1"/>
        <v>0</v>
      </c>
      <c r="B6514" t="b">
        <f ca="1"/>
        <v>0</v>
      </c>
      <c r="C6514" t="b">
        <f ca="1"/>
        <v>0</v>
      </c>
    </row>
    <row r="6515" spans="1:3" hidden="1">
      <c r="A6515" t="b">
        <f ca="1"/>
        <v>0</v>
      </c>
      <c r="B6515" t="b">
        <f ca="1"/>
        <v>0</v>
      </c>
      <c r="C6515" t="b">
        <f ca="1"/>
        <v>0</v>
      </c>
    </row>
    <row r="6516" spans="1:3" hidden="1">
      <c r="A6516" t="b">
        <f ca="1"/>
        <v>0</v>
      </c>
      <c r="B6516" t="b">
        <f ca="1"/>
        <v>0</v>
      </c>
      <c r="C6516" t="b">
        <f ca="1"/>
        <v>0</v>
      </c>
    </row>
    <row r="6517" spans="1:3" hidden="1">
      <c r="A6517" t="b">
        <f ca="1"/>
        <v>0</v>
      </c>
      <c r="B6517" t="b">
        <f ca="1"/>
        <v>0</v>
      </c>
      <c r="C6517" t="b">
        <f ca="1"/>
        <v>0</v>
      </c>
    </row>
    <row r="6518" spans="1:3" hidden="1">
      <c r="A6518" t="b">
        <f ca="1"/>
        <v>0</v>
      </c>
      <c r="B6518" t="b">
        <f ca="1"/>
        <v>0</v>
      </c>
      <c r="C6518" t="b">
        <f ca="1"/>
        <v>0</v>
      </c>
    </row>
    <row r="6519" spans="1:3" hidden="1">
      <c r="A6519" t="b">
        <f ca="1"/>
        <v>0</v>
      </c>
      <c r="B6519" t="b">
        <f ca="1"/>
        <v>0</v>
      </c>
      <c r="C6519" t="b">
        <f ca="1"/>
        <v>0</v>
      </c>
    </row>
    <row r="6520" spans="1:3" hidden="1">
      <c r="A6520" t="b">
        <f ca="1"/>
        <v>0</v>
      </c>
      <c r="B6520" t="b">
        <f ca="1"/>
        <v>0</v>
      </c>
      <c r="C6520" t="b">
        <f ca="1"/>
        <v>0</v>
      </c>
    </row>
    <row r="6521" spans="1:3" hidden="1">
      <c r="A6521" t="b">
        <f ca="1"/>
        <v>0</v>
      </c>
      <c r="B6521" t="b">
        <f ca="1"/>
        <v>0</v>
      </c>
      <c r="C6521" t="b">
        <f ca="1"/>
        <v>0</v>
      </c>
    </row>
    <row r="6522" spans="1:3" hidden="1">
      <c r="A6522" t="b">
        <f ca="1"/>
        <v>0</v>
      </c>
      <c r="B6522" t="b">
        <f ca="1"/>
        <v>0</v>
      </c>
      <c r="C6522" t="b">
        <f ca="1"/>
        <v>0</v>
      </c>
    </row>
    <row r="6523" spans="1:3" hidden="1">
      <c r="A6523" t="b">
        <f ca="1"/>
        <v>0</v>
      </c>
      <c r="B6523" t="b">
        <f ca="1"/>
        <v>0</v>
      </c>
      <c r="C6523" t="b">
        <f ca="1"/>
        <v>0</v>
      </c>
    </row>
    <row r="6524" spans="1:3" hidden="1">
      <c r="A6524" t="b">
        <f ca="1"/>
        <v>0</v>
      </c>
      <c r="B6524" t="b">
        <f ca="1"/>
        <v>0</v>
      </c>
      <c r="C6524" t="b">
        <f ca="1"/>
        <v>0</v>
      </c>
    </row>
    <row r="6525" spans="1:3" hidden="1">
      <c r="A6525" t="b">
        <f ca="1"/>
        <v>0</v>
      </c>
      <c r="B6525" t="b">
        <f ca="1"/>
        <v>0</v>
      </c>
      <c r="C6525" t="b">
        <f ca="1"/>
        <v>0</v>
      </c>
    </row>
    <row r="6526" spans="1:3" hidden="1">
      <c r="A6526" t="b">
        <f ca="1"/>
        <v>0</v>
      </c>
      <c r="B6526" t="b">
        <f ca="1"/>
        <v>0</v>
      </c>
      <c r="C6526" t="b">
        <f ca="1"/>
        <v>0</v>
      </c>
    </row>
    <row r="6527" spans="1:3" hidden="1">
      <c r="A6527" t="b">
        <f ca="1"/>
        <v>0</v>
      </c>
      <c r="B6527" t="b">
        <f ca="1"/>
        <v>0</v>
      </c>
      <c r="C6527" t="b">
        <f ca="1"/>
        <v>0</v>
      </c>
    </row>
    <row r="6528" spans="1:3" hidden="1">
      <c r="A6528" t="b">
        <f ca="1"/>
        <v>0</v>
      </c>
      <c r="B6528" t="b">
        <f ca="1"/>
        <v>0</v>
      </c>
      <c r="C6528" t="b">
        <f ca="1"/>
        <v>0</v>
      </c>
    </row>
    <row r="6529" spans="1:3" hidden="1">
      <c r="A6529" t="b">
        <f ca="1"/>
        <v>0</v>
      </c>
      <c r="B6529" t="b">
        <f ca="1"/>
        <v>0</v>
      </c>
      <c r="C6529" t="b">
        <f ca="1"/>
        <v>0</v>
      </c>
    </row>
    <row r="6530" spans="1:3" hidden="1">
      <c r="A6530" t="b">
        <f ca="1"/>
        <v>0</v>
      </c>
      <c r="B6530" t="b">
        <f ca="1"/>
        <v>0</v>
      </c>
      <c r="C6530" t="b">
        <f ca="1"/>
        <v>0</v>
      </c>
    </row>
    <row r="6531" spans="1:3" hidden="1">
      <c r="A6531" t="b">
        <f ca="1"/>
        <v>0</v>
      </c>
      <c r="B6531" t="b">
        <f ca="1"/>
        <v>0</v>
      </c>
      <c r="C6531" t="b">
        <f ca="1"/>
        <v>0</v>
      </c>
    </row>
    <row r="6532" spans="1:3" hidden="1">
      <c r="A6532" t="b">
        <f ca="1"/>
        <v>0</v>
      </c>
      <c r="B6532" t="b">
        <f ca="1"/>
        <v>0</v>
      </c>
      <c r="C6532" t="b">
        <f ca="1"/>
        <v>0</v>
      </c>
    </row>
    <row r="6533" spans="1:3" hidden="1">
      <c r="A6533" t="b">
        <f ca="1"/>
        <v>0</v>
      </c>
      <c r="B6533" t="b">
        <f ca="1"/>
        <v>0</v>
      </c>
      <c r="C6533" t="b">
        <f ca="1"/>
        <v>0</v>
      </c>
    </row>
    <row r="6534" spans="1:3" hidden="1">
      <c r="A6534" t="b">
        <f ca="1"/>
        <v>0</v>
      </c>
      <c r="B6534" t="b">
        <f ca="1"/>
        <v>0</v>
      </c>
      <c r="C6534" t="b">
        <f ca="1"/>
        <v>0</v>
      </c>
    </row>
    <row r="6535" spans="1:3" hidden="1">
      <c r="A6535" t="b">
        <f ca="1"/>
        <v>0</v>
      </c>
      <c r="B6535" t="b">
        <f ca="1"/>
        <v>0</v>
      </c>
      <c r="C6535" t="b">
        <f ca="1"/>
        <v>0</v>
      </c>
    </row>
    <row r="6536" spans="1:3" hidden="1">
      <c r="A6536" t="b">
        <f ca="1"/>
        <v>0</v>
      </c>
      <c r="B6536" t="b">
        <f ca="1"/>
        <v>0</v>
      </c>
      <c r="C6536" t="b">
        <f ca="1"/>
        <v>0</v>
      </c>
    </row>
    <row r="6537" spans="1:3" hidden="1">
      <c r="A6537" t="b">
        <f ca="1"/>
        <v>0</v>
      </c>
      <c r="B6537" t="b">
        <f ca="1"/>
        <v>0</v>
      </c>
      <c r="C6537" t="b">
        <f ca="1"/>
        <v>0</v>
      </c>
    </row>
    <row r="6538" spans="1:3" hidden="1">
      <c r="A6538" t="b">
        <f ca="1"/>
        <v>0</v>
      </c>
      <c r="B6538" t="b">
        <f ca="1"/>
        <v>0</v>
      </c>
      <c r="C6538" t="b">
        <f ca="1"/>
        <v>0</v>
      </c>
    </row>
    <row r="6539" spans="1:3" hidden="1">
      <c r="A6539" t="b">
        <f ca="1"/>
        <v>0</v>
      </c>
      <c r="B6539" t="b">
        <f ca="1"/>
        <v>0</v>
      </c>
      <c r="C6539" t="b">
        <f ca="1"/>
        <v>0</v>
      </c>
    </row>
    <row r="6540" spans="1:3" hidden="1">
      <c r="A6540" t="b">
        <f ca="1"/>
        <v>0</v>
      </c>
      <c r="B6540" t="b">
        <f ca="1"/>
        <v>0</v>
      </c>
      <c r="C6540" t="b">
        <f ca="1"/>
        <v>0</v>
      </c>
    </row>
    <row r="6541" spans="1:3" hidden="1">
      <c r="A6541" t="b">
        <f ca="1"/>
        <v>0</v>
      </c>
      <c r="B6541" t="b">
        <f ca="1"/>
        <v>0</v>
      </c>
      <c r="C6541" t="b">
        <f ca="1"/>
        <v>0</v>
      </c>
    </row>
    <row r="6542" spans="1:3" hidden="1">
      <c r="A6542" t="b">
        <f ca="1"/>
        <v>0</v>
      </c>
      <c r="B6542" t="b">
        <f ca="1"/>
        <v>0</v>
      </c>
      <c r="C6542" t="b">
        <f ca="1"/>
        <v>0</v>
      </c>
    </row>
    <row r="6543" spans="1:3" hidden="1">
      <c r="A6543" t="b">
        <f ca="1"/>
        <v>0</v>
      </c>
      <c r="B6543" t="b">
        <f ca="1"/>
        <v>0</v>
      </c>
      <c r="C6543" t="b">
        <f ca="1"/>
        <v>0</v>
      </c>
    </row>
    <row r="6544" spans="1:3" hidden="1">
      <c r="A6544" t="b">
        <f ca="1"/>
        <v>0</v>
      </c>
      <c r="B6544" t="b">
        <f ca="1"/>
        <v>0</v>
      </c>
      <c r="C6544" t="b">
        <f ca="1"/>
        <v>0</v>
      </c>
    </row>
    <row r="6545" spans="1:3" hidden="1">
      <c r="A6545" t="b">
        <f ca="1"/>
        <v>0</v>
      </c>
      <c r="B6545" t="b">
        <f ca="1"/>
        <v>0</v>
      </c>
      <c r="C6545" t="b">
        <f ca="1"/>
        <v>0</v>
      </c>
    </row>
    <row r="6546" spans="1:3" hidden="1">
      <c r="A6546" t="b">
        <f ca="1"/>
        <v>0</v>
      </c>
      <c r="B6546" t="b">
        <f ca="1"/>
        <v>0</v>
      </c>
      <c r="C6546" t="b">
        <f ca="1"/>
        <v>0</v>
      </c>
    </row>
    <row r="6547" spans="1:3" hidden="1">
      <c r="A6547" t="b">
        <f ca="1"/>
        <v>0</v>
      </c>
      <c r="B6547" t="b">
        <f ca="1"/>
        <v>0</v>
      </c>
      <c r="C6547" t="b">
        <f ca="1"/>
        <v>0</v>
      </c>
    </row>
    <row r="6548" spans="1:3" hidden="1">
      <c r="A6548" t="b">
        <f ca="1"/>
        <v>0</v>
      </c>
      <c r="B6548" t="b">
        <f ca="1"/>
        <v>0</v>
      </c>
      <c r="C6548" t="b">
        <f ca="1"/>
        <v>0</v>
      </c>
    </row>
    <row r="6549" spans="1:3" hidden="1">
      <c r="A6549" t="b">
        <f ca="1"/>
        <v>0</v>
      </c>
      <c r="B6549" t="b">
        <f ca="1"/>
        <v>0</v>
      </c>
      <c r="C6549" t="b">
        <f ca="1"/>
        <v>0</v>
      </c>
    </row>
    <row r="6550" spans="1:3" hidden="1">
      <c r="A6550" t="b">
        <f ca="1"/>
        <v>0</v>
      </c>
      <c r="B6550" t="b">
        <f ca="1"/>
        <v>0</v>
      </c>
      <c r="C6550" t="b">
        <f ca="1"/>
        <v>0</v>
      </c>
    </row>
    <row r="6551" spans="1:3" hidden="1">
      <c r="A6551" t="b">
        <f ca="1"/>
        <v>0</v>
      </c>
      <c r="B6551" t="b">
        <f ca="1"/>
        <v>0</v>
      </c>
      <c r="C6551" t="b">
        <f ca="1"/>
        <v>0</v>
      </c>
    </row>
    <row r="6552" spans="1:3" hidden="1">
      <c r="A6552" t="b">
        <f ca="1"/>
        <v>0</v>
      </c>
      <c r="B6552" t="b">
        <f ca="1"/>
        <v>0</v>
      </c>
      <c r="C6552" t="b">
        <f ca="1"/>
        <v>0</v>
      </c>
    </row>
    <row r="6553" spans="1:3" hidden="1">
      <c r="A6553" t="b">
        <f ca="1"/>
        <v>0</v>
      </c>
      <c r="B6553" t="b">
        <f ca="1"/>
        <v>0</v>
      </c>
      <c r="C6553" t="b">
        <f ca="1"/>
        <v>0</v>
      </c>
    </row>
    <row r="6554" spans="1:3" hidden="1">
      <c r="A6554" t="b">
        <f ca="1"/>
        <v>0</v>
      </c>
      <c r="B6554" t="b">
        <f ca="1"/>
        <v>0</v>
      </c>
      <c r="C6554" t="b">
        <f ca="1"/>
        <v>0</v>
      </c>
    </row>
    <row r="6555" spans="1:3" hidden="1">
      <c r="A6555" t="b">
        <f ca="1"/>
        <v>0</v>
      </c>
      <c r="B6555" t="b">
        <f ca="1"/>
        <v>0</v>
      </c>
      <c r="C6555" t="b">
        <f ca="1"/>
        <v>0</v>
      </c>
    </row>
    <row r="6556" spans="1:3" hidden="1">
      <c r="A6556" t="b">
        <f ca="1"/>
        <v>0</v>
      </c>
      <c r="B6556" t="b">
        <f ca="1"/>
        <v>0</v>
      </c>
      <c r="C6556" t="b">
        <f ca="1"/>
        <v>0</v>
      </c>
    </row>
    <row r="6557" spans="1:3" hidden="1">
      <c r="A6557" t="b">
        <f ca="1"/>
        <v>0</v>
      </c>
      <c r="B6557" t="b">
        <f ca="1"/>
        <v>0</v>
      </c>
      <c r="C6557" t="b">
        <f ca="1"/>
        <v>0</v>
      </c>
    </row>
    <row r="6558" spans="1:3" hidden="1">
      <c r="A6558" t="b">
        <f ca="1"/>
        <v>0</v>
      </c>
      <c r="B6558" t="b">
        <f ca="1"/>
        <v>0</v>
      </c>
      <c r="C6558" t="b">
        <f ca="1"/>
        <v>0</v>
      </c>
    </row>
    <row r="6559" spans="1:3" hidden="1">
      <c r="A6559" t="b">
        <f ca="1"/>
        <v>0</v>
      </c>
      <c r="B6559" t="b">
        <f ca="1"/>
        <v>0</v>
      </c>
      <c r="C6559" t="b">
        <f ca="1"/>
        <v>0</v>
      </c>
    </row>
    <row r="6560" spans="1:3" hidden="1">
      <c r="A6560" t="b">
        <f ca="1"/>
        <v>0</v>
      </c>
      <c r="B6560" t="b">
        <f ca="1"/>
        <v>0</v>
      </c>
      <c r="C6560" t="b">
        <f ca="1"/>
        <v>0</v>
      </c>
    </row>
    <row r="6561" spans="1:3" hidden="1">
      <c r="A6561" t="b">
        <f ca="1"/>
        <v>0</v>
      </c>
      <c r="B6561" t="b">
        <f ca="1"/>
        <v>0</v>
      </c>
      <c r="C6561" t="b">
        <f ca="1"/>
        <v>0</v>
      </c>
    </row>
    <row r="6562" spans="1:3" hidden="1">
      <c r="A6562" t="b">
        <f ca="1"/>
        <v>0</v>
      </c>
      <c r="B6562" t="b">
        <f ca="1"/>
        <v>0</v>
      </c>
      <c r="C6562" t="b">
        <f ca="1"/>
        <v>0</v>
      </c>
    </row>
    <row r="6563" spans="1:3" hidden="1">
      <c r="A6563" t="b">
        <f ca="1"/>
        <v>0</v>
      </c>
      <c r="B6563" t="b">
        <f ca="1"/>
        <v>0</v>
      </c>
      <c r="C6563" t="b">
        <f ca="1"/>
        <v>0</v>
      </c>
    </row>
    <row r="6564" spans="1:3" hidden="1">
      <c r="A6564" t="b">
        <f ca="1"/>
        <v>0</v>
      </c>
      <c r="B6564" t="b">
        <f ca="1"/>
        <v>0</v>
      </c>
      <c r="C6564" t="b">
        <f ca="1"/>
        <v>0</v>
      </c>
    </row>
    <row r="6565" spans="1:3" hidden="1">
      <c r="A6565" t="b">
        <f ca="1"/>
        <v>0</v>
      </c>
      <c r="B6565" t="b">
        <f ca="1"/>
        <v>0</v>
      </c>
      <c r="C6565" t="b">
        <f ca="1"/>
        <v>0</v>
      </c>
    </row>
    <row r="6566" spans="1:3" hidden="1">
      <c r="A6566" t="b">
        <f ca="1"/>
        <v>0</v>
      </c>
      <c r="B6566" t="b">
        <f ca="1"/>
        <v>0</v>
      </c>
      <c r="C6566" t="b">
        <f ca="1"/>
        <v>0</v>
      </c>
    </row>
    <row r="6567" spans="1:3" hidden="1">
      <c r="A6567" t="b">
        <f ca="1"/>
        <v>0</v>
      </c>
      <c r="B6567" t="b">
        <f ca="1"/>
        <v>0</v>
      </c>
      <c r="C6567" t="b">
        <f ca="1"/>
        <v>0</v>
      </c>
    </row>
    <row r="6568" spans="1:3" hidden="1">
      <c r="A6568" t="b">
        <f ca="1"/>
        <v>0</v>
      </c>
      <c r="B6568" t="b">
        <f ca="1"/>
        <v>0</v>
      </c>
      <c r="C6568" t="b">
        <f ca="1"/>
        <v>0</v>
      </c>
    </row>
    <row r="6569" spans="1:3" hidden="1">
      <c r="A6569" t="b">
        <f ca="1"/>
        <v>0</v>
      </c>
      <c r="B6569" t="b">
        <f ca="1"/>
        <v>0</v>
      </c>
      <c r="C6569" t="b">
        <f ca="1"/>
        <v>0</v>
      </c>
    </row>
    <row r="6570" spans="1:3" hidden="1">
      <c r="A6570" t="b">
        <f ca="1"/>
        <v>0</v>
      </c>
      <c r="B6570" t="b">
        <f ca="1"/>
        <v>0</v>
      </c>
      <c r="C6570" t="b">
        <f ca="1"/>
        <v>0</v>
      </c>
    </row>
    <row r="6571" spans="1:3" hidden="1">
      <c r="A6571" t="b">
        <f ca="1"/>
        <v>0</v>
      </c>
      <c r="B6571" t="b">
        <f ca="1"/>
        <v>0</v>
      </c>
      <c r="C6571" t="b">
        <f ca="1"/>
        <v>0</v>
      </c>
    </row>
    <row r="6572" spans="1:3" hidden="1">
      <c r="A6572" t="b">
        <f ca="1"/>
        <v>0</v>
      </c>
      <c r="B6572" t="b">
        <f ca="1"/>
        <v>0</v>
      </c>
      <c r="C6572" t="b">
        <f ca="1"/>
        <v>0</v>
      </c>
    </row>
    <row r="6573" spans="1:3" hidden="1">
      <c r="A6573" t="b">
        <f ca="1"/>
        <v>0</v>
      </c>
      <c r="B6573" t="b">
        <f ca="1"/>
        <v>0</v>
      </c>
      <c r="C6573" t="b">
        <f ca="1"/>
        <v>0</v>
      </c>
    </row>
    <row r="6574" spans="1:3" hidden="1">
      <c r="A6574" t="b">
        <f ca="1"/>
        <v>0</v>
      </c>
      <c r="B6574" t="b">
        <f ca="1"/>
        <v>0</v>
      </c>
      <c r="C6574" t="b">
        <f ca="1"/>
        <v>0</v>
      </c>
    </row>
    <row r="6575" spans="1:3" hidden="1">
      <c r="A6575" t="b">
        <f ca="1"/>
        <v>0</v>
      </c>
      <c r="B6575" t="b">
        <f ca="1"/>
        <v>0</v>
      </c>
      <c r="C6575" t="b">
        <f ca="1"/>
        <v>0</v>
      </c>
    </row>
    <row r="6576" spans="1:3" hidden="1">
      <c r="A6576" t="b">
        <f ca="1"/>
        <v>0</v>
      </c>
      <c r="B6576" t="b">
        <f ca="1"/>
        <v>0</v>
      </c>
      <c r="C6576" t="b">
        <f ca="1"/>
        <v>0</v>
      </c>
    </row>
    <row r="6577" spans="1:3" hidden="1">
      <c r="A6577" t="b">
        <f ca="1"/>
        <v>0</v>
      </c>
      <c r="B6577" t="b">
        <f ca="1"/>
        <v>0</v>
      </c>
      <c r="C6577" t="b">
        <f ca="1"/>
        <v>0</v>
      </c>
    </row>
    <row r="6578" spans="1:3" hidden="1">
      <c r="A6578" t="b">
        <f ca="1"/>
        <v>0</v>
      </c>
      <c r="B6578" t="b">
        <f ca="1"/>
        <v>0</v>
      </c>
      <c r="C6578" t="b">
        <f ca="1"/>
        <v>0</v>
      </c>
    </row>
    <row r="6579" spans="1:3" hidden="1">
      <c r="A6579" t="b">
        <f ca="1"/>
        <v>0</v>
      </c>
      <c r="B6579" t="b">
        <f ca="1"/>
        <v>0</v>
      </c>
      <c r="C6579" t="b">
        <f ca="1"/>
        <v>0</v>
      </c>
    </row>
    <row r="6580" spans="1:3" hidden="1">
      <c r="A6580" t="b">
        <f ca="1"/>
        <v>0</v>
      </c>
      <c r="B6580" t="b">
        <f ca="1"/>
        <v>0</v>
      </c>
      <c r="C6580" t="b">
        <f ca="1"/>
        <v>0</v>
      </c>
    </row>
    <row r="6581" spans="1:3" hidden="1">
      <c r="A6581" t="b">
        <f ca="1"/>
        <v>0</v>
      </c>
      <c r="B6581" t="b">
        <f ca="1"/>
        <v>0</v>
      </c>
      <c r="C6581" t="b">
        <f ca="1"/>
        <v>0</v>
      </c>
    </row>
    <row r="6582" spans="1:3" hidden="1">
      <c r="A6582" t="b">
        <f ca="1"/>
        <v>0</v>
      </c>
      <c r="B6582" t="b">
        <f ca="1"/>
        <v>0</v>
      </c>
      <c r="C6582" t="b">
        <f ca="1"/>
        <v>0</v>
      </c>
    </row>
    <row r="6583" spans="1:3" hidden="1">
      <c r="A6583" t="b">
        <f ca="1"/>
        <v>0</v>
      </c>
      <c r="B6583" t="b">
        <f ca="1"/>
        <v>0</v>
      </c>
      <c r="C6583" t="b">
        <f ca="1"/>
        <v>0</v>
      </c>
    </row>
    <row r="6584" spans="1:3" hidden="1">
      <c r="A6584" t="b">
        <f ca="1"/>
        <v>0</v>
      </c>
      <c r="B6584" t="b">
        <f ca="1"/>
        <v>0</v>
      </c>
      <c r="C6584" t="b">
        <f ca="1"/>
        <v>0</v>
      </c>
    </row>
    <row r="6585" spans="1:3" hidden="1">
      <c r="A6585" t="b">
        <f ca="1"/>
        <v>0</v>
      </c>
      <c r="B6585" t="b">
        <f ca="1"/>
        <v>0</v>
      </c>
      <c r="C6585" t="b">
        <f ca="1"/>
        <v>0</v>
      </c>
    </row>
    <row r="6586" spans="1:3" hidden="1">
      <c r="A6586" t="b">
        <f ca="1"/>
        <v>0</v>
      </c>
      <c r="B6586" t="b">
        <f ca="1"/>
        <v>0</v>
      </c>
      <c r="C6586" t="b">
        <f ca="1"/>
        <v>0</v>
      </c>
    </row>
    <row r="6587" spans="1:3" hidden="1">
      <c r="A6587" t="b">
        <f ca="1"/>
        <v>0</v>
      </c>
      <c r="B6587" t="b">
        <f ca="1"/>
        <v>0</v>
      </c>
      <c r="C6587" t="b">
        <f ca="1"/>
        <v>0</v>
      </c>
    </row>
    <row r="6588" spans="1:3" hidden="1">
      <c r="A6588" t="b">
        <f ca="1"/>
        <v>0</v>
      </c>
      <c r="B6588" t="b">
        <f ca="1"/>
        <v>0</v>
      </c>
      <c r="C6588" t="b">
        <f ca="1"/>
        <v>0</v>
      </c>
    </row>
    <row r="6589" spans="1:3" hidden="1">
      <c r="A6589" t="b">
        <f ca="1"/>
        <v>0</v>
      </c>
      <c r="B6589" t="b">
        <f ca="1"/>
        <v>0</v>
      </c>
      <c r="C6589" t="b">
        <f ca="1"/>
        <v>0</v>
      </c>
    </row>
    <row r="6590" spans="1:3" hidden="1">
      <c r="A6590" t="b">
        <f ca="1"/>
        <v>0</v>
      </c>
      <c r="B6590" t="b">
        <f ca="1"/>
        <v>0</v>
      </c>
      <c r="C6590" t="b">
        <f ca="1"/>
        <v>0</v>
      </c>
    </row>
    <row r="6591" spans="1:3" hidden="1">
      <c r="A6591" t="b">
        <f ca="1"/>
        <v>0</v>
      </c>
      <c r="B6591" t="b">
        <f ca="1"/>
        <v>0</v>
      </c>
      <c r="C6591" t="b">
        <f ca="1"/>
        <v>0</v>
      </c>
    </row>
    <row r="6592" spans="1:3" hidden="1">
      <c r="A6592" t="b">
        <f ca="1"/>
        <v>0</v>
      </c>
      <c r="B6592" t="b">
        <f ca="1"/>
        <v>0</v>
      </c>
      <c r="C6592" t="b">
        <f ca="1"/>
        <v>0</v>
      </c>
    </row>
    <row r="6593" spans="1:3" hidden="1">
      <c r="A6593" t="b">
        <f ca="1"/>
        <v>0</v>
      </c>
      <c r="B6593" t="b">
        <f ca="1"/>
        <v>0</v>
      </c>
      <c r="C6593" t="b">
        <f ca="1"/>
        <v>0</v>
      </c>
    </row>
    <row r="6594" spans="1:3" hidden="1">
      <c r="A6594" t="b">
        <f ca="1"/>
        <v>0</v>
      </c>
      <c r="B6594" t="b">
        <f ca="1"/>
        <v>0</v>
      </c>
      <c r="C6594" t="b">
        <f ca="1"/>
        <v>0</v>
      </c>
    </row>
    <row r="6595" spans="1:3" hidden="1">
      <c r="A6595" t="b">
        <f ca="1"/>
        <v>0</v>
      </c>
      <c r="B6595" t="b">
        <f ca="1"/>
        <v>0</v>
      </c>
      <c r="C6595" t="b">
        <f ca="1"/>
        <v>0</v>
      </c>
    </row>
    <row r="6596" spans="1:3" hidden="1">
      <c r="A6596" t="b">
        <f ca="1"/>
        <v>0</v>
      </c>
      <c r="B6596" t="b">
        <f ca="1"/>
        <v>0</v>
      </c>
      <c r="C6596" t="b">
        <f ca="1"/>
        <v>0</v>
      </c>
    </row>
    <row r="6597" spans="1:3" hidden="1">
      <c r="A6597" t="b">
        <f ca="1"/>
        <v>0</v>
      </c>
      <c r="B6597" t="b">
        <f ca="1"/>
        <v>0</v>
      </c>
      <c r="C6597" t="b">
        <f ca="1"/>
        <v>0</v>
      </c>
    </row>
    <row r="6598" spans="1:3" hidden="1">
      <c r="A6598" t="b">
        <f ca="1"/>
        <v>0</v>
      </c>
      <c r="B6598" t="b">
        <f ca="1"/>
        <v>0</v>
      </c>
      <c r="C6598" t="b">
        <f ca="1"/>
        <v>0</v>
      </c>
    </row>
    <row r="6599" spans="1:3" hidden="1">
      <c r="A6599" t="b">
        <f ca="1"/>
        <v>0</v>
      </c>
      <c r="B6599" t="b">
        <f ca="1"/>
        <v>0</v>
      </c>
      <c r="C6599" t="b">
        <f ca="1"/>
        <v>0</v>
      </c>
    </row>
    <row r="6600" spans="1:3" hidden="1">
      <c r="A6600" t="b">
        <f ca="1"/>
        <v>0</v>
      </c>
      <c r="B6600" t="b">
        <f ca="1"/>
        <v>0</v>
      </c>
      <c r="C6600" t="b">
        <f ca="1"/>
        <v>0</v>
      </c>
    </row>
    <row r="6601" spans="1:3" hidden="1">
      <c r="A6601" t="b">
        <f ca="1"/>
        <v>0</v>
      </c>
      <c r="B6601" t="b">
        <f ca="1"/>
        <v>0</v>
      </c>
      <c r="C6601" t="b">
        <f ca="1"/>
        <v>0</v>
      </c>
    </row>
    <row r="6602" spans="1:3" hidden="1">
      <c r="A6602" t="b">
        <f ca="1"/>
        <v>0</v>
      </c>
      <c r="B6602" t="b">
        <f ca="1"/>
        <v>0</v>
      </c>
      <c r="C6602" t="b">
        <f ca="1"/>
        <v>0</v>
      </c>
    </row>
    <row r="6603" spans="1:3" hidden="1">
      <c r="A6603" t="b">
        <f ca="1"/>
        <v>0</v>
      </c>
      <c r="B6603" t="b">
        <f ca="1"/>
        <v>0</v>
      </c>
      <c r="C6603" t="b">
        <f ca="1"/>
        <v>0</v>
      </c>
    </row>
    <row r="6604" spans="1:3" hidden="1">
      <c r="A6604" t="b">
        <f ca="1"/>
        <v>0</v>
      </c>
      <c r="B6604" t="b">
        <f ca="1"/>
        <v>0</v>
      </c>
      <c r="C6604" t="b">
        <f ca="1"/>
        <v>0</v>
      </c>
    </row>
    <row r="6605" spans="1:3" hidden="1">
      <c r="A6605" t="b">
        <f ca="1"/>
        <v>0</v>
      </c>
      <c r="B6605" t="b">
        <f ca="1"/>
        <v>0</v>
      </c>
      <c r="C6605" t="b">
        <f ca="1"/>
        <v>0</v>
      </c>
    </row>
    <row r="6606" spans="1:3" hidden="1">
      <c r="A6606" t="b">
        <f ca="1"/>
        <v>0</v>
      </c>
      <c r="B6606" t="b">
        <f ca="1"/>
        <v>0</v>
      </c>
      <c r="C6606" t="b">
        <f ca="1"/>
        <v>0</v>
      </c>
    </row>
    <row r="6607" spans="1:3" hidden="1">
      <c r="A6607" t="b">
        <f ca="1"/>
        <v>0</v>
      </c>
      <c r="B6607" t="b">
        <f ca="1"/>
        <v>0</v>
      </c>
      <c r="C6607" t="b">
        <f ca="1"/>
        <v>0</v>
      </c>
    </row>
    <row r="6608" spans="1:3" hidden="1">
      <c r="A6608" t="b">
        <f ca="1"/>
        <v>0</v>
      </c>
      <c r="B6608" t="b">
        <f ca="1"/>
        <v>0</v>
      </c>
      <c r="C6608" t="b">
        <f ca="1"/>
        <v>0</v>
      </c>
    </row>
    <row r="6609" spans="1:3" hidden="1">
      <c r="A6609" t="b">
        <f ca="1"/>
        <v>0</v>
      </c>
      <c r="B6609" t="b">
        <f ca="1"/>
        <v>0</v>
      </c>
      <c r="C6609" t="b">
        <f ca="1"/>
        <v>0</v>
      </c>
    </row>
    <row r="6610" spans="1:3" hidden="1">
      <c r="A6610" t="b">
        <f ca="1"/>
        <v>0</v>
      </c>
      <c r="B6610" t="b">
        <f ca="1"/>
        <v>0</v>
      </c>
      <c r="C6610" t="b">
        <f ca="1"/>
        <v>0</v>
      </c>
    </row>
    <row r="6611" spans="1:3" hidden="1">
      <c r="A6611" t="b">
        <f ca="1"/>
        <v>0</v>
      </c>
      <c r="B6611" t="b">
        <f ca="1"/>
        <v>0</v>
      </c>
      <c r="C6611" t="b">
        <f ca="1"/>
        <v>0</v>
      </c>
    </row>
    <row r="6612" spans="1:3" hidden="1">
      <c r="A6612" t="b">
        <f ca="1"/>
        <v>0</v>
      </c>
      <c r="B6612" t="b">
        <f ca="1"/>
        <v>0</v>
      </c>
      <c r="C6612" t="b">
        <f ca="1"/>
        <v>0</v>
      </c>
    </row>
    <row r="6613" spans="1:3" hidden="1">
      <c r="A6613" t="b">
        <f ca="1"/>
        <v>0</v>
      </c>
      <c r="B6613" t="b">
        <f ca="1"/>
        <v>0</v>
      </c>
      <c r="C6613" t="b">
        <f ca="1"/>
        <v>0</v>
      </c>
    </row>
    <row r="6614" spans="1:3" hidden="1">
      <c r="A6614" t="b">
        <f ca="1"/>
        <v>0</v>
      </c>
      <c r="B6614" t="b">
        <f ca="1"/>
        <v>0</v>
      </c>
      <c r="C6614" t="b">
        <f ca="1"/>
        <v>0</v>
      </c>
    </row>
    <row r="6615" spans="1:3" hidden="1">
      <c r="A6615" t="b">
        <f ca="1"/>
        <v>0</v>
      </c>
      <c r="B6615" t="b">
        <f ca="1"/>
        <v>0</v>
      </c>
      <c r="C6615" t="b">
        <f ca="1"/>
        <v>0</v>
      </c>
    </row>
    <row r="6616" spans="1:3" hidden="1">
      <c r="A6616" t="b">
        <f ca="1"/>
        <v>0</v>
      </c>
      <c r="B6616" t="b">
        <f ca="1"/>
        <v>0</v>
      </c>
      <c r="C6616" t="b">
        <f ca="1"/>
        <v>0</v>
      </c>
    </row>
    <row r="6617" spans="1:3" hidden="1">
      <c r="A6617" t="b">
        <f ca="1"/>
        <v>0</v>
      </c>
      <c r="B6617" t="b">
        <f ca="1"/>
        <v>0</v>
      </c>
      <c r="C6617" t="b">
        <f ca="1"/>
        <v>0</v>
      </c>
    </row>
    <row r="6618" spans="1:3" hidden="1">
      <c r="A6618" t="b">
        <f ca="1"/>
        <v>0</v>
      </c>
      <c r="B6618" t="b">
        <f ca="1"/>
        <v>0</v>
      </c>
      <c r="C6618" t="b">
        <f ca="1"/>
        <v>0</v>
      </c>
    </row>
    <row r="6619" spans="1:3" hidden="1">
      <c r="A6619" t="b">
        <f ca="1"/>
        <v>0</v>
      </c>
      <c r="B6619" t="b">
        <f ca="1"/>
        <v>0</v>
      </c>
      <c r="C6619" t="b">
        <f ca="1"/>
        <v>0</v>
      </c>
    </row>
    <row r="6620" spans="1:3" hidden="1">
      <c r="A6620" t="b">
        <f ca="1"/>
        <v>0</v>
      </c>
      <c r="B6620" t="b">
        <f ca="1"/>
        <v>0</v>
      </c>
      <c r="C6620" t="b">
        <f ca="1"/>
        <v>0</v>
      </c>
    </row>
    <row r="6621" spans="1:3" hidden="1">
      <c r="A6621" t="b">
        <f ca="1"/>
        <v>0</v>
      </c>
      <c r="B6621" t="b">
        <f ca="1"/>
        <v>0</v>
      </c>
      <c r="C6621" t="b">
        <f ca="1"/>
        <v>0</v>
      </c>
    </row>
    <row r="6622" spans="1:3" hidden="1">
      <c r="A6622" t="b">
        <f ca="1"/>
        <v>0</v>
      </c>
      <c r="B6622" t="b">
        <f ca="1"/>
        <v>0</v>
      </c>
      <c r="C6622" t="b">
        <f ca="1"/>
        <v>0</v>
      </c>
    </row>
    <row r="6623" spans="1:3" hidden="1">
      <c r="A6623" t="b">
        <f ca="1"/>
        <v>0</v>
      </c>
      <c r="B6623" t="b">
        <f ca="1"/>
        <v>0</v>
      </c>
      <c r="C6623" t="b">
        <f ca="1"/>
        <v>0</v>
      </c>
    </row>
    <row r="6624" spans="1:3" hidden="1">
      <c r="A6624" t="b">
        <f ca="1"/>
        <v>0</v>
      </c>
      <c r="B6624" t="b">
        <f ca="1"/>
        <v>0</v>
      </c>
      <c r="C6624" t="b">
        <f ca="1"/>
        <v>0</v>
      </c>
    </row>
    <row r="6625" spans="1:3" hidden="1">
      <c r="A6625" t="b">
        <f ca="1"/>
        <v>0</v>
      </c>
      <c r="B6625" t="b">
        <f ca="1"/>
        <v>0</v>
      </c>
      <c r="C6625" t="b">
        <f ca="1"/>
        <v>0</v>
      </c>
    </row>
    <row r="6626" spans="1:3" hidden="1">
      <c r="A6626" t="b">
        <f ca="1"/>
        <v>0</v>
      </c>
      <c r="B6626" t="b">
        <f ca="1"/>
        <v>0</v>
      </c>
      <c r="C6626" t="b">
        <f ca="1"/>
        <v>0</v>
      </c>
    </row>
    <row r="6627" spans="1:3" hidden="1">
      <c r="A6627" t="b">
        <f ca="1"/>
        <v>0</v>
      </c>
      <c r="B6627" t="b">
        <f ca="1"/>
        <v>0</v>
      </c>
      <c r="C6627" t="b">
        <f ca="1"/>
        <v>0</v>
      </c>
    </row>
    <row r="6628" spans="1:3" hidden="1">
      <c r="A6628" t="b">
        <f ca="1"/>
        <v>0</v>
      </c>
      <c r="B6628" t="b">
        <f ca="1"/>
        <v>0</v>
      </c>
      <c r="C6628" t="b">
        <f ca="1"/>
        <v>0</v>
      </c>
    </row>
    <row r="6629" spans="1:3" hidden="1">
      <c r="A6629" t="b">
        <f ca="1"/>
        <v>0</v>
      </c>
      <c r="B6629" t="b">
        <f ca="1"/>
        <v>0</v>
      </c>
      <c r="C6629" t="b">
        <f ca="1"/>
        <v>0</v>
      </c>
    </row>
    <row r="6630" spans="1:3" hidden="1">
      <c r="A6630" t="b">
        <f ca="1"/>
        <v>0</v>
      </c>
      <c r="B6630" t="b">
        <f ca="1"/>
        <v>0</v>
      </c>
      <c r="C6630" t="b">
        <f ca="1"/>
        <v>0</v>
      </c>
    </row>
    <row r="6631" spans="1:3" hidden="1">
      <c r="A6631" t="b">
        <f ca="1"/>
        <v>0</v>
      </c>
      <c r="B6631" t="b">
        <f ca="1"/>
        <v>0</v>
      </c>
      <c r="C6631" t="b">
        <f ca="1"/>
        <v>0</v>
      </c>
    </row>
    <row r="6632" spans="1:3" hidden="1">
      <c r="A6632" t="b">
        <f ca="1"/>
        <v>0</v>
      </c>
      <c r="B6632" t="b">
        <f ca="1"/>
        <v>0</v>
      </c>
      <c r="C6632" t="b">
        <f ca="1"/>
        <v>0</v>
      </c>
    </row>
    <row r="6633" spans="1:3" hidden="1">
      <c r="A6633" t="b">
        <f ca="1"/>
        <v>0</v>
      </c>
      <c r="B6633" t="b">
        <f ca="1"/>
        <v>0</v>
      </c>
      <c r="C6633" t="b">
        <f ca="1"/>
        <v>0</v>
      </c>
    </row>
    <row r="6634" spans="1:3" hidden="1">
      <c r="A6634" t="b">
        <f ca="1"/>
        <v>0</v>
      </c>
      <c r="B6634" t="b">
        <f ca="1"/>
        <v>0</v>
      </c>
      <c r="C6634" t="b">
        <f ca="1"/>
        <v>0</v>
      </c>
    </row>
    <row r="6635" spans="1:3" hidden="1">
      <c r="A6635" t="b">
        <f ca="1"/>
        <v>0</v>
      </c>
      <c r="B6635" t="b">
        <f ca="1"/>
        <v>0</v>
      </c>
      <c r="C6635" t="b">
        <f ca="1"/>
        <v>0</v>
      </c>
    </row>
    <row r="6636" spans="1:3" hidden="1">
      <c r="A6636" t="b">
        <f ca="1"/>
        <v>0</v>
      </c>
      <c r="B6636" t="b">
        <f ca="1"/>
        <v>0</v>
      </c>
      <c r="C6636" t="b">
        <f ca="1"/>
        <v>0</v>
      </c>
    </row>
    <row r="6637" spans="1:3" hidden="1">
      <c r="A6637" t="b">
        <f ca="1"/>
        <v>0</v>
      </c>
      <c r="B6637" t="b">
        <f ca="1"/>
        <v>0</v>
      </c>
      <c r="C6637" t="b">
        <f ca="1"/>
        <v>0</v>
      </c>
    </row>
    <row r="6638" spans="1:3" hidden="1">
      <c r="A6638" t="b">
        <f ca="1"/>
        <v>0</v>
      </c>
      <c r="B6638" t="b">
        <f ca="1"/>
        <v>0</v>
      </c>
      <c r="C6638" t="b">
        <f ca="1"/>
        <v>0</v>
      </c>
    </row>
    <row r="6639" spans="1:3" hidden="1">
      <c r="A6639" t="b">
        <f ca="1"/>
        <v>0</v>
      </c>
      <c r="B6639" t="b">
        <f ca="1"/>
        <v>0</v>
      </c>
      <c r="C6639" t="b">
        <f ca="1"/>
        <v>0</v>
      </c>
    </row>
    <row r="6640" spans="1:3" hidden="1">
      <c r="A6640" t="b">
        <f ca="1"/>
        <v>0</v>
      </c>
      <c r="B6640" t="b">
        <f ca="1"/>
        <v>0</v>
      </c>
      <c r="C6640" t="b">
        <f ca="1"/>
        <v>0</v>
      </c>
    </row>
    <row r="6641" spans="1:3" hidden="1">
      <c r="A6641" t="b">
        <f ca="1"/>
        <v>0</v>
      </c>
      <c r="B6641" t="b">
        <f ca="1"/>
        <v>0</v>
      </c>
      <c r="C6641" t="b">
        <f ca="1"/>
        <v>0</v>
      </c>
    </row>
    <row r="6642" spans="1:3" hidden="1">
      <c r="A6642" t="b">
        <f ca="1"/>
        <v>0</v>
      </c>
      <c r="B6642" t="b">
        <f ca="1"/>
        <v>0</v>
      </c>
      <c r="C6642" t="b">
        <f ca="1"/>
        <v>0</v>
      </c>
    </row>
    <row r="6643" spans="1:3" hidden="1">
      <c r="A6643" t="b">
        <f ca="1"/>
        <v>0</v>
      </c>
      <c r="B6643" t="b">
        <f ca="1"/>
        <v>0</v>
      </c>
      <c r="C6643" t="b">
        <f ca="1"/>
        <v>0</v>
      </c>
    </row>
    <row r="6644" spans="1:3" hidden="1">
      <c r="A6644" t="b">
        <f ca="1"/>
        <v>0</v>
      </c>
      <c r="B6644" t="b">
        <f ca="1"/>
        <v>0</v>
      </c>
      <c r="C6644" t="b">
        <f ca="1"/>
        <v>0</v>
      </c>
    </row>
    <row r="6645" spans="1:3" hidden="1">
      <c r="A6645" t="b">
        <f ca="1"/>
        <v>0</v>
      </c>
      <c r="B6645" t="b">
        <f ca="1"/>
        <v>0</v>
      </c>
      <c r="C6645" t="b">
        <f ca="1"/>
        <v>0</v>
      </c>
    </row>
    <row r="6646" spans="1:3" hidden="1">
      <c r="A6646" t="b">
        <f ca="1"/>
        <v>0</v>
      </c>
      <c r="B6646" t="b">
        <f ca="1"/>
        <v>0</v>
      </c>
      <c r="C6646" t="b">
        <f ca="1"/>
        <v>0</v>
      </c>
    </row>
    <row r="6647" spans="1:3" hidden="1">
      <c r="A6647" t="b">
        <f ca="1"/>
        <v>0</v>
      </c>
      <c r="B6647" t="b">
        <f ca="1"/>
        <v>0</v>
      </c>
      <c r="C6647" t="b">
        <f ca="1"/>
        <v>0</v>
      </c>
    </row>
    <row r="6648" spans="1:3" hidden="1">
      <c r="A6648" t="b">
        <f ca="1"/>
        <v>0</v>
      </c>
      <c r="B6648" t="b">
        <f ca="1"/>
        <v>0</v>
      </c>
      <c r="C6648" t="b">
        <f ca="1"/>
        <v>0</v>
      </c>
    </row>
    <row r="6649" spans="1:3" hidden="1">
      <c r="A6649" t="b">
        <f ca="1"/>
        <v>0</v>
      </c>
      <c r="B6649" t="b">
        <f ca="1"/>
        <v>0</v>
      </c>
      <c r="C6649" t="b">
        <f ca="1"/>
        <v>0</v>
      </c>
    </row>
    <row r="6650" spans="1:3" hidden="1">
      <c r="A6650" t="b">
        <f ca="1"/>
        <v>0</v>
      </c>
      <c r="B6650" t="b">
        <f ca="1"/>
        <v>0</v>
      </c>
      <c r="C6650" t="b">
        <f ca="1"/>
        <v>0</v>
      </c>
    </row>
    <row r="6651" spans="1:3" hidden="1">
      <c r="A6651" t="b">
        <f ca="1"/>
        <v>0</v>
      </c>
      <c r="B6651" t="b">
        <f ca="1"/>
        <v>0</v>
      </c>
      <c r="C6651" t="b">
        <f ca="1"/>
        <v>0</v>
      </c>
    </row>
    <row r="6652" spans="1:3" hidden="1">
      <c r="A6652" t="b">
        <f ca="1"/>
        <v>0</v>
      </c>
      <c r="B6652" t="b">
        <f ca="1"/>
        <v>0</v>
      </c>
      <c r="C6652" t="b">
        <f ca="1"/>
        <v>0</v>
      </c>
    </row>
    <row r="6653" spans="1:3" hidden="1">
      <c r="A6653" t="b">
        <f ca="1"/>
        <v>0</v>
      </c>
      <c r="B6653" t="b">
        <f ca="1"/>
        <v>0</v>
      </c>
      <c r="C6653" t="b">
        <f ca="1"/>
        <v>0</v>
      </c>
    </row>
    <row r="6654" spans="1:3" hidden="1">
      <c r="A6654" t="b">
        <f ca="1"/>
        <v>0</v>
      </c>
      <c r="B6654" t="b">
        <f ca="1"/>
        <v>0</v>
      </c>
      <c r="C6654" t="b">
        <f ca="1"/>
        <v>0</v>
      </c>
    </row>
    <row r="6655" spans="1:3" hidden="1">
      <c r="A6655" t="b">
        <f ca="1"/>
        <v>0</v>
      </c>
      <c r="B6655" t="b">
        <f ca="1"/>
        <v>0</v>
      </c>
      <c r="C6655" t="b">
        <f ca="1"/>
        <v>0</v>
      </c>
    </row>
    <row r="6656" spans="1:3" hidden="1">
      <c r="A6656" t="b">
        <f ca="1"/>
        <v>0</v>
      </c>
      <c r="B6656" t="b">
        <f ca="1"/>
        <v>0</v>
      </c>
      <c r="C6656" t="b">
        <f ca="1"/>
        <v>0</v>
      </c>
    </row>
    <row r="6657" spans="1:3" hidden="1">
      <c r="A6657" t="b">
        <f ca="1"/>
        <v>0</v>
      </c>
      <c r="B6657" t="b">
        <f ca="1"/>
        <v>0</v>
      </c>
      <c r="C6657" t="b">
        <f ca="1"/>
        <v>0</v>
      </c>
    </row>
    <row r="6658" spans="1:3" hidden="1">
      <c r="A6658" t="b">
        <f ca="1"/>
        <v>0</v>
      </c>
      <c r="B6658" t="b">
        <f ca="1"/>
        <v>0</v>
      </c>
      <c r="C6658" t="b">
        <f ca="1"/>
        <v>0</v>
      </c>
    </row>
    <row r="6659" spans="1:3" hidden="1">
      <c r="A6659" t="b">
        <f ca="1"/>
        <v>0</v>
      </c>
      <c r="B6659" t="b">
        <f ca="1"/>
        <v>0</v>
      </c>
      <c r="C6659" t="b">
        <f ca="1"/>
        <v>0</v>
      </c>
    </row>
    <row r="6660" spans="1:3" hidden="1">
      <c r="A6660" t="b">
        <f ca="1"/>
        <v>0</v>
      </c>
      <c r="B6660" t="b">
        <f ca="1"/>
        <v>0</v>
      </c>
      <c r="C6660" t="b">
        <f ca="1"/>
        <v>0</v>
      </c>
    </row>
    <row r="6661" spans="1:3" hidden="1">
      <c r="A6661" t="b">
        <f ca="1"/>
        <v>0</v>
      </c>
      <c r="B6661" t="b">
        <f ca="1"/>
        <v>0</v>
      </c>
      <c r="C6661" t="b">
        <f ca="1"/>
        <v>0</v>
      </c>
    </row>
    <row r="6662" spans="1:3" hidden="1">
      <c r="A6662" t="b">
        <f ca="1"/>
        <v>0</v>
      </c>
      <c r="B6662" t="b">
        <f ca="1"/>
        <v>0</v>
      </c>
      <c r="C6662" t="b">
        <f ca="1"/>
        <v>0</v>
      </c>
    </row>
    <row r="6663" spans="1:3" hidden="1">
      <c r="A6663" t="b">
        <f ca="1"/>
        <v>0</v>
      </c>
      <c r="B6663" t="b">
        <f ca="1"/>
        <v>0</v>
      </c>
      <c r="C6663" t="b">
        <f ca="1"/>
        <v>0</v>
      </c>
    </row>
    <row r="6664" spans="1:3" hidden="1">
      <c r="A6664" t="b">
        <f ca="1"/>
        <v>0</v>
      </c>
      <c r="B6664" t="b">
        <f ca="1"/>
        <v>0</v>
      </c>
      <c r="C6664" t="b">
        <f ca="1"/>
        <v>0</v>
      </c>
    </row>
    <row r="6665" spans="1:3" hidden="1">
      <c r="A6665" t="b">
        <f ca="1"/>
        <v>0</v>
      </c>
      <c r="B6665" t="b">
        <f ca="1"/>
        <v>0</v>
      </c>
      <c r="C6665" t="b">
        <f ca="1"/>
        <v>0</v>
      </c>
    </row>
    <row r="6666" spans="1:3" hidden="1">
      <c r="A6666" t="b">
        <f ca="1"/>
        <v>0</v>
      </c>
      <c r="B6666" t="b">
        <f ca="1"/>
        <v>0</v>
      </c>
      <c r="C6666" t="b">
        <f ca="1"/>
        <v>0</v>
      </c>
    </row>
    <row r="6667" spans="1:3" hidden="1">
      <c r="A6667" t="b">
        <f ca="1"/>
        <v>0</v>
      </c>
      <c r="B6667" t="b">
        <f ca="1"/>
        <v>0</v>
      </c>
      <c r="C6667" t="b">
        <f ca="1"/>
        <v>0</v>
      </c>
    </row>
    <row r="6668" spans="1:3" hidden="1">
      <c r="A6668" t="b">
        <f ca="1"/>
        <v>0</v>
      </c>
      <c r="B6668" t="b">
        <f ca="1"/>
        <v>0</v>
      </c>
      <c r="C6668" t="b">
        <f ca="1"/>
        <v>0</v>
      </c>
    </row>
    <row r="6669" spans="1:3" hidden="1">
      <c r="A6669" t="b">
        <f ca="1"/>
        <v>0</v>
      </c>
      <c r="B6669" t="b">
        <f ca="1"/>
        <v>0</v>
      </c>
      <c r="C6669" t="b">
        <f ca="1"/>
        <v>0</v>
      </c>
    </row>
    <row r="6670" spans="1:3" hidden="1">
      <c r="A6670" t="b">
        <f ca="1"/>
        <v>0</v>
      </c>
      <c r="B6670" t="b">
        <f ca="1"/>
        <v>0</v>
      </c>
      <c r="C6670" t="b">
        <f ca="1"/>
        <v>0</v>
      </c>
    </row>
    <row r="6671" spans="1:3" hidden="1">
      <c r="A6671" t="b">
        <f ca="1"/>
        <v>0</v>
      </c>
      <c r="B6671" t="b">
        <f ca="1"/>
        <v>0</v>
      </c>
      <c r="C6671" t="b">
        <f ca="1"/>
        <v>0</v>
      </c>
    </row>
    <row r="6672" spans="1:3" hidden="1">
      <c r="A6672" t="b">
        <f ca="1"/>
        <v>0</v>
      </c>
      <c r="B6672" t="b">
        <f ca="1"/>
        <v>0</v>
      </c>
      <c r="C6672" t="b">
        <f ca="1"/>
        <v>0</v>
      </c>
    </row>
    <row r="6673" spans="1:3" hidden="1">
      <c r="A6673" t="b">
        <f ca="1"/>
        <v>0</v>
      </c>
      <c r="B6673" t="b">
        <f ca="1"/>
        <v>0</v>
      </c>
      <c r="C6673" t="b">
        <f ca="1"/>
        <v>0</v>
      </c>
    </row>
    <row r="6674" spans="1:3" hidden="1">
      <c r="A6674" t="b">
        <f ca="1"/>
        <v>0</v>
      </c>
      <c r="B6674" t="b">
        <f ca="1"/>
        <v>0</v>
      </c>
      <c r="C6674" t="b">
        <f ca="1"/>
        <v>0</v>
      </c>
    </row>
    <row r="6675" spans="1:3" hidden="1">
      <c r="A6675" t="b">
        <f ca="1"/>
        <v>0</v>
      </c>
      <c r="B6675" t="b">
        <f ca="1"/>
        <v>0</v>
      </c>
      <c r="C6675" t="b">
        <f ca="1"/>
        <v>0</v>
      </c>
    </row>
    <row r="6676" spans="1:3" hidden="1">
      <c r="A6676" t="b">
        <f ca="1"/>
        <v>0</v>
      </c>
      <c r="B6676" t="b">
        <f ca="1"/>
        <v>0</v>
      </c>
      <c r="C6676" t="b">
        <f ca="1"/>
        <v>0</v>
      </c>
    </row>
    <row r="6677" spans="1:3" hidden="1">
      <c r="A6677" t="b">
        <f ca="1"/>
        <v>0</v>
      </c>
      <c r="B6677" t="b">
        <f ca="1"/>
        <v>0</v>
      </c>
      <c r="C6677" t="b">
        <f ca="1"/>
        <v>0</v>
      </c>
    </row>
    <row r="6678" spans="1:3" hidden="1">
      <c r="A6678" t="b">
        <f ca="1"/>
        <v>0</v>
      </c>
      <c r="B6678" t="b">
        <f ca="1"/>
        <v>0</v>
      </c>
      <c r="C6678" t="b">
        <f ca="1"/>
        <v>0</v>
      </c>
    </row>
    <row r="6679" spans="1:3" hidden="1">
      <c r="A6679" t="b">
        <f ca="1"/>
        <v>0</v>
      </c>
      <c r="B6679" t="b">
        <f ca="1"/>
        <v>0</v>
      </c>
      <c r="C6679" t="b">
        <f ca="1"/>
        <v>0</v>
      </c>
    </row>
    <row r="6680" spans="1:3" hidden="1">
      <c r="A6680" t="b">
        <f ca="1"/>
        <v>0</v>
      </c>
      <c r="B6680" t="b">
        <f ca="1"/>
        <v>0</v>
      </c>
      <c r="C6680" t="b">
        <f ca="1"/>
        <v>0</v>
      </c>
    </row>
    <row r="6681" spans="1:3" hidden="1">
      <c r="A6681" t="b">
        <f ca="1"/>
        <v>0</v>
      </c>
      <c r="B6681" t="b">
        <f ca="1"/>
        <v>0</v>
      </c>
      <c r="C6681" t="b">
        <f ca="1"/>
        <v>0</v>
      </c>
    </row>
    <row r="6682" spans="1:3" hidden="1">
      <c r="A6682" t="b">
        <f ca="1"/>
        <v>0</v>
      </c>
      <c r="B6682" t="b">
        <f ca="1"/>
        <v>0</v>
      </c>
      <c r="C6682" t="b">
        <f ca="1"/>
        <v>0</v>
      </c>
    </row>
    <row r="6683" spans="1:3" hidden="1">
      <c r="A6683" t="b">
        <f ca="1"/>
        <v>0</v>
      </c>
      <c r="B6683" t="b">
        <f ca="1"/>
        <v>0</v>
      </c>
      <c r="C6683" t="b">
        <f ca="1"/>
        <v>0</v>
      </c>
    </row>
    <row r="6684" spans="1:3" hidden="1">
      <c r="A6684" t="b">
        <f ca="1"/>
        <v>0</v>
      </c>
      <c r="B6684" t="b">
        <f ca="1"/>
        <v>0</v>
      </c>
      <c r="C6684" t="b">
        <f ca="1"/>
        <v>0</v>
      </c>
    </row>
    <row r="6685" spans="1:3" hidden="1">
      <c r="A6685" t="b">
        <f ca="1"/>
        <v>0</v>
      </c>
      <c r="B6685" t="b">
        <f ca="1"/>
        <v>0</v>
      </c>
      <c r="C6685" t="b">
        <f ca="1"/>
        <v>0</v>
      </c>
    </row>
    <row r="6686" spans="1:3" hidden="1">
      <c r="A6686" t="b">
        <f ca="1"/>
        <v>0</v>
      </c>
      <c r="B6686" t="b">
        <f ca="1"/>
        <v>0</v>
      </c>
      <c r="C6686" t="b">
        <f ca="1"/>
        <v>0</v>
      </c>
    </row>
    <row r="6687" spans="1:3" hidden="1">
      <c r="A6687" t="b">
        <f ca="1"/>
        <v>0</v>
      </c>
      <c r="B6687" t="b">
        <f ca="1"/>
        <v>0</v>
      </c>
      <c r="C6687" t="b">
        <f ca="1"/>
        <v>0</v>
      </c>
    </row>
    <row r="6688" spans="1:3" hidden="1">
      <c r="A6688" t="b">
        <f ca="1"/>
        <v>0</v>
      </c>
      <c r="B6688" t="b">
        <f ca="1"/>
        <v>0</v>
      </c>
      <c r="C6688" t="b">
        <f ca="1"/>
        <v>0</v>
      </c>
    </row>
    <row r="6689" spans="1:3" hidden="1">
      <c r="A6689" t="b">
        <f ca="1"/>
        <v>0</v>
      </c>
      <c r="B6689" t="b">
        <f ca="1"/>
        <v>0</v>
      </c>
      <c r="C6689" t="b">
        <f ca="1"/>
        <v>0</v>
      </c>
    </row>
    <row r="6690" spans="1:3" hidden="1">
      <c r="A6690" t="b">
        <f ca="1"/>
        <v>0</v>
      </c>
      <c r="B6690" t="b">
        <f ca="1"/>
        <v>0</v>
      </c>
      <c r="C6690" t="b">
        <f ca="1"/>
        <v>0</v>
      </c>
    </row>
    <row r="6691" spans="1:3" hidden="1">
      <c r="A6691" t="b">
        <f ca="1"/>
        <v>0</v>
      </c>
      <c r="B6691" t="b">
        <f ca="1"/>
        <v>0</v>
      </c>
      <c r="C6691" t="b">
        <f ca="1"/>
        <v>0</v>
      </c>
    </row>
    <row r="6692" spans="1:3" hidden="1">
      <c r="A6692" t="b">
        <f ca="1"/>
        <v>0</v>
      </c>
      <c r="B6692" t="b">
        <f ca="1"/>
        <v>0</v>
      </c>
      <c r="C6692" t="b">
        <f ca="1"/>
        <v>0</v>
      </c>
    </row>
    <row r="6693" spans="1:3" hidden="1">
      <c r="A6693" t="b">
        <f ca="1"/>
        <v>0</v>
      </c>
      <c r="B6693" t="b">
        <f ca="1"/>
        <v>0</v>
      </c>
      <c r="C6693" t="b">
        <f ca="1"/>
        <v>0</v>
      </c>
    </row>
    <row r="6694" spans="1:3" hidden="1">
      <c r="A6694" t="b">
        <f ca="1"/>
        <v>0</v>
      </c>
      <c r="B6694" t="b">
        <f ca="1"/>
        <v>0</v>
      </c>
      <c r="C6694" t="b">
        <f ca="1"/>
        <v>0</v>
      </c>
    </row>
    <row r="6695" spans="1:3" hidden="1">
      <c r="A6695" t="b">
        <f ca="1"/>
        <v>0</v>
      </c>
      <c r="B6695" t="b">
        <f ca="1"/>
        <v>0</v>
      </c>
      <c r="C6695" t="b">
        <f ca="1"/>
        <v>0</v>
      </c>
    </row>
    <row r="6696" spans="1:3" hidden="1">
      <c r="A6696" t="b">
        <f ca="1"/>
        <v>0</v>
      </c>
      <c r="B6696" t="b">
        <f ca="1"/>
        <v>0</v>
      </c>
      <c r="C6696" t="b">
        <f ca="1"/>
        <v>0</v>
      </c>
    </row>
    <row r="6697" spans="1:3" hidden="1">
      <c r="A6697" t="b">
        <f ca="1"/>
        <v>0</v>
      </c>
      <c r="B6697" t="b">
        <f ca="1"/>
        <v>0</v>
      </c>
      <c r="C6697" t="b">
        <f ca="1"/>
        <v>0</v>
      </c>
    </row>
    <row r="6698" spans="1:3" hidden="1">
      <c r="A6698" t="b">
        <f ca="1"/>
        <v>0</v>
      </c>
      <c r="B6698" t="b">
        <f ca="1"/>
        <v>0</v>
      </c>
      <c r="C6698" t="b">
        <f ca="1"/>
        <v>0</v>
      </c>
    </row>
    <row r="6699" spans="1:3" hidden="1">
      <c r="A6699" t="b">
        <f ca="1"/>
        <v>0</v>
      </c>
      <c r="B6699" t="b">
        <f ca="1"/>
        <v>0</v>
      </c>
      <c r="C6699" t="b">
        <f ca="1"/>
        <v>0</v>
      </c>
    </row>
    <row r="6700" spans="1:3" hidden="1">
      <c r="A6700" t="b">
        <f ca="1"/>
        <v>0</v>
      </c>
      <c r="B6700" t="b">
        <f ca="1"/>
        <v>0</v>
      </c>
      <c r="C6700" t="b">
        <f ca="1"/>
        <v>0</v>
      </c>
    </row>
    <row r="6701" spans="1:3" hidden="1">
      <c r="A6701" t="b">
        <f ca="1"/>
        <v>0</v>
      </c>
      <c r="B6701" t="b">
        <f ca="1"/>
        <v>0</v>
      </c>
      <c r="C6701" t="b">
        <f ca="1"/>
        <v>0</v>
      </c>
    </row>
    <row r="6702" spans="1:3" hidden="1">
      <c r="A6702" t="b">
        <f ca="1"/>
        <v>0</v>
      </c>
      <c r="B6702" t="b">
        <f ca="1"/>
        <v>0</v>
      </c>
      <c r="C6702" t="b">
        <f ca="1"/>
        <v>0</v>
      </c>
    </row>
    <row r="6703" spans="1:3" hidden="1">
      <c r="A6703" t="b">
        <f ca="1"/>
        <v>0</v>
      </c>
      <c r="B6703" t="b">
        <f ca="1"/>
        <v>0</v>
      </c>
      <c r="C6703" t="b">
        <f ca="1"/>
        <v>0</v>
      </c>
    </row>
    <row r="6704" spans="1:3" hidden="1">
      <c r="A6704" t="b">
        <f ca="1"/>
        <v>0</v>
      </c>
      <c r="B6704" t="b">
        <f ca="1"/>
        <v>0</v>
      </c>
      <c r="C6704" t="b">
        <f ca="1"/>
        <v>0</v>
      </c>
    </row>
    <row r="6705" spans="1:3" hidden="1">
      <c r="A6705" t="b">
        <f ca="1"/>
        <v>0</v>
      </c>
      <c r="B6705" t="b">
        <f ca="1"/>
        <v>0</v>
      </c>
      <c r="C6705" t="b">
        <f ca="1"/>
        <v>0</v>
      </c>
    </row>
    <row r="6706" spans="1:3" hidden="1">
      <c r="A6706" t="b">
        <f ca="1"/>
        <v>0</v>
      </c>
      <c r="B6706" t="b">
        <f ca="1"/>
        <v>0</v>
      </c>
      <c r="C6706" t="b">
        <f ca="1"/>
        <v>0</v>
      </c>
    </row>
    <row r="6707" spans="1:3" hidden="1">
      <c r="A6707" t="b">
        <f ca="1"/>
        <v>0</v>
      </c>
      <c r="B6707" t="b">
        <f ca="1"/>
        <v>0</v>
      </c>
      <c r="C6707" t="b">
        <f ca="1"/>
        <v>0</v>
      </c>
    </row>
    <row r="6708" spans="1:3" hidden="1">
      <c r="A6708" t="b">
        <f ca="1"/>
        <v>0</v>
      </c>
      <c r="B6708" t="b">
        <f ca="1"/>
        <v>0</v>
      </c>
      <c r="C6708" t="b">
        <f ca="1"/>
        <v>0</v>
      </c>
    </row>
    <row r="6709" spans="1:3" hidden="1">
      <c r="A6709" t="b">
        <f ca="1"/>
        <v>0</v>
      </c>
      <c r="B6709" t="b">
        <f ca="1"/>
        <v>0</v>
      </c>
      <c r="C6709" t="b">
        <f ca="1"/>
        <v>0</v>
      </c>
    </row>
    <row r="6710" spans="1:3" hidden="1">
      <c r="A6710" t="b">
        <f ca="1"/>
        <v>0</v>
      </c>
      <c r="B6710" t="b">
        <f ca="1"/>
        <v>0</v>
      </c>
      <c r="C6710" t="b">
        <f ca="1"/>
        <v>0</v>
      </c>
    </row>
    <row r="6711" spans="1:3" hidden="1">
      <c r="A6711" t="b">
        <f ca="1"/>
        <v>0</v>
      </c>
      <c r="B6711" t="b">
        <f ca="1"/>
        <v>0</v>
      </c>
      <c r="C6711" t="b">
        <f ca="1"/>
        <v>0</v>
      </c>
    </row>
    <row r="6712" spans="1:3" hidden="1">
      <c r="A6712" t="b">
        <f ca="1"/>
        <v>0</v>
      </c>
      <c r="B6712" t="b">
        <f ca="1"/>
        <v>0</v>
      </c>
      <c r="C6712" t="b">
        <f ca="1"/>
        <v>0</v>
      </c>
    </row>
    <row r="6713" spans="1:3" hidden="1">
      <c r="A6713" t="b">
        <f ca="1"/>
        <v>0</v>
      </c>
      <c r="B6713" t="b">
        <f ca="1"/>
        <v>0</v>
      </c>
      <c r="C6713" t="b">
        <f ca="1"/>
        <v>0</v>
      </c>
    </row>
    <row r="6714" spans="1:3" hidden="1">
      <c r="A6714" t="b">
        <f ca="1"/>
        <v>0</v>
      </c>
      <c r="B6714" t="b">
        <f ca="1"/>
        <v>0</v>
      </c>
      <c r="C6714" t="b">
        <f ca="1"/>
        <v>0</v>
      </c>
    </row>
    <row r="6715" spans="1:3" hidden="1">
      <c r="A6715" t="b">
        <f ca="1"/>
        <v>0</v>
      </c>
      <c r="B6715" t="b">
        <f ca="1"/>
        <v>0</v>
      </c>
      <c r="C6715" t="b">
        <f ca="1"/>
        <v>0</v>
      </c>
    </row>
    <row r="6716" spans="1:3" hidden="1">
      <c r="A6716" t="b">
        <f ca="1"/>
        <v>0</v>
      </c>
      <c r="B6716" t="b">
        <f ca="1"/>
        <v>0</v>
      </c>
      <c r="C6716" t="b">
        <f ca="1"/>
        <v>0</v>
      </c>
    </row>
    <row r="6717" spans="1:3" hidden="1">
      <c r="A6717" t="b">
        <f ca="1"/>
        <v>0</v>
      </c>
      <c r="B6717" t="b">
        <f ca="1"/>
        <v>0</v>
      </c>
      <c r="C6717" t="b">
        <f ca="1"/>
        <v>0</v>
      </c>
    </row>
    <row r="6718" spans="1:3" hidden="1">
      <c r="A6718" t="b">
        <f ca="1"/>
        <v>0</v>
      </c>
      <c r="B6718" t="b">
        <f ca="1"/>
        <v>0</v>
      </c>
      <c r="C6718" t="b">
        <f ca="1"/>
        <v>0</v>
      </c>
    </row>
    <row r="6719" spans="1:3" hidden="1">
      <c r="A6719" t="b">
        <f ca="1"/>
        <v>0</v>
      </c>
      <c r="B6719" t="b">
        <f ca="1"/>
        <v>0</v>
      </c>
      <c r="C6719" t="b">
        <f ca="1"/>
        <v>0</v>
      </c>
    </row>
    <row r="6720" spans="1:3" hidden="1">
      <c r="A6720" t="b">
        <f ca="1"/>
        <v>0</v>
      </c>
      <c r="B6720" t="b">
        <f ca="1"/>
        <v>0</v>
      </c>
      <c r="C6720" t="b">
        <f ca="1"/>
        <v>0</v>
      </c>
    </row>
    <row r="6721" spans="1:3" hidden="1">
      <c r="A6721" t="b">
        <f ca="1"/>
        <v>0</v>
      </c>
      <c r="B6721" t="b">
        <f ca="1"/>
        <v>0</v>
      </c>
      <c r="C6721" t="b">
        <f ca="1"/>
        <v>0</v>
      </c>
    </row>
    <row r="6722" spans="1:3" hidden="1">
      <c r="A6722" t="b">
        <f ca="1"/>
        <v>0</v>
      </c>
      <c r="B6722" t="b">
        <f ca="1"/>
        <v>0</v>
      </c>
      <c r="C6722" t="b">
        <f ca="1"/>
        <v>0</v>
      </c>
    </row>
    <row r="6723" spans="1:3" hidden="1">
      <c r="A6723" t="b">
        <f ca="1"/>
        <v>0</v>
      </c>
      <c r="B6723" t="b">
        <f ca="1"/>
        <v>0</v>
      </c>
      <c r="C6723" t="b">
        <f ca="1"/>
        <v>0</v>
      </c>
    </row>
    <row r="6724" spans="1:3" hidden="1">
      <c r="A6724" t="b">
        <f ca="1"/>
        <v>0</v>
      </c>
      <c r="B6724" t="b">
        <f ca="1"/>
        <v>0</v>
      </c>
      <c r="C6724" t="b">
        <f ca="1"/>
        <v>0</v>
      </c>
    </row>
    <row r="6725" spans="1:3" hidden="1">
      <c r="A6725" t="b">
        <f ca="1"/>
        <v>0</v>
      </c>
      <c r="B6725" t="b">
        <f ca="1"/>
        <v>0</v>
      </c>
      <c r="C6725" t="b">
        <f ca="1"/>
        <v>0</v>
      </c>
    </row>
    <row r="6726" spans="1:3" hidden="1">
      <c r="A6726" t="b">
        <f ca="1"/>
        <v>0</v>
      </c>
      <c r="B6726" t="b">
        <f ca="1"/>
        <v>0</v>
      </c>
      <c r="C6726" t="b">
        <f ca="1"/>
        <v>0</v>
      </c>
    </row>
    <row r="6727" spans="1:3" hidden="1">
      <c r="A6727" t="b">
        <f ca="1"/>
        <v>0</v>
      </c>
      <c r="B6727" t="b">
        <f ca="1"/>
        <v>0</v>
      </c>
      <c r="C6727" t="b">
        <f ca="1"/>
        <v>0</v>
      </c>
    </row>
    <row r="6728" spans="1:3" hidden="1">
      <c r="A6728" t="b">
        <f ca="1"/>
        <v>0</v>
      </c>
      <c r="B6728" t="b">
        <f ca="1"/>
        <v>0</v>
      </c>
      <c r="C6728" t="b">
        <f ca="1"/>
        <v>0</v>
      </c>
    </row>
    <row r="6729" spans="1:3" hidden="1">
      <c r="A6729" t="b">
        <f ca="1"/>
        <v>0</v>
      </c>
      <c r="B6729" t="b">
        <f ca="1"/>
        <v>0</v>
      </c>
      <c r="C6729" t="b">
        <f ca="1"/>
        <v>0</v>
      </c>
    </row>
    <row r="6730" spans="1:3" hidden="1">
      <c r="A6730" t="b">
        <f ca="1"/>
        <v>0</v>
      </c>
      <c r="B6730" t="b">
        <f ca="1"/>
        <v>0</v>
      </c>
      <c r="C6730" t="b">
        <f ca="1"/>
        <v>0</v>
      </c>
    </row>
    <row r="6731" spans="1:3" hidden="1">
      <c r="A6731" t="b">
        <f ca="1"/>
        <v>0</v>
      </c>
      <c r="B6731" t="b">
        <f ca="1"/>
        <v>0</v>
      </c>
      <c r="C6731" t="b">
        <f ca="1"/>
        <v>0</v>
      </c>
    </row>
    <row r="6732" spans="1:3" hidden="1">
      <c r="A6732" t="b">
        <f ca="1"/>
        <v>0</v>
      </c>
      <c r="B6732" t="b">
        <f ca="1"/>
        <v>0</v>
      </c>
      <c r="C6732" t="b">
        <f ca="1"/>
        <v>0</v>
      </c>
    </row>
    <row r="6733" spans="1:3" hidden="1">
      <c r="A6733" t="b">
        <f ca="1"/>
        <v>0</v>
      </c>
      <c r="B6733" t="b">
        <f ca="1"/>
        <v>0</v>
      </c>
      <c r="C6733" t="b">
        <f ca="1"/>
        <v>0</v>
      </c>
    </row>
    <row r="6734" spans="1:3" hidden="1">
      <c r="A6734" t="b">
        <f ca="1"/>
        <v>0</v>
      </c>
      <c r="B6734" t="b">
        <f ca="1"/>
        <v>0</v>
      </c>
      <c r="C6734" t="b">
        <f ca="1"/>
        <v>0</v>
      </c>
    </row>
    <row r="6735" spans="1:3" hidden="1">
      <c r="A6735" t="b">
        <f ca="1"/>
        <v>0</v>
      </c>
      <c r="B6735" t="b">
        <f ca="1"/>
        <v>0</v>
      </c>
      <c r="C6735" t="b">
        <f ca="1"/>
        <v>0</v>
      </c>
    </row>
    <row r="6736" spans="1:3" hidden="1">
      <c r="A6736" t="b">
        <f ca="1"/>
        <v>0</v>
      </c>
      <c r="B6736" t="b">
        <f ca="1"/>
        <v>0</v>
      </c>
      <c r="C6736" t="b">
        <f ca="1"/>
        <v>0</v>
      </c>
    </row>
    <row r="6737" spans="1:3" hidden="1">
      <c r="A6737" t="b">
        <f ca="1"/>
        <v>0</v>
      </c>
      <c r="B6737" t="b">
        <f ca="1"/>
        <v>0</v>
      </c>
      <c r="C6737" t="b">
        <f ca="1"/>
        <v>0</v>
      </c>
    </row>
    <row r="6738" spans="1:3" hidden="1">
      <c r="A6738" t="b">
        <f ca="1"/>
        <v>0</v>
      </c>
      <c r="B6738" t="b">
        <f ca="1"/>
        <v>0</v>
      </c>
      <c r="C6738" t="b">
        <f ca="1"/>
        <v>0</v>
      </c>
    </row>
    <row r="6739" spans="1:3" hidden="1">
      <c r="A6739" t="b">
        <f ca="1"/>
        <v>0</v>
      </c>
      <c r="B6739" t="b">
        <f ca="1"/>
        <v>0</v>
      </c>
      <c r="C6739" t="b">
        <f ca="1"/>
        <v>0</v>
      </c>
    </row>
    <row r="6740" spans="1:3" hidden="1">
      <c r="A6740" t="b">
        <f ca="1"/>
        <v>0</v>
      </c>
      <c r="B6740" t="b">
        <f ca="1"/>
        <v>0</v>
      </c>
      <c r="C6740" t="b">
        <f ca="1"/>
        <v>0</v>
      </c>
    </row>
    <row r="6741" spans="1:3" hidden="1">
      <c r="A6741" t="b">
        <f ca="1"/>
        <v>0</v>
      </c>
      <c r="B6741" t="b">
        <f ca="1"/>
        <v>0</v>
      </c>
      <c r="C6741" t="b">
        <f ca="1"/>
        <v>0</v>
      </c>
    </row>
    <row r="6742" spans="1:3" hidden="1">
      <c r="A6742" t="b">
        <f ca="1"/>
        <v>0</v>
      </c>
      <c r="B6742" t="b">
        <f ca="1"/>
        <v>0</v>
      </c>
      <c r="C6742" t="b">
        <f ca="1"/>
        <v>0</v>
      </c>
    </row>
    <row r="6743" spans="1:3" hidden="1">
      <c r="A6743" t="b">
        <f ca="1"/>
        <v>0</v>
      </c>
      <c r="B6743" t="b">
        <f ca="1"/>
        <v>0</v>
      </c>
      <c r="C6743" t="b">
        <f ca="1"/>
        <v>0</v>
      </c>
    </row>
    <row r="6744" spans="1:3" hidden="1">
      <c r="A6744" t="b">
        <f ca="1"/>
        <v>0</v>
      </c>
      <c r="B6744" t="b">
        <f ca="1"/>
        <v>0</v>
      </c>
      <c r="C6744" t="b">
        <f ca="1"/>
        <v>0</v>
      </c>
    </row>
    <row r="6745" spans="1:3" hidden="1">
      <c r="A6745" t="b">
        <f ca="1"/>
        <v>0</v>
      </c>
      <c r="B6745" t="b">
        <f ca="1"/>
        <v>0</v>
      </c>
      <c r="C6745" t="b">
        <f ca="1"/>
        <v>0</v>
      </c>
    </row>
    <row r="6746" spans="1:3" hidden="1">
      <c r="A6746" t="b">
        <f ca="1"/>
        <v>0</v>
      </c>
      <c r="B6746" t="b">
        <f ca="1"/>
        <v>0</v>
      </c>
      <c r="C6746" t="b">
        <f ca="1"/>
        <v>0</v>
      </c>
    </row>
    <row r="6747" spans="1:3" hidden="1">
      <c r="A6747" t="b">
        <f ca="1"/>
        <v>0</v>
      </c>
      <c r="B6747" t="b">
        <f ca="1"/>
        <v>0</v>
      </c>
      <c r="C6747" t="b">
        <f ca="1"/>
        <v>0</v>
      </c>
    </row>
    <row r="6748" spans="1:3" hidden="1">
      <c r="A6748" t="b">
        <f ca="1"/>
        <v>0</v>
      </c>
      <c r="B6748" t="b">
        <f ca="1"/>
        <v>0</v>
      </c>
      <c r="C6748" t="b">
        <f ca="1"/>
        <v>0</v>
      </c>
    </row>
    <row r="6749" spans="1:3" hidden="1">
      <c r="A6749" t="b">
        <f ca="1"/>
        <v>0</v>
      </c>
      <c r="B6749" t="b">
        <f ca="1"/>
        <v>0</v>
      </c>
      <c r="C6749" t="b">
        <f ca="1"/>
        <v>0</v>
      </c>
    </row>
    <row r="6750" spans="1:3" hidden="1">
      <c r="A6750" t="b">
        <f ca="1"/>
        <v>0</v>
      </c>
      <c r="B6750" t="b">
        <f ca="1"/>
        <v>0</v>
      </c>
      <c r="C6750" t="b">
        <f ca="1"/>
        <v>0</v>
      </c>
    </row>
    <row r="6751" spans="1:3" hidden="1">
      <c r="A6751" t="b">
        <f ca="1"/>
        <v>0</v>
      </c>
      <c r="B6751" t="b">
        <f ca="1"/>
        <v>0</v>
      </c>
      <c r="C6751" t="b">
        <f ca="1"/>
        <v>0</v>
      </c>
    </row>
    <row r="6752" spans="1:3" hidden="1">
      <c r="A6752" t="b">
        <f ca="1"/>
        <v>0</v>
      </c>
      <c r="B6752" t="b">
        <f ca="1"/>
        <v>0</v>
      </c>
      <c r="C6752" t="b">
        <f ca="1"/>
        <v>0</v>
      </c>
    </row>
    <row r="6753" spans="1:3" hidden="1">
      <c r="A6753" t="b">
        <f ca="1"/>
        <v>0</v>
      </c>
      <c r="B6753" t="b">
        <f ca="1"/>
        <v>0</v>
      </c>
      <c r="C6753" t="b">
        <f ca="1"/>
        <v>0</v>
      </c>
    </row>
    <row r="6754" spans="1:3" hidden="1">
      <c r="A6754" t="b">
        <f ca="1"/>
        <v>0</v>
      </c>
      <c r="B6754" t="b">
        <f ca="1"/>
        <v>0</v>
      </c>
      <c r="C6754" t="b">
        <f ca="1"/>
        <v>0</v>
      </c>
    </row>
    <row r="6755" spans="1:3" hidden="1">
      <c r="A6755" t="b">
        <f ca="1"/>
        <v>0</v>
      </c>
      <c r="B6755" t="b">
        <f ca="1"/>
        <v>0</v>
      </c>
      <c r="C6755" t="b">
        <f ca="1"/>
        <v>0</v>
      </c>
    </row>
    <row r="6756" spans="1:3" hidden="1">
      <c r="A6756" t="b">
        <f ca="1"/>
        <v>0</v>
      </c>
      <c r="B6756" t="b">
        <f ca="1"/>
        <v>0</v>
      </c>
      <c r="C6756" t="b">
        <f ca="1"/>
        <v>0</v>
      </c>
    </row>
    <row r="6757" spans="1:3" hidden="1">
      <c r="A6757" t="b">
        <f ca="1"/>
        <v>0</v>
      </c>
      <c r="B6757" t="b">
        <f ca="1"/>
        <v>0</v>
      </c>
      <c r="C6757" t="b">
        <f ca="1"/>
        <v>0</v>
      </c>
    </row>
    <row r="6758" spans="1:3" hidden="1">
      <c r="A6758" t="b">
        <f ca="1"/>
        <v>0</v>
      </c>
      <c r="B6758" t="b">
        <f ca="1"/>
        <v>0</v>
      </c>
      <c r="C6758" t="b">
        <f ca="1"/>
        <v>0</v>
      </c>
    </row>
    <row r="6759" spans="1:3" hidden="1">
      <c r="A6759" t="b">
        <f ca="1"/>
        <v>0</v>
      </c>
      <c r="B6759" t="b">
        <f ca="1"/>
        <v>0</v>
      </c>
      <c r="C6759" t="b">
        <f ca="1"/>
        <v>0</v>
      </c>
    </row>
    <row r="6760" spans="1:3" hidden="1">
      <c r="A6760" t="b">
        <f ca="1"/>
        <v>0</v>
      </c>
      <c r="B6760" t="b">
        <f ca="1"/>
        <v>0</v>
      </c>
      <c r="C6760" t="b">
        <f ca="1"/>
        <v>0</v>
      </c>
    </row>
    <row r="6761" spans="1:3" hidden="1">
      <c r="A6761" t="b">
        <f ca="1"/>
        <v>0</v>
      </c>
      <c r="B6761" t="b">
        <f ca="1"/>
        <v>0</v>
      </c>
      <c r="C6761" t="b">
        <f ca="1"/>
        <v>0</v>
      </c>
    </row>
    <row r="6762" spans="1:3" hidden="1">
      <c r="A6762" t="b">
        <f ca="1"/>
        <v>0</v>
      </c>
      <c r="B6762" t="b">
        <f ca="1"/>
        <v>0</v>
      </c>
      <c r="C6762" t="b">
        <f ca="1"/>
        <v>0</v>
      </c>
    </row>
    <row r="6763" spans="1:3" hidden="1">
      <c r="A6763" t="b">
        <f ca="1"/>
        <v>0</v>
      </c>
      <c r="B6763" t="b">
        <f ca="1"/>
        <v>0</v>
      </c>
      <c r="C6763" t="b">
        <f ca="1"/>
        <v>0</v>
      </c>
    </row>
    <row r="6764" spans="1:3" hidden="1">
      <c r="A6764" t="b">
        <f ca="1"/>
        <v>0</v>
      </c>
      <c r="B6764" t="b">
        <f ca="1"/>
        <v>0</v>
      </c>
      <c r="C6764" t="b">
        <f ca="1"/>
        <v>0</v>
      </c>
    </row>
    <row r="6765" spans="1:3" hidden="1">
      <c r="A6765" t="b">
        <f ca="1"/>
        <v>0</v>
      </c>
      <c r="B6765" t="b">
        <f ca="1"/>
        <v>0</v>
      </c>
      <c r="C6765" t="b">
        <f ca="1"/>
        <v>0</v>
      </c>
    </row>
    <row r="6766" spans="1:3" hidden="1">
      <c r="A6766" t="b">
        <f ca="1"/>
        <v>0</v>
      </c>
      <c r="B6766" t="b">
        <f ca="1"/>
        <v>0</v>
      </c>
      <c r="C6766" t="b">
        <f ca="1"/>
        <v>0</v>
      </c>
    </row>
    <row r="6767" spans="1:3" hidden="1">
      <c r="A6767" t="b">
        <f ca="1"/>
        <v>0</v>
      </c>
      <c r="B6767" t="b">
        <f ca="1"/>
        <v>0</v>
      </c>
      <c r="C6767" t="b">
        <f ca="1"/>
        <v>0</v>
      </c>
    </row>
    <row r="6768" spans="1:3" hidden="1">
      <c r="A6768" t="b">
        <f ca="1"/>
        <v>0</v>
      </c>
      <c r="B6768" t="b">
        <f ca="1"/>
        <v>0</v>
      </c>
      <c r="C6768" t="b">
        <f ca="1"/>
        <v>0</v>
      </c>
    </row>
    <row r="6769" spans="1:3" hidden="1">
      <c r="A6769" t="b">
        <f ca="1"/>
        <v>0</v>
      </c>
      <c r="B6769" t="b">
        <f ca="1"/>
        <v>0</v>
      </c>
      <c r="C6769" t="b">
        <f ca="1"/>
        <v>0</v>
      </c>
    </row>
    <row r="6770" spans="1:3" hidden="1">
      <c r="A6770" t="b">
        <f ca="1"/>
        <v>0</v>
      </c>
      <c r="B6770" t="b">
        <f ca="1"/>
        <v>0</v>
      </c>
      <c r="C6770" t="b">
        <f ca="1"/>
        <v>0</v>
      </c>
    </row>
    <row r="6771" spans="1:3" hidden="1">
      <c r="A6771" t="b">
        <f ca="1"/>
        <v>0</v>
      </c>
      <c r="B6771" t="b">
        <f ca="1"/>
        <v>0</v>
      </c>
      <c r="C6771" t="b">
        <f ca="1"/>
        <v>0</v>
      </c>
    </row>
    <row r="6772" spans="1:3" hidden="1">
      <c r="A6772" t="b">
        <f ca="1"/>
        <v>0</v>
      </c>
      <c r="B6772" t="b">
        <f ca="1"/>
        <v>0</v>
      </c>
      <c r="C6772" t="b">
        <f ca="1"/>
        <v>0</v>
      </c>
    </row>
    <row r="6773" spans="1:3" hidden="1">
      <c r="A6773" t="b">
        <f ca="1"/>
        <v>0</v>
      </c>
      <c r="B6773" t="b">
        <f ca="1"/>
        <v>0</v>
      </c>
      <c r="C6773" t="b">
        <f ca="1"/>
        <v>0</v>
      </c>
    </row>
    <row r="6774" spans="1:3" hidden="1">
      <c r="A6774" t="b">
        <f ca="1"/>
        <v>0</v>
      </c>
      <c r="B6774" t="b">
        <f ca="1"/>
        <v>0</v>
      </c>
      <c r="C6774" t="b">
        <f ca="1"/>
        <v>0</v>
      </c>
    </row>
    <row r="6775" spans="1:3" hidden="1">
      <c r="A6775" t="b">
        <f ca="1"/>
        <v>0</v>
      </c>
      <c r="B6775" t="b">
        <f ca="1"/>
        <v>0</v>
      </c>
      <c r="C6775" t="b">
        <f ca="1"/>
        <v>0</v>
      </c>
    </row>
    <row r="6776" spans="1:3" hidden="1">
      <c r="A6776" t="b">
        <f ca="1"/>
        <v>0</v>
      </c>
      <c r="B6776" t="b">
        <f ca="1"/>
        <v>0</v>
      </c>
      <c r="C6776" t="b">
        <f ca="1"/>
        <v>0</v>
      </c>
    </row>
    <row r="6777" spans="1:3" hidden="1">
      <c r="A6777" t="b">
        <f ca="1"/>
        <v>0</v>
      </c>
      <c r="B6777" t="b">
        <f ca="1"/>
        <v>0</v>
      </c>
      <c r="C6777" t="b">
        <f ca="1"/>
        <v>0</v>
      </c>
    </row>
    <row r="6778" spans="1:3" hidden="1">
      <c r="A6778" t="b">
        <f ca="1"/>
        <v>0</v>
      </c>
      <c r="B6778" t="b">
        <f ca="1"/>
        <v>0</v>
      </c>
      <c r="C6778" t="b">
        <f ca="1"/>
        <v>0</v>
      </c>
    </row>
    <row r="6779" spans="1:3" hidden="1">
      <c r="A6779" t="b">
        <f ca="1"/>
        <v>0</v>
      </c>
      <c r="B6779" t="b">
        <f ca="1"/>
        <v>0</v>
      </c>
      <c r="C6779" t="b">
        <f ca="1"/>
        <v>0</v>
      </c>
    </row>
    <row r="6780" spans="1:3" hidden="1">
      <c r="A6780" t="b">
        <f ca="1"/>
        <v>0</v>
      </c>
      <c r="B6780" t="b">
        <f ca="1"/>
        <v>0</v>
      </c>
      <c r="C6780" t="b">
        <f ca="1"/>
        <v>0</v>
      </c>
    </row>
    <row r="6781" spans="1:3" hidden="1">
      <c r="A6781" t="b">
        <f ca="1"/>
        <v>0</v>
      </c>
      <c r="B6781" t="b">
        <f ca="1"/>
        <v>0</v>
      </c>
      <c r="C6781" t="b">
        <f ca="1"/>
        <v>0</v>
      </c>
    </row>
    <row r="6782" spans="1:3" hidden="1">
      <c r="A6782" t="b">
        <f ca="1"/>
        <v>0</v>
      </c>
      <c r="B6782" t="b">
        <f ca="1"/>
        <v>0</v>
      </c>
      <c r="C6782" t="b">
        <f ca="1"/>
        <v>0</v>
      </c>
    </row>
    <row r="6783" spans="1:3" hidden="1">
      <c r="A6783" t="b">
        <f ca="1"/>
        <v>0</v>
      </c>
      <c r="B6783" t="b">
        <f ca="1"/>
        <v>0</v>
      </c>
      <c r="C6783" t="b">
        <f ca="1"/>
        <v>0</v>
      </c>
    </row>
    <row r="6784" spans="1:3" hidden="1">
      <c r="A6784" t="b">
        <f ca="1"/>
        <v>0</v>
      </c>
      <c r="B6784" t="b">
        <f ca="1"/>
        <v>0</v>
      </c>
      <c r="C6784" t="b">
        <f ca="1"/>
        <v>0</v>
      </c>
    </row>
    <row r="6785" spans="1:3" hidden="1">
      <c r="A6785" t="b">
        <f ca="1"/>
        <v>0</v>
      </c>
      <c r="B6785" t="b">
        <f ca="1"/>
        <v>0</v>
      </c>
      <c r="C6785" t="b">
        <f ca="1"/>
        <v>0</v>
      </c>
    </row>
    <row r="6786" spans="1:3" hidden="1">
      <c r="A6786" t="b">
        <f ca="1"/>
        <v>0</v>
      </c>
      <c r="B6786" t="b">
        <f ca="1"/>
        <v>0</v>
      </c>
      <c r="C6786" t="b">
        <f ca="1"/>
        <v>0</v>
      </c>
    </row>
    <row r="6787" spans="1:3" hidden="1">
      <c r="A6787" t="b">
        <f ca="1"/>
        <v>0</v>
      </c>
      <c r="B6787" t="b">
        <f ca="1"/>
        <v>0</v>
      </c>
      <c r="C6787" t="b">
        <f ca="1"/>
        <v>0</v>
      </c>
    </row>
    <row r="6788" spans="1:3" hidden="1">
      <c r="A6788" t="b">
        <f ca="1"/>
        <v>0</v>
      </c>
      <c r="B6788" t="b">
        <f ca="1"/>
        <v>0</v>
      </c>
      <c r="C6788" t="b">
        <f ca="1"/>
        <v>0</v>
      </c>
    </row>
    <row r="6789" spans="1:3" hidden="1">
      <c r="A6789" t="b">
        <f ca="1"/>
        <v>0</v>
      </c>
      <c r="B6789" t="b">
        <f ca="1"/>
        <v>0</v>
      </c>
      <c r="C6789" t="b">
        <f ca="1"/>
        <v>0</v>
      </c>
    </row>
    <row r="6790" spans="1:3" hidden="1">
      <c r="A6790" t="b">
        <f ca="1"/>
        <v>0</v>
      </c>
      <c r="B6790" t="b">
        <f ca="1"/>
        <v>0</v>
      </c>
      <c r="C6790" t="b">
        <f ca="1"/>
        <v>0</v>
      </c>
    </row>
    <row r="6791" spans="1:3" hidden="1">
      <c r="A6791" t="b">
        <f ca="1"/>
        <v>0</v>
      </c>
      <c r="B6791" t="b">
        <f ca="1"/>
        <v>0</v>
      </c>
      <c r="C6791" t="b">
        <f ca="1"/>
        <v>0</v>
      </c>
    </row>
    <row r="6792" spans="1:3" hidden="1">
      <c r="A6792" t="b">
        <f ca="1"/>
        <v>0</v>
      </c>
      <c r="B6792" t="b">
        <f ca="1"/>
        <v>0</v>
      </c>
      <c r="C6792" t="b">
        <f ca="1"/>
        <v>0</v>
      </c>
    </row>
    <row r="6793" spans="1:3" hidden="1">
      <c r="A6793" t="b">
        <f ca="1"/>
        <v>0</v>
      </c>
      <c r="B6793" t="b">
        <f ca="1"/>
        <v>0</v>
      </c>
      <c r="C6793" t="b">
        <f ca="1"/>
        <v>0</v>
      </c>
    </row>
    <row r="6794" spans="1:3" hidden="1">
      <c r="A6794" t="b">
        <f ca="1"/>
        <v>0</v>
      </c>
      <c r="B6794" t="b">
        <f ca="1"/>
        <v>0</v>
      </c>
      <c r="C6794" t="b">
        <f ca="1"/>
        <v>0</v>
      </c>
    </row>
    <row r="6795" spans="1:3" hidden="1">
      <c r="A6795" t="b">
        <f ca="1"/>
        <v>0</v>
      </c>
      <c r="B6795" t="b">
        <f ca="1"/>
        <v>0</v>
      </c>
      <c r="C6795" t="b">
        <f ca="1"/>
        <v>0</v>
      </c>
    </row>
    <row r="6796" spans="1:3" hidden="1">
      <c r="A6796" t="b">
        <f ca="1"/>
        <v>0</v>
      </c>
      <c r="B6796" t="b">
        <f ca="1"/>
        <v>0</v>
      </c>
      <c r="C6796" t="b">
        <f ca="1"/>
        <v>0</v>
      </c>
    </row>
    <row r="6797" spans="1:3" hidden="1">
      <c r="A6797" t="b">
        <f ca="1"/>
        <v>0</v>
      </c>
      <c r="B6797" t="b">
        <f ca="1"/>
        <v>0</v>
      </c>
      <c r="C6797" t="b">
        <f ca="1"/>
        <v>0</v>
      </c>
    </row>
    <row r="6798" spans="1:3" hidden="1">
      <c r="A6798" t="b">
        <f ca="1"/>
        <v>0</v>
      </c>
      <c r="B6798" t="b">
        <f ca="1"/>
        <v>0</v>
      </c>
      <c r="C6798" t="b">
        <f ca="1"/>
        <v>0</v>
      </c>
    </row>
    <row r="6799" spans="1:3" hidden="1">
      <c r="A6799" t="b">
        <f ca="1"/>
        <v>0</v>
      </c>
      <c r="B6799" t="b">
        <f ca="1"/>
        <v>0</v>
      </c>
      <c r="C6799" t="b">
        <f ca="1"/>
        <v>0</v>
      </c>
    </row>
    <row r="6800" spans="1:3" hidden="1">
      <c r="A6800" t="b">
        <f ca="1"/>
        <v>0</v>
      </c>
      <c r="B6800" t="b">
        <f ca="1"/>
        <v>0</v>
      </c>
      <c r="C6800" t="b">
        <f ca="1"/>
        <v>0</v>
      </c>
    </row>
    <row r="6801" spans="1:3" hidden="1">
      <c r="A6801" t="b">
        <f ca="1"/>
        <v>0</v>
      </c>
      <c r="B6801" t="b">
        <f ca="1"/>
        <v>0</v>
      </c>
      <c r="C6801" t="b">
        <f ca="1"/>
        <v>0</v>
      </c>
    </row>
    <row r="6802" spans="1:3" hidden="1">
      <c r="A6802" t="b">
        <f ca="1"/>
        <v>0</v>
      </c>
      <c r="B6802" t="b">
        <f ca="1"/>
        <v>0</v>
      </c>
      <c r="C6802" t="b">
        <f ca="1"/>
        <v>0</v>
      </c>
    </row>
    <row r="6803" spans="1:3" hidden="1">
      <c r="A6803" t="b">
        <f ca="1"/>
        <v>0</v>
      </c>
      <c r="B6803" t="b">
        <f ca="1"/>
        <v>0</v>
      </c>
      <c r="C6803" t="b">
        <f ca="1"/>
        <v>0</v>
      </c>
    </row>
    <row r="6804" spans="1:3" hidden="1">
      <c r="A6804" t="b">
        <f ca="1"/>
        <v>0</v>
      </c>
      <c r="B6804" t="b">
        <f ca="1"/>
        <v>0</v>
      </c>
      <c r="C6804" t="b">
        <f ca="1"/>
        <v>0</v>
      </c>
    </row>
    <row r="6805" spans="1:3" hidden="1">
      <c r="A6805" t="b">
        <f ca="1"/>
        <v>0</v>
      </c>
      <c r="B6805" t="b">
        <f ca="1"/>
        <v>0</v>
      </c>
      <c r="C6805" t="b">
        <f ca="1"/>
        <v>0</v>
      </c>
    </row>
    <row r="6806" spans="1:3" hidden="1">
      <c r="A6806" t="b">
        <f ca="1"/>
        <v>0</v>
      </c>
      <c r="B6806" t="b">
        <f ca="1"/>
        <v>0</v>
      </c>
      <c r="C6806" t="b">
        <f ca="1"/>
        <v>0</v>
      </c>
    </row>
    <row r="6807" spans="1:3" hidden="1">
      <c r="A6807" t="b">
        <f ca="1"/>
        <v>0</v>
      </c>
      <c r="B6807" t="b">
        <f ca="1"/>
        <v>0</v>
      </c>
      <c r="C6807" t="b">
        <f ca="1"/>
        <v>0</v>
      </c>
    </row>
    <row r="6808" spans="1:3" hidden="1">
      <c r="A6808" t="b">
        <f ca="1"/>
        <v>0</v>
      </c>
      <c r="B6808" t="b">
        <f ca="1"/>
        <v>0</v>
      </c>
      <c r="C6808" t="b">
        <f ca="1"/>
        <v>0</v>
      </c>
    </row>
    <row r="6809" spans="1:3" hidden="1">
      <c r="A6809" t="b">
        <f ca="1"/>
        <v>0</v>
      </c>
      <c r="B6809" t="b">
        <f ca="1"/>
        <v>0</v>
      </c>
      <c r="C6809" t="b">
        <f ca="1"/>
        <v>0</v>
      </c>
    </row>
    <row r="6810" spans="1:3" hidden="1">
      <c r="A6810" t="b">
        <f ca="1"/>
        <v>0</v>
      </c>
      <c r="B6810" t="b">
        <f ca="1"/>
        <v>0</v>
      </c>
      <c r="C6810" t="b">
        <f ca="1"/>
        <v>0</v>
      </c>
    </row>
    <row r="6811" spans="1:3" hidden="1">
      <c r="A6811" t="b">
        <f ca="1"/>
        <v>0</v>
      </c>
      <c r="B6811" t="b">
        <f ca="1"/>
        <v>0</v>
      </c>
      <c r="C6811" t="b">
        <f ca="1"/>
        <v>0</v>
      </c>
    </row>
    <row r="6812" spans="1:3" hidden="1">
      <c r="A6812" t="b">
        <f ca="1"/>
        <v>0</v>
      </c>
      <c r="B6812" t="b">
        <f ca="1"/>
        <v>0</v>
      </c>
      <c r="C6812" t="b">
        <f ca="1"/>
        <v>0</v>
      </c>
    </row>
    <row r="6813" spans="1:3" hidden="1">
      <c r="A6813" t="b">
        <f ca="1"/>
        <v>0</v>
      </c>
      <c r="B6813" t="b">
        <f ca="1"/>
        <v>0</v>
      </c>
      <c r="C6813" t="b">
        <f ca="1"/>
        <v>0</v>
      </c>
    </row>
    <row r="6814" spans="1:3" hidden="1">
      <c r="A6814" t="b">
        <f ca="1"/>
        <v>0</v>
      </c>
      <c r="B6814" t="b">
        <f ca="1"/>
        <v>0</v>
      </c>
      <c r="C6814" t="b">
        <f ca="1"/>
        <v>0</v>
      </c>
    </row>
    <row r="6815" spans="1:3" hidden="1">
      <c r="A6815" t="b">
        <f ca="1"/>
        <v>0</v>
      </c>
      <c r="B6815" t="b">
        <f ca="1"/>
        <v>0</v>
      </c>
      <c r="C6815" t="b">
        <f ca="1"/>
        <v>0</v>
      </c>
    </row>
    <row r="6816" spans="1:3" hidden="1">
      <c r="A6816" t="b">
        <f ca="1"/>
        <v>0</v>
      </c>
      <c r="B6816" t="b">
        <f ca="1"/>
        <v>0</v>
      </c>
      <c r="C6816" t="b">
        <f ca="1"/>
        <v>0</v>
      </c>
    </row>
    <row r="6817" spans="1:3" hidden="1">
      <c r="A6817" t="b">
        <f ca="1"/>
        <v>0</v>
      </c>
      <c r="B6817" t="b">
        <f ca="1"/>
        <v>0</v>
      </c>
      <c r="C6817" t="b">
        <f ca="1"/>
        <v>0</v>
      </c>
    </row>
    <row r="6818" spans="1:3" hidden="1">
      <c r="A6818" t="b">
        <f ca="1"/>
        <v>0</v>
      </c>
      <c r="B6818" t="b">
        <f ca="1"/>
        <v>0</v>
      </c>
      <c r="C6818" t="b">
        <f ca="1"/>
        <v>0</v>
      </c>
    </row>
    <row r="6819" spans="1:3" hidden="1">
      <c r="A6819" t="b">
        <f ca="1"/>
        <v>0</v>
      </c>
      <c r="B6819" t="b">
        <f ca="1"/>
        <v>0</v>
      </c>
      <c r="C6819" t="b">
        <f ca="1"/>
        <v>0</v>
      </c>
    </row>
    <row r="6820" spans="1:3" hidden="1">
      <c r="A6820" t="b">
        <f ca="1"/>
        <v>0</v>
      </c>
      <c r="B6820" t="b">
        <f ca="1"/>
        <v>0</v>
      </c>
      <c r="C6820" t="b">
        <f ca="1"/>
        <v>0</v>
      </c>
    </row>
    <row r="6821" spans="1:3" hidden="1">
      <c r="A6821" t="b">
        <f ca="1"/>
        <v>0</v>
      </c>
      <c r="B6821" t="b">
        <f ca="1"/>
        <v>0</v>
      </c>
      <c r="C6821" t="b">
        <f ca="1"/>
        <v>0</v>
      </c>
    </row>
    <row r="6822" spans="1:3" hidden="1">
      <c r="A6822" t="b">
        <f ca="1"/>
        <v>0</v>
      </c>
      <c r="B6822" t="b">
        <f ca="1"/>
        <v>0</v>
      </c>
      <c r="C6822" t="b">
        <f ca="1"/>
        <v>0</v>
      </c>
    </row>
    <row r="6823" spans="1:3" hidden="1">
      <c r="A6823" t="b">
        <f ca="1"/>
        <v>0</v>
      </c>
      <c r="B6823" t="b">
        <f ca="1"/>
        <v>0</v>
      </c>
      <c r="C6823" t="b">
        <f ca="1"/>
        <v>0</v>
      </c>
    </row>
    <row r="6824" spans="1:3" hidden="1">
      <c r="A6824" t="b">
        <f ca="1"/>
        <v>0</v>
      </c>
      <c r="B6824" t="b">
        <f ca="1"/>
        <v>0</v>
      </c>
      <c r="C6824" t="b">
        <f ca="1"/>
        <v>0</v>
      </c>
    </row>
    <row r="6825" spans="1:3" hidden="1">
      <c r="A6825" t="b">
        <f ca="1"/>
        <v>0</v>
      </c>
      <c r="B6825" t="b">
        <f ca="1"/>
        <v>0</v>
      </c>
      <c r="C6825" t="b">
        <f ca="1"/>
        <v>0</v>
      </c>
    </row>
    <row r="6826" spans="1:3" hidden="1">
      <c r="A6826" t="b">
        <f ca="1"/>
        <v>0</v>
      </c>
      <c r="B6826" t="b">
        <f ca="1"/>
        <v>0</v>
      </c>
      <c r="C6826" t="b">
        <f ca="1"/>
        <v>0</v>
      </c>
    </row>
    <row r="6827" spans="1:3" hidden="1">
      <c r="A6827" t="b">
        <f ca="1"/>
        <v>0</v>
      </c>
      <c r="B6827" t="b">
        <f ca="1"/>
        <v>0</v>
      </c>
      <c r="C6827" t="b">
        <f ca="1"/>
        <v>0</v>
      </c>
    </row>
    <row r="6828" spans="1:3" hidden="1">
      <c r="A6828" t="b">
        <f ca="1"/>
        <v>0</v>
      </c>
      <c r="B6828" t="b">
        <f ca="1"/>
        <v>0</v>
      </c>
      <c r="C6828" t="b">
        <f ca="1"/>
        <v>0</v>
      </c>
    </row>
    <row r="6829" spans="1:3" hidden="1">
      <c r="A6829" t="b">
        <f ca="1"/>
        <v>0</v>
      </c>
      <c r="B6829" t="b">
        <f ca="1"/>
        <v>0</v>
      </c>
      <c r="C6829" t="b">
        <f ca="1"/>
        <v>0</v>
      </c>
    </row>
    <row r="6830" spans="1:3" hidden="1">
      <c r="A6830" t="b">
        <f ca="1"/>
        <v>0</v>
      </c>
      <c r="B6830" t="b">
        <f ca="1"/>
        <v>0</v>
      </c>
      <c r="C6830" t="b">
        <f ca="1"/>
        <v>0</v>
      </c>
    </row>
    <row r="6831" spans="1:3" hidden="1">
      <c r="A6831" t="b">
        <f ca="1"/>
        <v>0</v>
      </c>
      <c r="B6831" t="b">
        <f ca="1"/>
        <v>0</v>
      </c>
      <c r="C6831" t="b">
        <f ca="1"/>
        <v>0</v>
      </c>
    </row>
    <row r="6832" spans="1:3" hidden="1">
      <c r="A6832" t="b">
        <f ca="1"/>
        <v>0</v>
      </c>
      <c r="B6832" t="b">
        <f ca="1"/>
        <v>0</v>
      </c>
      <c r="C6832" t="b">
        <f ca="1"/>
        <v>0</v>
      </c>
    </row>
    <row r="6833" spans="1:3" hidden="1">
      <c r="A6833" t="b">
        <f ca="1"/>
        <v>0</v>
      </c>
      <c r="B6833" t="b">
        <f ca="1"/>
        <v>0</v>
      </c>
      <c r="C6833" t="b">
        <f ca="1"/>
        <v>0</v>
      </c>
    </row>
    <row r="6834" spans="1:3" hidden="1">
      <c r="A6834" t="b">
        <f ca="1"/>
        <v>0</v>
      </c>
      <c r="B6834" t="b">
        <f ca="1"/>
        <v>0</v>
      </c>
      <c r="C6834" t="b">
        <f ca="1"/>
        <v>0</v>
      </c>
    </row>
    <row r="6835" spans="1:3" hidden="1">
      <c r="A6835" t="b">
        <f ca="1"/>
        <v>0</v>
      </c>
      <c r="B6835" t="b">
        <f ca="1"/>
        <v>0</v>
      </c>
      <c r="C6835" t="b">
        <f ca="1"/>
        <v>0</v>
      </c>
    </row>
    <row r="6836" spans="1:3" hidden="1">
      <c r="A6836" t="b">
        <f ca="1"/>
        <v>0</v>
      </c>
      <c r="B6836" t="b">
        <f ca="1"/>
        <v>0</v>
      </c>
      <c r="C6836" t="b">
        <f ca="1"/>
        <v>0</v>
      </c>
    </row>
    <row r="6837" spans="1:3" hidden="1">
      <c r="A6837" t="b">
        <f ca="1"/>
        <v>0</v>
      </c>
      <c r="B6837" t="b">
        <f ca="1"/>
        <v>0</v>
      </c>
      <c r="C6837" t="b">
        <f ca="1"/>
        <v>0</v>
      </c>
    </row>
    <row r="6838" spans="1:3" hidden="1">
      <c r="A6838" t="b">
        <f ca="1"/>
        <v>0</v>
      </c>
      <c r="B6838" t="b">
        <f ca="1"/>
        <v>0</v>
      </c>
      <c r="C6838" t="b">
        <f ca="1"/>
        <v>0</v>
      </c>
    </row>
    <row r="6839" spans="1:3" hidden="1">
      <c r="A6839" t="b">
        <f ca="1"/>
        <v>0</v>
      </c>
      <c r="B6839" t="b">
        <f ca="1"/>
        <v>0</v>
      </c>
      <c r="C6839" t="b">
        <f ca="1"/>
        <v>0</v>
      </c>
    </row>
    <row r="6840" spans="1:3" hidden="1">
      <c r="A6840" t="b">
        <f ca="1"/>
        <v>0</v>
      </c>
      <c r="B6840" t="b">
        <f ca="1"/>
        <v>0</v>
      </c>
      <c r="C6840" t="b">
        <f ca="1"/>
        <v>0</v>
      </c>
    </row>
    <row r="6841" spans="1:3" hidden="1">
      <c r="A6841" t="b">
        <f ca="1"/>
        <v>0</v>
      </c>
      <c r="B6841" t="b">
        <f ca="1"/>
        <v>0</v>
      </c>
      <c r="C6841" t="b">
        <f ca="1"/>
        <v>0</v>
      </c>
    </row>
    <row r="6842" spans="1:3" hidden="1">
      <c r="A6842" t="b">
        <f ca="1"/>
        <v>0</v>
      </c>
      <c r="B6842" t="b">
        <f ca="1"/>
        <v>0</v>
      </c>
      <c r="C6842" t="b">
        <f ca="1"/>
        <v>0</v>
      </c>
    </row>
    <row r="6843" spans="1:3" hidden="1">
      <c r="A6843" t="b">
        <f ca="1"/>
        <v>0</v>
      </c>
      <c r="B6843" t="b">
        <f ca="1"/>
        <v>0</v>
      </c>
      <c r="C6843" t="b">
        <f ca="1"/>
        <v>0</v>
      </c>
    </row>
    <row r="6844" spans="1:3" hidden="1">
      <c r="A6844" t="b">
        <f ca="1"/>
        <v>0</v>
      </c>
      <c r="B6844" t="b">
        <f ca="1"/>
        <v>0</v>
      </c>
      <c r="C6844" t="b">
        <f ca="1"/>
        <v>0</v>
      </c>
    </row>
    <row r="6845" spans="1:3" hidden="1">
      <c r="A6845" t="b">
        <f ca="1"/>
        <v>0</v>
      </c>
      <c r="B6845" t="b">
        <f ca="1"/>
        <v>0</v>
      </c>
      <c r="C6845" t="b">
        <f ca="1"/>
        <v>0</v>
      </c>
    </row>
    <row r="6846" spans="1:3" hidden="1">
      <c r="A6846" t="b">
        <f ca="1"/>
        <v>0</v>
      </c>
      <c r="B6846" t="b">
        <f ca="1"/>
        <v>0</v>
      </c>
      <c r="C6846" t="b">
        <f ca="1"/>
        <v>0</v>
      </c>
    </row>
    <row r="6847" spans="1:3" hidden="1">
      <c r="A6847" t="b">
        <f ca="1"/>
        <v>0</v>
      </c>
      <c r="B6847" t="b">
        <f ca="1"/>
        <v>0</v>
      </c>
      <c r="C6847" t="b">
        <f ca="1"/>
        <v>0</v>
      </c>
    </row>
    <row r="6848" spans="1:3" hidden="1">
      <c r="A6848" t="b">
        <f ca="1"/>
        <v>0</v>
      </c>
      <c r="B6848" t="b">
        <f ca="1"/>
        <v>0</v>
      </c>
      <c r="C6848" t="b">
        <f ca="1"/>
        <v>0</v>
      </c>
    </row>
    <row r="6849" spans="1:3" hidden="1">
      <c r="A6849" t="b">
        <f ca="1"/>
        <v>0</v>
      </c>
      <c r="B6849" t="b">
        <f ca="1"/>
        <v>0</v>
      </c>
      <c r="C6849" t="b">
        <f ca="1"/>
        <v>0</v>
      </c>
    </row>
    <row r="6850" spans="1:3" hidden="1">
      <c r="A6850" t="b">
        <f ca="1"/>
        <v>0</v>
      </c>
      <c r="B6850" t="b">
        <f ca="1"/>
        <v>0</v>
      </c>
      <c r="C6850" t="b">
        <f ca="1"/>
        <v>0</v>
      </c>
    </row>
    <row r="6851" spans="1:3" hidden="1">
      <c r="A6851" t="b">
        <f ca="1"/>
        <v>0</v>
      </c>
      <c r="B6851" t="b">
        <f ca="1"/>
        <v>0</v>
      </c>
      <c r="C6851" t="b">
        <f ca="1"/>
        <v>0</v>
      </c>
    </row>
    <row r="6852" spans="1:3" hidden="1">
      <c r="A6852" t="b">
        <f ca="1"/>
        <v>0</v>
      </c>
      <c r="B6852" t="b">
        <f ca="1"/>
        <v>0</v>
      </c>
      <c r="C6852" t="b">
        <f ca="1"/>
        <v>0</v>
      </c>
    </row>
    <row r="6853" spans="1:3" hidden="1">
      <c r="A6853" t="b">
        <f ca="1"/>
        <v>0</v>
      </c>
      <c r="B6853" t="b">
        <f ca="1"/>
        <v>0</v>
      </c>
      <c r="C6853" t="b">
        <f ca="1"/>
        <v>0</v>
      </c>
    </row>
    <row r="6854" spans="1:3" hidden="1">
      <c r="A6854" t="b">
        <f ca="1"/>
        <v>0</v>
      </c>
      <c r="B6854" t="b">
        <f ca="1"/>
        <v>0</v>
      </c>
      <c r="C6854" t="b">
        <f ca="1"/>
        <v>0</v>
      </c>
    </row>
    <row r="6855" spans="1:3" hidden="1">
      <c r="A6855" t="b">
        <f ca="1"/>
        <v>0</v>
      </c>
      <c r="B6855" t="b">
        <f ca="1"/>
        <v>0</v>
      </c>
      <c r="C6855" t="b">
        <f ca="1"/>
        <v>0</v>
      </c>
    </row>
    <row r="6856" spans="1:3" hidden="1">
      <c r="A6856" t="b">
        <f ca="1"/>
        <v>0</v>
      </c>
      <c r="B6856" t="b">
        <f ca="1"/>
        <v>0</v>
      </c>
      <c r="C6856" t="b">
        <f ca="1"/>
        <v>0</v>
      </c>
    </row>
    <row r="6857" spans="1:3" hidden="1">
      <c r="A6857" t="b">
        <f ca="1"/>
        <v>0</v>
      </c>
      <c r="B6857" t="b">
        <f ca="1"/>
        <v>0</v>
      </c>
      <c r="C6857" t="b">
        <f ca="1"/>
        <v>0</v>
      </c>
    </row>
    <row r="6858" spans="1:3" hidden="1">
      <c r="A6858" t="b">
        <f ca="1"/>
        <v>0</v>
      </c>
      <c r="B6858" t="b">
        <f ca="1"/>
        <v>0</v>
      </c>
      <c r="C6858" t="b">
        <f ca="1"/>
        <v>0</v>
      </c>
    </row>
    <row r="6859" spans="1:3" hidden="1">
      <c r="A6859" t="b">
        <f ca="1"/>
        <v>0</v>
      </c>
      <c r="B6859" t="b">
        <f ca="1"/>
        <v>0</v>
      </c>
      <c r="C6859" t="b">
        <f ca="1"/>
        <v>0</v>
      </c>
    </row>
    <row r="6860" spans="1:3" hidden="1">
      <c r="A6860" t="b">
        <f ca="1"/>
        <v>0</v>
      </c>
      <c r="B6860" t="b">
        <f ca="1"/>
        <v>0</v>
      </c>
      <c r="C6860" t="b">
        <f ca="1"/>
        <v>0</v>
      </c>
    </row>
    <row r="6861" spans="1:3" hidden="1">
      <c r="A6861" t="b">
        <f ca="1"/>
        <v>0</v>
      </c>
      <c r="B6861" t="b">
        <f ca="1"/>
        <v>0</v>
      </c>
      <c r="C6861" t="b">
        <f ca="1"/>
        <v>0</v>
      </c>
    </row>
    <row r="6862" spans="1:3" hidden="1">
      <c r="A6862" t="b">
        <f ca="1"/>
        <v>0</v>
      </c>
      <c r="B6862" t="b">
        <f ca="1"/>
        <v>0</v>
      </c>
      <c r="C6862" t="b">
        <f ca="1"/>
        <v>0</v>
      </c>
    </row>
    <row r="6863" spans="1:3" hidden="1">
      <c r="A6863" t="b">
        <f ca="1"/>
        <v>0</v>
      </c>
      <c r="B6863" t="b">
        <f ca="1"/>
        <v>0</v>
      </c>
      <c r="C6863" t="b">
        <f ca="1"/>
        <v>0</v>
      </c>
    </row>
    <row r="6864" spans="1:3" hidden="1">
      <c r="A6864" t="b">
        <f ca="1"/>
        <v>0</v>
      </c>
      <c r="B6864" t="b">
        <f ca="1"/>
        <v>0</v>
      </c>
      <c r="C6864" t="b">
        <f ca="1"/>
        <v>0</v>
      </c>
    </row>
    <row r="6865" spans="1:3" hidden="1">
      <c r="A6865" t="b">
        <f ca="1"/>
        <v>0</v>
      </c>
      <c r="B6865" t="b">
        <f ca="1"/>
        <v>0</v>
      </c>
      <c r="C6865" t="b">
        <f ca="1"/>
        <v>0</v>
      </c>
    </row>
    <row r="6866" spans="1:3" hidden="1">
      <c r="A6866" t="b">
        <f ca="1"/>
        <v>0</v>
      </c>
      <c r="B6866" t="b">
        <f ca="1"/>
        <v>0</v>
      </c>
      <c r="C6866" t="b">
        <f ca="1"/>
        <v>0</v>
      </c>
    </row>
    <row r="6867" spans="1:3" hidden="1">
      <c r="A6867" t="b">
        <f ca="1"/>
        <v>0</v>
      </c>
      <c r="B6867" t="b">
        <f ca="1"/>
        <v>0</v>
      </c>
      <c r="C6867" t="b">
        <f ca="1"/>
        <v>0</v>
      </c>
    </row>
    <row r="6868" spans="1:3" hidden="1">
      <c r="A6868" t="b">
        <f ca="1"/>
        <v>0</v>
      </c>
      <c r="B6868" t="b">
        <f ca="1"/>
        <v>0</v>
      </c>
      <c r="C6868" t="b">
        <f ca="1"/>
        <v>0</v>
      </c>
    </row>
    <row r="6869" spans="1:3" hidden="1">
      <c r="A6869" t="b">
        <f ca="1"/>
        <v>0</v>
      </c>
      <c r="B6869" t="b">
        <f ca="1"/>
        <v>0</v>
      </c>
      <c r="C6869" t="b">
        <f ca="1"/>
        <v>0</v>
      </c>
    </row>
    <row r="6870" spans="1:3" hidden="1">
      <c r="A6870" t="b">
        <f ca="1"/>
        <v>0</v>
      </c>
      <c r="B6870" t="b">
        <f ca="1"/>
        <v>0</v>
      </c>
      <c r="C6870" t="b">
        <f ca="1"/>
        <v>0</v>
      </c>
    </row>
    <row r="6871" spans="1:3" hidden="1">
      <c r="A6871" t="b">
        <f ca="1"/>
        <v>0</v>
      </c>
      <c r="B6871" t="b">
        <f ca="1"/>
        <v>0</v>
      </c>
      <c r="C6871" t="b">
        <f ca="1"/>
        <v>0</v>
      </c>
    </row>
    <row r="6872" spans="1:3" hidden="1">
      <c r="A6872" t="b">
        <f ca="1"/>
        <v>0</v>
      </c>
      <c r="B6872" t="b">
        <f ca="1"/>
        <v>0</v>
      </c>
      <c r="C6872" t="b">
        <f ca="1"/>
        <v>0</v>
      </c>
    </row>
    <row r="6873" spans="1:3" hidden="1">
      <c r="A6873" t="b">
        <f ca="1"/>
        <v>0</v>
      </c>
      <c r="B6873" t="b">
        <f ca="1"/>
        <v>0</v>
      </c>
      <c r="C6873" t="b">
        <f ca="1"/>
        <v>0</v>
      </c>
    </row>
    <row r="6874" spans="1:3" hidden="1">
      <c r="A6874" t="b">
        <f ca="1"/>
        <v>0</v>
      </c>
      <c r="B6874" t="b">
        <f ca="1"/>
        <v>0</v>
      </c>
      <c r="C6874" t="b">
        <f ca="1"/>
        <v>0</v>
      </c>
    </row>
    <row r="6875" spans="1:3" hidden="1">
      <c r="A6875" t="b">
        <f ca="1"/>
        <v>0</v>
      </c>
      <c r="B6875" t="b">
        <f ca="1"/>
        <v>0</v>
      </c>
      <c r="C6875" t="b">
        <f ca="1"/>
        <v>0</v>
      </c>
    </row>
    <row r="6876" spans="1:3" hidden="1">
      <c r="A6876" t="b">
        <f ca="1"/>
        <v>0</v>
      </c>
      <c r="B6876" t="b">
        <f ca="1"/>
        <v>0</v>
      </c>
      <c r="C6876" t="b">
        <f ca="1"/>
        <v>0</v>
      </c>
    </row>
    <row r="6877" spans="1:3" hidden="1">
      <c r="A6877" t="b">
        <f ca="1"/>
        <v>0</v>
      </c>
      <c r="B6877" t="b">
        <f ca="1"/>
        <v>0</v>
      </c>
      <c r="C6877" t="b">
        <f ca="1"/>
        <v>0</v>
      </c>
    </row>
    <row r="6878" spans="1:3" hidden="1">
      <c r="A6878" t="b">
        <f ca="1"/>
        <v>0</v>
      </c>
      <c r="B6878" t="b">
        <f ca="1"/>
        <v>0</v>
      </c>
      <c r="C6878" t="b">
        <f ca="1"/>
        <v>0</v>
      </c>
    </row>
    <row r="6879" spans="1:3" hidden="1">
      <c r="A6879" t="b">
        <f ca="1"/>
        <v>0</v>
      </c>
      <c r="B6879" t="b">
        <f ca="1"/>
        <v>0</v>
      </c>
      <c r="C6879" t="b">
        <f ca="1"/>
        <v>0</v>
      </c>
    </row>
    <row r="6880" spans="1:3" hidden="1">
      <c r="A6880" t="b">
        <f ca="1"/>
        <v>0</v>
      </c>
      <c r="B6880" t="b">
        <f ca="1"/>
        <v>0</v>
      </c>
      <c r="C6880" t="b">
        <f ca="1"/>
        <v>0</v>
      </c>
    </row>
    <row r="6881" spans="1:3" hidden="1">
      <c r="A6881" t="b">
        <f ca="1"/>
        <v>0</v>
      </c>
      <c r="B6881" t="b">
        <f ca="1"/>
        <v>0</v>
      </c>
      <c r="C6881" t="b">
        <f ca="1"/>
        <v>0</v>
      </c>
    </row>
    <row r="6882" spans="1:3" hidden="1">
      <c r="A6882" t="b">
        <f ca="1"/>
        <v>0</v>
      </c>
      <c r="B6882" t="b">
        <f ca="1"/>
        <v>0</v>
      </c>
      <c r="C6882" t="b">
        <f ca="1"/>
        <v>0</v>
      </c>
    </row>
    <row r="6883" spans="1:3" hidden="1">
      <c r="A6883" t="b">
        <f ca="1"/>
        <v>0</v>
      </c>
      <c r="B6883" t="b">
        <f ca="1"/>
        <v>0</v>
      </c>
      <c r="C6883" t="b">
        <f ca="1"/>
        <v>0</v>
      </c>
    </row>
    <row r="6884" spans="1:3" hidden="1">
      <c r="A6884" t="b">
        <f ca="1"/>
        <v>0</v>
      </c>
      <c r="B6884" t="b">
        <f ca="1"/>
        <v>0</v>
      </c>
      <c r="C6884" t="b">
        <f ca="1"/>
        <v>0</v>
      </c>
    </row>
    <row r="6885" spans="1:3" hidden="1">
      <c r="A6885" t="b">
        <f ca="1"/>
        <v>0</v>
      </c>
      <c r="B6885" t="b">
        <f ca="1"/>
        <v>0</v>
      </c>
      <c r="C6885" t="b">
        <f ca="1"/>
        <v>0</v>
      </c>
    </row>
    <row r="6886" spans="1:3" hidden="1">
      <c r="A6886" t="b">
        <f ca="1"/>
        <v>0</v>
      </c>
      <c r="B6886" t="b">
        <f ca="1"/>
        <v>0</v>
      </c>
      <c r="C6886" t="b">
        <f ca="1"/>
        <v>0</v>
      </c>
    </row>
    <row r="6887" spans="1:3" hidden="1">
      <c r="A6887" t="b">
        <f ca="1"/>
        <v>0</v>
      </c>
      <c r="B6887" t="b">
        <f ca="1"/>
        <v>0</v>
      </c>
      <c r="C6887" t="b">
        <f ca="1"/>
        <v>0</v>
      </c>
    </row>
    <row r="6888" spans="1:3" hidden="1">
      <c r="A6888" t="b">
        <f ca="1"/>
        <v>0</v>
      </c>
      <c r="B6888" t="b">
        <f ca="1"/>
        <v>0</v>
      </c>
      <c r="C6888" t="b">
        <f ca="1"/>
        <v>0</v>
      </c>
    </row>
    <row r="6889" spans="1:3" hidden="1">
      <c r="A6889" t="b">
        <f ca="1"/>
        <v>0</v>
      </c>
      <c r="B6889" t="b">
        <f ca="1"/>
        <v>0</v>
      </c>
      <c r="C6889" t="b">
        <f ca="1"/>
        <v>0</v>
      </c>
    </row>
    <row r="6890" spans="1:3" hidden="1">
      <c r="A6890" t="b">
        <f ca="1"/>
        <v>0</v>
      </c>
      <c r="B6890" t="b">
        <f ca="1"/>
        <v>0</v>
      </c>
      <c r="C6890" t="b">
        <f ca="1"/>
        <v>0</v>
      </c>
    </row>
    <row r="6891" spans="1:3" hidden="1">
      <c r="A6891" t="b">
        <f ca="1"/>
        <v>0</v>
      </c>
      <c r="B6891" t="b">
        <f ca="1"/>
        <v>0</v>
      </c>
      <c r="C6891" t="b">
        <f ca="1"/>
        <v>0</v>
      </c>
    </row>
    <row r="6892" spans="1:3" hidden="1">
      <c r="A6892" t="b">
        <f ca="1"/>
        <v>0</v>
      </c>
      <c r="B6892" t="b">
        <f ca="1"/>
        <v>0</v>
      </c>
      <c r="C6892" t="b">
        <f ca="1"/>
        <v>0</v>
      </c>
    </row>
    <row r="6893" spans="1:3" hidden="1">
      <c r="A6893" t="b">
        <f ca="1"/>
        <v>0</v>
      </c>
      <c r="B6893" t="b">
        <f ca="1"/>
        <v>0</v>
      </c>
      <c r="C6893" t="b">
        <f ca="1"/>
        <v>0</v>
      </c>
    </row>
    <row r="6894" spans="1:3" hidden="1">
      <c r="A6894" t="b">
        <f ca="1"/>
        <v>0</v>
      </c>
      <c r="B6894" t="b">
        <f ca="1"/>
        <v>0</v>
      </c>
      <c r="C6894" t="b">
        <f ca="1"/>
        <v>0</v>
      </c>
    </row>
    <row r="6895" spans="1:3" hidden="1">
      <c r="A6895" t="b">
        <f ca="1"/>
        <v>0</v>
      </c>
      <c r="B6895" t="b">
        <f ca="1"/>
        <v>0</v>
      </c>
      <c r="C6895" t="b">
        <f ca="1"/>
        <v>0</v>
      </c>
    </row>
    <row r="6896" spans="1:3" hidden="1">
      <c r="A6896" t="b">
        <f ca="1"/>
        <v>0</v>
      </c>
      <c r="B6896" t="b">
        <f ca="1"/>
        <v>0</v>
      </c>
      <c r="C6896" t="b">
        <f ca="1"/>
        <v>0</v>
      </c>
    </row>
    <row r="6897" spans="1:3" hidden="1">
      <c r="A6897" t="b">
        <f ca="1"/>
        <v>0</v>
      </c>
      <c r="B6897" t="b">
        <f ca="1"/>
        <v>0</v>
      </c>
      <c r="C6897" t="b">
        <f ca="1"/>
        <v>0</v>
      </c>
    </row>
    <row r="6898" spans="1:3" hidden="1">
      <c r="A6898" t="b">
        <f ca="1"/>
        <v>0</v>
      </c>
      <c r="B6898" t="b">
        <f ca="1"/>
        <v>0</v>
      </c>
      <c r="C6898" t="b">
        <f ca="1"/>
        <v>0</v>
      </c>
    </row>
    <row r="6899" spans="1:3" hidden="1">
      <c r="A6899" t="b">
        <f ca="1"/>
        <v>0</v>
      </c>
      <c r="B6899" t="b">
        <f ca="1"/>
        <v>0</v>
      </c>
      <c r="C6899" t="b">
        <f ca="1"/>
        <v>0</v>
      </c>
    </row>
    <row r="6900" spans="1:3" hidden="1">
      <c r="A6900" t="b">
        <f ca="1"/>
        <v>0</v>
      </c>
      <c r="B6900" t="b">
        <f ca="1"/>
        <v>0</v>
      </c>
      <c r="C6900" t="b">
        <f ca="1"/>
        <v>0</v>
      </c>
    </row>
    <row r="6901" spans="1:3" hidden="1">
      <c r="A6901" t="b">
        <f ca="1"/>
        <v>0</v>
      </c>
      <c r="B6901" t="b">
        <f ca="1"/>
        <v>0</v>
      </c>
      <c r="C6901" t="b">
        <f ca="1"/>
        <v>0</v>
      </c>
    </row>
    <row r="6902" spans="1:3" hidden="1">
      <c r="A6902" t="b">
        <f ca="1"/>
        <v>0</v>
      </c>
      <c r="B6902" t="b">
        <f ca="1"/>
        <v>0</v>
      </c>
      <c r="C6902" t="b">
        <f ca="1"/>
        <v>0</v>
      </c>
    </row>
    <row r="6903" spans="1:3" hidden="1">
      <c r="A6903" t="b">
        <f ca="1"/>
        <v>0</v>
      </c>
      <c r="B6903" t="b">
        <f ca="1"/>
        <v>0</v>
      </c>
      <c r="C6903" t="b">
        <f ca="1"/>
        <v>0</v>
      </c>
    </row>
    <row r="6904" spans="1:3" hidden="1">
      <c r="A6904" t="b">
        <f ca="1"/>
        <v>0</v>
      </c>
      <c r="B6904" t="b">
        <f ca="1"/>
        <v>0</v>
      </c>
      <c r="C6904" t="b">
        <f ca="1"/>
        <v>0</v>
      </c>
    </row>
    <row r="6905" spans="1:3" hidden="1">
      <c r="A6905" t="b">
        <f ca="1"/>
        <v>0</v>
      </c>
      <c r="B6905" t="b">
        <f ca="1"/>
        <v>0</v>
      </c>
      <c r="C6905" t="b">
        <f ca="1"/>
        <v>0</v>
      </c>
    </row>
    <row r="6906" spans="1:3" hidden="1">
      <c r="A6906" t="b">
        <f ca="1"/>
        <v>0</v>
      </c>
      <c r="B6906" t="b">
        <f ca="1"/>
        <v>0</v>
      </c>
      <c r="C6906" t="b">
        <f ca="1"/>
        <v>0</v>
      </c>
    </row>
    <row r="6907" spans="1:3" hidden="1">
      <c r="A6907" t="b">
        <f ca="1"/>
        <v>0</v>
      </c>
      <c r="B6907" t="b">
        <f ca="1"/>
        <v>0</v>
      </c>
      <c r="C6907" t="b">
        <f ca="1"/>
        <v>0</v>
      </c>
    </row>
    <row r="6908" spans="1:3" hidden="1">
      <c r="A6908" t="b">
        <f ca="1"/>
        <v>0</v>
      </c>
      <c r="B6908" t="b">
        <f ca="1"/>
        <v>0</v>
      </c>
      <c r="C6908" t="b">
        <f ca="1"/>
        <v>0</v>
      </c>
    </row>
    <row r="6909" spans="1:3" hidden="1">
      <c r="A6909" t="b">
        <f ca="1"/>
        <v>0</v>
      </c>
      <c r="B6909" t="b">
        <f ca="1"/>
        <v>0</v>
      </c>
      <c r="C6909" t="b">
        <f ca="1"/>
        <v>0</v>
      </c>
    </row>
    <row r="6910" spans="1:3" hidden="1">
      <c r="A6910" t="b">
        <f ca="1"/>
        <v>0</v>
      </c>
      <c r="B6910" t="b">
        <f ca="1"/>
        <v>0</v>
      </c>
      <c r="C6910" t="b">
        <f ca="1"/>
        <v>0</v>
      </c>
    </row>
    <row r="6911" spans="1:3" hidden="1">
      <c r="A6911" t="b">
        <f ca="1"/>
        <v>0</v>
      </c>
      <c r="B6911" t="b">
        <f ca="1"/>
        <v>0</v>
      </c>
      <c r="C6911" t="b">
        <f ca="1"/>
        <v>0</v>
      </c>
    </row>
    <row r="6912" spans="1:3" hidden="1">
      <c r="A6912" t="b">
        <f ca="1"/>
        <v>0</v>
      </c>
      <c r="B6912" t="b">
        <f ca="1"/>
        <v>0</v>
      </c>
      <c r="C6912" t="b">
        <f ca="1"/>
        <v>0</v>
      </c>
    </row>
    <row r="6913" spans="1:3" hidden="1">
      <c r="A6913" t="b">
        <f ca="1"/>
        <v>0</v>
      </c>
      <c r="B6913" t="b">
        <f ca="1"/>
        <v>0</v>
      </c>
      <c r="C6913" t="b">
        <f ca="1"/>
        <v>0</v>
      </c>
    </row>
    <row r="6914" spans="1:3" hidden="1">
      <c r="A6914" t="b">
        <f ca="1"/>
        <v>0</v>
      </c>
      <c r="B6914" t="b">
        <f ca="1"/>
        <v>0</v>
      </c>
      <c r="C6914" t="b">
        <f ca="1"/>
        <v>0</v>
      </c>
    </row>
    <row r="6915" spans="1:3" hidden="1">
      <c r="A6915" t="b">
        <f ca="1"/>
        <v>0</v>
      </c>
      <c r="B6915" t="b">
        <f ca="1"/>
        <v>0</v>
      </c>
      <c r="C6915" t="b">
        <f ca="1"/>
        <v>0</v>
      </c>
    </row>
    <row r="6916" spans="1:3" hidden="1">
      <c r="A6916" t="b">
        <f ca="1"/>
        <v>0</v>
      </c>
      <c r="B6916" t="b">
        <f ca="1"/>
        <v>0</v>
      </c>
      <c r="C6916" t="b">
        <f ca="1"/>
        <v>0</v>
      </c>
    </row>
    <row r="6917" spans="1:3" hidden="1">
      <c r="A6917" t="b">
        <f ca="1"/>
        <v>0</v>
      </c>
      <c r="B6917" t="b">
        <f ca="1"/>
        <v>0</v>
      </c>
      <c r="C6917" t="b">
        <f ca="1"/>
        <v>0</v>
      </c>
    </row>
    <row r="6918" spans="1:3" hidden="1">
      <c r="A6918" t="b">
        <f ca="1"/>
        <v>0</v>
      </c>
      <c r="B6918" t="b">
        <f ca="1"/>
        <v>0</v>
      </c>
      <c r="C6918" t="b">
        <f ca="1"/>
        <v>0</v>
      </c>
    </row>
    <row r="6919" spans="1:3" hidden="1">
      <c r="A6919" t="b">
        <f ca="1"/>
        <v>0</v>
      </c>
      <c r="B6919" t="b">
        <f ca="1"/>
        <v>0</v>
      </c>
      <c r="C6919" t="b">
        <f ca="1"/>
        <v>0</v>
      </c>
    </row>
    <row r="6920" spans="1:3" hidden="1">
      <c r="A6920" t="b">
        <f ca="1"/>
        <v>0</v>
      </c>
      <c r="B6920" t="b">
        <f ca="1"/>
        <v>0</v>
      </c>
      <c r="C6920" t="b">
        <f ca="1"/>
        <v>0</v>
      </c>
    </row>
    <row r="6921" spans="1:3" hidden="1">
      <c r="A6921" t="b">
        <f ca="1"/>
        <v>0</v>
      </c>
      <c r="B6921" t="b">
        <f ca="1"/>
        <v>0</v>
      </c>
      <c r="C6921" t="b">
        <f ca="1"/>
        <v>0</v>
      </c>
    </row>
    <row r="6922" spans="1:3" hidden="1">
      <c r="A6922" t="b">
        <f ca="1"/>
        <v>0</v>
      </c>
      <c r="B6922" t="b">
        <f ca="1"/>
        <v>0</v>
      </c>
      <c r="C6922" t="b">
        <f ca="1"/>
        <v>0</v>
      </c>
    </row>
    <row r="6923" spans="1:3" hidden="1">
      <c r="A6923" t="b">
        <f ca="1"/>
        <v>0</v>
      </c>
      <c r="B6923" t="b">
        <f ca="1"/>
        <v>0</v>
      </c>
      <c r="C6923" t="b">
        <f ca="1"/>
        <v>0</v>
      </c>
    </row>
    <row r="6924" spans="1:3" hidden="1">
      <c r="A6924" t="b">
        <f ca="1"/>
        <v>0</v>
      </c>
      <c r="B6924" t="b">
        <f ca="1"/>
        <v>0</v>
      </c>
      <c r="C6924" t="b">
        <f ca="1"/>
        <v>0</v>
      </c>
    </row>
    <row r="6925" spans="1:3" hidden="1">
      <c r="A6925" t="b">
        <f ca="1"/>
        <v>0</v>
      </c>
      <c r="B6925" t="b">
        <f ca="1"/>
        <v>0</v>
      </c>
      <c r="C6925" t="b">
        <f ca="1"/>
        <v>0</v>
      </c>
    </row>
    <row r="6926" spans="1:3" hidden="1">
      <c r="A6926" t="b">
        <f ca="1"/>
        <v>0</v>
      </c>
      <c r="B6926" t="b">
        <f ca="1"/>
        <v>0</v>
      </c>
      <c r="C6926" t="b">
        <f ca="1"/>
        <v>0</v>
      </c>
    </row>
    <row r="6927" spans="1:3" hidden="1">
      <c r="A6927" t="b">
        <f ca="1"/>
        <v>0</v>
      </c>
      <c r="B6927" t="b">
        <f ca="1"/>
        <v>0</v>
      </c>
      <c r="C6927" t="b">
        <f ca="1"/>
        <v>0</v>
      </c>
    </row>
    <row r="6928" spans="1:3" hidden="1">
      <c r="A6928" t="b">
        <f ca="1"/>
        <v>0</v>
      </c>
      <c r="B6928" t="b">
        <f ca="1"/>
        <v>0</v>
      </c>
      <c r="C6928" t="b">
        <f ca="1"/>
        <v>0</v>
      </c>
    </row>
    <row r="6929" spans="1:3" hidden="1">
      <c r="A6929" t="b">
        <f ca="1"/>
        <v>0</v>
      </c>
      <c r="B6929" t="b">
        <f ca="1"/>
        <v>0</v>
      </c>
      <c r="C6929" t="b">
        <f ca="1"/>
        <v>0</v>
      </c>
    </row>
    <row r="6930" spans="1:3" hidden="1">
      <c r="A6930" t="b">
        <f ca="1"/>
        <v>0</v>
      </c>
      <c r="B6930" t="b">
        <f ca="1"/>
        <v>0</v>
      </c>
      <c r="C6930" t="b">
        <f ca="1"/>
        <v>0</v>
      </c>
    </row>
    <row r="6931" spans="1:3" hidden="1">
      <c r="A6931" t="b">
        <f ca="1"/>
        <v>0</v>
      </c>
      <c r="B6931" t="b">
        <f ca="1"/>
        <v>0</v>
      </c>
      <c r="C6931" t="b">
        <f ca="1"/>
        <v>0</v>
      </c>
    </row>
    <row r="6932" spans="1:3" hidden="1">
      <c r="A6932" t="b">
        <f ca="1"/>
        <v>0</v>
      </c>
      <c r="B6932" t="b">
        <f ca="1"/>
        <v>0</v>
      </c>
      <c r="C6932" t="b">
        <f ca="1"/>
        <v>0</v>
      </c>
    </row>
    <row r="6933" spans="1:3" hidden="1">
      <c r="A6933" t="b">
        <f ca="1"/>
        <v>0</v>
      </c>
      <c r="B6933" t="b">
        <f ca="1"/>
        <v>0</v>
      </c>
      <c r="C6933" t="b">
        <f ca="1"/>
        <v>0</v>
      </c>
    </row>
    <row r="6934" spans="1:3" hidden="1">
      <c r="A6934" t="b">
        <f ca="1"/>
        <v>0</v>
      </c>
      <c r="B6934" t="b">
        <f ca="1"/>
        <v>0</v>
      </c>
      <c r="C6934" t="b">
        <f ca="1"/>
        <v>0</v>
      </c>
    </row>
    <row r="6935" spans="1:3" hidden="1">
      <c r="A6935" t="b">
        <f ca="1"/>
        <v>0</v>
      </c>
      <c r="B6935" t="b">
        <f ca="1"/>
        <v>0</v>
      </c>
      <c r="C6935" t="b">
        <f ca="1"/>
        <v>0</v>
      </c>
    </row>
    <row r="6936" spans="1:3" hidden="1">
      <c r="A6936" t="b">
        <f ca="1"/>
        <v>0</v>
      </c>
      <c r="B6936" t="b">
        <f ca="1"/>
        <v>0</v>
      </c>
      <c r="C6936" t="b">
        <f ca="1"/>
        <v>0</v>
      </c>
    </row>
    <row r="6937" spans="1:3" hidden="1">
      <c r="A6937" t="b">
        <f ca="1"/>
        <v>0</v>
      </c>
      <c r="B6937" t="b">
        <f ca="1"/>
        <v>0</v>
      </c>
      <c r="C6937" t="b">
        <f ca="1"/>
        <v>0</v>
      </c>
    </row>
    <row r="6938" spans="1:3" hidden="1">
      <c r="A6938" t="b">
        <f ca="1"/>
        <v>0</v>
      </c>
      <c r="B6938" t="b">
        <f ca="1"/>
        <v>0</v>
      </c>
      <c r="C6938" t="b">
        <f ca="1"/>
        <v>0</v>
      </c>
    </row>
    <row r="6939" spans="1:3" hidden="1">
      <c r="A6939" t="b">
        <f ca="1"/>
        <v>0</v>
      </c>
      <c r="B6939" t="b">
        <f ca="1"/>
        <v>0</v>
      </c>
      <c r="C6939" t="b">
        <f ca="1"/>
        <v>0</v>
      </c>
    </row>
    <row r="6940" spans="1:3" hidden="1">
      <c r="A6940" t="b">
        <f ca="1"/>
        <v>0</v>
      </c>
      <c r="B6940" t="b">
        <f ca="1"/>
        <v>0</v>
      </c>
      <c r="C6940" t="b">
        <f ca="1"/>
        <v>0</v>
      </c>
    </row>
    <row r="6941" spans="1:3" hidden="1">
      <c r="A6941" t="b">
        <f ca="1"/>
        <v>0</v>
      </c>
      <c r="B6941" t="b">
        <f ca="1"/>
        <v>0</v>
      </c>
      <c r="C6941" t="b">
        <f ca="1"/>
        <v>0</v>
      </c>
    </row>
    <row r="6942" spans="1:3" hidden="1">
      <c r="A6942" t="b">
        <f ca="1"/>
        <v>0</v>
      </c>
      <c r="B6942" t="b">
        <f ca="1"/>
        <v>0</v>
      </c>
      <c r="C6942" t="b">
        <f ca="1"/>
        <v>0</v>
      </c>
    </row>
    <row r="6943" spans="1:3" hidden="1">
      <c r="A6943" t="b">
        <f ca="1"/>
        <v>0</v>
      </c>
      <c r="B6943" t="b">
        <f ca="1"/>
        <v>0</v>
      </c>
      <c r="C6943" t="b">
        <f ca="1"/>
        <v>0</v>
      </c>
    </row>
    <row r="6944" spans="1:3" hidden="1">
      <c r="A6944" t="b">
        <f ca="1"/>
        <v>0</v>
      </c>
      <c r="B6944" t="b">
        <f ca="1"/>
        <v>0</v>
      </c>
      <c r="C6944" t="b">
        <f ca="1"/>
        <v>0</v>
      </c>
    </row>
    <row r="6945" spans="1:3" hidden="1">
      <c r="A6945" t="b">
        <f ca="1"/>
        <v>0</v>
      </c>
      <c r="B6945" t="b">
        <f ca="1"/>
        <v>0</v>
      </c>
      <c r="C6945" t="b">
        <f ca="1"/>
        <v>0</v>
      </c>
    </row>
    <row r="6946" spans="1:3" hidden="1">
      <c r="A6946" t="b">
        <f ca="1"/>
        <v>0</v>
      </c>
      <c r="B6946" t="b">
        <f ca="1"/>
        <v>0</v>
      </c>
      <c r="C6946" t="b">
        <f ca="1"/>
        <v>0</v>
      </c>
    </row>
    <row r="6947" spans="1:3" hidden="1">
      <c r="A6947" t="b">
        <f ca="1"/>
        <v>0</v>
      </c>
      <c r="B6947" t="b">
        <f ca="1"/>
        <v>0</v>
      </c>
      <c r="C6947" t="b">
        <f ca="1"/>
        <v>0</v>
      </c>
    </row>
    <row r="6948" spans="1:3" hidden="1">
      <c r="A6948" t="b">
        <f ca="1"/>
        <v>0</v>
      </c>
      <c r="B6948" t="b">
        <f ca="1"/>
        <v>0</v>
      </c>
      <c r="C6948" t="b">
        <f ca="1"/>
        <v>0</v>
      </c>
    </row>
    <row r="6949" spans="1:3" hidden="1">
      <c r="A6949" t="b">
        <f ca="1"/>
        <v>0</v>
      </c>
      <c r="B6949" t="b">
        <f ca="1"/>
        <v>0</v>
      </c>
      <c r="C6949" t="b">
        <f ca="1"/>
        <v>0</v>
      </c>
    </row>
    <row r="6950" spans="1:3" hidden="1">
      <c r="A6950" t="b">
        <f ca="1"/>
        <v>0</v>
      </c>
      <c r="B6950" t="b">
        <f ca="1"/>
        <v>0</v>
      </c>
      <c r="C6950" t="b">
        <f ca="1"/>
        <v>0</v>
      </c>
    </row>
    <row r="6951" spans="1:3" hidden="1">
      <c r="A6951" t="b">
        <f ca="1"/>
        <v>0</v>
      </c>
      <c r="B6951" t="b">
        <f ca="1"/>
        <v>0</v>
      </c>
      <c r="C6951" t="b">
        <f ca="1"/>
        <v>0</v>
      </c>
    </row>
    <row r="6952" spans="1:3" hidden="1">
      <c r="A6952" t="b">
        <f ca="1"/>
        <v>0</v>
      </c>
      <c r="B6952" t="b">
        <f ca="1"/>
        <v>0</v>
      </c>
      <c r="C6952" t="b">
        <f ca="1"/>
        <v>0</v>
      </c>
    </row>
    <row r="6953" spans="1:3" hidden="1">
      <c r="A6953" t="b">
        <f ca="1"/>
        <v>0</v>
      </c>
      <c r="B6953" t="b">
        <f ca="1"/>
        <v>0</v>
      </c>
      <c r="C6953" t="b">
        <f ca="1"/>
        <v>0</v>
      </c>
    </row>
    <row r="6954" spans="1:3" hidden="1">
      <c r="A6954" t="b">
        <f ca="1"/>
        <v>0</v>
      </c>
      <c r="B6954" t="b">
        <f ca="1"/>
        <v>0</v>
      </c>
      <c r="C6954" t="b">
        <f ca="1"/>
        <v>0</v>
      </c>
    </row>
    <row r="6955" spans="1:3" hidden="1">
      <c r="A6955" t="b">
        <f ca="1"/>
        <v>0</v>
      </c>
      <c r="B6955" t="b">
        <f ca="1"/>
        <v>0</v>
      </c>
      <c r="C6955" t="b">
        <f ca="1"/>
        <v>0</v>
      </c>
    </row>
    <row r="6956" spans="1:3" hidden="1">
      <c r="A6956" t="b">
        <f ca="1"/>
        <v>0</v>
      </c>
      <c r="B6956" t="b">
        <f ca="1"/>
        <v>0</v>
      </c>
      <c r="C6956" t="b">
        <f ca="1"/>
        <v>0</v>
      </c>
    </row>
    <row r="6957" spans="1:3" hidden="1">
      <c r="A6957" t="b">
        <f ca="1"/>
        <v>0</v>
      </c>
      <c r="B6957" t="b">
        <f ca="1"/>
        <v>0</v>
      </c>
      <c r="C6957" t="b">
        <f ca="1"/>
        <v>0</v>
      </c>
    </row>
    <row r="6958" spans="1:3" hidden="1">
      <c r="A6958" t="b">
        <f ca="1"/>
        <v>0</v>
      </c>
      <c r="B6958" t="b">
        <f ca="1"/>
        <v>0</v>
      </c>
      <c r="C6958" t="b">
        <f ca="1"/>
        <v>0</v>
      </c>
    </row>
    <row r="6959" spans="1:3" hidden="1">
      <c r="A6959" t="b">
        <f ca="1"/>
        <v>0</v>
      </c>
      <c r="B6959" t="b">
        <f ca="1"/>
        <v>0</v>
      </c>
      <c r="C6959" t="b">
        <f ca="1"/>
        <v>0</v>
      </c>
    </row>
    <row r="6960" spans="1:3" hidden="1">
      <c r="A6960" t="b">
        <f ca="1"/>
        <v>0</v>
      </c>
      <c r="B6960" t="b">
        <f ca="1"/>
        <v>0</v>
      </c>
      <c r="C6960" t="b">
        <f ca="1"/>
        <v>0</v>
      </c>
    </row>
    <row r="6961" spans="1:3" hidden="1">
      <c r="A6961" t="b">
        <f ca="1"/>
        <v>0</v>
      </c>
      <c r="B6961" t="b">
        <f ca="1"/>
        <v>0</v>
      </c>
      <c r="C6961" t="b">
        <f ca="1"/>
        <v>0</v>
      </c>
    </row>
    <row r="6962" spans="1:3" hidden="1">
      <c r="A6962" t="b">
        <f ca="1"/>
        <v>0</v>
      </c>
      <c r="B6962" t="b">
        <f ca="1"/>
        <v>0</v>
      </c>
      <c r="C6962" t="b">
        <f ca="1"/>
        <v>0</v>
      </c>
    </row>
    <row r="6963" spans="1:3" hidden="1">
      <c r="A6963" t="b">
        <f ca="1"/>
        <v>0</v>
      </c>
      <c r="B6963" t="b">
        <f ca="1"/>
        <v>0</v>
      </c>
      <c r="C6963" t="b">
        <f ca="1"/>
        <v>0</v>
      </c>
    </row>
    <row r="6964" spans="1:3" hidden="1">
      <c r="A6964" t="b">
        <f ca="1"/>
        <v>0</v>
      </c>
      <c r="B6964" t="b">
        <f ca="1"/>
        <v>0</v>
      </c>
      <c r="C6964" t="b">
        <f ca="1"/>
        <v>0</v>
      </c>
    </row>
    <row r="6965" spans="1:3" hidden="1">
      <c r="A6965" t="b">
        <f ca="1"/>
        <v>0</v>
      </c>
      <c r="B6965" t="b">
        <f ca="1"/>
        <v>0</v>
      </c>
      <c r="C6965" t="b">
        <f ca="1"/>
        <v>0</v>
      </c>
    </row>
    <row r="6966" spans="1:3" hidden="1">
      <c r="A6966" t="b">
        <f ca="1"/>
        <v>0</v>
      </c>
      <c r="B6966" t="b">
        <f ca="1"/>
        <v>0</v>
      </c>
      <c r="C6966" t="b">
        <f ca="1"/>
        <v>0</v>
      </c>
    </row>
    <row r="6967" spans="1:3" hidden="1">
      <c r="A6967" t="b">
        <f ca="1"/>
        <v>0</v>
      </c>
      <c r="B6967" t="b">
        <f ca="1"/>
        <v>0</v>
      </c>
      <c r="C6967" t="b">
        <f ca="1"/>
        <v>0</v>
      </c>
    </row>
    <row r="6968" spans="1:3" hidden="1">
      <c r="A6968" t="b">
        <f ca="1"/>
        <v>0</v>
      </c>
      <c r="B6968" t="b">
        <f ca="1"/>
        <v>0</v>
      </c>
      <c r="C6968" t="b">
        <f ca="1"/>
        <v>0</v>
      </c>
    </row>
    <row r="6969" spans="1:3" hidden="1">
      <c r="A6969" t="b">
        <f ca="1"/>
        <v>0</v>
      </c>
      <c r="B6969" t="b">
        <f ca="1"/>
        <v>0</v>
      </c>
      <c r="C6969" t="b">
        <f ca="1"/>
        <v>0</v>
      </c>
    </row>
    <row r="6970" spans="1:3" hidden="1">
      <c r="A6970" t="b">
        <f ca="1"/>
        <v>0</v>
      </c>
      <c r="B6970" t="b">
        <f ca="1"/>
        <v>0</v>
      </c>
      <c r="C6970" t="b">
        <f ca="1"/>
        <v>0</v>
      </c>
    </row>
    <row r="6971" spans="1:3" hidden="1">
      <c r="A6971" t="b">
        <f ca="1"/>
        <v>0</v>
      </c>
      <c r="B6971" t="b">
        <f ca="1"/>
        <v>0</v>
      </c>
      <c r="C6971" t="b">
        <f ca="1"/>
        <v>0</v>
      </c>
    </row>
    <row r="6972" spans="1:3" hidden="1">
      <c r="A6972" t="b">
        <f ca="1"/>
        <v>0</v>
      </c>
      <c r="B6972" t="b">
        <f ca="1"/>
        <v>0</v>
      </c>
      <c r="C6972" t="b">
        <f ca="1"/>
        <v>0</v>
      </c>
    </row>
    <row r="6973" spans="1:3" hidden="1">
      <c r="A6973" t="b">
        <f ca="1"/>
        <v>0</v>
      </c>
      <c r="B6973" t="b">
        <f ca="1"/>
        <v>0</v>
      </c>
      <c r="C6973" t="b">
        <f ca="1"/>
        <v>0</v>
      </c>
    </row>
    <row r="6974" spans="1:3" hidden="1">
      <c r="A6974" t="b">
        <f ca="1"/>
        <v>0</v>
      </c>
      <c r="B6974" t="b">
        <f ca="1"/>
        <v>0</v>
      </c>
      <c r="C6974" t="b">
        <f ca="1"/>
        <v>0</v>
      </c>
    </row>
    <row r="6975" spans="1:3" hidden="1">
      <c r="A6975" t="b">
        <f ca="1"/>
        <v>0</v>
      </c>
      <c r="B6975" t="b">
        <f ca="1"/>
        <v>0</v>
      </c>
      <c r="C6975" t="b">
        <f ca="1"/>
        <v>0</v>
      </c>
    </row>
    <row r="6976" spans="1:3" hidden="1">
      <c r="A6976" t="b">
        <f ca="1"/>
        <v>0</v>
      </c>
      <c r="B6976" t="b">
        <f ca="1"/>
        <v>0</v>
      </c>
      <c r="C6976" t="b">
        <f ca="1"/>
        <v>0</v>
      </c>
    </row>
    <row r="6977" spans="1:3" hidden="1">
      <c r="A6977" t="b">
        <f ca="1"/>
        <v>0</v>
      </c>
      <c r="B6977" t="b">
        <f ca="1"/>
        <v>0</v>
      </c>
      <c r="C6977" t="b">
        <f ca="1"/>
        <v>0</v>
      </c>
    </row>
    <row r="6978" spans="1:3" hidden="1">
      <c r="A6978" t="b">
        <f ca="1"/>
        <v>0</v>
      </c>
      <c r="B6978" t="b">
        <f ca="1"/>
        <v>0</v>
      </c>
      <c r="C6978" t="b">
        <f ca="1"/>
        <v>0</v>
      </c>
    </row>
    <row r="6979" spans="1:3" hidden="1">
      <c r="A6979" t="b">
        <f ca="1"/>
        <v>0</v>
      </c>
      <c r="B6979" t="b">
        <f ca="1"/>
        <v>0</v>
      </c>
      <c r="C6979" t="b">
        <f ca="1"/>
        <v>0</v>
      </c>
    </row>
    <row r="6980" spans="1:3" hidden="1">
      <c r="A6980" t="b">
        <f ca="1"/>
        <v>0</v>
      </c>
      <c r="B6980" t="b">
        <f ca="1"/>
        <v>0</v>
      </c>
      <c r="C6980" t="b">
        <f ca="1"/>
        <v>0</v>
      </c>
    </row>
    <row r="6981" spans="1:3" hidden="1">
      <c r="A6981" t="b">
        <f ca="1"/>
        <v>0</v>
      </c>
      <c r="B6981" t="b">
        <f ca="1"/>
        <v>0</v>
      </c>
      <c r="C6981" t="b">
        <f ca="1"/>
        <v>0</v>
      </c>
    </row>
    <row r="6982" spans="1:3" hidden="1">
      <c r="A6982" t="b">
        <f ca="1"/>
        <v>0</v>
      </c>
      <c r="B6982" t="b">
        <f ca="1"/>
        <v>0</v>
      </c>
      <c r="C6982" t="b">
        <f ca="1"/>
        <v>0</v>
      </c>
    </row>
    <row r="6983" spans="1:3" hidden="1">
      <c r="A6983" t="b">
        <f ca="1"/>
        <v>0</v>
      </c>
      <c r="B6983" t="b">
        <f ca="1"/>
        <v>0</v>
      </c>
      <c r="C6983" t="b">
        <f ca="1"/>
        <v>0</v>
      </c>
    </row>
    <row r="6984" spans="1:3" hidden="1">
      <c r="A6984" t="b">
        <f ca="1"/>
        <v>0</v>
      </c>
      <c r="B6984" t="b">
        <f ca="1"/>
        <v>0</v>
      </c>
      <c r="C6984" t="b">
        <f ca="1"/>
        <v>0</v>
      </c>
    </row>
    <row r="6985" spans="1:3" hidden="1">
      <c r="A6985" t="b">
        <f ca="1"/>
        <v>0</v>
      </c>
      <c r="B6985" t="b">
        <f ca="1"/>
        <v>0</v>
      </c>
      <c r="C6985" t="b">
        <f ca="1"/>
        <v>0</v>
      </c>
    </row>
    <row r="6986" spans="1:3" hidden="1">
      <c r="A6986" t="b">
        <f ca="1"/>
        <v>0</v>
      </c>
      <c r="B6986" t="b">
        <f ca="1"/>
        <v>0</v>
      </c>
      <c r="C6986" t="b">
        <f ca="1"/>
        <v>0</v>
      </c>
    </row>
    <row r="6987" spans="1:3" hidden="1">
      <c r="A6987" t="b">
        <f ca="1"/>
        <v>0</v>
      </c>
      <c r="B6987" t="b">
        <f ca="1"/>
        <v>0</v>
      </c>
      <c r="C6987" t="b">
        <f ca="1"/>
        <v>0</v>
      </c>
    </row>
    <row r="6988" spans="1:3" hidden="1">
      <c r="A6988" t="b">
        <f ca="1"/>
        <v>0</v>
      </c>
      <c r="B6988" t="b">
        <f ca="1"/>
        <v>0</v>
      </c>
      <c r="C6988" t="b">
        <f ca="1"/>
        <v>0</v>
      </c>
    </row>
    <row r="6989" spans="1:3" hidden="1">
      <c r="A6989" t="b">
        <f ca="1"/>
        <v>0</v>
      </c>
      <c r="B6989" t="b">
        <f ca="1"/>
        <v>0</v>
      </c>
      <c r="C6989" t="b">
        <f ca="1"/>
        <v>0</v>
      </c>
    </row>
    <row r="6990" spans="1:3" hidden="1">
      <c r="A6990" t="b">
        <f ca="1"/>
        <v>0</v>
      </c>
      <c r="B6990" t="b">
        <f ca="1"/>
        <v>0</v>
      </c>
      <c r="C6990" t="b">
        <f ca="1"/>
        <v>0</v>
      </c>
    </row>
    <row r="6991" spans="1:3" hidden="1">
      <c r="A6991" t="b">
        <f ca="1"/>
        <v>0</v>
      </c>
      <c r="B6991" t="b">
        <f ca="1"/>
        <v>0</v>
      </c>
      <c r="C6991" t="b">
        <f ca="1"/>
        <v>0</v>
      </c>
    </row>
    <row r="6992" spans="1:3" hidden="1">
      <c r="A6992" t="b">
        <f ca="1"/>
        <v>0</v>
      </c>
      <c r="B6992" t="b">
        <f ca="1"/>
        <v>0</v>
      </c>
      <c r="C6992" t="b">
        <f ca="1"/>
        <v>0</v>
      </c>
    </row>
    <row r="6993" spans="1:3" hidden="1">
      <c r="A6993" t="b">
        <f ca="1"/>
        <v>0</v>
      </c>
      <c r="B6993" t="b">
        <f ca="1"/>
        <v>0</v>
      </c>
      <c r="C6993" t="b">
        <f ca="1"/>
        <v>0</v>
      </c>
    </row>
    <row r="6994" spans="1:3" hidden="1">
      <c r="A6994" t="b">
        <f ca="1"/>
        <v>0</v>
      </c>
      <c r="B6994" t="b">
        <f ca="1"/>
        <v>0</v>
      </c>
      <c r="C6994" t="b">
        <f ca="1"/>
        <v>0</v>
      </c>
    </row>
    <row r="6995" spans="1:3" hidden="1">
      <c r="A6995" t="b">
        <f ca="1"/>
        <v>0</v>
      </c>
      <c r="B6995" t="b">
        <f ca="1"/>
        <v>0</v>
      </c>
      <c r="C6995" t="b">
        <f ca="1"/>
        <v>0</v>
      </c>
    </row>
    <row r="6996" spans="1:3" hidden="1">
      <c r="A6996" t="b">
        <f ca="1"/>
        <v>0</v>
      </c>
      <c r="B6996" t="b">
        <f ca="1"/>
        <v>0</v>
      </c>
      <c r="C6996" t="b">
        <f ca="1"/>
        <v>0</v>
      </c>
    </row>
    <row r="6997" spans="1:3" hidden="1">
      <c r="A6997" t="b">
        <f ca="1"/>
        <v>0</v>
      </c>
      <c r="B6997" t="b">
        <f ca="1"/>
        <v>0</v>
      </c>
      <c r="C6997" t="b">
        <f ca="1"/>
        <v>0</v>
      </c>
    </row>
    <row r="6998" spans="1:3" hidden="1">
      <c r="A6998" t="b">
        <f ca="1"/>
        <v>0</v>
      </c>
      <c r="B6998" t="b">
        <f ca="1"/>
        <v>0</v>
      </c>
      <c r="C6998" t="b">
        <f ca="1"/>
        <v>0</v>
      </c>
    </row>
    <row r="6999" spans="1:3" hidden="1">
      <c r="A6999" t="b">
        <f ca="1"/>
        <v>0</v>
      </c>
      <c r="B6999" t="b">
        <f ca="1"/>
        <v>0</v>
      </c>
      <c r="C6999" t="b">
        <f ca="1"/>
        <v>0</v>
      </c>
    </row>
    <row r="7000" spans="1:3" hidden="1">
      <c r="A7000" t="b">
        <f ca="1"/>
        <v>0</v>
      </c>
      <c r="B7000" t="b">
        <f ca="1"/>
        <v>0</v>
      </c>
      <c r="C7000" t="b">
        <f ca="1"/>
        <v>0</v>
      </c>
    </row>
    <row r="7001" spans="1:3" hidden="1">
      <c r="A7001" t="b">
        <f ca="1"/>
        <v>0</v>
      </c>
      <c r="B7001" t="b">
        <f ca="1"/>
        <v>0</v>
      </c>
      <c r="C7001" t="b">
        <f ca="1"/>
        <v>0</v>
      </c>
    </row>
    <row r="7002" spans="1:3" hidden="1">
      <c r="A7002" t="b">
        <f ca="1"/>
        <v>0</v>
      </c>
      <c r="B7002" t="b">
        <f ca="1"/>
        <v>0</v>
      </c>
      <c r="C7002" t="b">
        <f ca="1"/>
        <v>0</v>
      </c>
    </row>
    <row r="7003" spans="1:3" hidden="1">
      <c r="A7003" t="b">
        <f ca="1"/>
        <v>0</v>
      </c>
      <c r="B7003" t="b">
        <f ca="1"/>
        <v>0</v>
      </c>
      <c r="C7003" t="b">
        <f ca="1"/>
        <v>0</v>
      </c>
    </row>
    <row r="7004" spans="1:3" hidden="1">
      <c r="A7004" t="b">
        <f ca="1"/>
        <v>0</v>
      </c>
      <c r="B7004" t="b">
        <f ca="1"/>
        <v>0</v>
      </c>
      <c r="C7004" t="b">
        <f ca="1"/>
        <v>0</v>
      </c>
    </row>
    <row r="7005" spans="1:3" hidden="1">
      <c r="A7005" t="b">
        <f ca="1"/>
        <v>0</v>
      </c>
      <c r="B7005" t="b">
        <f ca="1"/>
        <v>0</v>
      </c>
      <c r="C7005" t="b">
        <f ca="1"/>
        <v>0</v>
      </c>
    </row>
    <row r="7006" spans="1:3" hidden="1">
      <c r="A7006" t="b">
        <f ca="1"/>
        <v>0</v>
      </c>
      <c r="B7006" t="b">
        <f ca="1"/>
        <v>0</v>
      </c>
      <c r="C7006" t="b">
        <f ca="1"/>
        <v>0</v>
      </c>
    </row>
    <row r="7007" spans="1:3" hidden="1">
      <c r="A7007" t="b">
        <f ca="1"/>
        <v>0</v>
      </c>
      <c r="B7007" t="b">
        <f ca="1"/>
        <v>0</v>
      </c>
      <c r="C7007" t="b">
        <f ca="1"/>
        <v>0</v>
      </c>
    </row>
    <row r="7008" spans="1:3" hidden="1">
      <c r="A7008" t="b">
        <f ca="1"/>
        <v>0</v>
      </c>
      <c r="B7008" t="b">
        <f ca="1"/>
        <v>0</v>
      </c>
      <c r="C7008" t="b">
        <f ca="1"/>
        <v>0</v>
      </c>
    </row>
    <row r="7009" spans="1:3" hidden="1">
      <c r="A7009" t="b">
        <f ca="1"/>
        <v>0</v>
      </c>
      <c r="B7009" t="b">
        <f ca="1"/>
        <v>0</v>
      </c>
      <c r="C7009" t="b">
        <f ca="1"/>
        <v>0</v>
      </c>
    </row>
    <row r="7010" spans="1:3" hidden="1">
      <c r="A7010" t="b">
        <f ca="1"/>
        <v>0</v>
      </c>
      <c r="B7010" t="b">
        <f ca="1"/>
        <v>0</v>
      </c>
      <c r="C7010" t="b">
        <f ca="1"/>
        <v>0</v>
      </c>
    </row>
    <row r="7011" spans="1:3" hidden="1">
      <c r="A7011" t="b">
        <f ca="1"/>
        <v>0</v>
      </c>
      <c r="B7011" t="b">
        <f ca="1"/>
        <v>0</v>
      </c>
      <c r="C7011" t="b">
        <f ca="1"/>
        <v>0</v>
      </c>
    </row>
    <row r="7012" spans="1:3" hidden="1">
      <c r="A7012" t="b">
        <f ca="1"/>
        <v>0</v>
      </c>
      <c r="B7012" t="b">
        <f ca="1"/>
        <v>0</v>
      </c>
      <c r="C7012" t="b">
        <f ca="1"/>
        <v>0</v>
      </c>
    </row>
    <row r="7013" spans="1:3" hidden="1">
      <c r="A7013" t="b">
        <f ca="1"/>
        <v>0</v>
      </c>
      <c r="B7013" t="b">
        <f ca="1"/>
        <v>0</v>
      </c>
      <c r="C7013" t="b">
        <f ca="1"/>
        <v>0</v>
      </c>
    </row>
    <row r="7014" spans="1:3" hidden="1">
      <c r="A7014" t="b">
        <f ca="1"/>
        <v>0</v>
      </c>
      <c r="B7014" t="b">
        <f ca="1"/>
        <v>0</v>
      </c>
      <c r="C7014" t="b">
        <f ca="1"/>
        <v>0</v>
      </c>
    </row>
    <row r="7015" spans="1:3" hidden="1">
      <c r="A7015" t="b">
        <f ca="1"/>
        <v>0</v>
      </c>
      <c r="B7015" t="b">
        <f ca="1"/>
        <v>0</v>
      </c>
      <c r="C7015" t="b">
        <f ca="1"/>
        <v>0</v>
      </c>
    </row>
    <row r="7016" spans="1:3" hidden="1">
      <c r="A7016" t="b">
        <f ca="1"/>
        <v>0</v>
      </c>
      <c r="B7016" t="b">
        <f ca="1"/>
        <v>0</v>
      </c>
      <c r="C7016" t="b">
        <f ca="1"/>
        <v>0</v>
      </c>
    </row>
    <row r="7017" spans="1:3" hidden="1">
      <c r="A7017" t="b">
        <f ca="1"/>
        <v>0</v>
      </c>
      <c r="B7017" t="b">
        <f ca="1"/>
        <v>0</v>
      </c>
      <c r="C7017" t="b">
        <f ca="1"/>
        <v>0</v>
      </c>
    </row>
    <row r="7018" spans="1:3" hidden="1">
      <c r="A7018" t="b">
        <f ca="1"/>
        <v>0</v>
      </c>
      <c r="B7018" t="b">
        <f ca="1"/>
        <v>0</v>
      </c>
      <c r="C7018" t="b">
        <f ca="1"/>
        <v>0</v>
      </c>
    </row>
    <row r="7019" spans="1:3" hidden="1">
      <c r="A7019" t="b">
        <f ca="1"/>
        <v>0</v>
      </c>
      <c r="B7019" t="b">
        <f ca="1"/>
        <v>0</v>
      </c>
      <c r="C7019" t="b">
        <f ca="1"/>
        <v>0</v>
      </c>
    </row>
    <row r="7020" spans="1:3" hidden="1">
      <c r="A7020" t="b">
        <f ca="1"/>
        <v>0</v>
      </c>
      <c r="B7020" t="b">
        <f ca="1"/>
        <v>0</v>
      </c>
      <c r="C7020" t="b">
        <f ca="1"/>
        <v>0</v>
      </c>
    </row>
    <row r="7021" spans="1:3" hidden="1">
      <c r="A7021" t="b">
        <f ca="1"/>
        <v>0</v>
      </c>
      <c r="B7021" t="b">
        <f ca="1"/>
        <v>0</v>
      </c>
      <c r="C7021" t="b">
        <f ca="1"/>
        <v>0</v>
      </c>
    </row>
    <row r="7022" spans="1:3" hidden="1">
      <c r="A7022" t="b">
        <f ca="1"/>
        <v>0</v>
      </c>
      <c r="B7022" t="b">
        <f ca="1"/>
        <v>0</v>
      </c>
      <c r="C7022" t="b">
        <f ca="1"/>
        <v>0</v>
      </c>
    </row>
    <row r="7023" spans="1:3" hidden="1">
      <c r="A7023" t="b">
        <f ca="1"/>
        <v>0</v>
      </c>
      <c r="B7023" t="b">
        <f ca="1"/>
        <v>0</v>
      </c>
      <c r="C7023" t="b">
        <f ca="1"/>
        <v>0</v>
      </c>
    </row>
    <row r="7024" spans="1:3" hidden="1">
      <c r="A7024" t="b">
        <f ca="1"/>
        <v>0</v>
      </c>
      <c r="B7024" t="b">
        <f ca="1"/>
        <v>0</v>
      </c>
      <c r="C7024" t="b">
        <f ca="1"/>
        <v>0</v>
      </c>
    </row>
    <row r="7025" spans="1:3" hidden="1">
      <c r="A7025" t="b">
        <f ca="1"/>
        <v>0</v>
      </c>
      <c r="B7025" t="b">
        <f ca="1"/>
        <v>0</v>
      </c>
      <c r="C7025" t="b">
        <f ca="1"/>
        <v>0</v>
      </c>
    </row>
    <row r="7026" spans="1:3" hidden="1">
      <c r="A7026" t="b">
        <f ca="1"/>
        <v>0</v>
      </c>
      <c r="B7026" t="b">
        <f ca="1"/>
        <v>0</v>
      </c>
      <c r="C7026" t="b">
        <f ca="1"/>
        <v>0</v>
      </c>
    </row>
    <row r="7027" spans="1:3" hidden="1">
      <c r="A7027" t="b">
        <f ca="1"/>
        <v>0</v>
      </c>
      <c r="B7027" t="b">
        <f ca="1"/>
        <v>0</v>
      </c>
      <c r="C7027" t="b">
        <f ca="1"/>
        <v>0</v>
      </c>
    </row>
    <row r="7028" spans="1:3" hidden="1">
      <c r="A7028" t="b">
        <f ca="1"/>
        <v>0</v>
      </c>
      <c r="B7028" t="b">
        <f ca="1"/>
        <v>0</v>
      </c>
      <c r="C7028" t="b">
        <f ca="1"/>
        <v>0</v>
      </c>
    </row>
    <row r="7029" spans="1:3" hidden="1">
      <c r="A7029" t="b">
        <f ca="1"/>
        <v>0</v>
      </c>
      <c r="B7029" t="b">
        <f ca="1"/>
        <v>0</v>
      </c>
      <c r="C7029" t="b">
        <f ca="1"/>
        <v>0</v>
      </c>
    </row>
    <row r="7030" spans="1:3" hidden="1">
      <c r="A7030" t="b">
        <f ca="1"/>
        <v>0</v>
      </c>
      <c r="B7030" t="b">
        <f ca="1"/>
        <v>0</v>
      </c>
      <c r="C7030" t="b">
        <f ca="1"/>
        <v>0</v>
      </c>
    </row>
    <row r="7031" spans="1:3" hidden="1">
      <c r="A7031" t="b">
        <f ca="1"/>
        <v>0</v>
      </c>
      <c r="B7031" t="b">
        <f ca="1"/>
        <v>0</v>
      </c>
      <c r="C7031" t="b">
        <f ca="1"/>
        <v>0</v>
      </c>
    </row>
    <row r="7032" spans="1:3" hidden="1">
      <c r="A7032" t="b">
        <f ca="1"/>
        <v>0</v>
      </c>
      <c r="B7032" t="b">
        <f ca="1"/>
        <v>0</v>
      </c>
      <c r="C7032" t="b">
        <f ca="1"/>
        <v>0</v>
      </c>
    </row>
    <row r="7033" spans="1:3" hidden="1">
      <c r="A7033" t="b">
        <f ca="1"/>
        <v>0</v>
      </c>
      <c r="B7033" t="b">
        <f ca="1"/>
        <v>0</v>
      </c>
      <c r="C7033" t="b">
        <f ca="1"/>
        <v>0</v>
      </c>
    </row>
    <row r="7034" spans="1:3" hidden="1">
      <c r="A7034" t="b">
        <f ca="1"/>
        <v>0</v>
      </c>
      <c r="B7034" t="b">
        <f ca="1"/>
        <v>0</v>
      </c>
      <c r="C7034" t="b">
        <f ca="1"/>
        <v>0</v>
      </c>
    </row>
    <row r="7035" spans="1:3" hidden="1">
      <c r="A7035" t="b">
        <f ca="1"/>
        <v>0</v>
      </c>
      <c r="B7035" t="b">
        <f ca="1"/>
        <v>0</v>
      </c>
      <c r="C7035" t="b">
        <f ca="1"/>
        <v>0</v>
      </c>
    </row>
    <row r="7036" spans="1:3" hidden="1">
      <c r="A7036" t="b">
        <f ca="1"/>
        <v>0</v>
      </c>
      <c r="B7036" t="b">
        <f ca="1"/>
        <v>0</v>
      </c>
      <c r="C7036" t="b">
        <f ca="1"/>
        <v>0</v>
      </c>
    </row>
    <row r="7037" spans="1:3" hidden="1">
      <c r="A7037" t="b">
        <f ca="1"/>
        <v>0</v>
      </c>
      <c r="B7037" t="b">
        <f ca="1"/>
        <v>0</v>
      </c>
      <c r="C7037" t="b">
        <f ca="1"/>
        <v>0</v>
      </c>
    </row>
    <row r="7038" spans="1:3" hidden="1">
      <c r="A7038" t="b">
        <f ca="1"/>
        <v>0</v>
      </c>
      <c r="B7038" t="b">
        <f ca="1"/>
        <v>0</v>
      </c>
      <c r="C7038" t="b">
        <f ca="1"/>
        <v>0</v>
      </c>
    </row>
    <row r="7039" spans="1:3" hidden="1">
      <c r="A7039" t="b">
        <f ca="1"/>
        <v>0</v>
      </c>
      <c r="B7039" t="b">
        <f ca="1"/>
        <v>0</v>
      </c>
      <c r="C7039" t="b">
        <f ca="1"/>
        <v>0</v>
      </c>
    </row>
    <row r="7040" spans="1:3" hidden="1">
      <c r="A7040" t="b">
        <f ca="1"/>
        <v>0</v>
      </c>
      <c r="B7040" t="b">
        <f ca="1"/>
        <v>0</v>
      </c>
      <c r="C7040" t="b">
        <f ca="1"/>
        <v>0</v>
      </c>
    </row>
    <row r="7041" spans="1:3" hidden="1">
      <c r="A7041" t="b">
        <f ca="1"/>
        <v>0</v>
      </c>
      <c r="B7041" t="b">
        <f ca="1"/>
        <v>0</v>
      </c>
      <c r="C7041" t="b">
        <f ca="1"/>
        <v>0</v>
      </c>
    </row>
    <row r="7042" spans="1:3" hidden="1">
      <c r="A7042" t="b">
        <f ca="1"/>
        <v>0</v>
      </c>
      <c r="B7042" t="b">
        <f ca="1"/>
        <v>0</v>
      </c>
      <c r="C7042" t="b">
        <f ca="1"/>
        <v>0</v>
      </c>
    </row>
    <row r="7043" spans="1:3" hidden="1">
      <c r="A7043" t="b">
        <f ca="1"/>
        <v>0</v>
      </c>
      <c r="B7043" t="b">
        <f ca="1"/>
        <v>0</v>
      </c>
      <c r="C7043" t="b">
        <f ca="1"/>
        <v>0</v>
      </c>
    </row>
    <row r="7044" spans="1:3" hidden="1">
      <c r="A7044" t="b">
        <f ca="1"/>
        <v>0</v>
      </c>
      <c r="B7044" t="b">
        <f ca="1"/>
        <v>0</v>
      </c>
      <c r="C7044" t="b">
        <f ca="1"/>
        <v>0</v>
      </c>
    </row>
    <row r="7045" spans="1:3" hidden="1">
      <c r="A7045" t="b">
        <f ca="1"/>
        <v>0</v>
      </c>
      <c r="B7045" t="b">
        <f ca="1"/>
        <v>0</v>
      </c>
      <c r="C7045" t="b">
        <f ca="1"/>
        <v>0</v>
      </c>
    </row>
    <row r="7046" spans="1:3" hidden="1">
      <c r="A7046" t="b">
        <f ca="1"/>
        <v>0</v>
      </c>
      <c r="B7046" t="b">
        <f ca="1"/>
        <v>0</v>
      </c>
      <c r="C7046" t="b">
        <f ca="1"/>
        <v>0</v>
      </c>
    </row>
    <row r="7047" spans="1:3" hidden="1">
      <c r="A7047" t="b">
        <f ca="1"/>
        <v>0</v>
      </c>
      <c r="B7047" t="b">
        <f ca="1"/>
        <v>0</v>
      </c>
      <c r="C7047" t="b">
        <f ca="1"/>
        <v>0</v>
      </c>
    </row>
    <row r="7048" spans="1:3" hidden="1">
      <c r="A7048" t="b">
        <f ca="1"/>
        <v>0</v>
      </c>
      <c r="B7048" t="b">
        <f ca="1"/>
        <v>0</v>
      </c>
      <c r="C7048" t="b">
        <f ca="1"/>
        <v>0</v>
      </c>
    </row>
    <row r="7049" spans="1:3" hidden="1">
      <c r="A7049" t="b">
        <f ca="1"/>
        <v>0</v>
      </c>
      <c r="B7049" t="b">
        <f ca="1"/>
        <v>0</v>
      </c>
      <c r="C7049" t="b">
        <f ca="1"/>
        <v>0</v>
      </c>
    </row>
    <row r="7050" spans="1:3" hidden="1">
      <c r="A7050" t="b">
        <f ca="1"/>
        <v>0</v>
      </c>
      <c r="B7050" t="b">
        <f ca="1"/>
        <v>0</v>
      </c>
      <c r="C7050" t="b">
        <f ca="1"/>
        <v>0</v>
      </c>
    </row>
    <row r="7051" spans="1:3" hidden="1">
      <c r="A7051" t="b">
        <f ca="1"/>
        <v>0</v>
      </c>
      <c r="B7051" t="b">
        <f ca="1"/>
        <v>0</v>
      </c>
      <c r="C7051" t="b">
        <f ca="1"/>
        <v>0</v>
      </c>
    </row>
    <row r="7052" spans="1:3" hidden="1">
      <c r="A7052" t="b">
        <f ca="1"/>
        <v>0</v>
      </c>
      <c r="B7052" t="b">
        <f ca="1"/>
        <v>0</v>
      </c>
      <c r="C7052" t="b">
        <f ca="1"/>
        <v>0</v>
      </c>
    </row>
    <row r="7053" spans="1:3" hidden="1">
      <c r="A7053" t="b">
        <f ca="1"/>
        <v>0</v>
      </c>
      <c r="B7053" t="b">
        <f ca="1"/>
        <v>0</v>
      </c>
      <c r="C7053" t="b">
        <f ca="1"/>
        <v>0</v>
      </c>
    </row>
    <row r="7054" spans="1:3" hidden="1">
      <c r="A7054" t="b">
        <f ca="1"/>
        <v>0</v>
      </c>
      <c r="B7054" t="b">
        <f ca="1"/>
        <v>0</v>
      </c>
      <c r="C7054" t="b">
        <f ca="1"/>
        <v>0</v>
      </c>
    </row>
    <row r="7055" spans="1:3" hidden="1">
      <c r="A7055" t="b">
        <f ca="1"/>
        <v>0</v>
      </c>
      <c r="B7055" t="b">
        <f ca="1"/>
        <v>0</v>
      </c>
      <c r="C7055" t="b">
        <f ca="1"/>
        <v>0</v>
      </c>
    </row>
    <row r="7056" spans="1:3" hidden="1">
      <c r="A7056" t="b">
        <f ca="1"/>
        <v>0</v>
      </c>
      <c r="B7056" t="b">
        <f ca="1"/>
        <v>0</v>
      </c>
      <c r="C7056" t="b">
        <f ca="1"/>
        <v>0</v>
      </c>
    </row>
    <row r="7057" spans="1:3" hidden="1">
      <c r="A7057" t="b">
        <f ca="1"/>
        <v>0</v>
      </c>
      <c r="B7057" t="b">
        <f ca="1"/>
        <v>0</v>
      </c>
      <c r="C7057" t="b">
        <f ca="1"/>
        <v>0</v>
      </c>
    </row>
    <row r="7058" spans="1:3" hidden="1">
      <c r="A7058" t="b">
        <f ca="1"/>
        <v>0</v>
      </c>
      <c r="B7058" t="b">
        <f ca="1"/>
        <v>0</v>
      </c>
      <c r="C7058" t="b">
        <f ca="1"/>
        <v>0</v>
      </c>
    </row>
    <row r="7059" spans="1:3" hidden="1">
      <c r="A7059" t="b">
        <f ca="1"/>
        <v>0</v>
      </c>
      <c r="B7059" t="b">
        <f ca="1"/>
        <v>0</v>
      </c>
      <c r="C7059" t="b">
        <f ca="1"/>
        <v>0</v>
      </c>
    </row>
    <row r="7060" spans="1:3" hidden="1">
      <c r="A7060" t="b">
        <f ca="1"/>
        <v>0</v>
      </c>
      <c r="B7060" t="b">
        <f ca="1"/>
        <v>0</v>
      </c>
      <c r="C7060" t="b">
        <f ca="1"/>
        <v>0</v>
      </c>
    </row>
    <row r="7061" spans="1:3" hidden="1">
      <c r="A7061" t="b">
        <f ca="1"/>
        <v>0</v>
      </c>
      <c r="B7061" t="b">
        <f ca="1"/>
        <v>0</v>
      </c>
      <c r="C7061" t="b">
        <f ca="1"/>
        <v>0</v>
      </c>
    </row>
    <row r="7062" spans="1:3" hidden="1">
      <c r="A7062" t="b">
        <f ca="1"/>
        <v>0</v>
      </c>
      <c r="B7062" t="b">
        <f ca="1"/>
        <v>0</v>
      </c>
      <c r="C7062" t="b">
        <f ca="1"/>
        <v>0</v>
      </c>
    </row>
    <row r="7063" spans="1:3" hidden="1">
      <c r="A7063" t="b">
        <f ca="1"/>
        <v>0</v>
      </c>
      <c r="B7063" t="b">
        <f ca="1"/>
        <v>0</v>
      </c>
      <c r="C7063" t="b">
        <f ca="1"/>
        <v>0</v>
      </c>
    </row>
    <row r="7064" spans="1:3" hidden="1">
      <c r="A7064" t="b">
        <f ca="1"/>
        <v>0</v>
      </c>
      <c r="B7064" t="b">
        <f ca="1"/>
        <v>0</v>
      </c>
      <c r="C7064" t="b">
        <f ca="1"/>
        <v>0</v>
      </c>
    </row>
    <row r="7065" spans="1:3" hidden="1">
      <c r="A7065" t="b">
        <f ca="1"/>
        <v>0</v>
      </c>
      <c r="B7065" t="b">
        <f ca="1"/>
        <v>0</v>
      </c>
      <c r="C7065" t="b">
        <f ca="1"/>
        <v>0</v>
      </c>
    </row>
    <row r="7066" spans="1:3" hidden="1">
      <c r="A7066" t="b">
        <f ca="1"/>
        <v>0</v>
      </c>
      <c r="B7066" t="b">
        <f ca="1"/>
        <v>0</v>
      </c>
      <c r="C7066" t="b">
        <f ca="1"/>
        <v>0</v>
      </c>
    </row>
    <row r="7067" spans="1:3" hidden="1">
      <c r="A7067" t="b">
        <f ca="1"/>
        <v>0</v>
      </c>
      <c r="B7067" t="b">
        <f ca="1"/>
        <v>0</v>
      </c>
      <c r="C7067" t="b">
        <f ca="1"/>
        <v>0</v>
      </c>
    </row>
    <row r="7068" spans="1:3" hidden="1">
      <c r="A7068" t="b">
        <f ca="1"/>
        <v>0</v>
      </c>
      <c r="B7068" t="b">
        <f ca="1"/>
        <v>0</v>
      </c>
      <c r="C7068" t="b">
        <f ca="1"/>
        <v>0</v>
      </c>
    </row>
    <row r="7069" spans="1:3" hidden="1">
      <c r="A7069" t="b">
        <f ca="1"/>
        <v>0</v>
      </c>
      <c r="B7069" t="b">
        <f ca="1"/>
        <v>0</v>
      </c>
      <c r="C7069" t="b">
        <f ca="1"/>
        <v>0</v>
      </c>
    </row>
    <row r="7070" spans="1:3" hidden="1">
      <c r="A7070" t="b">
        <f ca="1"/>
        <v>0</v>
      </c>
      <c r="B7070" t="b">
        <f ca="1"/>
        <v>0</v>
      </c>
      <c r="C7070" t="b">
        <f ca="1"/>
        <v>0</v>
      </c>
    </row>
    <row r="7071" spans="1:3" hidden="1">
      <c r="A7071" t="b">
        <f ca="1"/>
        <v>0</v>
      </c>
      <c r="B7071" t="b">
        <f ca="1"/>
        <v>0</v>
      </c>
      <c r="C7071" t="b">
        <f ca="1"/>
        <v>0</v>
      </c>
    </row>
    <row r="7072" spans="1:3" hidden="1">
      <c r="A7072" t="b">
        <f ca="1"/>
        <v>0</v>
      </c>
      <c r="B7072" t="b">
        <f ca="1"/>
        <v>0</v>
      </c>
      <c r="C7072" t="b">
        <f ca="1"/>
        <v>0</v>
      </c>
    </row>
    <row r="7073" spans="1:3" hidden="1">
      <c r="A7073" t="b">
        <f ca="1"/>
        <v>0</v>
      </c>
      <c r="B7073" t="b">
        <f ca="1"/>
        <v>0</v>
      </c>
      <c r="C7073" t="b">
        <f ca="1"/>
        <v>0</v>
      </c>
    </row>
    <row r="7074" spans="1:3" hidden="1">
      <c r="A7074" t="b">
        <f ca="1"/>
        <v>0</v>
      </c>
      <c r="B7074" t="b">
        <f ca="1"/>
        <v>0</v>
      </c>
      <c r="C7074" t="b">
        <f ca="1"/>
        <v>0</v>
      </c>
    </row>
    <row r="7075" spans="1:3" hidden="1">
      <c r="A7075" t="b">
        <f ca="1"/>
        <v>0</v>
      </c>
      <c r="B7075" t="b">
        <f ca="1"/>
        <v>0</v>
      </c>
      <c r="C7075" t="b">
        <f ca="1"/>
        <v>0</v>
      </c>
    </row>
    <row r="7076" spans="1:3" hidden="1">
      <c r="A7076" t="b">
        <f ca="1"/>
        <v>0</v>
      </c>
      <c r="B7076" t="b">
        <f ca="1"/>
        <v>0</v>
      </c>
      <c r="C7076" t="b">
        <f ca="1"/>
        <v>0</v>
      </c>
    </row>
    <row r="7077" spans="1:3" hidden="1">
      <c r="A7077" t="b">
        <f ca="1"/>
        <v>0</v>
      </c>
      <c r="B7077" t="b">
        <f ca="1"/>
        <v>0</v>
      </c>
      <c r="C7077" t="b">
        <f ca="1"/>
        <v>0</v>
      </c>
    </row>
    <row r="7078" spans="1:3" hidden="1">
      <c r="A7078" t="b">
        <f ca="1"/>
        <v>0</v>
      </c>
      <c r="B7078" t="b">
        <f ca="1"/>
        <v>0</v>
      </c>
      <c r="C7078" t="b">
        <f ca="1"/>
        <v>0</v>
      </c>
    </row>
    <row r="7079" spans="1:3" hidden="1">
      <c r="A7079" t="b">
        <f ca="1"/>
        <v>0</v>
      </c>
      <c r="B7079" t="b">
        <f ca="1"/>
        <v>0</v>
      </c>
      <c r="C7079" t="b">
        <f ca="1"/>
        <v>0</v>
      </c>
    </row>
    <row r="7080" spans="1:3" hidden="1">
      <c r="A7080" t="b">
        <f ca="1"/>
        <v>0</v>
      </c>
      <c r="B7080" t="b">
        <f ca="1"/>
        <v>0</v>
      </c>
      <c r="C7080" t="b">
        <f ca="1"/>
        <v>0</v>
      </c>
    </row>
    <row r="7081" spans="1:3" hidden="1">
      <c r="A7081" t="b">
        <f ca="1"/>
        <v>0</v>
      </c>
      <c r="B7081" t="b">
        <f ca="1"/>
        <v>0</v>
      </c>
      <c r="C7081" t="b">
        <f ca="1"/>
        <v>0</v>
      </c>
    </row>
    <row r="7082" spans="1:3" hidden="1">
      <c r="A7082" t="b">
        <f ca="1"/>
        <v>0</v>
      </c>
      <c r="B7082" t="b">
        <f ca="1"/>
        <v>0</v>
      </c>
      <c r="C7082" t="b">
        <f ca="1"/>
        <v>0</v>
      </c>
    </row>
    <row r="7083" spans="1:3" hidden="1">
      <c r="A7083" t="b">
        <f ca="1"/>
        <v>0</v>
      </c>
      <c r="B7083" t="b">
        <f ca="1"/>
        <v>0</v>
      </c>
      <c r="C7083" t="b">
        <f ca="1"/>
        <v>0</v>
      </c>
    </row>
    <row r="7084" spans="1:3" hidden="1">
      <c r="A7084" t="b">
        <f ca="1"/>
        <v>0</v>
      </c>
      <c r="B7084" t="b">
        <f ca="1"/>
        <v>0</v>
      </c>
      <c r="C7084" t="b">
        <f ca="1"/>
        <v>0</v>
      </c>
    </row>
    <row r="7085" spans="1:3" hidden="1">
      <c r="A7085" t="b">
        <f ca="1"/>
        <v>0</v>
      </c>
      <c r="B7085" t="b">
        <f ca="1"/>
        <v>0</v>
      </c>
      <c r="C7085" t="b">
        <f ca="1"/>
        <v>0</v>
      </c>
    </row>
    <row r="7086" spans="1:3" hidden="1">
      <c r="A7086" t="b">
        <f ca="1"/>
        <v>0</v>
      </c>
      <c r="B7086" t="b">
        <f ca="1"/>
        <v>0</v>
      </c>
      <c r="C7086" t="b">
        <f ca="1"/>
        <v>0</v>
      </c>
    </row>
    <row r="7087" spans="1:3" hidden="1">
      <c r="A7087" t="b">
        <f ca="1"/>
        <v>0</v>
      </c>
      <c r="B7087" t="b">
        <f ca="1"/>
        <v>0</v>
      </c>
      <c r="C7087" t="b">
        <f ca="1"/>
        <v>0</v>
      </c>
    </row>
    <row r="7088" spans="1:3" hidden="1">
      <c r="A7088" t="b">
        <f ca="1"/>
        <v>0</v>
      </c>
      <c r="B7088" t="b">
        <f ca="1"/>
        <v>0</v>
      </c>
      <c r="C7088" t="b">
        <f ca="1"/>
        <v>0</v>
      </c>
    </row>
    <row r="7089" spans="1:3" hidden="1">
      <c r="A7089" t="b">
        <f ca="1"/>
        <v>0</v>
      </c>
      <c r="B7089" t="b">
        <f ca="1"/>
        <v>0</v>
      </c>
      <c r="C7089" t="b">
        <f ca="1"/>
        <v>0</v>
      </c>
    </row>
    <row r="7090" spans="1:3" hidden="1">
      <c r="A7090" t="b">
        <f ca="1"/>
        <v>0</v>
      </c>
      <c r="B7090" t="b">
        <f ca="1"/>
        <v>0</v>
      </c>
      <c r="C7090" t="b">
        <f ca="1"/>
        <v>0</v>
      </c>
    </row>
    <row r="7091" spans="1:3" hidden="1">
      <c r="A7091" t="b">
        <f ca="1"/>
        <v>0</v>
      </c>
      <c r="B7091" t="b">
        <f ca="1"/>
        <v>0</v>
      </c>
      <c r="C7091" t="b">
        <f ca="1"/>
        <v>0</v>
      </c>
    </row>
    <row r="7092" spans="1:3" hidden="1">
      <c r="A7092" t="b">
        <f ca="1"/>
        <v>0</v>
      </c>
      <c r="B7092" t="b">
        <f ca="1"/>
        <v>0</v>
      </c>
      <c r="C7092" t="b">
        <f ca="1"/>
        <v>0</v>
      </c>
    </row>
    <row r="7093" spans="1:3" hidden="1">
      <c r="A7093" t="b">
        <f ca="1"/>
        <v>0</v>
      </c>
      <c r="B7093" t="b">
        <f ca="1"/>
        <v>0</v>
      </c>
      <c r="C7093" t="b">
        <f ca="1"/>
        <v>0</v>
      </c>
    </row>
    <row r="7094" spans="1:3" hidden="1">
      <c r="A7094" t="b">
        <f ca="1"/>
        <v>0</v>
      </c>
      <c r="B7094" t="b">
        <f ca="1"/>
        <v>0</v>
      </c>
      <c r="C7094" t="b">
        <f ca="1"/>
        <v>0</v>
      </c>
    </row>
    <row r="7095" spans="1:3" hidden="1">
      <c r="A7095" t="b">
        <f ca="1"/>
        <v>0</v>
      </c>
      <c r="B7095" t="b">
        <f ca="1"/>
        <v>0</v>
      </c>
      <c r="C7095" t="b">
        <f ca="1"/>
        <v>0</v>
      </c>
    </row>
    <row r="7096" spans="1:3" hidden="1">
      <c r="A7096" t="b">
        <f ca="1"/>
        <v>0</v>
      </c>
      <c r="B7096" t="b">
        <f ca="1"/>
        <v>0</v>
      </c>
      <c r="C7096" t="b">
        <f ca="1"/>
        <v>0</v>
      </c>
    </row>
    <row r="7097" spans="1:3" hidden="1">
      <c r="A7097" t="b">
        <f ca="1"/>
        <v>0</v>
      </c>
      <c r="B7097" t="b">
        <f ca="1"/>
        <v>0</v>
      </c>
      <c r="C7097" t="b">
        <f ca="1"/>
        <v>0</v>
      </c>
    </row>
    <row r="7098" spans="1:3" hidden="1">
      <c r="A7098" t="b">
        <f ca="1"/>
        <v>0</v>
      </c>
      <c r="B7098" t="b">
        <f ca="1"/>
        <v>0</v>
      </c>
      <c r="C7098" t="b">
        <f ca="1"/>
        <v>0</v>
      </c>
    </row>
    <row r="7099" spans="1:3" hidden="1">
      <c r="A7099" t="b">
        <f ca="1"/>
        <v>0</v>
      </c>
      <c r="B7099" t="b">
        <f ca="1"/>
        <v>0</v>
      </c>
      <c r="C7099" t="b">
        <f ca="1"/>
        <v>0</v>
      </c>
    </row>
    <row r="7100" spans="1:3" hidden="1">
      <c r="A7100" t="b">
        <f ca="1"/>
        <v>0</v>
      </c>
      <c r="B7100" t="b">
        <f ca="1"/>
        <v>0</v>
      </c>
      <c r="C7100" t="b">
        <f ca="1"/>
        <v>0</v>
      </c>
    </row>
    <row r="7101" spans="1:3" hidden="1">
      <c r="A7101" t="b">
        <f ca="1"/>
        <v>0</v>
      </c>
      <c r="B7101" t="b">
        <f ca="1"/>
        <v>0</v>
      </c>
      <c r="C7101" t="b">
        <f ca="1"/>
        <v>0</v>
      </c>
    </row>
    <row r="7102" spans="1:3" hidden="1">
      <c r="A7102" t="b">
        <f ca="1"/>
        <v>0</v>
      </c>
      <c r="B7102" t="b">
        <f ca="1"/>
        <v>0</v>
      </c>
      <c r="C7102" t="b">
        <f ca="1"/>
        <v>0</v>
      </c>
    </row>
    <row r="7103" spans="1:3" hidden="1">
      <c r="A7103" t="b">
        <f ca="1"/>
        <v>0</v>
      </c>
      <c r="B7103" t="b">
        <f ca="1"/>
        <v>0</v>
      </c>
      <c r="C7103" t="b">
        <f ca="1"/>
        <v>0</v>
      </c>
    </row>
    <row r="7104" spans="1:3" hidden="1">
      <c r="A7104" t="b">
        <f ca="1"/>
        <v>0</v>
      </c>
      <c r="B7104" t="b">
        <f ca="1"/>
        <v>0</v>
      </c>
      <c r="C7104" t="b">
        <f ca="1"/>
        <v>0</v>
      </c>
    </row>
    <row r="7105" spans="1:3" hidden="1">
      <c r="A7105" t="b">
        <f ca="1"/>
        <v>0</v>
      </c>
      <c r="B7105" t="b">
        <f ca="1"/>
        <v>0</v>
      </c>
      <c r="C7105" t="b">
        <f ca="1"/>
        <v>0</v>
      </c>
    </row>
    <row r="7106" spans="1:3" hidden="1">
      <c r="A7106" t="b">
        <f ca="1"/>
        <v>0</v>
      </c>
      <c r="B7106" t="b">
        <f ca="1"/>
        <v>0</v>
      </c>
      <c r="C7106" t="b">
        <f ca="1"/>
        <v>0</v>
      </c>
    </row>
    <row r="7107" spans="1:3" hidden="1">
      <c r="A7107" t="b">
        <f ca="1"/>
        <v>0</v>
      </c>
      <c r="B7107" t="b">
        <f ca="1"/>
        <v>0</v>
      </c>
      <c r="C7107" t="b">
        <f ca="1"/>
        <v>0</v>
      </c>
    </row>
    <row r="7108" spans="1:3" hidden="1">
      <c r="A7108" t="b">
        <f ca="1"/>
        <v>0</v>
      </c>
      <c r="B7108" t="b">
        <f ca="1"/>
        <v>0</v>
      </c>
      <c r="C7108" t="b">
        <f ca="1"/>
        <v>0</v>
      </c>
    </row>
    <row r="7109" spans="1:3" hidden="1">
      <c r="A7109" t="b">
        <f ca="1"/>
        <v>0</v>
      </c>
      <c r="B7109" t="b">
        <f ca="1"/>
        <v>0</v>
      </c>
      <c r="C7109" t="b">
        <f ca="1"/>
        <v>0</v>
      </c>
    </row>
    <row r="7110" spans="1:3" hidden="1">
      <c r="A7110" t="b">
        <f ca="1"/>
        <v>0</v>
      </c>
      <c r="B7110" t="b">
        <f ca="1"/>
        <v>0</v>
      </c>
      <c r="C7110" t="b">
        <f ca="1"/>
        <v>0</v>
      </c>
    </row>
    <row r="7111" spans="1:3" hidden="1">
      <c r="A7111" t="b">
        <f ca="1"/>
        <v>0</v>
      </c>
      <c r="B7111" t="b">
        <f ca="1"/>
        <v>0</v>
      </c>
      <c r="C7111" t="b">
        <f ca="1"/>
        <v>0</v>
      </c>
    </row>
    <row r="7112" spans="1:3" hidden="1">
      <c r="A7112" t="b">
        <f ca="1"/>
        <v>0</v>
      </c>
      <c r="B7112" t="b">
        <f ca="1"/>
        <v>0</v>
      </c>
      <c r="C7112" t="b">
        <f ca="1"/>
        <v>0</v>
      </c>
    </row>
    <row r="7113" spans="1:3" hidden="1">
      <c r="A7113" t="b">
        <f ca="1"/>
        <v>0</v>
      </c>
      <c r="B7113" t="b">
        <f ca="1"/>
        <v>0</v>
      </c>
      <c r="C7113" t="b">
        <f ca="1"/>
        <v>0</v>
      </c>
    </row>
    <row r="7114" spans="1:3" hidden="1">
      <c r="A7114" t="b">
        <f ca="1"/>
        <v>0</v>
      </c>
      <c r="B7114" t="b">
        <f ca="1"/>
        <v>0</v>
      </c>
      <c r="C7114" t="b">
        <f ca="1"/>
        <v>0</v>
      </c>
    </row>
    <row r="7115" spans="1:3" hidden="1">
      <c r="A7115" t="b">
        <f ca="1"/>
        <v>0</v>
      </c>
      <c r="B7115" t="b">
        <f ca="1"/>
        <v>0</v>
      </c>
      <c r="C7115" t="b">
        <f ca="1"/>
        <v>0</v>
      </c>
    </row>
    <row r="7116" spans="1:3" hidden="1">
      <c r="A7116" t="b">
        <f ca="1"/>
        <v>0</v>
      </c>
      <c r="B7116" t="b">
        <f ca="1"/>
        <v>0</v>
      </c>
      <c r="C7116" t="b">
        <f ca="1"/>
        <v>0</v>
      </c>
    </row>
    <row r="7117" spans="1:3" hidden="1">
      <c r="A7117" t="b">
        <f ca="1"/>
        <v>0</v>
      </c>
      <c r="B7117" t="b">
        <f ca="1"/>
        <v>0</v>
      </c>
      <c r="C7117" t="b">
        <f ca="1"/>
        <v>0</v>
      </c>
    </row>
    <row r="7118" spans="1:3" hidden="1">
      <c r="A7118" t="b">
        <f ca="1"/>
        <v>0</v>
      </c>
      <c r="B7118" t="b">
        <f ca="1"/>
        <v>0</v>
      </c>
      <c r="C7118" t="b">
        <f ca="1"/>
        <v>0</v>
      </c>
    </row>
    <row r="7119" spans="1:3" hidden="1">
      <c r="A7119" t="b">
        <f ca="1"/>
        <v>0</v>
      </c>
      <c r="B7119" t="b">
        <f ca="1"/>
        <v>0</v>
      </c>
      <c r="C7119" t="b">
        <f ca="1"/>
        <v>0</v>
      </c>
    </row>
    <row r="7120" spans="1:3" hidden="1">
      <c r="A7120" t="b">
        <f ca="1"/>
        <v>0</v>
      </c>
      <c r="B7120" t="b">
        <f ca="1"/>
        <v>0</v>
      </c>
      <c r="C7120" t="b">
        <f ca="1"/>
        <v>0</v>
      </c>
    </row>
    <row r="7121" spans="1:3" hidden="1">
      <c r="A7121" t="b">
        <f ca="1"/>
        <v>0</v>
      </c>
      <c r="B7121" t="b">
        <f ca="1"/>
        <v>0</v>
      </c>
      <c r="C7121" t="b">
        <f ca="1"/>
        <v>0</v>
      </c>
    </row>
    <row r="7122" spans="1:3" hidden="1">
      <c r="A7122" t="b">
        <f ca="1"/>
        <v>0</v>
      </c>
      <c r="B7122" t="b">
        <f ca="1"/>
        <v>0</v>
      </c>
      <c r="C7122" t="b">
        <f ca="1"/>
        <v>0</v>
      </c>
    </row>
    <row r="7123" spans="1:3" hidden="1">
      <c r="A7123" t="b">
        <f ca="1"/>
        <v>0</v>
      </c>
      <c r="B7123" t="b">
        <f ca="1"/>
        <v>0</v>
      </c>
      <c r="C7123" t="b">
        <f ca="1"/>
        <v>0</v>
      </c>
    </row>
    <row r="7124" spans="1:3" hidden="1">
      <c r="A7124" t="b">
        <f ca="1"/>
        <v>0</v>
      </c>
      <c r="B7124" t="b">
        <f ca="1"/>
        <v>0</v>
      </c>
      <c r="C7124" t="b">
        <f ca="1"/>
        <v>0</v>
      </c>
    </row>
    <row r="7125" spans="1:3" hidden="1">
      <c r="A7125" t="b">
        <f ca="1"/>
        <v>0</v>
      </c>
      <c r="B7125" t="b">
        <f ca="1"/>
        <v>0</v>
      </c>
      <c r="C7125" t="b">
        <f ca="1"/>
        <v>0</v>
      </c>
    </row>
    <row r="7126" spans="1:3" hidden="1">
      <c r="A7126" t="b">
        <f ca="1"/>
        <v>0</v>
      </c>
      <c r="B7126" t="b">
        <f ca="1"/>
        <v>0</v>
      </c>
      <c r="C7126" t="b">
        <f ca="1"/>
        <v>0</v>
      </c>
    </row>
    <row r="7127" spans="1:3" hidden="1">
      <c r="A7127" t="b">
        <f ca="1"/>
        <v>0</v>
      </c>
      <c r="B7127" t="b">
        <f ca="1"/>
        <v>0</v>
      </c>
      <c r="C7127" t="b">
        <f ca="1"/>
        <v>0</v>
      </c>
    </row>
    <row r="7128" spans="1:3" hidden="1">
      <c r="A7128" t="b">
        <f ca="1"/>
        <v>0</v>
      </c>
      <c r="B7128" t="b">
        <f ca="1"/>
        <v>0</v>
      </c>
      <c r="C7128" t="b">
        <f ca="1"/>
        <v>0</v>
      </c>
    </row>
    <row r="7129" spans="1:3" hidden="1">
      <c r="A7129" t="b">
        <f ca="1"/>
        <v>0</v>
      </c>
      <c r="B7129" t="b">
        <f ca="1"/>
        <v>0</v>
      </c>
      <c r="C7129" t="b">
        <f ca="1"/>
        <v>0</v>
      </c>
    </row>
    <row r="7130" spans="1:3" hidden="1">
      <c r="A7130" t="b">
        <f ca="1"/>
        <v>0</v>
      </c>
      <c r="B7130" t="b">
        <f ca="1"/>
        <v>0</v>
      </c>
      <c r="C7130" t="b">
        <f ca="1"/>
        <v>0</v>
      </c>
    </row>
    <row r="7131" spans="1:3" hidden="1">
      <c r="A7131" t="b">
        <f ca="1"/>
        <v>0</v>
      </c>
      <c r="B7131" t="b">
        <f ca="1"/>
        <v>0</v>
      </c>
      <c r="C7131" t="b">
        <f ca="1"/>
        <v>0</v>
      </c>
    </row>
    <row r="7132" spans="1:3" hidden="1">
      <c r="A7132" t="b">
        <f ca="1"/>
        <v>0</v>
      </c>
      <c r="B7132" t="b">
        <f ca="1"/>
        <v>0</v>
      </c>
      <c r="C7132" t="b">
        <f ca="1"/>
        <v>0</v>
      </c>
    </row>
    <row r="7133" spans="1:3" hidden="1">
      <c r="A7133" t="b">
        <f ca="1"/>
        <v>0</v>
      </c>
      <c r="B7133" t="b">
        <f ca="1"/>
        <v>0</v>
      </c>
      <c r="C7133" t="b">
        <f ca="1"/>
        <v>0</v>
      </c>
    </row>
    <row r="7134" spans="1:3" hidden="1">
      <c r="A7134" t="b">
        <f ca="1"/>
        <v>0</v>
      </c>
      <c r="B7134" t="b">
        <f ca="1"/>
        <v>0</v>
      </c>
      <c r="C7134" t="b">
        <f ca="1"/>
        <v>0</v>
      </c>
    </row>
    <row r="7135" spans="1:3" hidden="1">
      <c r="A7135" t="b">
        <f ca="1"/>
        <v>0</v>
      </c>
      <c r="B7135" t="b">
        <f ca="1"/>
        <v>0</v>
      </c>
      <c r="C7135" t="b">
        <f ca="1"/>
        <v>0</v>
      </c>
    </row>
    <row r="7136" spans="1:3" hidden="1">
      <c r="A7136" t="b">
        <f ca="1"/>
        <v>0</v>
      </c>
      <c r="B7136" t="b">
        <f ca="1"/>
        <v>0</v>
      </c>
      <c r="C7136" t="b">
        <f ca="1"/>
        <v>0</v>
      </c>
    </row>
    <row r="7137" spans="1:3" hidden="1">
      <c r="A7137" t="b">
        <f ca="1"/>
        <v>0</v>
      </c>
      <c r="B7137" t="b">
        <f ca="1"/>
        <v>0</v>
      </c>
      <c r="C7137" t="b">
        <f ca="1"/>
        <v>0</v>
      </c>
    </row>
    <row r="7138" spans="1:3" hidden="1">
      <c r="A7138" t="b">
        <f ca="1"/>
        <v>0</v>
      </c>
      <c r="B7138" t="b">
        <f ca="1"/>
        <v>0</v>
      </c>
      <c r="C7138" t="b">
        <f ca="1"/>
        <v>0</v>
      </c>
    </row>
    <row r="7139" spans="1:3" hidden="1">
      <c r="A7139" t="b">
        <f ca="1"/>
        <v>0</v>
      </c>
      <c r="B7139" t="b">
        <f ca="1"/>
        <v>0</v>
      </c>
      <c r="C7139" t="b">
        <f ca="1"/>
        <v>0</v>
      </c>
    </row>
    <row r="7140" spans="1:3" hidden="1">
      <c r="A7140" t="b">
        <f ca="1"/>
        <v>0</v>
      </c>
      <c r="B7140" t="b">
        <f ca="1"/>
        <v>0</v>
      </c>
      <c r="C7140" t="b">
        <f ca="1"/>
        <v>0</v>
      </c>
    </row>
    <row r="7141" spans="1:3" hidden="1">
      <c r="A7141" t="b">
        <f ca="1"/>
        <v>0</v>
      </c>
      <c r="B7141" t="b">
        <f ca="1"/>
        <v>0</v>
      </c>
      <c r="C7141" t="b">
        <f ca="1"/>
        <v>0</v>
      </c>
    </row>
    <row r="7142" spans="1:3" hidden="1">
      <c r="A7142" t="b">
        <f ca="1"/>
        <v>0</v>
      </c>
      <c r="B7142" t="b">
        <f ca="1"/>
        <v>0</v>
      </c>
      <c r="C7142" t="b">
        <f ca="1"/>
        <v>0</v>
      </c>
    </row>
    <row r="7143" spans="1:3" hidden="1">
      <c r="A7143" t="b">
        <f ca="1"/>
        <v>0</v>
      </c>
      <c r="B7143" t="b">
        <f ca="1"/>
        <v>0</v>
      </c>
      <c r="C7143" t="b">
        <f ca="1"/>
        <v>0</v>
      </c>
    </row>
    <row r="7144" spans="1:3" hidden="1">
      <c r="A7144" t="b">
        <f ca="1"/>
        <v>0</v>
      </c>
      <c r="B7144" t="b">
        <f ca="1"/>
        <v>0</v>
      </c>
      <c r="C7144" t="b">
        <f ca="1"/>
        <v>0</v>
      </c>
    </row>
    <row r="7145" spans="1:3" hidden="1">
      <c r="A7145" t="b">
        <f ca="1"/>
        <v>0</v>
      </c>
      <c r="B7145" t="b">
        <f ca="1"/>
        <v>0</v>
      </c>
      <c r="C7145" t="b">
        <f ca="1"/>
        <v>0</v>
      </c>
    </row>
    <row r="7146" spans="1:3" hidden="1">
      <c r="A7146" t="b">
        <f ca="1"/>
        <v>0</v>
      </c>
      <c r="B7146" t="b">
        <f ca="1"/>
        <v>0</v>
      </c>
      <c r="C7146" t="b">
        <f ca="1"/>
        <v>0</v>
      </c>
    </row>
    <row r="7147" spans="1:3" hidden="1">
      <c r="A7147" t="b">
        <f ca="1"/>
        <v>0</v>
      </c>
      <c r="B7147" t="b">
        <f ca="1"/>
        <v>0</v>
      </c>
      <c r="C7147" t="b">
        <f ca="1"/>
        <v>0</v>
      </c>
    </row>
    <row r="7148" spans="1:3" hidden="1">
      <c r="A7148" t="b">
        <f ca="1"/>
        <v>0</v>
      </c>
      <c r="B7148" t="b">
        <f ca="1"/>
        <v>0</v>
      </c>
      <c r="C7148" t="b">
        <f ca="1"/>
        <v>0</v>
      </c>
    </row>
    <row r="7149" spans="1:3" hidden="1">
      <c r="A7149" t="b">
        <f ca="1"/>
        <v>0</v>
      </c>
      <c r="B7149" t="b">
        <f ca="1"/>
        <v>0</v>
      </c>
      <c r="C7149" t="b">
        <f ca="1"/>
        <v>0</v>
      </c>
    </row>
    <row r="7150" spans="1:3" hidden="1">
      <c r="A7150" t="b">
        <f ca="1"/>
        <v>0</v>
      </c>
      <c r="B7150" t="b">
        <f ca="1"/>
        <v>0</v>
      </c>
      <c r="C7150" t="b">
        <f ca="1"/>
        <v>0</v>
      </c>
    </row>
    <row r="7151" spans="1:3" hidden="1">
      <c r="A7151" t="b">
        <f ca="1"/>
        <v>0</v>
      </c>
      <c r="B7151" t="b">
        <f ca="1"/>
        <v>0</v>
      </c>
      <c r="C7151" t="b">
        <f ca="1"/>
        <v>0</v>
      </c>
    </row>
    <row r="7152" spans="1:3" hidden="1">
      <c r="A7152" t="b">
        <f ca="1"/>
        <v>0</v>
      </c>
      <c r="B7152" t="b">
        <f ca="1"/>
        <v>0</v>
      </c>
      <c r="C7152" t="b">
        <f ca="1"/>
        <v>0</v>
      </c>
    </row>
    <row r="7153" spans="1:3" hidden="1">
      <c r="A7153" t="b">
        <f ca="1"/>
        <v>0</v>
      </c>
      <c r="B7153" t="b">
        <f ca="1"/>
        <v>0</v>
      </c>
      <c r="C7153" t="b">
        <f ca="1"/>
        <v>0</v>
      </c>
    </row>
    <row r="7154" spans="1:3" hidden="1">
      <c r="A7154" t="b">
        <f ca="1"/>
        <v>0</v>
      </c>
      <c r="B7154" t="b">
        <f ca="1"/>
        <v>0</v>
      </c>
      <c r="C7154" t="b">
        <f ca="1"/>
        <v>0</v>
      </c>
    </row>
    <row r="7155" spans="1:3" hidden="1">
      <c r="A7155" t="b">
        <f ca="1"/>
        <v>0</v>
      </c>
      <c r="B7155" t="b">
        <f ca="1"/>
        <v>0</v>
      </c>
      <c r="C7155" t="b">
        <f ca="1"/>
        <v>0</v>
      </c>
    </row>
    <row r="7156" spans="1:3" hidden="1">
      <c r="A7156" t="b">
        <f ca="1"/>
        <v>0</v>
      </c>
      <c r="B7156" t="b">
        <f ca="1"/>
        <v>0</v>
      </c>
      <c r="C7156" t="b">
        <f ca="1"/>
        <v>0</v>
      </c>
    </row>
    <row r="7157" spans="1:3" hidden="1">
      <c r="A7157" t="b">
        <f ca="1"/>
        <v>0</v>
      </c>
      <c r="B7157" t="b">
        <f ca="1"/>
        <v>0</v>
      </c>
      <c r="C7157" t="b">
        <f ca="1"/>
        <v>0</v>
      </c>
    </row>
    <row r="7158" spans="1:3" hidden="1">
      <c r="A7158" t="b">
        <f ca="1"/>
        <v>0</v>
      </c>
      <c r="B7158" t="b">
        <f ca="1"/>
        <v>0</v>
      </c>
      <c r="C7158" t="b">
        <f ca="1"/>
        <v>0</v>
      </c>
    </row>
    <row r="7159" spans="1:3" hidden="1">
      <c r="A7159" t="b">
        <f ca="1"/>
        <v>0</v>
      </c>
      <c r="B7159" t="b">
        <f ca="1"/>
        <v>0</v>
      </c>
      <c r="C7159" t="b">
        <f ca="1"/>
        <v>0</v>
      </c>
    </row>
    <row r="7160" spans="1:3" hidden="1">
      <c r="A7160" t="b">
        <f ca="1"/>
        <v>0</v>
      </c>
      <c r="B7160" t="b">
        <f ca="1"/>
        <v>0</v>
      </c>
      <c r="C7160" t="b">
        <f ca="1"/>
        <v>0</v>
      </c>
    </row>
    <row r="7161" spans="1:3" hidden="1">
      <c r="A7161" t="b">
        <f ca="1"/>
        <v>0</v>
      </c>
      <c r="B7161" t="b">
        <f ca="1"/>
        <v>0</v>
      </c>
      <c r="C7161" t="b">
        <f ca="1"/>
        <v>0</v>
      </c>
    </row>
    <row r="7162" spans="1:3" hidden="1">
      <c r="A7162" t="b">
        <f ca="1"/>
        <v>0</v>
      </c>
      <c r="B7162" t="b">
        <f ca="1"/>
        <v>0</v>
      </c>
      <c r="C7162" t="b">
        <f ca="1"/>
        <v>0</v>
      </c>
    </row>
    <row r="7163" spans="1:3" hidden="1">
      <c r="A7163" t="b">
        <f ca="1"/>
        <v>0</v>
      </c>
      <c r="B7163" t="b">
        <f ca="1"/>
        <v>0</v>
      </c>
      <c r="C7163" t="b">
        <f ca="1"/>
        <v>0</v>
      </c>
    </row>
    <row r="7164" spans="1:3" hidden="1">
      <c r="A7164" t="b">
        <f ca="1"/>
        <v>0</v>
      </c>
      <c r="B7164" t="b">
        <f ca="1"/>
        <v>0</v>
      </c>
      <c r="C7164" t="b">
        <f ca="1"/>
        <v>0</v>
      </c>
    </row>
    <row r="7165" spans="1:3" hidden="1">
      <c r="A7165" t="b">
        <f ca="1"/>
        <v>0</v>
      </c>
      <c r="B7165" t="b">
        <f ca="1"/>
        <v>0</v>
      </c>
      <c r="C7165" t="b">
        <f ca="1"/>
        <v>0</v>
      </c>
    </row>
    <row r="7166" spans="1:3" hidden="1">
      <c r="A7166" t="b">
        <f ca="1"/>
        <v>0</v>
      </c>
      <c r="B7166" t="b">
        <f ca="1"/>
        <v>0</v>
      </c>
      <c r="C7166" t="b">
        <f ca="1"/>
        <v>0</v>
      </c>
    </row>
    <row r="7167" spans="1:3" hidden="1">
      <c r="A7167" t="b">
        <f ca="1"/>
        <v>0</v>
      </c>
      <c r="B7167" t="b">
        <f ca="1"/>
        <v>0</v>
      </c>
      <c r="C7167" t="b">
        <f ca="1"/>
        <v>0</v>
      </c>
    </row>
    <row r="7168" spans="1:3" hidden="1">
      <c r="A7168" t="b">
        <f ca="1"/>
        <v>0</v>
      </c>
      <c r="B7168" t="b">
        <f ca="1"/>
        <v>0</v>
      </c>
      <c r="C7168" t="b">
        <f ca="1"/>
        <v>0</v>
      </c>
    </row>
    <row r="7169" spans="1:3" hidden="1">
      <c r="A7169" t="b">
        <f ca="1"/>
        <v>0</v>
      </c>
      <c r="B7169" t="b">
        <f ca="1"/>
        <v>0</v>
      </c>
      <c r="C7169" t="b">
        <f ca="1"/>
        <v>0</v>
      </c>
    </row>
    <row r="7170" spans="1:3" hidden="1">
      <c r="A7170" t="b">
        <f ca="1"/>
        <v>0</v>
      </c>
      <c r="B7170" t="b">
        <f ca="1"/>
        <v>0</v>
      </c>
      <c r="C7170" t="b">
        <f ca="1"/>
        <v>0</v>
      </c>
    </row>
    <row r="7171" spans="1:3" hidden="1">
      <c r="A7171" t="b">
        <f ca="1"/>
        <v>0</v>
      </c>
      <c r="B7171" t="b">
        <f ca="1"/>
        <v>0</v>
      </c>
      <c r="C7171" t="b">
        <f ca="1"/>
        <v>0</v>
      </c>
    </row>
    <row r="7172" spans="1:3" hidden="1">
      <c r="A7172" t="b">
        <f ca="1"/>
        <v>0</v>
      </c>
      <c r="B7172" t="b">
        <f ca="1"/>
        <v>0</v>
      </c>
      <c r="C7172" t="b">
        <f ca="1"/>
        <v>0</v>
      </c>
    </row>
    <row r="7173" spans="1:3" hidden="1">
      <c r="A7173" t="b">
        <f ca="1"/>
        <v>0</v>
      </c>
      <c r="B7173" t="b">
        <f ca="1"/>
        <v>0</v>
      </c>
      <c r="C7173" t="b">
        <f ca="1"/>
        <v>0</v>
      </c>
    </row>
    <row r="7174" spans="1:3" hidden="1">
      <c r="A7174" t="b">
        <f ca="1"/>
        <v>0</v>
      </c>
      <c r="B7174" t="b">
        <f ca="1"/>
        <v>0</v>
      </c>
      <c r="C7174" t="b">
        <f ca="1"/>
        <v>0</v>
      </c>
    </row>
    <row r="7175" spans="1:3" hidden="1">
      <c r="A7175" t="b">
        <f ca="1"/>
        <v>0</v>
      </c>
      <c r="B7175" t="b">
        <f ca="1"/>
        <v>0</v>
      </c>
      <c r="C7175" t="b">
        <f ca="1"/>
        <v>0</v>
      </c>
    </row>
    <row r="7176" spans="1:3" hidden="1">
      <c r="A7176" t="b">
        <f ca="1"/>
        <v>0</v>
      </c>
      <c r="B7176" t="b">
        <f ca="1"/>
        <v>0</v>
      </c>
      <c r="C7176" t="b">
        <f ca="1"/>
        <v>0</v>
      </c>
    </row>
    <row r="7177" spans="1:3" hidden="1">
      <c r="A7177" t="b">
        <f ca="1"/>
        <v>0</v>
      </c>
      <c r="B7177" t="b">
        <f ca="1"/>
        <v>0</v>
      </c>
      <c r="C7177" t="b">
        <f ca="1"/>
        <v>0</v>
      </c>
    </row>
    <row r="7178" spans="1:3" hidden="1">
      <c r="A7178" t="b">
        <f ca="1"/>
        <v>0</v>
      </c>
      <c r="B7178" t="b">
        <f ca="1"/>
        <v>0</v>
      </c>
      <c r="C7178" t="b">
        <f ca="1"/>
        <v>0</v>
      </c>
    </row>
    <row r="7179" spans="1:3" hidden="1">
      <c r="A7179" t="b">
        <f ca="1"/>
        <v>0</v>
      </c>
      <c r="B7179" t="b">
        <f ca="1"/>
        <v>0</v>
      </c>
      <c r="C7179" t="b">
        <f ca="1"/>
        <v>0</v>
      </c>
    </row>
    <row r="7180" spans="1:3" hidden="1">
      <c r="A7180" t="b">
        <f ca="1"/>
        <v>0</v>
      </c>
      <c r="B7180" t="b">
        <f ca="1"/>
        <v>0</v>
      </c>
      <c r="C7180" t="b">
        <f ca="1"/>
        <v>0</v>
      </c>
    </row>
    <row r="7181" spans="1:3" hidden="1">
      <c r="A7181" t="b">
        <f ca="1"/>
        <v>0</v>
      </c>
      <c r="B7181" t="b">
        <f ca="1"/>
        <v>0</v>
      </c>
      <c r="C7181" t="b">
        <f ca="1"/>
        <v>0</v>
      </c>
    </row>
    <row r="7182" spans="1:3" hidden="1">
      <c r="A7182" t="b">
        <f ca="1"/>
        <v>0</v>
      </c>
      <c r="B7182" t="b">
        <f ca="1"/>
        <v>0</v>
      </c>
      <c r="C7182" t="b">
        <f ca="1"/>
        <v>0</v>
      </c>
    </row>
    <row r="7183" spans="1:3" hidden="1">
      <c r="A7183" t="b">
        <f ca="1"/>
        <v>0</v>
      </c>
      <c r="B7183" t="b">
        <f ca="1"/>
        <v>0</v>
      </c>
      <c r="C7183" t="b">
        <f ca="1"/>
        <v>0</v>
      </c>
    </row>
    <row r="7184" spans="1:3" hidden="1">
      <c r="A7184" t="b">
        <f ca="1"/>
        <v>0</v>
      </c>
      <c r="B7184" t="b">
        <f ca="1"/>
        <v>0</v>
      </c>
      <c r="C7184" t="b">
        <f ca="1"/>
        <v>0</v>
      </c>
    </row>
    <row r="7185" spans="1:3" hidden="1">
      <c r="A7185" t="b">
        <f ca="1"/>
        <v>0</v>
      </c>
      <c r="B7185" t="b">
        <f ca="1"/>
        <v>0</v>
      </c>
      <c r="C7185" t="b">
        <f ca="1"/>
        <v>0</v>
      </c>
    </row>
    <row r="7186" spans="1:3" hidden="1">
      <c r="A7186" t="b">
        <f ca="1"/>
        <v>0</v>
      </c>
      <c r="B7186" t="b">
        <f ca="1"/>
        <v>0</v>
      </c>
      <c r="C7186" t="b">
        <f ca="1"/>
        <v>0</v>
      </c>
    </row>
    <row r="7187" spans="1:3" hidden="1">
      <c r="A7187" t="b">
        <f ca="1"/>
        <v>0</v>
      </c>
      <c r="B7187" t="b">
        <f ca="1"/>
        <v>0</v>
      </c>
      <c r="C7187" t="b">
        <f ca="1"/>
        <v>0</v>
      </c>
    </row>
    <row r="7188" spans="1:3" hidden="1">
      <c r="A7188" t="b">
        <f ca="1"/>
        <v>0</v>
      </c>
      <c r="B7188" t="b">
        <f ca="1"/>
        <v>0</v>
      </c>
      <c r="C7188" t="b">
        <f ca="1"/>
        <v>0</v>
      </c>
    </row>
    <row r="7189" spans="1:3" hidden="1">
      <c r="A7189" t="b">
        <f ca="1"/>
        <v>0</v>
      </c>
      <c r="B7189" t="b">
        <f ca="1"/>
        <v>0</v>
      </c>
      <c r="C7189" t="b">
        <f ca="1"/>
        <v>0</v>
      </c>
    </row>
    <row r="7190" spans="1:3" hidden="1">
      <c r="A7190" t="b">
        <f ca="1"/>
        <v>0</v>
      </c>
      <c r="B7190" t="b">
        <f ca="1"/>
        <v>0</v>
      </c>
      <c r="C7190" t="b">
        <f ca="1"/>
        <v>0</v>
      </c>
    </row>
    <row r="7191" spans="1:3" hidden="1">
      <c r="A7191" t="b">
        <f ca="1"/>
        <v>0</v>
      </c>
      <c r="B7191" t="b">
        <f ca="1"/>
        <v>0</v>
      </c>
      <c r="C7191" t="b">
        <f ca="1"/>
        <v>0</v>
      </c>
    </row>
    <row r="7192" spans="1:3" hidden="1">
      <c r="A7192" t="b">
        <f ca="1"/>
        <v>0</v>
      </c>
      <c r="B7192" t="b">
        <f ca="1"/>
        <v>0</v>
      </c>
      <c r="C7192" t="b">
        <f ca="1"/>
        <v>0</v>
      </c>
    </row>
    <row r="7193" spans="1:3" hidden="1">
      <c r="A7193" t="b">
        <f ca="1"/>
        <v>0</v>
      </c>
      <c r="B7193" t="b">
        <f ca="1"/>
        <v>0</v>
      </c>
      <c r="C7193" t="b">
        <f ca="1"/>
        <v>0</v>
      </c>
    </row>
    <row r="7194" spans="1:3" hidden="1">
      <c r="A7194" t="b">
        <f ca="1"/>
        <v>0</v>
      </c>
      <c r="B7194" t="b">
        <f ca="1"/>
        <v>0</v>
      </c>
      <c r="C7194" t="b">
        <f ca="1"/>
        <v>0</v>
      </c>
    </row>
    <row r="7195" spans="1:3" hidden="1">
      <c r="A7195" t="b">
        <f ca="1"/>
        <v>0</v>
      </c>
      <c r="B7195" t="b">
        <f ca="1"/>
        <v>0</v>
      </c>
      <c r="C7195" t="b">
        <f ca="1"/>
        <v>0</v>
      </c>
    </row>
    <row r="7196" spans="1:3" hidden="1">
      <c r="A7196" t="b">
        <f ca="1"/>
        <v>0</v>
      </c>
      <c r="B7196" t="b">
        <f ca="1"/>
        <v>0</v>
      </c>
      <c r="C7196" t="b">
        <f ca="1"/>
        <v>0</v>
      </c>
    </row>
    <row r="7197" spans="1:3" hidden="1">
      <c r="A7197" t="b">
        <f ca="1"/>
        <v>0</v>
      </c>
      <c r="B7197" t="b">
        <f ca="1"/>
        <v>0</v>
      </c>
      <c r="C7197" t="b">
        <f ca="1"/>
        <v>0</v>
      </c>
    </row>
    <row r="7198" spans="1:3" hidden="1">
      <c r="A7198" t="b">
        <f ca="1"/>
        <v>0</v>
      </c>
      <c r="B7198" t="b">
        <f ca="1"/>
        <v>0</v>
      </c>
      <c r="C7198" t="b">
        <f ca="1"/>
        <v>0</v>
      </c>
    </row>
    <row r="7199" spans="1:3" hidden="1">
      <c r="A7199" t="b">
        <f ca="1"/>
        <v>0</v>
      </c>
      <c r="B7199" t="b">
        <f ca="1"/>
        <v>0</v>
      </c>
      <c r="C7199" t="b">
        <f ca="1"/>
        <v>0</v>
      </c>
    </row>
    <row r="7200" spans="1:3" hidden="1">
      <c r="A7200" t="b">
        <f ca="1"/>
        <v>0</v>
      </c>
      <c r="B7200" t="b">
        <f ca="1"/>
        <v>0</v>
      </c>
      <c r="C7200" t="b">
        <f ca="1"/>
        <v>0</v>
      </c>
    </row>
    <row r="7201" spans="1:3" hidden="1">
      <c r="A7201" t="b">
        <f ca="1"/>
        <v>0</v>
      </c>
      <c r="B7201" t="b">
        <f ca="1"/>
        <v>0</v>
      </c>
      <c r="C7201" t="b">
        <f ca="1"/>
        <v>0</v>
      </c>
    </row>
    <row r="7202" spans="1:3" hidden="1">
      <c r="A7202" t="b">
        <f ca="1"/>
        <v>0</v>
      </c>
      <c r="B7202" t="b">
        <f ca="1"/>
        <v>0</v>
      </c>
      <c r="C7202" t="b">
        <f ca="1"/>
        <v>0</v>
      </c>
    </row>
    <row r="7203" spans="1:3" hidden="1">
      <c r="A7203" t="b">
        <f ca="1"/>
        <v>0</v>
      </c>
      <c r="B7203" t="b">
        <f ca="1"/>
        <v>0</v>
      </c>
      <c r="C7203" t="b">
        <f ca="1"/>
        <v>0</v>
      </c>
    </row>
    <row r="7204" spans="1:3" hidden="1">
      <c r="A7204" t="b">
        <f ca="1"/>
        <v>0</v>
      </c>
      <c r="B7204" t="b">
        <f ca="1"/>
        <v>0</v>
      </c>
      <c r="C7204" t="b">
        <f ca="1"/>
        <v>0</v>
      </c>
    </row>
    <row r="7205" spans="1:3" hidden="1">
      <c r="A7205" t="b">
        <f ca="1"/>
        <v>0</v>
      </c>
      <c r="B7205" t="b">
        <f ca="1"/>
        <v>0</v>
      </c>
      <c r="C7205" t="b">
        <f ca="1"/>
        <v>0</v>
      </c>
    </row>
    <row r="7206" spans="1:3" hidden="1">
      <c r="A7206" t="b">
        <f ca="1"/>
        <v>0</v>
      </c>
      <c r="B7206" t="b">
        <f ca="1"/>
        <v>0</v>
      </c>
      <c r="C7206" t="b">
        <f ca="1"/>
        <v>0</v>
      </c>
    </row>
    <row r="7207" spans="1:3" hidden="1">
      <c r="A7207" t="b">
        <f ca="1"/>
        <v>0</v>
      </c>
      <c r="B7207" t="b">
        <f ca="1"/>
        <v>0</v>
      </c>
      <c r="C7207" t="b">
        <f ca="1"/>
        <v>0</v>
      </c>
    </row>
    <row r="7208" spans="1:3" hidden="1">
      <c r="A7208" t="b">
        <f ca="1"/>
        <v>0</v>
      </c>
      <c r="B7208" t="b">
        <f ca="1"/>
        <v>0</v>
      </c>
      <c r="C7208" t="b">
        <f ca="1"/>
        <v>0</v>
      </c>
    </row>
    <row r="7209" spans="1:3" hidden="1">
      <c r="A7209" t="b">
        <f ca="1"/>
        <v>0</v>
      </c>
      <c r="B7209" t="b">
        <f ca="1"/>
        <v>0</v>
      </c>
      <c r="C7209" t="b">
        <f ca="1"/>
        <v>0</v>
      </c>
    </row>
    <row r="7210" spans="1:3" hidden="1">
      <c r="A7210" t="b">
        <f ca="1"/>
        <v>0</v>
      </c>
      <c r="B7210" t="b">
        <f ca="1"/>
        <v>0</v>
      </c>
      <c r="C7210" t="b">
        <f ca="1"/>
        <v>0</v>
      </c>
    </row>
    <row r="7211" spans="1:3" hidden="1">
      <c r="A7211" t="b">
        <f ca="1"/>
        <v>0</v>
      </c>
      <c r="B7211" t="b">
        <f ca="1"/>
        <v>0</v>
      </c>
      <c r="C7211" t="b">
        <f ca="1"/>
        <v>0</v>
      </c>
    </row>
    <row r="7212" spans="1:3" hidden="1">
      <c r="A7212" t="b">
        <f ca="1"/>
        <v>0</v>
      </c>
      <c r="B7212" t="b">
        <f ca="1"/>
        <v>0</v>
      </c>
      <c r="C7212" t="b">
        <f ca="1"/>
        <v>0</v>
      </c>
    </row>
    <row r="7213" spans="1:3" hidden="1">
      <c r="A7213" t="b">
        <f ca="1"/>
        <v>0</v>
      </c>
      <c r="B7213" t="b">
        <f ca="1"/>
        <v>0</v>
      </c>
      <c r="C7213" t="b">
        <f ca="1"/>
        <v>0</v>
      </c>
    </row>
    <row r="7214" spans="1:3" hidden="1">
      <c r="A7214" t="b">
        <f ca="1"/>
        <v>0</v>
      </c>
      <c r="B7214" t="b">
        <f ca="1"/>
        <v>0</v>
      </c>
      <c r="C7214" t="b">
        <f ca="1"/>
        <v>0</v>
      </c>
    </row>
    <row r="7215" spans="1:3" hidden="1">
      <c r="A7215" t="b">
        <f ca="1"/>
        <v>0</v>
      </c>
      <c r="B7215" t="b">
        <f ca="1"/>
        <v>0</v>
      </c>
      <c r="C7215" t="b">
        <f ca="1"/>
        <v>0</v>
      </c>
    </row>
    <row r="7216" spans="1:3" hidden="1">
      <c r="A7216" t="b">
        <f ca="1"/>
        <v>0</v>
      </c>
      <c r="B7216" t="b">
        <f ca="1"/>
        <v>0</v>
      </c>
      <c r="C7216" t="b">
        <f ca="1"/>
        <v>0</v>
      </c>
    </row>
    <row r="7217" spans="1:3" hidden="1">
      <c r="A7217" t="b">
        <f ca="1"/>
        <v>0</v>
      </c>
      <c r="B7217" t="b">
        <f ca="1"/>
        <v>0</v>
      </c>
      <c r="C7217" t="b">
        <f ca="1"/>
        <v>0</v>
      </c>
    </row>
    <row r="7218" spans="1:3" hidden="1">
      <c r="A7218" t="b">
        <f ca="1"/>
        <v>0</v>
      </c>
      <c r="B7218" t="b">
        <f ca="1"/>
        <v>0</v>
      </c>
      <c r="C7218" t="b">
        <f ca="1"/>
        <v>0</v>
      </c>
    </row>
    <row r="7219" spans="1:3" hidden="1">
      <c r="A7219" t="b">
        <f ca="1"/>
        <v>0</v>
      </c>
      <c r="B7219" t="b">
        <f ca="1"/>
        <v>0</v>
      </c>
      <c r="C7219" t="b">
        <f ca="1"/>
        <v>0</v>
      </c>
    </row>
    <row r="7220" spans="1:3" hidden="1">
      <c r="A7220" t="b">
        <f ca="1"/>
        <v>0</v>
      </c>
      <c r="B7220" t="b">
        <f ca="1"/>
        <v>0</v>
      </c>
      <c r="C7220" t="b">
        <f ca="1"/>
        <v>0</v>
      </c>
    </row>
    <row r="7221" spans="1:3" hidden="1">
      <c r="A7221" t="b">
        <f ca="1"/>
        <v>0</v>
      </c>
      <c r="B7221" t="b">
        <f ca="1"/>
        <v>0</v>
      </c>
      <c r="C7221" t="b">
        <f ca="1"/>
        <v>0</v>
      </c>
    </row>
    <row r="7222" spans="1:3" hidden="1">
      <c r="A7222" t="b">
        <f ca="1"/>
        <v>0</v>
      </c>
      <c r="B7222" t="b">
        <f ca="1"/>
        <v>0</v>
      </c>
      <c r="C7222" t="b">
        <f ca="1"/>
        <v>0</v>
      </c>
    </row>
    <row r="7223" spans="1:3" hidden="1">
      <c r="A7223" t="b">
        <f ca="1"/>
        <v>0</v>
      </c>
      <c r="B7223" t="b">
        <f ca="1"/>
        <v>0</v>
      </c>
      <c r="C7223" t="b">
        <f ca="1"/>
        <v>0</v>
      </c>
    </row>
    <row r="7224" spans="1:3" hidden="1">
      <c r="A7224" t="b">
        <f ca="1"/>
        <v>0</v>
      </c>
      <c r="B7224" t="b">
        <f ca="1"/>
        <v>0</v>
      </c>
      <c r="C7224" t="b">
        <f ca="1"/>
        <v>0</v>
      </c>
    </row>
    <row r="7225" spans="1:3" hidden="1">
      <c r="A7225" t="b">
        <f ca="1"/>
        <v>0</v>
      </c>
      <c r="B7225" t="b">
        <f ca="1"/>
        <v>0</v>
      </c>
      <c r="C7225" t="b">
        <f ca="1"/>
        <v>0</v>
      </c>
    </row>
    <row r="7226" spans="1:3" hidden="1">
      <c r="A7226" t="b">
        <f ca="1"/>
        <v>0</v>
      </c>
      <c r="B7226" t="b">
        <f ca="1"/>
        <v>0</v>
      </c>
      <c r="C7226" t="b">
        <f ca="1"/>
        <v>0</v>
      </c>
    </row>
    <row r="7227" spans="1:3" hidden="1">
      <c r="A7227" t="b">
        <f ca="1"/>
        <v>0</v>
      </c>
      <c r="B7227" t="b">
        <f ca="1"/>
        <v>0</v>
      </c>
      <c r="C7227" t="b">
        <f ca="1"/>
        <v>0</v>
      </c>
    </row>
    <row r="7228" spans="1:3" hidden="1">
      <c r="A7228" t="b">
        <f ca="1"/>
        <v>0</v>
      </c>
      <c r="B7228" t="b">
        <f ca="1"/>
        <v>0</v>
      </c>
      <c r="C7228" t="b">
        <f ca="1"/>
        <v>0</v>
      </c>
    </row>
    <row r="7229" spans="1:3" hidden="1">
      <c r="A7229" t="b">
        <f ca="1"/>
        <v>0</v>
      </c>
      <c r="B7229" t="b">
        <f ca="1"/>
        <v>0</v>
      </c>
      <c r="C7229" t="b">
        <f ca="1"/>
        <v>0</v>
      </c>
    </row>
    <row r="7230" spans="1:3" hidden="1">
      <c r="A7230" t="b">
        <f ca="1"/>
        <v>0</v>
      </c>
      <c r="B7230" t="b">
        <f ca="1"/>
        <v>0</v>
      </c>
      <c r="C7230" t="b">
        <f ca="1"/>
        <v>0</v>
      </c>
    </row>
    <row r="7231" spans="1:3" hidden="1">
      <c r="A7231" t="b">
        <f ca="1"/>
        <v>0</v>
      </c>
      <c r="B7231" t="b">
        <f ca="1"/>
        <v>0</v>
      </c>
      <c r="C7231" t="b">
        <f ca="1"/>
        <v>0</v>
      </c>
    </row>
    <row r="7232" spans="1:3" hidden="1">
      <c r="A7232" t="b">
        <f ca="1"/>
        <v>0</v>
      </c>
      <c r="B7232" t="b">
        <f ca="1"/>
        <v>0</v>
      </c>
      <c r="C7232" t="b">
        <f ca="1"/>
        <v>0</v>
      </c>
    </row>
    <row r="7233" spans="1:3" hidden="1">
      <c r="A7233" t="b">
        <f ca="1"/>
        <v>0</v>
      </c>
      <c r="B7233" t="b">
        <f ca="1"/>
        <v>0</v>
      </c>
      <c r="C7233" t="b">
        <f ca="1"/>
        <v>0</v>
      </c>
    </row>
    <row r="7234" spans="1:3" hidden="1">
      <c r="A7234" t="b">
        <f ca="1"/>
        <v>0</v>
      </c>
      <c r="B7234" t="b">
        <f ca="1"/>
        <v>0</v>
      </c>
      <c r="C7234" t="b">
        <f ca="1"/>
        <v>0</v>
      </c>
    </row>
    <row r="7235" spans="1:3" hidden="1">
      <c r="A7235" t="b">
        <f ca="1"/>
        <v>0</v>
      </c>
      <c r="B7235" t="b">
        <f ca="1"/>
        <v>0</v>
      </c>
      <c r="C7235" t="b">
        <f ca="1"/>
        <v>0</v>
      </c>
    </row>
    <row r="7236" spans="1:3" hidden="1">
      <c r="A7236" t="b">
        <f ca="1"/>
        <v>0</v>
      </c>
      <c r="B7236" t="b">
        <f ca="1"/>
        <v>0</v>
      </c>
      <c r="C7236" t="b">
        <f ca="1"/>
        <v>0</v>
      </c>
    </row>
    <row r="7237" spans="1:3" hidden="1">
      <c r="A7237" t="b">
        <f ca="1"/>
        <v>0</v>
      </c>
      <c r="B7237" t="b">
        <f ca="1"/>
        <v>0</v>
      </c>
      <c r="C7237" t="b">
        <f ca="1"/>
        <v>0</v>
      </c>
    </row>
    <row r="7238" spans="1:3" hidden="1">
      <c r="A7238" t="b">
        <f ca="1"/>
        <v>0</v>
      </c>
      <c r="B7238" t="b">
        <f ca="1"/>
        <v>0</v>
      </c>
      <c r="C7238" t="b">
        <f ca="1"/>
        <v>0</v>
      </c>
    </row>
    <row r="7239" spans="1:3" hidden="1">
      <c r="A7239" t="b">
        <f ca="1"/>
        <v>0</v>
      </c>
      <c r="B7239" t="b">
        <f ca="1"/>
        <v>0</v>
      </c>
      <c r="C7239" t="b">
        <f ca="1"/>
        <v>0</v>
      </c>
    </row>
    <row r="7240" spans="1:3" hidden="1">
      <c r="A7240" t="b">
        <f ca="1"/>
        <v>0</v>
      </c>
      <c r="B7240" t="b">
        <f ca="1"/>
        <v>0</v>
      </c>
      <c r="C7240" t="b">
        <f ca="1"/>
        <v>0</v>
      </c>
    </row>
    <row r="7241" spans="1:3" hidden="1">
      <c r="A7241" t="b">
        <f ca="1"/>
        <v>0</v>
      </c>
      <c r="B7241" t="b">
        <f ca="1"/>
        <v>0</v>
      </c>
      <c r="C7241" t="b">
        <f ca="1"/>
        <v>0</v>
      </c>
    </row>
    <row r="7242" spans="1:3" hidden="1">
      <c r="A7242" t="b">
        <f ca="1"/>
        <v>0</v>
      </c>
      <c r="B7242" t="b">
        <f ca="1"/>
        <v>0</v>
      </c>
      <c r="C7242" t="b">
        <f ca="1"/>
        <v>0</v>
      </c>
    </row>
    <row r="7243" spans="1:3" hidden="1">
      <c r="A7243" t="b">
        <f ca="1"/>
        <v>0</v>
      </c>
      <c r="B7243" t="b">
        <f ca="1"/>
        <v>0</v>
      </c>
      <c r="C7243" t="b">
        <f ca="1"/>
        <v>0</v>
      </c>
    </row>
    <row r="7244" spans="1:3" hidden="1">
      <c r="A7244" t="b">
        <f ca="1"/>
        <v>0</v>
      </c>
      <c r="B7244" t="b">
        <f ca="1"/>
        <v>0</v>
      </c>
      <c r="C7244" t="b">
        <f ca="1"/>
        <v>0</v>
      </c>
    </row>
    <row r="7245" spans="1:3" hidden="1">
      <c r="A7245" t="b">
        <f ca="1"/>
        <v>0</v>
      </c>
      <c r="B7245" t="b">
        <f ca="1"/>
        <v>0</v>
      </c>
      <c r="C7245" t="b">
        <f ca="1"/>
        <v>0</v>
      </c>
    </row>
    <row r="7246" spans="1:3" hidden="1">
      <c r="A7246" t="b">
        <f ca="1"/>
        <v>0</v>
      </c>
      <c r="B7246" t="b">
        <f ca="1"/>
        <v>0</v>
      </c>
      <c r="C7246" t="b">
        <f ca="1"/>
        <v>0</v>
      </c>
    </row>
    <row r="7247" spans="1:3" hidden="1">
      <c r="A7247" t="b">
        <f ca="1"/>
        <v>0</v>
      </c>
      <c r="B7247" t="b">
        <f ca="1"/>
        <v>0</v>
      </c>
      <c r="C7247" t="b">
        <f ca="1"/>
        <v>0</v>
      </c>
    </row>
    <row r="7248" spans="1:3" hidden="1">
      <c r="A7248" t="b">
        <f ca="1"/>
        <v>0</v>
      </c>
      <c r="B7248" t="b">
        <f ca="1"/>
        <v>0</v>
      </c>
      <c r="C7248" t="b">
        <f ca="1"/>
        <v>0</v>
      </c>
    </row>
    <row r="7249" spans="1:3" hidden="1">
      <c r="A7249" t="b">
        <f ca="1"/>
        <v>0</v>
      </c>
      <c r="B7249" t="b">
        <f ca="1"/>
        <v>0</v>
      </c>
      <c r="C7249" t="b">
        <f ca="1"/>
        <v>0</v>
      </c>
    </row>
    <row r="7250" spans="1:3" hidden="1">
      <c r="A7250" t="b">
        <f ca="1"/>
        <v>0</v>
      </c>
      <c r="B7250" t="b">
        <f ca="1"/>
        <v>0</v>
      </c>
      <c r="C7250" t="b">
        <f ca="1"/>
        <v>0</v>
      </c>
    </row>
    <row r="7251" spans="1:3" hidden="1">
      <c r="A7251" t="b">
        <f ca="1"/>
        <v>0</v>
      </c>
      <c r="B7251" t="b">
        <f ca="1"/>
        <v>0</v>
      </c>
      <c r="C7251" t="b">
        <f ca="1"/>
        <v>0</v>
      </c>
    </row>
    <row r="7252" spans="1:3" hidden="1">
      <c r="A7252" t="b">
        <f ca="1"/>
        <v>0</v>
      </c>
      <c r="B7252" t="b">
        <f ca="1"/>
        <v>0</v>
      </c>
      <c r="C7252" t="b">
        <f ca="1"/>
        <v>0</v>
      </c>
    </row>
    <row r="7253" spans="1:3" hidden="1">
      <c r="A7253" t="b">
        <f ca="1"/>
        <v>0</v>
      </c>
      <c r="B7253" t="b">
        <f ca="1"/>
        <v>0</v>
      </c>
      <c r="C7253" t="b">
        <f ca="1"/>
        <v>0</v>
      </c>
    </row>
    <row r="7254" spans="1:3" hidden="1">
      <c r="A7254" t="b">
        <f ca="1"/>
        <v>0</v>
      </c>
      <c r="B7254" t="b">
        <f ca="1"/>
        <v>0</v>
      </c>
      <c r="C7254" t="b">
        <f ca="1"/>
        <v>0</v>
      </c>
    </row>
    <row r="7255" spans="1:3" hidden="1">
      <c r="A7255" t="b">
        <f ca="1"/>
        <v>0</v>
      </c>
      <c r="B7255" t="b">
        <f ca="1"/>
        <v>0</v>
      </c>
      <c r="C7255" t="b">
        <f ca="1"/>
        <v>0</v>
      </c>
    </row>
    <row r="7256" spans="1:3" hidden="1">
      <c r="A7256" t="b">
        <f ca="1"/>
        <v>0</v>
      </c>
      <c r="B7256" t="b">
        <f ca="1"/>
        <v>0</v>
      </c>
      <c r="C7256" t="b">
        <f ca="1"/>
        <v>0</v>
      </c>
    </row>
    <row r="7257" spans="1:3" hidden="1">
      <c r="A7257" t="b">
        <f ca="1"/>
        <v>0</v>
      </c>
      <c r="B7257" t="b">
        <f ca="1"/>
        <v>0</v>
      </c>
      <c r="C7257" t="b">
        <f ca="1"/>
        <v>0</v>
      </c>
    </row>
    <row r="7258" spans="1:3" hidden="1">
      <c r="A7258" t="b">
        <f ca="1"/>
        <v>0</v>
      </c>
      <c r="B7258" t="b">
        <f ca="1"/>
        <v>0</v>
      </c>
      <c r="C7258" t="b">
        <f ca="1"/>
        <v>0</v>
      </c>
    </row>
    <row r="7259" spans="1:3" hidden="1">
      <c r="A7259" t="b">
        <f ca="1"/>
        <v>0</v>
      </c>
      <c r="B7259" t="b">
        <f ca="1"/>
        <v>0</v>
      </c>
      <c r="C7259" t="b">
        <f ca="1"/>
        <v>0</v>
      </c>
    </row>
    <row r="7260" spans="1:3" hidden="1">
      <c r="A7260" t="b">
        <f ca="1"/>
        <v>0</v>
      </c>
      <c r="B7260" t="b">
        <f ca="1"/>
        <v>0</v>
      </c>
      <c r="C7260" t="b">
        <f ca="1"/>
        <v>0</v>
      </c>
    </row>
    <row r="7261" spans="1:3" hidden="1">
      <c r="A7261" t="b">
        <f ca="1"/>
        <v>0</v>
      </c>
      <c r="B7261" t="b">
        <f ca="1"/>
        <v>0</v>
      </c>
      <c r="C7261" t="b">
        <f ca="1"/>
        <v>0</v>
      </c>
    </row>
    <row r="7262" spans="1:3" hidden="1">
      <c r="A7262" t="b">
        <f ca="1"/>
        <v>0</v>
      </c>
      <c r="B7262" t="b">
        <f ca="1"/>
        <v>0</v>
      </c>
      <c r="C7262" t="b">
        <f ca="1"/>
        <v>0</v>
      </c>
    </row>
    <row r="7263" spans="1:3" hidden="1">
      <c r="A7263" t="b">
        <f ca="1"/>
        <v>0</v>
      </c>
      <c r="B7263" t="b">
        <f ca="1"/>
        <v>0</v>
      </c>
      <c r="C7263" t="b">
        <f ca="1"/>
        <v>0</v>
      </c>
    </row>
    <row r="7264" spans="1:3" hidden="1">
      <c r="A7264" t="b">
        <f ca="1"/>
        <v>0</v>
      </c>
      <c r="B7264" t="b">
        <f ca="1"/>
        <v>0</v>
      </c>
      <c r="C7264" t="b">
        <f ca="1"/>
        <v>0</v>
      </c>
    </row>
    <row r="7265" spans="1:3" hidden="1">
      <c r="A7265" t="b">
        <f ca="1"/>
        <v>0</v>
      </c>
      <c r="B7265" t="b">
        <f ca="1"/>
        <v>0</v>
      </c>
      <c r="C7265" t="b">
        <f ca="1"/>
        <v>0</v>
      </c>
    </row>
    <row r="7266" spans="1:3" hidden="1">
      <c r="A7266" t="b">
        <f ca="1"/>
        <v>0</v>
      </c>
      <c r="B7266" t="b">
        <f ca="1"/>
        <v>0</v>
      </c>
      <c r="C7266" t="b">
        <f ca="1"/>
        <v>0</v>
      </c>
    </row>
    <row r="7267" spans="1:3" hidden="1">
      <c r="A7267" t="b">
        <f ca="1"/>
        <v>0</v>
      </c>
      <c r="B7267" t="b">
        <f ca="1"/>
        <v>0</v>
      </c>
      <c r="C7267" t="b">
        <f ca="1"/>
        <v>0</v>
      </c>
    </row>
    <row r="7268" spans="1:3" hidden="1">
      <c r="A7268" t="b">
        <f ca="1"/>
        <v>0</v>
      </c>
      <c r="B7268" t="b">
        <f ca="1"/>
        <v>0</v>
      </c>
      <c r="C7268" t="b">
        <f ca="1"/>
        <v>0</v>
      </c>
    </row>
    <row r="7269" spans="1:3" hidden="1">
      <c r="A7269" t="b">
        <f ca="1"/>
        <v>0</v>
      </c>
      <c r="B7269" t="b">
        <f ca="1"/>
        <v>0</v>
      </c>
      <c r="C7269" t="b">
        <f ca="1"/>
        <v>0</v>
      </c>
    </row>
    <row r="7270" spans="1:3" hidden="1">
      <c r="A7270" t="b">
        <f ca="1"/>
        <v>0</v>
      </c>
      <c r="B7270" t="b">
        <f ca="1"/>
        <v>0</v>
      </c>
      <c r="C7270" t="b">
        <f ca="1"/>
        <v>0</v>
      </c>
    </row>
    <row r="7271" spans="1:3" hidden="1">
      <c r="A7271" t="b">
        <f ca="1"/>
        <v>0</v>
      </c>
      <c r="B7271" t="b">
        <f ca="1"/>
        <v>0</v>
      </c>
      <c r="C7271" t="b">
        <f ca="1"/>
        <v>0</v>
      </c>
    </row>
    <row r="7272" spans="1:3" hidden="1">
      <c r="A7272" t="b">
        <f ca="1"/>
        <v>0</v>
      </c>
      <c r="B7272" t="b">
        <f ca="1"/>
        <v>0</v>
      </c>
      <c r="C7272" t="b">
        <f ca="1"/>
        <v>0</v>
      </c>
    </row>
    <row r="7273" spans="1:3" hidden="1">
      <c r="A7273" t="b">
        <f ca="1"/>
        <v>0</v>
      </c>
      <c r="B7273" t="b">
        <f ca="1"/>
        <v>0</v>
      </c>
      <c r="C7273" t="b">
        <f ca="1"/>
        <v>0</v>
      </c>
    </row>
    <row r="7274" spans="1:3" hidden="1">
      <c r="A7274" t="b">
        <f ca="1"/>
        <v>0</v>
      </c>
      <c r="B7274" t="b">
        <f ca="1"/>
        <v>0</v>
      </c>
      <c r="C7274" t="b">
        <f ca="1"/>
        <v>0</v>
      </c>
    </row>
    <row r="7275" spans="1:3" hidden="1">
      <c r="A7275" t="b">
        <f ca="1"/>
        <v>0</v>
      </c>
      <c r="B7275" t="b">
        <f ca="1"/>
        <v>0</v>
      </c>
      <c r="C7275" t="b">
        <f ca="1"/>
        <v>0</v>
      </c>
    </row>
    <row r="7276" spans="1:3" hidden="1">
      <c r="A7276" t="b">
        <f ca="1"/>
        <v>0</v>
      </c>
      <c r="B7276" t="b">
        <f ca="1"/>
        <v>0</v>
      </c>
      <c r="C7276" t="b">
        <f ca="1"/>
        <v>0</v>
      </c>
    </row>
    <row r="7277" spans="1:3" hidden="1">
      <c r="A7277" t="b">
        <f ca="1"/>
        <v>0</v>
      </c>
      <c r="B7277" t="b">
        <f ca="1"/>
        <v>0</v>
      </c>
      <c r="C7277" t="b">
        <f ca="1"/>
        <v>0</v>
      </c>
    </row>
    <row r="7278" spans="1:3" hidden="1">
      <c r="A7278" t="b">
        <f ca="1"/>
        <v>0</v>
      </c>
      <c r="B7278" t="b">
        <f ca="1"/>
        <v>0</v>
      </c>
      <c r="C7278" t="b">
        <f ca="1"/>
        <v>0</v>
      </c>
    </row>
    <row r="7279" spans="1:3" hidden="1">
      <c r="A7279" t="b">
        <f ca="1"/>
        <v>0</v>
      </c>
      <c r="B7279" t="b">
        <f ca="1"/>
        <v>0</v>
      </c>
      <c r="C7279" t="b">
        <f ca="1"/>
        <v>0</v>
      </c>
    </row>
    <row r="7280" spans="1:3" hidden="1">
      <c r="A7280" t="b">
        <f ca="1"/>
        <v>0</v>
      </c>
      <c r="B7280" t="b">
        <f ca="1"/>
        <v>0</v>
      </c>
      <c r="C7280" t="b">
        <f ca="1"/>
        <v>0</v>
      </c>
    </row>
    <row r="7281" spans="1:3" hidden="1">
      <c r="A7281" t="b">
        <f ca="1"/>
        <v>0</v>
      </c>
      <c r="B7281" t="b">
        <f ca="1"/>
        <v>0</v>
      </c>
      <c r="C7281" t="b">
        <f ca="1"/>
        <v>0</v>
      </c>
    </row>
    <row r="7282" spans="1:3" hidden="1">
      <c r="A7282" t="b">
        <f ca="1"/>
        <v>0</v>
      </c>
      <c r="B7282" t="b">
        <f ca="1"/>
        <v>0</v>
      </c>
      <c r="C7282" t="b">
        <f ca="1"/>
        <v>0</v>
      </c>
    </row>
    <row r="7283" spans="1:3" hidden="1">
      <c r="A7283" t="b">
        <f ca="1"/>
        <v>0</v>
      </c>
      <c r="B7283" t="b">
        <f ca="1"/>
        <v>0</v>
      </c>
      <c r="C7283" t="b">
        <f ca="1"/>
        <v>0</v>
      </c>
    </row>
    <row r="7284" spans="1:3" hidden="1">
      <c r="A7284" t="b">
        <f ca="1"/>
        <v>0</v>
      </c>
      <c r="B7284" t="b">
        <f ca="1"/>
        <v>0</v>
      </c>
      <c r="C7284" t="b">
        <f ca="1"/>
        <v>0</v>
      </c>
    </row>
    <row r="7285" spans="1:3" hidden="1">
      <c r="A7285" t="b">
        <f ca="1"/>
        <v>0</v>
      </c>
      <c r="B7285" t="b">
        <f ca="1"/>
        <v>0</v>
      </c>
      <c r="C7285" t="b">
        <f ca="1"/>
        <v>0</v>
      </c>
    </row>
    <row r="7286" spans="1:3" hidden="1">
      <c r="A7286" t="b">
        <f ca="1"/>
        <v>0</v>
      </c>
      <c r="B7286" t="b">
        <f ca="1"/>
        <v>0</v>
      </c>
      <c r="C7286" t="b">
        <f ca="1"/>
        <v>0</v>
      </c>
    </row>
    <row r="7287" spans="1:3" hidden="1">
      <c r="A7287" t="b">
        <f ca="1"/>
        <v>0</v>
      </c>
      <c r="B7287" t="b">
        <f ca="1"/>
        <v>0</v>
      </c>
      <c r="C7287" t="b">
        <f ca="1"/>
        <v>0</v>
      </c>
    </row>
    <row r="7288" spans="1:3" hidden="1">
      <c r="A7288" t="b">
        <f ca="1"/>
        <v>0</v>
      </c>
      <c r="B7288" t="b">
        <f ca="1"/>
        <v>0</v>
      </c>
      <c r="C7288" t="b">
        <f ca="1"/>
        <v>0</v>
      </c>
    </row>
    <row r="7289" spans="1:3" hidden="1">
      <c r="A7289" t="b">
        <f ca="1"/>
        <v>0</v>
      </c>
      <c r="B7289" t="b">
        <f ca="1"/>
        <v>0</v>
      </c>
      <c r="C7289" t="b">
        <f ca="1"/>
        <v>0</v>
      </c>
    </row>
    <row r="7290" spans="1:3" hidden="1">
      <c r="A7290" t="b">
        <f ca="1"/>
        <v>0</v>
      </c>
      <c r="B7290" t="b">
        <f ca="1"/>
        <v>0</v>
      </c>
      <c r="C7290" t="b">
        <f ca="1"/>
        <v>0</v>
      </c>
    </row>
    <row r="7291" spans="1:3" hidden="1">
      <c r="A7291" t="b">
        <f ca="1"/>
        <v>0</v>
      </c>
      <c r="B7291" t="b">
        <f ca="1"/>
        <v>0</v>
      </c>
      <c r="C7291" t="b">
        <f ca="1"/>
        <v>0</v>
      </c>
    </row>
    <row r="7292" spans="1:3" hidden="1">
      <c r="A7292" t="b">
        <f ca="1"/>
        <v>0</v>
      </c>
      <c r="B7292" t="b">
        <f ca="1"/>
        <v>0</v>
      </c>
      <c r="C7292" t="b">
        <f ca="1"/>
        <v>0</v>
      </c>
    </row>
    <row r="7293" spans="1:3" hidden="1">
      <c r="A7293" t="b">
        <f ca="1"/>
        <v>0</v>
      </c>
      <c r="B7293" t="b">
        <f ca="1"/>
        <v>0</v>
      </c>
      <c r="C7293" t="b">
        <f ca="1"/>
        <v>0</v>
      </c>
    </row>
    <row r="7294" spans="1:3" hidden="1">
      <c r="A7294" t="b">
        <f ca="1"/>
        <v>0</v>
      </c>
      <c r="B7294" t="b">
        <f ca="1"/>
        <v>0</v>
      </c>
      <c r="C7294" t="b">
        <f ca="1"/>
        <v>0</v>
      </c>
    </row>
    <row r="7295" spans="1:3" hidden="1">
      <c r="A7295" t="b">
        <f ca="1"/>
        <v>0</v>
      </c>
      <c r="B7295" t="b">
        <f ca="1"/>
        <v>0</v>
      </c>
      <c r="C7295" t="b">
        <f ca="1"/>
        <v>0</v>
      </c>
    </row>
    <row r="7296" spans="1:3" hidden="1">
      <c r="A7296" t="b">
        <f ca="1"/>
        <v>0</v>
      </c>
      <c r="B7296" t="b">
        <f ca="1"/>
        <v>0</v>
      </c>
      <c r="C7296" t="b">
        <f ca="1"/>
        <v>0</v>
      </c>
    </row>
    <row r="7297" spans="1:3" hidden="1">
      <c r="A7297" t="b">
        <f ca="1"/>
        <v>0</v>
      </c>
      <c r="B7297" t="b">
        <f ca="1"/>
        <v>0</v>
      </c>
      <c r="C7297" t="b">
        <f ca="1"/>
        <v>0</v>
      </c>
    </row>
    <row r="7298" spans="1:3" hidden="1">
      <c r="A7298" t="b">
        <f ca="1"/>
        <v>0</v>
      </c>
      <c r="B7298" t="b">
        <f ca="1"/>
        <v>0</v>
      </c>
      <c r="C7298" t="b">
        <f ca="1"/>
        <v>0</v>
      </c>
    </row>
    <row r="7299" spans="1:3" hidden="1">
      <c r="A7299" t="b">
        <f ca="1"/>
        <v>0</v>
      </c>
      <c r="B7299" t="b">
        <f ca="1"/>
        <v>0</v>
      </c>
      <c r="C7299" t="b">
        <f ca="1"/>
        <v>0</v>
      </c>
    </row>
    <row r="7300" spans="1:3" hidden="1">
      <c r="A7300" t="b">
        <f ca="1"/>
        <v>0</v>
      </c>
      <c r="B7300" t="b">
        <f ca="1"/>
        <v>0</v>
      </c>
      <c r="C7300" t="b">
        <f ca="1"/>
        <v>0</v>
      </c>
    </row>
    <row r="7301" spans="1:3" hidden="1">
      <c r="A7301" t="b">
        <f ca="1"/>
        <v>0</v>
      </c>
      <c r="B7301" t="b">
        <f ca="1"/>
        <v>0</v>
      </c>
      <c r="C7301" t="b">
        <f ca="1"/>
        <v>0</v>
      </c>
    </row>
    <row r="7302" spans="1:3" hidden="1">
      <c r="A7302" t="b">
        <f ca="1"/>
        <v>0</v>
      </c>
      <c r="B7302" t="b">
        <f ca="1"/>
        <v>0</v>
      </c>
      <c r="C7302" t="b">
        <f ca="1"/>
        <v>0</v>
      </c>
    </row>
    <row r="7303" spans="1:3" hidden="1">
      <c r="A7303" t="b">
        <f ca="1"/>
        <v>0</v>
      </c>
      <c r="B7303" t="b">
        <f ca="1"/>
        <v>0</v>
      </c>
      <c r="C7303" t="b">
        <f ca="1"/>
        <v>0</v>
      </c>
    </row>
    <row r="7304" spans="1:3" hidden="1">
      <c r="A7304" t="b">
        <f ca="1"/>
        <v>0</v>
      </c>
      <c r="B7304" t="b">
        <f ca="1"/>
        <v>0</v>
      </c>
      <c r="C7304" t="b">
        <f ca="1"/>
        <v>0</v>
      </c>
    </row>
    <row r="7305" spans="1:3" hidden="1">
      <c r="A7305" t="b">
        <f ca="1"/>
        <v>0</v>
      </c>
      <c r="B7305" t="b">
        <f ca="1"/>
        <v>0</v>
      </c>
      <c r="C7305" t="b">
        <f ca="1"/>
        <v>0</v>
      </c>
    </row>
    <row r="7306" spans="1:3" hidden="1">
      <c r="A7306" t="b">
        <f ca="1"/>
        <v>0</v>
      </c>
      <c r="B7306" t="b">
        <f ca="1"/>
        <v>0</v>
      </c>
      <c r="C7306" t="b">
        <f ca="1"/>
        <v>0</v>
      </c>
    </row>
    <row r="7307" spans="1:3" hidden="1">
      <c r="A7307" t="b">
        <f ca="1"/>
        <v>0</v>
      </c>
      <c r="B7307" t="b">
        <f ca="1"/>
        <v>0</v>
      </c>
      <c r="C7307" t="b">
        <f ca="1"/>
        <v>0</v>
      </c>
    </row>
    <row r="7308" spans="1:3" hidden="1">
      <c r="A7308" t="b">
        <f ca="1"/>
        <v>0</v>
      </c>
      <c r="B7308" t="b">
        <f ca="1"/>
        <v>0</v>
      </c>
      <c r="C7308" t="b">
        <f ca="1"/>
        <v>0</v>
      </c>
    </row>
    <row r="7309" spans="1:3" hidden="1">
      <c r="A7309" t="b">
        <f ca="1"/>
        <v>0</v>
      </c>
      <c r="B7309" t="b">
        <f ca="1"/>
        <v>0</v>
      </c>
      <c r="C7309" t="b">
        <f ca="1"/>
        <v>0</v>
      </c>
    </row>
    <row r="7310" spans="1:3" hidden="1">
      <c r="A7310" t="b">
        <f ca="1"/>
        <v>0</v>
      </c>
      <c r="B7310" t="b">
        <f ca="1"/>
        <v>0</v>
      </c>
      <c r="C7310" t="b">
        <f ca="1"/>
        <v>0</v>
      </c>
    </row>
    <row r="7311" spans="1:3" hidden="1">
      <c r="A7311" t="b">
        <f ca="1"/>
        <v>0</v>
      </c>
      <c r="B7311" t="b">
        <f ca="1"/>
        <v>0</v>
      </c>
      <c r="C7311" t="b">
        <f ca="1"/>
        <v>0</v>
      </c>
    </row>
    <row r="7312" spans="1:3" hidden="1">
      <c r="A7312" t="b">
        <f ca="1"/>
        <v>0</v>
      </c>
      <c r="B7312" t="b">
        <f ca="1"/>
        <v>0</v>
      </c>
      <c r="C7312" t="b">
        <f ca="1"/>
        <v>0</v>
      </c>
    </row>
    <row r="7313" spans="1:3" hidden="1">
      <c r="A7313" t="b">
        <f ca="1"/>
        <v>0</v>
      </c>
      <c r="B7313" t="b">
        <f ca="1"/>
        <v>0</v>
      </c>
      <c r="C7313" t="b">
        <f ca="1"/>
        <v>0</v>
      </c>
    </row>
    <row r="7314" spans="1:3" hidden="1">
      <c r="A7314" t="b">
        <f ca="1"/>
        <v>0</v>
      </c>
      <c r="B7314" t="b">
        <f ca="1"/>
        <v>0</v>
      </c>
      <c r="C7314" t="b">
        <f ca="1"/>
        <v>0</v>
      </c>
    </row>
    <row r="7315" spans="1:3" hidden="1">
      <c r="A7315" t="b">
        <f ca="1"/>
        <v>0</v>
      </c>
      <c r="B7315" t="b">
        <f ca="1"/>
        <v>0</v>
      </c>
      <c r="C7315" t="b">
        <f ca="1"/>
        <v>0</v>
      </c>
    </row>
    <row r="7316" spans="1:3" hidden="1">
      <c r="A7316" t="b">
        <f ca="1"/>
        <v>0</v>
      </c>
      <c r="B7316" t="b">
        <f ca="1"/>
        <v>0</v>
      </c>
      <c r="C7316" t="b">
        <f ca="1"/>
        <v>0</v>
      </c>
    </row>
    <row r="7317" spans="1:3" hidden="1">
      <c r="A7317" t="b">
        <f ca="1"/>
        <v>0</v>
      </c>
      <c r="B7317" t="b">
        <f ca="1"/>
        <v>0</v>
      </c>
      <c r="C7317" t="b">
        <f ca="1"/>
        <v>0</v>
      </c>
    </row>
    <row r="7318" spans="1:3" hidden="1">
      <c r="A7318" t="b">
        <f ca="1"/>
        <v>0</v>
      </c>
      <c r="B7318" t="b">
        <f ca="1"/>
        <v>0</v>
      </c>
      <c r="C7318" t="b">
        <f ca="1"/>
        <v>0</v>
      </c>
    </row>
    <row r="7319" spans="1:3" hidden="1">
      <c r="A7319" t="b">
        <f ca="1"/>
        <v>0</v>
      </c>
      <c r="B7319" t="b">
        <f ca="1"/>
        <v>0</v>
      </c>
      <c r="C7319" t="b">
        <f ca="1"/>
        <v>0</v>
      </c>
    </row>
    <row r="7320" spans="1:3" hidden="1">
      <c r="A7320" t="b">
        <f ca="1"/>
        <v>0</v>
      </c>
      <c r="B7320" t="b">
        <f ca="1"/>
        <v>0</v>
      </c>
      <c r="C7320" t="b">
        <f ca="1"/>
        <v>0</v>
      </c>
    </row>
    <row r="7321" spans="1:3" hidden="1">
      <c r="A7321" t="b">
        <f ca="1"/>
        <v>0</v>
      </c>
      <c r="B7321" t="b">
        <f ca="1"/>
        <v>0</v>
      </c>
      <c r="C7321" t="b">
        <f ca="1"/>
        <v>0</v>
      </c>
    </row>
    <row r="7322" spans="1:3" hidden="1">
      <c r="A7322" t="b">
        <f ca="1"/>
        <v>0</v>
      </c>
      <c r="B7322" t="b">
        <f ca="1"/>
        <v>0</v>
      </c>
      <c r="C7322" t="b">
        <f ca="1"/>
        <v>0</v>
      </c>
    </row>
    <row r="7323" spans="1:3" hidden="1">
      <c r="A7323" t="b">
        <f ca="1"/>
        <v>0</v>
      </c>
      <c r="B7323" t="b">
        <f ca="1"/>
        <v>0</v>
      </c>
      <c r="C7323" t="b">
        <f ca="1"/>
        <v>0</v>
      </c>
    </row>
    <row r="7324" spans="1:3" hidden="1">
      <c r="A7324" t="b">
        <f ca="1"/>
        <v>0</v>
      </c>
      <c r="B7324" t="b">
        <f ca="1"/>
        <v>0</v>
      </c>
      <c r="C7324" t="b">
        <f ca="1"/>
        <v>0</v>
      </c>
    </row>
    <row r="7325" spans="1:3" hidden="1">
      <c r="A7325" t="b">
        <f ca="1"/>
        <v>0</v>
      </c>
      <c r="B7325" t="b">
        <f ca="1"/>
        <v>0</v>
      </c>
      <c r="C7325" t="b">
        <f ca="1"/>
        <v>0</v>
      </c>
    </row>
    <row r="7326" spans="1:3" hidden="1">
      <c r="A7326" t="b">
        <f ca="1"/>
        <v>0</v>
      </c>
      <c r="B7326" t="b">
        <f ca="1"/>
        <v>0</v>
      </c>
      <c r="C7326" t="b">
        <f ca="1"/>
        <v>0</v>
      </c>
    </row>
    <row r="7327" spans="1:3" hidden="1">
      <c r="A7327" t="b">
        <f ca="1"/>
        <v>0</v>
      </c>
      <c r="B7327" t="b">
        <f ca="1"/>
        <v>0</v>
      </c>
      <c r="C7327" t="b">
        <f ca="1"/>
        <v>0</v>
      </c>
    </row>
    <row r="7328" spans="1:3" hidden="1">
      <c r="A7328" t="b">
        <f ca="1"/>
        <v>0</v>
      </c>
      <c r="B7328" t="b">
        <f ca="1"/>
        <v>0</v>
      </c>
      <c r="C7328" t="b">
        <f ca="1"/>
        <v>0</v>
      </c>
    </row>
    <row r="7329" spans="1:3" hidden="1">
      <c r="A7329" t="b">
        <f ca="1"/>
        <v>0</v>
      </c>
      <c r="B7329" t="b">
        <f ca="1"/>
        <v>0</v>
      </c>
      <c r="C7329" t="b">
        <f ca="1"/>
        <v>0</v>
      </c>
    </row>
    <row r="7330" spans="1:3" hidden="1">
      <c r="A7330" t="b">
        <f ca="1"/>
        <v>0</v>
      </c>
      <c r="B7330" t="b">
        <f ca="1"/>
        <v>0</v>
      </c>
      <c r="C7330" t="b">
        <f ca="1"/>
        <v>0</v>
      </c>
    </row>
    <row r="7331" spans="1:3" hidden="1">
      <c r="A7331" t="b">
        <f ca="1"/>
        <v>0</v>
      </c>
      <c r="B7331" t="b">
        <f ca="1"/>
        <v>0</v>
      </c>
      <c r="C7331" t="b">
        <f ca="1"/>
        <v>0</v>
      </c>
    </row>
    <row r="7332" spans="1:3" hidden="1">
      <c r="A7332" t="b">
        <f ca="1"/>
        <v>0</v>
      </c>
      <c r="B7332" t="b">
        <f ca="1"/>
        <v>0</v>
      </c>
      <c r="C7332" t="b">
        <f ca="1"/>
        <v>0</v>
      </c>
    </row>
    <row r="7333" spans="1:3" hidden="1">
      <c r="A7333" t="b">
        <f ca="1"/>
        <v>0</v>
      </c>
      <c r="B7333" t="b">
        <f ca="1"/>
        <v>0</v>
      </c>
      <c r="C7333" t="b">
        <f ca="1"/>
        <v>0</v>
      </c>
    </row>
    <row r="7334" spans="1:3" hidden="1">
      <c r="A7334" t="b">
        <f ca="1"/>
        <v>0</v>
      </c>
      <c r="B7334" t="b">
        <f ca="1"/>
        <v>0</v>
      </c>
      <c r="C7334" t="b">
        <f ca="1"/>
        <v>0</v>
      </c>
    </row>
    <row r="7335" spans="1:3" hidden="1">
      <c r="A7335" t="b">
        <f ca="1"/>
        <v>0</v>
      </c>
      <c r="B7335" t="b">
        <f ca="1"/>
        <v>0</v>
      </c>
      <c r="C7335" t="b">
        <f ca="1"/>
        <v>0</v>
      </c>
    </row>
    <row r="7336" spans="1:3" hidden="1">
      <c r="A7336" t="b">
        <f ca="1"/>
        <v>0</v>
      </c>
      <c r="B7336" t="b">
        <f ca="1"/>
        <v>0</v>
      </c>
      <c r="C7336" t="b">
        <f ca="1"/>
        <v>0</v>
      </c>
    </row>
    <row r="7337" spans="1:3" hidden="1">
      <c r="A7337" t="b">
        <f ca="1"/>
        <v>0</v>
      </c>
      <c r="B7337" t="b">
        <f ca="1"/>
        <v>0</v>
      </c>
      <c r="C7337" t="b">
        <f ca="1"/>
        <v>0</v>
      </c>
    </row>
    <row r="7338" spans="1:3" hidden="1">
      <c r="A7338" t="b">
        <f ca="1"/>
        <v>0</v>
      </c>
      <c r="B7338" t="b">
        <f ca="1"/>
        <v>0</v>
      </c>
      <c r="C7338" t="b">
        <f ca="1"/>
        <v>0</v>
      </c>
    </row>
    <row r="7339" spans="1:3" hidden="1">
      <c r="A7339" t="b">
        <f ca="1"/>
        <v>0</v>
      </c>
      <c r="B7339" t="b">
        <f ca="1"/>
        <v>0</v>
      </c>
      <c r="C7339" t="b">
        <f ca="1"/>
        <v>0</v>
      </c>
    </row>
    <row r="7340" spans="1:3" hidden="1">
      <c r="A7340" t="b">
        <f ca="1"/>
        <v>0</v>
      </c>
      <c r="B7340" t="b">
        <f ca="1"/>
        <v>0</v>
      </c>
      <c r="C7340" t="b">
        <f ca="1"/>
        <v>0</v>
      </c>
    </row>
    <row r="7341" spans="1:3" hidden="1">
      <c r="A7341" t="b">
        <f ca="1"/>
        <v>0</v>
      </c>
      <c r="B7341" t="b">
        <f ca="1"/>
        <v>0</v>
      </c>
      <c r="C7341" t="b">
        <f ca="1"/>
        <v>0</v>
      </c>
    </row>
    <row r="7342" spans="1:3" hidden="1">
      <c r="A7342" t="b">
        <f ca="1"/>
        <v>0</v>
      </c>
      <c r="B7342" t="b">
        <f ca="1"/>
        <v>0</v>
      </c>
      <c r="C7342" t="b">
        <f ca="1"/>
        <v>0</v>
      </c>
    </row>
    <row r="7343" spans="1:3" hidden="1">
      <c r="A7343" t="b">
        <f ca="1"/>
        <v>0</v>
      </c>
      <c r="B7343" t="b">
        <f ca="1"/>
        <v>0</v>
      </c>
      <c r="C7343" t="b">
        <f ca="1"/>
        <v>0</v>
      </c>
    </row>
    <row r="7344" spans="1:3" hidden="1">
      <c r="A7344" t="b">
        <f ca="1"/>
        <v>0</v>
      </c>
      <c r="B7344" t="b">
        <f ca="1"/>
        <v>0</v>
      </c>
      <c r="C7344" t="b">
        <f ca="1"/>
        <v>0</v>
      </c>
    </row>
    <row r="7345" spans="1:3" hidden="1">
      <c r="A7345" t="b">
        <f ca="1"/>
        <v>0</v>
      </c>
      <c r="B7345" t="b">
        <f ca="1"/>
        <v>0</v>
      </c>
      <c r="C7345" t="b">
        <f ca="1"/>
        <v>0</v>
      </c>
    </row>
    <row r="7346" spans="1:3" hidden="1">
      <c r="A7346" t="b">
        <f ca="1"/>
        <v>0</v>
      </c>
      <c r="B7346" t="b">
        <f ca="1"/>
        <v>0</v>
      </c>
      <c r="C7346" t="b">
        <f ca="1"/>
        <v>0</v>
      </c>
    </row>
    <row r="7347" spans="1:3" hidden="1">
      <c r="A7347" t="b">
        <f ca="1"/>
        <v>0</v>
      </c>
      <c r="B7347" t="b">
        <f ca="1"/>
        <v>0</v>
      </c>
      <c r="C7347" t="b">
        <f ca="1"/>
        <v>0</v>
      </c>
    </row>
    <row r="7348" spans="1:3" hidden="1">
      <c r="A7348" t="b">
        <f ca="1"/>
        <v>0</v>
      </c>
      <c r="B7348" t="b">
        <f ca="1"/>
        <v>0</v>
      </c>
      <c r="C7348" t="b">
        <f ca="1"/>
        <v>0</v>
      </c>
    </row>
    <row r="7349" spans="1:3" hidden="1">
      <c r="A7349" t="b">
        <f ca="1"/>
        <v>0</v>
      </c>
      <c r="B7349" t="b">
        <f ca="1"/>
        <v>0</v>
      </c>
      <c r="C7349" t="b">
        <f ca="1"/>
        <v>0</v>
      </c>
    </row>
    <row r="7350" spans="1:3" hidden="1">
      <c r="A7350" t="b">
        <f ca="1"/>
        <v>0</v>
      </c>
      <c r="B7350" t="b">
        <f ca="1"/>
        <v>0</v>
      </c>
      <c r="C7350" t="b">
        <f ca="1"/>
        <v>0</v>
      </c>
    </row>
    <row r="7351" spans="1:3" hidden="1">
      <c r="A7351" t="b">
        <f ca="1"/>
        <v>0</v>
      </c>
      <c r="B7351" t="b">
        <f ca="1"/>
        <v>0</v>
      </c>
      <c r="C7351" t="b">
        <f ca="1"/>
        <v>0</v>
      </c>
    </row>
    <row r="7352" spans="1:3" hidden="1">
      <c r="A7352" t="b">
        <f ca="1"/>
        <v>0</v>
      </c>
      <c r="B7352" t="b">
        <f ca="1"/>
        <v>0</v>
      </c>
      <c r="C7352" t="b">
        <f ca="1"/>
        <v>0</v>
      </c>
    </row>
    <row r="7353" spans="1:3" hidden="1">
      <c r="A7353" t="b">
        <f ca="1"/>
        <v>0</v>
      </c>
      <c r="B7353" t="b">
        <f ca="1"/>
        <v>0</v>
      </c>
      <c r="C7353" t="b">
        <f ca="1"/>
        <v>0</v>
      </c>
    </row>
    <row r="7354" spans="1:3" hidden="1">
      <c r="A7354" t="b">
        <f ca="1"/>
        <v>0</v>
      </c>
      <c r="B7354" t="b">
        <f ca="1"/>
        <v>0</v>
      </c>
      <c r="C7354" t="b">
        <f ca="1"/>
        <v>0</v>
      </c>
    </row>
    <row r="7355" spans="1:3" hidden="1">
      <c r="A7355" t="b">
        <f ca="1"/>
        <v>0</v>
      </c>
      <c r="B7355" t="b">
        <f ca="1"/>
        <v>0</v>
      </c>
      <c r="C7355" t="b">
        <f ca="1"/>
        <v>0</v>
      </c>
    </row>
    <row r="7356" spans="1:3" hidden="1">
      <c r="A7356" t="b">
        <f ca="1"/>
        <v>0</v>
      </c>
      <c r="B7356" t="b">
        <f ca="1"/>
        <v>0</v>
      </c>
      <c r="C7356" t="b">
        <f ca="1"/>
        <v>0</v>
      </c>
    </row>
    <row r="7357" spans="1:3" hidden="1">
      <c r="A7357" t="b">
        <f ca="1"/>
        <v>0</v>
      </c>
      <c r="B7357" t="b">
        <f ca="1"/>
        <v>0</v>
      </c>
      <c r="C7357" t="b">
        <f ca="1"/>
        <v>0</v>
      </c>
    </row>
    <row r="7358" spans="1:3" hidden="1">
      <c r="A7358" t="b">
        <f ca="1"/>
        <v>0</v>
      </c>
      <c r="B7358" t="b">
        <f ca="1"/>
        <v>0</v>
      </c>
      <c r="C7358" t="b">
        <f ca="1"/>
        <v>0</v>
      </c>
    </row>
    <row r="7359" spans="1:3" hidden="1">
      <c r="A7359" t="b">
        <f ca="1"/>
        <v>0</v>
      </c>
      <c r="B7359" t="b">
        <f ca="1"/>
        <v>0</v>
      </c>
      <c r="C7359" t="b">
        <f ca="1"/>
        <v>0</v>
      </c>
    </row>
    <row r="7360" spans="1:3" hidden="1">
      <c r="A7360" t="b">
        <f ca="1"/>
        <v>0</v>
      </c>
      <c r="B7360" t="b">
        <f ca="1"/>
        <v>0</v>
      </c>
      <c r="C7360" t="b">
        <f ca="1"/>
        <v>0</v>
      </c>
    </row>
    <row r="7361" spans="1:3" hidden="1">
      <c r="A7361" t="b">
        <f ca="1"/>
        <v>0</v>
      </c>
      <c r="B7361" t="b">
        <f ca="1"/>
        <v>0</v>
      </c>
      <c r="C7361" t="b">
        <f ca="1"/>
        <v>0</v>
      </c>
    </row>
    <row r="7362" spans="1:3" hidden="1">
      <c r="A7362" t="b">
        <f ca="1"/>
        <v>0</v>
      </c>
      <c r="B7362" t="b">
        <f ca="1"/>
        <v>0</v>
      </c>
      <c r="C7362" t="b">
        <f ca="1"/>
        <v>0</v>
      </c>
    </row>
    <row r="7363" spans="1:3" hidden="1">
      <c r="A7363" t="b">
        <f ca="1"/>
        <v>0</v>
      </c>
      <c r="B7363" t="b">
        <f ca="1"/>
        <v>0</v>
      </c>
      <c r="C7363" t="b">
        <f ca="1"/>
        <v>0</v>
      </c>
    </row>
    <row r="7364" spans="1:3" hidden="1">
      <c r="A7364" t="b">
        <f ca="1"/>
        <v>0</v>
      </c>
      <c r="B7364" t="b">
        <f ca="1"/>
        <v>0</v>
      </c>
      <c r="C7364" t="b">
        <f ca="1"/>
        <v>0</v>
      </c>
    </row>
    <row r="7365" spans="1:3" hidden="1">
      <c r="A7365" t="b">
        <f ca="1"/>
        <v>0</v>
      </c>
      <c r="B7365" t="b">
        <f ca="1"/>
        <v>0</v>
      </c>
      <c r="C7365" t="b">
        <f ca="1"/>
        <v>0</v>
      </c>
    </row>
    <row r="7366" spans="1:3" hidden="1">
      <c r="A7366" t="b">
        <f ca="1"/>
        <v>0</v>
      </c>
      <c r="B7366" t="b">
        <f ca="1"/>
        <v>0</v>
      </c>
      <c r="C7366" t="b">
        <f ca="1"/>
        <v>0</v>
      </c>
    </row>
    <row r="7367" spans="1:3" hidden="1">
      <c r="A7367" t="b">
        <f ca="1"/>
        <v>0</v>
      </c>
      <c r="B7367" t="b">
        <f ca="1"/>
        <v>0</v>
      </c>
      <c r="C7367" t="b">
        <f ca="1"/>
        <v>0</v>
      </c>
    </row>
    <row r="7368" spans="1:3" hidden="1">
      <c r="A7368" t="b">
        <f ca="1"/>
        <v>0</v>
      </c>
      <c r="B7368" t="b">
        <f ca="1"/>
        <v>0</v>
      </c>
      <c r="C7368" t="b">
        <f ca="1"/>
        <v>0</v>
      </c>
    </row>
    <row r="7369" spans="1:3" hidden="1">
      <c r="A7369" t="b">
        <f ca="1"/>
        <v>0</v>
      </c>
      <c r="B7369" t="b">
        <f ca="1"/>
        <v>0</v>
      </c>
      <c r="C7369" t="b">
        <f ca="1"/>
        <v>0</v>
      </c>
    </row>
    <row r="7370" spans="1:3" hidden="1">
      <c r="A7370" t="b">
        <f ca="1"/>
        <v>0</v>
      </c>
      <c r="B7370" t="b">
        <f ca="1"/>
        <v>0</v>
      </c>
      <c r="C7370" t="b">
        <f ca="1"/>
        <v>0</v>
      </c>
    </row>
    <row r="7371" spans="1:3" hidden="1">
      <c r="A7371" t="b">
        <f ca="1"/>
        <v>0</v>
      </c>
      <c r="B7371" t="b">
        <f ca="1"/>
        <v>0</v>
      </c>
      <c r="C7371" t="b">
        <f ca="1"/>
        <v>0</v>
      </c>
    </row>
    <row r="7372" spans="1:3" hidden="1">
      <c r="A7372" t="b">
        <f ca="1"/>
        <v>0</v>
      </c>
      <c r="B7372" t="b">
        <f ca="1"/>
        <v>0</v>
      </c>
      <c r="C7372" t="b">
        <f ca="1"/>
        <v>0</v>
      </c>
    </row>
    <row r="7373" spans="1:3" hidden="1">
      <c r="A7373" t="b">
        <f ca="1"/>
        <v>0</v>
      </c>
      <c r="B7373" t="b">
        <f ca="1"/>
        <v>0</v>
      </c>
      <c r="C7373" t="b">
        <f ca="1"/>
        <v>0</v>
      </c>
    </row>
    <row r="7374" spans="1:3" hidden="1">
      <c r="A7374" t="b">
        <f ca="1"/>
        <v>0</v>
      </c>
      <c r="B7374" t="b">
        <f ca="1"/>
        <v>0</v>
      </c>
      <c r="C7374" t="b">
        <f ca="1"/>
        <v>0</v>
      </c>
    </row>
    <row r="7375" spans="1:3" hidden="1">
      <c r="A7375" t="b">
        <f ca="1"/>
        <v>0</v>
      </c>
      <c r="B7375" t="b">
        <f ca="1"/>
        <v>0</v>
      </c>
      <c r="C7375" t="b">
        <f ca="1"/>
        <v>0</v>
      </c>
    </row>
    <row r="7376" spans="1:3" hidden="1">
      <c r="A7376" t="b">
        <f ca="1"/>
        <v>0</v>
      </c>
      <c r="B7376" t="b">
        <f ca="1"/>
        <v>0</v>
      </c>
      <c r="C7376" t="b">
        <f ca="1"/>
        <v>0</v>
      </c>
    </row>
    <row r="7377" spans="1:3" hidden="1">
      <c r="A7377" t="b">
        <f ca="1"/>
        <v>0</v>
      </c>
      <c r="B7377" t="b">
        <f ca="1"/>
        <v>0</v>
      </c>
      <c r="C7377" t="b">
        <f ca="1"/>
        <v>0</v>
      </c>
    </row>
    <row r="7378" spans="1:3" hidden="1">
      <c r="A7378" t="b">
        <f ca="1"/>
        <v>0</v>
      </c>
      <c r="B7378" t="b">
        <f ca="1"/>
        <v>0</v>
      </c>
      <c r="C7378" t="b">
        <f ca="1"/>
        <v>0</v>
      </c>
    </row>
    <row r="7379" spans="1:3" hidden="1">
      <c r="A7379" t="b">
        <f ca="1"/>
        <v>0</v>
      </c>
      <c r="B7379" t="b">
        <f ca="1"/>
        <v>0</v>
      </c>
      <c r="C7379" t="b">
        <f ca="1"/>
        <v>0</v>
      </c>
    </row>
    <row r="7380" spans="1:3" hidden="1">
      <c r="A7380" t="b">
        <f ca="1"/>
        <v>0</v>
      </c>
      <c r="B7380" t="b">
        <f ca="1"/>
        <v>0</v>
      </c>
      <c r="C7380" t="b">
        <f ca="1"/>
        <v>0</v>
      </c>
    </row>
    <row r="7381" spans="1:3" hidden="1">
      <c r="A7381" t="b">
        <f ca="1"/>
        <v>0</v>
      </c>
      <c r="B7381" t="b">
        <f ca="1"/>
        <v>0</v>
      </c>
      <c r="C7381" t="b">
        <f ca="1"/>
        <v>0</v>
      </c>
    </row>
    <row r="7382" spans="1:3" hidden="1">
      <c r="A7382" t="b">
        <f ca="1"/>
        <v>0</v>
      </c>
      <c r="B7382" t="b">
        <f ca="1"/>
        <v>0</v>
      </c>
      <c r="C7382" t="b">
        <f ca="1"/>
        <v>0</v>
      </c>
    </row>
    <row r="7383" spans="1:3" hidden="1">
      <c r="A7383" t="b">
        <f ca="1"/>
        <v>0</v>
      </c>
      <c r="B7383" t="b">
        <f ca="1"/>
        <v>0</v>
      </c>
      <c r="C7383" t="b">
        <f ca="1"/>
        <v>0</v>
      </c>
    </row>
    <row r="7384" spans="1:3" hidden="1">
      <c r="A7384" t="b">
        <f ca="1"/>
        <v>0</v>
      </c>
      <c r="B7384" t="b">
        <f ca="1"/>
        <v>0</v>
      </c>
      <c r="C7384" t="b">
        <f ca="1"/>
        <v>0</v>
      </c>
    </row>
    <row r="7385" spans="1:3" hidden="1">
      <c r="A7385" t="b">
        <f ca="1"/>
        <v>0</v>
      </c>
      <c r="B7385" t="b">
        <f ca="1"/>
        <v>0</v>
      </c>
      <c r="C7385" t="b">
        <f ca="1"/>
        <v>0</v>
      </c>
    </row>
    <row r="7386" spans="1:3" hidden="1">
      <c r="A7386" t="b">
        <f ca="1"/>
        <v>0</v>
      </c>
      <c r="B7386" t="b">
        <f ca="1"/>
        <v>0</v>
      </c>
      <c r="C7386" t="b">
        <f ca="1"/>
        <v>0</v>
      </c>
    </row>
    <row r="7387" spans="1:3" hidden="1">
      <c r="A7387" t="b">
        <f ca="1"/>
        <v>0</v>
      </c>
      <c r="B7387" t="b">
        <f ca="1"/>
        <v>0</v>
      </c>
      <c r="C7387" t="b">
        <f ca="1"/>
        <v>0</v>
      </c>
    </row>
    <row r="7388" spans="1:3" hidden="1">
      <c r="A7388" t="b">
        <f ca="1"/>
        <v>0</v>
      </c>
      <c r="B7388" t="b">
        <f ca="1"/>
        <v>0</v>
      </c>
      <c r="C7388" t="b">
        <f ca="1"/>
        <v>0</v>
      </c>
    </row>
    <row r="7389" spans="1:3" hidden="1">
      <c r="A7389" t="b">
        <f ca="1"/>
        <v>0</v>
      </c>
      <c r="B7389" t="b">
        <f ca="1"/>
        <v>0</v>
      </c>
      <c r="C7389" t="b">
        <f ca="1"/>
        <v>0</v>
      </c>
    </row>
    <row r="7390" spans="1:3" hidden="1">
      <c r="A7390" t="b">
        <f ca="1"/>
        <v>0</v>
      </c>
      <c r="B7390" t="b">
        <f ca="1"/>
        <v>0</v>
      </c>
      <c r="C7390" t="b">
        <f ca="1"/>
        <v>0</v>
      </c>
    </row>
    <row r="7391" spans="1:3" hidden="1">
      <c r="A7391" t="b">
        <f ca="1"/>
        <v>0</v>
      </c>
      <c r="B7391" t="b">
        <f ca="1"/>
        <v>0</v>
      </c>
      <c r="C7391" t="b">
        <f ca="1"/>
        <v>0</v>
      </c>
    </row>
    <row r="7392" spans="1:3" hidden="1">
      <c r="A7392" t="b">
        <f ca="1"/>
        <v>0</v>
      </c>
      <c r="B7392" t="b">
        <f ca="1"/>
        <v>0</v>
      </c>
      <c r="C7392" t="b">
        <f ca="1"/>
        <v>0</v>
      </c>
    </row>
    <row r="7393" spans="1:3" hidden="1">
      <c r="A7393" t="b">
        <f ca="1"/>
        <v>0</v>
      </c>
      <c r="B7393" t="b">
        <f ca="1"/>
        <v>0</v>
      </c>
      <c r="C7393" t="b">
        <f ca="1"/>
        <v>0</v>
      </c>
    </row>
    <row r="7394" spans="1:3" hidden="1">
      <c r="A7394" t="b">
        <f ca="1"/>
        <v>0</v>
      </c>
      <c r="B7394" t="b">
        <f ca="1"/>
        <v>0</v>
      </c>
      <c r="C7394" t="b">
        <f ca="1"/>
        <v>0</v>
      </c>
    </row>
    <row r="7395" spans="1:3" hidden="1">
      <c r="A7395" t="b">
        <f ca="1"/>
        <v>0</v>
      </c>
      <c r="B7395" t="b">
        <f ca="1"/>
        <v>0</v>
      </c>
      <c r="C7395" t="b">
        <f ca="1"/>
        <v>0</v>
      </c>
    </row>
    <row r="7396" spans="1:3" hidden="1">
      <c r="A7396" t="b">
        <f ca="1"/>
        <v>0</v>
      </c>
      <c r="B7396" t="b">
        <f ca="1"/>
        <v>0</v>
      </c>
      <c r="C7396" t="b">
        <f ca="1"/>
        <v>0</v>
      </c>
    </row>
    <row r="7397" spans="1:3" hidden="1">
      <c r="A7397" t="b">
        <f ca="1"/>
        <v>0</v>
      </c>
      <c r="B7397" t="b">
        <f ca="1"/>
        <v>0</v>
      </c>
      <c r="C7397" t="b">
        <f ca="1"/>
        <v>0</v>
      </c>
    </row>
    <row r="7398" spans="1:3" hidden="1">
      <c r="A7398" t="b">
        <f ca="1"/>
        <v>0</v>
      </c>
      <c r="B7398" t="b">
        <f ca="1"/>
        <v>0</v>
      </c>
      <c r="C7398" t="b">
        <f ca="1"/>
        <v>0</v>
      </c>
    </row>
    <row r="7399" spans="1:3" hidden="1">
      <c r="A7399" t="b">
        <f ca="1"/>
        <v>0</v>
      </c>
      <c r="B7399" t="b">
        <f ca="1"/>
        <v>0</v>
      </c>
      <c r="C7399" t="b">
        <f ca="1"/>
        <v>0</v>
      </c>
    </row>
    <row r="7400" spans="1:3" hidden="1">
      <c r="A7400" t="b">
        <f ca="1"/>
        <v>0</v>
      </c>
      <c r="B7400" t="b">
        <f ca="1"/>
        <v>0</v>
      </c>
      <c r="C7400" t="b">
        <f ca="1"/>
        <v>0</v>
      </c>
    </row>
    <row r="7401" spans="1:3" hidden="1">
      <c r="A7401" t="b">
        <f ca="1"/>
        <v>0</v>
      </c>
      <c r="B7401" t="b">
        <f ca="1"/>
        <v>0</v>
      </c>
      <c r="C7401" t="b">
        <f ca="1"/>
        <v>0</v>
      </c>
    </row>
    <row r="7402" spans="1:3" hidden="1">
      <c r="A7402" t="b">
        <f ca="1"/>
        <v>0</v>
      </c>
      <c r="B7402" t="b">
        <f ca="1"/>
        <v>0</v>
      </c>
      <c r="C7402" t="b">
        <f ca="1"/>
        <v>0</v>
      </c>
    </row>
    <row r="7403" spans="1:3" hidden="1">
      <c r="A7403" t="b">
        <f ca="1"/>
        <v>0</v>
      </c>
      <c r="B7403" t="b">
        <f ca="1"/>
        <v>0</v>
      </c>
      <c r="C7403" t="b">
        <f ca="1"/>
        <v>0</v>
      </c>
    </row>
    <row r="7404" spans="1:3" hidden="1">
      <c r="A7404" t="b">
        <f ca="1"/>
        <v>0</v>
      </c>
      <c r="B7404" t="b">
        <f ca="1"/>
        <v>0</v>
      </c>
      <c r="C7404" t="b">
        <f ca="1"/>
        <v>0</v>
      </c>
    </row>
    <row r="7405" spans="1:3" hidden="1">
      <c r="A7405" t="b">
        <f ca="1"/>
        <v>0</v>
      </c>
      <c r="B7405" t="b">
        <f ca="1"/>
        <v>0</v>
      </c>
      <c r="C7405" t="b">
        <f ca="1"/>
        <v>0</v>
      </c>
    </row>
    <row r="7406" spans="1:3" hidden="1">
      <c r="A7406" t="b">
        <f ca="1"/>
        <v>0</v>
      </c>
      <c r="B7406" t="b">
        <f ca="1"/>
        <v>0</v>
      </c>
      <c r="C7406" t="b">
        <f ca="1"/>
        <v>0</v>
      </c>
    </row>
    <row r="7407" spans="1:3" hidden="1">
      <c r="A7407" t="b">
        <f ca="1"/>
        <v>0</v>
      </c>
      <c r="B7407" t="b">
        <f ca="1"/>
        <v>0</v>
      </c>
      <c r="C7407" t="b">
        <f ca="1"/>
        <v>0</v>
      </c>
    </row>
    <row r="7408" spans="1:3" hidden="1">
      <c r="A7408" t="b">
        <f ca="1"/>
        <v>0</v>
      </c>
      <c r="B7408" t="b">
        <f ca="1"/>
        <v>0</v>
      </c>
      <c r="C7408" t="b">
        <f ca="1"/>
        <v>0</v>
      </c>
    </row>
    <row r="7409" spans="1:3" hidden="1">
      <c r="A7409" t="b">
        <f ca="1"/>
        <v>0</v>
      </c>
      <c r="B7409" t="b">
        <f ca="1"/>
        <v>0</v>
      </c>
      <c r="C7409" t="b">
        <f ca="1"/>
        <v>0</v>
      </c>
    </row>
    <row r="7410" spans="1:3" hidden="1">
      <c r="A7410" t="b">
        <f ca="1"/>
        <v>0</v>
      </c>
      <c r="B7410" t="b">
        <f ca="1"/>
        <v>0</v>
      </c>
      <c r="C7410" t="b">
        <f ca="1"/>
        <v>0</v>
      </c>
    </row>
    <row r="7411" spans="1:3" hidden="1">
      <c r="A7411" t="b">
        <f ca="1"/>
        <v>0</v>
      </c>
      <c r="B7411" t="b">
        <f ca="1"/>
        <v>0</v>
      </c>
      <c r="C7411" t="b">
        <f ca="1"/>
        <v>0</v>
      </c>
    </row>
    <row r="7412" spans="1:3" hidden="1">
      <c r="A7412" t="b">
        <f ca="1"/>
        <v>0</v>
      </c>
      <c r="B7412" t="b">
        <f ca="1"/>
        <v>0</v>
      </c>
      <c r="C7412" t="b">
        <f ca="1"/>
        <v>0</v>
      </c>
    </row>
    <row r="7413" spans="1:3" hidden="1">
      <c r="A7413" t="b">
        <f ca="1"/>
        <v>0</v>
      </c>
      <c r="B7413" t="b">
        <f ca="1"/>
        <v>0</v>
      </c>
      <c r="C7413" t="b">
        <f ca="1"/>
        <v>0</v>
      </c>
    </row>
    <row r="7414" spans="1:3" hidden="1">
      <c r="A7414" t="b">
        <f ca="1"/>
        <v>0</v>
      </c>
      <c r="B7414" t="b">
        <f ca="1"/>
        <v>0</v>
      </c>
      <c r="C7414" t="b">
        <f ca="1"/>
        <v>0</v>
      </c>
    </row>
    <row r="7415" spans="1:3" hidden="1">
      <c r="A7415" t="b">
        <f ca="1"/>
        <v>0</v>
      </c>
      <c r="B7415" t="b">
        <f ca="1"/>
        <v>0</v>
      </c>
      <c r="C7415" t="b">
        <f ca="1"/>
        <v>0</v>
      </c>
    </row>
    <row r="7416" spans="1:3" hidden="1">
      <c r="A7416" t="b">
        <f ca="1"/>
        <v>0</v>
      </c>
      <c r="B7416" t="b">
        <f ca="1"/>
        <v>0</v>
      </c>
      <c r="C7416" t="b">
        <f ca="1"/>
        <v>0</v>
      </c>
    </row>
    <row r="7417" spans="1:3" hidden="1">
      <c r="A7417" t="b">
        <f ca="1"/>
        <v>0</v>
      </c>
      <c r="B7417" t="b">
        <f ca="1"/>
        <v>0</v>
      </c>
      <c r="C7417" t="b">
        <f ca="1"/>
        <v>0</v>
      </c>
    </row>
    <row r="7418" spans="1:3" hidden="1">
      <c r="A7418" t="b">
        <f ca="1"/>
        <v>0</v>
      </c>
      <c r="B7418" t="b">
        <f ca="1"/>
        <v>0</v>
      </c>
      <c r="C7418" t="b">
        <f ca="1"/>
        <v>0</v>
      </c>
    </row>
    <row r="7419" spans="1:3" hidden="1">
      <c r="A7419" t="b">
        <f ca="1"/>
        <v>0</v>
      </c>
      <c r="B7419" t="b">
        <f ca="1"/>
        <v>0</v>
      </c>
      <c r="C7419" t="b">
        <f ca="1"/>
        <v>0</v>
      </c>
    </row>
    <row r="7420" spans="1:3" hidden="1">
      <c r="A7420" t="b">
        <f ca="1"/>
        <v>0</v>
      </c>
      <c r="B7420" t="b">
        <f ca="1"/>
        <v>0</v>
      </c>
      <c r="C7420" t="b">
        <f ca="1"/>
        <v>0</v>
      </c>
    </row>
    <row r="7421" spans="1:3" hidden="1">
      <c r="A7421" t="b">
        <f ca="1"/>
        <v>0</v>
      </c>
      <c r="B7421" t="b">
        <f ca="1"/>
        <v>0</v>
      </c>
      <c r="C7421" t="b">
        <f ca="1"/>
        <v>0</v>
      </c>
    </row>
    <row r="7422" spans="1:3" hidden="1">
      <c r="A7422" t="b">
        <f ca="1"/>
        <v>0</v>
      </c>
      <c r="B7422" t="b">
        <f ca="1"/>
        <v>0</v>
      </c>
      <c r="C7422" t="b">
        <f ca="1"/>
        <v>0</v>
      </c>
    </row>
    <row r="7423" spans="1:3" hidden="1">
      <c r="A7423" t="b">
        <f ca="1"/>
        <v>0</v>
      </c>
      <c r="B7423" t="b">
        <f ca="1"/>
        <v>0</v>
      </c>
      <c r="C7423" t="b">
        <f ca="1"/>
        <v>0</v>
      </c>
    </row>
    <row r="7424" spans="1:3" hidden="1">
      <c r="A7424" t="b">
        <f ca="1"/>
        <v>0</v>
      </c>
      <c r="B7424" t="b">
        <f ca="1"/>
        <v>0</v>
      </c>
      <c r="C7424" t="b">
        <f ca="1"/>
        <v>0</v>
      </c>
    </row>
    <row r="7425" spans="1:3" hidden="1">
      <c r="A7425" t="b">
        <f ca="1"/>
        <v>0</v>
      </c>
      <c r="B7425" t="b">
        <f ca="1"/>
        <v>0</v>
      </c>
      <c r="C7425" t="b">
        <f ca="1"/>
        <v>0</v>
      </c>
    </row>
    <row r="7426" spans="1:3" hidden="1">
      <c r="A7426" t="b">
        <f ca="1"/>
        <v>0</v>
      </c>
      <c r="B7426" t="b">
        <f ca="1"/>
        <v>0</v>
      </c>
      <c r="C7426" t="b">
        <f ca="1"/>
        <v>0</v>
      </c>
    </row>
    <row r="7427" spans="1:3" hidden="1">
      <c r="A7427" t="b">
        <f ca="1"/>
        <v>0</v>
      </c>
      <c r="B7427" t="b">
        <f ca="1"/>
        <v>0</v>
      </c>
      <c r="C7427" t="b">
        <f ca="1"/>
        <v>0</v>
      </c>
    </row>
    <row r="7428" spans="1:3" hidden="1">
      <c r="A7428" t="b">
        <f ca="1"/>
        <v>0</v>
      </c>
      <c r="B7428" t="b">
        <f ca="1"/>
        <v>0</v>
      </c>
      <c r="C7428" t="b">
        <f ca="1"/>
        <v>0</v>
      </c>
    </row>
    <row r="7429" spans="1:3" hidden="1">
      <c r="A7429" t="b">
        <f ca="1"/>
        <v>0</v>
      </c>
      <c r="B7429" t="b">
        <f ca="1"/>
        <v>0</v>
      </c>
      <c r="C7429" t="b">
        <f ca="1"/>
        <v>0</v>
      </c>
    </row>
    <row r="7430" spans="1:3" hidden="1">
      <c r="A7430" t="b">
        <f ca="1"/>
        <v>0</v>
      </c>
      <c r="B7430" t="b">
        <f ca="1"/>
        <v>0</v>
      </c>
      <c r="C7430" t="b">
        <f ca="1"/>
        <v>0</v>
      </c>
    </row>
    <row r="7431" spans="1:3" hidden="1">
      <c r="A7431" t="b">
        <f ca="1"/>
        <v>0</v>
      </c>
      <c r="B7431" t="b">
        <f ca="1"/>
        <v>0</v>
      </c>
      <c r="C7431" t="b">
        <f ca="1"/>
        <v>0</v>
      </c>
    </row>
    <row r="7432" spans="1:3" hidden="1">
      <c r="A7432" t="b">
        <f ca="1"/>
        <v>0</v>
      </c>
      <c r="B7432" t="b">
        <f ca="1"/>
        <v>0</v>
      </c>
      <c r="C7432" t="b">
        <f ca="1"/>
        <v>0</v>
      </c>
    </row>
    <row r="7433" spans="1:3" hidden="1">
      <c r="A7433" t="b">
        <f ca="1"/>
        <v>0</v>
      </c>
      <c r="B7433" t="b">
        <f ca="1"/>
        <v>0</v>
      </c>
      <c r="C7433" t="b">
        <f ca="1"/>
        <v>0</v>
      </c>
    </row>
    <row r="7434" spans="1:3" hidden="1">
      <c r="A7434" t="b">
        <f ca="1"/>
        <v>0</v>
      </c>
      <c r="B7434" t="b">
        <f ca="1"/>
        <v>0</v>
      </c>
      <c r="C7434" t="b">
        <f ca="1"/>
        <v>0</v>
      </c>
    </row>
    <row r="7435" spans="1:3" hidden="1">
      <c r="A7435" t="b">
        <f ca="1"/>
        <v>0</v>
      </c>
      <c r="B7435" t="b">
        <f ca="1"/>
        <v>0</v>
      </c>
      <c r="C7435" t="b">
        <f ca="1"/>
        <v>0</v>
      </c>
    </row>
    <row r="7436" spans="1:3" hidden="1">
      <c r="A7436" t="b">
        <f ca="1"/>
        <v>0</v>
      </c>
      <c r="B7436" t="b">
        <f ca="1"/>
        <v>0</v>
      </c>
      <c r="C7436" t="b">
        <f ca="1"/>
        <v>0</v>
      </c>
    </row>
    <row r="7437" spans="1:3" hidden="1">
      <c r="A7437" t="b">
        <f ca="1"/>
        <v>0</v>
      </c>
      <c r="B7437" t="b">
        <f ca="1"/>
        <v>0</v>
      </c>
      <c r="C7437" t="b">
        <f ca="1"/>
        <v>0</v>
      </c>
    </row>
    <row r="7438" spans="1:3" hidden="1">
      <c r="A7438" t="b">
        <f ca="1"/>
        <v>0</v>
      </c>
      <c r="B7438" t="b">
        <f ca="1"/>
        <v>0</v>
      </c>
      <c r="C7438" t="b">
        <f ca="1"/>
        <v>0</v>
      </c>
    </row>
    <row r="7439" spans="1:3" hidden="1">
      <c r="A7439" t="b">
        <f ca="1"/>
        <v>0</v>
      </c>
      <c r="B7439" t="b">
        <f ca="1"/>
        <v>0</v>
      </c>
      <c r="C7439" t="b">
        <f ca="1"/>
        <v>0</v>
      </c>
    </row>
    <row r="7440" spans="1:3" hidden="1">
      <c r="A7440" t="b">
        <f ca="1"/>
        <v>0</v>
      </c>
      <c r="B7440" t="b">
        <f ca="1"/>
        <v>0</v>
      </c>
      <c r="C7440" t="b">
        <f ca="1"/>
        <v>0</v>
      </c>
    </row>
    <row r="7441" spans="1:3" hidden="1">
      <c r="A7441" t="b">
        <f ca="1"/>
        <v>0</v>
      </c>
      <c r="B7441" t="b">
        <f ca="1"/>
        <v>0</v>
      </c>
      <c r="C7441" t="b">
        <f ca="1"/>
        <v>0</v>
      </c>
    </row>
    <row r="7442" spans="1:3" hidden="1">
      <c r="A7442" t="b">
        <f ca="1"/>
        <v>0</v>
      </c>
      <c r="B7442" t="b">
        <f ca="1"/>
        <v>0</v>
      </c>
      <c r="C7442" t="b">
        <f ca="1"/>
        <v>0</v>
      </c>
    </row>
    <row r="7443" spans="1:3" hidden="1">
      <c r="A7443" t="b">
        <f ca="1"/>
        <v>0</v>
      </c>
      <c r="B7443" t="b">
        <f ca="1"/>
        <v>0</v>
      </c>
      <c r="C7443" t="b">
        <f ca="1"/>
        <v>0</v>
      </c>
    </row>
    <row r="7444" spans="1:3" hidden="1">
      <c r="A7444" t="b">
        <f ca="1"/>
        <v>0</v>
      </c>
      <c r="B7444" t="b">
        <f ca="1"/>
        <v>0</v>
      </c>
      <c r="C7444" t="b">
        <f ca="1"/>
        <v>0</v>
      </c>
    </row>
    <row r="7445" spans="1:3" hidden="1">
      <c r="A7445" t="b">
        <f ca="1"/>
        <v>0</v>
      </c>
      <c r="B7445" t="b">
        <f ca="1"/>
        <v>0</v>
      </c>
      <c r="C7445" t="b">
        <f ca="1"/>
        <v>0</v>
      </c>
    </row>
    <row r="7446" spans="1:3" hidden="1">
      <c r="A7446" t="b">
        <f ca="1"/>
        <v>0</v>
      </c>
      <c r="B7446" t="b">
        <f ca="1"/>
        <v>0</v>
      </c>
      <c r="C7446" t="b">
        <f ca="1"/>
        <v>0</v>
      </c>
    </row>
    <row r="7447" spans="1:3" hidden="1">
      <c r="A7447" t="b">
        <f ca="1"/>
        <v>0</v>
      </c>
      <c r="B7447" t="b">
        <f ca="1"/>
        <v>0</v>
      </c>
      <c r="C7447" t="b">
        <f ca="1"/>
        <v>0</v>
      </c>
    </row>
    <row r="7448" spans="1:3" hidden="1">
      <c r="A7448" t="b">
        <f ca="1"/>
        <v>0</v>
      </c>
      <c r="B7448" t="b">
        <f ca="1"/>
        <v>0</v>
      </c>
      <c r="C7448" t="b">
        <f ca="1"/>
        <v>0</v>
      </c>
    </row>
    <row r="7449" spans="1:3" hidden="1">
      <c r="A7449" t="b">
        <f ca="1"/>
        <v>0</v>
      </c>
      <c r="B7449" t="b">
        <f ca="1"/>
        <v>0</v>
      </c>
      <c r="C7449" t="b">
        <f ca="1"/>
        <v>0</v>
      </c>
    </row>
    <row r="7450" spans="1:3" hidden="1">
      <c r="A7450" t="b">
        <f ca="1"/>
        <v>0</v>
      </c>
      <c r="B7450" t="b">
        <f ca="1"/>
        <v>0</v>
      </c>
      <c r="C7450" t="b">
        <f ca="1"/>
        <v>0</v>
      </c>
    </row>
    <row r="7451" spans="1:3" hidden="1">
      <c r="A7451" t="b">
        <f ca="1"/>
        <v>0</v>
      </c>
      <c r="B7451" t="b">
        <f ca="1"/>
        <v>0</v>
      </c>
      <c r="C7451" t="b">
        <f ca="1"/>
        <v>0</v>
      </c>
    </row>
    <row r="7452" spans="1:3" hidden="1">
      <c r="A7452" t="b">
        <f ca="1"/>
        <v>0</v>
      </c>
      <c r="B7452" t="b">
        <f ca="1"/>
        <v>0</v>
      </c>
      <c r="C7452" t="b">
        <f ca="1"/>
        <v>0</v>
      </c>
    </row>
    <row r="7453" spans="1:3" hidden="1">
      <c r="A7453" t="b">
        <f ca="1"/>
        <v>0</v>
      </c>
      <c r="B7453" t="b">
        <f ca="1"/>
        <v>0</v>
      </c>
      <c r="C7453" t="b">
        <f ca="1"/>
        <v>0</v>
      </c>
    </row>
    <row r="7454" spans="1:3" hidden="1">
      <c r="A7454" t="b">
        <f ca="1"/>
        <v>0</v>
      </c>
      <c r="B7454" t="b">
        <f ca="1"/>
        <v>0</v>
      </c>
      <c r="C7454" t="b">
        <f ca="1"/>
        <v>0</v>
      </c>
    </row>
    <row r="7455" spans="1:3" hidden="1">
      <c r="A7455" t="b">
        <f ca="1"/>
        <v>0</v>
      </c>
      <c r="B7455" t="b">
        <f ca="1"/>
        <v>0</v>
      </c>
      <c r="C7455" t="b">
        <f ca="1"/>
        <v>0</v>
      </c>
    </row>
    <row r="7456" spans="1:3" hidden="1">
      <c r="A7456" t="b">
        <f ca="1"/>
        <v>0</v>
      </c>
      <c r="B7456" t="b">
        <f ca="1"/>
        <v>0</v>
      </c>
      <c r="C7456" t="b">
        <f ca="1"/>
        <v>0</v>
      </c>
    </row>
    <row r="7457" spans="1:3" hidden="1">
      <c r="A7457" t="b">
        <f ca="1"/>
        <v>0</v>
      </c>
      <c r="B7457" t="b">
        <f ca="1"/>
        <v>0</v>
      </c>
      <c r="C7457" t="b">
        <f ca="1"/>
        <v>0</v>
      </c>
    </row>
    <row r="7458" spans="1:3" hidden="1">
      <c r="A7458" t="b">
        <f ca="1"/>
        <v>0</v>
      </c>
      <c r="B7458" t="b">
        <f ca="1"/>
        <v>0</v>
      </c>
      <c r="C7458" t="b">
        <f ca="1"/>
        <v>0</v>
      </c>
    </row>
    <row r="7459" spans="1:3" hidden="1">
      <c r="A7459" t="b">
        <f ca="1"/>
        <v>0</v>
      </c>
      <c r="B7459" t="b">
        <f ca="1"/>
        <v>0</v>
      </c>
      <c r="C7459" t="b">
        <f ca="1"/>
        <v>0</v>
      </c>
    </row>
    <row r="7460" spans="1:3" hidden="1">
      <c r="A7460" t="b">
        <f ca="1"/>
        <v>0</v>
      </c>
      <c r="B7460" t="b">
        <f ca="1"/>
        <v>0</v>
      </c>
      <c r="C7460" t="b">
        <f ca="1"/>
        <v>0</v>
      </c>
    </row>
    <row r="7461" spans="1:3" hidden="1">
      <c r="A7461" t="b">
        <f ca="1"/>
        <v>0</v>
      </c>
      <c r="B7461" t="b">
        <f ca="1"/>
        <v>0</v>
      </c>
      <c r="C7461" t="b">
        <f ca="1"/>
        <v>0</v>
      </c>
    </row>
    <row r="7462" spans="1:3" hidden="1">
      <c r="A7462" t="b">
        <f ca="1"/>
        <v>0</v>
      </c>
      <c r="B7462" t="b">
        <f ca="1"/>
        <v>0</v>
      </c>
      <c r="C7462" t="b">
        <f ca="1"/>
        <v>0</v>
      </c>
    </row>
    <row r="7463" spans="1:3" hidden="1">
      <c r="A7463" t="b">
        <f ca="1"/>
        <v>0</v>
      </c>
      <c r="B7463" t="b">
        <f ca="1"/>
        <v>0</v>
      </c>
      <c r="C7463" t="b">
        <f ca="1"/>
        <v>0</v>
      </c>
    </row>
    <row r="7464" spans="1:3" hidden="1">
      <c r="A7464" t="b">
        <f ca="1"/>
        <v>0</v>
      </c>
      <c r="B7464" t="b">
        <f ca="1"/>
        <v>0</v>
      </c>
      <c r="C7464" t="b">
        <f ca="1"/>
        <v>0</v>
      </c>
    </row>
    <row r="7465" spans="1:3" hidden="1">
      <c r="A7465" t="b">
        <f ca="1"/>
        <v>0</v>
      </c>
      <c r="B7465" t="b">
        <f ca="1"/>
        <v>0</v>
      </c>
      <c r="C7465" t="b">
        <f ca="1"/>
        <v>0</v>
      </c>
    </row>
    <row r="7466" spans="1:3" hidden="1">
      <c r="A7466" t="b">
        <f ca="1"/>
        <v>0</v>
      </c>
      <c r="B7466" t="b">
        <f ca="1"/>
        <v>0</v>
      </c>
      <c r="C7466" t="b">
        <f ca="1"/>
        <v>0</v>
      </c>
    </row>
    <row r="7467" spans="1:3" hidden="1">
      <c r="A7467" t="b">
        <f ca="1"/>
        <v>0</v>
      </c>
      <c r="B7467" t="b">
        <f ca="1"/>
        <v>0</v>
      </c>
      <c r="C7467" t="b">
        <f ca="1"/>
        <v>0</v>
      </c>
    </row>
    <row r="7468" spans="1:3" hidden="1">
      <c r="A7468" t="b">
        <f ca="1"/>
        <v>0</v>
      </c>
      <c r="B7468" t="b">
        <f ca="1"/>
        <v>0</v>
      </c>
      <c r="C7468" t="b">
        <f ca="1"/>
        <v>0</v>
      </c>
    </row>
    <row r="7469" spans="1:3" hidden="1">
      <c r="A7469" t="b">
        <f ca="1"/>
        <v>0</v>
      </c>
      <c r="B7469" t="b">
        <f ca="1"/>
        <v>0</v>
      </c>
      <c r="C7469" t="b">
        <f ca="1"/>
        <v>0</v>
      </c>
    </row>
    <row r="7470" spans="1:3" hidden="1">
      <c r="A7470" t="b">
        <f ca="1"/>
        <v>0</v>
      </c>
      <c r="B7470" t="b">
        <f ca="1"/>
        <v>0</v>
      </c>
      <c r="C7470" t="b">
        <f ca="1"/>
        <v>0</v>
      </c>
    </row>
    <row r="7471" spans="1:3" hidden="1">
      <c r="A7471" t="b">
        <f ca="1"/>
        <v>0</v>
      </c>
      <c r="B7471" t="b">
        <f ca="1"/>
        <v>0</v>
      </c>
      <c r="C7471" t="b">
        <f ca="1"/>
        <v>0</v>
      </c>
    </row>
    <row r="7472" spans="1:3" hidden="1">
      <c r="A7472" t="b">
        <f ca="1"/>
        <v>0</v>
      </c>
      <c r="B7472" t="b">
        <f ca="1"/>
        <v>0</v>
      </c>
      <c r="C7472" t="b">
        <f ca="1"/>
        <v>0</v>
      </c>
    </row>
    <row r="7473" spans="1:3" hidden="1">
      <c r="A7473" t="b">
        <f ca="1"/>
        <v>0</v>
      </c>
      <c r="B7473" t="b">
        <f ca="1"/>
        <v>0</v>
      </c>
      <c r="C7473" t="b">
        <f ca="1"/>
        <v>0</v>
      </c>
    </row>
    <row r="7474" spans="1:3" hidden="1">
      <c r="A7474" t="b">
        <f ca="1"/>
        <v>0</v>
      </c>
      <c r="B7474" t="b">
        <f ca="1"/>
        <v>0</v>
      </c>
      <c r="C7474" t="b">
        <f ca="1"/>
        <v>0</v>
      </c>
    </row>
    <row r="7475" spans="1:3" hidden="1">
      <c r="A7475" t="b">
        <f ca="1"/>
        <v>0</v>
      </c>
      <c r="B7475" t="b">
        <f ca="1"/>
        <v>0</v>
      </c>
      <c r="C7475" t="b">
        <f ca="1"/>
        <v>0</v>
      </c>
    </row>
    <row r="7476" spans="1:3" hidden="1">
      <c r="A7476" t="b">
        <f ca="1"/>
        <v>0</v>
      </c>
      <c r="B7476" t="b">
        <f ca="1"/>
        <v>0</v>
      </c>
      <c r="C7476" t="b">
        <f ca="1"/>
        <v>0</v>
      </c>
    </row>
    <row r="7477" spans="1:3" hidden="1">
      <c r="A7477" t="b">
        <f ca="1"/>
        <v>0</v>
      </c>
      <c r="B7477" t="b">
        <f ca="1"/>
        <v>0</v>
      </c>
      <c r="C7477" t="b">
        <f ca="1"/>
        <v>0</v>
      </c>
    </row>
    <row r="7478" spans="1:3" hidden="1">
      <c r="A7478" t="b">
        <f ca="1"/>
        <v>0</v>
      </c>
      <c r="B7478" t="b">
        <f ca="1"/>
        <v>0</v>
      </c>
      <c r="C7478" t="b">
        <f ca="1"/>
        <v>0</v>
      </c>
    </row>
    <row r="7479" spans="1:3" hidden="1">
      <c r="A7479" t="b">
        <f ca="1"/>
        <v>0</v>
      </c>
      <c r="B7479" t="b">
        <f ca="1"/>
        <v>0</v>
      </c>
      <c r="C7479" t="b">
        <f ca="1"/>
        <v>0</v>
      </c>
    </row>
    <row r="7480" spans="1:3" hidden="1">
      <c r="A7480" t="b">
        <f ca="1"/>
        <v>0</v>
      </c>
      <c r="B7480" t="b">
        <f ca="1"/>
        <v>0</v>
      </c>
      <c r="C7480" t="b">
        <f ca="1"/>
        <v>0</v>
      </c>
    </row>
    <row r="7481" spans="1:3" hidden="1">
      <c r="A7481" t="b">
        <f ca="1"/>
        <v>0</v>
      </c>
      <c r="B7481" t="b">
        <f ca="1"/>
        <v>0</v>
      </c>
      <c r="C7481" t="b">
        <f ca="1"/>
        <v>0</v>
      </c>
    </row>
    <row r="7482" spans="1:3" hidden="1">
      <c r="A7482" t="b">
        <f ca="1"/>
        <v>0</v>
      </c>
      <c r="B7482" t="b">
        <f ca="1"/>
        <v>0</v>
      </c>
      <c r="C7482" t="b">
        <f ca="1"/>
        <v>0</v>
      </c>
    </row>
    <row r="7483" spans="1:3" hidden="1">
      <c r="A7483" t="b">
        <f ca="1"/>
        <v>0</v>
      </c>
      <c r="B7483" t="b">
        <f ca="1"/>
        <v>0</v>
      </c>
      <c r="C7483" t="b">
        <f ca="1"/>
        <v>0</v>
      </c>
    </row>
    <row r="7484" spans="1:3" hidden="1">
      <c r="A7484" t="b">
        <f ca="1"/>
        <v>0</v>
      </c>
      <c r="B7484" t="b">
        <f ca="1"/>
        <v>0</v>
      </c>
      <c r="C7484" t="b">
        <f ca="1"/>
        <v>0</v>
      </c>
    </row>
    <row r="7485" spans="1:3" hidden="1">
      <c r="A7485" t="b">
        <f ca="1"/>
        <v>0</v>
      </c>
      <c r="B7485" t="b">
        <f ca="1"/>
        <v>0</v>
      </c>
      <c r="C7485" t="b">
        <f ca="1"/>
        <v>0</v>
      </c>
    </row>
    <row r="7486" spans="1:3" hidden="1">
      <c r="A7486" t="b">
        <f ca="1"/>
        <v>0</v>
      </c>
      <c r="B7486" t="b">
        <f ca="1"/>
        <v>0</v>
      </c>
      <c r="C7486" t="b">
        <f ca="1"/>
        <v>0</v>
      </c>
    </row>
    <row r="7487" spans="1:3" hidden="1">
      <c r="A7487" t="b">
        <f ca="1"/>
        <v>0</v>
      </c>
      <c r="B7487" t="b">
        <f ca="1"/>
        <v>0</v>
      </c>
      <c r="C7487" t="b">
        <f ca="1"/>
        <v>0</v>
      </c>
    </row>
    <row r="7488" spans="1:3" hidden="1">
      <c r="A7488" t="b">
        <f ca="1"/>
        <v>0</v>
      </c>
      <c r="B7488" t="b">
        <f ca="1"/>
        <v>0</v>
      </c>
      <c r="C7488" t="b">
        <f ca="1"/>
        <v>0</v>
      </c>
    </row>
    <row r="7489" spans="1:3" hidden="1">
      <c r="A7489" t="b">
        <f ca="1"/>
        <v>0</v>
      </c>
      <c r="B7489" t="b">
        <f ca="1"/>
        <v>0</v>
      </c>
      <c r="C7489" t="b">
        <f ca="1"/>
        <v>0</v>
      </c>
    </row>
    <row r="7490" spans="1:3" hidden="1">
      <c r="A7490" t="b">
        <f ca="1"/>
        <v>0</v>
      </c>
      <c r="B7490" t="b">
        <f ca="1"/>
        <v>0</v>
      </c>
      <c r="C7490" t="b">
        <f ca="1"/>
        <v>0</v>
      </c>
    </row>
    <row r="7491" spans="1:3" hidden="1">
      <c r="A7491" t="b">
        <f ca="1"/>
        <v>0</v>
      </c>
      <c r="B7491" t="b">
        <f ca="1"/>
        <v>0</v>
      </c>
      <c r="C7491" t="b">
        <f ca="1"/>
        <v>0</v>
      </c>
    </row>
    <row r="7492" spans="1:3" hidden="1">
      <c r="A7492" t="b">
        <f ca="1"/>
        <v>0</v>
      </c>
      <c r="B7492" t="b">
        <f ca="1"/>
        <v>0</v>
      </c>
      <c r="C7492" t="b">
        <f ca="1"/>
        <v>0</v>
      </c>
    </row>
    <row r="7493" spans="1:3" hidden="1">
      <c r="A7493" t="b">
        <f ca="1"/>
        <v>0</v>
      </c>
      <c r="B7493" t="b">
        <f ca="1"/>
        <v>0</v>
      </c>
      <c r="C7493" t="b">
        <f ca="1"/>
        <v>0</v>
      </c>
    </row>
    <row r="7494" spans="1:3" hidden="1">
      <c r="A7494" t="b">
        <f ca="1"/>
        <v>0</v>
      </c>
      <c r="B7494" t="b">
        <f ca="1"/>
        <v>0</v>
      </c>
      <c r="C7494" t="b">
        <f ca="1"/>
        <v>0</v>
      </c>
    </row>
    <row r="7495" spans="1:3" hidden="1">
      <c r="A7495" t="b">
        <f ca="1"/>
        <v>0</v>
      </c>
      <c r="B7495" t="b">
        <f ca="1"/>
        <v>0</v>
      </c>
      <c r="C7495" t="b">
        <f ca="1"/>
        <v>0</v>
      </c>
    </row>
    <row r="7496" spans="1:3" hidden="1">
      <c r="A7496" t="b">
        <f ca="1"/>
        <v>0</v>
      </c>
      <c r="B7496" t="b">
        <f ca="1"/>
        <v>0</v>
      </c>
      <c r="C7496" t="b">
        <f ca="1"/>
        <v>0</v>
      </c>
    </row>
    <row r="7497" spans="1:3" hidden="1">
      <c r="A7497" t="b">
        <f ca="1"/>
        <v>0</v>
      </c>
      <c r="B7497" t="b">
        <f ca="1"/>
        <v>0</v>
      </c>
      <c r="C7497" t="b">
        <f ca="1"/>
        <v>0</v>
      </c>
    </row>
    <row r="7498" spans="1:3" hidden="1">
      <c r="A7498" t="b">
        <f ca="1"/>
        <v>0</v>
      </c>
      <c r="B7498" t="b">
        <f ca="1"/>
        <v>0</v>
      </c>
      <c r="C7498" t="b">
        <f ca="1"/>
        <v>0</v>
      </c>
    </row>
    <row r="7499" spans="1:3" hidden="1">
      <c r="A7499" t="b">
        <f ca="1"/>
        <v>0</v>
      </c>
      <c r="B7499" t="b">
        <f ca="1"/>
        <v>0</v>
      </c>
      <c r="C7499" t="b">
        <f ca="1"/>
        <v>0</v>
      </c>
    </row>
    <row r="7500" spans="1:3" hidden="1">
      <c r="A7500" t="b">
        <f ca="1"/>
        <v>0</v>
      </c>
      <c r="B7500" t="b">
        <f ca="1"/>
        <v>0</v>
      </c>
      <c r="C7500" t="b">
        <f ca="1"/>
        <v>0</v>
      </c>
    </row>
    <row r="7501" spans="1:3" hidden="1">
      <c r="A7501" t="b">
        <f ca="1"/>
        <v>0</v>
      </c>
      <c r="B7501" t="b">
        <f ca="1"/>
        <v>0</v>
      </c>
      <c r="C7501" t="b">
        <f ca="1"/>
        <v>0</v>
      </c>
    </row>
    <row r="7502" spans="1:3" hidden="1">
      <c r="A7502" t="b">
        <f ca="1"/>
        <v>0</v>
      </c>
      <c r="B7502" t="b">
        <f ca="1"/>
        <v>0</v>
      </c>
      <c r="C7502" t="b">
        <f ca="1"/>
        <v>0</v>
      </c>
    </row>
    <row r="7503" spans="1:3" hidden="1">
      <c r="A7503" t="b">
        <f ca="1"/>
        <v>0</v>
      </c>
      <c r="B7503" t="b">
        <f ca="1"/>
        <v>0</v>
      </c>
      <c r="C7503" t="b">
        <f ca="1"/>
        <v>0</v>
      </c>
    </row>
    <row r="7504" spans="1:3" hidden="1">
      <c r="A7504" t="b">
        <f ca="1"/>
        <v>0</v>
      </c>
      <c r="B7504" t="b">
        <f ca="1"/>
        <v>0</v>
      </c>
      <c r="C7504" t="b">
        <f ca="1"/>
        <v>0</v>
      </c>
    </row>
    <row r="7505" spans="1:3" hidden="1">
      <c r="A7505" t="b">
        <f ca="1"/>
        <v>0</v>
      </c>
      <c r="B7505" t="b">
        <f ca="1"/>
        <v>0</v>
      </c>
      <c r="C7505" t="b">
        <f ca="1"/>
        <v>0</v>
      </c>
    </row>
    <row r="7506" spans="1:3" hidden="1">
      <c r="A7506" t="b">
        <f ca="1"/>
        <v>0</v>
      </c>
      <c r="B7506" t="b">
        <f ca="1"/>
        <v>0</v>
      </c>
      <c r="C7506" t="b">
        <f ca="1"/>
        <v>0</v>
      </c>
    </row>
    <row r="7507" spans="1:3" hidden="1">
      <c r="A7507" t="b">
        <f ca="1"/>
        <v>0</v>
      </c>
      <c r="B7507" t="b">
        <f ca="1"/>
        <v>0</v>
      </c>
      <c r="C7507" t="b">
        <f ca="1"/>
        <v>0</v>
      </c>
    </row>
    <row r="7508" spans="1:3" hidden="1">
      <c r="A7508" t="b">
        <f ca="1"/>
        <v>0</v>
      </c>
      <c r="B7508" t="b">
        <f ca="1"/>
        <v>0</v>
      </c>
      <c r="C7508" t="b">
        <f ca="1"/>
        <v>0</v>
      </c>
    </row>
    <row r="7509" spans="1:3" hidden="1">
      <c r="A7509" t="b">
        <f ca="1"/>
        <v>0</v>
      </c>
      <c r="B7509" t="b">
        <f ca="1"/>
        <v>0</v>
      </c>
      <c r="C7509" t="b">
        <f ca="1"/>
        <v>0</v>
      </c>
    </row>
    <row r="7510" spans="1:3" hidden="1">
      <c r="A7510" t="b">
        <f ca="1"/>
        <v>0</v>
      </c>
      <c r="B7510" t="b">
        <f ca="1"/>
        <v>0</v>
      </c>
      <c r="C7510" t="b">
        <f ca="1"/>
        <v>0</v>
      </c>
    </row>
    <row r="7511" spans="1:3" hidden="1">
      <c r="A7511" t="b">
        <f ca="1"/>
        <v>0</v>
      </c>
      <c r="B7511" t="b">
        <f ca="1"/>
        <v>0</v>
      </c>
      <c r="C7511" t="b">
        <f ca="1"/>
        <v>0</v>
      </c>
    </row>
    <row r="7512" spans="1:3" hidden="1">
      <c r="A7512" t="b">
        <f ca="1"/>
        <v>0</v>
      </c>
      <c r="B7512" t="b">
        <f ca="1"/>
        <v>0</v>
      </c>
      <c r="C7512" t="b">
        <f ca="1"/>
        <v>0</v>
      </c>
    </row>
    <row r="7513" spans="1:3" hidden="1">
      <c r="A7513" t="b">
        <f ca="1"/>
        <v>0</v>
      </c>
      <c r="B7513" t="b">
        <f ca="1"/>
        <v>0</v>
      </c>
      <c r="C7513" t="b">
        <f ca="1"/>
        <v>0</v>
      </c>
    </row>
    <row r="7514" spans="1:3" hidden="1">
      <c r="A7514" t="b">
        <f ca="1"/>
        <v>0</v>
      </c>
      <c r="B7514" t="b">
        <f ca="1"/>
        <v>0</v>
      </c>
      <c r="C7514" t="b">
        <f ca="1"/>
        <v>0</v>
      </c>
    </row>
    <row r="7515" spans="1:3" hidden="1">
      <c r="A7515" t="b">
        <f ca="1"/>
        <v>0</v>
      </c>
      <c r="B7515" t="b">
        <f ca="1"/>
        <v>0</v>
      </c>
      <c r="C7515" t="b">
        <f ca="1"/>
        <v>0</v>
      </c>
    </row>
    <row r="7516" spans="1:3" hidden="1">
      <c r="A7516" t="b">
        <f ca="1"/>
        <v>0</v>
      </c>
      <c r="B7516" t="b">
        <f ca="1"/>
        <v>0</v>
      </c>
      <c r="C7516" t="b">
        <f ca="1"/>
        <v>0</v>
      </c>
    </row>
    <row r="7517" spans="1:3" hidden="1">
      <c r="A7517" t="b">
        <f ca="1"/>
        <v>0</v>
      </c>
      <c r="B7517" t="b">
        <f ca="1"/>
        <v>0</v>
      </c>
      <c r="C7517" t="b">
        <f ca="1"/>
        <v>0</v>
      </c>
    </row>
    <row r="7518" spans="1:3" hidden="1">
      <c r="A7518" t="b">
        <f ca="1"/>
        <v>0</v>
      </c>
      <c r="B7518" t="b">
        <f ca="1"/>
        <v>0</v>
      </c>
      <c r="C7518" t="b">
        <f ca="1"/>
        <v>0</v>
      </c>
    </row>
    <row r="7519" spans="1:3" hidden="1">
      <c r="A7519" t="b">
        <f ca="1"/>
        <v>0</v>
      </c>
      <c r="B7519" t="b">
        <f ca="1"/>
        <v>0</v>
      </c>
      <c r="C7519" t="b">
        <f ca="1"/>
        <v>0</v>
      </c>
    </row>
    <row r="7520" spans="1:3" hidden="1">
      <c r="A7520" t="b">
        <f ca="1"/>
        <v>0</v>
      </c>
      <c r="B7520" t="b">
        <f ca="1"/>
        <v>0</v>
      </c>
      <c r="C7520" t="b">
        <f ca="1"/>
        <v>0</v>
      </c>
    </row>
    <row r="7521" spans="1:3" hidden="1">
      <c r="A7521" t="b">
        <f ca="1"/>
        <v>0</v>
      </c>
      <c r="B7521" t="b">
        <f ca="1"/>
        <v>0</v>
      </c>
      <c r="C7521" t="b">
        <f ca="1"/>
        <v>0</v>
      </c>
    </row>
    <row r="7522" spans="1:3" hidden="1">
      <c r="A7522" t="b">
        <f ca="1"/>
        <v>0</v>
      </c>
      <c r="B7522" t="b">
        <f ca="1"/>
        <v>0</v>
      </c>
      <c r="C7522" t="b">
        <f ca="1"/>
        <v>0</v>
      </c>
    </row>
    <row r="7523" spans="1:3" hidden="1">
      <c r="A7523" t="b">
        <f ca="1"/>
        <v>0</v>
      </c>
      <c r="B7523" t="b">
        <f ca="1"/>
        <v>0</v>
      </c>
      <c r="C7523" t="b">
        <f ca="1"/>
        <v>0</v>
      </c>
    </row>
    <row r="7524" spans="1:3" hidden="1">
      <c r="A7524" t="b">
        <f ca="1"/>
        <v>0</v>
      </c>
      <c r="B7524" t="b">
        <f ca="1"/>
        <v>0</v>
      </c>
      <c r="C7524" t="b">
        <f ca="1"/>
        <v>0</v>
      </c>
    </row>
    <row r="7525" spans="1:3" hidden="1">
      <c r="A7525" t="b">
        <f ca="1"/>
        <v>0</v>
      </c>
      <c r="B7525" t="b">
        <f ca="1"/>
        <v>0</v>
      </c>
      <c r="C7525" t="b">
        <f ca="1"/>
        <v>0</v>
      </c>
    </row>
    <row r="7526" spans="1:3" hidden="1">
      <c r="A7526" t="b">
        <f ca="1"/>
        <v>0</v>
      </c>
      <c r="B7526" t="b">
        <f ca="1"/>
        <v>0</v>
      </c>
      <c r="C7526" t="b">
        <f ca="1"/>
        <v>0</v>
      </c>
    </row>
    <row r="7527" spans="1:3" hidden="1">
      <c r="A7527" t="b">
        <f ca="1"/>
        <v>0</v>
      </c>
      <c r="B7527" t="b">
        <f ca="1"/>
        <v>0</v>
      </c>
      <c r="C7527" t="b">
        <f ca="1"/>
        <v>0</v>
      </c>
    </row>
    <row r="7528" spans="1:3" hidden="1">
      <c r="A7528" t="b">
        <f ca="1"/>
        <v>0</v>
      </c>
      <c r="B7528" t="b">
        <f ca="1"/>
        <v>0</v>
      </c>
      <c r="C7528" t="b">
        <f ca="1"/>
        <v>0</v>
      </c>
    </row>
    <row r="7529" spans="1:3" hidden="1">
      <c r="A7529" t="b">
        <f ca="1"/>
        <v>0</v>
      </c>
      <c r="B7529" t="b">
        <f ca="1"/>
        <v>0</v>
      </c>
      <c r="C7529" t="b">
        <f ca="1"/>
        <v>0</v>
      </c>
    </row>
    <row r="7530" spans="1:3" hidden="1">
      <c r="A7530" t="b">
        <f ca="1"/>
        <v>0</v>
      </c>
      <c r="B7530" t="b">
        <f ca="1"/>
        <v>0</v>
      </c>
      <c r="C7530" t="b">
        <f ca="1"/>
        <v>0</v>
      </c>
    </row>
    <row r="7531" spans="1:3" hidden="1">
      <c r="A7531" t="b">
        <f ca="1"/>
        <v>0</v>
      </c>
      <c r="B7531" t="b">
        <f ca="1"/>
        <v>0</v>
      </c>
      <c r="C7531" t="b">
        <f ca="1"/>
        <v>0</v>
      </c>
    </row>
    <row r="7532" spans="1:3" hidden="1">
      <c r="A7532" t="b">
        <f ca="1"/>
        <v>0</v>
      </c>
      <c r="B7532" t="b">
        <f ca="1"/>
        <v>0</v>
      </c>
      <c r="C7532" t="b">
        <f ca="1"/>
        <v>0</v>
      </c>
    </row>
    <row r="7533" spans="1:3" hidden="1">
      <c r="A7533" t="b">
        <f ca="1"/>
        <v>0</v>
      </c>
      <c r="B7533" t="b">
        <f ca="1"/>
        <v>0</v>
      </c>
      <c r="C7533" t="b">
        <f ca="1"/>
        <v>0</v>
      </c>
    </row>
    <row r="7534" spans="1:3" hidden="1">
      <c r="A7534" t="b">
        <f ca="1"/>
        <v>0</v>
      </c>
      <c r="B7534" t="b">
        <f ca="1"/>
        <v>0</v>
      </c>
      <c r="C7534" t="b">
        <f ca="1"/>
        <v>0</v>
      </c>
    </row>
    <row r="7535" spans="1:3" hidden="1">
      <c r="A7535" t="b">
        <f ca="1"/>
        <v>0</v>
      </c>
      <c r="B7535" t="b">
        <f ca="1"/>
        <v>0</v>
      </c>
      <c r="C7535" t="b">
        <f ca="1"/>
        <v>0</v>
      </c>
    </row>
    <row r="7536" spans="1:3" hidden="1">
      <c r="A7536" t="b">
        <f ca="1"/>
        <v>0</v>
      </c>
      <c r="B7536" t="b">
        <f ca="1"/>
        <v>0</v>
      </c>
      <c r="C7536" t="b">
        <f ca="1"/>
        <v>0</v>
      </c>
    </row>
    <row r="7537" spans="1:3" hidden="1">
      <c r="A7537" t="b">
        <f ca="1"/>
        <v>0</v>
      </c>
      <c r="B7537" t="b">
        <f ca="1"/>
        <v>0</v>
      </c>
      <c r="C7537" t="b">
        <f ca="1"/>
        <v>0</v>
      </c>
    </row>
    <row r="7538" spans="1:3" hidden="1">
      <c r="A7538" t="b">
        <f ca="1"/>
        <v>0</v>
      </c>
      <c r="B7538" t="b">
        <f ca="1"/>
        <v>0</v>
      </c>
      <c r="C7538" t="b">
        <f ca="1"/>
        <v>0</v>
      </c>
    </row>
    <row r="7539" spans="1:3" hidden="1">
      <c r="A7539" t="b">
        <f ca="1"/>
        <v>0</v>
      </c>
      <c r="B7539" t="b">
        <f ca="1"/>
        <v>0</v>
      </c>
      <c r="C7539" t="b">
        <f ca="1"/>
        <v>0</v>
      </c>
    </row>
    <row r="7540" spans="1:3" hidden="1">
      <c r="A7540" t="b">
        <f ca="1"/>
        <v>0</v>
      </c>
      <c r="B7540" t="b">
        <f ca="1"/>
        <v>0</v>
      </c>
      <c r="C7540" t="b">
        <f ca="1"/>
        <v>0</v>
      </c>
    </row>
    <row r="7541" spans="1:3" hidden="1">
      <c r="A7541" t="b">
        <f ca="1"/>
        <v>0</v>
      </c>
      <c r="B7541" t="b">
        <f ca="1"/>
        <v>0</v>
      </c>
      <c r="C7541" t="b">
        <f ca="1"/>
        <v>0</v>
      </c>
    </row>
    <row r="7542" spans="1:3" hidden="1">
      <c r="A7542" t="b">
        <f ca="1"/>
        <v>0</v>
      </c>
      <c r="B7542" t="b">
        <f ca="1"/>
        <v>0</v>
      </c>
      <c r="C7542" t="b">
        <f ca="1"/>
        <v>0</v>
      </c>
    </row>
    <row r="7543" spans="1:3" hidden="1">
      <c r="A7543" t="b">
        <f ca="1"/>
        <v>0</v>
      </c>
      <c r="B7543" t="b">
        <f ca="1"/>
        <v>0</v>
      </c>
      <c r="C7543" t="b">
        <f ca="1"/>
        <v>0</v>
      </c>
    </row>
    <row r="7544" spans="1:3" hidden="1">
      <c r="A7544" t="b">
        <f ca="1"/>
        <v>0</v>
      </c>
      <c r="B7544" t="b">
        <f ca="1"/>
        <v>0</v>
      </c>
      <c r="C7544" t="b">
        <f ca="1"/>
        <v>0</v>
      </c>
    </row>
    <row r="7545" spans="1:3" hidden="1">
      <c r="A7545" t="b">
        <f ca="1"/>
        <v>0</v>
      </c>
      <c r="B7545" t="b">
        <f ca="1"/>
        <v>0</v>
      </c>
      <c r="C7545" t="b">
        <f ca="1"/>
        <v>0</v>
      </c>
    </row>
    <row r="7546" spans="1:3" hidden="1">
      <c r="A7546" t="b">
        <f ca="1"/>
        <v>0</v>
      </c>
      <c r="B7546" t="b">
        <f ca="1"/>
        <v>0</v>
      </c>
      <c r="C7546" t="b">
        <f ca="1"/>
        <v>0</v>
      </c>
    </row>
    <row r="7547" spans="1:3" hidden="1">
      <c r="A7547" t="b">
        <f ca="1"/>
        <v>0</v>
      </c>
      <c r="B7547" t="b">
        <f ca="1"/>
        <v>0</v>
      </c>
      <c r="C7547" t="b">
        <f ca="1"/>
        <v>0</v>
      </c>
    </row>
    <row r="7548" spans="1:3" hidden="1">
      <c r="A7548" t="b">
        <f ca="1"/>
        <v>0</v>
      </c>
      <c r="B7548" t="b">
        <f ca="1"/>
        <v>0</v>
      </c>
      <c r="C7548" t="b">
        <f ca="1"/>
        <v>0</v>
      </c>
    </row>
    <row r="7549" spans="1:3" hidden="1">
      <c r="A7549" t="b">
        <f ca="1"/>
        <v>0</v>
      </c>
      <c r="B7549" t="b">
        <f ca="1"/>
        <v>0</v>
      </c>
      <c r="C7549" t="b">
        <f ca="1"/>
        <v>0</v>
      </c>
    </row>
    <row r="7550" spans="1:3" hidden="1">
      <c r="A7550" t="b">
        <f ca="1"/>
        <v>0</v>
      </c>
      <c r="B7550" t="b">
        <f ca="1"/>
        <v>0</v>
      </c>
      <c r="C7550" t="b">
        <f ca="1"/>
        <v>0</v>
      </c>
    </row>
    <row r="7551" spans="1:3" hidden="1">
      <c r="A7551" t="b">
        <f ca="1"/>
        <v>0</v>
      </c>
      <c r="B7551" t="b">
        <f ca="1"/>
        <v>0</v>
      </c>
      <c r="C7551" t="b">
        <f ca="1"/>
        <v>0</v>
      </c>
    </row>
    <row r="7552" spans="1:3" hidden="1">
      <c r="A7552" t="b">
        <f ca="1"/>
        <v>0</v>
      </c>
      <c r="B7552" t="b">
        <f ca="1"/>
        <v>0</v>
      </c>
      <c r="C7552" t="b">
        <f ca="1"/>
        <v>0</v>
      </c>
    </row>
    <row r="7553" spans="1:3" hidden="1">
      <c r="A7553" t="b">
        <f ca="1"/>
        <v>0</v>
      </c>
      <c r="B7553" t="b">
        <f ca="1"/>
        <v>0</v>
      </c>
      <c r="C7553" t="b">
        <f ca="1"/>
        <v>0</v>
      </c>
    </row>
    <row r="7554" spans="1:3" hidden="1">
      <c r="A7554" t="b">
        <f ca="1"/>
        <v>0</v>
      </c>
      <c r="B7554" t="b">
        <f ca="1"/>
        <v>0</v>
      </c>
      <c r="C7554" t="b">
        <f ca="1"/>
        <v>0</v>
      </c>
    </row>
    <row r="7555" spans="1:3" hidden="1">
      <c r="A7555" t="b">
        <f ca="1"/>
        <v>0</v>
      </c>
      <c r="B7555" t="b">
        <f ca="1"/>
        <v>0</v>
      </c>
      <c r="C7555" t="b">
        <f ca="1"/>
        <v>0</v>
      </c>
    </row>
    <row r="7556" spans="1:3" hidden="1">
      <c r="A7556" t="b">
        <f ca="1"/>
        <v>0</v>
      </c>
      <c r="B7556" t="b">
        <f ca="1"/>
        <v>0</v>
      </c>
      <c r="C7556" t="b">
        <f ca="1"/>
        <v>0</v>
      </c>
    </row>
    <row r="7557" spans="1:3" hidden="1">
      <c r="A7557" t="b">
        <f ca="1"/>
        <v>0</v>
      </c>
      <c r="B7557" t="b">
        <f ca="1"/>
        <v>0</v>
      </c>
      <c r="C7557" t="b">
        <f ca="1"/>
        <v>0</v>
      </c>
    </row>
    <row r="7558" spans="1:3" hidden="1">
      <c r="A7558" t="b">
        <f ca="1"/>
        <v>0</v>
      </c>
      <c r="B7558" t="b">
        <f ca="1"/>
        <v>0</v>
      </c>
      <c r="C7558" t="b">
        <f ca="1"/>
        <v>0</v>
      </c>
    </row>
    <row r="7559" spans="1:3" hidden="1">
      <c r="A7559" t="b">
        <f ca="1"/>
        <v>0</v>
      </c>
      <c r="B7559" t="b">
        <f ca="1"/>
        <v>0</v>
      </c>
      <c r="C7559" t="b">
        <f ca="1"/>
        <v>0</v>
      </c>
    </row>
    <row r="7560" spans="1:3" hidden="1">
      <c r="A7560" t="b">
        <f ca="1"/>
        <v>0</v>
      </c>
      <c r="B7560" t="b">
        <f ca="1"/>
        <v>0</v>
      </c>
      <c r="C7560" t="b">
        <f ca="1"/>
        <v>0</v>
      </c>
    </row>
    <row r="7561" spans="1:3" hidden="1">
      <c r="A7561" t="b">
        <f ca="1"/>
        <v>0</v>
      </c>
      <c r="B7561" t="b">
        <f ca="1"/>
        <v>0</v>
      </c>
      <c r="C7561" t="b">
        <f ca="1"/>
        <v>0</v>
      </c>
    </row>
    <row r="7562" spans="1:3" hidden="1">
      <c r="A7562" t="b">
        <f ca="1"/>
        <v>0</v>
      </c>
      <c r="B7562" t="b">
        <f ca="1"/>
        <v>0</v>
      </c>
      <c r="C7562" t="b">
        <f ca="1"/>
        <v>0</v>
      </c>
    </row>
    <row r="7563" spans="1:3" hidden="1">
      <c r="A7563" t="b">
        <f ca="1"/>
        <v>0</v>
      </c>
      <c r="B7563" t="b">
        <f ca="1"/>
        <v>0</v>
      </c>
      <c r="C7563" t="b">
        <f ca="1"/>
        <v>0</v>
      </c>
    </row>
    <row r="7564" spans="1:3" hidden="1">
      <c r="A7564" t="b">
        <f ca="1"/>
        <v>0</v>
      </c>
      <c r="B7564" t="b">
        <f ca="1"/>
        <v>0</v>
      </c>
      <c r="C7564" t="b">
        <f ca="1"/>
        <v>0</v>
      </c>
    </row>
    <row r="7565" spans="1:3" hidden="1">
      <c r="A7565" t="b">
        <f ca="1"/>
        <v>0</v>
      </c>
      <c r="B7565" t="b">
        <f ca="1"/>
        <v>0</v>
      </c>
      <c r="C7565" t="b">
        <f ca="1"/>
        <v>0</v>
      </c>
    </row>
    <row r="7566" spans="1:3" hidden="1">
      <c r="A7566" t="b">
        <f ca="1"/>
        <v>0</v>
      </c>
      <c r="B7566" t="b">
        <f ca="1"/>
        <v>0</v>
      </c>
      <c r="C7566" t="b">
        <f ca="1"/>
        <v>0</v>
      </c>
    </row>
    <row r="7567" spans="1:3" hidden="1">
      <c r="A7567" t="b">
        <f ca="1"/>
        <v>0</v>
      </c>
      <c r="B7567" t="b">
        <f ca="1"/>
        <v>0</v>
      </c>
      <c r="C7567" t="b">
        <f ca="1"/>
        <v>0</v>
      </c>
    </row>
    <row r="7568" spans="1:3" hidden="1">
      <c r="A7568" t="b">
        <f ca="1"/>
        <v>0</v>
      </c>
      <c r="B7568" t="b">
        <f ca="1"/>
        <v>0</v>
      </c>
      <c r="C7568" t="b">
        <f ca="1"/>
        <v>0</v>
      </c>
    </row>
    <row r="7569" spans="1:3" hidden="1">
      <c r="A7569" t="b">
        <f ca="1"/>
        <v>0</v>
      </c>
      <c r="B7569" t="b">
        <f ca="1"/>
        <v>0</v>
      </c>
      <c r="C7569" t="b">
        <f ca="1"/>
        <v>0</v>
      </c>
    </row>
    <row r="7570" spans="1:3" hidden="1">
      <c r="A7570" t="b">
        <f ca="1"/>
        <v>0</v>
      </c>
      <c r="B7570" t="b">
        <f ca="1"/>
        <v>0</v>
      </c>
      <c r="C7570" t="b">
        <f ca="1"/>
        <v>0</v>
      </c>
    </row>
    <row r="7571" spans="1:3" hidden="1">
      <c r="A7571" t="b">
        <f ca="1"/>
        <v>0</v>
      </c>
      <c r="B7571" t="b">
        <f ca="1"/>
        <v>0</v>
      </c>
      <c r="C7571" t="b">
        <f ca="1"/>
        <v>0</v>
      </c>
    </row>
    <row r="7572" spans="1:3" hidden="1">
      <c r="A7572" t="b">
        <f ca="1"/>
        <v>0</v>
      </c>
      <c r="B7572" t="b">
        <f ca="1"/>
        <v>0</v>
      </c>
      <c r="C7572" t="b">
        <f ca="1"/>
        <v>0</v>
      </c>
    </row>
    <row r="7573" spans="1:3" hidden="1">
      <c r="A7573" t="b">
        <f ca="1"/>
        <v>0</v>
      </c>
      <c r="B7573" t="b">
        <f ca="1"/>
        <v>0</v>
      </c>
      <c r="C7573" t="b">
        <f ca="1"/>
        <v>0</v>
      </c>
    </row>
    <row r="7574" spans="1:3" hidden="1">
      <c r="A7574" t="b">
        <f ca="1"/>
        <v>0</v>
      </c>
      <c r="B7574" t="b">
        <f ca="1"/>
        <v>0</v>
      </c>
      <c r="C7574" t="b">
        <f ca="1"/>
        <v>0</v>
      </c>
    </row>
    <row r="7575" spans="1:3" hidden="1">
      <c r="A7575" t="b">
        <f ca="1"/>
        <v>0</v>
      </c>
      <c r="B7575" t="b">
        <f ca="1"/>
        <v>0</v>
      </c>
      <c r="C7575" t="b">
        <f ca="1"/>
        <v>0</v>
      </c>
    </row>
    <row r="7576" spans="1:3" hidden="1">
      <c r="A7576" t="b">
        <f ca="1"/>
        <v>0</v>
      </c>
      <c r="B7576" t="b">
        <f ca="1"/>
        <v>0</v>
      </c>
      <c r="C7576" t="b">
        <f ca="1"/>
        <v>0</v>
      </c>
    </row>
    <row r="7577" spans="1:3" hidden="1">
      <c r="A7577" t="b">
        <f ca="1"/>
        <v>0</v>
      </c>
      <c r="B7577" t="b">
        <f ca="1"/>
        <v>0</v>
      </c>
      <c r="C7577" t="b">
        <f ca="1"/>
        <v>0</v>
      </c>
    </row>
    <row r="7578" spans="1:3" hidden="1">
      <c r="A7578" t="b">
        <f ca="1"/>
        <v>0</v>
      </c>
      <c r="B7578" t="b">
        <f ca="1"/>
        <v>0</v>
      </c>
      <c r="C7578" t="b">
        <f ca="1"/>
        <v>0</v>
      </c>
    </row>
    <row r="7579" spans="1:3" hidden="1">
      <c r="A7579" t="b">
        <f ca="1"/>
        <v>0</v>
      </c>
      <c r="B7579" t="b">
        <f ca="1"/>
        <v>0</v>
      </c>
      <c r="C7579" t="b">
        <f ca="1"/>
        <v>0</v>
      </c>
    </row>
    <row r="7580" spans="1:3" hidden="1">
      <c r="A7580" t="b">
        <f ca="1"/>
        <v>0</v>
      </c>
      <c r="B7580" t="b">
        <f ca="1"/>
        <v>0</v>
      </c>
      <c r="C7580" t="b">
        <f ca="1"/>
        <v>0</v>
      </c>
    </row>
    <row r="7581" spans="1:3" hidden="1">
      <c r="A7581" t="b">
        <f ca="1"/>
        <v>0</v>
      </c>
      <c r="B7581" t="b">
        <f ca="1"/>
        <v>0</v>
      </c>
      <c r="C7581" t="b">
        <f ca="1"/>
        <v>0</v>
      </c>
    </row>
    <row r="7582" spans="1:3" hidden="1">
      <c r="A7582" t="b">
        <f ca="1"/>
        <v>0</v>
      </c>
      <c r="B7582" t="b">
        <f ca="1"/>
        <v>0</v>
      </c>
      <c r="C7582" t="b">
        <f ca="1"/>
        <v>0</v>
      </c>
    </row>
    <row r="7583" spans="1:3" hidden="1">
      <c r="A7583" t="b">
        <f ca="1"/>
        <v>0</v>
      </c>
      <c r="B7583" t="b">
        <f ca="1"/>
        <v>0</v>
      </c>
      <c r="C7583" t="b">
        <f ca="1"/>
        <v>0</v>
      </c>
    </row>
    <row r="7584" spans="1:3" hidden="1">
      <c r="A7584" t="b">
        <f ca="1"/>
        <v>0</v>
      </c>
      <c r="B7584" t="b">
        <f ca="1"/>
        <v>0</v>
      </c>
      <c r="C7584" t="b">
        <f ca="1"/>
        <v>0</v>
      </c>
    </row>
    <row r="7585" spans="1:3" hidden="1">
      <c r="A7585" t="b">
        <f ca="1"/>
        <v>0</v>
      </c>
      <c r="B7585" t="b">
        <f ca="1"/>
        <v>0</v>
      </c>
      <c r="C7585" t="b">
        <f ca="1"/>
        <v>0</v>
      </c>
    </row>
    <row r="7586" spans="1:3" hidden="1">
      <c r="A7586" t="b">
        <f ca="1"/>
        <v>0</v>
      </c>
      <c r="B7586" t="b">
        <f ca="1"/>
        <v>0</v>
      </c>
      <c r="C7586" t="b">
        <f ca="1"/>
        <v>0</v>
      </c>
    </row>
    <row r="7587" spans="1:3" hidden="1">
      <c r="A7587" t="b">
        <f ca="1"/>
        <v>0</v>
      </c>
      <c r="B7587" t="b">
        <f ca="1"/>
        <v>0</v>
      </c>
      <c r="C7587" t="b">
        <f ca="1"/>
        <v>0</v>
      </c>
    </row>
    <row r="7588" spans="1:3" hidden="1">
      <c r="A7588" t="b">
        <f ca="1"/>
        <v>0</v>
      </c>
      <c r="B7588" t="b">
        <f ca="1"/>
        <v>0</v>
      </c>
      <c r="C7588" t="b">
        <f ca="1"/>
        <v>0</v>
      </c>
    </row>
    <row r="7589" spans="1:3" hidden="1">
      <c r="A7589" t="b">
        <f ca="1"/>
        <v>0</v>
      </c>
      <c r="B7589" t="b">
        <f ca="1"/>
        <v>0</v>
      </c>
      <c r="C7589" t="b">
        <f ca="1"/>
        <v>0</v>
      </c>
    </row>
    <row r="7590" spans="1:3" hidden="1">
      <c r="A7590" t="b">
        <f ca="1"/>
        <v>0</v>
      </c>
      <c r="B7590" t="b">
        <f ca="1"/>
        <v>0</v>
      </c>
      <c r="C7590" t="b">
        <f ca="1"/>
        <v>0</v>
      </c>
    </row>
    <row r="7591" spans="1:3" hidden="1">
      <c r="A7591" t="b">
        <f ca="1"/>
        <v>0</v>
      </c>
      <c r="B7591" t="b">
        <f ca="1"/>
        <v>0</v>
      </c>
      <c r="C7591" t="b">
        <f ca="1"/>
        <v>0</v>
      </c>
    </row>
    <row r="7592" spans="1:3" hidden="1">
      <c r="A7592" t="b">
        <f ca="1"/>
        <v>0</v>
      </c>
      <c r="B7592" t="b">
        <f ca="1"/>
        <v>0</v>
      </c>
      <c r="C7592" t="b">
        <f ca="1"/>
        <v>0</v>
      </c>
    </row>
    <row r="7593" spans="1:3" hidden="1">
      <c r="A7593" t="b">
        <f ca="1"/>
        <v>0</v>
      </c>
      <c r="B7593" t="b">
        <f ca="1"/>
        <v>0</v>
      </c>
      <c r="C7593" t="b">
        <f ca="1"/>
        <v>0</v>
      </c>
    </row>
    <row r="7594" spans="1:3" hidden="1">
      <c r="A7594" t="b">
        <f ca="1"/>
        <v>0</v>
      </c>
      <c r="B7594" t="b">
        <f ca="1"/>
        <v>0</v>
      </c>
      <c r="C7594" t="b">
        <f ca="1"/>
        <v>0</v>
      </c>
    </row>
    <row r="7595" spans="1:3" hidden="1">
      <c r="A7595" t="b">
        <f ca="1"/>
        <v>0</v>
      </c>
      <c r="B7595" t="b">
        <f ca="1"/>
        <v>0</v>
      </c>
      <c r="C7595" t="b">
        <f ca="1"/>
        <v>0</v>
      </c>
    </row>
    <row r="7596" spans="1:3" hidden="1">
      <c r="A7596" t="b">
        <f ca="1"/>
        <v>0</v>
      </c>
      <c r="B7596" t="b">
        <f ca="1"/>
        <v>0</v>
      </c>
      <c r="C7596" t="b">
        <f ca="1"/>
        <v>0</v>
      </c>
    </row>
    <row r="7597" spans="1:3" hidden="1">
      <c r="A7597" t="b">
        <f ca="1"/>
        <v>0</v>
      </c>
      <c r="B7597" t="b">
        <f ca="1"/>
        <v>0</v>
      </c>
      <c r="C7597" t="b">
        <f ca="1"/>
        <v>0</v>
      </c>
    </row>
    <row r="7598" spans="1:3" hidden="1">
      <c r="A7598" t="b">
        <f ca="1"/>
        <v>0</v>
      </c>
      <c r="B7598" t="b">
        <f ca="1"/>
        <v>0</v>
      </c>
      <c r="C7598" t="b">
        <f ca="1"/>
        <v>0</v>
      </c>
    </row>
    <row r="7599" spans="1:3" hidden="1">
      <c r="A7599" t="b">
        <f ca="1"/>
        <v>0</v>
      </c>
      <c r="B7599" t="b">
        <f ca="1"/>
        <v>0</v>
      </c>
      <c r="C7599" t="b">
        <f ca="1"/>
        <v>0</v>
      </c>
    </row>
    <row r="7600" spans="1:3" hidden="1">
      <c r="A7600" t="b">
        <f ca="1"/>
        <v>0</v>
      </c>
      <c r="B7600" t="b">
        <f ca="1"/>
        <v>0</v>
      </c>
      <c r="C7600" t="b">
        <f ca="1"/>
        <v>0</v>
      </c>
    </row>
    <row r="7601" spans="1:3" hidden="1">
      <c r="A7601" t="b">
        <f ca="1"/>
        <v>0</v>
      </c>
      <c r="B7601" t="b">
        <f ca="1"/>
        <v>0</v>
      </c>
      <c r="C7601" t="b">
        <f ca="1"/>
        <v>0</v>
      </c>
    </row>
    <row r="7602" spans="1:3" hidden="1">
      <c r="A7602" t="b">
        <f ca="1"/>
        <v>0</v>
      </c>
      <c r="B7602" t="b">
        <f ca="1"/>
        <v>0</v>
      </c>
      <c r="C7602" t="b">
        <f ca="1"/>
        <v>0</v>
      </c>
    </row>
    <row r="7603" spans="1:3" hidden="1">
      <c r="A7603" t="b">
        <f ca="1"/>
        <v>0</v>
      </c>
      <c r="B7603" t="b">
        <f ca="1"/>
        <v>0</v>
      </c>
      <c r="C7603" t="b">
        <f ca="1"/>
        <v>0</v>
      </c>
    </row>
    <row r="7604" spans="1:3" hidden="1">
      <c r="A7604" t="b">
        <f ca="1"/>
        <v>0</v>
      </c>
      <c r="B7604" t="b">
        <f ca="1"/>
        <v>0</v>
      </c>
      <c r="C7604" t="b">
        <f ca="1"/>
        <v>0</v>
      </c>
    </row>
    <row r="7605" spans="1:3" hidden="1">
      <c r="A7605" t="b">
        <f ca="1"/>
        <v>0</v>
      </c>
      <c r="B7605" t="b">
        <f ca="1"/>
        <v>0</v>
      </c>
      <c r="C7605" t="b">
        <f ca="1"/>
        <v>0</v>
      </c>
    </row>
    <row r="7606" spans="1:3" hidden="1">
      <c r="A7606" t="b">
        <f ca="1"/>
        <v>0</v>
      </c>
      <c r="B7606" t="b">
        <f ca="1"/>
        <v>0</v>
      </c>
      <c r="C7606" t="b">
        <f ca="1"/>
        <v>0</v>
      </c>
    </row>
    <row r="7607" spans="1:3" hidden="1">
      <c r="A7607" t="b">
        <f ca="1"/>
        <v>0</v>
      </c>
      <c r="B7607" t="b">
        <f ca="1"/>
        <v>0</v>
      </c>
      <c r="C7607" t="b">
        <f ca="1"/>
        <v>0</v>
      </c>
    </row>
    <row r="7608" spans="1:3" hidden="1">
      <c r="A7608" t="b">
        <f ca="1"/>
        <v>0</v>
      </c>
      <c r="B7608" t="b">
        <f ca="1"/>
        <v>0</v>
      </c>
      <c r="C7608" t="b">
        <f ca="1"/>
        <v>0</v>
      </c>
    </row>
    <row r="7609" spans="1:3" hidden="1">
      <c r="A7609" t="b">
        <f ca="1"/>
        <v>0</v>
      </c>
      <c r="B7609" t="b">
        <f ca="1"/>
        <v>0</v>
      </c>
      <c r="C7609" t="b">
        <f ca="1"/>
        <v>0</v>
      </c>
    </row>
    <row r="7610" spans="1:3" hidden="1">
      <c r="A7610" t="b">
        <f ca="1"/>
        <v>0</v>
      </c>
      <c r="B7610" t="b">
        <f ca="1"/>
        <v>0</v>
      </c>
      <c r="C7610" t="b">
        <f ca="1"/>
        <v>0</v>
      </c>
    </row>
    <row r="7611" spans="1:3" hidden="1">
      <c r="A7611" t="b">
        <f ca="1"/>
        <v>0</v>
      </c>
      <c r="B7611" t="b">
        <f ca="1"/>
        <v>0</v>
      </c>
      <c r="C7611" t="b">
        <f ca="1"/>
        <v>0</v>
      </c>
    </row>
    <row r="7612" spans="1:3" hidden="1">
      <c r="A7612" t="b">
        <f ca="1"/>
        <v>0</v>
      </c>
      <c r="B7612" t="b">
        <f ca="1"/>
        <v>0</v>
      </c>
      <c r="C7612" t="b">
        <f ca="1"/>
        <v>0</v>
      </c>
    </row>
    <row r="7613" spans="1:3" hidden="1">
      <c r="A7613" t="b">
        <f ca="1"/>
        <v>0</v>
      </c>
      <c r="B7613" t="b">
        <f ca="1"/>
        <v>0</v>
      </c>
      <c r="C7613" t="b">
        <f ca="1"/>
        <v>0</v>
      </c>
    </row>
    <row r="7614" spans="1:3" hidden="1">
      <c r="A7614" t="b">
        <f ca="1"/>
        <v>0</v>
      </c>
      <c r="B7614" t="b">
        <f ca="1"/>
        <v>0</v>
      </c>
      <c r="C7614" t="b">
        <f ca="1"/>
        <v>0</v>
      </c>
    </row>
    <row r="7615" spans="1:3" hidden="1">
      <c r="A7615" t="b">
        <f ca="1"/>
        <v>0</v>
      </c>
      <c r="B7615" t="b">
        <f ca="1"/>
        <v>0</v>
      </c>
      <c r="C7615" t="b">
        <f ca="1"/>
        <v>0</v>
      </c>
    </row>
    <row r="7616" spans="1:3" hidden="1">
      <c r="A7616" t="b">
        <f ca="1"/>
        <v>0</v>
      </c>
      <c r="B7616" t="b">
        <f ca="1"/>
        <v>0</v>
      </c>
      <c r="C7616" t="b">
        <f ca="1"/>
        <v>0</v>
      </c>
    </row>
    <row r="7617" spans="1:3" hidden="1">
      <c r="A7617" t="b">
        <f ca="1"/>
        <v>0</v>
      </c>
      <c r="B7617" t="b">
        <f ca="1"/>
        <v>0</v>
      </c>
      <c r="C7617" t="b">
        <f ca="1"/>
        <v>0</v>
      </c>
    </row>
    <row r="7618" spans="1:3" hidden="1">
      <c r="A7618" t="b">
        <f ca="1"/>
        <v>0</v>
      </c>
      <c r="B7618" t="b">
        <f ca="1"/>
        <v>0</v>
      </c>
      <c r="C7618" t="b">
        <f ca="1"/>
        <v>0</v>
      </c>
    </row>
    <row r="7619" spans="1:3" hidden="1">
      <c r="A7619" t="b">
        <f ca="1"/>
        <v>0</v>
      </c>
      <c r="B7619" t="b">
        <f ca="1"/>
        <v>0</v>
      </c>
      <c r="C7619" t="b">
        <f ca="1"/>
        <v>0</v>
      </c>
    </row>
    <row r="7620" spans="1:3" hidden="1">
      <c r="A7620" t="b">
        <f ca="1"/>
        <v>0</v>
      </c>
      <c r="B7620" t="b">
        <f ca="1"/>
        <v>0</v>
      </c>
      <c r="C7620" t="b">
        <f ca="1"/>
        <v>0</v>
      </c>
    </row>
    <row r="7621" spans="1:3" hidden="1">
      <c r="A7621" t="b">
        <f ca="1"/>
        <v>0</v>
      </c>
      <c r="B7621" t="b">
        <f ca="1"/>
        <v>0</v>
      </c>
      <c r="C7621" t="b">
        <f ca="1"/>
        <v>0</v>
      </c>
    </row>
    <row r="7622" spans="1:3" hidden="1">
      <c r="A7622" t="b">
        <f ca="1"/>
        <v>0</v>
      </c>
      <c r="B7622" t="b">
        <f ca="1"/>
        <v>0</v>
      </c>
      <c r="C7622" t="b">
        <f ca="1"/>
        <v>0</v>
      </c>
    </row>
    <row r="7623" spans="1:3" hidden="1">
      <c r="A7623" t="b">
        <f ca="1"/>
        <v>0</v>
      </c>
      <c r="B7623" t="b">
        <f ca="1"/>
        <v>0</v>
      </c>
      <c r="C7623" t="b">
        <f ca="1"/>
        <v>0</v>
      </c>
    </row>
    <row r="7624" spans="1:3" hidden="1">
      <c r="A7624" t="b">
        <f ca="1"/>
        <v>0</v>
      </c>
      <c r="B7624" t="b">
        <f ca="1"/>
        <v>0</v>
      </c>
      <c r="C7624" t="b">
        <f ca="1"/>
        <v>0</v>
      </c>
    </row>
    <row r="7625" spans="1:3" hidden="1">
      <c r="A7625" t="b">
        <f ca="1"/>
        <v>0</v>
      </c>
      <c r="B7625" t="b">
        <f ca="1"/>
        <v>0</v>
      </c>
      <c r="C7625" t="b">
        <f ca="1"/>
        <v>0</v>
      </c>
    </row>
    <row r="7626" spans="1:3" hidden="1">
      <c r="A7626" t="b">
        <f ca="1"/>
        <v>0</v>
      </c>
      <c r="B7626" t="b">
        <f ca="1"/>
        <v>0</v>
      </c>
      <c r="C7626" t="b">
        <f ca="1"/>
        <v>0</v>
      </c>
    </row>
    <row r="7627" spans="1:3" hidden="1">
      <c r="A7627" t="b">
        <f ca="1"/>
        <v>0</v>
      </c>
      <c r="B7627" t="b">
        <f ca="1"/>
        <v>0</v>
      </c>
      <c r="C7627" t="b">
        <f ca="1"/>
        <v>0</v>
      </c>
    </row>
    <row r="7628" spans="1:3" hidden="1">
      <c r="A7628" t="b">
        <f ca="1"/>
        <v>0</v>
      </c>
      <c r="B7628" t="b">
        <f ca="1"/>
        <v>0</v>
      </c>
      <c r="C7628" t="b">
        <f ca="1"/>
        <v>0</v>
      </c>
    </row>
    <row r="7629" spans="1:3" hidden="1">
      <c r="A7629" t="b">
        <f ca="1"/>
        <v>0</v>
      </c>
      <c r="B7629" t="b">
        <f ca="1"/>
        <v>0</v>
      </c>
      <c r="C7629" t="b">
        <f ca="1"/>
        <v>0</v>
      </c>
    </row>
    <row r="7630" spans="1:3" hidden="1">
      <c r="A7630" t="b">
        <f ca="1"/>
        <v>0</v>
      </c>
      <c r="B7630" t="b">
        <f ca="1"/>
        <v>0</v>
      </c>
      <c r="C7630" t="b">
        <f ca="1"/>
        <v>0</v>
      </c>
    </row>
    <row r="7631" spans="1:3" hidden="1">
      <c r="A7631" t="b">
        <f ca="1"/>
        <v>0</v>
      </c>
      <c r="B7631" t="b">
        <f ca="1"/>
        <v>0</v>
      </c>
      <c r="C7631" t="b">
        <f ca="1"/>
        <v>0</v>
      </c>
    </row>
    <row r="7632" spans="1:3" hidden="1">
      <c r="A7632" t="b">
        <f ca="1"/>
        <v>0</v>
      </c>
      <c r="B7632" t="b">
        <f ca="1"/>
        <v>0</v>
      </c>
      <c r="C7632" t="b">
        <f ca="1"/>
        <v>0</v>
      </c>
    </row>
    <row r="7633" spans="1:3" hidden="1">
      <c r="A7633" t="b">
        <f ca="1"/>
        <v>0</v>
      </c>
      <c r="B7633" t="b">
        <f ca="1"/>
        <v>0</v>
      </c>
      <c r="C7633" t="b">
        <f ca="1"/>
        <v>0</v>
      </c>
    </row>
    <row r="7634" spans="1:3" hidden="1">
      <c r="A7634" t="b">
        <f ca="1"/>
        <v>0</v>
      </c>
      <c r="B7634" t="b">
        <f ca="1"/>
        <v>0</v>
      </c>
      <c r="C7634" t="b">
        <f ca="1"/>
        <v>0</v>
      </c>
    </row>
    <row r="7635" spans="1:3" hidden="1">
      <c r="A7635" t="b">
        <f ca="1"/>
        <v>0</v>
      </c>
      <c r="B7635" t="b">
        <f ca="1"/>
        <v>0</v>
      </c>
      <c r="C7635" t="b">
        <f ca="1"/>
        <v>0</v>
      </c>
    </row>
    <row r="7636" spans="1:3" hidden="1">
      <c r="A7636" t="b">
        <f ca="1"/>
        <v>0</v>
      </c>
      <c r="B7636" t="b">
        <f ca="1"/>
        <v>0</v>
      </c>
      <c r="C7636" t="b">
        <f ca="1"/>
        <v>0</v>
      </c>
    </row>
    <row r="7637" spans="1:3" hidden="1">
      <c r="A7637" t="b">
        <f ca="1"/>
        <v>0</v>
      </c>
      <c r="B7637" t="b">
        <f ca="1"/>
        <v>0</v>
      </c>
      <c r="C7637" t="b">
        <f ca="1"/>
        <v>0</v>
      </c>
    </row>
    <row r="7638" spans="1:3" hidden="1">
      <c r="A7638" t="b">
        <f ca="1"/>
        <v>0</v>
      </c>
      <c r="B7638" t="b">
        <f ca="1"/>
        <v>0</v>
      </c>
      <c r="C7638" t="b">
        <f ca="1"/>
        <v>0</v>
      </c>
    </row>
    <row r="7639" spans="1:3" hidden="1">
      <c r="A7639" t="b">
        <f ca="1"/>
        <v>0</v>
      </c>
      <c r="B7639" t="b">
        <f ca="1"/>
        <v>0</v>
      </c>
      <c r="C7639" t="b">
        <f ca="1"/>
        <v>0</v>
      </c>
    </row>
    <row r="7640" spans="1:3" hidden="1">
      <c r="A7640" t="b">
        <f ca="1"/>
        <v>0</v>
      </c>
      <c r="B7640" t="b">
        <f ca="1"/>
        <v>0</v>
      </c>
      <c r="C7640" t="b">
        <f ca="1"/>
        <v>0</v>
      </c>
    </row>
    <row r="7641" spans="1:3" hidden="1">
      <c r="A7641" t="b">
        <f ca="1"/>
        <v>0</v>
      </c>
      <c r="B7641" t="b">
        <f ca="1"/>
        <v>0</v>
      </c>
      <c r="C7641" t="b">
        <f ca="1"/>
        <v>0</v>
      </c>
    </row>
    <row r="7642" spans="1:3" hidden="1">
      <c r="A7642" t="b">
        <f ca="1"/>
        <v>0</v>
      </c>
      <c r="B7642" t="b">
        <f ca="1"/>
        <v>0</v>
      </c>
      <c r="C7642" t="b">
        <f ca="1"/>
        <v>0</v>
      </c>
    </row>
    <row r="7643" spans="1:3" hidden="1">
      <c r="A7643" t="b">
        <f ca="1"/>
        <v>0</v>
      </c>
      <c r="B7643" t="b">
        <f ca="1"/>
        <v>0</v>
      </c>
      <c r="C7643" t="b">
        <f ca="1"/>
        <v>0</v>
      </c>
    </row>
    <row r="7644" spans="1:3" hidden="1">
      <c r="A7644" t="b">
        <f ca="1"/>
        <v>0</v>
      </c>
      <c r="B7644" t="b">
        <f ca="1"/>
        <v>0</v>
      </c>
      <c r="C7644" t="b">
        <f ca="1"/>
        <v>0</v>
      </c>
    </row>
    <row r="7645" spans="1:3" hidden="1">
      <c r="A7645" t="b">
        <f ca="1"/>
        <v>0</v>
      </c>
      <c r="B7645" t="b">
        <f ca="1"/>
        <v>0</v>
      </c>
      <c r="C7645" t="b">
        <f ca="1"/>
        <v>0</v>
      </c>
    </row>
    <row r="7646" spans="1:3" hidden="1">
      <c r="A7646" t="b">
        <f ca="1"/>
        <v>0</v>
      </c>
      <c r="B7646" t="b">
        <f ca="1"/>
        <v>0</v>
      </c>
      <c r="C7646" t="b">
        <f ca="1"/>
        <v>0</v>
      </c>
    </row>
    <row r="7647" spans="1:3" hidden="1">
      <c r="A7647" t="b">
        <f ca="1"/>
        <v>0</v>
      </c>
      <c r="B7647" t="b">
        <f ca="1"/>
        <v>0</v>
      </c>
      <c r="C7647" t="b">
        <f ca="1"/>
        <v>0</v>
      </c>
    </row>
    <row r="7648" spans="1:3" hidden="1">
      <c r="A7648" t="b">
        <f ca="1"/>
        <v>0</v>
      </c>
      <c r="B7648" t="b">
        <f ca="1"/>
        <v>0</v>
      </c>
      <c r="C7648" t="b">
        <f ca="1"/>
        <v>0</v>
      </c>
    </row>
    <row r="7649" spans="1:3" hidden="1">
      <c r="A7649" t="b">
        <f ca="1"/>
        <v>0</v>
      </c>
      <c r="B7649" t="b">
        <f ca="1"/>
        <v>0</v>
      </c>
      <c r="C7649" t="b">
        <f ca="1"/>
        <v>0</v>
      </c>
    </row>
    <row r="7650" spans="1:3" hidden="1">
      <c r="A7650" t="b">
        <f ca="1"/>
        <v>0</v>
      </c>
      <c r="B7650" t="b">
        <f ca="1"/>
        <v>0</v>
      </c>
      <c r="C7650" t="b">
        <f ca="1"/>
        <v>0</v>
      </c>
    </row>
    <row r="7651" spans="1:3" hidden="1">
      <c r="A7651" t="b">
        <f ca="1"/>
        <v>0</v>
      </c>
      <c r="B7651" t="b">
        <f ca="1"/>
        <v>0</v>
      </c>
      <c r="C7651" t="b">
        <f ca="1"/>
        <v>0</v>
      </c>
    </row>
    <row r="7652" spans="1:3" hidden="1">
      <c r="A7652" t="b">
        <f ca="1"/>
        <v>0</v>
      </c>
      <c r="B7652" t="b">
        <f ca="1"/>
        <v>0</v>
      </c>
      <c r="C7652" t="b">
        <f ca="1"/>
        <v>0</v>
      </c>
    </row>
    <row r="7653" spans="1:3" hidden="1">
      <c r="A7653" t="b">
        <f ca="1"/>
        <v>0</v>
      </c>
      <c r="B7653" t="b">
        <f ca="1"/>
        <v>0</v>
      </c>
      <c r="C7653" t="b">
        <f ca="1"/>
        <v>0</v>
      </c>
    </row>
    <row r="7654" spans="1:3" hidden="1">
      <c r="A7654" t="b">
        <f ca="1"/>
        <v>0</v>
      </c>
      <c r="B7654" t="b">
        <f ca="1"/>
        <v>0</v>
      </c>
      <c r="C7654" t="b">
        <f ca="1"/>
        <v>0</v>
      </c>
    </row>
    <row r="7655" spans="1:3" hidden="1">
      <c r="A7655" t="b">
        <f ca="1"/>
        <v>0</v>
      </c>
      <c r="B7655" t="b">
        <f ca="1"/>
        <v>0</v>
      </c>
      <c r="C7655" t="b">
        <f ca="1"/>
        <v>0</v>
      </c>
    </row>
    <row r="7656" spans="1:3" hidden="1">
      <c r="A7656" t="b">
        <f ca="1"/>
        <v>0</v>
      </c>
      <c r="B7656" t="b">
        <f ca="1"/>
        <v>0</v>
      </c>
      <c r="C7656" t="b">
        <f ca="1"/>
        <v>0</v>
      </c>
    </row>
    <row r="7657" spans="1:3" hidden="1">
      <c r="A7657" t="b">
        <f ca="1"/>
        <v>0</v>
      </c>
      <c r="B7657" t="b">
        <f ca="1"/>
        <v>0</v>
      </c>
      <c r="C7657" t="b">
        <f ca="1"/>
        <v>0</v>
      </c>
    </row>
    <row r="7658" spans="1:3" hidden="1">
      <c r="A7658" t="b">
        <f ca="1"/>
        <v>0</v>
      </c>
      <c r="B7658" t="b">
        <f ca="1"/>
        <v>0</v>
      </c>
      <c r="C7658" t="b">
        <f ca="1"/>
        <v>0</v>
      </c>
    </row>
    <row r="7659" spans="1:3" hidden="1">
      <c r="A7659" t="b">
        <f ca="1"/>
        <v>0</v>
      </c>
      <c r="B7659" t="b">
        <f ca="1"/>
        <v>0</v>
      </c>
      <c r="C7659" t="b">
        <f ca="1"/>
        <v>0</v>
      </c>
    </row>
    <row r="7660" spans="1:3" hidden="1">
      <c r="A7660" t="b">
        <f ca="1"/>
        <v>0</v>
      </c>
      <c r="B7660" t="b">
        <f ca="1"/>
        <v>0</v>
      </c>
      <c r="C7660" t="b">
        <f ca="1"/>
        <v>0</v>
      </c>
    </row>
    <row r="7661" spans="1:3" hidden="1">
      <c r="A7661" t="b">
        <f ca="1"/>
        <v>0</v>
      </c>
      <c r="B7661" t="b">
        <f ca="1"/>
        <v>0</v>
      </c>
      <c r="C7661" t="b">
        <f ca="1"/>
        <v>0</v>
      </c>
    </row>
    <row r="7662" spans="1:3" hidden="1">
      <c r="A7662" t="b">
        <f ca="1"/>
        <v>0</v>
      </c>
      <c r="B7662" t="b">
        <f ca="1"/>
        <v>0</v>
      </c>
      <c r="C7662" t="b">
        <f ca="1"/>
        <v>0</v>
      </c>
    </row>
    <row r="7663" spans="1:3" hidden="1">
      <c r="A7663" t="b">
        <f ca="1"/>
        <v>0</v>
      </c>
      <c r="B7663" t="b">
        <f ca="1"/>
        <v>0</v>
      </c>
      <c r="C7663" t="b">
        <f ca="1"/>
        <v>0</v>
      </c>
    </row>
    <row r="7664" spans="1:3" hidden="1">
      <c r="A7664" t="b">
        <f ca="1"/>
        <v>0</v>
      </c>
      <c r="B7664" t="b">
        <f ca="1"/>
        <v>0</v>
      </c>
      <c r="C7664" t="b">
        <f ca="1"/>
        <v>0</v>
      </c>
    </row>
    <row r="7665" spans="1:3" hidden="1">
      <c r="A7665" t="b">
        <f ca="1"/>
        <v>0</v>
      </c>
      <c r="B7665" t="b">
        <f ca="1"/>
        <v>0</v>
      </c>
      <c r="C7665" t="b">
        <f ca="1"/>
        <v>0</v>
      </c>
    </row>
    <row r="7666" spans="1:3" hidden="1">
      <c r="A7666" t="b">
        <f ca="1"/>
        <v>0</v>
      </c>
      <c r="B7666" t="b">
        <f ca="1"/>
        <v>0</v>
      </c>
      <c r="C7666" t="b">
        <f ca="1"/>
        <v>0</v>
      </c>
    </row>
    <row r="7667" spans="1:3" hidden="1">
      <c r="A7667" t="b">
        <f ca="1"/>
        <v>0</v>
      </c>
      <c r="B7667" t="b">
        <f ca="1"/>
        <v>0</v>
      </c>
      <c r="C7667" t="b">
        <f ca="1"/>
        <v>0</v>
      </c>
    </row>
    <row r="7668" spans="1:3" hidden="1">
      <c r="A7668" t="b">
        <f ca="1"/>
        <v>0</v>
      </c>
      <c r="B7668" t="b">
        <f ca="1"/>
        <v>0</v>
      </c>
      <c r="C7668" t="b">
        <f ca="1"/>
        <v>0</v>
      </c>
    </row>
    <row r="7669" spans="1:3" hidden="1">
      <c r="A7669" t="b">
        <f ca="1"/>
        <v>0</v>
      </c>
      <c r="B7669" t="b">
        <f ca="1"/>
        <v>0</v>
      </c>
      <c r="C7669" t="b">
        <f ca="1"/>
        <v>0</v>
      </c>
    </row>
    <row r="7670" spans="1:3" hidden="1">
      <c r="A7670" t="b">
        <f ca="1"/>
        <v>0</v>
      </c>
      <c r="B7670" t="b">
        <f ca="1"/>
        <v>0</v>
      </c>
      <c r="C7670" t="b">
        <f ca="1"/>
        <v>0</v>
      </c>
    </row>
    <row r="7671" spans="1:3" hidden="1">
      <c r="A7671" t="b">
        <f ca="1"/>
        <v>0</v>
      </c>
      <c r="B7671" t="b">
        <f ca="1"/>
        <v>0</v>
      </c>
      <c r="C7671" t="b">
        <f ca="1"/>
        <v>0</v>
      </c>
    </row>
    <row r="7672" spans="1:3" hidden="1">
      <c r="A7672" t="b">
        <f ca="1"/>
        <v>0</v>
      </c>
      <c r="B7672" t="b">
        <f ca="1"/>
        <v>0</v>
      </c>
      <c r="C7672" t="b">
        <f ca="1"/>
        <v>0</v>
      </c>
    </row>
    <row r="7673" spans="1:3" hidden="1">
      <c r="A7673" t="b">
        <f ca="1"/>
        <v>0</v>
      </c>
      <c r="B7673" t="b">
        <f ca="1"/>
        <v>0</v>
      </c>
      <c r="C7673" t="b">
        <f ca="1"/>
        <v>0</v>
      </c>
    </row>
    <row r="7674" spans="1:3" hidden="1">
      <c r="A7674" t="b">
        <f ca="1"/>
        <v>0</v>
      </c>
      <c r="B7674" t="b">
        <f ca="1"/>
        <v>0</v>
      </c>
      <c r="C7674" t="b">
        <f ca="1"/>
        <v>0</v>
      </c>
    </row>
    <row r="7675" spans="1:3" hidden="1">
      <c r="A7675" t="b">
        <f ca="1"/>
        <v>0</v>
      </c>
      <c r="B7675" t="b">
        <f ca="1"/>
        <v>0</v>
      </c>
      <c r="C7675" t="b">
        <f ca="1"/>
        <v>0</v>
      </c>
    </row>
    <row r="7676" spans="1:3" hidden="1">
      <c r="A7676" t="b">
        <f ca="1"/>
        <v>0</v>
      </c>
      <c r="B7676" t="b">
        <f ca="1"/>
        <v>0</v>
      </c>
      <c r="C7676" t="b">
        <f ca="1"/>
        <v>0</v>
      </c>
    </row>
    <row r="7677" spans="1:3" hidden="1">
      <c r="A7677" t="b">
        <f ca="1"/>
        <v>0</v>
      </c>
      <c r="B7677" t="b">
        <f ca="1"/>
        <v>0</v>
      </c>
      <c r="C7677" t="b">
        <f ca="1"/>
        <v>0</v>
      </c>
    </row>
    <row r="7678" spans="1:3" hidden="1">
      <c r="A7678" t="b">
        <f ca="1"/>
        <v>0</v>
      </c>
      <c r="B7678" t="b">
        <f ca="1"/>
        <v>0</v>
      </c>
      <c r="C7678" t="b">
        <f ca="1"/>
        <v>0</v>
      </c>
    </row>
    <row r="7679" spans="1:3" hidden="1">
      <c r="A7679" t="b">
        <f ca="1"/>
        <v>0</v>
      </c>
      <c r="B7679" t="b">
        <f ca="1"/>
        <v>0</v>
      </c>
      <c r="C7679" t="b">
        <f ca="1"/>
        <v>0</v>
      </c>
    </row>
    <row r="7680" spans="1:3" hidden="1">
      <c r="A7680" t="b">
        <f ca="1"/>
        <v>0</v>
      </c>
      <c r="B7680" t="b">
        <f ca="1"/>
        <v>0</v>
      </c>
      <c r="C7680" t="b">
        <f ca="1"/>
        <v>0</v>
      </c>
    </row>
    <row r="7681" spans="1:3" hidden="1">
      <c r="A7681" t="b">
        <f ca="1"/>
        <v>0</v>
      </c>
      <c r="B7681" t="b">
        <f ca="1"/>
        <v>0</v>
      </c>
      <c r="C7681" t="b">
        <f ca="1"/>
        <v>0</v>
      </c>
    </row>
    <row r="7682" spans="1:3" hidden="1">
      <c r="A7682" t="b">
        <f ca="1"/>
        <v>0</v>
      </c>
      <c r="B7682" t="b">
        <f ca="1"/>
        <v>0</v>
      </c>
      <c r="C7682" t="b">
        <f ca="1"/>
        <v>0</v>
      </c>
    </row>
    <row r="7683" spans="1:3" hidden="1">
      <c r="A7683" t="b">
        <f ca="1"/>
        <v>0</v>
      </c>
      <c r="B7683" t="b">
        <f ca="1"/>
        <v>0</v>
      </c>
      <c r="C7683" t="b">
        <f ca="1"/>
        <v>0</v>
      </c>
    </row>
    <row r="7684" spans="1:3" hidden="1">
      <c r="A7684" t="b">
        <f ca="1"/>
        <v>0</v>
      </c>
      <c r="B7684" t="b">
        <f ca="1"/>
        <v>0</v>
      </c>
      <c r="C7684" t="b">
        <f ca="1"/>
        <v>0</v>
      </c>
    </row>
    <row r="7685" spans="1:3" hidden="1">
      <c r="A7685" t="b">
        <f ca="1"/>
        <v>0</v>
      </c>
      <c r="B7685" t="b">
        <f ca="1"/>
        <v>0</v>
      </c>
      <c r="C7685" t="b">
        <f ca="1"/>
        <v>0</v>
      </c>
    </row>
    <row r="7686" spans="1:3" hidden="1">
      <c r="A7686" t="b">
        <f ca="1"/>
        <v>0</v>
      </c>
      <c r="B7686" t="b">
        <f ca="1"/>
        <v>0</v>
      </c>
      <c r="C7686" t="b">
        <f ca="1"/>
        <v>0</v>
      </c>
    </row>
    <row r="7687" spans="1:3" hidden="1">
      <c r="A7687" t="b">
        <f ca="1"/>
        <v>0</v>
      </c>
      <c r="B7687" t="b">
        <f ca="1"/>
        <v>0</v>
      </c>
      <c r="C7687" t="b">
        <f ca="1"/>
        <v>0</v>
      </c>
    </row>
    <row r="7688" spans="1:3" hidden="1">
      <c r="A7688" t="b">
        <f ca="1"/>
        <v>0</v>
      </c>
      <c r="B7688" t="b">
        <f ca="1"/>
        <v>0</v>
      </c>
      <c r="C7688" t="b">
        <f ca="1"/>
        <v>0</v>
      </c>
    </row>
    <row r="7689" spans="1:3" hidden="1">
      <c r="A7689" t="b">
        <f ca="1"/>
        <v>0</v>
      </c>
      <c r="B7689" t="b">
        <f ca="1"/>
        <v>0</v>
      </c>
      <c r="C7689" t="b">
        <f ca="1"/>
        <v>0</v>
      </c>
    </row>
    <row r="7690" spans="1:3" hidden="1">
      <c r="A7690" t="b">
        <f ca="1"/>
        <v>0</v>
      </c>
      <c r="B7690" t="b">
        <f ca="1"/>
        <v>0</v>
      </c>
      <c r="C7690" t="b">
        <f ca="1"/>
        <v>0</v>
      </c>
    </row>
    <row r="7691" spans="1:3" hidden="1">
      <c r="A7691" t="b">
        <f ca="1"/>
        <v>0</v>
      </c>
      <c r="B7691" t="b">
        <f ca="1"/>
        <v>0</v>
      </c>
      <c r="C7691" t="b">
        <f ca="1"/>
        <v>0</v>
      </c>
    </row>
    <row r="7692" spans="1:3" hidden="1">
      <c r="A7692" t="b">
        <f ca="1"/>
        <v>0</v>
      </c>
      <c r="B7692" t="b">
        <f ca="1"/>
        <v>0</v>
      </c>
      <c r="C7692" t="b">
        <f ca="1"/>
        <v>0</v>
      </c>
    </row>
    <row r="7693" spans="1:3" hidden="1">
      <c r="A7693" t="b">
        <f ca="1"/>
        <v>0</v>
      </c>
      <c r="B7693" t="b">
        <f ca="1"/>
        <v>0</v>
      </c>
      <c r="C7693" t="b">
        <f ca="1"/>
        <v>0</v>
      </c>
    </row>
    <row r="7694" spans="1:3" hidden="1">
      <c r="A7694" t="b">
        <f ca="1"/>
        <v>0</v>
      </c>
      <c r="B7694" t="b">
        <f ca="1"/>
        <v>0</v>
      </c>
      <c r="C7694" t="b">
        <f ca="1"/>
        <v>0</v>
      </c>
    </row>
    <row r="7695" spans="1:3" hidden="1">
      <c r="A7695" t="b">
        <f ca="1"/>
        <v>0</v>
      </c>
      <c r="B7695" t="b">
        <f ca="1"/>
        <v>0</v>
      </c>
      <c r="C7695" t="b">
        <f ca="1"/>
        <v>0</v>
      </c>
    </row>
    <row r="7696" spans="1:3" hidden="1">
      <c r="A7696" t="b">
        <f ca="1"/>
        <v>0</v>
      </c>
      <c r="B7696" t="b">
        <f ca="1"/>
        <v>0</v>
      </c>
      <c r="C7696" t="b">
        <f ca="1"/>
        <v>0</v>
      </c>
    </row>
    <row r="7697" spans="1:3" hidden="1">
      <c r="A7697" t="b">
        <f ca="1"/>
        <v>0</v>
      </c>
      <c r="B7697" t="b">
        <f ca="1"/>
        <v>0</v>
      </c>
      <c r="C7697" t="b">
        <f ca="1"/>
        <v>0</v>
      </c>
    </row>
    <row r="7698" spans="1:3" hidden="1">
      <c r="A7698" t="b">
        <f ca="1"/>
        <v>0</v>
      </c>
      <c r="B7698" t="b">
        <f ca="1"/>
        <v>0</v>
      </c>
      <c r="C7698" t="b">
        <f ca="1"/>
        <v>0</v>
      </c>
    </row>
    <row r="7699" spans="1:3" hidden="1">
      <c r="A7699" t="b">
        <f ca="1"/>
        <v>0</v>
      </c>
      <c r="B7699" t="b">
        <f ca="1"/>
        <v>0</v>
      </c>
      <c r="C7699" t="b">
        <f ca="1"/>
        <v>0</v>
      </c>
    </row>
    <row r="7700" spans="1:3" hidden="1">
      <c r="A7700" t="b">
        <f ca="1"/>
        <v>0</v>
      </c>
      <c r="B7700" t="b">
        <f ca="1"/>
        <v>0</v>
      </c>
      <c r="C7700" t="b">
        <f ca="1"/>
        <v>0</v>
      </c>
    </row>
    <row r="7701" spans="1:3" hidden="1">
      <c r="A7701" t="b">
        <f ca="1"/>
        <v>0</v>
      </c>
      <c r="B7701" t="b">
        <f ca="1"/>
        <v>0</v>
      </c>
      <c r="C7701" t="b">
        <f ca="1"/>
        <v>0</v>
      </c>
    </row>
    <row r="7702" spans="1:3" hidden="1">
      <c r="A7702" t="b">
        <f ca="1"/>
        <v>0</v>
      </c>
      <c r="B7702" t="b">
        <f ca="1"/>
        <v>0</v>
      </c>
      <c r="C7702" t="b">
        <f ca="1"/>
        <v>0</v>
      </c>
    </row>
    <row r="7703" spans="1:3" hidden="1">
      <c r="A7703" t="b">
        <f ca="1"/>
        <v>0</v>
      </c>
      <c r="B7703" t="b">
        <f ca="1"/>
        <v>0</v>
      </c>
      <c r="C7703" t="b">
        <f ca="1"/>
        <v>0</v>
      </c>
    </row>
    <row r="7704" spans="1:3" hidden="1">
      <c r="A7704" t="b">
        <f ca="1"/>
        <v>0</v>
      </c>
      <c r="B7704" t="b">
        <f ca="1"/>
        <v>0</v>
      </c>
      <c r="C7704" t="b">
        <f ca="1"/>
        <v>0</v>
      </c>
    </row>
    <row r="7705" spans="1:3" hidden="1">
      <c r="A7705" t="b">
        <f ca="1"/>
        <v>0</v>
      </c>
      <c r="B7705" t="b">
        <f ca="1"/>
        <v>0</v>
      </c>
      <c r="C7705" t="b">
        <f ca="1"/>
        <v>0</v>
      </c>
    </row>
    <row r="7706" spans="1:3" hidden="1">
      <c r="A7706" t="b">
        <f ca="1"/>
        <v>0</v>
      </c>
      <c r="B7706" t="b">
        <f ca="1"/>
        <v>0</v>
      </c>
      <c r="C7706" t="b">
        <f ca="1"/>
        <v>0</v>
      </c>
    </row>
    <row r="7707" spans="1:3" hidden="1">
      <c r="A7707" t="b">
        <f ca="1"/>
        <v>0</v>
      </c>
      <c r="B7707" t="b">
        <f ca="1"/>
        <v>0</v>
      </c>
      <c r="C7707" t="b">
        <f ca="1"/>
        <v>0</v>
      </c>
    </row>
    <row r="7708" spans="1:3" hidden="1">
      <c r="A7708" t="b">
        <f ca="1"/>
        <v>0</v>
      </c>
      <c r="B7708" t="b">
        <f ca="1"/>
        <v>0</v>
      </c>
      <c r="C7708" t="b">
        <f ca="1"/>
        <v>0</v>
      </c>
    </row>
    <row r="7709" spans="1:3" hidden="1">
      <c r="A7709" t="b">
        <f ca="1"/>
        <v>0</v>
      </c>
      <c r="B7709" t="b">
        <f ca="1"/>
        <v>0</v>
      </c>
      <c r="C7709" t="b">
        <f ca="1"/>
        <v>0</v>
      </c>
    </row>
    <row r="7710" spans="1:3" hidden="1">
      <c r="A7710" t="b">
        <f ca="1"/>
        <v>0</v>
      </c>
      <c r="B7710" t="b">
        <f ca="1"/>
        <v>0</v>
      </c>
      <c r="C7710" t="b">
        <f ca="1"/>
        <v>0</v>
      </c>
    </row>
    <row r="7711" spans="1:3" hidden="1">
      <c r="A7711" t="b">
        <f ca="1"/>
        <v>0</v>
      </c>
      <c r="B7711" t="b">
        <f ca="1"/>
        <v>0</v>
      </c>
      <c r="C7711" t="b">
        <f ca="1"/>
        <v>0</v>
      </c>
    </row>
    <row r="7712" spans="1:3" hidden="1">
      <c r="A7712" t="b">
        <f ca="1"/>
        <v>0</v>
      </c>
      <c r="B7712" t="b">
        <f ca="1"/>
        <v>0</v>
      </c>
      <c r="C7712" t="b">
        <f ca="1"/>
        <v>0</v>
      </c>
    </row>
    <row r="7713" spans="1:3" hidden="1">
      <c r="A7713" t="b">
        <f ca="1"/>
        <v>0</v>
      </c>
      <c r="B7713" t="b">
        <f ca="1"/>
        <v>0</v>
      </c>
      <c r="C7713" t="b">
        <f ca="1"/>
        <v>0</v>
      </c>
    </row>
    <row r="7714" spans="1:3" hidden="1">
      <c r="A7714" t="b">
        <f ca="1"/>
        <v>0</v>
      </c>
      <c r="B7714" t="b">
        <f ca="1"/>
        <v>0</v>
      </c>
      <c r="C7714" t="b">
        <f ca="1"/>
        <v>0</v>
      </c>
    </row>
    <row r="7715" spans="1:3" hidden="1">
      <c r="A7715" t="b">
        <f ca="1"/>
        <v>0</v>
      </c>
      <c r="B7715" t="b">
        <f ca="1"/>
        <v>0</v>
      </c>
      <c r="C7715" t="b">
        <f ca="1"/>
        <v>0</v>
      </c>
    </row>
    <row r="7716" spans="1:3" hidden="1">
      <c r="A7716" t="b">
        <f ca="1"/>
        <v>0</v>
      </c>
      <c r="B7716" t="b">
        <f ca="1"/>
        <v>0</v>
      </c>
      <c r="C7716" t="b">
        <f ca="1"/>
        <v>0</v>
      </c>
    </row>
    <row r="7717" spans="1:3" hidden="1">
      <c r="A7717" t="b">
        <f ca="1"/>
        <v>0</v>
      </c>
      <c r="B7717" t="b">
        <f ca="1"/>
        <v>0</v>
      </c>
      <c r="C7717" t="b">
        <f ca="1"/>
        <v>0</v>
      </c>
    </row>
    <row r="7718" spans="1:3" hidden="1">
      <c r="A7718" t="b">
        <f ca="1"/>
        <v>0</v>
      </c>
      <c r="B7718" t="b">
        <f ca="1"/>
        <v>0</v>
      </c>
      <c r="C7718" t="b">
        <f ca="1"/>
        <v>0</v>
      </c>
    </row>
    <row r="7719" spans="1:3" hidden="1">
      <c r="A7719" t="b">
        <f ca="1"/>
        <v>0</v>
      </c>
      <c r="B7719" t="b">
        <f ca="1"/>
        <v>0</v>
      </c>
      <c r="C7719" t="b">
        <f ca="1"/>
        <v>0</v>
      </c>
    </row>
    <row r="7720" spans="1:3" hidden="1">
      <c r="A7720" t="b">
        <f ca="1"/>
        <v>0</v>
      </c>
      <c r="B7720" t="b">
        <f ca="1"/>
        <v>0</v>
      </c>
      <c r="C7720" t="b">
        <f ca="1"/>
        <v>0</v>
      </c>
    </row>
    <row r="7721" spans="1:3" hidden="1">
      <c r="A7721" t="b">
        <f ca="1"/>
        <v>0</v>
      </c>
      <c r="B7721" t="b">
        <f ca="1"/>
        <v>0</v>
      </c>
      <c r="C7721" t="b">
        <f ca="1"/>
        <v>0</v>
      </c>
    </row>
    <row r="7722" spans="1:3" hidden="1">
      <c r="A7722" t="b">
        <f ca="1"/>
        <v>0</v>
      </c>
      <c r="B7722" t="b">
        <f ca="1"/>
        <v>0</v>
      </c>
      <c r="C7722" t="b">
        <f ca="1"/>
        <v>0</v>
      </c>
    </row>
    <row r="7723" spans="1:3" hidden="1">
      <c r="A7723" t="b">
        <f ca="1"/>
        <v>0</v>
      </c>
      <c r="B7723" t="b">
        <f ca="1"/>
        <v>0</v>
      </c>
      <c r="C7723" t="b">
        <f ca="1"/>
        <v>0</v>
      </c>
    </row>
    <row r="7724" spans="1:3" hidden="1">
      <c r="A7724" t="b">
        <f ca="1"/>
        <v>0</v>
      </c>
      <c r="B7724" t="b">
        <f ca="1"/>
        <v>0</v>
      </c>
      <c r="C7724" t="b">
        <f ca="1"/>
        <v>0</v>
      </c>
    </row>
    <row r="7725" spans="1:3" hidden="1">
      <c r="A7725" t="b">
        <f ca="1"/>
        <v>0</v>
      </c>
      <c r="B7725" t="b">
        <f ca="1"/>
        <v>0</v>
      </c>
      <c r="C7725" t="b">
        <f ca="1"/>
        <v>0</v>
      </c>
    </row>
    <row r="7726" spans="1:3" hidden="1">
      <c r="A7726" t="b">
        <f ca="1"/>
        <v>0</v>
      </c>
      <c r="B7726" t="b">
        <f ca="1"/>
        <v>0</v>
      </c>
      <c r="C7726" t="b">
        <f ca="1"/>
        <v>0</v>
      </c>
    </row>
    <row r="7727" spans="1:3" hidden="1">
      <c r="A7727" t="b">
        <f ca="1"/>
        <v>0</v>
      </c>
      <c r="B7727" t="b">
        <f ca="1"/>
        <v>0</v>
      </c>
      <c r="C7727" t="b">
        <f ca="1"/>
        <v>0</v>
      </c>
    </row>
    <row r="7728" spans="1:3" hidden="1">
      <c r="A7728" t="b">
        <f ca="1"/>
        <v>0</v>
      </c>
      <c r="B7728" t="b">
        <f ca="1"/>
        <v>0</v>
      </c>
      <c r="C7728" t="b">
        <f ca="1"/>
        <v>0</v>
      </c>
    </row>
    <row r="7729" spans="1:3" hidden="1">
      <c r="A7729" t="b">
        <f ca="1"/>
        <v>0</v>
      </c>
      <c r="B7729" t="b">
        <f ca="1"/>
        <v>0</v>
      </c>
      <c r="C7729" t="b">
        <f ca="1"/>
        <v>0</v>
      </c>
    </row>
    <row r="7730" spans="1:3" hidden="1">
      <c r="A7730" t="b">
        <f ca="1"/>
        <v>0</v>
      </c>
      <c r="B7730" t="b">
        <f ca="1"/>
        <v>0</v>
      </c>
      <c r="C7730" t="b">
        <f ca="1"/>
        <v>0</v>
      </c>
    </row>
    <row r="7731" spans="1:3" hidden="1">
      <c r="A7731" t="b">
        <f ca="1"/>
        <v>0</v>
      </c>
      <c r="B7731" t="b">
        <f ca="1"/>
        <v>0</v>
      </c>
      <c r="C7731" t="b">
        <f ca="1"/>
        <v>0</v>
      </c>
    </row>
    <row r="7732" spans="1:3" hidden="1">
      <c r="A7732" t="b">
        <f ca="1"/>
        <v>0</v>
      </c>
      <c r="B7732" t="b">
        <f ca="1"/>
        <v>0</v>
      </c>
      <c r="C7732" t="b">
        <f ca="1"/>
        <v>0</v>
      </c>
    </row>
    <row r="7733" spans="1:3" hidden="1">
      <c r="A7733" t="b">
        <f ca="1"/>
        <v>0</v>
      </c>
      <c r="B7733" t="b">
        <f ca="1"/>
        <v>0</v>
      </c>
      <c r="C7733" t="b">
        <f ca="1"/>
        <v>0</v>
      </c>
    </row>
    <row r="7734" spans="1:3" hidden="1">
      <c r="A7734" t="b">
        <f ca="1"/>
        <v>0</v>
      </c>
      <c r="B7734" t="b">
        <f ca="1"/>
        <v>0</v>
      </c>
      <c r="C7734" t="b">
        <f ca="1"/>
        <v>0</v>
      </c>
    </row>
    <row r="7735" spans="1:3" hidden="1">
      <c r="A7735" t="b">
        <f ca="1"/>
        <v>0</v>
      </c>
      <c r="B7735" t="b">
        <f ca="1"/>
        <v>0</v>
      </c>
      <c r="C7735" t="b">
        <f ca="1"/>
        <v>0</v>
      </c>
    </row>
    <row r="7736" spans="1:3" hidden="1">
      <c r="A7736" t="b">
        <f ca="1"/>
        <v>0</v>
      </c>
      <c r="B7736" t="b">
        <f ca="1"/>
        <v>0</v>
      </c>
      <c r="C7736" t="b">
        <f ca="1"/>
        <v>0</v>
      </c>
    </row>
    <row r="7737" spans="1:3" hidden="1">
      <c r="A7737" t="b">
        <f ca="1"/>
        <v>0</v>
      </c>
      <c r="B7737" t="b">
        <f ca="1"/>
        <v>0</v>
      </c>
      <c r="C7737" t="b">
        <f ca="1"/>
        <v>0</v>
      </c>
    </row>
    <row r="7738" spans="1:3" hidden="1">
      <c r="A7738" t="b">
        <f ca="1"/>
        <v>0</v>
      </c>
      <c r="B7738" t="b">
        <f ca="1"/>
        <v>0</v>
      </c>
      <c r="C7738" t="b">
        <f ca="1"/>
        <v>0</v>
      </c>
    </row>
    <row r="7739" spans="1:3" hidden="1">
      <c r="A7739" t="b">
        <f ca="1"/>
        <v>0</v>
      </c>
      <c r="B7739" t="b">
        <f ca="1"/>
        <v>0</v>
      </c>
      <c r="C7739" t="b">
        <f ca="1"/>
        <v>0</v>
      </c>
    </row>
    <row r="7740" spans="1:3" hidden="1">
      <c r="A7740" t="b">
        <f ca="1"/>
        <v>0</v>
      </c>
      <c r="B7740" t="b">
        <f ca="1"/>
        <v>0</v>
      </c>
      <c r="C7740" t="b">
        <f ca="1"/>
        <v>0</v>
      </c>
    </row>
    <row r="7741" spans="1:3" hidden="1">
      <c r="A7741" t="b">
        <f ca="1"/>
        <v>0</v>
      </c>
      <c r="B7741" t="b">
        <f ca="1"/>
        <v>0</v>
      </c>
      <c r="C7741" t="b">
        <f ca="1"/>
        <v>0</v>
      </c>
    </row>
    <row r="7742" spans="1:3" hidden="1">
      <c r="A7742" t="b">
        <f ca="1"/>
        <v>0</v>
      </c>
      <c r="B7742" t="b">
        <f ca="1"/>
        <v>0</v>
      </c>
      <c r="C7742" t="b">
        <f ca="1"/>
        <v>0</v>
      </c>
    </row>
    <row r="7743" spans="1:3" hidden="1">
      <c r="A7743" t="b">
        <f ca="1"/>
        <v>0</v>
      </c>
      <c r="B7743" t="b">
        <f ca="1"/>
        <v>0</v>
      </c>
      <c r="C7743" t="b">
        <f ca="1"/>
        <v>0</v>
      </c>
    </row>
    <row r="7744" spans="1:3" hidden="1">
      <c r="A7744" t="b">
        <f ca="1"/>
        <v>0</v>
      </c>
      <c r="B7744" t="b">
        <f ca="1"/>
        <v>0</v>
      </c>
      <c r="C7744" t="b">
        <f ca="1"/>
        <v>0</v>
      </c>
    </row>
    <row r="7745" spans="1:3" hidden="1">
      <c r="A7745" t="b">
        <f ca="1"/>
        <v>0</v>
      </c>
      <c r="B7745" t="b">
        <f ca="1"/>
        <v>0</v>
      </c>
      <c r="C7745" t="b">
        <f ca="1"/>
        <v>0</v>
      </c>
    </row>
    <row r="7746" spans="1:3" hidden="1">
      <c r="A7746" t="b">
        <f ca="1"/>
        <v>0</v>
      </c>
      <c r="B7746" t="b">
        <f ca="1"/>
        <v>0</v>
      </c>
      <c r="C7746" t="b">
        <f ca="1"/>
        <v>0</v>
      </c>
    </row>
    <row r="7747" spans="1:3" hidden="1">
      <c r="A7747" t="b">
        <f ca="1"/>
        <v>0</v>
      </c>
      <c r="B7747" t="b">
        <f ca="1"/>
        <v>0</v>
      </c>
      <c r="C7747" t="b">
        <f ca="1"/>
        <v>0</v>
      </c>
    </row>
    <row r="7748" spans="1:3" hidden="1">
      <c r="A7748" t="b">
        <f ca="1"/>
        <v>0</v>
      </c>
      <c r="B7748" t="b">
        <f ca="1"/>
        <v>0</v>
      </c>
      <c r="C7748" t="b">
        <f ca="1"/>
        <v>0</v>
      </c>
    </row>
    <row r="7749" spans="1:3" hidden="1">
      <c r="A7749" t="b">
        <f ca="1"/>
        <v>0</v>
      </c>
      <c r="B7749" t="b">
        <f ca="1"/>
        <v>0</v>
      </c>
      <c r="C7749" t="b">
        <f ca="1"/>
        <v>0</v>
      </c>
    </row>
    <row r="7750" spans="1:3" hidden="1">
      <c r="A7750" t="b">
        <f ca="1"/>
        <v>0</v>
      </c>
      <c r="B7750" t="b">
        <f ca="1"/>
        <v>0</v>
      </c>
      <c r="C7750" t="b">
        <f ca="1"/>
        <v>0</v>
      </c>
    </row>
    <row r="7751" spans="1:3" hidden="1">
      <c r="A7751" t="b">
        <f ca="1"/>
        <v>0</v>
      </c>
      <c r="B7751" t="b">
        <f ca="1"/>
        <v>0</v>
      </c>
      <c r="C7751" t="b">
        <f ca="1"/>
        <v>0</v>
      </c>
    </row>
    <row r="7752" spans="1:3" hidden="1">
      <c r="A7752" t="b">
        <f ca="1"/>
        <v>0</v>
      </c>
      <c r="B7752" t="b">
        <f ca="1"/>
        <v>0</v>
      </c>
      <c r="C7752" t="b">
        <f ca="1"/>
        <v>0</v>
      </c>
    </row>
    <row r="7753" spans="1:3" hidden="1">
      <c r="A7753" t="b">
        <f ca="1"/>
        <v>0</v>
      </c>
      <c r="B7753" t="b">
        <f ca="1"/>
        <v>0</v>
      </c>
      <c r="C7753" t="b">
        <f ca="1"/>
        <v>0</v>
      </c>
    </row>
    <row r="7754" spans="1:3" hidden="1">
      <c r="A7754" t="b">
        <f ca="1"/>
        <v>0</v>
      </c>
      <c r="B7754" t="b">
        <f ca="1"/>
        <v>0</v>
      </c>
      <c r="C7754" t="b">
        <f ca="1"/>
        <v>0</v>
      </c>
    </row>
    <row r="7755" spans="1:3" hidden="1">
      <c r="A7755" t="b">
        <f ca="1"/>
        <v>0</v>
      </c>
      <c r="B7755" t="b">
        <f ca="1"/>
        <v>0</v>
      </c>
      <c r="C7755" t="b">
        <f ca="1"/>
        <v>0</v>
      </c>
    </row>
    <row r="7756" spans="1:3" hidden="1">
      <c r="A7756" t="b">
        <f ca="1"/>
        <v>0</v>
      </c>
      <c r="B7756" t="b">
        <f ca="1"/>
        <v>0</v>
      </c>
      <c r="C7756" t="b">
        <f ca="1"/>
        <v>0</v>
      </c>
    </row>
    <row r="7757" spans="1:3" hidden="1">
      <c r="A7757" t="b">
        <f ca="1"/>
        <v>0</v>
      </c>
      <c r="B7757" t="b">
        <f ca="1"/>
        <v>0</v>
      </c>
      <c r="C7757" t="b">
        <f ca="1"/>
        <v>0</v>
      </c>
    </row>
    <row r="7758" spans="1:3" hidden="1">
      <c r="A7758" t="b">
        <f ca="1"/>
        <v>0</v>
      </c>
      <c r="B7758" t="b">
        <f ca="1"/>
        <v>0</v>
      </c>
      <c r="C7758" t="b">
        <f ca="1"/>
        <v>0</v>
      </c>
    </row>
    <row r="7759" spans="1:3" hidden="1">
      <c r="A7759" t="b">
        <f ca="1"/>
        <v>0</v>
      </c>
      <c r="B7759" t="b">
        <f ca="1"/>
        <v>0</v>
      </c>
      <c r="C7759" t="b">
        <f ca="1"/>
        <v>0</v>
      </c>
    </row>
    <row r="7760" spans="1:3" hidden="1">
      <c r="A7760" t="b">
        <f ca="1"/>
        <v>0</v>
      </c>
      <c r="B7760" t="b">
        <f ca="1"/>
        <v>0</v>
      </c>
      <c r="C7760" t="b">
        <f ca="1"/>
        <v>0</v>
      </c>
    </row>
    <row r="7761" spans="1:3" hidden="1">
      <c r="A7761" t="b">
        <f ca="1"/>
        <v>0</v>
      </c>
      <c r="B7761" t="b">
        <f ca="1"/>
        <v>0</v>
      </c>
      <c r="C7761" t="b">
        <f ca="1"/>
        <v>0</v>
      </c>
    </row>
    <row r="7762" spans="1:3" hidden="1">
      <c r="A7762" t="b">
        <f ca="1"/>
        <v>0</v>
      </c>
      <c r="B7762" t="b">
        <f ca="1"/>
        <v>0</v>
      </c>
      <c r="C7762" t="b">
        <f ca="1"/>
        <v>0</v>
      </c>
    </row>
    <row r="7763" spans="1:3" hidden="1">
      <c r="A7763" t="b">
        <f ca="1"/>
        <v>0</v>
      </c>
      <c r="B7763" t="b">
        <f ca="1"/>
        <v>0</v>
      </c>
      <c r="C7763" t="b">
        <f ca="1"/>
        <v>0</v>
      </c>
    </row>
    <row r="7764" spans="1:3" hidden="1">
      <c r="A7764" t="b">
        <f ca="1"/>
        <v>0</v>
      </c>
      <c r="B7764" t="b">
        <f ca="1"/>
        <v>0</v>
      </c>
      <c r="C7764" t="b">
        <f ca="1"/>
        <v>0</v>
      </c>
    </row>
    <row r="7765" spans="1:3" hidden="1">
      <c r="A7765" t="b">
        <f ca="1"/>
        <v>0</v>
      </c>
      <c r="B7765" t="b">
        <f ca="1"/>
        <v>0</v>
      </c>
      <c r="C7765" t="b">
        <f ca="1"/>
        <v>0</v>
      </c>
    </row>
    <row r="7766" spans="1:3" hidden="1">
      <c r="A7766" t="b">
        <f ca="1"/>
        <v>0</v>
      </c>
      <c r="B7766" t="b">
        <f ca="1"/>
        <v>0</v>
      </c>
      <c r="C7766" t="b">
        <f ca="1"/>
        <v>0</v>
      </c>
    </row>
    <row r="7767" spans="1:3" hidden="1">
      <c r="A7767" t="b">
        <f ca="1"/>
        <v>0</v>
      </c>
      <c r="B7767" t="b">
        <f ca="1"/>
        <v>0</v>
      </c>
      <c r="C7767" t="b">
        <f ca="1"/>
        <v>0</v>
      </c>
    </row>
    <row r="7768" spans="1:3" hidden="1">
      <c r="A7768" t="b">
        <f ca="1"/>
        <v>0</v>
      </c>
      <c r="B7768" t="b">
        <f ca="1"/>
        <v>0</v>
      </c>
      <c r="C7768" t="b">
        <f ca="1"/>
        <v>0</v>
      </c>
    </row>
    <row r="7769" spans="1:3" hidden="1">
      <c r="A7769" t="b">
        <f ca="1"/>
        <v>0</v>
      </c>
      <c r="B7769" t="b">
        <f ca="1"/>
        <v>0</v>
      </c>
      <c r="C7769" t="b">
        <f ca="1"/>
        <v>0</v>
      </c>
    </row>
    <row r="7770" spans="1:3" hidden="1">
      <c r="A7770" t="b">
        <f ca="1"/>
        <v>0</v>
      </c>
      <c r="B7770" t="b">
        <f ca="1"/>
        <v>0</v>
      </c>
      <c r="C7770" t="b">
        <f ca="1"/>
        <v>0</v>
      </c>
    </row>
    <row r="7771" spans="1:3" hidden="1">
      <c r="A7771" t="b">
        <f ca="1"/>
        <v>0</v>
      </c>
      <c r="B7771" t="b">
        <f ca="1"/>
        <v>0</v>
      </c>
      <c r="C7771" t="b">
        <f ca="1"/>
        <v>0</v>
      </c>
    </row>
    <row r="7772" spans="1:3" hidden="1">
      <c r="A7772" t="b">
        <f ca="1"/>
        <v>0</v>
      </c>
      <c r="B7772" t="b">
        <f ca="1"/>
        <v>0</v>
      </c>
      <c r="C7772" t="b">
        <f ca="1"/>
        <v>0</v>
      </c>
    </row>
    <row r="7773" spans="1:3" hidden="1">
      <c r="A7773" t="b">
        <f ca="1"/>
        <v>0</v>
      </c>
      <c r="B7773" t="b">
        <f ca="1"/>
        <v>0</v>
      </c>
      <c r="C7773" t="b">
        <f ca="1"/>
        <v>0</v>
      </c>
    </row>
    <row r="7774" spans="1:3" hidden="1">
      <c r="A7774" t="b">
        <f ca="1"/>
        <v>0</v>
      </c>
      <c r="B7774" t="b">
        <f ca="1"/>
        <v>0</v>
      </c>
      <c r="C7774" t="b">
        <f ca="1"/>
        <v>0</v>
      </c>
    </row>
    <row r="7775" spans="1:3" hidden="1">
      <c r="A7775" t="b">
        <f ca="1"/>
        <v>0</v>
      </c>
      <c r="B7775" t="b">
        <f ca="1"/>
        <v>0</v>
      </c>
      <c r="C7775" t="b">
        <f ca="1"/>
        <v>0</v>
      </c>
    </row>
    <row r="7776" spans="1:3" hidden="1">
      <c r="A7776" t="b">
        <f ca="1"/>
        <v>0</v>
      </c>
      <c r="B7776" t="b">
        <f ca="1"/>
        <v>0</v>
      </c>
      <c r="C7776" t="b">
        <f ca="1"/>
        <v>0</v>
      </c>
    </row>
    <row r="7777" spans="1:3" hidden="1">
      <c r="A7777" t="b">
        <f ca="1"/>
        <v>0</v>
      </c>
      <c r="B7777" t="b">
        <f ca="1"/>
        <v>0</v>
      </c>
      <c r="C7777" t="b">
        <f ca="1"/>
        <v>0</v>
      </c>
    </row>
    <row r="7778" spans="1:3" hidden="1">
      <c r="A7778" t="b">
        <f ca="1"/>
        <v>0</v>
      </c>
      <c r="B7778" t="b">
        <f ca="1"/>
        <v>0</v>
      </c>
      <c r="C7778" t="b">
        <f ca="1"/>
        <v>0</v>
      </c>
    </row>
    <row r="7779" spans="1:3" hidden="1">
      <c r="A7779" t="b">
        <f ca="1"/>
        <v>0</v>
      </c>
      <c r="B7779" t="b">
        <f ca="1"/>
        <v>0</v>
      </c>
      <c r="C7779" t="b">
        <f ca="1"/>
        <v>0</v>
      </c>
    </row>
    <row r="7780" spans="1:3" hidden="1">
      <c r="A7780" t="b">
        <f ca="1"/>
        <v>0</v>
      </c>
      <c r="B7780" t="b">
        <f ca="1"/>
        <v>0</v>
      </c>
      <c r="C7780" t="b">
        <f ca="1"/>
        <v>0</v>
      </c>
    </row>
    <row r="7781" spans="1:3" hidden="1">
      <c r="A7781" t="b">
        <f ca="1"/>
        <v>0</v>
      </c>
      <c r="B7781" t="b">
        <f ca="1"/>
        <v>0</v>
      </c>
      <c r="C7781" t="b">
        <f ca="1"/>
        <v>0</v>
      </c>
    </row>
    <row r="7782" spans="1:3" hidden="1">
      <c r="A7782" t="b">
        <f ca="1"/>
        <v>0</v>
      </c>
      <c r="B7782" t="b">
        <f ca="1"/>
        <v>0</v>
      </c>
      <c r="C7782" t="b">
        <f ca="1"/>
        <v>0</v>
      </c>
    </row>
    <row r="7783" spans="1:3" hidden="1">
      <c r="A7783" t="b">
        <f ca="1"/>
        <v>0</v>
      </c>
      <c r="B7783" t="b">
        <f ca="1"/>
        <v>0</v>
      </c>
      <c r="C7783" t="b">
        <f ca="1"/>
        <v>0</v>
      </c>
    </row>
    <row r="7784" spans="1:3" hidden="1">
      <c r="A7784" t="b">
        <f ca="1"/>
        <v>0</v>
      </c>
      <c r="B7784" t="b">
        <f ca="1"/>
        <v>0</v>
      </c>
      <c r="C7784" t="b">
        <f ca="1"/>
        <v>0</v>
      </c>
    </row>
    <row r="7785" spans="1:3" hidden="1">
      <c r="A7785" t="b">
        <f ca="1"/>
        <v>0</v>
      </c>
      <c r="B7785" t="b">
        <f ca="1"/>
        <v>0</v>
      </c>
      <c r="C7785" t="b">
        <f ca="1"/>
        <v>0</v>
      </c>
    </row>
    <row r="7786" spans="1:3" hidden="1">
      <c r="A7786" t="b">
        <f ca="1"/>
        <v>0</v>
      </c>
      <c r="B7786" t="b">
        <f ca="1"/>
        <v>0</v>
      </c>
      <c r="C7786" t="b">
        <f ca="1"/>
        <v>0</v>
      </c>
    </row>
    <row r="7787" spans="1:3" hidden="1">
      <c r="A7787" t="b">
        <f ca="1"/>
        <v>0</v>
      </c>
      <c r="B7787" t="b">
        <f ca="1"/>
        <v>0</v>
      </c>
      <c r="C7787" t="b">
        <f ca="1"/>
        <v>0</v>
      </c>
    </row>
    <row r="7788" spans="1:3" hidden="1">
      <c r="A7788" t="b">
        <f ca="1"/>
        <v>0</v>
      </c>
      <c r="B7788" t="b">
        <f ca="1"/>
        <v>0</v>
      </c>
      <c r="C7788" t="b">
        <f ca="1"/>
        <v>0</v>
      </c>
    </row>
    <row r="7789" spans="1:3" hidden="1">
      <c r="A7789" t="b">
        <f ca="1"/>
        <v>0</v>
      </c>
      <c r="B7789" t="b">
        <f ca="1"/>
        <v>0</v>
      </c>
      <c r="C7789" t="b">
        <f ca="1"/>
        <v>0</v>
      </c>
    </row>
    <row r="7790" spans="1:3" hidden="1">
      <c r="A7790" t="b">
        <f ca="1"/>
        <v>0</v>
      </c>
      <c r="B7790" t="b">
        <f ca="1"/>
        <v>0</v>
      </c>
      <c r="C7790" t="b">
        <f ca="1"/>
        <v>0</v>
      </c>
    </row>
    <row r="7791" spans="1:3" hidden="1">
      <c r="A7791" t="b">
        <f ca="1"/>
        <v>0</v>
      </c>
      <c r="B7791" t="b">
        <f ca="1"/>
        <v>0</v>
      </c>
      <c r="C7791" t="b">
        <f ca="1"/>
        <v>0</v>
      </c>
    </row>
    <row r="7792" spans="1:3" hidden="1">
      <c r="A7792" t="b">
        <f ca="1"/>
        <v>0</v>
      </c>
      <c r="B7792" t="b">
        <f ca="1"/>
        <v>0</v>
      </c>
      <c r="C7792" t="b">
        <f ca="1"/>
        <v>0</v>
      </c>
    </row>
    <row r="7793" spans="1:3" hidden="1">
      <c r="A7793" t="b">
        <f ca="1"/>
        <v>0</v>
      </c>
      <c r="B7793" t="b">
        <f ca="1"/>
        <v>0</v>
      </c>
      <c r="C7793" t="b">
        <f ca="1"/>
        <v>0</v>
      </c>
    </row>
    <row r="7794" spans="1:3" hidden="1">
      <c r="A7794" t="b">
        <f ca="1"/>
        <v>0</v>
      </c>
      <c r="B7794" t="b">
        <f ca="1"/>
        <v>0</v>
      </c>
      <c r="C7794" t="b">
        <f ca="1"/>
        <v>0</v>
      </c>
    </row>
    <row r="7795" spans="1:3" hidden="1">
      <c r="A7795" t="b">
        <f ca="1"/>
        <v>0</v>
      </c>
      <c r="B7795" t="b">
        <f ca="1"/>
        <v>0</v>
      </c>
      <c r="C7795" t="b">
        <f ca="1"/>
        <v>0</v>
      </c>
    </row>
    <row r="7796" spans="1:3" hidden="1">
      <c r="A7796" t="b">
        <f ca="1"/>
        <v>0</v>
      </c>
      <c r="B7796" t="b">
        <f ca="1"/>
        <v>0</v>
      </c>
      <c r="C7796" t="b">
        <f ca="1"/>
        <v>0</v>
      </c>
    </row>
    <row r="7797" spans="1:3" hidden="1">
      <c r="A7797" t="b">
        <f ca="1"/>
        <v>0</v>
      </c>
      <c r="B7797" t="b">
        <f ca="1"/>
        <v>0</v>
      </c>
      <c r="C7797" t="b">
        <f ca="1"/>
        <v>0</v>
      </c>
    </row>
    <row r="7798" spans="1:3" hidden="1">
      <c r="A7798" t="b">
        <f ca="1"/>
        <v>0</v>
      </c>
      <c r="B7798" t="b">
        <f ca="1"/>
        <v>0</v>
      </c>
      <c r="C7798" t="b">
        <f ca="1"/>
        <v>0</v>
      </c>
    </row>
    <row r="7799" spans="1:3" hidden="1">
      <c r="A7799" t="b">
        <f ca="1"/>
        <v>0</v>
      </c>
      <c r="B7799" t="b">
        <f ca="1"/>
        <v>0</v>
      </c>
      <c r="C7799" t="b">
        <f ca="1"/>
        <v>0</v>
      </c>
    </row>
    <row r="7800" spans="1:3" hidden="1">
      <c r="A7800" t="b">
        <f ca="1"/>
        <v>0</v>
      </c>
      <c r="B7800" t="b">
        <f ca="1"/>
        <v>0</v>
      </c>
      <c r="C7800" t="b">
        <f ca="1"/>
        <v>0</v>
      </c>
    </row>
    <row r="7801" spans="1:3" hidden="1">
      <c r="A7801" t="b">
        <f ca="1"/>
        <v>0</v>
      </c>
      <c r="B7801" t="b">
        <f ca="1"/>
        <v>0</v>
      </c>
      <c r="C7801" t="b">
        <f ca="1"/>
        <v>0</v>
      </c>
    </row>
    <row r="7802" spans="1:3" hidden="1">
      <c r="A7802" t="b">
        <f ca="1"/>
        <v>0</v>
      </c>
      <c r="B7802" t="b">
        <f ca="1"/>
        <v>0</v>
      </c>
      <c r="C7802" t="b">
        <f ca="1"/>
        <v>0</v>
      </c>
    </row>
    <row r="7803" spans="1:3" hidden="1">
      <c r="A7803" t="b">
        <f ca="1"/>
        <v>0</v>
      </c>
      <c r="B7803" t="b">
        <f ca="1"/>
        <v>0</v>
      </c>
      <c r="C7803" t="b">
        <f ca="1"/>
        <v>0</v>
      </c>
    </row>
    <row r="7804" spans="1:3" hidden="1">
      <c r="A7804" t="b">
        <f ca="1"/>
        <v>0</v>
      </c>
      <c r="B7804" t="b">
        <f ca="1"/>
        <v>0</v>
      </c>
      <c r="C7804" t="b">
        <f ca="1"/>
        <v>0</v>
      </c>
    </row>
    <row r="7805" spans="1:3" hidden="1">
      <c r="A7805" t="b">
        <f ca="1"/>
        <v>0</v>
      </c>
      <c r="B7805" t="b">
        <f ca="1"/>
        <v>0</v>
      </c>
      <c r="C7805" t="b">
        <f ca="1"/>
        <v>0</v>
      </c>
    </row>
    <row r="7806" spans="1:3" hidden="1">
      <c r="A7806" t="b">
        <f ca="1"/>
        <v>0</v>
      </c>
      <c r="B7806" t="b">
        <f ca="1"/>
        <v>0</v>
      </c>
      <c r="C7806" t="b">
        <f ca="1"/>
        <v>0</v>
      </c>
    </row>
    <row r="7807" spans="1:3" hidden="1">
      <c r="A7807" t="b">
        <f ca="1"/>
        <v>0</v>
      </c>
      <c r="B7807" t="b">
        <f ca="1"/>
        <v>0</v>
      </c>
      <c r="C7807" t="b">
        <f ca="1"/>
        <v>0</v>
      </c>
    </row>
    <row r="7808" spans="1:3" hidden="1">
      <c r="A7808" t="b">
        <f ca="1"/>
        <v>0</v>
      </c>
      <c r="B7808" t="b">
        <f ca="1"/>
        <v>0</v>
      </c>
      <c r="C7808" t="b">
        <f ca="1"/>
        <v>0</v>
      </c>
    </row>
    <row r="7809" spans="1:3" hidden="1">
      <c r="A7809" t="b">
        <f ca="1"/>
        <v>0</v>
      </c>
      <c r="B7809" t="b">
        <f ca="1"/>
        <v>0</v>
      </c>
      <c r="C7809" t="b">
        <f ca="1"/>
        <v>0</v>
      </c>
    </row>
    <row r="7810" spans="1:3" hidden="1">
      <c r="A7810" t="b">
        <f ca="1"/>
        <v>0</v>
      </c>
      <c r="B7810" t="b">
        <f ca="1"/>
        <v>0</v>
      </c>
      <c r="C7810" t="b">
        <f ca="1"/>
        <v>0</v>
      </c>
    </row>
    <row r="7811" spans="1:3" hidden="1">
      <c r="A7811" t="b">
        <f ca="1"/>
        <v>0</v>
      </c>
      <c r="B7811" t="b">
        <f ca="1"/>
        <v>0</v>
      </c>
      <c r="C7811" t="b">
        <f ca="1"/>
        <v>0</v>
      </c>
    </row>
    <row r="7812" spans="1:3" hidden="1">
      <c r="A7812" t="b">
        <f ca="1"/>
        <v>0</v>
      </c>
      <c r="B7812" t="b">
        <f ca="1"/>
        <v>0</v>
      </c>
      <c r="C7812" t="b">
        <f ca="1"/>
        <v>0</v>
      </c>
    </row>
    <row r="7813" spans="1:3" hidden="1">
      <c r="A7813" t="b">
        <f ca="1"/>
        <v>0</v>
      </c>
      <c r="B7813" t="b">
        <f ca="1"/>
        <v>0</v>
      </c>
      <c r="C7813" t="b">
        <f ca="1"/>
        <v>0</v>
      </c>
    </row>
    <row r="7814" spans="1:3" hidden="1">
      <c r="A7814" t="b">
        <f ca="1"/>
        <v>0</v>
      </c>
      <c r="B7814" t="b">
        <f ca="1"/>
        <v>0</v>
      </c>
      <c r="C7814" t="b">
        <f ca="1"/>
        <v>0</v>
      </c>
    </row>
    <row r="7815" spans="1:3" hidden="1">
      <c r="A7815" t="b">
        <f ca="1"/>
        <v>0</v>
      </c>
      <c r="B7815" t="b">
        <f ca="1"/>
        <v>0</v>
      </c>
      <c r="C7815" t="b">
        <f ca="1"/>
        <v>0</v>
      </c>
    </row>
    <row r="7816" spans="1:3" hidden="1">
      <c r="A7816" t="b">
        <f ca="1"/>
        <v>0</v>
      </c>
      <c r="B7816" t="b">
        <f ca="1"/>
        <v>0</v>
      </c>
      <c r="C7816" t="b">
        <f ca="1"/>
        <v>0</v>
      </c>
    </row>
    <row r="7817" spans="1:3" hidden="1">
      <c r="A7817" t="b">
        <f ca="1"/>
        <v>0</v>
      </c>
      <c r="B7817" t="b">
        <f ca="1"/>
        <v>0</v>
      </c>
      <c r="C7817" t="b">
        <f ca="1"/>
        <v>0</v>
      </c>
    </row>
    <row r="7818" spans="1:3" hidden="1">
      <c r="A7818" t="b">
        <f ca="1"/>
        <v>0</v>
      </c>
      <c r="B7818" t="b">
        <f ca="1"/>
        <v>0</v>
      </c>
      <c r="C7818" t="b">
        <f ca="1"/>
        <v>0</v>
      </c>
    </row>
    <row r="7819" spans="1:3" hidden="1">
      <c r="A7819" t="b">
        <f ca="1"/>
        <v>0</v>
      </c>
      <c r="B7819" t="b">
        <f ca="1"/>
        <v>0</v>
      </c>
      <c r="C7819" t="b">
        <f ca="1"/>
        <v>0</v>
      </c>
    </row>
    <row r="7820" spans="1:3" hidden="1">
      <c r="A7820" t="b">
        <f ca="1"/>
        <v>0</v>
      </c>
      <c r="B7820" t="b">
        <f ca="1"/>
        <v>0</v>
      </c>
      <c r="C7820" t="b">
        <f ca="1"/>
        <v>0</v>
      </c>
    </row>
    <row r="7821" spans="1:3" hidden="1">
      <c r="A7821" t="b">
        <f ca="1"/>
        <v>0</v>
      </c>
      <c r="B7821" t="b">
        <f ca="1"/>
        <v>0</v>
      </c>
      <c r="C7821" t="b">
        <f ca="1"/>
        <v>0</v>
      </c>
    </row>
    <row r="7822" spans="1:3" hidden="1">
      <c r="A7822" t="b">
        <f ca="1"/>
        <v>0</v>
      </c>
      <c r="B7822" t="b">
        <f ca="1"/>
        <v>0</v>
      </c>
      <c r="C7822" t="b">
        <f ca="1"/>
        <v>0</v>
      </c>
    </row>
    <row r="7823" spans="1:3" hidden="1">
      <c r="A7823" t="b">
        <f ca="1"/>
        <v>0</v>
      </c>
      <c r="B7823" t="b">
        <f ca="1"/>
        <v>0</v>
      </c>
      <c r="C7823" t="b">
        <f ca="1"/>
        <v>0</v>
      </c>
    </row>
    <row r="7824" spans="1:3" hidden="1">
      <c r="A7824" t="b">
        <f ca="1"/>
        <v>0</v>
      </c>
      <c r="B7824" t="b">
        <f ca="1"/>
        <v>0</v>
      </c>
      <c r="C7824" t="b">
        <f ca="1"/>
        <v>0</v>
      </c>
    </row>
    <row r="7825" spans="1:3" hidden="1">
      <c r="A7825" t="b">
        <f ca="1"/>
        <v>0</v>
      </c>
      <c r="B7825" t="b">
        <f ca="1"/>
        <v>0</v>
      </c>
      <c r="C7825" t="b">
        <f ca="1"/>
        <v>0</v>
      </c>
    </row>
    <row r="7826" spans="1:3" hidden="1">
      <c r="A7826" t="b">
        <f ca="1"/>
        <v>0</v>
      </c>
      <c r="B7826" t="b">
        <f ca="1"/>
        <v>0</v>
      </c>
      <c r="C7826" t="b">
        <f ca="1"/>
        <v>0</v>
      </c>
    </row>
    <row r="7827" spans="1:3" hidden="1">
      <c r="A7827" t="b">
        <f ca="1"/>
        <v>0</v>
      </c>
      <c r="B7827" t="b">
        <f ca="1"/>
        <v>0</v>
      </c>
      <c r="C7827" t="b">
        <f ca="1"/>
        <v>0</v>
      </c>
    </row>
    <row r="7828" spans="1:3" hidden="1">
      <c r="A7828" t="b">
        <f ca="1"/>
        <v>0</v>
      </c>
      <c r="B7828" t="b">
        <f ca="1"/>
        <v>0</v>
      </c>
      <c r="C7828" t="b">
        <f ca="1"/>
        <v>0</v>
      </c>
    </row>
    <row r="7829" spans="1:3" hidden="1">
      <c r="A7829" t="b">
        <f ca="1"/>
        <v>0</v>
      </c>
      <c r="B7829" t="b">
        <f ca="1"/>
        <v>0</v>
      </c>
      <c r="C7829" t="b">
        <f ca="1"/>
        <v>0</v>
      </c>
    </row>
    <row r="7830" spans="1:3" hidden="1">
      <c r="A7830" t="b">
        <f ca="1"/>
        <v>0</v>
      </c>
      <c r="B7830" t="b">
        <f ca="1"/>
        <v>0</v>
      </c>
      <c r="C7830" t="b">
        <f ca="1"/>
        <v>0</v>
      </c>
    </row>
    <row r="7831" spans="1:3" hidden="1">
      <c r="A7831" t="b">
        <f ca="1"/>
        <v>0</v>
      </c>
      <c r="B7831" t="b">
        <f ca="1"/>
        <v>0</v>
      </c>
      <c r="C7831" t="b">
        <f ca="1"/>
        <v>0</v>
      </c>
    </row>
    <row r="7832" spans="1:3" hidden="1">
      <c r="A7832" t="b">
        <f ca="1"/>
        <v>0</v>
      </c>
      <c r="B7832" t="b">
        <f ca="1"/>
        <v>0</v>
      </c>
      <c r="C7832" t="b">
        <f ca="1"/>
        <v>0</v>
      </c>
    </row>
    <row r="7833" spans="1:3" hidden="1">
      <c r="A7833" t="b">
        <f ca="1"/>
        <v>0</v>
      </c>
      <c r="B7833" t="b">
        <f ca="1"/>
        <v>0</v>
      </c>
      <c r="C7833" t="b">
        <f ca="1"/>
        <v>0</v>
      </c>
    </row>
    <row r="7834" spans="1:3" hidden="1">
      <c r="A7834" t="b">
        <f ca="1"/>
        <v>0</v>
      </c>
      <c r="B7834" t="b">
        <f ca="1"/>
        <v>0</v>
      </c>
      <c r="C7834" t="b">
        <f ca="1"/>
        <v>0</v>
      </c>
    </row>
    <row r="7835" spans="1:3" hidden="1">
      <c r="A7835" t="b">
        <f ca="1"/>
        <v>0</v>
      </c>
      <c r="B7835" t="b">
        <f ca="1"/>
        <v>0</v>
      </c>
      <c r="C7835" t="b">
        <f ca="1"/>
        <v>0</v>
      </c>
    </row>
    <row r="7836" spans="1:3" hidden="1">
      <c r="A7836" t="b">
        <f ca="1"/>
        <v>0</v>
      </c>
      <c r="B7836" t="b">
        <f ca="1"/>
        <v>0</v>
      </c>
      <c r="C7836" t="b">
        <f ca="1"/>
        <v>0</v>
      </c>
    </row>
    <row r="7837" spans="1:3" hidden="1">
      <c r="A7837" t="b">
        <f ca="1"/>
        <v>0</v>
      </c>
      <c r="B7837" t="b">
        <f ca="1"/>
        <v>0</v>
      </c>
      <c r="C7837" t="b">
        <f ca="1"/>
        <v>0</v>
      </c>
    </row>
    <row r="7838" spans="1:3" hidden="1">
      <c r="A7838" t="b">
        <f ca="1"/>
        <v>0</v>
      </c>
      <c r="B7838" t="b">
        <f ca="1"/>
        <v>0</v>
      </c>
      <c r="C7838" t="b">
        <f ca="1"/>
        <v>0</v>
      </c>
    </row>
    <row r="7839" spans="1:3" hidden="1">
      <c r="A7839" t="b">
        <f ca="1"/>
        <v>0</v>
      </c>
      <c r="B7839" t="b">
        <f ca="1"/>
        <v>0</v>
      </c>
      <c r="C7839" t="b">
        <f ca="1"/>
        <v>0</v>
      </c>
    </row>
    <row r="7840" spans="1:3" hidden="1">
      <c r="A7840" t="b">
        <f ca="1"/>
        <v>0</v>
      </c>
      <c r="B7840" t="b">
        <f ca="1"/>
        <v>0</v>
      </c>
      <c r="C7840" t="b">
        <f ca="1"/>
        <v>0</v>
      </c>
    </row>
    <row r="7841" spans="1:3" hidden="1">
      <c r="A7841" t="b">
        <f ca="1"/>
        <v>0</v>
      </c>
      <c r="B7841" t="b">
        <f ca="1"/>
        <v>0</v>
      </c>
      <c r="C7841" t="b">
        <f ca="1"/>
        <v>0</v>
      </c>
    </row>
    <row r="7842" spans="1:3" hidden="1">
      <c r="A7842" t="b">
        <f ca="1"/>
        <v>0</v>
      </c>
      <c r="B7842" t="b">
        <f ca="1"/>
        <v>0</v>
      </c>
      <c r="C7842" t="b">
        <f ca="1"/>
        <v>0</v>
      </c>
    </row>
    <row r="7843" spans="1:3" hidden="1">
      <c r="A7843" t="b">
        <f ca="1"/>
        <v>0</v>
      </c>
      <c r="B7843" t="b">
        <f ca="1"/>
        <v>0</v>
      </c>
      <c r="C7843" t="b">
        <f ca="1"/>
        <v>0</v>
      </c>
    </row>
    <row r="7844" spans="1:3" hidden="1">
      <c r="A7844" t="b">
        <f ca="1"/>
        <v>0</v>
      </c>
      <c r="B7844" t="b">
        <f ca="1"/>
        <v>0</v>
      </c>
      <c r="C7844" t="b">
        <f ca="1"/>
        <v>0</v>
      </c>
    </row>
    <row r="7845" spans="1:3" hidden="1">
      <c r="A7845" t="b">
        <f ca="1"/>
        <v>0</v>
      </c>
      <c r="B7845" t="b">
        <f ca="1"/>
        <v>0</v>
      </c>
      <c r="C7845" t="b">
        <f ca="1"/>
        <v>0</v>
      </c>
    </row>
    <row r="7846" spans="1:3" hidden="1">
      <c r="A7846" t="b">
        <f ca="1"/>
        <v>0</v>
      </c>
      <c r="B7846" t="b">
        <f ca="1"/>
        <v>0</v>
      </c>
      <c r="C7846" t="b">
        <f ca="1"/>
        <v>0</v>
      </c>
    </row>
    <row r="7847" spans="1:3" hidden="1">
      <c r="A7847" t="b">
        <f ca="1"/>
        <v>0</v>
      </c>
      <c r="B7847" t="b">
        <f ca="1"/>
        <v>0</v>
      </c>
      <c r="C7847" t="b">
        <f ca="1"/>
        <v>0</v>
      </c>
    </row>
    <row r="7848" spans="1:3" hidden="1">
      <c r="A7848" t="b">
        <f ca="1"/>
        <v>0</v>
      </c>
      <c r="B7848" t="b">
        <f ca="1"/>
        <v>0</v>
      </c>
      <c r="C7848" t="b">
        <f ca="1"/>
        <v>0</v>
      </c>
    </row>
    <row r="7849" spans="1:3" hidden="1">
      <c r="A7849" t="b">
        <f ca="1"/>
        <v>0</v>
      </c>
      <c r="B7849" t="b">
        <f ca="1"/>
        <v>0</v>
      </c>
      <c r="C7849" t="b">
        <f ca="1"/>
        <v>0</v>
      </c>
    </row>
    <row r="7850" spans="1:3" hidden="1">
      <c r="A7850" t="b">
        <f ca="1"/>
        <v>0</v>
      </c>
      <c r="B7850" t="b">
        <f ca="1"/>
        <v>0</v>
      </c>
      <c r="C7850" t="b">
        <f ca="1"/>
        <v>0</v>
      </c>
    </row>
    <row r="7851" spans="1:3" hidden="1">
      <c r="A7851" t="b">
        <f ca="1"/>
        <v>0</v>
      </c>
      <c r="B7851" t="b">
        <f ca="1"/>
        <v>0</v>
      </c>
      <c r="C7851" t="b">
        <f ca="1"/>
        <v>0</v>
      </c>
    </row>
    <row r="7852" spans="1:3" hidden="1">
      <c r="A7852" t="b">
        <f ca="1"/>
        <v>0</v>
      </c>
      <c r="B7852" t="b">
        <f ca="1"/>
        <v>0</v>
      </c>
      <c r="C7852" t="b">
        <f ca="1"/>
        <v>0</v>
      </c>
    </row>
    <row r="7853" spans="1:3" hidden="1">
      <c r="A7853" t="b">
        <f ca="1"/>
        <v>0</v>
      </c>
      <c r="B7853" t="b">
        <f ca="1"/>
        <v>0</v>
      </c>
      <c r="C7853" t="b">
        <f ca="1"/>
        <v>0</v>
      </c>
    </row>
    <row r="7854" spans="1:3" hidden="1">
      <c r="A7854" t="b">
        <f ca="1"/>
        <v>0</v>
      </c>
      <c r="B7854" t="b">
        <f ca="1"/>
        <v>0</v>
      </c>
      <c r="C7854" t="b">
        <f ca="1"/>
        <v>0</v>
      </c>
    </row>
    <row r="7855" spans="1:3" hidden="1">
      <c r="A7855" t="b">
        <f ca="1"/>
        <v>0</v>
      </c>
      <c r="B7855" t="b">
        <f ca="1"/>
        <v>0</v>
      </c>
      <c r="C7855" t="b">
        <f ca="1"/>
        <v>0</v>
      </c>
    </row>
    <row r="7856" spans="1:3" hidden="1">
      <c r="A7856" t="b">
        <f ca="1"/>
        <v>0</v>
      </c>
      <c r="B7856" t="b">
        <f ca="1"/>
        <v>0</v>
      </c>
      <c r="C7856" t="b">
        <f ca="1"/>
        <v>0</v>
      </c>
    </row>
    <row r="7857" spans="1:3" hidden="1">
      <c r="A7857" t="b">
        <f ca="1"/>
        <v>0</v>
      </c>
      <c r="B7857" t="b">
        <f ca="1"/>
        <v>0</v>
      </c>
      <c r="C7857" t="b">
        <f ca="1"/>
        <v>0</v>
      </c>
    </row>
    <row r="7858" spans="1:3" hidden="1">
      <c r="A7858" t="b">
        <f ca="1"/>
        <v>0</v>
      </c>
      <c r="B7858" t="b">
        <f ca="1"/>
        <v>0</v>
      </c>
      <c r="C7858" t="b">
        <f ca="1"/>
        <v>0</v>
      </c>
    </row>
    <row r="7859" spans="1:3" hidden="1">
      <c r="A7859" t="b">
        <f ca="1"/>
        <v>0</v>
      </c>
      <c r="B7859" t="b">
        <f ca="1"/>
        <v>0</v>
      </c>
      <c r="C7859" t="b">
        <f ca="1"/>
        <v>0</v>
      </c>
    </row>
    <row r="7860" spans="1:3" hidden="1">
      <c r="A7860" t="b">
        <f ca="1"/>
        <v>0</v>
      </c>
      <c r="B7860" t="b">
        <f ca="1"/>
        <v>0</v>
      </c>
      <c r="C7860" t="b">
        <f ca="1"/>
        <v>0</v>
      </c>
    </row>
    <row r="7861" spans="1:3" hidden="1">
      <c r="A7861" t="b">
        <f ca="1"/>
        <v>0</v>
      </c>
      <c r="B7861" t="b">
        <f ca="1"/>
        <v>0</v>
      </c>
      <c r="C7861" t="b">
        <f ca="1"/>
        <v>0</v>
      </c>
    </row>
    <row r="7862" spans="1:3" hidden="1">
      <c r="A7862" t="b">
        <f ca="1"/>
        <v>0</v>
      </c>
      <c r="B7862" t="b">
        <f ca="1"/>
        <v>0</v>
      </c>
      <c r="C7862" t="b">
        <f ca="1"/>
        <v>0</v>
      </c>
    </row>
    <row r="7863" spans="1:3" hidden="1">
      <c r="A7863" t="b">
        <f ca="1"/>
        <v>0</v>
      </c>
      <c r="B7863" t="b">
        <f ca="1"/>
        <v>0</v>
      </c>
      <c r="C7863" t="b">
        <f ca="1"/>
        <v>0</v>
      </c>
    </row>
    <row r="7864" spans="1:3" hidden="1">
      <c r="A7864" t="b">
        <f ca="1"/>
        <v>0</v>
      </c>
      <c r="B7864" t="b">
        <f ca="1"/>
        <v>0</v>
      </c>
      <c r="C7864" t="b">
        <f ca="1"/>
        <v>0</v>
      </c>
    </row>
    <row r="7865" spans="1:3" hidden="1">
      <c r="A7865" t="b">
        <f ca="1"/>
        <v>0</v>
      </c>
      <c r="B7865" t="b">
        <f ca="1"/>
        <v>0</v>
      </c>
      <c r="C7865" t="b">
        <f ca="1"/>
        <v>0</v>
      </c>
    </row>
    <row r="7866" spans="1:3" hidden="1">
      <c r="A7866" t="b">
        <f ca="1"/>
        <v>0</v>
      </c>
      <c r="B7866" t="b">
        <f ca="1"/>
        <v>0</v>
      </c>
      <c r="C7866" t="b">
        <f ca="1"/>
        <v>0</v>
      </c>
    </row>
    <row r="7867" spans="1:3" hidden="1">
      <c r="A7867" t="b">
        <f ca="1"/>
        <v>0</v>
      </c>
      <c r="B7867" t="b">
        <f ca="1"/>
        <v>0</v>
      </c>
      <c r="C7867" t="b">
        <f ca="1"/>
        <v>0</v>
      </c>
    </row>
    <row r="7868" spans="1:3" hidden="1">
      <c r="A7868" t="b">
        <f ca="1"/>
        <v>0</v>
      </c>
      <c r="B7868" t="b">
        <f ca="1"/>
        <v>0</v>
      </c>
      <c r="C7868" t="b">
        <f ca="1"/>
        <v>0</v>
      </c>
    </row>
    <row r="7869" spans="1:3" hidden="1">
      <c r="A7869" t="b">
        <f ca="1"/>
        <v>0</v>
      </c>
      <c r="B7869" t="b">
        <f ca="1"/>
        <v>0</v>
      </c>
      <c r="C7869" t="b">
        <f ca="1"/>
        <v>0</v>
      </c>
    </row>
    <row r="7870" spans="1:3" hidden="1">
      <c r="A7870" t="b">
        <f ca="1"/>
        <v>0</v>
      </c>
      <c r="B7870" t="b">
        <f ca="1"/>
        <v>0</v>
      </c>
      <c r="C7870" t="b">
        <f ca="1"/>
        <v>0</v>
      </c>
    </row>
    <row r="7871" spans="1:3" hidden="1">
      <c r="A7871" t="b">
        <f ca="1"/>
        <v>0</v>
      </c>
      <c r="B7871" t="b">
        <f ca="1"/>
        <v>0</v>
      </c>
      <c r="C7871" t="b">
        <f ca="1"/>
        <v>0</v>
      </c>
    </row>
    <row r="7872" spans="1:3" hidden="1">
      <c r="A7872" t="b">
        <f ca="1"/>
        <v>0</v>
      </c>
      <c r="B7872" t="b">
        <f ca="1"/>
        <v>0</v>
      </c>
      <c r="C7872" t="b">
        <f ca="1"/>
        <v>0</v>
      </c>
    </row>
    <row r="7873" spans="1:3" hidden="1">
      <c r="A7873" t="b">
        <f ca="1"/>
        <v>0</v>
      </c>
      <c r="B7873" t="b">
        <f ca="1"/>
        <v>0</v>
      </c>
      <c r="C7873" t="b">
        <f ca="1"/>
        <v>0</v>
      </c>
    </row>
    <row r="7874" spans="1:3" hidden="1">
      <c r="A7874" t="b">
        <f ca="1"/>
        <v>0</v>
      </c>
      <c r="B7874" t="b">
        <f ca="1"/>
        <v>0</v>
      </c>
      <c r="C7874" t="b">
        <f ca="1"/>
        <v>0</v>
      </c>
    </row>
    <row r="7875" spans="1:3" hidden="1">
      <c r="A7875" t="b">
        <f ca="1"/>
        <v>0</v>
      </c>
      <c r="B7875" t="b">
        <f ca="1"/>
        <v>0</v>
      </c>
      <c r="C7875" t="b">
        <f ca="1"/>
        <v>0</v>
      </c>
    </row>
    <row r="7876" spans="1:3" hidden="1">
      <c r="A7876" t="b">
        <f ca="1"/>
        <v>0</v>
      </c>
      <c r="B7876" t="b">
        <f ca="1"/>
        <v>0</v>
      </c>
      <c r="C7876" t="b">
        <f ca="1"/>
        <v>0</v>
      </c>
    </row>
    <row r="7877" spans="1:3" hidden="1">
      <c r="A7877" t="b">
        <f ca="1"/>
        <v>0</v>
      </c>
      <c r="B7877" t="b">
        <f ca="1"/>
        <v>0</v>
      </c>
      <c r="C7877" t="b">
        <f ca="1"/>
        <v>0</v>
      </c>
    </row>
    <row r="7878" spans="1:3" hidden="1">
      <c r="A7878" t="b">
        <f ca="1"/>
        <v>0</v>
      </c>
      <c r="B7878" t="b">
        <f ca="1"/>
        <v>0</v>
      </c>
      <c r="C7878" t="b">
        <f ca="1"/>
        <v>0</v>
      </c>
    </row>
    <row r="7879" spans="1:3" hidden="1">
      <c r="A7879" t="b">
        <f ca="1"/>
        <v>0</v>
      </c>
      <c r="B7879" t="b">
        <f ca="1"/>
        <v>0</v>
      </c>
      <c r="C7879" t="b">
        <f ca="1"/>
        <v>0</v>
      </c>
    </row>
    <row r="7880" spans="1:3" hidden="1">
      <c r="A7880" t="b">
        <f ca="1"/>
        <v>0</v>
      </c>
      <c r="B7880" t="b">
        <f ca="1"/>
        <v>0</v>
      </c>
      <c r="C7880" t="b">
        <f ca="1"/>
        <v>0</v>
      </c>
    </row>
    <row r="7881" spans="1:3" hidden="1">
      <c r="A7881" t="b">
        <f ca="1"/>
        <v>0</v>
      </c>
      <c r="B7881" t="b">
        <f ca="1"/>
        <v>0</v>
      </c>
      <c r="C7881" t="b">
        <f ca="1"/>
        <v>0</v>
      </c>
    </row>
    <row r="7882" spans="1:3" hidden="1">
      <c r="A7882" t="b">
        <f ca="1"/>
        <v>0</v>
      </c>
      <c r="B7882" t="b">
        <f ca="1"/>
        <v>0</v>
      </c>
      <c r="C7882" t="b">
        <f ca="1"/>
        <v>0</v>
      </c>
    </row>
    <row r="7883" spans="1:3" hidden="1">
      <c r="A7883" t="b">
        <f ca="1"/>
        <v>0</v>
      </c>
      <c r="B7883" t="b">
        <f ca="1"/>
        <v>0</v>
      </c>
      <c r="C7883" t="b">
        <f ca="1"/>
        <v>0</v>
      </c>
    </row>
    <row r="7884" spans="1:3" hidden="1">
      <c r="A7884" t="b">
        <f ca="1"/>
        <v>0</v>
      </c>
      <c r="B7884" t="b">
        <f ca="1"/>
        <v>0</v>
      </c>
      <c r="C7884" t="b">
        <f ca="1"/>
        <v>0</v>
      </c>
    </row>
    <row r="7885" spans="1:3" hidden="1">
      <c r="A7885" t="b">
        <f ca="1"/>
        <v>0</v>
      </c>
      <c r="B7885" t="b">
        <f ca="1"/>
        <v>0</v>
      </c>
      <c r="C7885" t="b">
        <f ca="1"/>
        <v>0</v>
      </c>
    </row>
    <row r="7886" spans="1:3" hidden="1">
      <c r="A7886" t="b">
        <f ca="1"/>
        <v>0</v>
      </c>
      <c r="B7886" t="b">
        <f ca="1"/>
        <v>0</v>
      </c>
      <c r="C7886" t="b">
        <f ca="1"/>
        <v>0</v>
      </c>
    </row>
    <row r="7887" spans="1:3" hidden="1">
      <c r="A7887" t="b">
        <f ca="1"/>
        <v>0</v>
      </c>
      <c r="B7887" t="b">
        <f ca="1"/>
        <v>0</v>
      </c>
      <c r="C7887" t="b">
        <f ca="1"/>
        <v>0</v>
      </c>
    </row>
    <row r="7888" spans="1:3" hidden="1">
      <c r="A7888" t="b">
        <f ca="1"/>
        <v>0</v>
      </c>
      <c r="B7888" t="b">
        <f ca="1"/>
        <v>0</v>
      </c>
      <c r="C7888" t="b">
        <f ca="1"/>
        <v>0</v>
      </c>
    </row>
    <row r="7889" spans="1:3" hidden="1">
      <c r="A7889" t="b">
        <f ca="1"/>
        <v>0</v>
      </c>
      <c r="B7889" t="b">
        <f ca="1"/>
        <v>0</v>
      </c>
      <c r="C7889" t="b">
        <f ca="1"/>
        <v>0</v>
      </c>
    </row>
    <row r="7890" spans="1:3" hidden="1">
      <c r="A7890" t="b">
        <f ca="1"/>
        <v>0</v>
      </c>
      <c r="B7890" t="b">
        <f ca="1"/>
        <v>0</v>
      </c>
      <c r="C7890" t="b">
        <f ca="1"/>
        <v>0</v>
      </c>
    </row>
    <row r="7891" spans="1:3" hidden="1">
      <c r="A7891" t="b">
        <f ca="1"/>
        <v>0</v>
      </c>
      <c r="B7891" t="b">
        <f ca="1"/>
        <v>0</v>
      </c>
      <c r="C7891" t="b">
        <f ca="1"/>
        <v>0</v>
      </c>
    </row>
    <row r="7892" spans="1:3" hidden="1">
      <c r="A7892" t="b">
        <f ca="1"/>
        <v>0</v>
      </c>
      <c r="B7892" t="b">
        <f ca="1"/>
        <v>0</v>
      </c>
      <c r="C7892" t="b">
        <f ca="1"/>
        <v>0</v>
      </c>
    </row>
    <row r="7893" spans="1:3" hidden="1">
      <c r="A7893" t="b">
        <f ca="1"/>
        <v>0</v>
      </c>
      <c r="B7893" t="b">
        <f ca="1"/>
        <v>0</v>
      </c>
      <c r="C7893" t="b">
        <f ca="1"/>
        <v>0</v>
      </c>
    </row>
    <row r="7894" spans="1:3" hidden="1">
      <c r="A7894" t="b">
        <f ca="1"/>
        <v>0</v>
      </c>
      <c r="B7894" t="b">
        <f ca="1"/>
        <v>0</v>
      </c>
      <c r="C7894" t="b">
        <f ca="1"/>
        <v>0</v>
      </c>
    </row>
    <row r="7895" spans="1:3" hidden="1">
      <c r="A7895" t="b">
        <f ca="1"/>
        <v>0</v>
      </c>
      <c r="B7895" t="b">
        <f ca="1"/>
        <v>0</v>
      </c>
      <c r="C7895" t="b">
        <f ca="1"/>
        <v>0</v>
      </c>
    </row>
    <row r="7896" spans="1:3" hidden="1">
      <c r="A7896" t="b">
        <f ca="1"/>
        <v>0</v>
      </c>
      <c r="B7896" t="b">
        <f ca="1"/>
        <v>0</v>
      </c>
      <c r="C7896" t="b">
        <f ca="1"/>
        <v>0</v>
      </c>
    </row>
    <row r="7897" spans="1:3" hidden="1">
      <c r="A7897" t="b">
        <f ca="1"/>
        <v>0</v>
      </c>
      <c r="B7897" t="b">
        <f ca="1"/>
        <v>0</v>
      </c>
      <c r="C7897" t="b">
        <f ca="1"/>
        <v>0</v>
      </c>
    </row>
    <row r="7898" spans="1:3" hidden="1">
      <c r="A7898" t="b">
        <f ca="1"/>
        <v>0</v>
      </c>
      <c r="B7898" t="b">
        <f ca="1"/>
        <v>0</v>
      </c>
      <c r="C7898" t="b">
        <f ca="1"/>
        <v>0</v>
      </c>
    </row>
    <row r="7899" spans="1:3" hidden="1">
      <c r="A7899" t="b">
        <f ca="1"/>
        <v>0</v>
      </c>
      <c r="B7899" t="b">
        <f ca="1"/>
        <v>0</v>
      </c>
      <c r="C7899" t="b">
        <f ca="1"/>
        <v>0</v>
      </c>
    </row>
    <row r="7900" spans="1:3" hidden="1">
      <c r="A7900" t="b">
        <f ca="1"/>
        <v>0</v>
      </c>
      <c r="B7900" t="b">
        <f ca="1"/>
        <v>0</v>
      </c>
      <c r="C7900" t="b">
        <f ca="1"/>
        <v>0</v>
      </c>
    </row>
    <row r="7901" spans="1:3" hidden="1">
      <c r="A7901" t="b">
        <f ca="1"/>
        <v>0</v>
      </c>
      <c r="B7901" t="b">
        <f ca="1"/>
        <v>0</v>
      </c>
      <c r="C7901" t="b">
        <f ca="1"/>
        <v>0</v>
      </c>
    </row>
    <row r="7902" spans="1:3" hidden="1">
      <c r="A7902" t="b">
        <f ca="1"/>
        <v>0</v>
      </c>
      <c r="B7902" t="b">
        <f ca="1"/>
        <v>0</v>
      </c>
      <c r="C7902" t="b">
        <f ca="1"/>
        <v>0</v>
      </c>
    </row>
    <row r="7903" spans="1:3" hidden="1">
      <c r="A7903" t="b">
        <f ca="1"/>
        <v>0</v>
      </c>
      <c r="B7903" t="b">
        <f ca="1"/>
        <v>0</v>
      </c>
      <c r="C7903" t="b">
        <f ca="1"/>
        <v>0</v>
      </c>
    </row>
    <row r="7904" spans="1:3" hidden="1">
      <c r="A7904" t="b">
        <f ca="1"/>
        <v>0</v>
      </c>
      <c r="B7904" t="b">
        <f ca="1"/>
        <v>0</v>
      </c>
      <c r="C7904" t="b">
        <f ca="1"/>
        <v>0</v>
      </c>
    </row>
    <row r="7905" spans="1:3" hidden="1">
      <c r="A7905" t="b">
        <f ca="1"/>
        <v>0</v>
      </c>
      <c r="B7905" t="b">
        <f ca="1"/>
        <v>0</v>
      </c>
      <c r="C7905" t="b">
        <f ca="1"/>
        <v>0</v>
      </c>
    </row>
    <row r="7906" spans="1:3" hidden="1">
      <c r="A7906" t="b">
        <f ca="1"/>
        <v>0</v>
      </c>
      <c r="B7906" t="b">
        <f ca="1"/>
        <v>0</v>
      </c>
      <c r="C7906" t="b">
        <f ca="1"/>
        <v>0</v>
      </c>
    </row>
    <row r="7907" spans="1:3" hidden="1">
      <c r="A7907" t="b">
        <f ca="1"/>
        <v>0</v>
      </c>
      <c r="B7907" t="b">
        <f ca="1"/>
        <v>0</v>
      </c>
      <c r="C7907" t="b">
        <f ca="1"/>
        <v>0</v>
      </c>
    </row>
    <row r="7908" spans="1:3" hidden="1">
      <c r="A7908" t="b">
        <f ca="1"/>
        <v>0</v>
      </c>
      <c r="B7908" t="b">
        <f ca="1"/>
        <v>0</v>
      </c>
      <c r="C7908" t="b">
        <f ca="1"/>
        <v>0</v>
      </c>
    </row>
    <row r="7909" spans="1:3" hidden="1">
      <c r="A7909" t="b">
        <f ca="1"/>
        <v>0</v>
      </c>
      <c r="B7909" t="b">
        <f ca="1"/>
        <v>0</v>
      </c>
      <c r="C7909" t="b">
        <f ca="1"/>
        <v>0</v>
      </c>
    </row>
    <row r="7910" spans="1:3" hidden="1">
      <c r="A7910" t="b">
        <f ca="1"/>
        <v>0</v>
      </c>
      <c r="B7910" t="b">
        <f ca="1"/>
        <v>0</v>
      </c>
      <c r="C7910" t="b">
        <f ca="1"/>
        <v>0</v>
      </c>
    </row>
    <row r="7911" spans="1:3" hidden="1">
      <c r="A7911" t="b">
        <f ca="1"/>
        <v>0</v>
      </c>
      <c r="B7911" t="b">
        <f ca="1"/>
        <v>0</v>
      </c>
      <c r="C7911" t="b">
        <f ca="1"/>
        <v>0</v>
      </c>
    </row>
    <row r="7912" spans="1:3" hidden="1">
      <c r="A7912" t="b">
        <f ca="1"/>
        <v>0</v>
      </c>
      <c r="B7912" t="b">
        <f ca="1"/>
        <v>0</v>
      </c>
      <c r="C7912" t="b">
        <f ca="1"/>
        <v>0</v>
      </c>
    </row>
    <row r="7913" spans="1:3" hidden="1">
      <c r="A7913" t="b">
        <f ca="1"/>
        <v>0</v>
      </c>
      <c r="B7913" t="b">
        <f ca="1"/>
        <v>0</v>
      </c>
      <c r="C7913" t="b">
        <f ca="1"/>
        <v>0</v>
      </c>
    </row>
    <row r="7914" spans="1:3" hidden="1">
      <c r="A7914" t="b">
        <f ca="1"/>
        <v>0</v>
      </c>
      <c r="B7914" t="b">
        <f ca="1"/>
        <v>0</v>
      </c>
      <c r="C7914" t="b">
        <f ca="1"/>
        <v>0</v>
      </c>
    </row>
    <row r="7915" spans="1:3" hidden="1">
      <c r="A7915" t="b">
        <f ca="1"/>
        <v>0</v>
      </c>
      <c r="B7915" t="b">
        <f ca="1"/>
        <v>0</v>
      </c>
      <c r="C7915" t="b">
        <f ca="1"/>
        <v>0</v>
      </c>
    </row>
    <row r="7916" spans="1:3" hidden="1">
      <c r="A7916" t="b">
        <f ca="1"/>
        <v>0</v>
      </c>
      <c r="B7916" t="b">
        <f ca="1"/>
        <v>0</v>
      </c>
      <c r="C7916" t="b">
        <f ca="1"/>
        <v>0</v>
      </c>
    </row>
    <row r="7917" spans="1:3" hidden="1">
      <c r="A7917" t="b">
        <f ca="1"/>
        <v>0</v>
      </c>
      <c r="B7917" t="b">
        <f ca="1"/>
        <v>0</v>
      </c>
      <c r="C7917" t="b">
        <f ca="1"/>
        <v>0</v>
      </c>
    </row>
    <row r="7918" spans="1:3" hidden="1">
      <c r="A7918" t="b">
        <f ca="1"/>
        <v>0</v>
      </c>
      <c r="B7918" t="b">
        <f ca="1"/>
        <v>0</v>
      </c>
      <c r="C7918" t="b">
        <f ca="1"/>
        <v>0</v>
      </c>
    </row>
    <row r="7919" spans="1:3" hidden="1">
      <c r="A7919" t="b">
        <f ca="1"/>
        <v>0</v>
      </c>
      <c r="B7919" t="b">
        <f ca="1"/>
        <v>0</v>
      </c>
      <c r="C7919" t="b">
        <f ca="1"/>
        <v>0</v>
      </c>
    </row>
    <row r="7920" spans="1:3" hidden="1">
      <c r="A7920" t="b">
        <f ca="1"/>
        <v>0</v>
      </c>
      <c r="B7920" t="b">
        <f ca="1"/>
        <v>0</v>
      </c>
      <c r="C7920" t="b">
        <f ca="1"/>
        <v>0</v>
      </c>
    </row>
    <row r="7921" spans="1:3" hidden="1">
      <c r="A7921" t="b">
        <f ca="1"/>
        <v>0</v>
      </c>
      <c r="B7921" t="b">
        <f ca="1"/>
        <v>0</v>
      </c>
      <c r="C7921" t="b">
        <f ca="1"/>
        <v>0</v>
      </c>
    </row>
    <row r="7922" spans="1:3" hidden="1">
      <c r="A7922" t="b">
        <f ca="1"/>
        <v>0</v>
      </c>
      <c r="B7922" t="b">
        <f ca="1"/>
        <v>0</v>
      </c>
      <c r="C7922" t="b">
        <f ca="1"/>
        <v>0</v>
      </c>
    </row>
    <row r="7923" spans="1:3" hidden="1">
      <c r="A7923" t="b">
        <f ca="1"/>
        <v>0</v>
      </c>
      <c r="B7923" t="b">
        <f ca="1"/>
        <v>0</v>
      </c>
      <c r="C7923" t="b">
        <f ca="1"/>
        <v>0</v>
      </c>
    </row>
    <row r="7924" spans="1:3" hidden="1">
      <c r="A7924" t="b">
        <f ca="1"/>
        <v>0</v>
      </c>
      <c r="B7924" t="b">
        <f ca="1"/>
        <v>0</v>
      </c>
      <c r="C7924" t="b">
        <f ca="1"/>
        <v>0</v>
      </c>
    </row>
    <row r="7925" spans="1:3" hidden="1">
      <c r="A7925" t="b">
        <f ca="1"/>
        <v>0</v>
      </c>
      <c r="B7925" t="b">
        <f ca="1"/>
        <v>0</v>
      </c>
      <c r="C7925" t="b">
        <f ca="1"/>
        <v>0</v>
      </c>
    </row>
    <row r="7926" spans="1:3" hidden="1">
      <c r="A7926" t="b">
        <f ca="1"/>
        <v>0</v>
      </c>
      <c r="B7926" t="b">
        <f ca="1"/>
        <v>0</v>
      </c>
      <c r="C7926" t="b">
        <f ca="1"/>
        <v>0</v>
      </c>
    </row>
    <row r="7927" spans="1:3" hidden="1">
      <c r="A7927" t="b">
        <f ca="1"/>
        <v>0</v>
      </c>
      <c r="B7927" t="b">
        <f ca="1"/>
        <v>0</v>
      </c>
      <c r="C7927" t="b">
        <f ca="1"/>
        <v>0</v>
      </c>
    </row>
    <row r="7928" spans="1:3" hidden="1">
      <c r="A7928" t="b">
        <f ca="1"/>
        <v>0</v>
      </c>
      <c r="B7928" t="b">
        <f ca="1"/>
        <v>0</v>
      </c>
      <c r="C7928" t="b">
        <f ca="1"/>
        <v>0</v>
      </c>
    </row>
    <row r="7929" spans="1:3" hidden="1">
      <c r="A7929" t="b">
        <f ca="1"/>
        <v>0</v>
      </c>
      <c r="B7929" t="b">
        <f ca="1"/>
        <v>0</v>
      </c>
      <c r="C7929" t="b">
        <f ca="1"/>
        <v>0</v>
      </c>
    </row>
    <row r="7930" spans="1:3" hidden="1">
      <c r="A7930" t="b">
        <f ca="1"/>
        <v>0</v>
      </c>
      <c r="B7930" t="b">
        <f ca="1"/>
        <v>0</v>
      </c>
      <c r="C7930" t="b">
        <f ca="1"/>
        <v>0</v>
      </c>
    </row>
    <row r="7931" spans="1:3" hidden="1">
      <c r="A7931" t="b">
        <f ca="1"/>
        <v>0</v>
      </c>
      <c r="B7931" t="b">
        <f ca="1"/>
        <v>0</v>
      </c>
      <c r="C7931" t="b">
        <f ca="1"/>
        <v>0</v>
      </c>
    </row>
    <row r="7932" spans="1:3" hidden="1">
      <c r="A7932" t="b">
        <f ca="1"/>
        <v>0</v>
      </c>
      <c r="B7932" t="b">
        <f ca="1"/>
        <v>0</v>
      </c>
      <c r="C7932" t="b">
        <f ca="1"/>
        <v>0</v>
      </c>
    </row>
    <row r="7933" spans="1:3" hidden="1">
      <c r="A7933" t="b">
        <f ca="1"/>
        <v>0</v>
      </c>
      <c r="B7933" t="b">
        <f ca="1"/>
        <v>0</v>
      </c>
      <c r="C7933" t="b">
        <f ca="1"/>
        <v>0</v>
      </c>
    </row>
    <row r="7934" spans="1:3" hidden="1">
      <c r="A7934" t="b">
        <f ca="1"/>
        <v>0</v>
      </c>
      <c r="B7934" t="b">
        <f ca="1"/>
        <v>0</v>
      </c>
      <c r="C7934" t="b">
        <f ca="1"/>
        <v>0</v>
      </c>
    </row>
    <row r="7935" spans="1:3" hidden="1">
      <c r="A7935" t="b">
        <f ca="1"/>
        <v>0</v>
      </c>
      <c r="B7935" t="b">
        <f ca="1"/>
        <v>0</v>
      </c>
      <c r="C7935" t="b">
        <f ca="1"/>
        <v>0</v>
      </c>
    </row>
    <row r="7936" spans="1:3" hidden="1">
      <c r="A7936" t="b">
        <f ca="1"/>
        <v>0</v>
      </c>
      <c r="B7936" t="b">
        <f ca="1"/>
        <v>0</v>
      </c>
      <c r="C7936" t="b">
        <f ca="1"/>
        <v>0</v>
      </c>
    </row>
    <row r="7937" spans="1:3" hidden="1">
      <c r="A7937" t="b">
        <f ca="1"/>
        <v>0</v>
      </c>
      <c r="B7937" t="b">
        <f ca="1"/>
        <v>0</v>
      </c>
      <c r="C7937" t="b">
        <f ca="1"/>
        <v>0</v>
      </c>
    </row>
    <row r="7938" spans="1:3" hidden="1">
      <c r="A7938" t="b">
        <f ca="1"/>
        <v>0</v>
      </c>
      <c r="B7938" t="b">
        <f ca="1"/>
        <v>0</v>
      </c>
      <c r="C7938" t="b">
        <f ca="1"/>
        <v>0</v>
      </c>
    </row>
    <row r="7939" spans="1:3" hidden="1">
      <c r="A7939" t="b">
        <f ca="1"/>
        <v>0</v>
      </c>
      <c r="B7939" t="b">
        <f ca="1"/>
        <v>0</v>
      </c>
      <c r="C7939" t="b">
        <f ca="1"/>
        <v>0</v>
      </c>
    </row>
    <row r="7940" spans="1:3" hidden="1">
      <c r="A7940" t="b">
        <f ca="1"/>
        <v>0</v>
      </c>
      <c r="B7940" t="b">
        <f ca="1"/>
        <v>0</v>
      </c>
      <c r="C7940" t="b">
        <f ca="1"/>
        <v>0</v>
      </c>
    </row>
    <row r="7941" spans="1:3" hidden="1">
      <c r="A7941" t="b">
        <f ca="1"/>
        <v>0</v>
      </c>
      <c r="B7941" t="b">
        <f ca="1"/>
        <v>0</v>
      </c>
      <c r="C7941" t="b">
        <f ca="1"/>
        <v>0</v>
      </c>
    </row>
    <row r="7942" spans="1:3" hidden="1">
      <c r="A7942" t="b">
        <f ca="1"/>
        <v>0</v>
      </c>
      <c r="B7942" t="b">
        <f ca="1"/>
        <v>0</v>
      </c>
      <c r="C7942" t="b">
        <f ca="1"/>
        <v>0</v>
      </c>
    </row>
    <row r="7943" spans="1:3" hidden="1">
      <c r="A7943" t="b">
        <f ca="1"/>
        <v>0</v>
      </c>
      <c r="B7943" t="b">
        <f ca="1"/>
        <v>0</v>
      </c>
      <c r="C7943" t="b">
        <f ca="1"/>
        <v>0</v>
      </c>
    </row>
    <row r="7944" spans="1:3" hidden="1">
      <c r="A7944" t="b">
        <f ca="1"/>
        <v>0</v>
      </c>
      <c r="B7944" t="b">
        <f ca="1"/>
        <v>0</v>
      </c>
      <c r="C7944" t="b">
        <f ca="1"/>
        <v>0</v>
      </c>
    </row>
    <row r="7945" spans="1:3" hidden="1">
      <c r="A7945" t="b">
        <f ca="1"/>
        <v>0</v>
      </c>
      <c r="B7945" t="b">
        <f ca="1"/>
        <v>0</v>
      </c>
      <c r="C7945" t="b">
        <f ca="1"/>
        <v>0</v>
      </c>
    </row>
    <row r="7946" spans="1:3" hidden="1">
      <c r="A7946" t="b">
        <f ca="1"/>
        <v>0</v>
      </c>
      <c r="B7946" t="b">
        <f ca="1"/>
        <v>0</v>
      </c>
      <c r="C7946" t="b">
        <f ca="1"/>
        <v>0</v>
      </c>
    </row>
    <row r="7947" spans="1:3" hidden="1">
      <c r="A7947" t="b">
        <f ca="1"/>
        <v>0</v>
      </c>
      <c r="B7947" t="b">
        <f ca="1"/>
        <v>0</v>
      </c>
      <c r="C7947" t="b">
        <f ca="1"/>
        <v>0</v>
      </c>
    </row>
    <row r="7948" spans="1:3" hidden="1">
      <c r="A7948" t="b">
        <f ca="1"/>
        <v>0</v>
      </c>
      <c r="B7948" t="b">
        <f ca="1"/>
        <v>0</v>
      </c>
      <c r="C7948" t="b">
        <f ca="1"/>
        <v>0</v>
      </c>
    </row>
    <row r="7949" spans="1:3" hidden="1">
      <c r="A7949" t="b">
        <f ca="1"/>
        <v>0</v>
      </c>
      <c r="B7949" t="b">
        <f ca="1"/>
        <v>0</v>
      </c>
      <c r="C7949" t="b">
        <f ca="1"/>
        <v>0</v>
      </c>
    </row>
    <row r="7950" spans="1:3" hidden="1">
      <c r="A7950" t="b">
        <f ca="1"/>
        <v>0</v>
      </c>
      <c r="B7950" t="b">
        <f ca="1"/>
        <v>0</v>
      </c>
      <c r="C7950" t="b">
        <f ca="1"/>
        <v>0</v>
      </c>
    </row>
    <row r="7951" spans="1:3" hidden="1">
      <c r="A7951" t="b">
        <f ca="1"/>
        <v>0</v>
      </c>
      <c r="B7951" t="b">
        <f ca="1"/>
        <v>0</v>
      </c>
      <c r="C7951" t="b">
        <f ca="1"/>
        <v>0</v>
      </c>
    </row>
    <row r="7952" spans="1:3" hidden="1">
      <c r="A7952" t="b">
        <f ca="1"/>
        <v>0</v>
      </c>
      <c r="B7952" t="b">
        <f ca="1"/>
        <v>0</v>
      </c>
      <c r="C7952" t="b">
        <f ca="1"/>
        <v>0</v>
      </c>
    </row>
    <row r="7953" spans="1:3" hidden="1">
      <c r="A7953" t="b">
        <f ca="1"/>
        <v>0</v>
      </c>
      <c r="B7953" t="b">
        <f ca="1"/>
        <v>0</v>
      </c>
      <c r="C7953" t="b">
        <f ca="1"/>
        <v>0</v>
      </c>
    </row>
    <row r="7954" spans="1:3" hidden="1">
      <c r="A7954" t="b">
        <f ca="1"/>
        <v>0</v>
      </c>
      <c r="B7954" t="b">
        <f ca="1"/>
        <v>0</v>
      </c>
      <c r="C7954" t="b">
        <f ca="1"/>
        <v>0</v>
      </c>
    </row>
    <row r="7955" spans="1:3" hidden="1">
      <c r="A7955" t="b">
        <f ca="1"/>
        <v>0</v>
      </c>
      <c r="B7955" t="b">
        <f ca="1"/>
        <v>0</v>
      </c>
      <c r="C7955" t="b">
        <f ca="1"/>
        <v>0</v>
      </c>
    </row>
    <row r="7956" spans="1:3" hidden="1">
      <c r="A7956" t="b">
        <f ca="1"/>
        <v>0</v>
      </c>
      <c r="B7956" t="b">
        <f ca="1"/>
        <v>0</v>
      </c>
      <c r="C7956" t="b">
        <f ca="1"/>
        <v>0</v>
      </c>
    </row>
    <row r="7957" spans="1:3" hidden="1">
      <c r="A7957" t="b">
        <f ca="1"/>
        <v>0</v>
      </c>
      <c r="B7957" t="b">
        <f ca="1"/>
        <v>0</v>
      </c>
      <c r="C7957" t="b">
        <f ca="1"/>
        <v>0</v>
      </c>
    </row>
    <row r="7958" spans="1:3" hidden="1">
      <c r="A7958" t="b">
        <f ca="1"/>
        <v>0</v>
      </c>
      <c r="B7958" t="b">
        <f ca="1"/>
        <v>0</v>
      </c>
      <c r="C7958" t="b">
        <f ca="1"/>
        <v>0</v>
      </c>
    </row>
    <row r="7959" spans="1:3" hidden="1">
      <c r="A7959" t="b">
        <f ca="1"/>
        <v>0</v>
      </c>
      <c r="B7959" t="b">
        <f ca="1"/>
        <v>0</v>
      </c>
      <c r="C7959" t="b">
        <f ca="1"/>
        <v>0</v>
      </c>
    </row>
    <row r="7960" spans="1:3" hidden="1">
      <c r="A7960" t="b">
        <f ca="1"/>
        <v>0</v>
      </c>
      <c r="B7960" t="b">
        <f ca="1"/>
        <v>0</v>
      </c>
      <c r="C7960" t="b">
        <f ca="1"/>
        <v>0</v>
      </c>
    </row>
    <row r="7961" spans="1:3" hidden="1">
      <c r="A7961" t="b">
        <f ca="1"/>
        <v>0</v>
      </c>
      <c r="B7961" t="b">
        <f ca="1"/>
        <v>0</v>
      </c>
      <c r="C7961" t="b">
        <f ca="1"/>
        <v>0</v>
      </c>
    </row>
    <row r="7962" spans="1:3" hidden="1">
      <c r="A7962" t="b">
        <f ca="1"/>
        <v>0</v>
      </c>
      <c r="B7962" t="b">
        <f ca="1"/>
        <v>0</v>
      </c>
      <c r="C7962" t="b">
        <f ca="1"/>
        <v>0</v>
      </c>
    </row>
    <row r="7963" spans="1:3" hidden="1">
      <c r="A7963" t="b">
        <f ca="1"/>
        <v>0</v>
      </c>
      <c r="B7963" t="b">
        <f ca="1"/>
        <v>0</v>
      </c>
      <c r="C7963" t="b">
        <f ca="1"/>
        <v>0</v>
      </c>
    </row>
    <row r="7964" spans="1:3" hidden="1">
      <c r="A7964" t="b">
        <f ca="1"/>
        <v>0</v>
      </c>
      <c r="B7964" t="b">
        <f ca="1"/>
        <v>0</v>
      </c>
      <c r="C7964" t="b">
        <f ca="1"/>
        <v>0</v>
      </c>
    </row>
    <row r="7965" spans="1:3" hidden="1">
      <c r="A7965" t="b">
        <f ca="1"/>
        <v>0</v>
      </c>
      <c r="B7965" t="b">
        <f ca="1"/>
        <v>0</v>
      </c>
      <c r="C7965" t="b">
        <f ca="1"/>
        <v>0</v>
      </c>
    </row>
    <row r="7966" spans="1:3" hidden="1">
      <c r="A7966" t="b">
        <f ca="1"/>
        <v>0</v>
      </c>
      <c r="B7966" t="b">
        <f ca="1"/>
        <v>0</v>
      </c>
      <c r="C7966" t="b">
        <f ca="1"/>
        <v>0</v>
      </c>
    </row>
    <row r="7967" spans="1:3" hidden="1">
      <c r="A7967" t="b">
        <f ca="1"/>
        <v>0</v>
      </c>
      <c r="B7967" t="b">
        <f ca="1"/>
        <v>0</v>
      </c>
      <c r="C7967" t="b">
        <f ca="1"/>
        <v>0</v>
      </c>
    </row>
    <row r="7968" spans="1:3" hidden="1">
      <c r="A7968" t="b">
        <f ca="1"/>
        <v>0</v>
      </c>
      <c r="B7968" t="b">
        <f ca="1"/>
        <v>0</v>
      </c>
      <c r="C7968" t="b">
        <f ca="1"/>
        <v>0</v>
      </c>
    </row>
    <row r="7969" spans="1:3" hidden="1">
      <c r="A7969" t="b">
        <f ca="1"/>
        <v>0</v>
      </c>
      <c r="B7969" t="b">
        <f ca="1"/>
        <v>0</v>
      </c>
      <c r="C7969" t="b">
        <f ca="1"/>
        <v>0</v>
      </c>
    </row>
    <row r="7970" spans="1:3" hidden="1">
      <c r="A7970" t="b">
        <f ca="1"/>
        <v>0</v>
      </c>
      <c r="B7970" t="b">
        <f ca="1"/>
        <v>0</v>
      </c>
      <c r="C7970" t="b">
        <f ca="1"/>
        <v>0</v>
      </c>
    </row>
    <row r="7971" spans="1:3" hidden="1">
      <c r="A7971" t="b">
        <f ca="1"/>
        <v>0</v>
      </c>
      <c r="B7971" t="b">
        <f ca="1"/>
        <v>0</v>
      </c>
      <c r="C7971" t="b">
        <f ca="1"/>
        <v>0</v>
      </c>
    </row>
    <row r="7972" spans="1:3" hidden="1">
      <c r="A7972" t="b">
        <f ca="1"/>
        <v>0</v>
      </c>
      <c r="B7972" t="b">
        <f ca="1"/>
        <v>0</v>
      </c>
      <c r="C7972" t="b">
        <f ca="1"/>
        <v>0</v>
      </c>
    </row>
    <row r="7973" spans="1:3" hidden="1">
      <c r="A7973" t="b">
        <f ca="1"/>
        <v>0</v>
      </c>
      <c r="B7973" t="b">
        <f ca="1"/>
        <v>0</v>
      </c>
      <c r="C7973" t="b">
        <f ca="1"/>
        <v>0</v>
      </c>
    </row>
    <row r="7974" spans="1:3" hidden="1">
      <c r="A7974" t="b">
        <f ca="1"/>
        <v>0</v>
      </c>
      <c r="B7974" t="b">
        <f ca="1"/>
        <v>0</v>
      </c>
      <c r="C7974" t="b">
        <f ca="1"/>
        <v>0</v>
      </c>
    </row>
    <row r="7975" spans="1:3" hidden="1">
      <c r="A7975" t="b">
        <f ca="1"/>
        <v>0</v>
      </c>
      <c r="B7975" t="b">
        <f ca="1"/>
        <v>0</v>
      </c>
      <c r="C7975" t="b">
        <f ca="1"/>
        <v>0</v>
      </c>
    </row>
    <row r="7976" spans="1:3" hidden="1">
      <c r="A7976" t="b">
        <f ca="1"/>
        <v>0</v>
      </c>
      <c r="B7976" t="b">
        <f ca="1"/>
        <v>0</v>
      </c>
      <c r="C7976" t="b">
        <f ca="1"/>
        <v>0</v>
      </c>
    </row>
    <row r="7977" spans="1:3" hidden="1">
      <c r="A7977" t="b">
        <f ca="1"/>
        <v>0</v>
      </c>
      <c r="B7977" t="b">
        <f ca="1"/>
        <v>0</v>
      </c>
      <c r="C7977" t="b">
        <f ca="1"/>
        <v>0</v>
      </c>
    </row>
    <row r="7978" spans="1:3" hidden="1">
      <c r="A7978" t="b">
        <f ca="1"/>
        <v>0</v>
      </c>
      <c r="B7978" t="b">
        <f ca="1"/>
        <v>0</v>
      </c>
      <c r="C7978" t="b">
        <f ca="1"/>
        <v>0</v>
      </c>
    </row>
    <row r="7979" spans="1:3" hidden="1">
      <c r="A7979" t="b">
        <f ca="1"/>
        <v>0</v>
      </c>
      <c r="B7979" t="b">
        <f ca="1"/>
        <v>0</v>
      </c>
      <c r="C7979" t="b">
        <f ca="1"/>
        <v>0</v>
      </c>
    </row>
    <row r="7980" spans="1:3" hidden="1">
      <c r="A7980" t="b">
        <f ca="1"/>
        <v>0</v>
      </c>
      <c r="B7980" t="b">
        <f ca="1"/>
        <v>0</v>
      </c>
      <c r="C7980" t="b">
        <f ca="1"/>
        <v>0</v>
      </c>
    </row>
    <row r="7981" spans="1:3" hidden="1">
      <c r="A7981" t="b">
        <f ca="1"/>
        <v>0</v>
      </c>
      <c r="B7981" t="b">
        <f ca="1"/>
        <v>0</v>
      </c>
      <c r="C7981" t="b">
        <f ca="1"/>
        <v>0</v>
      </c>
    </row>
    <row r="7982" spans="1:3" hidden="1">
      <c r="A7982" t="b">
        <f ca="1"/>
        <v>0</v>
      </c>
      <c r="B7982" t="b">
        <f ca="1"/>
        <v>0</v>
      </c>
      <c r="C7982" t="b">
        <f ca="1"/>
        <v>0</v>
      </c>
    </row>
    <row r="7983" spans="1:3" hidden="1">
      <c r="A7983" t="b">
        <f ca="1"/>
        <v>0</v>
      </c>
      <c r="B7983" t="b">
        <f ca="1"/>
        <v>0</v>
      </c>
      <c r="C7983" t="b">
        <f ca="1"/>
        <v>0</v>
      </c>
    </row>
    <row r="7984" spans="1:3" hidden="1">
      <c r="A7984" t="b">
        <f ca="1"/>
        <v>0</v>
      </c>
      <c r="B7984" t="b">
        <f ca="1"/>
        <v>0</v>
      </c>
      <c r="C7984" t="b">
        <f ca="1"/>
        <v>0</v>
      </c>
    </row>
    <row r="7985" spans="1:3" hidden="1">
      <c r="A7985" t="b">
        <f ca="1"/>
        <v>0</v>
      </c>
      <c r="B7985" t="b">
        <f ca="1"/>
        <v>0</v>
      </c>
      <c r="C7985" t="b">
        <f ca="1"/>
        <v>0</v>
      </c>
    </row>
    <row r="7986" spans="1:3" hidden="1">
      <c r="A7986" t="b">
        <f ca="1"/>
        <v>0</v>
      </c>
      <c r="B7986" t="b">
        <f ca="1"/>
        <v>0</v>
      </c>
      <c r="C7986" t="b">
        <f ca="1"/>
        <v>0</v>
      </c>
    </row>
    <row r="7987" spans="1:3" hidden="1">
      <c r="A7987" t="b">
        <f ca="1"/>
        <v>0</v>
      </c>
      <c r="B7987" t="b">
        <f ca="1"/>
        <v>0</v>
      </c>
      <c r="C7987" t="b">
        <f ca="1"/>
        <v>0</v>
      </c>
    </row>
    <row r="7988" spans="1:3" hidden="1">
      <c r="A7988" t="b">
        <f ca="1"/>
        <v>0</v>
      </c>
      <c r="B7988" t="b">
        <f ca="1"/>
        <v>0</v>
      </c>
      <c r="C7988" t="b">
        <f ca="1"/>
        <v>0</v>
      </c>
    </row>
    <row r="7989" spans="1:3" hidden="1">
      <c r="A7989" t="b">
        <f ca="1"/>
        <v>0</v>
      </c>
      <c r="B7989" t="b">
        <f ca="1"/>
        <v>0</v>
      </c>
      <c r="C7989" t="b">
        <f ca="1"/>
        <v>0</v>
      </c>
    </row>
    <row r="7990" spans="1:3" hidden="1">
      <c r="A7990" t="b">
        <f ca="1"/>
        <v>0</v>
      </c>
      <c r="B7990" t="b">
        <f ca="1"/>
        <v>0</v>
      </c>
      <c r="C7990" t="b">
        <f ca="1"/>
        <v>0</v>
      </c>
    </row>
    <row r="7991" spans="1:3" hidden="1">
      <c r="A7991" t="b">
        <f ca="1"/>
        <v>0</v>
      </c>
      <c r="B7991" t="b">
        <f ca="1"/>
        <v>0</v>
      </c>
      <c r="C7991" t="b">
        <f ca="1"/>
        <v>0</v>
      </c>
    </row>
    <row r="7992" spans="1:3" hidden="1">
      <c r="A7992" t="b">
        <f ca="1"/>
        <v>0</v>
      </c>
      <c r="B7992" t="b">
        <f ca="1"/>
        <v>0</v>
      </c>
      <c r="C7992" t="b">
        <f ca="1"/>
        <v>0</v>
      </c>
    </row>
    <row r="7993" spans="1:3" hidden="1">
      <c r="A7993" t="b">
        <f ca="1"/>
        <v>0</v>
      </c>
      <c r="B7993" t="b">
        <f ca="1"/>
        <v>0</v>
      </c>
      <c r="C7993" t="b">
        <f ca="1"/>
        <v>0</v>
      </c>
    </row>
    <row r="7994" spans="1:3" hidden="1">
      <c r="A7994" t="b">
        <f ca="1"/>
        <v>0</v>
      </c>
      <c r="B7994" t="b">
        <f ca="1"/>
        <v>0</v>
      </c>
      <c r="C7994" t="b">
        <f ca="1"/>
        <v>0</v>
      </c>
    </row>
    <row r="7995" spans="1:3" hidden="1">
      <c r="A7995" t="b">
        <f ca="1"/>
        <v>0</v>
      </c>
      <c r="B7995" t="b">
        <f ca="1"/>
        <v>0</v>
      </c>
      <c r="C7995" t="b">
        <f ca="1"/>
        <v>0</v>
      </c>
    </row>
    <row r="7996" spans="1:3" hidden="1">
      <c r="A7996" t="b">
        <f ca="1"/>
        <v>0</v>
      </c>
      <c r="B7996" t="b">
        <f ca="1"/>
        <v>0</v>
      </c>
      <c r="C7996" t="b">
        <f ca="1"/>
        <v>0</v>
      </c>
    </row>
    <row r="7997" spans="1:3" hidden="1">
      <c r="A7997" t="b">
        <f ca="1"/>
        <v>0</v>
      </c>
      <c r="B7997" t="b">
        <f ca="1"/>
        <v>0</v>
      </c>
      <c r="C7997" t="b">
        <f ca="1"/>
        <v>0</v>
      </c>
    </row>
    <row r="7998" spans="1:3" hidden="1">
      <c r="A7998" t="b">
        <f ca="1"/>
        <v>0</v>
      </c>
      <c r="B7998" t="b">
        <f ca="1"/>
        <v>0</v>
      </c>
      <c r="C7998" t="b">
        <f ca="1"/>
        <v>0</v>
      </c>
    </row>
    <row r="7999" spans="1:3" hidden="1">
      <c r="A7999" t="b">
        <f ca="1"/>
        <v>0</v>
      </c>
      <c r="B7999" t="b">
        <f ca="1"/>
        <v>0</v>
      </c>
      <c r="C7999" t="b">
        <f ca="1"/>
        <v>0</v>
      </c>
    </row>
    <row r="8000" spans="1:3" hidden="1">
      <c r="A8000" t="b">
        <f ca="1"/>
        <v>0</v>
      </c>
      <c r="B8000" t="b">
        <f ca="1"/>
        <v>0</v>
      </c>
      <c r="C8000" t="b">
        <f ca="1"/>
        <v>0</v>
      </c>
    </row>
    <row r="8001" spans="1:3" hidden="1">
      <c r="A8001" t="b">
        <f ca="1"/>
        <v>0</v>
      </c>
      <c r="B8001" t="b">
        <f ca="1"/>
        <v>0</v>
      </c>
      <c r="C8001" t="b">
        <f ca="1"/>
        <v>0</v>
      </c>
    </row>
    <row r="8002" spans="1:3" hidden="1">
      <c r="A8002" t="b">
        <f ca="1"/>
        <v>0</v>
      </c>
      <c r="B8002" t="b">
        <f ca="1"/>
        <v>0</v>
      </c>
      <c r="C8002" t="b">
        <f ca="1"/>
        <v>0</v>
      </c>
    </row>
    <row r="8003" spans="1:3" hidden="1">
      <c r="A8003" t="b">
        <f ca="1"/>
        <v>0</v>
      </c>
      <c r="B8003" t="b">
        <f ca="1"/>
        <v>0</v>
      </c>
      <c r="C8003" t="b">
        <f ca="1"/>
        <v>0</v>
      </c>
    </row>
    <row r="8004" spans="1:3" hidden="1">
      <c r="A8004" t="b">
        <f ca="1"/>
        <v>0</v>
      </c>
      <c r="B8004" t="b">
        <f ca="1"/>
        <v>0</v>
      </c>
      <c r="C8004" t="b">
        <f ca="1"/>
        <v>0</v>
      </c>
    </row>
    <row r="8005" spans="1:3" hidden="1">
      <c r="A8005" t="b">
        <f ca="1"/>
        <v>0</v>
      </c>
      <c r="B8005" t="b">
        <f ca="1"/>
        <v>0</v>
      </c>
      <c r="C8005" t="b">
        <f ca="1"/>
        <v>0</v>
      </c>
    </row>
    <row r="8006" spans="1:3" hidden="1">
      <c r="A8006" t="b">
        <f ca="1"/>
        <v>0</v>
      </c>
      <c r="B8006" t="b">
        <f ca="1"/>
        <v>0</v>
      </c>
      <c r="C8006" t="b">
        <f ca="1"/>
        <v>0</v>
      </c>
    </row>
    <row r="8007" spans="1:3" hidden="1">
      <c r="A8007" t="b">
        <f ca="1"/>
        <v>0</v>
      </c>
      <c r="B8007" t="b">
        <f ca="1"/>
        <v>0</v>
      </c>
      <c r="C8007" t="b">
        <f ca="1"/>
        <v>0</v>
      </c>
    </row>
    <row r="8008" spans="1:3" hidden="1">
      <c r="A8008" t="b">
        <f ca="1"/>
        <v>0</v>
      </c>
      <c r="B8008" t="b">
        <f ca="1"/>
        <v>0</v>
      </c>
      <c r="C8008" t="b">
        <f ca="1"/>
        <v>0</v>
      </c>
    </row>
    <row r="8009" spans="1:3" hidden="1">
      <c r="A8009" t="b">
        <f ca="1"/>
        <v>0</v>
      </c>
      <c r="B8009" t="b">
        <f ca="1"/>
        <v>0</v>
      </c>
      <c r="C8009" t="b">
        <f ca="1"/>
        <v>0</v>
      </c>
    </row>
    <row r="8010" spans="1:3" hidden="1">
      <c r="A8010" t="b">
        <f ca="1"/>
        <v>0</v>
      </c>
      <c r="B8010" t="b">
        <f ca="1"/>
        <v>0</v>
      </c>
      <c r="C8010" t="b">
        <f ca="1"/>
        <v>0</v>
      </c>
    </row>
    <row r="8011" spans="1:3" hidden="1">
      <c r="A8011" t="b">
        <f ca="1"/>
        <v>0</v>
      </c>
      <c r="B8011" t="b">
        <f ca="1"/>
        <v>0</v>
      </c>
      <c r="C8011" t="b">
        <f ca="1"/>
        <v>0</v>
      </c>
    </row>
    <row r="8012" spans="1:3" hidden="1">
      <c r="A8012" t="b">
        <f ca="1"/>
        <v>0</v>
      </c>
      <c r="B8012" t="b">
        <f ca="1"/>
        <v>0</v>
      </c>
      <c r="C8012" t="b">
        <f ca="1"/>
        <v>0</v>
      </c>
    </row>
    <row r="8013" spans="1:3" hidden="1">
      <c r="A8013" t="b">
        <f ca="1"/>
        <v>0</v>
      </c>
      <c r="B8013" t="b">
        <f ca="1"/>
        <v>0</v>
      </c>
      <c r="C8013" t="b">
        <f ca="1"/>
        <v>0</v>
      </c>
    </row>
    <row r="8014" spans="1:3" hidden="1">
      <c r="A8014" t="b">
        <f ca="1"/>
        <v>0</v>
      </c>
      <c r="B8014" t="b">
        <f ca="1"/>
        <v>0</v>
      </c>
      <c r="C8014" t="b">
        <f ca="1"/>
        <v>0</v>
      </c>
    </row>
    <row r="8015" spans="1:3" hidden="1">
      <c r="A8015" t="b">
        <f ca="1"/>
        <v>0</v>
      </c>
      <c r="B8015" t="b">
        <f ca="1"/>
        <v>0</v>
      </c>
      <c r="C8015" t="b">
        <f ca="1"/>
        <v>0</v>
      </c>
    </row>
    <row r="8016" spans="1:3" hidden="1">
      <c r="A8016" t="b">
        <f ca="1"/>
        <v>0</v>
      </c>
      <c r="B8016" t="b">
        <f ca="1"/>
        <v>0</v>
      </c>
      <c r="C8016" t="b">
        <f ca="1"/>
        <v>0</v>
      </c>
    </row>
    <row r="8017" spans="1:3" hidden="1">
      <c r="A8017" t="b">
        <f ca="1"/>
        <v>0</v>
      </c>
      <c r="B8017" t="b">
        <f ca="1"/>
        <v>0</v>
      </c>
      <c r="C8017" t="b">
        <f ca="1"/>
        <v>0</v>
      </c>
    </row>
    <row r="8018" spans="1:3" hidden="1">
      <c r="A8018" t="b">
        <f ca="1"/>
        <v>0</v>
      </c>
      <c r="B8018" t="b">
        <f ca="1"/>
        <v>0</v>
      </c>
      <c r="C8018" t="b">
        <f ca="1"/>
        <v>0</v>
      </c>
    </row>
    <row r="8019" spans="1:3" hidden="1">
      <c r="A8019" t="b">
        <f ca="1"/>
        <v>0</v>
      </c>
      <c r="B8019" t="b">
        <f ca="1"/>
        <v>0</v>
      </c>
      <c r="C8019" t="b">
        <f ca="1"/>
        <v>0</v>
      </c>
    </row>
    <row r="8020" spans="1:3" hidden="1">
      <c r="A8020" t="b">
        <f ca="1"/>
        <v>0</v>
      </c>
      <c r="B8020" t="b">
        <f ca="1"/>
        <v>0</v>
      </c>
      <c r="C8020" t="b">
        <f ca="1"/>
        <v>0</v>
      </c>
    </row>
    <row r="8021" spans="1:3" hidden="1">
      <c r="A8021" t="b">
        <f ca="1"/>
        <v>0</v>
      </c>
      <c r="B8021" t="b">
        <f ca="1"/>
        <v>0</v>
      </c>
      <c r="C8021" t="b">
        <f ca="1"/>
        <v>0</v>
      </c>
    </row>
    <row r="8022" spans="1:3" hidden="1">
      <c r="A8022" t="b">
        <f ca="1"/>
        <v>0</v>
      </c>
      <c r="B8022" t="b">
        <f ca="1"/>
        <v>0</v>
      </c>
      <c r="C8022" t="b">
        <f ca="1"/>
        <v>0</v>
      </c>
    </row>
    <row r="8023" spans="1:3" hidden="1">
      <c r="A8023" t="b">
        <f ca="1"/>
        <v>0</v>
      </c>
      <c r="B8023" t="b">
        <f ca="1"/>
        <v>0</v>
      </c>
      <c r="C8023" t="b">
        <f ca="1"/>
        <v>0</v>
      </c>
    </row>
    <row r="8024" spans="1:3" hidden="1">
      <c r="A8024" t="b">
        <f ca="1"/>
        <v>0</v>
      </c>
      <c r="B8024" t="b">
        <f ca="1"/>
        <v>0</v>
      </c>
      <c r="C8024" t="b">
        <f ca="1"/>
        <v>0</v>
      </c>
    </row>
    <row r="8025" spans="1:3" hidden="1">
      <c r="A8025" t="b">
        <f ca="1"/>
        <v>0</v>
      </c>
      <c r="B8025" t="b">
        <f ca="1"/>
        <v>0</v>
      </c>
      <c r="C8025" t="b">
        <f ca="1"/>
        <v>0</v>
      </c>
    </row>
    <row r="8026" spans="1:3" hidden="1">
      <c r="A8026" t="b">
        <f ca="1"/>
        <v>0</v>
      </c>
      <c r="B8026" t="b">
        <f ca="1"/>
        <v>0</v>
      </c>
      <c r="C8026" t="b">
        <f ca="1"/>
        <v>0</v>
      </c>
    </row>
    <row r="8027" spans="1:3" hidden="1">
      <c r="A8027" t="b">
        <f ca="1"/>
        <v>0</v>
      </c>
      <c r="B8027" t="b">
        <f ca="1"/>
        <v>0</v>
      </c>
      <c r="C8027" t="b">
        <f ca="1"/>
        <v>0</v>
      </c>
    </row>
    <row r="8028" spans="1:3" hidden="1">
      <c r="A8028" t="b">
        <f ca="1"/>
        <v>0</v>
      </c>
      <c r="B8028" t="b">
        <f ca="1"/>
        <v>0</v>
      </c>
      <c r="C8028" t="b">
        <f ca="1"/>
        <v>0</v>
      </c>
    </row>
    <row r="8029" spans="1:3" hidden="1">
      <c r="A8029" t="b">
        <f ca="1"/>
        <v>0</v>
      </c>
      <c r="B8029" t="b">
        <f ca="1"/>
        <v>0</v>
      </c>
      <c r="C8029" t="b">
        <f ca="1"/>
        <v>0</v>
      </c>
    </row>
    <row r="8030" spans="1:3" hidden="1">
      <c r="A8030" t="b">
        <f ca="1"/>
        <v>0</v>
      </c>
      <c r="B8030" t="b">
        <f ca="1"/>
        <v>0</v>
      </c>
      <c r="C8030" t="b">
        <f ca="1"/>
        <v>0</v>
      </c>
    </row>
    <row r="8031" spans="1:3" hidden="1">
      <c r="A8031" t="b">
        <f ca="1"/>
        <v>0</v>
      </c>
      <c r="B8031" t="b">
        <f ca="1"/>
        <v>0</v>
      </c>
      <c r="C8031" t="b">
        <f ca="1"/>
        <v>0</v>
      </c>
    </row>
    <row r="8032" spans="1:3" hidden="1">
      <c r="A8032" t="b">
        <f ca="1"/>
        <v>0</v>
      </c>
      <c r="B8032" t="b">
        <f ca="1"/>
        <v>0</v>
      </c>
      <c r="C8032" t="b">
        <f ca="1"/>
        <v>0</v>
      </c>
    </row>
    <row r="8033" spans="1:3" hidden="1">
      <c r="A8033" t="b">
        <f ca="1"/>
        <v>0</v>
      </c>
      <c r="B8033" t="b">
        <f ca="1"/>
        <v>0</v>
      </c>
      <c r="C8033" t="b">
        <f ca="1"/>
        <v>0</v>
      </c>
    </row>
    <row r="8034" spans="1:3" hidden="1">
      <c r="A8034" t="b">
        <f ca="1"/>
        <v>0</v>
      </c>
      <c r="B8034" t="b">
        <f ca="1"/>
        <v>0</v>
      </c>
      <c r="C8034" t="b">
        <f ca="1"/>
        <v>0</v>
      </c>
    </row>
    <row r="8035" spans="1:3" hidden="1">
      <c r="A8035" t="b">
        <f ca="1"/>
        <v>0</v>
      </c>
      <c r="B8035" t="b">
        <f ca="1"/>
        <v>0</v>
      </c>
      <c r="C8035" t="b">
        <f ca="1"/>
        <v>0</v>
      </c>
    </row>
    <row r="8036" spans="1:3" hidden="1">
      <c r="A8036" t="b">
        <f ca="1"/>
        <v>0</v>
      </c>
      <c r="B8036" t="b">
        <f ca="1"/>
        <v>0</v>
      </c>
      <c r="C8036" t="b">
        <f ca="1"/>
        <v>0</v>
      </c>
    </row>
    <row r="8037" spans="1:3" hidden="1">
      <c r="A8037" t="b">
        <f ca="1"/>
        <v>0</v>
      </c>
      <c r="B8037" t="b">
        <f ca="1"/>
        <v>0</v>
      </c>
      <c r="C8037" t="b">
        <f ca="1"/>
        <v>0</v>
      </c>
    </row>
    <row r="8038" spans="1:3" hidden="1">
      <c r="A8038" t="b">
        <f ca="1"/>
        <v>0</v>
      </c>
      <c r="B8038" t="b">
        <f ca="1"/>
        <v>0</v>
      </c>
      <c r="C8038" t="b">
        <f ca="1"/>
        <v>0</v>
      </c>
    </row>
    <row r="8039" spans="1:3" hidden="1">
      <c r="A8039" t="b">
        <f ca="1"/>
        <v>0</v>
      </c>
      <c r="B8039" t="b">
        <f ca="1"/>
        <v>0</v>
      </c>
      <c r="C8039" t="b">
        <f ca="1"/>
        <v>0</v>
      </c>
    </row>
    <row r="8040" spans="1:3" hidden="1">
      <c r="A8040" t="b">
        <f ca="1"/>
        <v>0</v>
      </c>
      <c r="B8040" t="b">
        <f ca="1"/>
        <v>0</v>
      </c>
      <c r="C8040" t="b">
        <f ca="1"/>
        <v>0</v>
      </c>
    </row>
    <row r="8041" spans="1:3" hidden="1">
      <c r="A8041" t="b">
        <f ca="1"/>
        <v>0</v>
      </c>
      <c r="B8041" t="b">
        <f ca="1"/>
        <v>0</v>
      </c>
      <c r="C8041" t="b">
        <f ca="1"/>
        <v>0</v>
      </c>
    </row>
    <row r="8042" spans="1:3" hidden="1">
      <c r="A8042" t="b">
        <f ca="1"/>
        <v>0</v>
      </c>
      <c r="B8042" t="b">
        <f ca="1"/>
        <v>0</v>
      </c>
      <c r="C8042" t="b">
        <f ca="1"/>
        <v>0</v>
      </c>
    </row>
    <row r="8043" spans="1:3" hidden="1">
      <c r="A8043" t="b">
        <f ca="1"/>
        <v>0</v>
      </c>
      <c r="B8043" t="b">
        <f ca="1"/>
        <v>0</v>
      </c>
      <c r="C8043" t="b">
        <f ca="1"/>
        <v>0</v>
      </c>
    </row>
    <row r="8044" spans="1:3" hidden="1">
      <c r="A8044" t="b">
        <f ca="1"/>
        <v>0</v>
      </c>
      <c r="B8044" t="b">
        <f ca="1"/>
        <v>0</v>
      </c>
      <c r="C8044" t="b">
        <f ca="1"/>
        <v>0</v>
      </c>
    </row>
    <row r="8045" spans="1:3" hidden="1">
      <c r="A8045" t="b">
        <f ca="1"/>
        <v>0</v>
      </c>
      <c r="B8045" t="b">
        <f ca="1"/>
        <v>0</v>
      </c>
      <c r="C8045" t="b">
        <f ca="1"/>
        <v>0</v>
      </c>
    </row>
    <row r="8046" spans="1:3" hidden="1">
      <c r="A8046" t="b">
        <f ca="1"/>
        <v>0</v>
      </c>
      <c r="B8046" t="b">
        <f ca="1"/>
        <v>0</v>
      </c>
      <c r="C8046" t="b">
        <f ca="1"/>
        <v>0</v>
      </c>
    </row>
    <row r="8047" spans="1:3" hidden="1">
      <c r="A8047" t="b">
        <f ca="1"/>
        <v>0</v>
      </c>
      <c r="B8047" t="b">
        <f ca="1"/>
        <v>0</v>
      </c>
      <c r="C8047" t="b">
        <f ca="1"/>
        <v>0</v>
      </c>
    </row>
    <row r="8048" spans="1:3" hidden="1">
      <c r="A8048" t="b">
        <f ca="1"/>
        <v>0</v>
      </c>
      <c r="B8048" t="b">
        <f ca="1"/>
        <v>0</v>
      </c>
      <c r="C8048" t="b">
        <f ca="1"/>
        <v>0</v>
      </c>
    </row>
    <row r="8049" spans="1:3" hidden="1">
      <c r="A8049" t="b">
        <f ca="1"/>
        <v>0</v>
      </c>
      <c r="B8049" t="b">
        <f ca="1"/>
        <v>0</v>
      </c>
      <c r="C8049" t="b">
        <f ca="1"/>
        <v>0</v>
      </c>
    </row>
    <row r="8050" spans="1:3" hidden="1">
      <c r="A8050" t="b">
        <f ca="1"/>
        <v>0</v>
      </c>
      <c r="B8050" t="b">
        <f ca="1"/>
        <v>0</v>
      </c>
      <c r="C8050" t="b">
        <f ca="1"/>
        <v>0</v>
      </c>
    </row>
    <row r="8051" spans="1:3" hidden="1">
      <c r="A8051" t="b">
        <f ca="1"/>
        <v>0</v>
      </c>
      <c r="B8051" t="b">
        <f ca="1"/>
        <v>0</v>
      </c>
      <c r="C8051" t="b">
        <f ca="1"/>
        <v>0</v>
      </c>
    </row>
    <row r="8052" spans="1:3" hidden="1">
      <c r="A8052" t="b">
        <f ca="1"/>
        <v>0</v>
      </c>
      <c r="B8052" t="b">
        <f ca="1"/>
        <v>0</v>
      </c>
      <c r="C8052" t="b">
        <f ca="1"/>
        <v>0</v>
      </c>
    </row>
    <row r="8053" spans="1:3" hidden="1">
      <c r="A8053" t="b">
        <f ca="1"/>
        <v>0</v>
      </c>
      <c r="B8053" t="b">
        <f ca="1"/>
        <v>0</v>
      </c>
      <c r="C8053" t="b">
        <f ca="1"/>
        <v>0</v>
      </c>
    </row>
    <row r="8054" spans="1:3" hidden="1">
      <c r="A8054" t="b">
        <f ca="1"/>
        <v>0</v>
      </c>
      <c r="B8054" t="b">
        <f ca="1"/>
        <v>0</v>
      </c>
      <c r="C8054" t="b">
        <f ca="1"/>
        <v>0</v>
      </c>
    </row>
    <row r="8055" spans="1:3" hidden="1">
      <c r="A8055" t="b">
        <f ca="1"/>
        <v>0</v>
      </c>
      <c r="B8055" t="b">
        <f ca="1"/>
        <v>0</v>
      </c>
      <c r="C8055" t="b">
        <f ca="1"/>
        <v>0</v>
      </c>
    </row>
    <row r="8056" spans="1:3" hidden="1">
      <c r="A8056" t="b">
        <f ca="1"/>
        <v>0</v>
      </c>
      <c r="B8056" t="b">
        <f ca="1"/>
        <v>0</v>
      </c>
      <c r="C8056" t="b">
        <f ca="1"/>
        <v>0</v>
      </c>
    </row>
    <row r="8057" spans="1:3" hidden="1">
      <c r="A8057" t="b">
        <f ca="1"/>
        <v>0</v>
      </c>
      <c r="B8057" t="b">
        <f ca="1"/>
        <v>0</v>
      </c>
      <c r="C8057" t="b">
        <f ca="1"/>
        <v>0</v>
      </c>
    </row>
    <row r="8058" spans="1:3" hidden="1">
      <c r="A8058" t="b">
        <f ca="1"/>
        <v>0</v>
      </c>
      <c r="B8058" t="b">
        <f ca="1"/>
        <v>0</v>
      </c>
      <c r="C8058" t="b">
        <f ca="1"/>
        <v>0</v>
      </c>
    </row>
    <row r="8059" spans="1:3" hidden="1">
      <c r="A8059" t="b">
        <f ca="1"/>
        <v>0</v>
      </c>
      <c r="B8059" t="b">
        <f ca="1"/>
        <v>0</v>
      </c>
      <c r="C8059" t="b">
        <f ca="1"/>
        <v>0</v>
      </c>
    </row>
    <row r="8060" spans="1:3" hidden="1">
      <c r="A8060" t="b">
        <f ca="1"/>
        <v>0</v>
      </c>
      <c r="B8060" t="b">
        <f ca="1"/>
        <v>0</v>
      </c>
      <c r="C8060" t="b">
        <f ca="1"/>
        <v>0</v>
      </c>
    </row>
    <row r="8061" spans="1:3" hidden="1">
      <c r="A8061" t="b">
        <f ca="1"/>
        <v>0</v>
      </c>
      <c r="B8061" t="b">
        <f ca="1"/>
        <v>0</v>
      </c>
      <c r="C8061" t="b">
        <f ca="1"/>
        <v>0</v>
      </c>
    </row>
    <row r="8062" spans="1:3" hidden="1">
      <c r="A8062" t="b">
        <f ca="1"/>
        <v>0</v>
      </c>
      <c r="B8062" t="b">
        <f ca="1"/>
        <v>0</v>
      </c>
      <c r="C8062" t="b">
        <f ca="1"/>
        <v>0</v>
      </c>
    </row>
    <row r="8063" spans="1:3" hidden="1">
      <c r="A8063" t="b">
        <f ca="1"/>
        <v>0</v>
      </c>
      <c r="B8063" t="b">
        <f ca="1"/>
        <v>0</v>
      </c>
      <c r="C8063" t="b">
        <f ca="1"/>
        <v>0</v>
      </c>
    </row>
    <row r="8064" spans="1:3" hidden="1">
      <c r="A8064" t="b">
        <f ca="1"/>
        <v>0</v>
      </c>
      <c r="B8064" t="b">
        <f ca="1"/>
        <v>0</v>
      </c>
      <c r="C8064" t="b">
        <f ca="1"/>
        <v>0</v>
      </c>
    </row>
    <row r="8065" spans="1:3" hidden="1">
      <c r="A8065" t="b">
        <f ca="1"/>
        <v>0</v>
      </c>
      <c r="B8065" t="b">
        <f ca="1"/>
        <v>0</v>
      </c>
      <c r="C8065" t="b">
        <f ca="1"/>
        <v>0</v>
      </c>
    </row>
    <row r="8066" spans="1:3" hidden="1">
      <c r="A8066" t="b">
        <f ca="1"/>
        <v>0</v>
      </c>
      <c r="B8066" t="b">
        <f ca="1"/>
        <v>0</v>
      </c>
      <c r="C8066" t="b">
        <f ca="1"/>
        <v>0</v>
      </c>
    </row>
    <row r="8067" spans="1:3" hidden="1">
      <c r="A8067" t="b">
        <f ca="1"/>
        <v>0</v>
      </c>
      <c r="B8067" t="b">
        <f ca="1"/>
        <v>0</v>
      </c>
      <c r="C8067" t="b">
        <f ca="1"/>
        <v>0</v>
      </c>
    </row>
    <row r="8068" spans="1:3" hidden="1">
      <c r="A8068" t="b">
        <f ca="1"/>
        <v>0</v>
      </c>
      <c r="B8068" t="b">
        <f ca="1"/>
        <v>0</v>
      </c>
      <c r="C8068" t="b">
        <f ca="1"/>
        <v>0</v>
      </c>
    </row>
    <row r="8069" spans="1:3" hidden="1">
      <c r="A8069" t="b">
        <f ca="1"/>
        <v>0</v>
      </c>
      <c r="B8069" t="b">
        <f ca="1"/>
        <v>0</v>
      </c>
      <c r="C8069" t="b">
        <f ca="1"/>
        <v>0</v>
      </c>
    </row>
    <row r="8070" spans="1:3" hidden="1">
      <c r="A8070" t="b">
        <f ca="1"/>
        <v>0</v>
      </c>
      <c r="B8070" t="b">
        <f ca="1"/>
        <v>0</v>
      </c>
      <c r="C8070" t="b">
        <f ca="1"/>
        <v>0</v>
      </c>
    </row>
    <row r="8071" spans="1:3" hidden="1">
      <c r="A8071" t="b">
        <f ca="1"/>
        <v>0</v>
      </c>
      <c r="B8071" t="b">
        <f ca="1"/>
        <v>0</v>
      </c>
      <c r="C8071" t="b">
        <f ca="1"/>
        <v>0</v>
      </c>
    </row>
    <row r="8072" spans="1:3" hidden="1">
      <c r="A8072" t="b">
        <f ca="1"/>
        <v>0</v>
      </c>
      <c r="B8072" t="b">
        <f ca="1"/>
        <v>0</v>
      </c>
      <c r="C8072" t="b">
        <f ca="1"/>
        <v>0</v>
      </c>
    </row>
    <row r="8073" spans="1:3" hidden="1">
      <c r="A8073" t="b">
        <f ca="1"/>
        <v>0</v>
      </c>
      <c r="B8073" t="b">
        <f ca="1"/>
        <v>0</v>
      </c>
      <c r="C8073" t="b">
        <f ca="1"/>
        <v>0</v>
      </c>
    </row>
    <row r="8074" spans="1:3" hidden="1">
      <c r="A8074" t="b">
        <f ca="1"/>
        <v>0</v>
      </c>
      <c r="B8074" t="b">
        <f ca="1"/>
        <v>0</v>
      </c>
      <c r="C8074" t="b">
        <f ca="1"/>
        <v>0</v>
      </c>
    </row>
    <row r="8075" spans="1:3" hidden="1">
      <c r="A8075" t="b">
        <f ca="1"/>
        <v>0</v>
      </c>
      <c r="B8075" t="b">
        <f ca="1"/>
        <v>0</v>
      </c>
      <c r="C8075" t="b">
        <f ca="1"/>
        <v>0</v>
      </c>
    </row>
    <row r="8076" spans="1:3" hidden="1">
      <c r="A8076" t="b">
        <f ca="1"/>
        <v>0</v>
      </c>
      <c r="B8076" t="b">
        <f ca="1"/>
        <v>0</v>
      </c>
      <c r="C8076" t="b">
        <f ca="1"/>
        <v>0</v>
      </c>
    </row>
    <row r="8077" spans="1:3" hidden="1">
      <c r="A8077" t="b">
        <f ca="1"/>
        <v>0</v>
      </c>
      <c r="B8077" t="b">
        <f ca="1"/>
        <v>0</v>
      </c>
      <c r="C8077" t="b">
        <f ca="1"/>
        <v>0</v>
      </c>
    </row>
    <row r="8078" spans="1:3" hidden="1">
      <c r="A8078" t="b">
        <f ca="1"/>
        <v>0</v>
      </c>
      <c r="B8078" t="b">
        <f ca="1"/>
        <v>0</v>
      </c>
      <c r="C8078" t="b">
        <f ca="1"/>
        <v>0</v>
      </c>
    </row>
    <row r="8079" spans="1:3" hidden="1">
      <c r="A8079" t="b">
        <f ca="1"/>
        <v>0</v>
      </c>
      <c r="B8079" t="b">
        <f ca="1"/>
        <v>0</v>
      </c>
      <c r="C8079" t="b">
        <f ca="1"/>
        <v>0</v>
      </c>
    </row>
    <row r="8080" spans="1:3" hidden="1">
      <c r="A8080" t="b">
        <f ca="1"/>
        <v>0</v>
      </c>
      <c r="B8080" t="b">
        <f ca="1"/>
        <v>0</v>
      </c>
      <c r="C8080" t="b">
        <f ca="1"/>
        <v>0</v>
      </c>
    </row>
    <row r="8081" spans="1:3" hidden="1">
      <c r="A8081" t="b">
        <f ca="1"/>
        <v>0</v>
      </c>
      <c r="B8081" t="b">
        <f ca="1"/>
        <v>0</v>
      </c>
      <c r="C8081" t="b">
        <f ca="1"/>
        <v>0</v>
      </c>
    </row>
    <row r="8082" spans="1:3" hidden="1">
      <c r="A8082" t="b">
        <f ca="1"/>
        <v>0</v>
      </c>
      <c r="B8082" t="b">
        <f ca="1"/>
        <v>0</v>
      </c>
      <c r="C8082" t="b">
        <f ca="1"/>
        <v>0</v>
      </c>
    </row>
    <row r="8083" spans="1:3" hidden="1">
      <c r="A8083" t="b">
        <f ca="1"/>
        <v>0</v>
      </c>
      <c r="B8083" t="b">
        <f ca="1"/>
        <v>0</v>
      </c>
      <c r="C8083" t="b">
        <f ca="1"/>
        <v>0</v>
      </c>
    </row>
    <row r="8084" spans="1:3" hidden="1">
      <c r="A8084" t="b">
        <f ca="1"/>
        <v>0</v>
      </c>
      <c r="B8084" t="b">
        <f ca="1"/>
        <v>0</v>
      </c>
      <c r="C8084" t="b">
        <f ca="1"/>
        <v>0</v>
      </c>
    </row>
    <row r="8085" spans="1:3" hidden="1">
      <c r="A8085" t="b">
        <f ca="1"/>
        <v>0</v>
      </c>
      <c r="B8085" t="b">
        <f ca="1"/>
        <v>0</v>
      </c>
      <c r="C8085" t="b">
        <f ca="1"/>
        <v>0</v>
      </c>
    </row>
    <row r="8086" spans="1:3" hidden="1">
      <c r="A8086" t="b">
        <f ca="1"/>
        <v>0</v>
      </c>
      <c r="B8086" t="b">
        <f ca="1"/>
        <v>0</v>
      </c>
      <c r="C8086" t="b">
        <f ca="1"/>
        <v>0</v>
      </c>
    </row>
    <row r="8087" spans="1:3" hidden="1">
      <c r="A8087" t="b">
        <f ca="1"/>
        <v>0</v>
      </c>
      <c r="B8087" t="b">
        <f ca="1"/>
        <v>0</v>
      </c>
      <c r="C8087" t="b">
        <f ca="1"/>
        <v>0</v>
      </c>
    </row>
    <row r="8088" spans="1:3" hidden="1">
      <c r="A8088" t="b">
        <f ca="1"/>
        <v>0</v>
      </c>
      <c r="B8088" t="b">
        <f ca="1"/>
        <v>0</v>
      </c>
      <c r="C8088" t="b">
        <f ca="1"/>
        <v>0</v>
      </c>
    </row>
    <row r="8089" spans="1:3" hidden="1">
      <c r="A8089" t="b">
        <f ca="1"/>
        <v>0</v>
      </c>
      <c r="B8089" t="b">
        <f ca="1"/>
        <v>0</v>
      </c>
      <c r="C8089" t="b">
        <f ca="1"/>
        <v>0</v>
      </c>
    </row>
    <row r="8090" spans="1:3" hidden="1">
      <c r="A8090" t="b">
        <f ca="1"/>
        <v>0</v>
      </c>
      <c r="B8090" t="b">
        <f ca="1"/>
        <v>0</v>
      </c>
      <c r="C8090" t="b">
        <f ca="1"/>
        <v>0</v>
      </c>
    </row>
    <row r="8091" spans="1:3" hidden="1">
      <c r="A8091" t="b">
        <f ca="1"/>
        <v>0</v>
      </c>
      <c r="B8091" t="b">
        <f ca="1"/>
        <v>0</v>
      </c>
      <c r="C8091" t="b">
        <f ca="1"/>
        <v>0</v>
      </c>
    </row>
    <row r="8092" spans="1:3" hidden="1">
      <c r="A8092" t="b">
        <f ca="1"/>
        <v>0</v>
      </c>
      <c r="B8092" t="b">
        <f ca="1"/>
        <v>0</v>
      </c>
      <c r="C8092" t="b">
        <f ca="1"/>
        <v>0</v>
      </c>
    </row>
    <row r="8093" spans="1:3" hidden="1">
      <c r="A8093" t="b">
        <f ca="1"/>
        <v>0</v>
      </c>
      <c r="B8093" t="b">
        <f ca="1"/>
        <v>0</v>
      </c>
      <c r="C8093" t="b">
        <f ca="1"/>
        <v>0</v>
      </c>
    </row>
    <row r="8094" spans="1:3" hidden="1">
      <c r="A8094" t="b">
        <f ca="1"/>
        <v>0</v>
      </c>
      <c r="B8094" t="b">
        <f ca="1"/>
        <v>0</v>
      </c>
      <c r="C8094" t="b">
        <f ca="1"/>
        <v>0</v>
      </c>
    </row>
    <row r="8095" spans="1:3" hidden="1">
      <c r="A8095" t="b">
        <f ca="1"/>
        <v>0</v>
      </c>
      <c r="B8095" t="b">
        <f ca="1"/>
        <v>0</v>
      </c>
      <c r="C8095" t="b">
        <f ca="1"/>
        <v>0</v>
      </c>
    </row>
    <row r="8096" spans="1:3" hidden="1">
      <c r="A8096" t="b">
        <f ca="1"/>
        <v>0</v>
      </c>
      <c r="B8096" t="b">
        <f ca="1"/>
        <v>0</v>
      </c>
      <c r="C8096" t="b">
        <f ca="1"/>
        <v>0</v>
      </c>
    </row>
    <row r="8097" spans="1:3" hidden="1">
      <c r="A8097" t="b">
        <f ca="1"/>
        <v>0</v>
      </c>
      <c r="B8097" t="b">
        <f ca="1"/>
        <v>0</v>
      </c>
      <c r="C8097" t="b">
        <f ca="1"/>
        <v>0</v>
      </c>
    </row>
    <row r="8098" spans="1:3" hidden="1">
      <c r="A8098" t="b">
        <f ca="1"/>
        <v>0</v>
      </c>
      <c r="B8098" t="b">
        <f ca="1"/>
        <v>0</v>
      </c>
      <c r="C8098" t="b">
        <f ca="1"/>
        <v>0</v>
      </c>
    </row>
    <row r="8099" spans="1:3" hidden="1">
      <c r="A8099" t="b">
        <f ca="1"/>
        <v>0</v>
      </c>
      <c r="B8099" t="b">
        <f ca="1"/>
        <v>0</v>
      </c>
      <c r="C8099" t="b">
        <f ca="1"/>
        <v>0</v>
      </c>
    </row>
    <row r="8100" spans="1:3" hidden="1">
      <c r="A8100" t="b">
        <f ca="1"/>
        <v>0</v>
      </c>
      <c r="B8100" t="b">
        <f ca="1"/>
        <v>0</v>
      </c>
      <c r="C8100" t="b">
        <f ca="1"/>
        <v>0</v>
      </c>
    </row>
    <row r="8101" spans="1:3" hidden="1">
      <c r="A8101" t="b">
        <f ca="1"/>
        <v>0</v>
      </c>
      <c r="B8101" t="b">
        <f ca="1"/>
        <v>0</v>
      </c>
      <c r="C8101" t="b">
        <f ca="1"/>
        <v>0</v>
      </c>
    </row>
    <row r="8102" spans="1:3" hidden="1">
      <c r="A8102" t="b">
        <f ca="1"/>
        <v>0</v>
      </c>
      <c r="B8102" t="b">
        <f ca="1"/>
        <v>0</v>
      </c>
      <c r="C8102" t="b">
        <f ca="1"/>
        <v>0</v>
      </c>
    </row>
    <row r="8103" spans="1:3" hidden="1">
      <c r="A8103" t="b">
        <f ca="1"/>
        <v>0</v>
      </c>
      <c r="B8103" t="b">
        <f ca="1"/>
        <v>0</v>
      </c>
      <c r="C8103" t="b">
        <f ca="1"/>
        <v>0</v>
      </c>
    </row>
    <row r="8104" spans="1:3" hidden="1">
      <c r="A8104" t="b">
        <f ca="1"/>
        <v>0</v>
      </c>
      <c r="B8104" t="b">
        <f ca="1"/>
        <v>0</v>
      </c>
      <c r="C8104" t="b">
        <f ca="1"/>
        <v>0</v>
      </c>
    </row>
    <row r="8105" spans="1:3" hidden="1">
      <c r="A8105" t="b">
        <f ca="1"/>
        <v>0</v>
      </c>
      <c r="B8105" t="b">
        <f ca="1"/>
        <v>0</v>
      </c>
      <c r="C8105" t="b">
        <f ca="1"/>
        <v>0</v>
      </c>
    </row>
    <row r="8106" spans="1:3" hidden="1">
      <c r="A8106" t="b">
        <f ca="1"/>
        <v>0</v>
      </c>
      <c r="B8106" t="b">
        <f ca="1"/>
        <v>0</v>
      </c>
      <c r="C8106" t="b">
        <f ca="1"/>
        <v>0</v>
      </c>
    </row>
    <row r="8107" spans="1:3" hidden="1">
      <c r="A8107" t="b">
        <f ca="1"/>
        <v>0</v>
      </c>
      <c r="B8107" t="b">
        <f ca="1"/>
        <v>0</v>
      </c>
      <c r="C8107" t="b">
        <f ca="1"/>
        <v>0</v>
      </c>
    </row>
    <row r="8108" spans="1:3" hidden="1">
      <c r="A8108" t="b">
        <f ca="1"/>
        <v>0</v>
      </c>
      <c r="B8108" t="b">
        <f ca="1"/>
        <v>0</v>
      </c>
      <c r="C8108" t="b">
        <f ca="1"/>
        <v>0</v>
      </c>
    </row>
    <row r="8109" spans="1:3" hidden="1">
      <c r="A8109" t="b">
        <f ca="1"/>
        <v>0</v>
      </c>
      <c r="B8109" t="b">
        <f ca="1"/>
        <v>0</v>
      </c>
      <c r="C8109" t="b">
        <f ca="1"/>
        <v>0</v>
      </c>
    </row>
    <row r="8110" spans="1:3" hidden="1">
      <c r="A8110" t="b">
        <f ca="1"/>
        <v>0</v>
      </c>
      <c r="B8110" t="b">
        <f ca="1"/>
        <v>0</v>
      </c>
      <c r="C8110" t="b">
        <f ca="1"/>
        <v>0</v>
      </c>
    </row>
    <row r="8111" spans="1:3" hidden="1">
      <c r="A8111" t="b">
        <f ca="1"/>
        <v>0</v>
      </c>
      <c r="B8111" t="b">
        <f ca="1"/>
        <v>0</v>
      </c>
      <c r="C8111" t="b">
        <f ca="1"/>
        <v>0</v>
      </c>
    </row>
    <row r="8112" spans="1:3" hidden="1">
      <c r="A8112" t="b">
        <f ca="1"/>
        <v>0</v>
      </c>
      <c r="B8112" t="b">
        <f ca="1"/>
        <v>0</v>
      </c>
      <c r="C8112" t="b">
        <f ca="1"/>
        <v>0</v>
      </c>
    </row>
    <row r="8113" spans="1:3" hidden="1">
      <c r="A8113" t="b">
        <f ca="1"/>
        <v>0</v>
      </c>
      <c r="B8113" t="b">
        <f ca="1"/>
        <v>0</v>
      </c>
      <c r="C8113" t="b">
        <f ca="1"/>
        <v>0</v>
      </c>
    </row>
    <row r="8114" spans="1:3" hidden="1">
      <c r="A8114" t="b">
        <f ca="1"/>
        <v>0</v>
      </c>
      <c r="B8114" t="b">
        <f ca="1"/>
        <v>0</v>
      </c>
      <c r="C8114" t="b">
        <f ca="1"/>
        <v>0</v>
      </c>
    </row>
    <row r="8115" spans="1:3" hidden="1">
      <c r="A8115" t="b">
        <f ca="1"/>
        <v>0</v>
      </c>
      <c r="B8115" t="b">
        <f ca="1"/>
        <v>0</v>
      </c>
      <c r="C8115" t="b">
        <f ca="1"/>
        <v>0</v>
      </c>
    </row>
    <row r="8116" spans="1:3" hidden="1">
      <c r="A8116" t="b">
        <f ca="1"/>
        <v>0</v>
      </c>
      <c r="B8116" t="b">
        <f ca="1"/>
        <v>0</v>
      </c>
      <c r="C8116" t="b">
        <f ca="1"/>
        <v>0</v>
      </c>
    </row>
    <row r="8117" spans="1:3" hidden="1">
      <c r="A8117" t="b">
        <f ca="1"/>
        <v>0</v>
      </c>
      <c r="B8117" t="b">
        <f ca="1"/>
        <v>0</v>
      </c>
      <c r="C8117" t="b">
        <f ca="1"/>
        <v>0</v>
      </c>
    </row>
    <row r="8118" spans="1:3" hidden="1">
      <c r="A8118" t="b">
        <f ca="1"/>
        <v>0</v>
      </c>
      <c r="B8118" t="b">
        <f ca="1"/>
        <v>0</v>
      </c>
      <c r="C8118" t="b">
        <f ca="1"/>
        <v>0</v>
      </c>
    </row>
    <row r="8119" spans="1:3" hidden="1">
      <c r="A8119" t="b">
        <f ca="1"/>
        <v>0</v>
      </c>
      <c r="B8119" t="b">
        <f ca="1"/>
        <v>0</v>
      </c>
      <c r="C8119" t="b">
        <f ca="1"/>
        <v>0</v>
      </c>
    </row>
    <row r="8120" spans="1:3" hidden="1">
      <c r="A8120" t="b">
        <f ca="1"/>
        <v>0</v>
      </c>
      <c r="B8120" t="b">
        <f ca="1"/>
        <v>0</v>
      </c>
      <c r="C8120" t="b">
        <f ca="1"/>
        <v>0</v>
      </c>
    </row>
    <row r="8121" spans="1:3" hidden="1">
      <c r="A8121" t="b">
        <f ca="1"/>
        <v>0</v>
      </c>
      <c r="B8121" t="b">
        <f ca="1"/>
        <v>0</v>
      </c>
      <c r="C8121" t="b">
        <f ca="1"/>
        <v>0</v>
      </c>
    </row>
    <row r="8122" spans="1:3" hidden="1">
      <c r="A8122" t="b">
        <f ca="1"/>
        <v>0</v>
      </c>
      <c r="B8122" t="b">
        <f ca="1"/>
        <v>0</v>
      </c>
      <c r="C8122" t="b">
        <f ca="1"/>
        <v>0</v>
      </c>
    </row>
    <row r="8123" spans="1:3" hidden="1">
      <c r="A8123" t="b">
        <f ca="1"/>
        <v>0</v>
      </c>
      <c r="B8123" t="b">
        <f ca="1"/>
        <v>0</v>
      </c>
      <c r="C8123" t="b">
        <f ca="1"/>
        <v>0</v>
      </c>
    </row>
    <row r="8124" spans="1:3" hidden="1">
      <c r="A8124" t="b">
        <f ca="1"/>
        <v>0</v>
      </c>
      <c r="B8124" t="b">
        <f ca="1"/>
        <v>0</v>
      </c>
      <c r="C8124" t="b">
        <f ca="1"/>
        <v>0</v>
      </c>
    </row>
    <row r="8125" spans="1:3" hidden="1">
      <c r="A8125" t="b">
        <f ca="1"/>
        <v>0</v>
      </c>
      <c r="B8125" t="b">
        <f ca="1"/>
        <v>0</v>
      </c>
      <c r="C8125" t="b">
        <f ca="1"/>
        <v>0</v>
      </c>
    </row>
    <row r="8126" spans="1:3" hidden="1">
      <c r="A8126" t="b">
        <f ca="1"/>
        <v>0</v>
      </c>
      <c r="B8126" t="b">
        <f ca="1"/>
        <v>0</v>
      </c>
      <c r="C8126" t="b">
        <f ca="1"/>
        <v>0</v>
      </c>
    </row>
    <row r="8127" spans="1:3" hidden="1">
      <c r="A8127" t="b">
        <f ca="1"/>
        <v>0</v>
      </c>
      <c r="B8127" t="b">
        <f ca="1"/>
        <v>0</v>
      </c>
      <c r="C8127" t="b">
        <f ca="1"/>
        <v>0</v>
      </c>
    </row>
    <row r="8128" spans="1:3" hidden="1">
      <c r="A8128" t="b">
        <f ca="1"/>
        <v>0</v>
      </c>
      <c r="B8128" t="b">
        <f ca="1"/>
        <v>0</v>
      </c>
      <c r="C8128" t="b">
        <f ca="1"/>
        <v>0</v>
      </c>
    </row>
    <row r="8129" spans="1:3" hidden="1">
      <c r="A8129" t="b">
        <f ca="1"/>
        <v>0</v>
      </c>
      <c r="B8129" t="b">
        <f ca="1"/>
        <v>0</v>
      </c>
      <c r="C8129" t="b">
        <f ca="1"/>
        <v>0</v>
      </c>
    </row>
    <row r="8130" spans="1:3" hidden="1">
      <c r="A8130" t="b">
        <f ca="1"/>
        <v>0</v>
      </c>
      <c r="B8130" t="b">
        <f ca="1"/>
        <v>0</v>
      </c>
      <c r="C8130" t="b">
        <f ca="1"/>
        <v>0</v>
      </c>
    </row>
    <row r="8131" spans="1:3" hidden="1">
      <c r="A8131" t="b">
        <f ca="1"/>
        <v>0</v>
      </c>
      <c r="B8131" t="b">
        <f ca="1"/>
        <v>0</v>
      </c>
      <c r="C8131" t="b">
        <f ca="1"/>
        <v>0</v>
      </c>
    </row>
    <row r="8132" spans="1:3" hidden="1">
      <c r="A8132" t="b">
        <f ca="1"/>
        <v>0</v>
      </c>
      <c r="B8132" t="b">
        <f ca="1"/>
        <v>0</v>
      </c>
      <c r="C8132" t="b">
        <f ca="1"/>
        <v>0</v>
      </c>
    </row>
    <row r="8133" spans="1:3" hidden="1">
      <c r="A8133" t="b">
        <f ca="1"/>
        <v>0</v>
      </c>
      <c r="B8133" t="b">
        <f ca="1"/>
        <v>0</v>
      </c>
      <c r="C8133" t="b">
        <f ca="1"/>
        <v>0</v>
      </c>
    </row>
    <row r="8134" spans="1:3" hidden="1">
      <c r="A8134" t="b">
        <f ca="1"/>
        <v>0</v>
      </c>
      <c r="B8134" t="b">
        <f ca="1"/>
        <v>0</v>
      </c>
      <c r="C8134" t="b">
        <f ca="1"/>
        <v>0</v>
      </c>
    </row>
    <row r="8135" spans="1:3" hidden="1">
      <c r="A8135" t="b">
        <f ca="1"/>
        <v>0</v>
      </c>
      <c r="B8135" t="b">
        <f ca="1"/>
        <v>0</v>
      </c>
      <c r="C8135" t="b">
        <f ca="1"/>
        <v>0</v>
      </c>
    </row>
    <row r="8136" spans="1:3" hidden="1">
      <c r="A8136" t="b">
        <f ca="1"/>
        <v>0</v>
      </c>
      <c r="B8136" t="b">
        <f ca="1"/>
        <v>0</v>
      </c>
      <c r="C8136" t="b">
        <f ca="1"/>
        <v>0</v>
      </c>
    </row>
    <row r="8137" spans="1:3" hidden="1">
      <c r="A8137" t="b">
        <f ca="1"/>
        <v>0</v>
      </c>
      <c r="B8137" t="b">
        <f ca="1"/>
        <v>0</v>
      </c>
      <c r="C8137" t="b">
        <f ca="1"/>
        <v>0</v>
      </c>
    </row>
    <row r="8138" spans="1:3" hidden="1">
      <c r="A8138" t="b">
        <f ca="1"/>
        <v>0</v>
      </c>
      <c r="B8138" t="b">
        <f ca="1"/>
        <v>0</v>
      </c>
      <c r="C8138" t="b">
        <f ca="1"/>
        <v>0</v>
      </c>
    </row>
    <row r="8139" spans="1:3" hidden="1">
      <c r="A8139" t="b">
        <f ca="1"/>
        <v>0</v>
      </c>
      <c r="B8139" t="b">
        <f ca="1"/>
        <v>0</v>
      </c>
      <c r="C8139" t="b">
        <f ca="1"/>
        <v>0</v>
      </c>
    </row>
    <row r="8140" spans="1:3" hidden="1">
      <c r="A8140" t="b">
        <f ca="1"/>
        <v>0</v>
      </c>
      <c r="B8140" t="b">
        <f ca="1"/>
        <v>0</v>
      </c>
      <c r="C8140" t="b">
        <f ca="1"/>
        <v>0</v>
      </c>
    </row>
    <row r="8141" spans="1:3" hidden="1">
      <c r="A8141" t="b">
        <f ca="1"/>
        <v>0</v>
      </c>
      <c r="B8141" t="b">
        <f ca="1"/>
        <v>0</v>
      </c>
      <c r="C8141" t="b">
        <f ca="1"/>
        <v>0</v>
      </c>
    </row>
    <row r="8142" spans="1:3" hidden="1">
      <c r="A8142" t="b">
        <f ca="1"/>
        <v>0</v>
      </c>
      <c r="B8142" t="b">
        <f ca="1"/>
        <v>0</v>
      </c>
      <c r="C8142" t="b">
        <f ca="1"/>
        <v>0</v>
      </c>
    </row>
    <row r="8143" spans="1:3" hidden="1">
      <c r="A8143" t="b">
        <f ca="1"/>
        <v>0</v>
      </c>
      <c r="B8143" t="b">
        <f ca="1"/>
        <v>0</v>
      </c>
      <c r="C8143" t="b">
        <f ca="1"/>
        <v>0</v>
      </c>
    </row>
    <row r="8144" spans="1:3" hidden="1">
      <c r="A8144" t="b">
        <f ca="1"/>
        <v>0</v>
      </c>
      <c r="B8144" t="b">
        <f ca="1"/>
        <v>0</v>
      </c>
      <c r="C8144" t="b">
        <f ca="1"/>
        <v>0</v>
      </c>
    </row>
    <row r="8145" spans="1:3" hidden="1">
      <c r="A8145" t="b">
        <f ca="1"/>
        <v>0</v>
      </c>
      <c r="B8145" t="b">
        <f ca="1"/>
        <v>0</v>
      </c>
      <c r="C8145" t="b">
        <f ca="1"/>
        <v>0</v>
      </c>
    </row>
    <row r="8146" spans="1:3" hidden="1">
      <c r="A8146" t="b">
        <f ca="1"/>
        <v>0</v>
      </c>
      <c r="B8146" t="b">
        <f ca="1"/>
        <v>0</v>
      </c>
      <c r="C8146" t="b">
        <f ca="1"/>
        <v>0</v>
      </c>
    </row>
    <row r="8147" spans="1:3" hidden="1">
      <c r="A8147" t="b">
        <f ca="1"/>
        <v>0</v>
      </c>
      <c r="B8147" t="b">
        <f ca="1"/>
        <v>0</v>
      </c>
      <c r="C8147" t="b">
        <f ca="1"/>
        <v>0</v>
      </c>
    </row>
    <row r="8148" spans="1:3" hidden="1">
      <c r="A8148" t="b">
        <f ca="1"/>
        <v>0</v>
      </c>
      <c r="B8148" t="b">
        <f ca="1"/>
        <v>0</v>
      </c>
      <c r="C8148" t="b">
        <f ca="1"/>
        <v>0</v>
      </c>
    </row>
    <row r="8149" spans="1:3" hidden="1">
      <c r="A8149" t="b">
        <f ca="1"/>
        <v>0</v>
      </c>
      <c r="B8149" t="b">
        <f ca="1"/>
        <v>0</v>
      </c>
      <c r="C8149" t="b">
        <f ca="1"/>
        <v>0</v>
      </c>
    </row>
    <row r="8150" spans="1:3" hidden="1">
      <c r="A8150" t="b">
        <f ca="1"/>
        <v>0</v>
      </c>
      <c r="B8150" t="b">
        <f ca="1"/>
        <v>0</v>
      </c>
      <c r="C8150" t="b">
        <f ca="1"/>
        <v>0</v>
      </c>
    </row>
    <row r="8151" spans="1:3" hidden="1">
      <c r="A8151" t="b">
        <f ca="1"/>
        <v>0</v>
      </c>
      <c r="B8151" t="b">
        <f ca="1"/>
        <v>0</v>
      </c>
      <c r="C8151" t="b">
        <f ca="1"/>
        <v>0</v>
      </c>
    </row>
    <row r="8152" spans="1:3" hidden="1">
      <c r="A8152" t="b">
        <f ca="1"/>
        <v>0</v>
      </c>
      <c r="B8152" t="b">
        <f ca="1"/>
        <v>0</v>
      </c>
      <c r="C8152" t="b">
        <f ca="1"/>
        <v>0</v>
      </c>
    </row>
    <row r="8153" spans="1:3" hidden="1">
      <c r="A8153" t="b">
        <f ca="1"/>
        <v>0</v>
      </c>
      <c r="B8153" t="b">
        <f ca="1"/>
        <v>0</v>
      </c>
      <c r="C8153" t="b">
        <f ca="1"/>
        <v>0</v>
      </c>
    </row>
    <row r="8154" spans="1:3" hidden="1">
      <c r="A8154" t="b">
        <f ca="1"/>
        <v>0</v>
      </c>
      <c r="B8154" t="b">
        <f ca="1"/>
        <v>0</v>
      </c>
      <c r="C8154" t="b">
        <f ca="1"/>
        <v>0</v>
      </c>
    </row>
    <row r="8155" spans="1:3" hidden="1">
      <c r="A8155" t="b">
        <f ca="1"/>
        <v>0</v>
      </c>
      <c r="B8155" t="b">
        <f ca="1"/>
        <v>0</v>
      </c>
      <c r="C8155" t="b">
        <f ca="1"/>
        <v>0</v>
      </c>
    </row>
    <row r="8156" spans="1:3" hidden="1">
      <c r="A8156" t="b">
        <f ca="1"/>
        <v>0</v>
      </c>
      <c r="B8156" t="b">
        <f ca="1"/>
        <v>0</v>
      </c>
      <c r="C8156" t="b">
        <f ca="1"/>
        <v>0</v>
      </c>
    </row>
    <row r="8157" spans="1:3" hidden="1">
      <c r="A8157" t="b">
        <f ca="1"/>
        <v>0</v>
      </c>
      <c r="B8157" t="b">
        <f ca="1"/>
        <v>0</v>
      </c>
      <c r="C8157" t="b">
        <f ca="1"/>
        <v>0</v>
      </c>
    </row>
    <row r="8158" spans="1:3" hidden="1">
      <c r="A8158" t="b">
        <f ca="1"/>
        <v>0</v>
      </c>
      <c r="B8158" t="b">
        <f ca="1"/>
        <v>0</v>
      </c>
      <c r="C8158" t="b">
        <f ca="1"/>
        <v>0</v>
      </c>
    </row>
    <row r="8159" spans="1:3" hidden="1">
      <c r="A8159" t="b">
        <f ca="1"/>
        <v>0</v>
      </c>
      <c r="B8159" t="b">
        <f ca="1"/>
        <v>0</v>
      </c>
      <c r="C8159" t="b">
        <f ca="1"/>
        <v>0</v>
      </c>
    </row>
    <row r="8160" spans="1:3" hidden="1">
      <c r="A8160" t="b">
        <f ca="1"/>
        <v>0</v>
      </c>
      <c r="B8160" t="b">
        <f ca="1"/>
        <v>0</v>
      </c>
      <c r="C8160" t="b">
        <f ca="1"/>
        <v>0</v>
      </c>
    </row>
    <row r="8161" spans="1:3" hidden="1">
      <c r="A8161" t="b">
        <f ca="1"/>
        <v>0</v>
      </c>
      <c r="B8161" t="b">
        <f ca="1"/>
        <v>0</v>
      </c>
      <c r="C8161" t="b">
        <f ca="1"/>
        <v>0</v>
      </c>
    </row>
    <row r="8162" spans="1:3" hidden="1">
      <c r="A8162" t="b">
        <f ca="1"/>
        <v>0</v>
      </c>
      <c r="B8162" t="b">
        <f ca="1"/>
        <v>0</v>
      </c>
      <c r="C8162" t="b">
        <f ca="1"/>
        <v>0</v>
      </c>
    </row>
    <row r="8163" spans="1:3" hidden="1">
      <c r="A8163" t="b">
        <f ca="1"/>
        <v>0</v>
      </c>
      <c r="B8163" t="b">
        <f ca="1"/>
        <v>0</v>
      </c>
      <c r="C8163" t="b">
        <f ca="1"/>
        <v>0</v>
      </c>
    </row>
    <row r="8164" spans="1:3" hidden="1">
      <c r="A8164" t="b">
        <f ca="1"/>
        <v>0</v>
      </c>
      <c r="B8164" t="b">
        <f ca="1"/>
        <v>0</v>
      </c>
      <c r="C8164" t="b">
        <f ca="1"/>
        <v>0</v>
      </c>
    </row>
    <row r="8165" spans="1:3" hidden="1">
      <c r="A8165" t="b">
        <f ca="1"/>
        <v>0</v>
      </c>
      <c r="B8165" t="b">
        <f ca="1"/>
        <v>0</v>
      </c>
      <c r="C8165" t="b">
        <f ca="1"/>
        <v>0</v>
      </c>
    </row>
    <row r="8166" spans="1:3" hidden="1">
      <c r="A8166" t="b">
        <f ca="1"/>
        <v>0</v>
      </c>
      <c r="B8166" t="b">
        <f ca="1"/>
        <v>0</v>
      </c>
      <c r="C8166" t="b">
        <f ca="1"/>
        <v>0</v>
      </c>
    </row>
    <row r="8167" spans="1:3" hidden="1">
      <c r="A8167" t="b">
        <f ca="1"/>
        <v>0</v>
      </c>
      <c r="B8167" t="b">
        <f ca="1"/>
        <v>0</v>
      </c>
      <c r="C8167" t="b">
        <f ca="1"/>
        <v>0</v>
      </c>
    </row>
    <row r="8168" spans="1:3" hidden="1">
      <c r="A8168" t="b">
        <f ca="1"/>
        <v>0</v>
      </c>
      <c r="B8168" t="b">
        <f ca="1"/>
        <v>0</v>
      </c>
      <c r="C8168" t="b">
        <f ca="1"/>
        <v>0</v>
      </c>
    </row>
    <row r="8169" spans="1:3" hidden="1">
      <c r="A8169" t="b">
        <f ca="1"/>
        <v>0</v>
      </c>
      <c r="B8169" t="b">
        <f ca="1"/>
        <v>0</v>
      </c>
      <c r="C8169" t="b">
        <f ca="1"/>
        <v>0</v>
      </c>
    </row>
    <row r="8170" spans="1:3" hidden="1">
      <c r="A8170" t="b">
        <f ca="1"/>
        <v>0</v>
      </c>
      <c r="B8170" t="b">
        <f ca="1"/>
        <v>0</v>
      </c>
      <c r="C8170" t="b">
        <f ca="1"/>
        <v>0</v>
      </c>
    </row>
    <row r="8171" spans="1:3" hidden="1">
      <c r="A8171" t="b">
        <f ca="1"/>
        <v>0</v>
      </c>
      <c r="B8171" t="b">
        <f ca="1"/>
        <v>0</v>
      </c>
      <c r="C8171" t="b">
        <f ca="1"/>
        <v>0</v>
      </c>
    </row>
    <row r="8172" spans="1:3" hidden="1">
      <c r="A8172" t="b">
        <f ca="1"/>
        <v>0</v>
      </c>
      <c r="B8172" t="b">
        <f ca="1"/>
        <v>0</v>
      </c>
      <c r="C8172" t="b">
        <f ca="1"/>
        <v>0</v>
      </c>
    </row>
    <row r="8173" spans="1:3" hidden="1">
      <c r="A8173" t="b">
        <f ca="1"/>
        <v>0</v>
      </c>
      <c r="B8173" t="b">
        <f ca="1"/>
        <v>0</v>
      </c>
      <c r="C8173" t="b">
        <f ca="1"/>
        <v>0</v>
      </c>
    </row>
    <row r="8174" spans="1:3" hidden="1">
      <c r="A8174" t="b">
        <f ca="1"/>
        <v>0</v>
      </c>
      <c r="B8174" t="b">
        <f ca="1"/>
        <v>0</v>
      </c>
      <c r="C8174" t="b">
        <f ca="1"/>
        <v>0</v>
      </c>
    </row>
    <row r="8175" spans="1:3" hidden="1">
      <c r="A8175" t="b">
        <f ca="1"/>
        <v>0</v>
      </c>
      <c r="B8175" t="b">
        <f ca="1"/>
        <v>0</v>
      </c>
      <c r="C8175" t="b">
        <f ca="1"/>
        <v>0</v>
      </c>
    </row>
    <row r="8176" spans="1:3" hidden="1">
      <c r="A8176" t="b">
        <f ca="1"/>
        <v>0</v>
      </c>
      <c r="B8176" t="b">
        <f ca="1"/>
        <v>0</v>
      </c>
      <c r="C8176" t="b">
        <f ca="1"/>
        <v>0</v>
      </c>
    </row>
    <row r="8177" spans="1:3" hidden="1">
      <c r="A8177" t="b">
        <f ca="1"/>
        <v>0</v>
      </c>
      <c r="B8177" t="b">
        <f ca="1"/>
        <v>0</v>
      </c>
      <c r="C8177" t="b">
        <f ca="1"/>
        <v>0</v>
      </c>
    </row>
    <row r="8178" spans="1:3" hidden="1">
      <c r="A8178" t="b">
        <f ca="1"/>
        <v>0</v>
      </c>
      <c r="B8178" t="b">
        <f ca="1"/>
        <v>0</v>
      </c>
      <c r="C8178" t="b">
        <f ca="1"/>
        <v>0</v>
      </c>
    </row>
    <row r="8179" spans="1:3" hidden="1">
      <c r="A8179" t="b">
        <f ca="1"/>
        <v>0</v>
      </c>
      <c r="B8179" t="b">
        <f ca="1"/>
        <v>0</v>
      </c>
      <c r="C8179" t="b">
        <f ca="1"/>
        <v>0</v>
      </c>
    </row>
    <row r="8180" spans="1:3" hidden="1">
      <c r="A8180" t="b">
        <f ca="1"/>
        <v>0</v>
      </c>
      <c r="B8180" t="b">
        <f ca="1"/>
        <v>0</v>
      </c>
      <c r="C8180" t="b">
        <f ca="1"/>
        <v>0</v>
      </c>
    </row>
    <row r="8181" spans="1:3" hidden="1">
      <c r="A8181" t="b">
        <f ca="1"/>
        <v>0</v>
      </c>
      <c r="B8181" t="b">
        <f ca="1"/>
        <v>0</v>
      </c>
      <c r="C8181" t="b">
        <f ca="1"/>
        <v>0</v>
      </c>
    </row>
    <row r="8182" spans="1:3" hidden="1">
      <c r="A8182" t="b">
        <f ca="1"/>
        <v>0</v>
      </c>
      <c r="B8182" t="b">
        <f ca="1"/>
        <v>0</v>
      </c>
      <c r="C8182" t="b">
        <f ca="1"/>
        <v>0</v>
      </c>
    </row>
    <row r="8183" spans="1:3" hidden="1">
      <c r="A8183" t="b">
        <f ca="1"/>
        <v>0</v>
      </c>
      <c r="B8183" t="b">
        <f ca="1"/>
        <v>0</v>
      </c>
      <c r="C8183" t="b">
        <f ca="1"/>
        <v>0</v>
      </c>
    </row>
    <row r="8184" spans="1:3" hidden="1">
      <c r="A8184" t="b">
        <f ca="1"/>
        <v>0</v>
      </c>
      <c r="B8184" t="b">
        <f ca="1"/>
        <v>0</v>
      </c>
      <c r="C8184" t="b">
        <f ca="1"/>
        <v>0</v>
      </c>
    </row>
    <row r="8185" spans="1:3" hidden="1">
      <c r="A8185" t="b">
        <f ca="1"/>
        <v>0</v>
      </c>
      <c r="B8185" t="b">
        <f ca="1"/>
        <v>0</v>
      </c>
      <c r="C8185" t="b">
        <f ca="1"/>
        <v>0</v>
      </c>
    </row>
    <row r="8186" spans="1:3" hidden="1">
      <c r="A8186" t="b">
        <f ca="1"/>
        <v>0</v>
      </c>
      <c r="B8186" t="b">
        <f ca="1"/>
        <v>0</v>
      </c>
      <c r="C8186" t="b">
        <f ca="1"/>
        <v>0</v>
      </c>
    </row>
    <row r="8187" spans="1:3" hidden="1">
      <c r="A8187" t="b">
        <f ca="1"/>
        <v>0</v>
      </c>
      <c r="B8187" t="b">
        <f ca="1"/>
        <v>0</v>
      </c>
      <c r="C8187" t="b">
        <f ca="1"/>
        <v>0</v>
      </c>
    </row>
    <row r="8188" spans="1:3" hidden="1">
      <c r="A8188" t="b">
        <f ca="1"/>
        <v>0</v>
      </c>
      <c r="B8188" t="b">
        <f ca="1"/>
        <v>0</v>
      </c>
      <c r="C8188" t="b">
        <f ca="1"/>
        <v>0</v>
      </c>
    </row>
    <row r="8189" spans="1:3" hidden="1">
      <c r="A8189" t="b">
        <f ca="1"/>
        <v>0</v>
      </c>
      <c r="B8189" t="b">
        <f ca="1"/>
        <v>0</v>
      </c>
      <c r="C8189" t="b">
        <f ca="1"/>
        <v>0</v>
      </c>
    </row>
    <row r="8190" spans="1:3" hidden="1">
      <c r="A8190" t="b">
        <f ca="1"/>
        <v>0</v>
      </c>
      <c r="B8190" t="b">
        <f ca="1"/>
        <v>0</v>
      </c>
      <c r="C8190" t="b">
        <f ca="1"/>
        <v>0</v>
      </c>
    </row>
    <row r="8191" spans="1:3" hidden="1">
      <c r="A8191" t="b">
        <f ca="1"/>
        <v>0</v>
      </c>
      <c r="B8191" t="b">
        <f ca="1"/>
        <v>0</v>
      </c>
      <c r="C8191" t="b">
        <f ca="1"/>
        <v>0</v>
      </c>
    </row>
    <row r="8192" spans="1:3" hidden="1">
      <c r="A8192" t="b">
        <f ca="1"/>
        <v>0</v>
      </c>
      <c r="B8192" t="b">
        <f ca="1"/>
        <v>0</v>
      </c>
      <c r="C8192" t="b">
        <f ca="1"/>
        <v>0</v>
      </c>
    </row>
    <row r="8193" spans="1:3" hidden="1">
      <c r="A8193" t="b">
        <f ca="1"/>
        <v>0</v>
      </c>
      <c r="B8193" t="b">
        <f ca="1"/>
        <v>0</v>
      </c>
      <c r="C8193" t="b">
        <f ca="1"/>
        <v>0</v>
      </c>
    </row>
    <row r="8194" spans="1:3" hidden="1">
      <c r="A8194" t="b">
        <f ca="1"/>
        <v>0</v>
      </c>
      <c r="B8194" t="b">
        <f ca="1"/>
        <v>0</v>
      </c>
      <c r="C8194" t="b">
        <f ca="1"/>
        <v>0</v>
      </c>
    </row>
    <row r="8195" spans="1:3" hidden="1">
      <c r="A8195" t="b">
        <f ca="1"/>
        <v>0</v>
      </c>
      <c r="B8195" t="b">
        <f ca="1"/>
        <v>0</v>
      </c>
      <c r="C8195" t="b">
        <f ca="1"/>
        <v>0</v>
      </c>
    </row>
    <row r="8196" spans="1:3" hidden="1">
      <c r="A8196" t="b">
        <f ca="1"/>
        <v>0</v>
      </c>
      <c r="B8196" t="b">
        <f ca="1"/>
        <v>0</v>
      </c>
      <c r="C8196" t="b">
        <f ca="1"/>
        <v>0</v>
      </c>
    </row>
    <row r="8197" spans="1:3" hidden="1">
      <c r="A8197" t="b">
        <f ca="1"/>
        <v>0</v>
      </c>
      <c r="B8197" t="b">
        <f ca="1"/>
        <v>0</v>
      </c>
      <c r="C8197" t="b">
        <f ca="1"/>
        <v>0</v>
      </c>
    </row>
    <row r="8198" spans="1:3" hidden="1">
      <c r="A8198" t="b">
        <f ca="1"/>
        <v>0</v>
      </c>
      <c r="B8198" t="b">
        <f ca="1"/>
        <v>0</v>
      </c>
      <c r="C8198" t="b">
        <f ca="1"/>
        <v>0</v>
      </c>
    </row>
    <row r="8199" spans="1:3" hidden="1">
      <c r="A8199" t="b">
        <f ca="1"/>
        <v>0</v>
      </c>
      <c r="B8199" t="b">
        <f ca="1"/>
        <v>0</v>
      </c>
      <c r="C8199" t="b">
        <f ca="1"/>
        <v>0</v>
      </c>
    </row>
    <row r="8200" spans="1:3" hidden="1">
      <c r="A8200" t="b">
        <f ca="1"/>
        <v>0</v>
      </c>
      <c r="B8200" t="b">
        <f ca="1"/>
        <v>0</v>
      </c>
      <c r="C8200" t="b">
        <f ca="1"/>
        <v>0</v>
      </c>
    </row>
    <row r="8201" spans="1:3" hidden="1">
      <c r="A8201" t="b">
        <f ca="1"/>
        <v>0</v>
      </c>
      <c r="B8201" t="b">
        <f ca="1"/>
        <v>0</v>
      </c>
      <c r="C8201" t="b">
        <f ca="1"/>
        <v>0</v>
      </c>
    </row>
    <row r="8202" spans="1:3" hidden="1">
      <c r="A8202" t="b">
        <f ca="1"/>
        <v>0</v>
      </c>
      <c r="B8202" t="b">
        <f ca="1"/>
        <v>0</v>
      </c>
      <c r="C8202" t="b">
        <f ca="1"/>
        <v>0</v>
      </c>
    </row>
    <row r="8203" spans="1:3" hidden="1">
      <c r="A8203" t="b">
        <f ca="1"/>
        <v>0</v>
      </c>
      <c r="B8203" t="b">
        <f ca="1"/>
        <v>0</v>
      </c>
      <c r="C8203" t="b">
        <f ca="1"/>
        <v>0</v>
      </c>
    </row>
    <row r="8204" spans="1:3" hidden="1">
      <c r="A8204" t="b">
        <f ca="1"/>
        <v>0</v>
      </c>
      <c r="B8204" t="b">
        <f ca="1"/>
        <v>0</v>
      </c>
      <c r="C8204" t="b">
        <f ca="1"/>
        <v>0</v>
      </c>
    </row>
    <row r="8205" spans="1:3" hidden="1">
      <c r="A8205" t="b">
        <f ca="1"/>
        <v>0</v>
      </c>
      <c r="B8205" t="b">
        <f ca="1"/>
        <v>0</v>
      </c>
      <c r="C8205" t="b">
        <f ca="1"/>
        <v>0</v>
      </c>
    </row>
    <row r="8206" spans="1:3" hidden="1">
      <c r="A8206" t="b">
        <f ca="1"/>
        <v>0</v>
      </c>
      <c r="B8206" t="b">
        <f ca="1"/>
        <v>0</v>
      </c>
      <c r="C8206" t="b">
        <f ca="1"/>
        <v>0</v>
      </c>
    </row>
    <row r="8207" spans="1:3" hidden="1">
      <c r="A8207" t="b">
        <f ca="1"/>
        <v>0</v>
      </c>
      <c r="B8207" t="b">
        <f ca="1"/>
        <v>0</v>
      </c>
      <c r="C8207" t="b">
        <f ca="1"/>
        <v>0</v>
      </c>
    </row>
    <row r="8208" spans="1:3" hidden="1">
      <c r="A8208" t="b">
        <f ca="1"/>
        <v>0</v>
      </c>
      <c r="B8208" t="b">
        <f ca="1"/>
        <v>0</v>
      </c>
      <c r="C8208" t="b">
        <f ca="1"/>
        <v>0</v>
      </c>
    </row>
    <row r="8209" spans="1:3" hidden="1">
      <c r="A8209" t="b">
        <f ca="1"/>
        <v>0</v>
      </c>
      <c r="B8209" t="b">
        <f ca="1"/>
        <v>0</v>
      </c>
      <c r="C8209" t="b">
        <f ca="1"/>
        <v>0</v>
      </c>
    </row>
    <row r="8210" spans="1:3" hidden="1">
      <c r="A8210" t="b">
        <f ca="1"/>
        <v>0</v>
      </c>
      <c r="B8210" t="b">
        <f ca="1"/>
        <v>0</v>
      </c>
      <c r="C8210" t="b">
        <f ca="1"/>
        <v>0</v>
      </c>
    </row>
    <row r="8211" spans="1:3" hidden="1">
      <c r="A8211" t="b">
        <f ca="1"/>
        <v>0</v>
      </c>
      <c r="B8211" t="b">
        <f ca="1"/>
        <v>0</v>
      </c>
      <c r="C8211" t="b">
        <f ca="1"/>
        <v>0</v>
      </c>
    </row>
    <row r="8212" spans="1:3" hidden="1">
      <c r="A8212" t="b">
        <f ca="1"/>
        <v>0</v>
      </c>
      <c r="B8212" t="b">
        <f ca="1"/>
        <v>0</v>
      </c>
      <c r="C8212" t="b">
        <f ca="1"/>
        <v>0</v>
      </c>
    </row>
    <row r="8213" spans="1:3" hidden="1">
      <c r="A8213" t="b">
        <f ca="1"/>
        <v>0</v>
      </c>
      <c r="B8213" t="b">
        <f ca="1"/>
        <v>0</v>
      </c>
      <c r="C8213" t="b">
        <f ca="1"/>
        <v>0</v>
      </c>
    </row>
    <row r="8214" spans="1:3" hidden="1">
      <c r="A8214" t="b">
        <f ca="1"/>
        <v>0</v>
      </c>
      <c r="B8214" t="b">
        <f ca="1"/>
        <v>0</v>
      </c>
      <c r="C8214" t="b">
        <f ca="1"/>
        <v>0</v>
      </c>
    </row>
    <row r="8215" spans="1:3" hidden="1">
      <c r="A8215" t="b">
        <f ca="1"/>
        <v>0</v>
      </c>
      <c r="B8215" t="b">
        <f ca="1"/>
        <v>0</v>
      </c>
      <c r="C8215" t="b">
        <f ca="1"/>
        <v>0</v>
      </c>
    </row>
    <row r="8216" spans="1:3" hidden="1">
      <c r="A8216" t="b">
        <f ca="1"/>
        <v>0</v>
      </c>
      <c r="B8216" t="b">
        <f ca="1"/>
        <v>0</v>
      </c>
      <c r="C8216" t="b">
        <f ca="1"/>
        <v>0</v>
      </c>
    </row>
    <row r="8217" spans="1:3" hidden="1">
      <c r="A8217" t="b">
        <f ca="1"/>
        <v>0</v>
      </c>
      <c r="B8217" t="b">
        <f ca="1"/>
        <v>0</v>
      </c>
      <c r="C8217" t="b">
        <f ca="1"/>
        <v>0</v>
      </c>
    </row>
    <row r="8218" spans="1:3" hidden="1">
      <c r="A8218" t="b">
        <f ca="1"/>
        <v>0</v>
      </c>
      <c r="B8218" t="b">
        <f ca="1"/>
        <v>0</v>
      </c>
      <c r="C8218" t="b">
        <f ca="1"/>
        <v>0</v>
      </c>
    </row>
    <row r="8219" spans="1:3" hidden="1">
      <c r="A8219" t="b">
        <f ca="1"/>
        <v>0</v>
      </c>
      <c r="B8219" t="b">
        <f ca="1"/>
        <v>0</v>
      </c>
      <c r="C8219" t="b">
        <f ca="1"/>
        <v>0</v>
      </c>
    </row>
    <row r="8220" spans="1:3" hidden="1">
      <c r="A8220" t="b">
        <f ca="1"/>
        <v>0</v>
      </c>
      <c r="B8220" t="b">
        <f ca="1"/>
        <v>0</v>
      </c>
      <c r="C8220" t="b">
        <f ca="1"/>
        <v>0</v>
      </c>
    </row>
    <row r="8221" spans="1:3" hidden="1">
      <c r="A8221" t="b">
        <f ca="1"/>
        <v>0</v>
      </c>
      <c r="B8221" t="b">
        <f ca="1"/>
        <v>0</v>
      </c>
      <c r="C8221" t="b">
        <f ca="1"/>
        <v>0</v>
      </c>
    </row>
    <row r="8222" spans="1:3" hidden="1">
      <c r="A8222" t="b">
        <f ca="1"/>
        <v>0</v>
      </c>
      <c r="B8222" t="b">
        <f ca="1"/>
        <v>0</v>
      </c>
      <c r="C8222" t="b">
        <f ca="1"/>
        <v>0</v>
      </c>
    </row>
    <row r="8223" spans="1:3" hidden="1">
      <c r="A8223" t="b">
        <f ca="1"/>
        <v>0</v>
      </c>
      <c r="B8223" t="b">
        <f ca="1"/>
        <v>0</v>
      </c>
      <c r="C8223" t="b">
        <f ca="1"/>
        <v>0</v>
      </c>
    </row>
    <row r="8224" spans="1:3" hidden="1">
      <c r="A8224" t="b">
        <f ca="1"/>
        <v>0</v>
      </c>
      <c r="B8224" t="b">
        <f ca="1"/>
        <v>0</v>
      </c>
      <c r="C8224" t="b">
        <f ca="1"/>
        <v>0</v>
      </c>
    </row>
    <row r="8225" spans="1:3" hidden="1">
      <c r="A8225" t="b">
        <f ca="1"/>
        <v>0</v>
      </c>
      <c r="B8225" t="b">
        <f ca="1"/>
        <v>0</v>
      </c>
      <c r="C8225" t="b">
        <f ca="1"/>
        <v>0</v>
      </c>
    </row>
    <row r="8226" spans="1:3" hidden="1">
      <c r="A8226" t="b">
        <f ca="1"/>
        <v>0</v>
      </c>
      <c r="B8226" t="b">
        <f ca="1"/>
        <v>0</v>
      </c>
      <c r="C8226" t="b">
        <f ca="1"/>
        <v>0</v>
      </c>
    </row>
    <row r="8227" spans="1:3" hidden="1">
      <c r="A8227" t="b">
        <f ca="1"/>
        <v>0</v>
      </c>
      <c r="B8227" t="b">
        <f ca="1"/>
        <v>0</v>
      </c>
      <c r="C8227" t="b">
        <f ca="1"/>
        <v>0</v>
      </c>
    </row>
    <row r="8228" spans="1:3" hidden="1">
      <c r="A8228" t="b">
        <f ca="1"/>
        <v>0</v>
      </c>
      <c r="B8228" t="b">
        <f ca="1"/>
        <v>0</v>
      </c>
      <c r="C8228" t="b">
        <f ca="1"/>
        <v>0</v>
      </c>
    </row>
    <row r="8229" spans="1:3" hidden="1">
      <c r="A8229" t="b">
        <f ca="1"/>
        <v>0</v>
      </c>
      <c r="B8229" t="b">
        <f ca="1"/>
        <v>0</v>
      </c>
      <c r="C8229" t="b">
        <f ca="1"/>
        <v>0</v>
      </c>
    </row>
    <row r="8230" spans="1:3" hidden="1">
      <c r="A8230" t="b">
        <f ca="1"/>
        <v>0</v>
      </c>
      <c r="B8230" t="b">
        <f ca="1"/>
        <v>0</v>
      </c>
      <c r="C8230" t="b">
        <f ca="1"/>
        <v>0</v>
      </c>
    </row>
    <row r="8231" spans="1:3" hidden="1">
      <c r="A8231" t="b">
        <f ca="1"/>
        <v>0</v>
      </c>
      <c r="B8231" t="b">
        <f ca="1"/>
        <v>0</v>
      </c>
      <c r="C8231" t="b">
        <f ca="1"/>
        <v>0</v>
      </c>
    </row>
    <row r="8232" spans="1:3" hidden="1">
      <c r="A8232" t="b">
        <f ca="1"/>
        <v>0</v>
      </c>
      <c r="B8232" t="b">
        <f ca="1"/>
        <v>0</v>
      </c>
      <c r="C8232" t="b">
        <f ca="1"/>
        <v>0</v>
      </c>
    </row>
    <row r="8233" spans="1:3" hidden="1">
      <c r="A8233" t="b">
        <f ca="1"/>
        <v>0</v>
      </c>
      <c r="B8233" t="b">
        <f ca="1"/>
        <v>0</v>
      </c>
      <c r="C8233" t="b">
        <f ca="1"/>
        <v>0</v>
      </c>
    </row>
    <row r="8234" spans="1:3" hidden="1">
      <c r="A8234" t="b">
        <f ca="1"/>
        <v>0</v>
      </c>
      <c r="B8234" t="b">
        <f ca="1"/>
        <v>0</v>
      </c>
      <c r="C8234" t="b">
        <f ca="1"/>
        <v>0</v>
      </c>
    </row>
    <row r="8235" spans="1:3" hidden="1">
      <c r="A8235" t="b">
        <f ca="1"/>
        <v>0</v>
      </c>
      <c r="B8235" t="b">
        <f ca="1"/>
        <v>0</v>
      </c>
      <c r="C8235" t="b">
        <f ca="1"/>
        <v>0</v>
      </c>
    </row>
    <row r="8236" spans="1:3" hidden="1">
      <c r="A8236" t="b">
        <f ca="1"/>
        <v>0</v>
      </c>
      <c r="B8236" t="b">
        <f ca="1"/>
        <v>0</v>
      </c>
      <c r="C8236" t="b">
        <f ca="1"/>
        <v>0</v>
      </c>
    </row>
    <row r="8237" spans="1:3" hidden="1">
      <c r="A8237" t="b">
        <f ca="1"/>
        <v>0</v>
      </c>
      <c r="B8237" t="b">
        <f ca="1"/>
        <v>0</v>
      </c>
      <c r="C8237" t="b">
        <f ca="1"/>
        <v>0</v>
      </c>
    </row>
    <row r="8238" spans="1:3" hidden="1">
      <c r="A8238" t="b">
        <f ca="1"/>
        <v>0</v>
      </c>
      <c r="B8238" t="b">
        <f ca="1"/>
        <v>0</v>
      </c>
      <c r="C8238" t="b">
        <f ca="1"/>
        <v>0</v>
      </c>
    </row>
    <row r="8239" spans="1:3" hidden="1">
      <c r="A8239" t="b">
        <f ca="1"/>
        <v>0</v>
      </c>
      <c r="B8239" t="b">
        <f ca="1"/>
        <v>0</v>
      </c>
      <c r="C8239" t="b">
        <f ca="1"/>
        <v>0</v>
      </c>
    </row>
    <row r="8240" spans="1:3" hidden="1">
      <c r="A8240" t="b">
        <f ca="1"/>
        <v>0</v>
      </c>
      <c r="B8240" t="b">
        <f ca="1"/>
        <v>0</v>
      </c>
      <c r="C8240" t="b">
        <f ca="1"/>
        <v>0</v>
      </c>
    </row>
    <row r="8241" spans="1:3" hidden="1">
      <c r="A8241" t="b">
        <f ca="1"/>
        <v>0</v>
      </c>
      <c r="B8241" t="b">
        <f ca="1"/>
        <v>0</v>
      </c>
      <c r="C8241" t="b">
        <f ca="1"/>
        <v>0</v>
      </c>
    </row>
    <row r="8242" spans="1:3" hidden="1">
      <c r="A8242" t="b">
        <f ca="1"/>
        <v>0</v>
      </c>
      <c r="B8242" t="b">
        <f ca="1"/>
        <v>0</v>
      </c>
      <c r="C8242" t="b">
        <f ca="1"/>
        <v>0</v>
      </c>
    </row>
    <row r="8243" spans="1:3" hidden="1">
      <c r="A8243" t="b">
        <f ca="1"/>
        <v>0</v>
      </c>
      <c r="B8243" t="b">
        <f ca="1"/>
        <v>0</v>
      </c>
      <c r="C8243" t="b">
        <f ca="1"/>
        <v>0</v>
      </c>
    </row>
    <row r="8244" spans="1:3" hidden="1">
      <c r="A8244" t="b">
        <f ca="1"/>
        <v>0</v>
      </c>
      <c r="B8244" t="b">
        <f ca="1"/>
        <v>0</v>
      </c>
      <c r="C8244" t="b">
        <f ca="1"/>
        <v>0</v>
      </c>
    </row>
    <row r="8245" spans="1:3" hidden="1">
      <c r="A8245" t="b">
        <f ca="1"/>
        <v>0</v>
      </c>
      <c r="B8245" t="b">
        <f ca="1"/>
        <v>0</v>
      </c>
      <c r="C8245" t="b">
        <f ca="1"/>
        <v>0</v>
      </c>
    </row>
    <row r="8246" spans="1:3" hidden="1">
      <c r="A8246" t="b">
        <f ca="1"/>
        <v>0</v>
      </c>
      <c r="B8246" t="b">
        <f ca="1"/>
        <v>0</v>
      </c>
      <c r="C8246" t="b">
        <f ca="1"/>
        <v>0</v>
      </c>
    </row>
    <row r="8247" spans="1:3" hidden="1">
      <c r="A8247" t="b">
        <f ca="1"/>
        <v>0</v>
      </c>
      <c r="B8247" t="b">
        <f ca="1"/>
        <v>0</v>
      </c>
      <c r="C8247" t="b">
        <f ca="1"/>
        <v>0</v>
      </c>
    </row>
    <row r="8248" spans="1:3" hidden="1">
      <c r="A8248" t="b">
        <f ca="1"/>
        <v>0</v>
      </c>
      <c r="B8248" t="b">
        <f ca="1"/>
        <v>0</v>
      </c>
      <c r="C8248" t="b">
        <f ca="1"/>
        <v>0</v>
      </c>
    </row>
    <row r="8249" spans="1:3" hidden="1">
      <c r="A8249" t="b">
        <f ca="1"/>
        <v>0</v>
      </c>
      <c r="B8249" t="b">
        <f ca="1"/>
        <v>0</v>
      </c>
      <c r="C8249" t="b">
        <f ca="1"/>
        <v>0</v>
      </c>
    </row>
    <row r="8250" spans="1:3" hidden="1">
      <c r="A8250" t="b">
        <f ca="1"/>
        <v>0</v>
      </c>
      <c r="B8250" t="b">
        <f ca="1"/>
        <v>0</v>
      </c>
      <c r="C8250" t="b">
        <f ca="1"/>
        <v>0</v>
      </c>
    </row>
    <row r="8251" spans="1:3" hidden="1">
      <c r="A8251" t="b">
        <f ca="1"/>
        <v>0</v>
      </c>
      <c r="B8251" t="b">
        <f ca="1"/>
        <v>0</v>
      </c>
      <c r="C8251" t="b">
        <f ca="1"/>
        <v>0</v>
      </c>
    </row>
    <row r="8252" spans="1:3" hidden="1">
      <c r="A8252" t="b">
        <f ca="1"/>
        <v>0</v>
      </c>
      <c r="B8252" t="b">
        <f ca="1"/>
        <v>0</v>
      </c>
      <c r="C8252" t="b">
        <f ca="1"/>
        <v>0</v>
      </c>
    </row>
    <row r="8253" spans="1:3" hidden="1">
      <c r="A8253" t="b">
        <f ca="1"/>
        <v>0</v>
      </c>
      <c r="B8253" t="b">
        <f ca="1"/>
        <v>0</v>
      </c>
      <c r="C8253" t="b">
        <f ca="1"/>
        <v>0</v>
      </c>
    </row>
    <row r="8254" spans="1:3" hidden="1">
      <c r="A8254" t="b">
        <f ca="1"/>
        <v>0</v>
      </c>
      <c r="B8254" t="b">
        <f ca="1"/>
        <v>0</v>
      </c>
      <c r="C8254" t="b">
        <f ca="1"/>
        <v>0</v>
      </c>
    </row>
    <row r="8255" spans="1:3" hidden="1">
      <c r="A8255" t="b">
        <f ca="1"/>
        <v>0</v>
      </c>
      <c r="B8255" t="b">
        <f ca="1"/>
        <v>0</v>
      </c>
      <c r="C8255" t="b">
        <f ca="1"/>
        <v>0</v>
      </c>
    </row>
    <row r="8256" spans="1:3" hidden="1">
      <c r="A8256" t="b">
        <f ca="1"/>
        <v>0</v>
      </c>
      <c r="B8256" t="b">
        <f ca="1"/>
        <v>0</v>
      </c>
      <c r="C8256" t="b">
        <f ca="1"/>
        <v>0</v>
      </c>
    </row>
    <row r="8257" spans="1:3" hidden="1">
      <c r="A8257" t="b">
        <f ca="1"/>
        <v>0</v>
      </c>
      <c r="B8257" t="b">
        <f ca="1"/>
        <v>0</v>
      </c>
      <c r="C8257" t="b">
        <f ca="1"/>
        <v>0</v>
      </c>
    </row>
    <row r="8258" spans="1:3" hidden="1">
      <c r="A8258" t="b">
        <f ca="1"/>
        <v>0</v>
      </c>
      <c r="B8258" t="b">
        <f ca="1"/>
        <v>0</v>
      </c>
      <c r="C8258" t="b">
        <f ca="1"/>
        <v>0</v>
      </c>
    </row>
    <row r="8259" spans="1:3" hidden="1">
      <c r="A8259" t="b">
        <f ca="1"/>
        <v>0</v>
      </c>
      <c r="B8259" t="b">
        <f ca="1"/>
        <v>0</v>
      </c>
      <c r="C8259" t="b">
        <f ca="1"/>
        <v>0</v>
      </c>
    </row>
    <row r="8260" spans="1:3" hidden="1">
      <c r="A8260" t="b">
        <f ca="1"/>
        <v>0</v>
      </c>
      <c r="B8260" t="b">
        <f ca="1"/>
        <v>0</v>
      </c>
      <c r="C8260" t="b">
        <f ca="1"/>
        <v>0</v>
      </c>
    </row>
    <row r="8261" spans="1:3" hidden="1">
      <c r="A8261" t="b">
        <f ca="1"/>
        <v>0</v>
      </c>
      <c r="B8261" t="b">
        <f ca="1"/>
        <v>0</v>
      </c>
      <c r="C8261" t="b">
        <f ca="1"/>
        <v>0</v>
      </c>
    </row>
    <row r="8262" spans="1:3" hidden="1">
      <c r="A8262" t="b">
        <f ca="1"/>
        <v>0</v>
      </c>
      <c r="B8262" t="b">
        <f ca="1"/>
        <v>0</v>
      </c>
      <c r="C8262" t="b">
        <f ca="1"/>
        <v>0</v>
      </c>
    </row>
    <row r="8263" spans="1:3" hidden="1">
      <c r="A8263" t="b">
        <f ca="1"/>
        <v>0</v>
      </c>
      <c r="B8263" t="b">
        <f ca="1"/>
        <v>0</v>
      </c>
      <c r="C8263" t="b">
        <f ca="1"/>
        <v>0</v>
      </c>
    </row>
    <row r="8264" spans="1:3" hidden="1">
      <c r="A8264" t="b">
        <f ca="1"/>
        <v>0</v>
      </c>
      <c r="B8264" t="b">
        <f ca="1"/>
        <v>0</v>
      </c>
      <c r="C8264" t="b">
        <f ca="1"/>
        <v>0</v>
      </c>
    </row>
    <row r="8265" spans="1:3" hidden="1">
      <c r="A8265" t="b">
        <f ca="1"/>
        <v>0</v>
      </c>
      <c r="B8265" t="b">
        <f ca="1"/>
        <v>0</v>
      </c>
      <c r="C8265" t="b">
        <f ca="1"/>
        <v>0</v>
      </c>
    </row>
    <row r="8266" spans="1:3" hidden="1">
      <c r="A8266" t="b">
        <f ca="1"/>
        <v>0</v>
      </c>
      <c r="B8266" t="b">
        <f ca="1"/>
        <v>0</v>
      </c>
      <c r="C8266" t="b">
        <f ca="1"/>
        <v>0</v>
      </c>
    </row>
    <row r="8267" spans="1:3" hidden="1">
      <c r="A8267" t="b">
        <f ca="1"/>
        <v>0</v>
      </c>
      <c r="B8267" t="b">
        <f ca="1"/>
        <v>0</v>
      </c>
      <c r="C8267" t="b">
        <f ca="1"/>
        <v>0</v>
      </c>
    </row>
    <row r="8268" spans="1:3" hidden="1">
      <c r="A8268" t="b">
        <f ca="1"/>
        <v>0</v>
      </c>
      <c r="B8268" t="b">
        <f ca="1"/>
        <v>0</v>
      </c>
      <c r="C8268" t="b">
        <f ca="1"/>
        <v>0</v>
      </c>
    </row>
    <row r="8269" spans="1:3" hidden="1">
      <c r="A8269" t="b">
        <f ca="1"/>
        <v>0</v>
      </c>
      <c r="B8269" t="b">
        <f ca="1"/>
        <v>0</v>
      </c>
      <c r="C8269" t="b">
        <f ca="1"/>
        <v>0</v>
      </c>
    </row>
    <row r="8270" spans="1:3" hidden="1">
      <c r="A8270" t="b">
        <f ca="1"/>
        <v>0</v>
      </c>
      <c r="B8270" t="b">
        <f ca="1"/>
        <v>0</v>
      </c>
      <c r="C8270" t="b">
        <f ca="1"/>
        <v>0</v>
      </c>
    </row>
    <row r="8271" spans="1:3" hidden="1">
      <c r="A8271" t="b">
        <f ca="1"/>
        <v>0</v>
      </c>
      <c r="B8271" t="b">
        <f ca="1"/>
        <v>0</v>
      </c>
      <c r="C8271" t="b">
        <f ca="1"/>
        <v>0</v>
      </c>
    </row>
    <row r="8272" spans="1:3" hidden="1">
      <c r="A8272" t="b">
        <f ca="1"/>
        <v>0</v>
      </c>
      <c r="B8272" t="b">
        <f ca="1"/>
        <v>0</v>
      </c>
      <c r="C8272" t="b">
        <f ca="1"/>
        <v>0</v>
      </c>
    </row>
    <row r="8273" spans="1:3" hidden="1">
      <c r="A8273" t="b">
        <f ca="1"/>
        <v>0</v>
      </c>
      <c r="B8273" t="b">
        <f ca="1"/>
        <v>0</v>
      </c>
      <c r="C8273" t="b">
        <f ca="1"/>
        <v>0</v>
      </c>
    </row>
    <row r="8274" spans="1:3" hidden="1">
      <c r="A8274" t="b">
        <f ca="1"/>
        <v>0</v>
      </c>
      <c r="B8274" t="b">
        <f ca="1"/>
        <v>0</v>
      </c>
      <c r="C8274" t="b">
        <f ca="1"/>
        <v>0</v>
      </c>
    </row>
    <row r="8275" spans="1:3" hidden="1">
      <c r="A8275" t="b">
        <f ca="1"/>
        <v>0</v>
      </c>
      <c r="B8275" t="b">
        <f ca="1"/>
        <v>0</v>
      </c>
      <c r="C8275" t="b">
        <f ca="1"/>
        <v>0</v>
      </c>
    </row>
    <row r="8276" spans="1:3" hidden="1">
      <c r="A8276" t="b">
        <f ca="1"/>
        <v>0</v>
      </c>
      <c r="B8276" t="b">
        <f ca="1"/>
        <v>0</v>
      </c>
      <c r="C8276" t="b">
        <f ca="1"/>
        <v>0</v>
      </c>
    </row>
    <row r="8277" spans="1:3" hidden="1">
      <c r="A8277" t="b">
        <f ca="1"/>
        <v>0</v>
      </c>
      <c r="B8277" t="b">
        <f ca="1"/>
        <v>0</v>
      </c>
      <c r="C8277" t="b">
        <f ca="1"/>
        <v>0</v>
      </c>
    </row>
    <row r="8278" spans="1:3" hidden="1">
      <c r="A8278" t="b">
        <f ca="1"/>
        <v>0</v>
      </c>
      <c r="B8278" t="b">
        <f ca="1"/>
        <v>0</v>
      </c>
      <c r="C8278" t="b">
        <f ca="1"/>
        <v>0</v>
      </c>
    </row>
    <row r="8279" spans="1:3" hidden="1">
      <c r="A8279" t="b">
        <f ca="1"/>
        <v>0</v>
      </c>
      <c r="B8279" t="b">
        <f ca="1"/>
        <v>0</v>
      </c>
      <c r="C8279" t="b">
        <f ca="1"/>
        <v>0</v>
      </c>
    </row>
    <row r="8280" spans="1:3" hidden="1">
      <c r="A8280" t="b">
        <f ca="1"/>
        <v>0</v>
      </c>
      <c r="B8280" t="b">
        <f ca="1"/>
        <v>0</v>
      </c>
      <c r="C8280" t="b">
        <f ca="1"/>
        <v>0</v>
      </c>
    </row>
    <row r="8281" spans="1:3" hidden="1">
      <c r="A8281" t="b">
        <f ca="1"/>
        <v>0</v>
      </c>
      <c r="B8281" t="b">
        <f ca="1"/>
        <v>0</v>
      </c>
      <c r="C8281" t="b">
        <f ca="1"/>
        <v>0</v>
      </c>
    </row>
    <row r="8282" spans="1:3" hidden="1">
      <c r="A8282" t="b">
        <f ca="1"/>
        <v>0</v>
      </c>
      <c r="B8282" t="b">
        <f ca="1"/>
        <v>0</v>
      </c>
      <c r="C8282" t="b">
        <f ca="1"/>
        <v>0</v>
      </c>
    </row>
    <row r="8283" spans="1:3" hidden="1">
      <c r="A8283" t="b">
        <f ca="1"/>
        <v>0</v>
      </c>
      <c r="B8283" t="b">
        <f ca="1"/>
        <v>0</v>
      </c>
      <c r="C8283" t="b">
        <f ca="1"/>
        <v>0</v>
      </c>
    </row>
    <row r="8284" spans="1:3" hidden="1">
      <c r="A8284" t="b">
        <f ca="1"/>
        <v>0</v>
      </c>
      <c r="B8284" t="b">
        <f ca="1"/>
        <v>0</v>
      </c>
      <c r="C8284" t="b">
        <f ca="1"/>
        <v>0</v>
      </c>
    </row>
    <row r="8285" spans="1:3" hidden="1">
      <c r="A8285" t="b">
        <f ca="1"/>
        <v>0</v>
      </c>
      <c r="B8285" t="b">
        <f ca="1"/>
        <v>0</v>
      </c>
      <c r="C8285" t="b">
        <f ca="1"/>
        <v>0</v>
      </c>
    </row>
    <row r="8286" spans="1:3" hidden="1">
      <c r="A8286" t="b">
        <f ca="1"/>
        <v>0</v>
      </c>
      <c r="B8286" t="b">
        <f ca="1"/>
        <v>0</v>
      </c>
      <c r="C8286" t="b">
        <f ca="1"/>
        <v>0</v>
      </c>
    </row>
    <row r="8287" spans="1:3" hidden="1">
      <c r="A8287" t="b">
        <f ca="1"/>
        <v>0</v>
      </c>
      <c r="B8287" t="b">
        <f ca="1"/>
        <v>0</v>
      </c>
      <c r="C8287" t="b">
        <f ca="1"/>
        <v>0</v>
      </c>
    </row>
    <row r="8288" spans="1:3" hidden="1">
      <c r="A8288" t="b">
        <f ca="1"/>
        <v>0</v>
      </c>
      <c r="B8288" t="b">
        <f ca="1"/>
        <v>0</v>
      </c>
      <c r="C8288" t="b">
        <f ca="1"/>
        <v>0</v>
      </c>
    </row>
    <row r="8289" spans="1:3" hidden="1">
      <c r="A8289" t="b">
        <f ca="1"/>
        <v>0</v>
      </c>
      <c r="B8289" t="b">
        <f ca="1"/>
        <v>0</v>
      </c>
      <c r="C8289" t="b">
        <f ca="1"/>
        <v>0</v>
      </c>
    </row>
    <row r="8290" spans="1:3" hidden="1">
      <c r="A8290" t="b">
        <f ca="1"/>
        <v>0</v>
      </c>
      <c r="B8290" t="b">
        <f ca="1"/>
        <v>0</v>
      </c>
      <c r="C8290" t="b">
        <f ca="1"/>
        <v>0</v>
      </c>
    </row>
    <row r="8291" spans="1:3" hidden="1">
      <c r="A8291" t="b">
        <f ca="1"/>
        <v>0</v>
      </c>
      <c r="B8291" t="b">
        <f ca="1"/>
        <v>0</v>
      </c>
      <c r="C8291" t="b">
        <f ca="1"/>
        <v>0</v>
      </c>
    </row>
    <row r="8292" spans="1:3" hidden="1">
      <c r="A8292" t="b">
        <f ca="1"/>
        <v>0</v>
      </c>
      <c r="B8292" t="b">
        <f ca="1"/>
        <v>0</v>
      </c>
      <c r="C8292" t="b">
        <f ca="1"/>
        <v>0</v>
      </c>
    </row>
    <row r="8293" spans="1:3" hidden="1">
      <c r="A8293" t="b">
        <f ca="1"/>
        <v>0</v>
      </c>
      <c r="B8293" t="b">
        <f ca="1"/>
        <v>0</v>
      </c>
      <c r="C8293" t="b">
        <f ca="1"/>
        <v>0</v>
      </c>
    </row>
    <row r="8294" spans="1:3" hidden="1">
      <c r="A8294" t="b">
        <f ca="1"/>
        <v>0</v>
      </c>
      <c r="B8294" t="b">
        <f ca="1"/>
        <v>0</v>
      </c>
      <c r="C8294" t="b">
        <f ca="1"/>
        <v>0</v>
      </c>
    </row>
    <row r="8295" spans="1:3" hidden="1">
      <c r="A8295" t="b">
        <f ca="1"/>
        <v>0</v>
      </c>
      <c r="B8295" t="b">
        <f ca="1"/>
        <v>0</v>
      </c>
      <c r="C8295" t="b">
        <f ca="1"/>
        <v>0</v>
      </c>
    </row>
    <row r="8296" spans="1:3" hidden="1">
      <c r="A8296" t="b">
        <f ca="1"/>
        <v>0</v>
      </c>
      <c r="B8296" t="b">
        <f ca="1"/>
        <v>0</v>
      </c>
      <c r="C8296" t="b">
        <f ca="1"/>
        <v>0</v>
      </c>
    </row>
    <row r="8297" spans="1:3" hidden="1">
      <c r="A8297" t="b">
        <f ca="1"/>
        <v>0</v>
      </c>
      <c r="B8297" t="b">
        <f ca="1"/>
        <v>0</v>
      </c>
      <c r="C8297" t="b">
        <f ca="1"/>
        <v>0</v>
      </c>
    </row>
    <row r="8298" spans="1:3" hidden="1">
      <c r="A8298" t="b">
        <f ca="1"/>
        <v>0</v>
      </c>
      <c r="B8298" t="b">
        <f ca="1"/>
        <v>0</v>
      </c>
      <c r="C8298" t="b">
        <f ca="1"/>
        <v>0</v>
      </c>
    </row>
    <row r="8299" spans="1:3" hidden="1">
      <c r="A8299" t="b">
        <f ca="1"/>
        <v>0</v>
      </c>
      <c r="B8299" t="b">
        <f ca="1"/>
        <v>0</v>
      </c>
      <c r="C8299" t="b">
        <f ca="1"/>
        <v>0</v>
      </c>
    </row>
    <row r="8300" spans="1:3" hidden="1">
      <c r="A8300" t="b">
        <f ca="1"/>
        <v>0</v>
      </c>
      <c r="B8300" t="b">
        <f ca="1"/>
        <v>0</v>
      </c>
      <c r="C8300" t="b">
        <f ca="1"/>
        <v>0</v>
      </c>
    </row>
    <row r="8301" spans="1:3" hidden="1">
      <c r="A8301" t="b">
        <f ca="1"/>
        <v>0</v>
      </c>
      <c r="B8301" t="b">
        <f ca="1"/>
        <v>0</v>
      </c>
      <c r="C8301" t="b">
        <f ca="1"/>
        <v>0</v>
      </c>
    </row>
    <row r="8302" spans="1:3" hidden="1">
      <c r="A8302" t="b">
        <f ca="1"/>
        <v>0</v>
      </c>
      <c r="B8302" t="b">
        <f ca="1"/>
        <v>0</v>
      </c>
      <c r="C8302" t="b">
        <f ca="1"/>
        <v>0</v>
      </c>
    </row>
    <row r="8303" spans="1:3" hidden="1">
      <c r="A8303" t="b">
        <f ca="1"/>
        <v>0</v>
      </c>
      <c r="B8303" t="b">
        <f ca="1"/>
        <v>0</v>
      </c>
      <c r="C8303" t="b">
        <f ca="1"/>
        <v>0</v>
      </c>
    </row>
    <row r="8304" spans="1:3" hidden="1">
      <c r="A8304" t="b">
        <f ca="1"/>
        <v>0</v>
      </c>
      <c r="B8304" t="b">
        <f ca="1"/>
        <v>0</v>
      </c>
      <c r="C8304" t="b">
        <f ca="1"/>
        <v>0</v>
      </c>
    </row>
    <row r="8305" spans="1:3" hidden="1">
      <c r="A8305" t="b">
        <f ca="1"/>
        <v>0</v>
      </c>
      <c r="B8305" t="b">
        <f ca="1"/>
        <v>0</v>
      </c>
      <c r="C8305" t="b">
        <f ca="1"/>
        <v>0</v>
      </c>
    </row>
    <row r="8306" spans="1:3" hidden="1">
      <c r="A8306" t="b">
        <f ca="1"/>
        <v>0</v>
      </c>
      <c r="B8306" t="b">
        <f ca="1"/>
        <v>0</v>
      </c>
      <c r="C8306" t="b">
        <f ca="1"/>
        <v>0</v>
      </c>
    </row>
    <row r="8307" spans="1:3" hidden="1">
      <c r="A8307" t="b">
        <f ca="1"/>
        <v>0</v>
      </c>
      <c r="B8307" t="b">
        <f ca="1"/>
        <v>0</v>
      </c>
      <c r="C8307" t="b">
        <f ca="1"/>
        <v>0</v>
      </c>
    </row>
    <row r="8308" spans="1:3" hidden="1">
      <c r="A8308" t="b">
        <f ca="1"/>
        <v>0</v>
      </c>
      <c r="B8308" t="b">
        <f ca="1"/>
        <v>0</v>
      </c>
      <c r="C8308" t="b">
        <f ca="1"/>
        <v>0</v>
      </c>
    </row>
    <row r="8309" spans="1:3" hidden="1">
      <c r="A8309" t="b">
        <f ca="1"/>
        <v>0</v>
      </c>
      <c r="B8309" t="b">
        <f ca="1"/>
        <v>0</v>
      </c>
      <c r="C8309" t="b">
        <f ca="1"/>
        <v>0</v>
      </c>
    </row>
    <row r="8310" spans="1:3" hidden="1">
      <c r="A8310" t="b">
        <f ca="1"/>
        <v>0</v>
      </c>
      <c r="B8310" t="b">
        <f ca="1"/>
        <v>0</v>
      </c>
      <c r="C8310" t="b">
        <f ca="1"/>
        <v>0</v>
      </c>
    </row>
    <row r="8311" spans="1:3" hidden="1">
      <c r="A8311" t="b">
        <f ca="1"/>
        <v>0</v>
      </c>
      <c r="B8311" t="b">
        <f ca="1"/>
        <v>0</v>
      </c>
      <c r="C8311" t="b">
        <f ca="1"/>
        <v>0</v>
      </c>
    </row>
    <row r="8312" spans="1:3" hidden="1">
      <c r="A8312" t="b">
        <f ca="1"/>
        <v>0</v>
      </c>
      <c r="B8312" t="b">
        <f ca="1"/>
        <v>0</v>
      </c>
      <c r="C8312" t="b">
        <f ca="1"/>
        <v>0</v>
      </c>
    </row>
    <row r="8313" spans="1:3" hidden="1">
      <c r="A8313" t="b">
        <f ca="1"/>
        <v>0</v>
      </c>
      <c r="B8313" t="b">
        <f ca="1"/>
        <v>0</v>
      </c>
      <c r="C8313" t="b">
        <f ca="1"/>
        <v>0</v>
      </c>
    </row>
    <row r="8314" spans="1:3" hidden="1">
      <c r="A8314" t="b">
        <f ca="1"/>
        <v>0</v>
      </c>
      <c r="B8314" t="b">
        <f ca="1"/>
        <v>0</v>
      </c>
      <c r="C8314" t="b">
        <f ca="1"/>
        <v>0</v>
      </c>
    </row>
    <row r="8315" spans="1:3" hidden="1">
      <c r="A8315" t="b">
        <f ca="1"/>
        <v>0</v>
      </c>
      <c r="B8315" t="b">
        <f ca="1"/>
        <v>0</v>
      </c>
      <c r="C8315" t="b">
        <f ca="1"/>
        <v>0</v>
      </c>
    </row>
    <row r="8316" spans="1:3" hidden="1">
      <c r="A8316" t="b">
        <f ca="1"/>
        <v>0</v>
      </c>
      <c r="B8316" t="b">
        <f ca="1"/>
        <v>0</v>
      </c>
      <c r="C8316" t="b">
        <f ca="1"/>
        <v>0</v>
      </c>
    </row>
    <row r="8317" spans="1:3" hidden="1">
      <c r="A8317" t="b">
        <f ca="1"/>
        <v>0</v>
      </c>
      <c r="B8317" t="b">
        <f ca="1"/>
        <v>0</v>
      </c>
      <c r="C8317" t="b">
        <f ca="1"/>
        <v>0</v>
      </c>
    </row>
    <row r="8318" spans="1:3" hidden="1">
      <c r="A8318" t="b">
        <f ca="1"/>
        <v>0</v>
      </c>
      <c r="B8318" t="b">
        <f ca="1"/>
        <v>0</v>
      </c>
      <c r="C8318" t="b">
        <f ca="1"/>
        <v>0</v>
      </c>
    </row>
    <row r="8319" spans="1:3" hidden="1">
      <c r="A8319" t="b">
        <f ca="1"/>
        <v>0</v>
      </c>
      <c r="B8319" t="b">
        <f ca="1"/>
        <v>0</v>
      </c>
      <c r="C8319" t="b">
        <f ca="1"/>
        <v>0</v>
      </c>
    </row>
    <row r="8320" spans="1:3" hidden="1">
      <c r="A8320" t="b">
        <f ca="1"/>
        <v>0</v>
      </c>
      <c r="B8320" t="b">
        <f ca="1"/>
        <v>0</v>
      </c>
      <c r="C8320" t="b">
        <f ca="1"/>
        <v>0</v>
      </c>
    </row>
    <row r="8321" spans="1:3" hidden="1">
      <c r="A8321" t="b">
        <f ca="1"/>
        <v>0</v>
      </c>
      <c r="B8321" t="b">
        <f ca="1"/>
        <v>0</v>
      </c>
      <c r="C8321" t="b">
        <f ca="1"/>
        <v>0</v>
      </c>
    </row>
    <row r="8322" spans="1:3" hidden="1">
      <c r="A8322" t="b">
        <f ca="1"/>
        <v>0</v>
      </c>
      <c r="B8322" t="b">
        <f ca="1"/>
        <v>0</v>
      </c>
      <c r="C8322" t="b">
        <f ca="1"/>
        <v>0</v>
      </c>
    </row>
    <row r="8323" spans="1:3" hidden="1">
      <c r="A8323" t="b">
        <f ca="1"/>
        <v>0</v>
      </c>
      <c r="B8323" t="b">
        <f ca="1"/>
        <v>0</v>
      </c>
      <c r="C8323" t="b">
        <f ca="1"/>
        <v>0</v>
      </c>
    </row>
    <row r="8324" spans="1:3" hidden="1">
      <c r="A8324" t="b">
        <f ca="1"/>
        <v>0</v>
      </c>
      <c r="B8324" t="b">
        <f ca="1"/>
        <v>0</v>
      </c>
      <c r="C8324" t="b">
        <f ca="1"/>
        <v>0</v>
      </c>
    </row>
    <row r="8325" spans="1:3" hidden="1">
      <c r="A8325" t="b">
        <f ca="1"/>
        <v>0</v>
      </c>
      <c r="B8325" t="b">
        <f ca="1"/>
        <v>0</v>
      </c>
      <c r="C8325" t="b">
        <f ca="1"/>
        <v>0</v>
      </c>
    </row>
    <row r="8326" spans="1:3" hidden="1">
      <c r="A8326" t="b">
        <f ca="1"/>
        <v>0</v>
      </c>
      <c r="B8326" t="b">
        <f ca="1"/>
        <v>0</v>
      </c>
      <c r="C8326" t="b">
        <f ca="1"/>
        <v>0</v>
      </c>
    </row>
    <row r="8327" spans="1:3" hidden="1">
      <c r="A8327" t="b">
        <f ca="1"/>
        <v>0</v>
      </c>
      <c r="B8327" t="b">
        <f ca="1"/>
        <v>0</v>
      </c>
      <c r="C8327" t="b">
        <f ca="1"/>
        <v>0</v>
      </c>
    </row>
    <row r="8328" spans="1:3" hidden="1">
      <c r="A8328" t="b">
        <f ca="1"/>
        <v>0</v>
      </c>
      <c r="B8328" t="b">
        <f ca="1"/>
        <v>0</v>
      </c>
      <c r="C8328" t="b">
        <f ca="1"/>
        <v>0</v>
      </c>
    </row>
    <row r="8329" spans="1:3" hidden="1">
      <c r="A8329" t="b">
        <f ca="1"/>
        <v>0</v>
      </c>
      <c r="B8329" t="b">
        <f ca="1"/>
        <v>0</v>
      </c>
      <c r="C8329" t="b">
        <f ca="1"/>
        <v>0</v>
      </c>
    </row>
    <row r="8330" spans="1:3" hidden="1">
      <c r="A8330" t="b">
        <f ca="1"/>
        <v>0</v>
      </c>
      <c r="B8330" t="b">
        <f ca="1"/>
        <v>0</v>
      </c>
      <c r="C8330" t="b">
        <f ca="1"/>
        <v>0</v>
      </c>
    </row>
    <row r="8331" spans="1:3" hidden="1">
      <c r="A8331" t="b">
        <f ca="1"/>
        <v>0</v>
      </c>
      <c r="B8331" t="b">
        <f ca="1"/>
        <v>0</v>
      </c>
      <c r="C8331" t="b">
        <f ca="1"/>
        <v>0</v>
      </c>
    </row>
    <row r="8332" spans="1:3" hidden="1">
      <c r="A8332" t="b">
        <f ca="1"/>
        <v>0</v>
      </c>
      <c r="B8332" t="b">
        <f ca="1"/>
        <v>0</v>
      </c>
      <c r="C8332" t="b">
        <f ca="1"/>
        <v>0</v>
      </c>
    </row>
    <row r="8333" spans="1:3" hidden="1">
      <c r="A8333" t="b">
        <f ca="1"/>
        <v>0</v>
      </c>
      <c r="B8333" t="b">
        <f ca="1"/>
        <v>0</v>
      </c>
      <c r="C8333" t="b">
        <f ca="1"/>
        <v>0</v>
      </c>
    </row>
    <row r="8334" spans="1:3" hidden="1">
      <c r="A8334" t="b">
        <f ca="1"/>
        <v>0</v>
      </c>
      <c r="B8334" t="b">
        <f ca="1"/>
        <v>0</v>
      </c>
      <c r="C8334" t="b">
        <f ca="1"/>
        <v>0</v>
      </c>
    </row>
    <row r="8335" spans="1:3" hidden="1">
      <c r="A8335" t="b">
        <f ca="1"/>
        <v>0</v>
      </c>
      <c r="B8335" t="b">
        <f ca="1"/>
        <v>0</v>
      </c>
      <c r="C8335" t="b">
        <f ca="1"/>
        <v>0</v>
      </c>
    </row>
    <row r="8336" spans="1:3" hidden="1">
      <c r="A8336" t="b">
        <f ca="1"/>
        <v>0</v>
      </c>
      <c r="B8336" t="b">
        <f ca="1"/>
        <v>0</v>
      </c>
      <c r="C8336" t="b">
        <f ca="1"/>
        <v>0</v>
      </c>
    </row>
    <row r="8337" spans="1:3" hidden="1">
      <c r="A8337" t="b">
        <f ca="1"/>
        <v>0</v>
      </c>
      <c r="B8337" t="b">
        <f ca="1"/>
        <v>0</v>
      </c>
      <c r="C8337" t="b">
        <f ca="1"/>
        <v>0</v>
      </c>
    </row>
    <row r="8338" spans="1:3" hidden="1">
      <c r="A8338" t="b">
        <f ca="1"/>
        <v>0</v>
      </c>
      <c r="B8338" t="b">
        <f ca="1"/>
        <v>0</v>
      </c>
      <c r="C8338" t="b">
        <f ca="1"/>
        <v>0</v>
      </c>
    </row>
    <row r="8339" spans="1:3" hidden="1">
      <c r="A8339" t="b">
        <f ca="1"/>
        <v>0</v>
      </c>
      <c r="B8339" t="b">
        <f ca="1"/>
        <v>0</v>
      </c>
      <c r="C8339" t="b">
        <f ca="1"/>
        <v>0</v>
      </c>
    </row>
    <row r="8340" spans="1:3" hidden="1">
      <c r="A8340" t="b">
        <f ca="1"/>
        <v>0</v>
      </c>
      <c r="B8340" t="b">
        <f ca="1"/>
        <v>0</v>
      </c>
      <c r="C8340" t="b">
        <f ca="1"/>
        <v>0</v>
      </c>
    </row>
    <row r="8341" spans="1:3" hidden="1">
      <c r="A8341" t="b">
        <f ca="1"/>
        <v>0</v>
      </c>
      <c r="B8341" t="b">
        <f ca="1"/>
        <v>0</v>
      </c>
      <c r="C8341" t="b">
        <f ca="1"/>
        <v>0</v>
      </c>
    </row>
    <row r="8342" spans="1:3" hidden="1">
      <c r="A8342" t="b">
        <f ca="1"/>
        <v>0</v>
      </c>
      <c r="B8342" t="b">
        <f ca="1"/>
        <v>0</v>
      </c>
      <c r="C8342" t="b">
        <f ca="1"/>
        <v>0</v>
      </c>
    </row>
    <row r="8343" spans="1:3" hidden="1">
      <c r="A8343" t="b">
        <f ca="1"/>
        <v>0</v>
      </c>
      <c r="B8343" t="b">
        <f ca="1"/>
        <v>0</v>
      </c>
      <c r="C8343" t="b">
        <f ca="1"/>
        <v>0</v>
      </c>
    </row>
    <row r="8344" spans="1:3" hidden="1">
      <c r="A8344" t="b">
        <f ca="1"/>
        <v>0</v>
      </c>
      <c r="B8344" t="b">
        <f ca="1"/>
        <v>0</v>
      </c>
      <c r="C8344" t="b">
        <f ca="1"/>
        <v>0</v>
      </c>
    </row>
    <row r="8345" spans="1:3" hidden="1">
      <c r="A8345" t="b">
        <f ca="1"/>
        <v>0</v>
      </c>
      <c r="B8345" t="b">
        <f ca="1"/>
        <v>0</v>
      </c>
      <c r="C8345" t="b">
        <f ca="1"/>
        <v>0</v>
      </c>
    </row>
    <row r="8346" spans="1:3" hidden="1">
      <c r="A8346" t="b">
        <f ca="1"/>
        <v>0</v>
      </c>
      <c r="B8346" t="b">
        <f ca="1"/>
        <v>0</v>
      </c>
      <c r="C8346" t="b">
        <f ca="1"/>
        <v>0</v>
      </c>
    </row>
    <row r="8347" spans="1:3" hidden="1">
      <c r="A8347" t="b">
        <f ca="1"/>
        <v>0</v>
      </c>
      <c r="B8347" t="b">
        <f ca="1"/>
        <v>0</v>
      </c>
      <c r="C8347" t="b">
        <f ca="1"/>
        <v>0</v>
      </c>
    </row>
    <row r="8348" spans="1:3" hidden="1">
      <c r="A8348" t="b">
        <f ca="1"/>
        <v>0</v>
      </c>
      <c r="B8348" t="b">
        <f ca="1"/>
        <v>0</v>
      </c>
      <c r="C8348" t="b">
        <f ca="1"/>
        <v>0</v>
      </c>
    </row>
    <row r="8349" spans="1:3" hidden="1">
      <c r="A8349" t="b">
        <f ca="1"/>
        <v>0</v>
      </c>
      <c r="B8349" t="b">
        <f ca="1"/>
        <v>0</v>
      </c>
      <c r="C8349" t="b">
        <f ca="1"/>
        <v>0</v>
      </c>
    </row>
    <row r="8350" spans="1:3" hidden="1">
      <c r="A8350" t="b">
        <f ca="1"/>
        <v>0</v>
      </c>
      <c r="B8350" t="b">
        <f ca="1"/>
        <v>0</v>
      </c>
      <c r="C8350" t="b">
        <f ca="1"/>
        <v>0</v>
      </c>
    </row>
    <row r="8351" spans="1:3" hidden="1">
      <c r="A8351" t="b">
        <f ca="1"/>
        <v>0</v>
      </c>
      <c r="B8351" t="b">
        <f ca="1"/>
        <v>0</v>
      </c>
      <c r="C8351" t="b">
        <f ca="1"/>
        <v>0</v>
      </c>
    </row>
    <row r="8352" spans="1:3" hidden="1">
      <c r="A8352" t="b">
        <f ca="1"/>
        <v>0</v>
      </c>
      <c r="B8352" t="b">
        <f ca="1"/>
        <v>0</v>
      </c>
      <c r="C8352" t="b">
        <f ca="1"/>
        <v>0</v>
      </c>
    </row>
    <row r="8353" spans="1:3" hidden="1">
      <c r="A8353" t="b">
        <f ca="1"/>
        <v>0</v>
      </c>
      <c r="B8353" t="b">
        <f ca="1"/>
        <v>0</v>
      </c>
      <c r="C8353" t="b">
        <f ca="1"/>
        <v>0</v>
      </c>
    </row>
    <row r="8354" spans="1:3" hidden="1">
      <c r="A8354" t="b">
        <f ca="1"/>
        <v>0</v>
      </c>
      <c r="B8354" t="b">
        <f ca="1"/>
        <v>0</v>
      </c>
      <c r="C8354" t="b">
        <f ca="1"/>
        <v>0</v>
      </c>
    </row>
    <row r="8355" spans="1:3" hidden="1">
      <c r="A8355" t="b">
        <f ca="1"/>
        <v>0</v>
      </c>
      <c r="B8355" t="b">
        <f ca="1"/>
        <v>0</v>
      </c>
      <c r="C8355" t="b">
        <f ca="1"/>
        <v>0</v>
      </c>
    </row>
    <row r="8356" spans="1:3" hidden="1">
      <c r="A8356" t="b">
        <f ca="1"/>
        <v>0</v>
      </c>
      <c r="B8356" t="b">
        <f ca="1"/>
        <v>0</v>
      </c>
      <c r="C8356" t="b">
        <f ca="1"/>
        <v>0</v>
      </c>
    </row>
    <row r="8357" spans="1:3" hidden="1">
      <c r="A8357" t="b">
        <f ca="1"/>
        <v>0</v>
      </c>
      <c r="B8357" t="b">
        <f ca="1"/>
        <v>0</v>
      </c>
      <c r="C8357" t="b">
        <f ca="1"/>
        <v>0</v>
      </c>
    </row>
    <row r="8358" spans="1:3" hidden="1">
      <c r="A8358" t="b">
        <f ca="1"/>
        <v>0</v>
      </c>
      <c r="B8358" t="b">
        <f ca="1"/>
        <v>0</v>
      </c>
      <c r="C8358" t="b">
        <f ca="1"/>
        <v>0</v>
      </c>
    </row>
    <row r="8359" spans="1:3" hidden="1">
      <c r="A8359" t="b">
        <f ca="1"/>
        <v>0</v>
      </c>
      <c r="B8359" t="b">
        <f ca="1"/>
        <v>0</v>
      </c>
      <c r="C8359" t="b">
        <f ca="1"/>
        <v>0</v>
      </c>
    </row>
    <row r="8360" spans="1:3" hidden="1">
      <c r="A8360" t="b">
        <f ca="1"/>
        <v>0</v>
      </c>
      <c r="B8360" t="b">
        <f ca="1"/>
        <v>0</v>
      </c>
      <c r="C8360" t="b">
        <f ca="1"/>
        <v>0</v>
      </c>
    </row>
    <row r="8361" spans="1:3" hidden="1">
      <c r="A8361" t="b">
        <f ca="1"/>
        <v>0</v>
      </c>
      <c r="B8361" t="b">
        <f ca="1"/>
        <v>0</v>
      </c>
      <c r="C8361" t="b">
        <f ca="1"/>
        <v>0</v>
      </c>
    </row>
    <row r="8362" spans="1:3" hidden="1">
      <c r="A8362" t="b">
        <f ca="1"/>
        <v>0</v>
      </c>
      <c r="B8362" t="b">
        <f ca="1"/>
        <v>0</v>
      </c>
      <c r="C8362" t="b">
        <f ca="1"/>
        <v>0</v>
      </c>
    </row>
    <row r="8363" spans="1:3" hidden="1">
      <c r="A8363" t="b">
        <f ca="1"/>
        <v>0</v>
      </c>
      <c r="B8363" t="b">
        <f ca="1"/>
        <v>0</v>
      </c>
      <c r="C8363" t="b">
        <f ca="1"/>
        <v>0</v>
      </c>
    </row>
    <row r="8364" spans="1:3" hidden="1">
      <c r="A8364" t="b">
        <f ca="1"/>
        <v>0</v>
      </c>
      <c r="B8364" t="b">
        <f ca="1"/>
        <v>0</v>
      </c>
      <c r="C8364" t="b">
        <f ca="1"/>
        <v>0</v>
      </c>
    </row>
    <row r="8365" spans="1:3" hidden="1">
      <c r="A8365" t="b">
        <f ca="1"/>
        <v>0</v>
      </c>
      <c r="B8365" t="b">
        <f ca="1"/>
        <v>0</v>
      </c>
      <c r="C8365" t="b">
        <f ca="1"/>
        <v>0</v>
      </c>
    </row>
    <row r="8366" spans="1:3" hidden="1">
      <c r="A8366" t="b">
        <f ca="1"/>
        <v>0</v>
      </c>
      <c r="B8366" t="b">
        <f ca="1"/>
        <v>0</v>
      </c>
      <c r="C8366" t="b">
        <f ca="1"/>
        <v>0</v>
      </c>
    </row>
    <row r="8367" spans="1:3" hidden="1">
      <c r="A8367" t="b">
        <f ca="1"/>
        <v>0</v>
      </c>
      <c r="B8367" t="b">
        <f ca="1"/>
        <v>0</v>
      </c>
      <c r="C8367" t="b">
        <f ca="1"/>
        <v>0</v>
      </c>
    </row>
    <row r="8368" spans="1:3" hidden="1">
      <c r="A8368" t="b">
        <f ca="1"/>
        <v>0</v>
      </c>
      <c r="B8368" t="b">
        <f ca="1"/>
        <v>0</v>
      </c>
      <c r="C8368" t="b">
        <f ca="1"/>
        <v>0</v>
      </c>
    </row>
    <row r="8369" spans="1:3" hidden="1">
      <c r="A8369" t="b">
        <f ca="1"/>
        <v>0</v>
      </c>
      <c r="B8369" t="b">
        <f ca="1"/>
        <v>0</v>
      </c>
      <c r="C8369" t="b">
        <f ca="1"/>
        <v>0</v>
      </c>
    </row>
    <row r="8370" spans="1:3" hidden="1">
      <c r="A8370" t="b">
        <f ca="1"/>
        <v>0</v>
      </c>
      <c r="B8370" t="b">
        <f ca="1"/>
        <v>0</v>
      </c>
      <c r="C8370" t="b">
        <f ca="1"/>
        <v>0</v>
      </c>
    </row>
    <row r="8371" spans="1:3" hidden="1">
      <c r="A8371" t="b">
        <f ca="1"/>
        <v>0</v>
      </c>
      <c r="B8371" t="b">
        <f ca="1"/>
        <v>0</v>
      </c>
      <c r="C8371" t="b">
        <f ca="1"/>
        <v>0</v>
      </c>
    </row>
    <row r="8372" spans="1:3" hidden="1">
      <c r="A8372" t="b">
        <f ca="1"/>
        <v>0</v>
      </c>
      <c r="B8372" t="b">
        <f ca="1"/>
        <v>0</v>
      </c>
      <c r="C8372" t="b">
        <f ca="1"/>
        <v>0</v>
      </c>
    </row>
    <row r="8373" spans="1:3" hidden="1">
      <c r="A8373" t="b">
        <f ca="1"/>
        <v>0</v>
      </c>
      <c r="B8373" t="b">
        <f ca="1"/>
        <v>0</v>
      </c>
      <c r="C8373" t="b">
        <f ca="1"/>
        <v>0</v>
      </c>
    </row>
    <row r="8374" spans="1:3" hidden="1">
      <c r="A8374" t="b">
        <f ca="1"/>
        <v>0</v>
      </c>
      <c r="B8374" t="b">
        <f ca="1"/>
        <v>0</v>
      </c>
      <c r="C8374" t="b">
        <f ca="1"/>
        <v>0</v>
      </c>
    </row>
    <row r="8375" spans="1:3" hidden="1">
      <c r="A8375" t="b">
        <f ca="1"/>
        <v>0</v>
      </c>
      <c r="B8375" t="b">
        <f ca="1"/>
        <v>0</v>
      </c>
      <c r="C8375" t="b">
        <f ca="1"/>
        <v>0</v>
      </c>
    </row>
    <row r="8376" spans="1:3" hidden="1">
      <c r="A8376" t="b">
        <f ca="1"/>
        <v>0</v>
      </c>
      <c r="B8376" t="b">
        <f ca="1"/>
        <v>0</v>
      </c>
      <c r="C8376" t="b">
        <f ca="1"/>
        <v>0</v>
      </c>
    </row>
    <row r="8377" spans="1:3" hidden="1">
      <c r="A8377" t="b">
        <f ca="1"/>
        <v>0</v>
      </c>
      <c r="B8377" t="b">
        <f ca="1"/>
        <v>0</v>
      </c>
      <c r="C8377" t="b">
        <f ca="1"/>
        <v>0</v>
      </c>
    </row>
    <row r="8378" spans="1:3" hidden="1">
      <c r="A8378" t="b">
        <f ca="1"/>
        <v>0</v>
      </c>
      <c r="B8378" t="b">
        <f ca="1"/>
        <v>0</v>
      </c>
      <c r="C8378" t="b">
        <f ca="1"/>
        <v>0</v>
      </c>
    </row>
    <row r="8379" spans="1:3" hidden="1">
      <c r="A8379" t="b">
        <f ca="1"/>
        <v>0</v>
      </c>
      <c r="B8379" t="b">
        <f ca="1"/>
        <v>0</v>
      </c>
      <c r="C8379" t="b">
        <f ca="1"/>
        <v>0</v>
      </c>
    </row>
    <row r="8380" spans="1:3" hidden="1">
      <c r="A8380" t="b">
        <f ca="1"/>
        <v>0</v>
      </c>
      <c r="B8380" t="b">
        <f ca="1"/>
        <v>0</v>
      </c>
      <c r="C8380" t="b">
        <f ca="1"/>
        <v>0</v>
      </c>
    </row>
    <row r="8381" spans="1:3" hidden="1">
      <c r="A8381" t="b">
        <f ca="1"/>
        <v>0</v>
      </c>
      <c r="B8381" t="b">
        <f ca="1"/>
        <v>0</v>
      </c>
      <c r="C8381" t="b">
        <f ca="1"/>
        <v>0</v>
      </c>
    </row>
    <row r="8382" spans="1:3" hidden="1">
      <c r="A8382" t="b">
        <f ca="1"/>
        <v>0</v>
      </c>
      <c r="B8382" t="b">
        <f ca="1"/>
        <v>0</v>
      </c>
      <c r="C8382" t="b">
        <f ca="1"/>
        <v>0</v>
      </c>
    </row>
    <row r="8383" spans="1:3" hidden="1">
      <c r="A8383" t="b">
        <f ca="1"/>
        <v>0</v>
      </c>
      <c r="B8383" t="b">
        <f ca="1"/>
        <v>0</v>
      </c>
      <c r="C8383" t="b">
        <f ca="1"/>
        <v>0</v>
      </c>
    </row>
    <row r="8384" spans="1:3" hidden="1">
      <c r="A8384" t="b">
        <f ca="1"/>
        <v>0</v>
      </c>
      <c r="B8384" t="b">
        <f ca="1"/>
        <v>0</v>
      </c>
      <c r="C8384" t="b">
        <f ca="1"/>
        <v>0</v>
      </c>
    </row>
    <row r="8385" spans="1:3" hidden="1">
      <c r="A8385" t="b">
        <f ca="1"/>
        <v>0</v>
      </c>
      <c r="B8385" t="b">
        <f ca="1"/>
        <v>0</v>
      </c>
      <c r="C8385" t="b">
        <f ca="1"/>
        <v>0</v>
      </c>
    </row>
    <row r="8386" spans="1:3" hidden="1">
      <c r="A8386" t="b">
        <f ca="1"/>
        <v>0</v>
      </c>
      <c r="B8386" t="b">
        <f ca="1"/>
        <v>0</v>
      </c>
      <c r="C8386" t="b">
        <f ca="1"/>
        <v>0</v>
      </c>
    </row>
    <row r="8387" spans="1:3" hidden="1">
      <c r="A8387" t="b">
        <f ca="1"/>
        <v>0</v>
      </c>
      <c r="B8387" t="b">
        <f ca="1"/>
        <v>0</v>
      </c>
      <c r="C8387" t="b">
        <f ca="1"/>
        <v>0</v>
      </c>
    </row>
    <row r="8388" spans="1:3" hidden="1">
      <c r="A8388" t="b">
        <f ca="1"/>
        <v>0</v>
      </c>
      <c r="B8388" t="b">
        <f ca="1"/>
        <v>0</v>
      </c>
      <c r="C8388" t="b">
        <f ca="1"/>
        <v>0</v>
      </c>
    </row>
    <row r="8389" spans="1:3" hidden="1">
      <c r="A8389" t="b">
        <f ca="1"/>
        <v>0</v>
      </c>
      <c r="B8389" t="b">
        <f ca="1"/>
        <v>0</v>
      </c>
      <c r="C8389" t="b">
        <f ca="1"/>
        <v>0</v>
      </c>
    </row>
    <row r="8390" spans="1:3" hidden="1">
      <c r="A8390" t="b">
        <f ca="1"/>
        <v>0</v>
      </c>
      <c r="B8390" t="b">
        <f ca="1"/>
        <v>0</v>
      </c>
      <c r="C8390" t="b">
        <f ca="1"/>
        <v>0</v>
      </c>
    </row>
    <row r="8391" spans="1:3" hidden="1">
      <c r="A8391" t="b">
        <f ca="1"/>
        <v>0</v>
      </c>
      <c r="B8391" t="b">
        <f ca="1"/>
        <v>0</v>
      </c>
      <c r="C8391" t="b">
        <f ca="1"/>
        <v>0</v>
      </c>
    </row>
    <row r="8392" spans="1:3" hidden="1">
      <c r="A8392" t="b">
        <f ca="1"/>
        <v>0</v>
      </c>
      <c r="B8392" t="b">
        <f ca="1"/>
        <v>0</v>
      </c>
      <c r="C8392" t="b">
        <f ca="1"/>
        <v>0</v>
      </c>
    </row>
    <row r="8393" spans="1:3" hidden="1">
      <c r="A8393" t="b">
        <f ca="1"/>
        <v>0</v>
      </c>
      <c r="B8393" t="b">
        <f ca="1"/>
        <v>0</v>
      </c>
      <c r="C8393" t="b">
        <f ca="1"/>
        <v>0</v>
      </c>
    </row>
    <row r="8394" spans="1:3" hidden="1">
      <c r="A8394" t="b">
        <f ca="1"/>
        <v>0</v>
      </c>
      <c r="B8394" t="b">
        <f ca="1"/>
        <v>0</v>
      </c>
      <c r="C8394" t="b">
        <f ca="1"/>
        <v>0</v>
      </c>
    </row>
    <row r="8395" spans="1:3" hidden="1">
      <c r="A8395" t="b">
        <f ca="1"/>
        <v>0</v>
      </c>
      <c r="B8395" t="b">
        <f ca="1"/>
        <v>0</v>
      </c>
      <c r="C8395" t="b">
        <f ca="1"/>
        <v>0</v>
      </c>
    </row>
    <row r="8396" spans="1:3" hidden="1">
      <c r="A8396" t="b">
        <f ca="1"/>
        <v>0</v>
      </c>
      <c r="B8396" t="b">
        <f ca="1"/>
        <v>0</v>
      </c>
      <c r="C8396" t="b">
        <f ca="1"/>
        <v>0</v>
      </c>
    </row>
    <row r="8397" spans="1:3" hidden="1">
      <c r="A8397" t="b">
        <f ca="1"/>
        <v>0</v>
      </c>
      <c r="B8397" t="b">
        <f ca="1"/>
        <v>0</v>
      </c>
      <c r="C8397" t="b">
        <f ca="1"/>
        <v>0</v>
      </c>
    </row>
    <row r="8398" spans="1:3" hidden="1">
      <c r="A8398" t="b">
        <f ca="1"/>
        <v>0</v>
      </c>
      <c r="B8398" t="b">
        <f ca="1"/>
        <v>0</v>
      </c>
      <c r="C8398" t="b">
        <f ca="1"/>
        <v>0</v>
      </c>
    </row>
    <row r="8399" spans="1:3" hidden="1">
      <c r="A8399" t="b">
        <f ca="1"/>
        <v>0</v>
      </c>
      <c r="B8399" t="b">
        <f ca="1"/>
        <v>0</v>
      </c>
      <c r="C8399" t="b">
        <f ca="1"/>
        <v>0</v>
      </c>
    </row>
    <row r="8400" spans="1:3" hidden="1">
      <c r="A8400" t="b">
        <f ca="1"/>
        <v>0</v>
      </c>
      <c r="B8400" t="b">
        <f ca="1"/>
        <v>0</v>
      </c>
      <c r="C8400" t="b">
        <f ca="1"/>
        <v>0</v>
      </c>
    </row>
    <row r="8401" spans="1:3" hidden="1">
      <c r="A8401" t="b">
        <f ca="1"/>
        <v>0</v>
      </c>
      <c r="B8401" t="b">
        <f ca="1"/>
        <v>0</v>
      </c>
      <c r="C8401" t="b">
        <f ca="1"/>
        <v>0</v>
      </c>
    </row>
    <row r="8402" spans="1:3" hidden="1">
      <c r="A8402" t="b">
        <f ca="1"/>
        <v>0</v>
      </c>
      <c r="B8402" t="b">
        <f ca="1"/>
        <v>0</v>
      </c>
      <c r="C8402" t="b">
        <f ca="1"/>
        <v>0</v>
      </c>
    </row>
    <row r="8403" spans="1:3" hidden="1">
      <c r="A8403" t="b">
        <f ca="1"/>
        <v>0</v>
      </c>
      <c r="B8403" t="b">
        <f ca="1"/>
        <v>0</v>
      </c>
      <c r="C8403" t="b">
        <f ca="1"/>
        <v>0</v>
      </c>
    </row>
    <row r="8404" spans="1:3" hidden="1">
      <c r="A8404" t="b">
        <f ca="1"/>
        <v>0</v>
      </c>
      <c r="B8404" t="b">
        <f ca="1"/>
        <v>0</v>
      </c>
      <c r="C8404" t="b">
        <f ca="1"/>
        <v>0</v>
      </c>
    </row>
    <row r="8405" spans="1:3" hidden="1">
      <c r="A8405" t="b">
        <f ca="1"/>
        <v>0</v>
      </c>
      <c r="B8405" t="b">
        <f ca="1"/>
        <v>0</v>
      </c>
      <c r="C8405" t="b">
        <f ca="1"/>
        <v>0</v>
      </c>
    </row>
    <row r="8406" spans="1:3" hidden="1">
      <c r="A8406" t="b">
        <f ca="1"/>
        <v>0</v>
      </c>
      <c r="B8406" t="b">
        <f ca="1"/>
        <v>0</v>
      </c>
      <c r="C8406" t="b">
        <f ca="1"/>
        <v>0</v>
      </c>
    </row>
    <row r="8407" spans="1:3" hidden="1">
      <c r="A8407" t="b">
        <f ca="1"/>
        <v>0</v>
      </c>
      <c r="B8407" t="b">
        <f ca="1"/>
        <v>0</v>
      </c>
      <c r="C8407" t="b">
        <f ca="1"/>
        <v>0</v>
      </c>
    </row>
    <row r="8408" spans="1:3" hidden="1">
      <c r="A8408" t="b">
        <f ca="1"/>
        <v>0</v>
      </c>
      <c r="B8408" t="b">
        <f ca="1"/>
        <v>0</v>
      </c>
      <c r="C8408" t="b">
        <f ca="1"/>
        <v>0</v>
      </c>
    </row>
    <row r="8409" spans="1:3" hidden="1">
      <c r="A8409" t="b">
        <f ca="1"/>
        <v>0</v>
      </c>
      <c r="B8409" t="b">
        <f ca="1"/>
        <v>0</v>
      </c>
      <c r="C8409" t="b">
        <f ca="1"/>
        <v>0</v>
      </c>
    </row>
    <row r="8410" spans="1:3" hidden="1">
      <c r="A8410" t="b">
        <f ca="1"/>
        <v>0</v>
      </c>
      <c r="B8410" t="b">
        <f ca="1"/>
        <v>0</v>
      </c>
      <c r="C8410" t="b">
        <f ca="1"/>
        <v>0</v>
      </c>
    </row>
    <row r="8411" spans="1:3" hidden="1">
      <c r="A8411" t="b">
        <f ca="1"/>
        <v>0</v>
      </c>
      <c r="B8411" t="b">
        <f ca="1"/>
        <v>0</v>
      </c>
      <c r="C8411" t="b">
        <f ca="1"/>
        <v>0</v>
      </c>
    </row>
    <row r="8412" spans="1:3" hidden="1">
      <c r="A8412" t="b">
        <f ca="1"/>
        <v>0</v>
      </c>
      <c r="B8412" t="b">
        <f ca="1"/>
        <v>0</v>
      </c>
      <c r="C8412" t="b">
        <f ca="1"/>
        <v>0</v>
      </c>
    </row>
    <row r="8413" spans="1:3" hidden="1">
      <c r="A8413" t="b">
        <f ca="1"/>
        <v>0</v>
      </c>
      <c r="B8413" t="b">
        <f ca="1"/>
        <v>0</v>
      </c>
      <c r="C8413" t="b">
        <f ca="1"/>
        <v>0</v>
      </c>
    </row>
    <row r="8414" spans="1:3" hidden="1">
      <c r="A8414" t="b">
        <f ca="1"/>
        <v>0</v>
      </c>
      <c r="B8414" t="b">
        <f ca="1"/>
        <v>0</v>
      </c>
      <c r="C8414" t="b">
        <f ca="1"/>
        <v>0</v>
      </c>
    </row>
    <row r="8415" spans="1:3" hidden="1">
      <c r="A8415" t="b">
        <f ca="1"/>
        <v>0</v>
      </c>
      <c r="B8415" t="b">
        <f ca="1"/>
        <v>0</v>
      </c>
      <c r="C8415" t="b">
        <f ca="1"/>
        <v>0</v>
      </c>
    </row>
    <row r="8416" spans="1:3" hidden="1">
      <c r="A8416" t="b">
        <f ca="1"/>
        <v>0</v>
      </c>
      <c r="B8416" t="b">
        <f ca="1"/>
        <v>0</v>
      </c>
      <c r="C8416" t="b">
        <f ca="1"/>
        <v>0</v>
      </c>
    </row>
    <row r="8417" spans="1:3" hidden="1">
      <c r="A8417" t="b">
        <f ca="1"/>
        <v>0</v>
      </c>
      <c r="B8417" t="b">
        <f ca="1"/>
        <v>0</v>
      </c>
      <c r="C8417" t="b">
        <f ca="1"/>
        <v>0</v>
      </c>
    </row>
    <row r="8418" spans="1:3" hidden="1">
      <c r="A8418" t="b">
        <f ca="1"/>
        <v>0</v>
      </c>
      <c r="B8418" t="b">
        <f ca="1"/>
        <v>0</v>
      </c>
      <c r="C8418" t="b">
        <f ca="1"/>
        <v>0</v>
      </c>
    </row>
    <row r="8419" spans="1:3" hidden="1">
      <c r="A8419" t="b">
        <f ca="1"/>
        <v>0</v>
      </c>
      <c r="B8419" t="b">
        <f ca="1"/>
        <v>0</v>
      </c>
      <c r="C8419" t="b">
        <f ca="1"/>
        <v>0</v>
      </c>
    </row>
    <row r="8420" spans="1:3" hidden="1">
      <c r="A8420" t="b">
        <f ca="1"/>
        <v>0</v>
      </c>
      <c r="B8420" t="b">
        <f ca="1"/>
        <v>0</v>
      </c>
      <c r="C8420" t="b">
        <f ca="1"/>
        <v>0</v>
      </c>
    </row>
    <row r="8421" spans="1:3" hidden="1">
      <c r="A8421" t="b">
        <f ca="1"/>
        <v>0</v>
      </c>
      <c r="B8421" t="b">
        <f ca="1"/>
        <v>0</v>
      </c>
      <c r="C8421" t="b">
        <f ca="1"/>
        <v>0</v>
      </c>
    </row>
    <row r="8422" spans="1:3" hidden="1">
      <c r="A8422" t="b">
        <f ca="1"/>
        <v>0</v>
      </c>
      <c r="B8422" t="b">
        <f ca="1"/>
        <v>0</v>
      </c>
      <c r="C8422" t="b">
        <f ca="1"/>
        <v>0</v>
      </c>
    </row>
    <row r="8423" spans="1:3" hidden="1">
      <c r="A8423" t="b">
        <f ca="1"/>
        <v>0</v>
      </c>
      <c r="B8423" t="b">
        <f ca="1"/>
        <v>0</v>
      </c>
      <c r="C8423" t="b">
        <f ca="1"/>
        <v>0</v>
      </c>
    </row>
    <row r="8424" spans="1:3" hidden="1">
      <c r="A8424" t="b">
        <f ca="1"/>
        <v>0</v>
      </c>
      <c r="B8424" t="b">
        <f ca="1"/>
        <v>0</v>
      </c>
      <c r="C8424" t="b">
        <f ca="1"/>
        <v>0</v>
      </c>
    </row>
    <row r="8425" spans="1:3" hidden="1">
      <c r="A8425" t="b">
        <f ca="1"/>
        <v>0</v>
      </c>
      <c r="B8425" t="b">
        <f ca="1"/>
        <v>0</v>
      </c>
      <c r="C8425" t="b">
        <f ca="1"/>
        <v>0</v>
      </c>
    </row>
    <row r="8426" spans="1:3" hidden="1">
      <c r="A8426" t="b">
        <f ca="1"/>
        <v>0</v>
      </c>
      <c r="B8426" t="b">
        <f ca="1"/>
        <v>0</v>
      </c>
      <c r="C8426" t="b">
        <f ca="1"/>
        <v>0</v>
      </c>
    </row>
    <row r="8427" spans="1:3" hidden="1">
      <c r="A8427" t="b">
        <f ca="1"/>
        <v>0</v>
      </c>
      <c r="B8427" t="b">
        <f ca="1"/>
        <v>0</v>
      </c>
      <c r="C8427" t="b">
        <f ca="1"/>
        <v>0</v>
      </c>
    </row>
    <row r="8428" spans="1:3" hidden="1">
      <c r="A8428" t="b">
        <f ca="1"/>
        <v>0</v>
      </c>
      <c r="B8428" t="b">
        <f ca="1"/>
        <v>0</v>
      </c>
      <c r="C8428" t="b">
        <f ca="1"/>
        <v>0</v>
      </c>
    </row>
    <row r="8429" spans="1:3" hidden="1">
      <c r="A8429" t="b">
        <f ca="1"/>
        <v>0</v>
      </c>
      <c r="B8429" t="b">
        <f ca="1"/>
        <v>0</v>
      </c>
      <c r="C8429" t="b">
        <f ca="1"/>
        <v>0</v>
      </c>
    </row>
    <row r="8430" spans="1:3" hidden="1">
      <c r="A8430" t="b">
        <f ca="1"/>
        <v>0</v>
      </c>
      <c r="B8430" t="b">
        <f ca="1"/>
        <v>0</v>
      </c>
      <c r="C8430" t="b">
        <f ca="1"/>
        <v>0</v>
      </c>
    </row>
    <row r="8431" spans="1:3" hidden="1">
      <c r="A8431" t="b">
        <f ca="1"/>
        <v>0</v>
      </c>
      <c r="B8431" t="b">
        <f ca="1"/>
        <v>0</v>
      </c>
      <c r="C8431" t="b">
        <f ca="1"/>
        <v>0</v>
      </c>
    </row>
    <row r="8432" spans="1:3" hidden="1">
      <c r="A8432" t="b">
        <f ca="1"/>
        <v>0</v>
      </c>
      <c r="B8432" t="b">
        <f ca="1"/>
        <v>0</v>
      </c>
      <c r="C8432" t="b">
        <f ca="1"/>
        <v>0</v>
      </c>
    </row>
    <row r="8433" spans="1:3" hidden="1">
      <c r="A8433" t="b">
        <f ca="1"/>
        <v>0</v>
      </c>
      <c r="B8433" t="b">
        <f ca="1"/>
        <v>0</v>
      </c>
      <c r="C8433" t="b">
        <f ca="1"/>
        <v>0</v>
      </c>
    </row>
    <row r="8434" spans="1:3" hidden="1">
      <c r="A8434" t="b">
        <f ca="1"/>
        <v>0</v>
      </c>
      <c r="B8434" t="b">
        <f ca="1"/>
        <v>0</v>
      </c>
      <c r="C8434" t="b">
        <f ca="1"/>
        <v>0</v>
      </c>
    </row>
    <row r="8435" spans="1:3" hidden="1">
      <c r="A8435" t="b">
        <f ca="1"/>
        <v>0</v>
      </c>
      <c r="B8435" t="b">
        <f ca="1"/>
        <v>0</v>
      </c>
      <c r="C8435" t="b">
        <f ca="1"/>
        <v>0</v>
      </c>
    </row>
    <row r="8436" spans="1:3" hidden="1">
      <c r="A8436" t="b">
        <f ca="1"/>
        <v>0</v>
      </c>
      <c r="B8436" t="b">
        <f ca="1"/>
        <v>0</v>
      </c>
      <c r="C8436" t="b">
        <f ca="1"/>
        <v>0</v>
      </c>
    </row>
    <row r="8437" spans="1:3" hidden="1">
      <c r="A8437" t="b">
        <f ca="1"/>
        <v>0</v>
      </c>
      <c r="B8437" t="b">
        <f ca="1"/>
        <v>0</v>
      </c>
      <c r="C8437" t="b">
        <f ca="1"/>
        <v>0</v>
      </c>
    </row>
    <row r="8438" spans="1:3" hidden="1">
      <c r="A8438" t="b">
        <f ca="1"/>
        <v>0</v>
      </c>
      <c r="B8438" t="b">
        <f ca="1"/>
        <v>0</v>
      </c>
      <c r="C8438" t="b">
        <f ca="1"/>
        <v>0</v>
      </c>
    </row>
    <row r="8439" spans="1:3" hidden="1">
      <c r="A8439" t="b">
        <f ca="1"/>
        <v>0</v>
      </c>
      <c r="B8439" t="b">
        <f ca="1"/>
        <v>0</v>
      </c>
      <c r="C8439" t="b">
        <f ca="1"/>
        <v>0</v>
      </c>
    </row>
    <row r="8440" spans="1:3" hidden="1">
      <c r="A8440" t="b">
        <f ca="1"/>
        <v>0</v>
      </c>
      <c r="B8440" t="b">
        <f ca="1"/>
        <v>0</v>
      </c>
      <c r="C8440" t="b">
        <f ca="1"/>
        <v>0</v>
      </c>
    </row>
    <row r="8441" spans="1:3" hidden="1">
      <c r="A8441" t="b">
        <f ca="1"/>
        <v>0</v>
      </c>
      <c r="B8441" t="b">
        <f ca="1"/>
        <v>0</v>
      </c>
      <c r="C8441" t="b">
        <f ca="1"/>
        <v>0</v>
      </c>
    </row>
    <row r="8442" spans="1:3" hidden="1">
      <c r="A8442" t="b">
        <f ca="1"/>
        <v>0</v>
      </c>
      <c r="B8442" t="b">
        <f ca="1"/>
        <v>0</v>
      </c>
      <c r="C8442" t="b">
        <f ca="1"/>
        <v>0</v>
      </c>
    </row>
    <row r="8443" spans="1:3" hidden="1">
      <c r="A8443" t="b">
        <f ca="1"/>
        <v>0</v>
      </c>
      <c r="B8443" t="b">
        <f ca="1"/>
        <v>0</v>
      </c>
      <c r="C8443" t="b">
        <f ca="1"/>
        <v>0</v>
      </c>
    </row>
    <row r="8444" spans="1:3" hidden="1">
      <c r="A8444" t="b">
        <f ca="1"/>
        <v>0</v>
      </c>
      <c r="B8444" t="b">
        <f ca="1"/>
        <v>0</v>
      </c>
      <c r="C8444" t="b">
        <f ca="1"/>
        <v>0</v>
      </c>
    </row>
    <row r="8445" spans="1:3" hidden="1">
      <c r="A8445" t="b">
        <f ca="1"/>
        <v>0</v>
      </c>
      <c r="B8445" t="b">
        <f ca="1"/>
        <v>0</v>
      </c>
      <c r="C8445" t="b">
        <f ca="1"/>
        <v>0</v>
      </c>
    </row>
    <row r="8446" spans="1:3" hidden="1">
      <c r="A8446" t="b">
        <f ca="1"/>
        <v>0</v>
      </c>
      <c r="B8446" t="b">
        <f ca="1"/>
        <v>0</v>
      </c>
      <c r="C8446" t="b">
        <f ca="1"/>
        <v>0</v>
      </c>
    </row>
    <row r="8447" spans="1:3" hidden="1">
      <c r="A8447" t="b">
        <f ca="1"/>
        <v>0</v>
      </c>
      <c r="B8447" t="b">
        <f ca="1"/>
        <v>0</v>
      </c>
      <c r="C8447" t="b">
        <f ca="1"/>
        <v>0</v>
      </c>
    </row>
    <row r="8448" spans="1:3" hidden="1">
      <c r="A8448" t="b">
        <f ca="1"/>
        <v>0</v>
      </c>
      <c r="B8448" t="b">
        <f ca="1"/>
        <v>0</v>
      </c>
      <c r="C8448" t="b">
        <f ca="1"/>
        <v>0</v>
      </c>
    </row>
    <row r="8449" spans="1:3" hidden="1">
      <c r="A8449" t="b">
        <f ca="1"/>
        <v>0</v>
      </c>
      <c r="B8449" t="b">
        <f ca="1"/>
        <v>0</v>
      </c>
      <c r="C8449" t="b">
        <f ca="1"/>
        <v>0</v>
      </c>
    </row>
    <row r="8450" spans="1:3" hidden="1">
      <c r="A8450" t="b">
        <f ca="1"/>
        <v>0</v>
      </c>
      <c r="B8450" t="b">
        <f ca="1"/>
        <v>0</v>
      </c>
      <c r="C8450" t="b">
        <f ca="1"/>
        <v>0</v>
      </c>
    </row>
    <row r="8451" spans="1:3" hidden="1">
      <c r="A8451" t="b">
        <f ca="1"/>
        <v>0</v>
      </c>
      <c r="B8451" t="b">
        <f ca="1"/>
        <v>0</v>
      </c>
      <c r="C8451" t="b">
        <f ca="1"/>
        <v>0</v>
      </c>
    </row>
    <row r="8452" spans="1:3" hidden="1">
      <c r="A8452" t="b">
        <f ca="1"/>
        <v>0</v>
      </c>
      <c r="B8452" t="b">
        <f ca="1"/>
        <v>0</v>
      </c>
      <c r="C8452" t="b">
        <f ca="1"/>
        <v>0</v>
      </c>
    </row>
    <row r="8453" spans="1:3" hidden="1">
      <c r="A8453" t="b">
        <f ca="1"/>
        <v>0</v>
      </c>
      <c r="B8453" t="b">
        <f ca="1"/>
        <v>0</v>
      </c>
      <c r="C8453" t="b">
        <f ca="1"/>
        <v>0</v>
      </c>
    </row>
    <row r="8454" spans="1:3" hidden="1">
      <c r="A8454" t="b">
        <f ca="1"/>
        <v>0</v>
      </c>
      <c r="B8454" t="b">
        <f ca="1"/>
        <v>0</v>
      </c>
      <c r="C8454" t="b">
        <f ca="1"/>
        <v>0</v>
      </c>
    </row>
    <row r="8455" spans="1:3" hidden="1">
      <c r="A8455" t="b">
        <f ca="1"/>
        <v>0</v>
      </c>
      <c r="B8455" t="b">
        <f ca="1"/>
        <v>0</v>
      </c>
      <c r="C8455" t="b">
        <f ca="1"/>
        <v>0</v>
      </c>
    </row>
    <row r="8456" spans="1:3" hidden="1">
      <c r="A8456" t="b">
        <f ca="1"/>
        <v>0</v>
      </c>
      <c r="B8456" t="b">
        <f ca="1"/>
        <v>0</v>
      </c>
      <c r="C8456" t="b">
        <f ca="1"/>
        <v>0</v>
      </c>
    </row>
    <row r="8457" spans="1:3" hidden="1">
      <c r="A8457" t="b">
        <f ca="1"/>
        <v>0</v>
      </c>
      <c r="B8457" t="b">
        <f ca="1"/>
        <v>0</v>
      </c>
      <c r="C8457" t="b">
        <f ca="1"/>
        <v>0</v>
      </c>
    </row>
    <row r="8458" spans="1:3" hidden="1">
      <c r="A8458" t="b">
        <f ca="1"/>
        <v>0</v>
      </c>
      <c r="B8458" t="b">
        <f ca="1"/>
        <v>0</v>
      </c>
      <c r="C8458" t="b">
        <f ca="1"/>
        <v>0</v>
      </c>
    </row>
    <row r="8459" spans="1:3" hidden="1">
      <c r="A8459" t="b">
        <f ca="1"/>
        <v>0</v>
      </c>
      <c r="B8459" t="b">
        <f ca="1"/>
        <v>0</v>
      </c>
      <c r="C8459" t="b">
        <f ca="1"/>
        <v>0</v>
      </c>
    </row>
    <row r="8460" spans="1:3" hidden="1">
      <c r="A8460" t="b">
        <f ca="1"/>
        <v>0</v>
      </c>
      <c r="B8460" t="b">
        <f ca="1"/>
        <v>0</v>
      </c>
      <c r="C8460" t="b">
        <f ca="1"/>
        <v>0</v>
      </c>
    </row>
    <row r="8461" spans="1:3" hidden="1">
      <c r="A8461" t="b">
        <f ca="1"/>
        <v>0</v>
      </c>
      <c r="B8461" t="b">
        <f ca="1"/>
        <v>0</v>
      </c>
      <c r="C8461" t="b">
        <f ca="1"/>
        <v>0</v>
      </c>
    </row>
    <row r="8462" spans="1:3" hidden="1">
      <c r="A8462" t="b">
        <f ca="1"/>
        <v>0</v>
      </c>
      <c r="B8462" t="b">
        <f ca="1"/>
        <v>0</v>
      </c>
      <c r="C8462" t="b">
        <f ca="1"/>
        <v>0</v>
      </c>
    </row>
    <row r="8463" spans="1:3" hidden="1">
      <c r="A8463" t="b">
        <f ca="1"/>
        <v>0</v>
      </c>
      <c r="B8463" t="b">
        <f ca="1"/>
        <v>0</v>
      </c>
      <c r="C8463" t="b">
        <f ca="1"/>
        <v>0</v>
      </c>
    </row>
    <row r="8464" spans="1:3" hidden="1">
      <c r="A8464" t="b">
        <f ca="1"/>
        <v>0</v>
      </c>
      <c r="B8464" t="b">
        <f ca="1"/>
        <v>0</v>
      </c>
      <c r="C8464" t="b">
        <f ca="1"/>
        <v>0</v>
      </c>
    </row>
    <row r="8465" spans="1:3" hidden="1">
      <c r="A8465" t="b">
        <f ca="1"/>
        <v>0</v>
      </c>
      <c r="B8465" t="b">
        <f ca="1"/>
        <v>0</v>
      </c>
      <c r="C8465" t="b">
        <f ca="1"/>
        <v>0</v>
      </c>
    </row>
    <row r="8466" spans="1:3" hidden="1">
      <c r="A8466" t="b">
        <f ca="1"/>
        <v>0</v>
      </c>
      <c r="B8466" t="b">
        <f ca="1"/>
        <v>0</v>
      </c>
      <c r="C8466" t="b">
        <f ca="1"/>
        <v>0</v>
      </c>
    </row>
    <row r="8467" spans="1:3" hidden="1">
      <c r="A8467" t="b">
        <f ca="1"/>
        <v>0</v>
      </c>
      <c r="B8467" t="b">
        <f ca="1"/>
        <v>0</v>
      </c>
      <c r="C8467" t="b">
        <f ca="1"/>
        <v>0</v>
      </c>
    </row>
    <row r="8468" spans="1:3" hidden="1">
      <c r="A8468" t="b">
        <f ca="1"/>
        <v>0</v>
      </c>
      <c r="B8468" t="b">
        <f ca="1"/>
        <v>0</v>
      </c>
      <c r="C8468" t="b">
        <f ca="1"/>
        <v>0</v>
      </c>
    </row>
    <row r="8469" spans="1:3" hidden="1">
      <c r="A8469" t="b">
        <f ca="1"/>
        <v>0</v>
      </c>
      <c r="B8469" t="b">
        <f ca="1"/>
        <v>0</v>
      </c>
      <c r="C8469" t="b">
        <f ca="1"/>
        <v>0</v>
      </c>
    </row>
    <row r="8470" spans="1:3" hidden="1">
      <c r="A8470" t="b">
        <f ca="1"/>
        <v>0</v>
      </c>
      <c r="B8470" t="b">
        <f ca="1"/>
        <v>0</v>
      </c>
      <c r="C8470" t="b">
        <f ca="1"/>
        <v>0</v>
      </c>
    </row>
    <row r="8471" spans="1:3" hidden="1">
      <c r="A8471" t="b">
        <f ca="1"/>
        <v>0</v>
      </c>
      <c r="B8471" t="b">
        <f ca="1"/>
        <v>0</v>
      </c>
      <c r="C8471" t="b">
        <f ca="1"/>
        <v>0</v>
      </c>
    </row>
    <row r="8472" spans="1:3" hidden="1">
      <c r="A8472" t="b">
        <f ca="1"/>
        <v>0</v>
      </c>
      <c r="B8472" t="b">
        <f ca="1"/>
        <v>0</v>
      </c>
      <c r="C8472" t="b">
        <f ca="1"/>
        <v>0</v>
      </c>
    </row>
    <row r="8473" spans="1:3" hidden="1">
      <c r="A8473" t="b">
        <f ca="1"/>
        <v>0</v>
      </c>
      <c r="B8473" t="b">
        <f ca="1"/>
        <v>0</v>
      </c>
      <c r="C8473" t="b">
        <f ca="1"/>
        <v>0</v>
      </c>
    </row>
    <row r="8474" spans="1:3" hidden="1">
      <c r="A8474" t="b">
        <f ca="1"/>
        <v>0</v>
      </c>
      <c r="B8474" t="b">
        <f ca="1"/>
        <v>0</v>
      </c>
      <c r="C8474" t="b">
        <f ca="1"/>
        <v>0</v>
      </c>
    </row>
    <row r="8475" spans="1:3" hidden="1">
      <c r="A8475" t="b">
        <f ca="1"/>
        <v>0</v>
      </c>
      <c r="B8475" t="b">
        <f ca="1"/>
        <v>0</v>
      </c>
      <c r="C8475" t="b">
        <f ca="1"/>
        <v>0</v>
      </c>
    </row>
    <row r="8476" spans="1:3" hidden="1">
      <c r="A8476" t="b">
        <f ca="1"/>
        <v>0</v>
      </c>
      <c r="B8476" t="b">
        <f ca="1"/>
        <v>0</v>
      </c>
      <c r="C8476" t="b">
        <f ca="1"/>
        <v>0</v>
      </c>
    </row>
    <row r="8477" spans="1:3" hidden="1">
      <c r="A8477" t="b">
        <f ca="1"/>
        <v>0</v>
      </c>
      <c r="B8477" t="b">
        <f ca="1"/>
        <v>0</v>
      </c>
      <c r="C8477" t="b">
        <f ca="1"/>
        <v>0</v>
      </c>
    </row>
    <row r="8478" spans="1:3" hidden="1">
      <c r="A8478" t="b">
        <f ca="1"/>
        <v>0</v>
      </c>
      <c r="B8478" t="b">
        <f ca="1"/>
        <v>0</v>
      </c>
      <c r="C8478" t="b">
        <f ca="1"/>
        <v>0</v>
      </c>
    </row>
    <row r="8479" spans="1:3" hidden="1">
      <c r="A8479" t="b">
        <f ca="1"/>
        <v>0</v>
      </c>
      <c r="B8479" t="b">
        <f ca="1"/>
        <v>0</v>
      </c>
      <c r="C8479" t="b">
        <f ca="1"/>
        <v>0</v>
      </c>
    </row>
    <row r="8480" spans="1:3" hidden="1">
      <c r="A8480" t="b">
        <f ca="1"/>
        <v>0</v>
      </c>
      <c r="B8480" t="b">
        <f ca="1"/>
        <v>0</v>
      </c>
      <c r="C8480" t="b">
        <f ca="1"/>
        <v>0</v>
      </c>
    </row>
    <row r="8481" spans="1:3" hidden="1">
      <c r="A8481" t="b">
        <f ca="1"/>
        <v>0</v>
      </c>
      <c r="B8481" t="b">
        <f ca="1"/>
        <v>0</v>
      </c>
      <c r="C8481" t="b">
        <f ca="1"/>
        <v>0</v>
      </c>
    </row>
    <row r="8482" spans="1:3" hidden="1">
      <c r="A8482" t="b">
        <f ca="1"/>
        <v>0</v>
      </c>
      <c r="B8482" t="b">
        <f ca="1"/>
        <v>0</v>
      </c>
      <c r="C8482" t="b">
        <f ca="1"/>
        <v>0</v>
      </c>
    </row>
    <row r="8483" spans="1:3" hidden="1">
      <c r="A8483" t="b">
        <f ca="1"/>
        <v>0</v>
      </c>
      <c r="B8483" t="b">
        <f ca="1"/>
        <v>0</v>
      </c>
      <c r="C8483" t="b">
        <f ca="1"/>
        <v>0</v>
      </c>
    </row>
    <row r="8484" spans="1:3" hidden="1">
      <c r="A8484" t="b">
        <f ca="1"/>
        <v>0</v>
      </c>
      <c r="B8484" t="b">
        <f ca="1"/>
        <v>0</v>
      </c>
      <c r="C8484" t="b">
        <f ca="1"/>
        <v>0</v>
      </c>
    </row>
    <row r="8485" spans="1:3" hidden="1">
      <c r="A8485" t="b">
        <f ca="1"/>
        <v>0</v>
      </c>
      <c r="B8485" t="b">
        <f ca="1"/>
        <v>0</v>
      </c>
      <c r="C8485" t="b">
        <f ca="1"/>
        <v>0</v>
      </c>
    </row>
    <row r="8486" spans="1:3" hidden="1">
      <c r="A8486" t="b">
        <f ca="1"/>
        <v>0</v>
      </c>
      <c r="B8486" t="b">
        <f ca="1"/>
        <v>0</v>
      </c>
      <c r="C8486" t="b">
        <f ca="1"/>
        <v>0</v>
      </c>
    </row>
    <row r="8487" spans="1:3" hidden="1">
      <c r="A8487" t="b">
        <f ca="1"/>
        <v>0</v>
      </c>
      <c r="B8487" t="b">
        <f ca="1"/>
        <v>0</v>
      </c>
      <c r="C8487" t="b">
        <f ca="1"/>
        <v>0</v>
      </c>
    </row>
    <row r="8488" spans="1:3" hidden="1">
      <c r="A8488" t="b">
        <f ca="1"/>
        <v>0</v>
      </c>
      <c r="B8488" t="b">
        <f ca="1"/>
        <v>0</v>
      </c>
      <c r="C8488" t="b">
        <f ca="1"/>
        <v>0</v>
      </c>
    </row>
    <row r="8489" spans="1:3" hidden="1">
      <c r="A8489" t="b">
        <f ca="1"/>
        <v>0</v>
      </c>
      <c r="B8489" t="b">
        <f ca="1"/>
        <v>0</v>
      </c>
      <c r="C8489" t="b">
        <f ca="1"/>
        <v>0</v>
      </c>
    </row>
    <row r="8490" spans="1:3" hidden="1">
      <c r="A8490" t="b">
        <f ca="1"/>
        <v>0</v>
      </c>
      <c r="B8490" t="b">
        <f ca="1"/>
        <v>0</v>
      </c>
      <c r="C8490" t="b">
        <f ca="1"/>
        <v>0</v>
      </c>
    </row>
    <row r="8491" spans="1:3" hidden="1">
      <c r="A8491" t="b">
        <f ca="1"/>
        <v>0</v>
      </c>
      <c r="B8491" t="b">
        <f ca="1"/>
        <v>0</v>
      </c>
      <c r="C8491" t="b">
        <f ca="1"/>
        <v>0</v>
      </c>
    </row>
    <row r="8492" spans="1:3" hidden="1">
      <c r="A8492" t="b">
        <f ca="1"/>
        <v>0</v>
      </c>
      <c r="B8492" t="b">
        <f ca="1"/>
        <v>0</v>
      </c>
      <c r="C8492" t="b">
        <f ca="1"/>
        <v>0</v>
      </c>
    </row>
    <row r="8493" spans="1:3" hidden="1">
      <c r="A8493" t="b">
        <f ca="1"/>
        <v>0</v>
      </c>
      <c r="B8493" t="b">
        <f ca="1"/>
        <v>0</v>
      </c>
      <c r="C8493" t="b">
        <f ca="1"/>
        <v>0</v>
      </c>
    </row>
    <row r="8494" spans="1:3" hidden="1">
      <c r="A8494" t="b">
        <f ca="1"/>
        <v>0</v>
      </c>
      <c r="B8494" t="b">
        <f ca="1"/>
        <v>0</v>
      </c>
      <c r="C8494" t="b">
        <f ca="1"/>
        <v>0</v>
      </c>
    </row>
    <row r="8495" spans="1:3" hidden="1">
      <c r="A8495" t="b">
        <f ca="1"/>
        <v>0</v>
      </c>
      <c r="B8495" t="b">
        <f ca="1"/>
        <v>0</v>
      </c>
      <c r="C8495" t="b">
        <f ca="1"/>
        <v>0</v>
      </c>
    </row>
    <row r="8496" spans="1:3" hidden="1">
      <c r="A8496" t="b">
        <f ca="1"/>
        <v>0</v>
      </c>
      <c r="B8496" t="b">
        <f ca="1"/>
        <v>0</v>
      </c>
      <c r="C8496" t="b">
        <f ca="1"/>
        <v>0</v>
      </c>
    </row>
    <row r="8497" spans="1:3" hidden="1">
      <c r="A8497" t="b">
        <f ca="1"/>
        <v>0</v>
      </c>
      <c r="B8497" t="b">
        <f ca="1"/>
        <v>0</v>
      </c>
      <c r="C8497" t="b">
        <f ca="1"/>
        <v>0</v>
      </c>
    </row>
    <row r="8498" spans="1:3" hidden="1">
      <c r="A8498" t="b">
        <f ca="1"/>
        <v>0</v>
      </c>
      <c r="B8498" t="b">
        <f ca="1"/>
        <v>0</v>
      </c>
      <c r="C8498" t="b">
        <f ca="1"/>
        <v>0</v>
      </c>
    </row>
    <row r="8499" spans="1:3" hidden="1">
      <c r="A8499" t="b">
        <f ca="1"/>
        <v>0</v>
      </c>
      <c r="B8499" t="b">
        <f ca="1"/>
        <v>0</v>
      </c>
      <c r="C8499" t="b">
        <f ca="1"/>
        <v>0</v>
      </c>
    </row>
    <row r="8500" spans="1:3" hidden="1">
      <c r="A8500" t="b">
        <f ca="1"/>
        <v>0</v>
      </c>
      <c r="B8500" t="b">
        <f ca="1"/>
        <v>0</v>
      </c>
      <c r="C8500" t="b">
        <f ca="1"/>
        <v>0</v>
      </c>
    </row>
    <row r="8501" spans="1:3" hidden="1">
      <c r="A8501" t="b">
        <f ca="1"/>
        <v>0</v>
      </c>
      <c r="B8501" t="b">
        <f ca="1"/>
        <v>0</v>
      </c>
      <c r="C8501" t="b">
        <f ca="1"/>
        <v>0</v>
      </c>
    </row>
    <row r="8502" spans="1:3" hidden="1">
      <c r="A8502" t="b">
        <f ca="1"/>
        <v>0</v>
      </c>
      <c r="B8502" t="b">
        <f ca="1"/>
        <v>0</v>
      </c>
      <c r="C8502" t="b">
        <f ca="1"/>
        <v>0</v>
      </c>
    </row>
    <row r="8503" spans="1:3" hidden="1">
      <c r="A8503" t="b">
        <f ca="1"/>
        <v>0</v>
      </c>
      <c r="B8503" t="b">
        <f ca="1"/>
        <v>0</v>
      </c>
      <c r="C8503" t="b">
        <f ca="1"/>
        <v>0</v>
      </c>
    </row>
    <row r="8504" spans="1:3" hidden="1">
      <c r="A8504" t="b">
        <f ca="1"/>
        <v>0</v>
      </c>
      <c r="B8504" t="b">
        <f ca="1"/>
        <v>0</v>
      </c>
      <c r="C8504" t="b">
        <f ca="1"/>
        <v>0</v>
      </c>
    </row>
    <row r="8505" spans="1:3" hidden="1">
      <c r="A8505" t="b">
        <f ca="1"/>
        <v>0</v>
      </c>
      <c r="B8505" t="b">
        <f ca="1"/>
        <v>0</v>
      </c>
      <c r="C8505" t="b">
        <f ca="1"/>
        <v>0</v>
      </c>
    </row>
    <row r="8506" spans="1:3" hidden="1">
      <c r="A8506" t="b">
        <f ca="1"/>
        <v>0</v>
      </c>
      <c r="B8506" t="b">
        <f ca="1"/>
        <v>0</v>
      </c>
      <c r="C8506" t="b">
        <f ca="1"/>
        <v>0</v>
      </c>
    </row>
    <row r="8507" spans="1:3" hidden="1">
      <c r="A8507" t="b">
        <f ca="1"/>
        <v>0</v>
      </c>
      <c r="B8507" t="b">
        <f ca="1"/>
        <v>0</v>
      </c>
      <c r="C8507" t="b">
        <f ca="1"/>
        <v>0</v>
      </c>
    </row>
    <row r="8508" spans="1:3" hidden="1">
      <c r="A8508" t="b">
        <f ca="1"/>
        <v>0</v>
      </c>
      <c r="B8508" t="b">
        <f ca="1"/>
        <v>0</v>
      </c>
      <c r="C8508" t="b">
        <f ca="1"/>
        <v>0</v>
      </c>
    </row>
    <row r="8509" spans="1:3" hidden="1">
      <c r="A8509" t="b">
        <f ca="1"/>
        <v>0</v>
      </c>
      <c r="B8509" t="b">
        <f ca="1"/>
        <v>0</v>
      </c>
      <c r="C8509" t="b">
        <f ca="1"/>
        <v>0</v>
      </c>
    </row>
    <row r="8510" spans="1:3" hidden="1">
      <c r="A8510" t="b">
        <f ca="1"/>
        <v>0</v>
      </c>
      <c r="B8510" t="b">
        <f ca="1"/>
        <v>0</v>
      </c>
      <c r="C8510" t="b">
        <f ca="1"/>
        <v>0</v>
      </c>
    </row>
    <row r="8511" spans="1:3" hidden="1">
      <c r="A8511" t="b">
        <f ca="1"/>
        <v>0</v>
      </c>
      <c r="B8511" t="b">
        <f ca="1"/>
        <v>0</v>
      </c>
      <c r="C8511" t="b">
        <f ca="1"/>
        <v>0</v>
      </c>
    </row>
    <row r="8512" spans="1:3" hidden="1">
      <c r="A8512" t="b">
        <f ca="1"/>
        <v>0</v>
      </c>
      <c r="B8512" t="b">
        <f ca="1"/>
        <v>0</v>
      </c>
      <c r="C8512" t="b">
        <f ca="1"/>
        <v>0</v>
      </c>
    </row>
    <row r="8513" spans="1:3" hidden="1">
      <c r="A8513" t="b">
        <f ca="1"/>
        <v>0</v>
      </c>
      <c r="B8513" t="b">
        <f ca="1"/>
        <v>0</v>
      </c>
      <c r="C8513" t="b">
        <f ca="1"/>
        <v>0</v>
      </c>
    </row>
    <row r="8514" spans="1:3" hidden="1">
      <c r="A8514" t="b">
        <f ca="1"/>
        <v>0</v>
      </c>
      <c r="B8514" t="b">
        <f ca="1"/>
        <v>0</v>
      </c>
      <c r="C8514" t="b">
        <f ca="1"/>
        <v>0</v>
      </c>
    </row>
    <row r="8515" spans="1:3" hidden="1">
      <c r="A8515" t="b">
        <f ca="1"/>
        <v>0</v>
      </c>
      <c r="B8515" t="b">
        <f ca="1"/>
        <v>0</v>
      </c>
      <c r="C8515" t="b">
        <f ca="1"/>
        <v>0</v>
      </c>
    </row>
    <row r="8516" spans="1:3" hidden="1">
      <c r="A8516" t="b">
        <f ca="1"/>
        <v>0</v>
      </c>
      <c r="B8516" t="b">
        <f ca="1"/>
        <v>0</v>
      </c>
      <c r="C8516" t="b">
        <f ca="1"/>
        <v>0</v>
      </c>
    </row>
    <row r="8517" spans="1:3" hidden="1">
      <c r="A8517" t="b">
        <f ca="1"/>
        <v>0</v>
      </c>
      <c r="B8517" t="b">
        <f ca="1"/>
        <v>0</v>
      </c>
      <c r="C8517" t="b">
        <f ca="1"/>
        <v>0</v>
      </c>
    </row>
    <row r="8518" spans="1:3" hidden="1">
      <c r="A8518" t="b">
        <f ca="1"/>
        <v>0</v>
      </c>
      <c r="B8518" t="b">
        <f ca="1"/>
        <v>0</v>
      </c>
      <c r="C8518" t="b">
        <f ca="1"/>
        <v>0</v>
      </c>
    </row>
    <row r="8519" spans="1:3" hidden="1">
      <c r="A8519" t="b">
        <f ca="1"/>
        <v>0</v>
      </c>
      <c r="B8519" t="b">
        <f ca="1"/>
        <v>0</v>
      </c>
      <c r="C8519" t="b">
        <f ca="1"/>
        <v>0</v>
      </c>
    </row>
    <row r="8520" spans="1:3" hidden="1">
      <c r="A8520" t="b">
        <f ca="1"/>
        <v>0</v>
      </c>
      <c r="B8520" t="b">
        <f ca="1"/>
        <v>0</v>
      </c>
      <c r="C8520" t="b">
        <f ca="1"/>
        <v>0</v>
      </c>
    </row>
    <row r="8521" spans="1:3" hidden="1">
      <c r="A8521" t="b">
        <f ca="1"/>
        <v>0</v>
      </c>
      <c r="B8521" t="b">
        <f ca="1"/>
        <v>0</v>
      </c>
      <c r="C8521" t="b">
        <f ca="1"/>
        <v>0</v>
      </c>
    </row>
    <row r="8522" spans="1:3" hidden="1">
      <c r="A8522" t="b">
        <f ca="1"/>
        <v>0</v>
      </c>
      <c r="B8522" t="b">
        <f ca="1"/>
        <v>0</v>
      </c>
      <c r="C8522" t="b">
        <f ca="1"/>
        <v>0</v>
      </c>
    </row>
    <row r="8523" spans="1:3" hidden="1">
      <c r="A8523" t="b">
        <f ca="1"/>
        <v>0</v>
      </c>
      <c r="B8523" t="b">
        <f ca="1"/>
        <v>0</v>
      </c>
      <c r="C8523" t="b">
        <f ca="1"/>
        <v>0</v>
      </c>
    </row>
    <row r="8524" spans="1:3" hidden="1">
      <c r="A8524" t="b">
        <f ca="1"/>
        <v>0</v>
      </c>
      <c r="B8524" t="b">
        <f ca="1"/>
        <v>0</v>
      </c>
      <c r="C8524" t="b">
        <f ca="1"/>
        <v>0</v>
      </c>
    </row>
    <row r="8525" spans="1:3" hidden="1">
      <c r="A8525" t="b">
        <f ca="1"/>
        <v>0</v>
      </c>
      <c r="B8525" t="b">
        <f ca="1"/>
        <v>0</v>
      </c>
      <c r="C8525" t="b">
        <f ca="1"/>
        <v>0</v>
      </c>
    </row>
    <row r="8526" spans="1:3" hidden="1">
      <c r="A8526" t="b">
        <f ca="1"/>
        <v>0</v>
      </c>
      <c r="B8526" t="b">
        <f ca="1"/>
        <v>0</v>
      </c>
      <c r="C8526" t="b">
        <f ca="1"/>
        <v>0</v>
      </c>
    </row>
    <row r="8527" spans="1:3" hidden="1">
      <c r="A8527" t="b">
        <f ca="1"/>
        <v>0</v>
      </c>
      <c r="B8527" t="b">
        <f ca="1"/>
        <v>0</v>
      </c>
      <c r="C8527" t="b">
        <f ca="1"/>
        <v>0</v>
      </c>
    </row>
    <row r="8528" spans="1:3" hidden="1">
      <c r="A8528" t="b">
        <f ca="1"/>
        <v>0</v>
      </c>
      <c r="B8528" t="b">
        <f ca="1"/>
        <v>0</v>
      </c>
      <c r="C8528" t="b">
        <f ca="1"/>
        <v>0</v>
      </c>
    </row>
    <row r="8529" spans="1:3" hidden="1">
      <c r="A8529" t="b">
        <f ca="1"/>
        <v>0</v>
      </c>
      <c r="B8529" t="b">
        <f ca="1"/>
        <v>0</v>
      </c>
      <c r="C8529" t="b">
        <f ca="1"/>
        <v>0</v>
      </c>
    </row>
    <row r="8530" spans="1:3" hidden="1">
      <c r="A8530" t="b">
        <f ca="1"/>
        <v>0</v>
      </c>
      <c r="B8530" t="b">
        <f ca="1"/>
        <v>0</v>
      </c>
      <c r="C8530" t="b">
        <f ca="1"/>
        <v>0</v>
      </c>
    </row>
    <row r="8531" spans="1:3" hidden="1">
      <c r="A8531" t="b">
        <f ca="1"/>
        <v>0</v>
      </c>
      <c r="B8531" t="b">
        <f ca="1"/>
        <v>0</v>
      </c>
      <c r="C8531" t="b">
        <f ca="1"/>
        <v>0</v>
      </c>
    </row>
    <row r="8532" spans="1:3" hidden="1">
      <c r="A8532" t="b">
        <f ca="1"/>
        <v>0</v>
      </c>
      <c r="B8532" t="b">
        <f ca="1"/>
        <v>0</v>
      </c>
      <c r="C8532" t="b">
        <f ca="1"/>
        <v>0</v>
      </c>
    </row>
    <row r="8533" spans="1:3" hidden="1">
      <c r="A8533" t="b">
        <f ca="1"/>
        <v>0</v>
      </c>
      <c r="B8533" t="b">
        <f ca="1"/>
        <v>0</v>
      </c>
      <c r="C8533" t="b">
        <f ca="1"/>
        <v>0</v>
      </c>
    </row>
    <row r="8534" spans="1:3" hidden="1">
      <c r="A8534" t="b">
        <f ca="1"/>
        <v>0</v>
      </c>
      <c r="B8534" t="b">
        <f ca="1"/>
        <v>0</v>
      </c>
      <c r="C8534" t="b">
        <f ca="1"/>
        <v>0</v>
      </c>
    </row>
    <row r="8535" spans="1:3" hidden="1">
      <c r="A8535" t="b">
        <f ca="1"/>
        <v>0</v>
      </c>
      <c r="B8535" t="b">
        <f ca="1"/>
        <v>0</v>
      </c>
      <c r="C8535" t="b">
        <f ca="1"/>
        <v>0</v>
      </c>
    </row>
    <row r="8536" spans="1:3" hidden="1">
      <c r="A8536" t="b">
        <f ca="1"/>
        <v>0</v>
      </c>
      <c r="B8536" t="b">
        <f ca="1"/>
        <v>0</v>
      </c>
      <c r="C8536" t="b">
        <f ca="1"/>
        <v>0</v>
      </c>
    </row>
    <row r="8537" spans="1:3" hidden="1">
      <c r="A8537" t="b">
        <f ca="1"/>
        <v>0</v>
      </c>
      <c r="B8537" t="b">
        <f ca="1"/>
        <v>0</v>
      </c>
      <c r="C8537" t="b">
        <f ca="1"/>
        <v>0</v>
      </c>
    </row>
    <row r="8538" spans="1:3" hidden="1">
      <c r="A8538" t="b">
        <f ca="1"/>
        <v>0</v>
      </c>
      <c r="B8538" t="b">
        <f ca="1"/>
        <v>0</v>
      </c>
      <c r="C8538" t="b">
        <f ca="1"/>
        <v>0</v>
      </c>
    </row>
    <row r="8539" spans="1:3" hidden="1">
      <c r="A8539" t="b">
        <f ca="1"/>
        <v>0</v>
      </c>
      <c r="B8539" t="b">
        <f ca="1"/>
        <v>0</v>
      </c>
      <c r="C8539" t="b">
        <f ca="1"/>
        <v>0</v>
      </c>
    </row>
    <row r="8540" spans="1:3" hidden="1">
      <c r="A8540" t="b">
        <f ca="1"/>
        <v>0</v>
      </c>
      <c r="B8540" t="b">
        <f ca="1"/>
        <v>0</v>
      </c>
      <c r="C8540" t="b">
        <f ca="1"/>
        <v>0</v>
      </c>
    </row>
    <row r="8541" spans="1:3" hidden="1">
      <c r="A8541" t="b">
        <f ca="1"/>
        <v>0</v>
      </c>
      <c r="B8541" t="b">
        <f ca="1"/>
        <v>0</v>
      </c>
      <c r="C8541" t="b">
        <f ca="1"/>
        <v>0</v>
      </c>
    </row>
    <row r="8542" spans="1:3" hidden="1">
      <c r="A8542" t="b">
        <f ca="1"/>
        <v>0</v>
      </c>
      <c r="B8542" t="b">
        <f ca="1"/>
        <v>0</v>
      </c>
      <c r="C8542" t="b">
        <f ca="1"/>
        <v>0</v>
      </c>
    </row>
    <row r="8543" spans="1:3" hidden="1">
      <c r="A8543" t="b">
        <f ca="1"/>
        <v>0</v>
      </c>
      <c r="B8543" t="b">
        <f ca="1"/>
        <v>0</v>
      </c>
      <c r="C8543" t="b">
        <f ca="1"/>
        <v>0</v>
      </c>
    </row>
    <row r="8544" spans="1:3" hidden="1">
      <c r="A8544" t="b">
        <f ca="1"/>
        <v>0</v>
      </c>
      <c r="B8544" t="b">
        <f ca="1"/>
        <v>0</v>
      </c>
      <c r="C8544" t="b">
        <f ca="1"/>
        <v>0</v>
      </c>
    </row>
    <row r="8545" spans="1:3" hidden="1">
      <c r="A8545" t="b">
        <f ca="1"/>
        <v>0</v>
      </c>
      <c r="B8545" t="b">
        <f ca="1"/>
        <v>0</v>
      </c>
      <c r="C8545" t="b">
        <f ca="1"/>
        <v>0</v>
      </c>
    </row>
    <row r="8546" spans="1:3" hidden="1">
      <c r="A8546" t="b">
        <f ca="1"/>
        <v>0</v>
      </c>
      <c r="B8546" t="b">
        <f ca="1"/>
        <v>0</v>
      </c>
      <c r="C8546" t="b">
        <f ca="1"/>
        <v>0</v>
      </c>
    </row>
    <row r="8547" spans="1:3" hidden="1">
      <c r="A8547" t="b">
        <f ca="1"/>
        <v>0</v>
      </c>
      <c r="B8547" t="b">
        <f ca="1"/>
        <v>0</v>
      </c>
      <c r="C8547" t="b">
        <f ca="1"/>
        <v>0</v>
      </c>
    </row>
    <row r="8548" spans="1:3" hidden="1">
      <c r="A8548" t="b">
        <f ca="1"/>
        <v>0</v>
      </c>
      <c r="B8548" t="b">
        <f ca="1"/>
        <v>0</v>
      </c>
      <c r="C8548" t="b">
        <f ca="1"/>
        <v>0</v>
      </c>
    </row>
    <row r="8549" spans="1:3" hidden="1">
      <c r="A8549" t="b">
        <f ca="1"/>
        <v>0</v>
      </c>
      <c r="B8549" t="b">
        <f ca="1"/>
        <v>0</v>
      </c>
      <c r="C8549" t="b">
        <f ca="1"/>
        <v>0</v>
      </c>
    </row>
    <row r="8550" spans="1:3" hidden="1">
      <c r="A8550" t="b">
        <f ca="1"/>
        <v>0</v>
      </c>
      <c r="B8550" t="b">
        <f ca="1"/>
        <v>0</v>
      </c>
      <c r="C8550" t="b">
        <f ca="1"/>
        <v>0</v>
      </c>
    </row>
    <row r="8551" spans="1:3" hidden="1">
      <c r="A8551" t="b">
        <f ca="1"/>
        <v>0</v>
      </c>
      <c r="B8551" t="b">
        <f ca="1"/>
        <v>0</v>
      </c>
      <c r="C8551" t="b">
        <f ca="1"/>
        <v>0</v>
      </c>
    </row>
    <row r="8552" spans="1:3" hidden="1">
      <c r="A8552" t="b">
        <f ca="1"/>
        <v>0</v>
      </c>
      <c r="B8552" t="b">
        <f ca="1"/>
        <v>0</v>
      </c>
      <c r="C8552" t="b">
        <f ca="1"/>
        <v>0</v>
      </c>
    </row>
    <row r="8553" spans="1:3" hidden="1">
      <c r="A8553" t="b">
        <f ca="1"/>
        <v>0</v>
      </c>
      <c r="B8553" t="b">
        <f ca="1"/>
        <v>0</v>
      </c>
      <c r="C8553" t="b">
        <f ca="1"/>
        <v>0</v>
      </c>
    </row>
    <row r="8554" spans="1:3" hidden="1">
      <c r="A8554" t="b">
        <f ca="1"/>
        <v>0</v>
      </c>
      <c r="B8554" t="b">
        <f ca="1"/>
        <v>0</v>
      </c>
      <c r="C8554" t="b">
        <f ca="1"/>
        <v>0</v>
      </c>
    </row>
    <row r="8555" spans="1:3" hidden="1">
      <c r="A8555" t="b">
        <f ca="1"/>
        <v>0</v>
      </c>
      <c r="B8555" t="b">
        <f ca="1"/>
        <v>0</v>
      </c>
      <c r="C8555" t="b">
        <f ca="1"/>
        <v>0</v>
      </c>
    </row>
    <row r="8556" spans="1:3" hidden="1">
      <c r="A8556" t="b">
        <f ca="1"/>
        <v>0</v>
      </c>
      <c r="B8556" t="b">
        <f ca="1"/>
        <v>0</v>
      </c>
      <c r="C8556" t="b">
        <f ca="1"/>
        <v>0</v>
      </c>
    </row>
    <row r="8557" spans="1:3" hidden="1">
      <c r="A8557" t="b">
        <f ca="1"/>
        <v>0</v>
      </c>
      <c r="B8557" t="b">
        <f ca="1"/>
        <v>0</v>
      </c>
      <c r="C8557" t="b">
        <f ca="1"/>
        <v>0</v>
      </c>
    </row>
    <row r="8558" spans="1:3" hidden="1">
      <c r="A8558" t="b">
        <f ca="1"/>
        <v>0</v>
      </c>
      <c r="B8558" t="b">
        <f ca="1"/>
        <v>0</v>
      </c>
      <c r="C8558" t="b">
        <f ca="1"/>
        <v>0</v>
      </c>
    </row>
    <row r="8559" spans="1:3" hidden="1">
      <c r="A8559" t="b">
        <f ca="1"/>
        <v>0</v>
      </c>
      <c r="B8559" t="b">
        <f ca="1"/>
        <v>0</v>
      </c>
      <c r="C8559" t="b">
        <f ca="1"/>
        <v>0</v>
      </c>
    </row>
    <row r="8560" spans="1:3" hidden="1">
      <c r="A8560" t="b">
        <f ca="1"/>
        <v>0</v>
      </c>
      <c r="B8560" t="b">
        <f ca="1"/>
        <v>0</v>
      </c>
      <c r="C8560" t="b">
        <f ca="1"/>
        <v>0</v>
      </c>
    </row>
    <row r="8561" spans="1:3" hidden="1">
      <c r="A8561" t="b">
        <f ca="1"/>
        <v>0</v>
      </c>
      <c r="B8561" t="b">
        <f ca="1"/>
        <v>0</v>
      </c>
      <c r="C8561" t="b">
        <f ca="1"/>
        <v>0</v>
      </c>
    </row>
    <row r="8562" spans="1:3" hidden="1">
      <c r="A8562" t="b">
        <f ca="1"/>
        <v>0</v>
      </c>
      <c r="B8562" t="b">
        <f ca="1"/>
        <v>0</v>
      </c>
      <c r="C8562" t="b">
        <f ca="1"/>
        <v>0</v>
      </c>
    </row>
    <row r="8563" spans="1:3" hidden="1">
      <c r="A8563" t="b">
        <f ca="1"/>
        <v>0</v>
      </c>
      <c r="B8563" t="b">
        <f ca="1"/>
        <v>0</v>
      </c>
      <c r="C8563" t="b">
        <f ca="1"/>
        <v>0</v>
      </c>
    </row>
    <row r="8564" spans="1:3" hidden="1">
      <c r="A8564" t="b">
        <f ca="1"/>
        <v>0</v>
      </c>
      <c r="B8564" t="b">
        <f ca="1"/>
        <v>0</v>
      </c>
      <c r="C8564" t="b">
        <f ca="1"/>
        <v>0</v>
      </c>
    </row>
    <row r="8565" spans="1:3" hidden="1">
      <c r="A8565" t="b">
        <f ca="1"/>
        <v>0</v>
      </c>
      <c r="B8565" t="b">
        <f ca="1"/>
        <v>0</v>
      </c>
      <c r="C8565" t="b">
        <f ca="1"/>
        <v>0</v>
      </c>
    </row>
    <row r="8566" spans="1:3" hidden="1">
      <c r="A8566" t="b">
        <f ca="1"/>
        <v>0</v>
      </c>
      <c r="B8566" t="b">
        <f ca="1"/>
        <v>0</v>
      </c>
      <c r="C8566" t="b">
        <f ca="1"/>
        <v>0</v>
      </c>
    </row>
    <row r="8567" spans="1:3" hidden="1">
      <c r="A8567" t="b">
        <f ca="1"/>
        <v>0</v>
      </c>
      <c r="B8567" t="b">
        <f ca="1"/>
        <v>0</v>
      </c>
      <c r="C8567" t="b">
        <f ca="1"/>
        <v>0</v>
      </c>
    </row>
    <row r="8568" spans="1:3" hidden="1">
      <c r="A8568" t="b">
        <f ca="1"/>
        <v>0</v>
      </c>
      <c r="B8568" t="b">
        <f ca="1"/>
        <v>0</v>
      </c>
      <c r="C8568" t="b">
        <f ca="1"/>
        <v>0</v>
      </c>
    </row>
    <row r="8569" spans="1:3" hidden="1">
      <c r="A8569" t="b">
        <f ca="1"/>
        <v>0</v>
      </c>
      <c r="B8569" t="b">
        <f ca="1"/>
        <v>0</v>
      </c>
      <c r="C8569" t="b">
        <f ca="1"/>
        <v>0</v>
      </c>
    </row>
    <row r="8570" spans="1:3" hidden="1">
      <c r="A8570" t="b">
        <f ca="1"/>
        <v>0</v>
      </c>
      <c r="B8570" t="b">
        <f ca="1"/>
        <v>0</v>
      </c>
      <c r="C8570" t="b">
        <f ca="1"/>
        <v>0</v>
      </c>
    </row>
    <row r="8571" spans="1:3" hidden="1">
      <c r="A8571" t="b">
        <f ca="1"/>
        <v>0</v>
      </c>
      <c r="B8571" t="b">
        <f ca="1"/>
        <v>0</v>
      </c>
      <c r="C8571" t="b">
        <f ca="1"/>
        <v>0</v>
      </c>
    </row>
    <row r="8572" spans="1:3" hidden="1">
      <c r="A8572" t="b">
        <f ca="1"/>
        <v>0</v>
      </c>
      <c r="B8572" t="b">
        <f ca="1"/>
        <v>0</v>
      </c>
      <c r="C8572" t="b">
        <f ca="1"/>
        <v>0</v>
      </c>
    </row>
    <row r="8573" spans="1:3" hidden="1">
      <c r="A8573" t="b">
        <f ca="1"/>
        <v>0</v>
      </c>
      <c r="B8573" t="b">
        <f ca="1"/>
        <v>0</v>
      </c>
      <c r="C8573" t="b">
        <f ca="1"/>
        <v>0</v>
      </c>
    </row>
    <row r="8574" spans="1:3" hidden="1">
      <c r="A8574" t="b">
        <f ca="1"/>
        <v>0</v>
      </c>
      <c r="B8574" t="b">
        <f ca="1"/>
        <v>0</v>
      </c>
      <c r="C8574" t="b">
        <f ca="1"/>
        <v>0</v>
      </c>
    </row>
    <row r="8575" spans="1:3" hidden="1">
      <c r="A8575" t="b">
        <f ca="1"/>
        <v>0</v>
      </c>
      <c r="B8575" t="b">
        <f ca="1"/>
        <v>0</v>
      </c>
      <c r="C8575" t="b">
        <f ca="1"/>
        <v>0</v>
      </c>
    </row>
    <row r="8576" spans="1:3" hidden="1">
      <c r="A8576" t="b">
        <f ca="1"/>
        <v>0</v>
      </c>
      <c r="B8576" t="b">
        <f ca="1"/>
        <v>0</v>
      </c>
      <c r="C8576" t="b">
        <f ca="1"/>
        <v>0</v>
      </c>
    </row>
    <row r="8577" spans="1:3" hidden="1">
      <c r="A8577" t="b">
        <f ca="1"/>
        <v>0</v>
      </c>
      <c r="B8577" t="b">
        <f ca="1"/>
        <v>0</v>
      </c>
      <c r="C8577" t="b">
        <f ca="1"/>
        <v>0</v>
      </c>
    </row>
    <row r="8578" spans="1:3" hidden="1">
      <c r="A8578" t="b">
        <f ca="1"/>
        <v>0</v>
      </c>
      <c r="B8578" t="b">
        <f ca="1"/>
        <v>0</v>
      </c>
      <c r="C8578" t="b">
        <f ca="1"/>
        <v>0</v>
      </c>
    </row>
    <row r="8579" spans="1:3" hidden="1">
      <c r="A8579" t="b">
        <f ca="1"/>
        <v>0</v>
      </c>
      <c r="B8579" t="b">
        <f ca="1"/>
        <v>0</v>
      </c>
      <c r="C8579" t="b">
        <f ca="1"/>
        <v>0</v>
      </c>
    </row>
    <row r="8580" spans="1:3" hidden="1">
      <c r="A8580" t="b">
        <f ca="1"/>
        <v>0</v>
      </c>
      <c r="B8580" t="b">
        <f ca="1"/>
        <v>0</v>
      </c>
      <c r="C8580" t="b">
        <f ca="1"/>
        <v>0</v>
      </c>
    </row>
    <row r="8581" spans="1:3" hidden="1">
      <c r="A8581" t="b">
        <f ca="1"/>
        <v>0</v>
      </c>
      <c r="B8581" t="b">
        <f ca="1"/>
        <v>0</v>
      </c>
      <c r="C8581" t="b">
        <f ca="1"/>
        <v>0</v>
      </c>
    </row>
    <row r="8582" spans="1:3" hidden="1">
      <c r="A8582" t="b">
        <f ca="1"/>
        <v>0</v>
      </c>
      <c r="B8582" t="b">
        <f ca="1"/>
        <v>0</v>
      </c>
      <c r="C8582" t="b">
        <f ca="1"/>
        <v>0</v>
      </c>
    </row>
    <row r="8583" spans="1:3" hidden="1">
      <c r="A8583" t="b">
        <f ca="1"/>
        <v>0</v>
      </c>
      <c r="B8583" t="b">
        <f ca="1"/>
        <v>0</v>
      </c>
      <c r="C8583" t="b">
        <f ca="1"/>
        <v>0</v>
      </c>
    </row>
    <row r="8584" spans="1:3" hidden="1">
      <c r="A8584" t="b">
        <f ca="1"/>
        <v>0</v>
      </c>
      <c r="B8584" t="b">
        <f ca="1"/>
        <v>0</v>
      </c>
      <c r="C8584" t="b">
        <f ca="1"/>
        <v>0</v>
      </c>
    </row>
    <row r="8585" spans="1:3" hidden="1">
      <c r="A8585" t="b">
        <f ca="1"/>
        <v>0</v>
      </c>
      <c r="B8585" t="b">
        <f ca="1"/>
        <v>0</v>
      </c>
      <c r="C8585" t="b">
        <f ca="1"/>
        <v>0</v>
      </c>
    </row>
    <row r="8586" spans="1:3" hidden="1">
      <c r="A8586" t="b">
        <f ca="1"/>
        <v>0</v>
      </c>
      <c r="B8586" t="b">
        <f ca="1"/>
        <v>0</v>
      </c>
      <c r="C8586" t="b">
        <f ca="1"/>
        <v>0</v>
      </c>
    </row>
    <row r="8587" spans="1:3" hidden="1">
      <c r="A8587" t="b">
        <f ca="1"/>
        <v>0</v>
      </c>
      <c r="B8587" t="b">
        <f ca="1"/>
        <v>0</v>
      </c>
      <c r="C8587" t="b">
        <f ca="1"/>
        <v>0</v>
      </c>
    </row>
    <row r="8588" spans="1:3" hidden="1">
      <c r="A8588" t="b">
        <f ca="1"/>
        <v>0</v>
      </c>
      <c r="B8588" t="b">
        <f ca="1"/>
        <v>0</v>
      </c>
      <c r="C8588" t="b">
        <f ca="1"/>
        <v>0</v>
      </c>
    </row>
    <row r="8589" spans="1:3" hidden="1">
      <c r="A8589" t="b">
        <f ca="1"/>
        <v>0</v>
      </c>
      <c r="B8589" t="b">
        <f ca="1"/>
        <v>0</v>
      </c>
      <c r="C8589" t="b">
        <f ca="1"/>
        <v>0</v>
      </c>
    </row>
    <row r="8590" spans="1:3" hidden="1">
      <c r="A8590" t="b">
        <f ca="1"/>
        <v>0</v>
      </c>
      <c r="B8590" t="b">
        <f ca="1"/>
        <v>0</v>
      </c>
      <c r="C8590" t="b">
        <f ca="1"/>
        <v>0</v>
      </c>
    </row>
    <row r="8591" spans="1:3" hidden="1">
      <c r="A8591" t="b">
        <f ca="1"/>
        <v>0</v>
      </c>
      <c r="B8591" t="b">
        <f ca="1"/>
        <v>0</v>
      </c>
      <c r="C8591" t="b">
        <f ca="1"/>
        <v>0</v>
      </c>
    </row>
    <row r="8592" spans="1:3" hidden="1">
      <c r="A8592" t="b">
        <f ca="1"/>
        <v>0</v>
      </c>
      <c r="B8592" t="b">
        <f ca="1"/>
        <v>0</v>
      </c>
      <c r="C8592" t="b">
        <f ca="1"/>
        <v>0</v>
      </c>
    </row>
    <row r="8593" spans="1:3" hidden="1">
      <c r="A8593" t="b">
        <f ca="1"/>
        <v>0</v>
      </c>
      <c r="B8593" t="b">
        <f ca="1"/>
        <v>0</v>
      </c>
      <c r="C8593" t="b">
        <f ca="1"/>
        <v>0</v>
      </c>
    </row>
    <row r="8594" spans="1:3" hidden="1">
      <c r="A8594" t="b">
        <f ca="1"/>
        <v>0</v>
      </c>
      <c r="B8594" t="b">
        <f ca="1"/>
        <v>0</v>
      </c>
      <c r="C8594" t="b">
        <f ca="1"/>
        <v>0</v>
      </c>
    </row>
    <row r="8595" spans="1:3" hidden="1">
      <c r="A8595" t="b">
        <f ca="1"/>
        <v>0</v>
      </c>
      <c r="B8595" t="b">
        <f ca="1"/>
        <v>0</v>
      </c>
      <c r="C8595" t="b">
        <f ca="1"/>
        <v>0</v>
      </c>
    </row>
    <row r="8596" spans="1:3" hidden="1">
      <c r="A8596" t="b">
        <f ca="1"/>
        <v>0</v>
      </c>
      <c r="B8596" t="b">
        <f ca="1"/>
        <v>0</v>
      </c>
      <c r="C8596" t="b">
        <f ca="1"/>
        <v>0</v>
      </c>
    </row>
    <row r="8597" spans="1:3" hidden="1">
      <c r="A8597" t="b">
        <f ca="1"/>
        <v>0</v>
      </c>
      <c r="B8597" t="b">
        <f ca="1"/>
        <v>0</v>
      </c>
      <c r="C8597" t="b">
        <f ca="1"/>
        <v>0</v>
      </c>
    </row>
    <row r="8598" spans="1:3" hidden="1">
      <c r="A8598" t="b">
        <f ca="1"/>
        <v>0</v>
      </c>
      <c r="B8598" t="b">
        <f ca="1"/>
        <v>0</v>
      </c>
      <c r="C8598" t="b">
        <f ca="1"/>
        <v>0</v>
      </c>
    </row>
    <row r="8599" spans="1:3" hidden="1">
      <c r="A8599" t="b">
        <f ca="1"/>
        <v>0</v>
      </c>
      <c r="B8599" t="b">
        <f ca="1"/>
        <v>0</v>
      </c>
      <c r="C8599" t="b">
        <f ca="1"/>
        <v>0</v>
      </c>
    </row>
    <row r="8600" spans="1:3" hidden="1">
      <c r="A8600" t="b">
        <f ca="1"/>
        <v>0</v>
      </c>
      <c r="B8600" t="b">
        <f ca="1"/>
        <v>0</v>
      </c>
      <c r="C8600" t="b">
        <f ca="1"/>
        <v>0</v>
      </c>
    </row>
    <row r="8601" spans="1:3" hidden="1">
      <c r="A8601" t="b">
        <f ca="1"/>
        <v>0</v>
      </c>
      <c r="B8601" t="b">
        <f ca="1"/>
        <v>0</v>
      </c>
      <c r="C8601" t="b">
        <f ca="1"/>
        <v>0</v>
      </c>
    </row>
    <row r="8602" spans="1:3" hidden="1">
      <c r="A8602" t="b">
        <f ca="1"/>
        <v>0</v>
      </c>
      <c r="B8602" t="b">
        <f ca="1"/>
        <v>0</v>
      </c>
      <c r="C8602" t="b">
        <f ca="1"/>
        <v>0</v>
      </c>
    </row>
    <row r="8603" spans="1:3" hidden="1">
      <c r="A8603" t="b">
        <f ca="1"/>
        <v>0</v>
      </c>
      <c r="B8603" t="b">
        <f ca="1"/>
        <v>0</v>
      </c>
      <c r="C8603" t="b">
        <f ca="1"/>
        <v>0</v>
      </c>
    </row>
    <row r="8604" spans="1:3" hidden="1">
      <c r="A8604" t="b">
        <f ca="1"/>
        <v>0</v>
      </c>
      <c r="B8604" t="b">
        <f ca="1"/>
        <v>0</v>
      </c>
      <c r="C8604" t="b">
        <f ca="1"/>
        <v>0</v>
      </c>
    </row>
    <row r="8605" spans="1:3" hidden="1">
      <c r="A8605" t="b">
        <f ca="1"/>
        <v>0</v>
      </c>
      <c r="B8605" t="b">
        <f ca="1"/>
        <v>0</v>
      </c>
      <c r="C8605" t="b">
        <f ca="1"/>
        <v>0</v>
      </c>
    </row>
    <row r="8606" spans="1:3" hidden="1">
      <c r="A8606" t="b">
        <f ca="1"/>
        <v>0</v>
      </c>
      <c r="B8606" t="b">
        <f ca="1"/>
        <v>0</v>
      </c>
      <c r="C8606" t="b">
        <f ca="1"/>
        <v>0</v>
      </c>
    </row>
    <row r="8607" spans="1:3" hidden="1">
      <c r="A8607" t="b">
        <f ca="1"/>
        <v>0</v>
      </c>
      <c r="B8607" t="b">
        <f ca="1"/>
        <v>0</v>
      </c>
      <c r="C8607" t="b">
        <f ca="1"/>
        <v>0</v>
      </c>
    </row>
    <row r="8608" spans="1:3" hidden="1">
      <c r="A8608" t="b">
        <f ca="1"/>
        <v>0</v>
      </c>
      <c r="B8608" t="b">
        <f ca="1"/>
        <v>0</v>
      </c>
      <c r="C8608" t="b">
        <f ca="1"/>
        <v>0</v>
      </c>
    </row>
    <row r="8609" spans="1:3" hidden="1">
      <c r="A8609" t="b">
        <f ca="1"/>
        <v>0</v>
      </c>
      <c r="B8609" t="b">
        <f ca="1"/>
        <v>0</v>
      </c>
      <c r="C8609" t="b">
        <f ca="1"/>
        <v>0</v>
      </c>
    </row>
    <row r="8610" spans="1:3" hidden="1">
      <c r="A8610" t="b">
        <f ca="1"/>
        <v>0</v>
      </c>
      <c r="B8610" t="b">
        <f ca="1"/>
        <v>0</v>
      </c>
      <c r="C8610" t="b">
        <f ca="1"/>
        <v>0</v>
      </c>
    </row>
    <row r="8611" spans="1:3" hidden="1">
      <c r="A8611" t="b">
        <f ca="1"/>
        <v>0</v>
      </c>
      <c r="B8611" t="b">
        <f ca="1"/>
        <v>0</v>
      </c>
      <c r="C8611" t="b">
        <f ca="1"/>
        <v>0</v>
      </c>
    </row>
    <row r="8612" spans="1:3" hidden="1">
      <c r="A8612" t="b">
        <f ca="1"/>
        <v>0</v>
      </c>
      <c r="B8612" t="b">
        <f ca="1"/>
        <v>0</v>
      </c>
      <c r="C8612" t="b">
        <f ca="1"/>
        <v>0</v>
      </c>
    </row>
    <row r="8613" spans="1:3" hidden="1">
      <c r="A8613" t="b">
        <f ca="1"/>
        <v>0</v>
      </c>
      <c r="B8613" t="b">
        <f ca="1"/>
        <v>0</v>
      </c>
      <c r="C8613" t="b">
        <f ca="1"/>
        <v>0</v>
      </c>
    </row>
    <row r="8614" spans="1:3" hidden="1">
      <c r="A8614" t="b">
        <f ca="1"/>
        <v>0</v>
      </c>
      <c r="B8614" t="b">
        <f ca="1"/>
        <v>0</v>
      </c>
      <c r="C8614" t="b">
        <f ca="1"/>
        <v>0</v>
      </c>
    </row>
    <row r="8615" spans="1:3" hidden="1">
      <c r="A8615" t="b">
        <f ca="1"/>
        <v>0</v>
      </c>
      <c r="B8615" t="b">
        <f ca="1"/>
        <v>0</v>
      </c>
      <c r="C8615" t="b">
        <f ca="1"/>
        <v>0</v>
      </c>
    </row>
    <row r="8616" spans="1:3" hidden="1">
      <c r="A8616" t="b">
        <f ca="1"/>
        <v>0</v>
      </c>
      <c r="B8616" t="b">
        <f ca="1"/>
        <v>0</v>
      </c>
      <c r="C8616" t="b">
        <f ca="1"/>
        <v>0</v>
      </c>
    </row>
    <row r="8617" spans="1:3" hidden="1">
      <c r="A8617" t="b">
        <f ca="1"/>
        <v>0</v>
      </c>
      <c r="B8617" t="b">
        <f ca="1"/>
        <v>0</v>
      </c>
      <c r="C8617" t="b">
        <f ca="1"/>
        <v>0</v>
      </c>
    </row>
    <row r="8618" spans="1:3" hidden="1">
      <c r="A8618" t="b">
        <f ca="1"/>
        <v>0</v>
      </c>
      <c r="B8618" t="b">
        <f ca="1"/>
        <v>0</v>
      </c>
      <c r="C8618" t="b">
        <f ca="1"/>
        <v>0</v>
      </c>
    </row>
    <row r="8619" spans="1:3" hidden="1">
      <c r="A8619" t="b">
        <f ca="1"/>
        <v>0</v>
      </c>
      <c r="B8619" t="b">
        <f ca="1"/>
        <v>0</v>
      </c>
      <c r="C8619" t="b">
        <f ca="1"/>
        <v>0</v>
      </c>
    </row>
    <row r="8620" spans="1:3" hidden="1">
      <c r="A8620" t="b">
        <f ca="1"/>
        <v>0</v>
      </c>
      <c r="B8620" t="b">
        <f ca="1"/>
        <v>0</v>
      </c>
      <c r="C8620" t="b">
        <f ca="1"/>
        <v>0</v>
      </c>
    </row>
    <row r="8621" spans="1:3" hidden="1">
      <c r="A8621" t="b">
        <f ca="1"/>
        <v>0</v>
      </c>
      <c r="B8621" t="b">
        <f ca="1"/>
        <v>0</v>
      </c>
      <c r="C8621" t="b">
        <f ca="1"/>
        <v>0</v>
      </c>
    </row>
    <row r="8622" spans="1:3" hidden="1">
      <c r="A8622" t="b">
        <f ca="1"/>
        <v>0</v>
      </c>
      <c r="B8622" t="b">
        <f ca="1"/>
        <v>0</v>
      </c>
      <c r="C8622" t="b">
        <f ca="1"/>
        <v>0</v>
      </c>
    </row>
    <row r="8623" spans="1:3" hidden="1">
      <c r="A8623" t="b">
        <f ca="1"/>
        <v>0</v>
      </c>
      <c r="B8623" t="b">
        <f ca="1"/>
        <v>0</v>
      </c>
      <c r="C8623" t="b">
        <f ca="1"/>
        <v>0</v>
      </c>
    </row>
    <row r="8624" spans="1:3" hidden="1">
      <c r="A8624" t="b">
        <f ca="1"/>
        <v>0</v>
      </c>
      <c r="B8624" t="b">
        <f ca="1"/>
        <v>0</v>
      </c>
      <c r="C8624" t="b">
        <f ca="1"/>
        <v>0</v>
      </c>
    </row>
    <row r="8625" spans="1:3" hidden="1">
      <c r="A8625" t="b">
        <f ca="1"/>
        <v>0</v>
      </c>
      <c r="B8625" t="b">
        <f ca="1"/>
        <v>0</v>
      </c>
      <c r="C8625" t="b">
        <f ca="1"/>
        <v>0</v>
      </c>
    </row>
    <row r="8626" spans="1:3" hidden="1">
      <c r="A8626" t="b">
        <f ca="1"/>
        <v>0</v>
      </c>
      <c r="B8626" t="b">
        <f ca="1"/>
        <v>0</v>
      </c>
      <c r="C8626" t="b">
        <f ca="1"/>
        <v>0</v>
      </c>
    </row>
    <row r="8627" spans="1:3" hidden="1">
      <c r="A8627" t="b">
        <f ca="1"/>
        <v>0</v>
      </c>
      <c r="B8627" t="b">
        <f ca="1"/>
        <v>0</v>
      </c>
      <c r="C8627" t="b">
        <f ca="1"/>
        <v>0</v>
      </c>
    </row>
    <row r="8628" spans="1:3" hidden="1">
      <c r="A8628" t="b">
        <f ca="1"/>
        <v>0</v>
      </c>
      <c r="B8628" t="b">
        <f ca="1"/>
        <v>0</v>
      </c>
      <c r="C8628" t="b">
        <f ca="1"/>
        <v>0</v>
      </c>
    </row>
    <row r="8629" spans="1:3" hidden="1">
      <c r="A8629" t="b">
        <f ca="1"/>
        <v>0</v>
      </c>
      <c r="B8629" t="b">
        <f ca="1"/>
        <v>0</v>
      </c>
      <c r="C8629" t="b">
        <f ca="1"/>
        <v>0</v>
      </c>
    </row>
    <row r="8630" spans="1:3" hidden="1">
      <c r="A8630" t="b">
        <f ca="1"/>
        <v>0</v>
      </c>
      <c r="B8630" t="b">
        <f ca="1"/>
        <v>0</v>
      </c>
      <c r="C8630" t="b">
        <f ca="1"/>
        <v>0</v>
      </c>
    </row>
    <row r="8631" spans="1:3" hidden="1">
      <c r="A8631" t="b">
        <f ca="1"/>
        <v>0</v>
      </c>
      <c r="B8631" t="b">
        <f ca="1"/>
        <v>0</v>
      </c>
      <c r="C8631" t="b">
        <f ca="1"/>
        <v>0</v>
      </c>
    </row>
    <row r="8632" spans="1:3" hidden="1">
      <c r="A8632" t="b">
        <f ca="1"/>
        <v>0</v>
      </c>
      <c r="B8632" t="b">
        <f ca="1"/>
        <v>0</v>
      </c>
      <c r="C8632" t="b">
        <f ca="1"/>
        <v>0</v>
      </c>
    </row>
    <row r="8633" spans="1:3" hidden="1">
      <c r="A8633" t="b">
        <f ca="1"/>
        <v>0</v>
      </c>
      <c r="B8633" t="b">
        <f ca="1"/>
        <v>0</v>
      </c>
      <c r="C8633" t="b">
        <f ca="1"/>
        <v>0</v>
      </c>
    </row>
    <row r="8634" spans="1:3" hidden="1">
      <c r="A8634" t="b">
        <f ca="1"/>
        <v>0</v>
      </c>
      <c r="B8634" t="b">
        <f ca="1"/>
        <v>0</v>
      </c>
      <c r="C8634" t="b">
        <f ca="1"/>
        <v>0</v>
      </c>
    </row>
    <row r="8635" spans="1:3" hidden="1">
      <c r="A8635" t="b">
        <f ca="1"/>
        <v>0</v>
      </c>
      <c r="B8635" t="b">
        <f ca="1"/>
        <v>0</v>
      </c>
      <c r="C8635" t="b">
        <f ca="1"/>
        <v>0</v>
      </c>
    </row>
    <row r="8636" spans="1:3" hidden="1">
      <c r="A8636" t="b">
        <f ca="1"/>
        <v>0</v>
      </c>
      <c r="B8636" t="b">
        <f ca="1"/>
        <v>0</v>
      </c>
      <c r="C8636" t="b">
        <f ca="1"/>
        <v>0</v>
      </c>
    </row>
    <row r="8637" spans="1:3" hidden="1">
      <c r="A8637" t="b">
        <f ca="1"/>
        <v>0</v>
      </c>
      <c r="B8637" t="b">
        <f ca="1"/>
        <v>0</v>
      </c>
      <c r="C8637" t="b">
        <f ca="1"/>
        <v>0</v>
      </c>
    </row>
    <row r="8638" spans="1:3" hidden="1">
      <c r="A8638" t="b">
        <f ca="1"/>
        <v>0</v>
      </c>
      <c r="B8638" t="b">
        <f ca="1"/>
        <v>0</v>
      </c>
      <c r="C8638" t="b">
        <f ca="1"/>
        <v>0</v>
      </c>
    </row>
    <row r="8639" spans="1:3" hidden="1">
      <c r="A8639" t="b">
        <f ca="1"/>
        <v>0</v>
      </c>
      <c r="B8639" t="b">
        <f ca="1"/>
        <v>0</v>
      </c>
      <c r="C8639" t="b">
        <f ca="1"/>
        <v>0</v>
      </c>
    </row>
    <row r="8640" spans="1:3" hidden="1">
      <c r="A8640" t="b">
        <f ca="1"/>
        <v>0</v>
      </c>
      <c r="B8640" t="b">
        <f ca="1"/>
        <v>0</v>
      </c>
      <c r="C8640" t="b">
        <f ca="1"/>
        <v>0</v>
      </c>
    </row>
    <row r="8641" spans="1:3" hidden="1">
      <c r="A8641" t="b">
        <f ca="1"/>
        <v>0</v>
      </c>
      <c r="B8641" t="b">
        <f ca="1"/>
        <v>0</v>
      </c>
      <c r="C8641" t="b">
        <f ca="1"/>
        <v>0</v>
      </c>
    </row>
    <row r="8642" spans="1:3" hidden="1">
      <c r="A8642" t="b">
        <f ca="1"/>
        <v>0</v>
      </c>
      <c r="B8642" t="b">
        <f ca="1"/>
        <v>0</v>
      </c>
      <c r="C8642" t="b">
        <f ca="1"/>
        <v>0</v>
      </c>
    </row>
    <row r="8643" spans="1:3" hidden="1">
      <c r="A8643" t="b">
        <f ca="1"/>
        <v>0</v>
      </c>
      <c r="B8643" t="b">
        <f ca="1"/>
        <v>0</v>
      </c>
      <c r="C8643" t="b">
        <f ca="1"/>
        <v>0</v>
      </c>
    </row>
    <row r="8644" spans="1:3" hidden="1">
      <c r="A8644" t="b">
        <f ca="1"/>
        <v>0</v>
      </c>
      <c r="B8644" t="b">
        <f ca="1"/>
        <v>0</v>
      </c>
      <c r="C8644" t="b">
        <f ca="1"/>
        <v>0</v>
      </c>
    </row>
    <row r="8645" spans="1:3" hidden="1">
      <c r="A8645" t="b">
        <f ca="1"/>
        <v>0</v>
      </c>
      <c r="B8645" t="b">
        <f ca="1"/>
        <v>0</v>
      </c>
      <c r="C8645" t="b">
        <f ca="1"/>
        <v>0</v>
      </c>
    </row>
    <row r="8646" spans="1:3" hidden="1">
      <c r="A8646" t="b">
        <f ca="1"/>
        <v>0</v>
      </c>
      <c r="B8646" t="b">
        <f ca="1"/>
        <v>0</v>
      </c>
      <c r="C8646" t="b">
        <f ca="1"/>
        <v>0</v>
      </c>
    </row>
    <row r="8647" spans="1:3" hidden="1">
      <c r="A8647" t="b">
        <f ca="1"/>
        <v>0</v>
      </c>
      <c r="B8647" t="b">
        <f ca="1"/>
        <v>0</v>
      </c>
      <c r="C8647" t="b">
        <f ca="1"/>
        <v>0</v>
      </c>
    </row>
    <row r="8648" spans="1:3" hidden="1">
      <c r="A8648" t="b">
        <f ca="1"/>
        <v>0</v>
      </c>
      <c r="B8648" t="b">
        <f ca="1"/>
        <v>0</v>
      </c>
      <c r="C8648" t="b">
        <f ca="1"/>
        <v>0</v>
      </c>
    </row>
    <row r="8649" spans="1:3" hidden="1">
      <c r="A8649" t="b">
        <f ca="1"/>
        <v>0</v>
      </c>
      <c r="B8649" t="b">
        <f ca="1"/>
        <v>0</v>
      </c>
      <c r="C8649" t="b">
        <f ca="1"/>
        <v>0</v>
      </c>
    </row>
    <row r="8650" spans="1:3" hidden="1">
      <c r="A8650" t="b">
        <f ca="1"/>
        <v>0</v>
      </c>
      <c r="B8650" t="b">
        <f ca="1"/>
        <v>0</v>
      </c>
      <c r="C8650" t="b">
        <f ca="1"/>
        <v>0</v>
      </c>
    </row>
    <row r="8651" spans="1:3" hidden="1">
      <c r="A8651" t="b">
        <f ca="1"/>
        <v>0</v>
      </c>
      <c r="B8651" t="b">
        <f ca="1"/>
        <v>0</v>
      </c>
      <c r="C8651" t="b">
        <f ca="1"/>
        <v>0</v>
      </c>
    </row>
    <row r="8652" spans="1:3" hidden="1">
      <c r="A8652" t="b">
        <f ca="1"/>
        <v>0</v>
      </c>
      <c r="B8652" t="b">
        <f ca="1"/>
        <v>0</v>
      </c>
      <c r="C8652" t="b">
        <f ca="1"/>
        <v>0</v>
      </c>
    </row>
    <row r="8653" spans="1:3" hidden="1">
      <c r="A8653" t="b">
        <f ca="1"/>
        <v>0</v>
      </c>
      <c r="B8653" t="b">
        <f ca="1"/>
        <v>0</v>
      </c>
      <c r="C8653" t="b">
        <f ca="1"/>
        <v>0</v>
      </c>
    </row>
    <row r="8654" spans="1:3" hidden="1">
      <c r="A8654" t="b">
        <f ca="1"/>
        <v>0</v>
      </c>
      <c r="B8654" t="b">
        <f ca="1"/>
        <v>0</v>
      </c>
      <c r="C8654" t="b">
        <f ca="1"/>
        <v>0</v>
      </c>
    </row>
    <row r="8655" spans="1:3" hidden="1">
      <c r="A8655" t="b">
        <f ca="1"/>
        <v>0</v>
      </c>
      <c r="B8655" t="b">
        <f ca="1"/>
        <v>0</v>
      </c>
      <c r="C8655" t="b">
        <f ca="1"/>
        <v>0</v>
      </c>
    </row>
    <row r="8656" spans="1:3" hidden="1">
      <c r="A8656" t="b">
        <f ca="1"/>
        <v>0</v>
      </c>
      <c r="B8656" t="b">
        <f ca="1"/>
        <v>0</v>
      </c>
      <c r="C8656" t="b">
        <f ca="1"/>
        <v>0</v>
      </c>
    </row>
    <row r="8657" spans="1:3" hidden="1">
      <c r="A8657" t="b">
        <f ca="1"/>
        <v>0</v>
      </c>
      <c r="B8657" t="b">
        <f ca="1"/>
        <v>0</v>
      </c>
      <c r="C8657" t="b">
        <f ca="1"/>
        <v>0</v>
      </c>
    </row>
    <row r="8658" spans="1:3" hidden="1">
      <c r="A8658" t="b">
        <f ca="1"/>
        <v>0</v>
      </c>
      <c r="B8658" t="b">
        <f ca="1"/>
        <v>0</v>
      </c>
      <c r="C8658" t="b">
        <f ca="1"/>
        <v>0</v>
      </c>
    </row>
    <row r="8659" spans="1:3" hidden="1">
      <c r="A8659" t="b">
        <f ca="1"/>
        <v>0</v>
      </c>
      <c r="B8659" t="b">
        <f ca="1"/>
        <v>0</v>
      </c>
      <c r="C8659" t="b">
        <f ca="1"/>
        <v>0</v>
      </c>
    </row>
    <row r="8660" spans="1:3" hidden="1">
      <c r="A8660" t="b">
        <f ca="1"/>
        <v>0</v>
      </c>
      <c r="B8660" t="b">
        <f ca="1"/>
        <v>0</v>
      </c>
      <c r="C8660" t="b">
        <f ca="1"/>
        <v>0</v>
      </c>
    </row>
    <row r="8661" spans="1:3" hidden="1">
      <c r="A8661" t="b">
        <f ca="1"/>
        <v>0</v>
      </c>
      <c r="B8661" t="b">
        <f ca="1"/>
        <v>0</v>
      </c>
      <c r="C8661" t="b">
        <f ca="1"/>
        <v>0</v>
      </c>
    </row>
    <row r="8662" spans="1:3" hidden="1">
      <c r="A8662" t="b">
        <f ca="1"/>
        <v>0</v>
      </c>
      <c r="B8662" t="b">
        <f ca="1"/>
        <v>0</v>
      </c>
      <c r="C8662" t="b">
        <f ca="1"/>
        <v>0</v>
      </c>
    </row>
    <row r="8663" spans="1:3" hidden="1">
      <c r="A8663" t="b">
        <f ca="1"/>
        <v>0</v>
      </c>
      <c r="B8663" t="b">
        <f ca="1"/>
        <v>0</v>
      </c>
      <c r="C8663" t="b">
        <f ca="1"/>
        <v>0</v>
      </c>
    </row>
    <row r="8664" spans="1:3" hidden="1">
      <c r="A8664" t="b">
        <f ca="1"/>
        <v>0</v>
      </c>
      <c r="B8664" t="b">
        <f ca="1"/>
        <v>0</v>
      </c>
      <c r="C8664" t="b">
        <f ca="1"/>
        <v>0</v>
      </c>
    </row>
    <row r="8665" spans="1:3" hidden="1">
      <c r="A8665" t="b">
        <f ca="1"/>
        <v>0</v>
      </c>
      <c r="B8665" t="b">
        <f ca="1"/>
        <v>0</v>
      </c>
      <c r="C8665" t="b">
        <f ca="1"/>
        <v>0</v>
      </c>
    </row>
    <row r="8666" spans="1:3" hidden="1">
      <c r="A8666" t="b">
        <f ca="1"/>
        <v>0</v>
      </c>
      <c r="B8666" t="b">
        <f ca="1"/>
        <v>0</v>
      </c>
      <c r="C8666" t="b">
        <f ca="1"/>
        <v>0</v>
      </c>
    </row>
    <row r="8667" spans="1:3" hidden="1">
      <c r="A8667" t="b">
        <f ca="1"/>
        <v>0</v>
      </c>
      <c r="B8667" t="b">
        <f ca="1"/>
        <v>0</v>
      </c>
      <c r="C8667" t="b">
        <f ca="1"/>
        <v>0</v>
      </c>
    </row>
    <row r="8668" spans="1:3" hidden="1">
      <c r="A8668" t="b">
        <f ca="1"/>
        <v>0</v>
      </c>
      <c r="B8668" t="b">
        <f ca="1"/>
        <v>0</v>
      </c>
      <c r="C8668" t="b">
        <f ca="1"/>
        <v>0</v>
      </c>
    </row>
    <row r="8669" spans="1:3" hidden="1">
      <c r="A8669" t="b">
        <f ca="1"/>
        <v>0</v>
      </c>
      <c r="B8669" t="b">
        <f ca="1"/>
        <v>0</v>
      </c>
      <c r="C8669" t="b">
        <f ca="1"/>
        <v>0</v>
      </c>
    </row>
    <row r="8670" spans="1:3" hidden="1">
      <c r="A8670" t="b">
        <f ca="1"/>
        <v>0</v>
      </c>
      <c r="B8670" t="b">
        <f ca="1"/>
        <v>0</v>
      </c>
      <c r="C8670" t="b">
        <f ca="1"/>
        <v>0</v>
      </c>
    </row>
    <row r="8671" spans="1:3" hidden="1">
      <c r="A8671" t="b">
        <f ca="1"/>
        <v>0</v>
      </c>
      <c r="B8671" t="b">
        <f ca="1"/>
        <v>0</v>
      </c>
      <c r="C8671" t="b">
        <f ca="1"/>
        <v>0</v>
      </c>
    </row>
    <row r="8672" spans="1:3" hidden="1">
      <c r="A8672" t="b">
        <f ca="1"/>
        <v>0</v>
      </c>
      <c r="B8672" t="b">
        <f ca="1"/>
        <v>0</v>
      </c>
      <c r="C8672" t="b">
        <f ca="1"/>
        <v>0</v>
      </c>
    </row>
    <row r="8673" spans="1:3" hidden="1">
      <c r="A8673" t="b">
        <f ca="1"/>
        <v>0</v>
      </c>
      <c r="B8673" t="b">
        <f ca="1"/>
        <v>0</v>
      </c>
      <c r="C8673" t="b">
        <f ca="1"/>
        <v>0</v>
      </c>
    </row>
    <row r="8674" spans="1:3" hidden="1">
      <c r="A8674" t="b">
        <f ca="1"/>
        <v>0</v>
      </c>
      <c r="B8674" t="b">
        <f ca="1"/>
        <v>0</v>
      </c>
      <c r="C8674" t="b">
        <f ca="1"/>
        <v>0</v>
      </c>
    </row>
    <row r="8675" spans="1:3" hidden="1">
      <c r="A8675" t="b">
        <f ca="1"/>
        <v>0</v>
      </c>
      <c r="B8675" t="b">
        <f ca="1"/>
        <v>0</v>
      </c>
      <c r="C8675" t="b">
        <f ca="1"/>
        <v>0</v>
      </c>
    </row>
    <row r="8676" spans="1:3" hidden="1">
      <c r="A8676" t="b">
        <f ca="1"/>
        <v>0</v>
      </c>
      <c r="B8676" t="b">
        <f ca="1"/>
        <v>0</v>
      </c>
      <c r="C8676" t="b">
        <f ca="1"/>
        <v>0</v>
      </c>
    </row>
    <row r="8677" spans="1:3" hidden="1">
      <c r="A8677" t="b">
        <f ca="1"/>
        <v>0</v>
      </c>
      <c r="B8677" t="b">
        <f ca="1"/>
        <v>0</v>
      </c>
      <c r="C8677" t="b">
        <f ca="1"/>
        <v>0</v>
      </c>
    </row>
    <row r="8678" spans="1:3" hidden="1">
      <c r="A8678" t="b">
        <f ca="1"/>
        <v>0</v>
      </c>
      <c r="B8678" t="b">
        <f ca="1"/>
        <v>0</v>
      </c>
      <c r="C8678" t="b">
        <f ca="1"/>
        <v>0</v>
      </c>
    </row>
    <row r="8679" spans="1:3" hidden="1">
      <c r="A8679" t="b">
        <f ca="1"/>
        <v>0</v>
      </c>
      <c r="B8679" t="b">
        <f ca="1"/>
        <v>0</v>
      </c>
      <c r="C8679" t="b">
        <f ca="1"/>
        <v>0</v>
      </c>
    </row>
    <row r="8680" spans="1:3" hidden="1">
      <c r="A8680" t="b">
        <f ca="1"/>
        <v>0</v>
      </c>
      <c r="B8680" t="b">
        <f ca="1"/>
        <v>0</v>
      </c>
      <c r="C8680" t="b">
        <f ca="1"/>
        <v>0</v>
      </c>
    </row>
    <row r="8681" spans="1:3" hidden="1">
      <c r="A8681" t="b">
        <f ca="1"/>
        <v>0</v>
      </c>
      <c r="B8681" t="b">
        <f ca="1"/>
        <v>0</v>
      </c>
      <c r="C8681" t="b">
        <f ca="1"/>
        <v>0</v>
      </c>
    </row>
    <row r="8682" spans="1:3" hidden="1">
      <c r="A8682" t="b">
        <f ca="1"/>
        <v>0</v>
      </c>
      <c r="B8682" t="b">
        <f ca="1"/>
        <v>0</v>
      </c>
      <c r="C8682" t="b">
        <f ca="1"/>
        <v>0</v>
      </c>
    </row>
    <row r="8683" spans="1:3" hidden="1">
      <c r="A8683" t="b">
        <f ca="1"/>
        <v>0</v>
      </c>
      <c r="B8683" t="b">
        <f ca="1"/>
        <v>0</v>
      </c>
      <c r="C8683" t="b">
        <f ca="1"/>
        <v>0</v>
      </c>
    </row>
    <row r="8684" spans="1:3" hidden="1">
      <c r="A8684" t="b">
        <f ca="1"/>
        <v>0</v>
      </c>
      <c r="B8684" t="b">
        <f ca="1"/>
        <v>0</v>
      </c>
      <c r="C8684" t="b">
        <f ca="1"/>
        <v>0</v>
      </c>
    </row>
    <row r="8685" spans="1:3" hidden="1">
      <c r="A8685" t="b">
        <f ca="1"/>
        <v>0</v>
      </c>
      <c r="B8685" t="b">
        <f ca="1"/>
        <v>0</v>
      </c>
      <c r="C8685" t="b">
        <f ca="1"/>
        <v>0</v>
      </c>
    </row>
    <row r="8686" spans="1:3" hidden="1">
      <c r="A8686" t="b">
        <f ca="1"/>
        <v>0</v>
      </c>
      <c r="B8686" t="b">
        <f ca="1"/>
        <v>0</v>
      </c>
      <c r="C8686" t="b">
        <f ca="1"/>
        <v>0</v>
      </c>
    </row>
    <row r="8687" spans="1:3" hidden="1">
      <c r="A8687" t="b">
        <f ca="1"/>
        <v>0</v>
      </c>
      <c r="B8687" t="b">
        <f ca="1"/>
        <v>0</v>
      </c>
      <c r="C8687" t="b">
        <f ca="1"/>
        <v>0</v>
      </c>
    </row>
    <row r="8688" spans="1:3" hidden="1">
      <c r="A8688" t="b">
        <f ca="1"/>
        <v>0</v>
      </c>
      <c r="B8688" t="b">
        <f ca="1"/>
        <v>0</v>
      </c>
      <c r="C8688" t="b">
        <f ca="1"/>
        <v>0</v>
      </c>
    </row>
    <row r="8689" spans="1:3" hidden="1">
      <c r="A8689" t="b">
        <f ca="1"/>
        <v>0</v>
      </c>
      <c r="B8689" t="b">
        <f ca="1"/>
        <v>0</v>
      </c>
      <c r="C8689" t="b">
        <f ca="1"/>
        <v>0</v>
      </c>
    </row>
    <row r="8690" spans="1:3" hidden="1">
      <c r="A8690" t="b">
        <f ca="1"/>
        <v>0</v>
      </c>
      <c r="B8690" t="b">
        <f ca="1"/>
        <v>0</v>
      </c>
      <c r="C8690" t="b">
        <f ca="1"/>
        <v>0</v>
      </c>
    </row>
    <row r="8691" spans="1:3" hidden="1">
      <c r="A8691" t="b">
        <f ca="1"/>
        <v>0</v>
      </c>
      <c r="B8691" t="b">
        <f ca="1"/>
        <v>0</v>
      </c>
      <c r="C8691" t="b">
        <f ca="1"/>
        <v>0</v>
      </c>
    </row>
    <row r="8692" spans="1:3" hidden="1">
      <c r="A8692" t="b">
        <f ca="1"/>
        <v>0</v>
      </c>
      <c r="B8692" t="b">
        <f ca="1"/>
        <v>0</v>
      </c>
      <c r="C8692" t="b">
        <f ca="1"/>
        <v>0</v>
      </c>
    </row>
    <row r="8693" spans="1:3" hidden="1">
      <c r="A8693" t="b">
        <f ca="1"/>
        <v>0</v>
      </c>
      <c r="B8693" t="b">
        <f ca="1"/>
        <v>0</v>
      </c>
      <c r="C8693" t="b">
        <f ca="1"/>
        <v>0</v>
      </c>
    </row>
    <row r="8694" spans="1:3" hidden="1">
      <c r="A8694" t="b">
        <f ca="1"/>
        <v>0</v>
      </c>
      <c r="B8694" t="b">
        <f ca="1"/>
        <v>0</v>
      </c>
      <c r="C8694" t="b">
        <f ca="1"/>
        <v>0</v>
      </c>
    </row>
    <row r="8695" spans="1:3" hidden="1">
      <c r="A8695" t="b">
        <f ca="1"/>
        <v>0</v>
      </c>
      <c r="B8695" t="b">
        <f ca="1"/>
        <v>0</v>
      </c>
      <c r="C8695" t="b">
        <f ca="1"/>
        <v>0</v>
      </c>
    </row>
    <row r="8696" spans="1:3" hidden="1">
      <c r="A8696" t="b">
        <f ca="1"/>
        <v>0</v>
      </c>
      <c r="B8696" t="b">
        <f ca="1"/>
        <v>0</v>
      </c>
      <c r="C8696" t="b">
        <f ca="1"/>
        <v>0</v>
      </c>
    </row>
    <row r="8697" spans="1:3" hidden="1">
      <c r="A8697" t="b">
        <f ca="1"/>
        <v>0</v>
      </c>
      <c r="B8697" t="b">
        <f ca="1"/>
        <v>0</v>
      </c>
      <c r="C8697" t="b">
        <f ca="1"/>
        <v>0</v>
      </c>
    </row>
    <row r="8698" spans="1:3" hidden="1">
      <c r="A8698" t="b">
        <f ca="1"/>
        <v>0</v>
      </c>
      <c r="B8698" t="b">
        <f ca="1"/>
        <v>0</v>
      </c>
      <c r="C8698" t="b">
        <f ca="1"/>
        <v>0</v>
      </c>
    </row>
    <row r="8699" spans="1:3" hidden="1">
      <c r="A8699" t="b">
        <f ca="1"/>
        <v>0</v>
      </c>
      <c r="B8699" t="b">
        <f ca="1"/>
        <v>0</v>
      </c>
      <c r="C8699" t="b">
        <f ca="1"/>
        <v>0</v>
      </c>
    </row>
    <row r="8700" spans="1:3" hidden="1">
      <c r="A8700" t="b">
        <f ca="1"/>
        <v>0</v>
      </c>
      <c r="B8700" t="b">
        <f ca="1"/>
        <v>0</v>
      </c>
      <c r="C8700" t="b">
        <f ca="1"/>
        <v>0</v>
      </c>
    </row>
    <row r="8701" spans="1:3" hidden="1">
      <c r="A8701" t="b">
        <f ca="1"/>
        <v>0</v>
      </c>
      <c r="B8701" t="b">
        <f ca="1"/>
        <v>0</v>
      </c>
      <c r="C8701" t="b">
        <f ca="1"/>
        <v>0</v>
      </c>
    </row>
    <row r="8702" spans="1:3" hidden="1">
      <c r="A8702" t="b">
        <f ca="1"/>
        <v>0</v>
      </c>
      <c r="B8702" t="b">
        <f ca="1"/>
        <v>0</v>
      </c>
      <c r="C8702" t="b">
        <f ca="1"/>
        <v>0</v>
      </c>
    </row>
    <row r="8703" spans="1:3" hidden="1">
      <c r="A8703" t="b">
        <f ca="1"/>
        <v>0</v>
      </c>
      <c r="B8703" t="b">
        <f ca="1"/>
        <v>0</v>
      </c>
      <c r="C8703" t="b">
        <f ca="1"/>
        <v>0</v>
      </c>
    </row>
    <row r="8704" spans="1:3" hidden="1">
      <c r="A8704" t="b">
        <f ca="1"/>
        <v>0</v>
      </c>
      <c r="B8704" t="b">
        <f ca="1"/>
        <v>0</v>
      </c>
      <c r="C8704" t="b">
        <f ca="1"/>
        <v>0</v>
      </c>
    </row>
    <row r="8705" spans="1:3" hidden="1">
      <c r="A8705" t="b">
        <f ca="1"/>
        <v>0</v>
      </c>
      <c r="B8705" t="b">
        <f ca="1"/>
        <v>0</v>
      </c>
      <c r="C8705" t="b">
        <f ca="1"/>
        <v>0</v>
      </c>
    </row>
    <row r="8706" spans="1:3" hidden="1">
      <c r="A8706" t="b">
        <f ca="1"/>
        <v>0</v>
      </c>
      <c r="B8706" t="b">
        <f ca="1"/>
        <v>0</v>
      </c>
      <c r="C8706" t="b">
        <f ca="1"/>
        <v>0</v>
      </c>
    </row>
    <row r="8707" spans="1:3" hidden="1">
      <c r="A8707" t="b">
        <f ca="1"/>
        <v>0</v>
      </c>
      <c r="B8707" t="b">
        <f ca="1"/>
        <v>0</v>
      </c>
      <c r="C8707" t="b">
        <f ca="1"/>
        <v>0</v>
      </c>
    </row>
    <row r="8708" spans="1:3" hidden="1">
      <c r="A8708" t="b">
        <f ca="1"/>
        <v>0</v>
      </c>
      <c r="B8708" t="b">
        <f ca="1"/>
        <v>0</v>
      </c>
      <c r="C8708" t="b">
        <f ca="1"/>
        <v>0</v>
      </c>
    </row>
    <row r="8709" spans="1:3" hidden="1">
      <c r="A8709" t="b">
        <f ca="1"/>
        <v>0</v>
      </c>
      <c r="B8709" t="b">
        <f ca="1"/>
        <v>0</v>
      </c>
      <c r="C8709" t="b">
        <f ca="1"/>
        <v>0</v>
      </c>
    </row>
    <row r="8710" spans="1:3" hidden="1">
      <c r="A8710" t="b">
        <f ca="1"/>
        <v>0</v>
      </c>
      <c r="B8710" t="b">
        <f ca="1"/>
        <v>0</v>
      </c>
      <c r="C8710" t="b">
        <f ca="1"/>
        <v>0</v>
      </c>
    </row>
    <row r="8711" spans="1:3" hidden="1">
      <c r="A8711" t="b">
        <f ca="1"/>
        <v>0</v>
      </c>
      <c r="B8711" t="b">
        <f ca="1"/>
        <v>0</v>
      </c>
      <c r="C8711" t="b">
        <f ca="1"/>
        <v>0</v>
      </c>
    </row>
    <row r="8712" spans="1:3" hidden="1">
      <c r="A8712" t="b">
        <f ca="1"/>
        <v>0</v>
      </c>
      <c r="B8712" t="b">
        <f ca="1"/>
        <v>0</v>
      </c>
      <c r="C8712" t="b">
        <f ca="1"/>
        <v>0</v>
      </c>
    </row>
    <row r="8713" spans="1:3" hidden="1">
      <c r="A8713" t="b">
        <f ca="1"/>
        <v>0</v>
      </c>
      <c r="B8713" t="b">
        <f ca="1"/>
        <v>0</v>
      </c>
      <c r="C8713" t="b">
        <f ca="1"/>
        <v>0</v>
      </c>
    </row>
    <row r="8714" spans="1:3" hidden="1">
      <c r="A8714" t="b">
        <f ca="1"/>
        <v>0</v>
      </c>
      <c r="B8714" t="b">
        <f ca="1"/>
        <v>0</v>
      </c>
      <c r="C8714" t="b">
        <f ca="1"/>
        <v>0</v>
      </c>
    </row>
    <row r="8715" spans="1:3" hidden="1">
      <c r="A8715" t="b">
        <f ca="1"/>
        <v>0</v>
      </c>
      <c r="B8715" t="b">
        <f ca="1"/>
        <v>0</v>
      </c>
      <c r="C8715" t="b">
        <f ca="1"/>
        <v>0</v>
      </c>
    </row>
    <row r="8716" spans="1:3" hidden="1">
      <c r="A8716" t="b">
        <f ca="1"/>
        <v>0</v>
      </c>
      <c r="B8716" t="b">
        <f ca="1"/>
        <v>0</v>
      </c>
      <c r="C8716" t="b">
        <f ca="1"/>
        <v>0</v>
      </c>
    </row>
    <row r="8717" spans="1:3" hidden="1">
      <c r="A8717" t="b">
        <f ca="1"/>
        <v>0</v>
      </c>
      <c r="B8717" t="b">
        <f ca="1"/>
        <v>0</v>
      </c>
      <c r="C8717" t="b">
        <f ca="1"/>
        <v>0</v>
      </c>
    </row>
    <row r="8718" spans="1:3" hidden="1">
      <c r="A8718" t="b">
        <f ca="1"/>
        <v>0</v>
      </c>
      <c r="B8718" t="b">
        <f ca="1"/>
        <v>0</v>
      </c>
      <c r="C8718" t="b">
        <f ca="1"/>
        <v>0</v>
      </c>
    </row>
    <row r="8719" spans="1:3" hidden="1">
      <c r="A8719" t="b">
        <f ca="1"/>
        <v>0</v>
      </c>
      <c r="B8719" t="b">
        <f ca="1"/>
        <v>0</v>
      </c>
      <c r="C8719" t="b">
        <f ca="1"/>
        <v>0</v>
      </c>
    </row>
    <row r="8720" spans="1:3" hidden="1">
      <c r="A8720" t="b">
        <f ca="1"/>
        <v>0</v>
      </c>
      <c r="B8720" t="b">
        <f ca="1"/>
        <v>0</v>
      </c>
      <c r="C8720" t="b">
        <f ca="1"/>
        <v>0</v>
      </c>
    </row>
    <row r="8721" spans="1:3" hidden="1">
      <c r="A8721" t="b">
        <f ca="1"/>
        <v>0</v>
      </c>
      <c r="B8721" t="b">
        <f ca="1"/>
        <v>0</v>
      </c>
      <c r="C8721" t="b">
        <f ca="1"/>
        <v>0</v>
      </c>
    </row>
    <row r="8722" spans="1:3" hidden="1">
      <c r="A8722" t="b">
        <f ca="1"/>
        <v>0</v>
      </c>
      <c r="B8722" t="b">
        <f ca="1"/>
        <v>0</v>
      </c>
      <c r="C8722" t="b">
        <f ca="1"/>
        <v>0</v>
      </c>
    </row>
    <row r="8723" spans="1:3" hidden="1">
      <c r="A8723" t="b">
        <f ca="1"/>
        <v>0</v>
      </c>
      <c r="B8723" t="b">
        <f ca="1"/>
        <v>0</v>
      </c>
      <c r="C8723" t="b">
        <f ca="1"/>
        <v>0</v>
      </c>
    </row>
    <row r="8724" spans="1:3" hidden="1">
      <c r="A8724" t="b">
        <f ca="1"/>
        <v>0</v>
      </c>
      <c r="B8724" t="b">
        <f ca="1"/>
        <v>0</v>
      </c>
      <c r="C8724" t="b">
        <f ca="1"/>
        <v>0</v>
      </c>
    </row>
    <row r="8725" spans="1:3" hidden="1">
      <c r="A8725" t="b">
        <f ca="1"/>
        <v>0</v>
      </c>
      <c r="B8725" t="b">
        <f ca="1"/>
        <v>0</v>
      </c>
      <c r="C8725" t="b">
        <f ca="1"/>
        <v>0</v>
      </c>
    </row>
    <row r="8726" spans="1:3" hidden="1">
      <c r="A8726" t="b">
        <f ca="1"/>
        <v>0</v>
      </c>
      <c r="B8726" t="b">
        <f ca="1"/>
        <v>0</v>
      </c>
      <c r="C8726" t="b">
        <f ca="1"/>
        <v>0</v>
      </c>
    </row>
    <row r="8727" spans="1:3" hidden="1">
      <c r="A8727" t="b">
        <f ca="1"/>
        <v>0</v>
      </c>
      <c r="B8727" t="b">
        <f ca="1"/>
        <v>0</v>
      </c>
      <c r="C8727" t="b">
        <f ca="1"/>
        <v>0</v>
      </c>
    </row>
    <row r="8728" spans="1:3" hidden="1">
      <c r="A8728" t="b">
        <f ca="1"/>
        <v>0</v>
      </c>
      <c r="B8728" t="b">
        <f ca="1"/>
        <v>0</v>
      </c>
      <c r="C8728" t="b">
        <f ca="1"/>
        <v>0</v>
      </c>
    </row>
    <row r="8729" spans="1:3" hidden="1">
      <c r="A8729" t="b">
        <f ca="1"/>
        <v>0</v>
      </c>
      <c r="B8729" t="b">
        <f ca="1"/>
        <v>0</v>
      </c>
      <c r="C8729" t="b">
        <f ca="1"/>
        <v>0</v>
      </c>
    </row>
    <row r="8730" spans="1:3" hidden="1">
      <c r="A8730" t="b">
        <f ca="1"/>
        <v>0</v>
      </c>
      <c r="B8730" t="b">
        <f ca="1"/>
        <v>0</v>
      </c>
      <c r="C8730" t="b">
        <f ca="1"/>
        <v>0</v>
      </c>
    </row>
    <row r="8731" spans="1:3" hidden="1">
      <c r="A8731" t="b">
        <f ca="1"/>
        <v>0</v>
      </c>
      <c r="B8731" t="b">
        <f ca="1"/>
        <v>0</v>
      </c>
      <c r="C8731" t="b">
        <f ca="1"/>
        <v>0</v>
      </c>
    </row>
    <row r="8732" spans="1:3" hidden="1">
      <c r="A8732" t="b">
        <f ca="1"/>
        <v>0</v>
      </c>
      <c r="B8732" t="b">
        <f ca="1"/>
        <v>0</v>
      </c>
      <c r="C8732" t="b">
        <f ca="1"/>
        <v>0</v>
      </c>
    </row>
    <row r="8733" spans="1:3" hidden="1">
      <c r="A8733" t="b">
        <f ca="1"/>
        <v>0</v>
      </c>
      <c r="B8733" t="b">
        <f ca="1"/>
        <v>0</v>
      </c>
      <c r="C8733" t="b">
        <f ca="1"/>
        <v>0</v>
      </c>
    </row>
    <row r="8734" spans="1:3" hidden="1">
      <c r="A8734" t="b">
        <f ca="1"/>
        <v>0</v>
      </c>
      <c r="B8734" t="b">
        <f ca="1"/>
        <v>0</v>
      </c>
      <c r="C8734" t="b">
        <f ca="1"/>
        <v>0</v>
      </c>
    </row>
    <row r="8735" spans="1:3" hidden="1">
      <c r="A8735" t="b">
        <f ca="1"/>
        <v>0</v>
      </c>
      <c r="B8735" t="b">
        <f ca="1"/>
        <v>0</v>
      </c>
      <c r="C8735" t="b">
        <f ca="1"/>
        <v>0</v>
      </c>
    </row>
    <row r="8736" spans="1:3" hidden="1">
      <c r="A8736" t="b">
        <f ca="1"/>
        <v>0</v>
      </c>
      <c r="B8736" t="b">
        <f ca="1"/>
        <v>0</v>
      </c>
      <c r="C8736" t="b">
        <f ca="1"/>
        <v>0</v>
      </c>
    </row>
    <row r="8737" spans="1:3" hidden="1">
      <c r="A8737" t="b">
        <f ca="1"/>
        <v>0</v>
      </c>
      <c r="B8737" t="b">
        <f ca="1"/>
        <v>0</v>
      </c>
      <c r="C8737" t="b">
        <f ca="1"/>
        <v>0</v>
      </c>
    </row>
    <row r="8738" spans="1:3" hidden="1">
      <c r="A8738" t="b">
        <f ca="1"/>
        <v>0</v>
      </c>
      <c r="B8738" t="b">
        <f ca="1"/>
        <v>0</v>
      </c>
      <c r="C8738" t="b">
        <f ca="1"/>
        <v>0</v>
      </c>
    </row>
    <row r="8739" spans="1:3" hidden="1">
      <c r="A8739" t="b">
        <f ca="1"/>
        <v>0</v>
      </c>
      <c r="B8739" t="b">
        <f ca="1"/>
        <v>0</v>
      </c>
      <c r="C8739" t="b">
        <f ca="1"/>
        <v>0</v>
      </c>
    </row>
    <row r="8740" spans="1:3" hidden="1">
      <c r="A8740" t="b">
        <f ca="1"/>
        <v>0</v>
      </c>
      <c r="B8740" t="b">
        <f ca="1"/>
        <v>0</v>
      </c>
      <c r="C8740" t="b">
        <f ca="1"/>
        <v>0</v>
      </c>
    </row>
    <row r="8741" spans="1:3" hidden="1">
      <c r="A8741" t="b">
        <f ca="1"/>
        <v>0</v>
      </c>
      <c r="B8741" t="b">
        <f ca="1"/>
        <v>0</v>
      </c>
      <c r="C8741" t="b">
        <f ca="1"/>
        <v>0</v>
      </c>
    </row>
    <row r="8742" spans="1:3" hidden="1">
      <c r="A8742" t="b">
        <f ca="1"/>
        <v>0</v>
      </c>
      <c r="B8742" t="b">
        <f ca="1"/>
        <v>0</v>
      </c>
      <c r="C8742" t="b">
        <f ca="1"/>
        <v>0</v>
      </c>
    </row>
    <row r="8743" spans="1:3" hidden="1">
      <c r="A8743" t="b">
        <f ca="1"/>
        <v>0</v>
      </c>
      <c r="B8743" t="b">
        <f ca="1"/>
        <v>0</v>
      </c>
      <c r="C8743" t="b">
        <f ca="1"/>
        <v>0</v>
      </c>
    </row>
    <row r="8744" spans="1:3" hidden="1">
      <c r="A8744" t="b">
        <f ca="1"/>
        <v>0</v>
      </c>
      <c r="B8744" t="b">
        <f ca="1"/>
        <v>0</v>
      </c>
      <c r="C8744" t="b">
        <f ca="1"/>
        <v>0</v>
      </c>
    </row>
    <row r="8745" spans="1:3" hidden="1">
      <c r="A8745" t="b">
        <f ca="1"/>
        <v>0</v>
      </c>
      <c r="B8745" t="b">
        <f ca="1"/>
        <v>0</v>
      </c>
      <c r="C8745" t="b">
        <f ca="1"/>
        <v>0</v>
      </c>
    </row>
    <row r="8746" spans="1:3" hidden="1">
      <c r="A8746" t="b">
        <f ca="1"/>
        <v>0</v>
      </c>
      <c r="B8746" t="b">
        <f ca="1"/>
        <v>0</v>
      </c>
      <c r="C8746" t="b">
        <f ca="1"/>
        <v>0</v>
      </c>
    </row>
    <row r="8747" spans="1:3" hidden="1">
      <c r="A8747" t="b">
        <f ca="1"/>
        <v>0</v>
      </c>
      <c r="B8747" t="b">
        <f ca="1"/>
        <v>0</v>
      </c>
      <c r="C8747" t="b">
        <f ca="1"/>
        <v>0</v>
      </c>
    </row>
    <row r="8748" spans="1:3" hidden="1">
      <c r="A8748" t="b">
        <f ca="1"/>
        <v>0</v>
      </c>
      <c r="B8748" t="b">
        <f ca="1"/>
        <v>0</v>
      </c>
      <c r="C8748" t="b">
        <f ca="1"/>
        <v>0</v>
      </c>
    </row>
    <row r="8749" spans="1:3" hidden="1">
      <c r="A8749" t="b">
        <f ca="1"/>
        <v>0</v>
      </c>
      <c r="B8749" t="b">
        <f ca="1"/>
        <v>0</v>
      </c>
      <c r="C8749" t="b">
        <f ca="1"/>
        <v>0</v>
      </c>
    </row>
    <row r="8750" spans="1:3" hidden="1">
      <c r="A8750" t="b">
        <f ca="1"/>
        <v>0</v>
      </c>
      <c r="B8750" t="b">
        <f ca="1"/>
        <v>0</v>
      </c>
      <c r="C8750" t="b">
        <f ca="1"/>
        <v>0</v>
      </c>
    </row>
    <row r="8751" spans="1:3" hidden="1">
      <c r="A8751" t="b">
        <f ca="1"/>
        <v>0</v>
      </c>
      <c r="B8751" t="b">
        <f ca="1"/>
        <v>0</v>
      </c>
      <c r="C8751" t="b">
        <f ca="1"/>
        <v>0</v>
      </c>
    </row>
    <row r="8752" spans="1:3" hidden="1">
      <c r="A8752" t="b">
        <f ca="1"/>
        <v>0</v>
      </c>
      <c r="B8752" t="b">
        <f ca="1"/>
        <v>0</v>
      </c>
      <c r="C8752" t="b">
        <f ca="1"/>
        <v>0</v>
      </c>
    </row>
    <row r="8753" spans="1:3" hidden="1">
      <c r="A8753" t="b">
        <f ca="1"/>
        <v>0</v>
      </c>
      <c r="B8753" t="b">
        <f ca="1"/>
        <v>0</v>
      </c>
      <c r="C8753" t="b">
        <f ca="1"/>
        <v>0</v>
      </c>
    </row>
    <row r="8754" spans="1:3" hidden="1">
      <c r="A8754" t="b">
        <f ca="1"/>
        <v>0</v>
      </c>
      <c r="B8754" t="b">
        <f ca="1"/>
        <v>0</v>
      </c>
      <c r="C8754" t="b">
        <f ca="1"/>
        <v>0</v>
      </c>
    </row>
    <row r="8755" spans="1:3" hidden="1">
      <c r="A8755" t="b">
        <f ca="1"/>
        <v>0</v>
      </c>
      <c r="B8755" t="b">
        <f ca="1"/>
        <v>0</v>
      </c>
      <c r="C8755" t="b">
        <f ca="1"/>
        <v>0</v>
      </c>
    </row>
    <row r="8756" spans="1:3" hidden="1">
      <c r="A8756" t="b">
        <f ca="1"/>
        <v>0</v>
      </c>
      <c r="B8756" t="b">
        <f ca="1"/>
        <v>0</v>
      </c>
      <c r="C8756" t="b">
        <f ca="1"/>
        <v>0</v>
      </c>
    </row>
    <row r="8757" spans="1:3" hidden="1">
      <c r="A8757" t="b">
        <f ca="1"/>
        <v>0</v>
      </c>
      <c r="B8757" t="b">
        <f ca="1"/>
        <v>0</v>
      </c>
      <c r="C8757" t="b">
        <f ca="1"/>
        <v>0</v>
      </c>
    </row>
    <row r="8758" spans="1:3" hidden="1">
      <c r="A8758" t="b">
        <f ca="1"/>
        <v>0</v>
      </c>
      <c r="B8758" t="b">
        <f ca="1"/>
        <v>0</v>
      </c>
      <c r="C8758" t="b">
        <f ca="1"/>
        <v>0</v>
      </c>
    </row>
    <row r="8759" spans="1:3" hidden="1">
      <c r="A8759" t="b">
        <f ca="1"/>
        <v>0</v>
      </c>
      <c r="B8759" t="b">
        <f ca="1"/>
        <v>0</v>
      </c>
      <c r="C8759" t="b">
        <f ca="1"/>
        <v>0</v>
      </c>
    </row>
    <row r="8760" spans="1:3" hidden="1">
      <c r="A8760" t="b">
        <f ca="1"/>
        <v>0</v>
      </c>
      <c r="B8760" t="b">
        <f ca="1"/>
        <v>0</v>
      </c>
      <c r="C8760" t="b">
        <f ca="1"/>
        <v>0</v>
      </c>
    </row>
    <row r="8761" spans="1:3" hidden="1">
      <c r="A8761" t="b">
        <f ca="1"/>
        <v>0</v>
      </c>
      <c r="B8761" t="b">
        <f ca="1"/>
        <v>0</v>
      </c>
      <c r="C8761" t="b">
        <f ca="1"/>
        <v>0</v>
      </c>
    </row>
    <row r="8762" spans="1:3" hidden="1">
      <c r="A8762" t="b">
        <f ca="1"/>
        <v>0</v>
      </c>
      <c r="B8762" t="b">
        <f ca="1"/>
        <v>0</v>
      </c>
      <c r="C8762" t="b">
        <f ca="1"/>
        <v>0</v>
      </c>
    </row>
    <row r="8763" spans="1:3" hidden="1">
      <c r="A8763" t="b">
        <f ca="1"/>
        <v>0</v>
      </c>
      <c r="B8763" t="b">
        <f ca="1"/>
        <v>0</v>
      </c>
      <c r="C8763" t="b">
        <f ca="1"/>
        <v>0</v>
      </c>
    </row>
    <row r="8764" spans="1:3" hidden="1">
      <c r="A8764" t="b">
        <f ca="1"/>
        <v>0</v>
      </c>
      <c r="B8764" t="b">
        <f ca="1"/>
        <v>0</v>
      </c>
      <c r="C8764" t="b">
        <f ca="1"/>
        <v>0</v>
      </c>
    </row>
    <row r="8765" spans="1:3" hidden="1">
      <c r="A8765" t="b">
        <f ca="1"/>
        <v>0</v>
      </c>
      <c r="B8765" t="b">
        <f ca="1"/>
        <v>0</v>
      </c>
      <c r="C8765" t="b">
        <f ca="1"/>
        <v>0</v>
      </c>
    </row>
    <row r="8766" spans="1:3" hidden="1">
      <c r="A8766" t="b">
        <f ca="1"/>
        <v>0</v>
      </c>
      <c r="B8766" t="b">
        <f ca="1"/>
        <v>0</v>
      </c>
      <c r="C8766" t="b">
        <f ca="1"/>
        <v>0</v>
      </c>
    </row>
    <row r="8767" spans="1:3" hidden="1">
      <c r="A8767" t="b">
        <f ca="1"/>
        <v>0</v>
      </c>
      <c r="B8767" t="b">
        <f ca="1"/>
        <v>0</v>
      </c>
      <c r="C8767" t="b">
        <f ca="1"/>
        <v>0</v>
      </c>
    </row>
    <row r="8768" spans="1:3" hidden="1">
      <c r="A8768" t="b">
        <f ca="1"/>
        <v>0</v>
      </c>
      <c r="B8768" t="b">
        <f ca="1"/>
        <v>0</v>
      </c>
      <c r="C8768" t="b">
        <f ca="1"/>
        <v>0</v>
      </c>
    </row>
    <row r="8769" spans="1:3" hidden="1">
      <c r="A8769" t="b">
        <f ca="1"/>
        <v>0</v>
      </c>
      <c r="B8769" t="b">
        <f ca="1"/>
        <v>0</v>
      </c>
      <c r="C8769" t="b">
        <f ca="1"/>
        <v>0</v>
      </c>
    </row>
    <row r="8770" spans="1:3" hidden="1">
      <c r="A8770" t="b">
        <f ca="1"/>
        <v>0</v>
      </c>
      <c r="B8770" t="b">
        <f ca="1"/>
        <v>0</v>
      </c>
      <c r="C8770" t="b">
        <f ca="1"/>
        <v>0</v>
      </c>
    </row>
    <row r="8771" spans="1:3" hidden="1">
      <c r="A8771" t="b">
        <f ca="1"/>
        <v>0</v>
      </c>
      <c r="B8771" t="b">
        <f ca="1"/>
        <v>0</v>
      </c>
      <c r="C8771" t="b">
        <f ca="1"/>
        <v>0</v>
      </c>
    </row>
    <row r="8772" spans="1:3" hidden="1">
      <c r="A8772" t="b">
        <f ca="1"/>
        <v>0</v>
      </c>
      <c r="B8772" t="b">
        <f ca="1"/>
        <v>0</v>
      </c>
      <c r="C8772" t="b">
        <f ca="1"/>
        <v>0</v>
      </c>
    </row>
    <row r="8773" spans="1:3" hidden="1">
      <c r="A8773" t="b">
        <f ca="1"/>
        <v>0</v>
      </c>
      <c r="B8773" t="b">
        <f ca="1"/>
        <v>0</v>
      </c>
      <c r="C8773" t="b">
        <f ca="1"/>
        <v>0</v>
      </c>
    </row>
    <row r="8774" spans="1:3" hidden="1">
      <c r="A8774" t="b">
        <f ca="1"/>
        <v>0</v>
      </c>
      <c r="B8774" t="b">
        <f ca="1"/>
        <v>0</v>
      </c>
      <c r="C8774" t="b">
        <f ca="1"/>
        <v>0</v>
      </c>
    </row>
    <row r="8775" spans="1:3" hidden="1">
      <c r="A8775" t="b">
        <f ca="1"/>
        <v>0</v>
      </c>
      <c r="B8775" t="b">
        <f ca="1"/>
        <v>0</v>
      </c>
      <c r="C8775" t="b">
        <f ca="1"/>
        <v>0</v>
      </c>
    </row>
    <row r="8776" spans="1:3" hidden="1">
      <c r="A8776" t="b">
        <f ca="1"/>
        <v>0</v>
      </c>
      <c r="B8776" t="b">
        <f ca="1"/>
        <v>0</v>
      </c>
      <c r="C8776" t="b">
        <f ca="1"/>
        <v>0</v>
      </c>
    </row>
    <row r="8777" spans="1:3" hidden="1">
      <c r="A8777" t="b">
        <f ca="1"/>
        <v>0</v>
      </c>
      <c r="B8777" t="b">
        <f ca="1"/>
        <v>0</v>
      </c>
      <c r="C8777" t="b">
        <f ca="1"/>
        <v>0</v>
      </c>
    </row>
    <row r="8778" spans="1:3" hidden="1">
      <c r="A8778" t="b">
        <f ca="1"/>
        <v>0</v>
      </c>
      <c r="B8778" t="b">
        <f ca="1"/>
        <v>0</v>
      </c>
      <c r="C8778" t="b">
        <f ca="1"/>
        <v>0</v>
      </c>
    </row>
    <row r="8779" spans="1:3" hidden="1">
      <c r="A8779" t="b">
        <f ca="1"/>
        <v>0</v>
      </c>
      <c r="B8779" t="b">
        <f ca="1"/>
        <v>0</v>
      </c>
      <c r="C8779" t="b">
        <f ca="1"/>
        <v>0</v>
      </c>
    </row>
    <row r="8780" spans="1:3" hidden="1">
      <c r="A8780" t="b">
        <f ca="1"/>
        <v>0</v>
      </c>
      <c r="B8780" t="b">
        <f ca="1"/>
        <v>0</v>
      </c>
      <c r="C8780" t="b">
        <f ca="1"/>
        <v>0</v>
      </c>
    </row>
    <row r="8781" spans="1:3" hidden="1">
      <c r="A8781" t="b">
        <f ca="1"/>
        <v>0</v>
      </c>
      <c r="B8781" t="b">
        <f ca="1"/>
        <v>0</v>
      </c>
      <c r="C8781" t="b">
        <f ca="1"/>
        <v>0</v>
      </c>
    </row>
    <row r="8782" spans="1:3" hidden="1">
      <c r="A8782" t="b">
        <f ca="1"/>
        <v>0</v>
      </c>
      <c r="B8782" t="b">
        <f ca="1"/>
        <v>0</v>
      </c>
      <c r="C8782" t="b">
        <f ca="1"/>
        <v>0</v>
      </c>
    </row>
    <row r="8783" spans="1:3" hidden="1">
      <c r="A8783" t="b">
        <f ca="1"/>
        <v>0</v>
      </c>
      <c r="B8783" t="b">
        <f ca="1"/>
        <v>0</v>
      </c>
      <c r="C8783" t="b">
        <f ca="1"/>
        <v>0</v>
      </c>
    </row>
    <row r="8784" spans="1:3" hidden="1">
      <c r="A8784" t="b">
        <f ca="1"/>
        <v>0</v>
      </c>
      <c r="B8784" t="b">
        <f ca="1"/>
        <v>0</v>
      </c>
      <c r="C8784" t="b">
        <f ca="1"/>
        <v>0</v>
      </c>
    </row>
    <row r="8785" spans="1:3" hidden="1">
      <c r="A8785" t="b">
        <f ca="1"/>
        <v>0</v>
      </c>
      <c r="B8785" t="b">
        <f ca="1"/>
        <v>0</v>
      </c>
      <c r="C8785" t="b">
        <f ca="1"/>
        <v>0</v>
      </c>
    </row>
    <row r="8786" spans="1:3" hidden="1">
      <c r="A8786" t="b">
        <f ca="1"/>
        <v>0</v>
      </c>
      <c r="B8786" t="b">
        <f ca="1"/>
        <v>0</v>
      </c>
      <c r="C8786" t="b">
        <f ca="1"/>
        <v>0</v>
      </c>
    </row>
    <row r="8787" spans="1:3" hidden="1">
      <c r="A8787" t="b">
        <f ca="1"/>
        <v>0</v>
      </c>
      <c r="B8787" t="b">
        <f ca="1"/>
        <v>0</v>
      </c>
      <c r="C8787" t="b">
        <f ca="1"/>
        <v>0</v>
      </c>
    </row>
    <row r="8788" spans="1:3" hidden="1">
      <c r="A8788" t="b">
        <f ca="1"/>
        <v>0</v>
      </c>
      <c r="B8788" t="b">
        <f ca="1"/>
        <v>0</v>
      </c>
      <c r="C8788" t="b">
        <f ca="1"/>
        <v>0</v>
      </c>
    </row>
    <row r="8789" spans="1:3" hidden="1">
      <c r="A8789" t="b">
        <f ca="1"/>
        <v>0</v>
      </c>
      <c r="B8789" t="b">
        <f ca="1"/>
        <v>0</v>
      </c>
      <c r="C8789" t="b">
        <f ca="1"/>
        <v>0</v>
      </c>
    </row>
    <row r="8790" spans="1:3" hidden="1">
      <c r="A8790" t="b">
        <f ca="1"/>
        <v>0</v>
      </c>
      <c r="B8790" t="b">
        <f ca="1"/>
        <v>0</v>
      </c>
      <c r="C8790" t="b">
        <f ca="1"/>
        <v>0</v>
      </c>
    </row>
    <row r="8791" spans="1:3" hidden="1">
      <c r="A8791" t="b">
        <f ca="1"/>
        <v>0</v>
      </c>
      <c r="B8791" t="b">
        <f ca="1"/>
        <v>0</v>
      </c>
      <c r="C8791" t="b">
        <f ca="1"/>
        <v>0</v>
      </c>
    </row>
    <row r="8792" spans="1:3" hidden="1">
      <c r="A8792" t="b">
        <f ca="1"/>
        <v>0</v>
      </c>
      <c r="B8792" t="b">
        <f ca="1"/>
        <v>0</v>
      </c>
      <c r="C8792" t="b">
        <f ca="1"/>
        <v>0</v>
      </c>
    </row>
    <row r="8793" spans="1:3" hidden="1">
      <c r="A8793" t="b">
        <f ca="1"/>
        <v>0</v>
      </c>
      <c r="B8793" t="b">
        <f ca="1"/>
        <v>0</v>
      </c>
      <c r="C8793" t="b">
        <f ca="1"/>
        <v>0</v>
      </c>
    </row>
    <row r="8794" spans="1:3" hidden="1">
      <c r="A8794" t="b">
        <f ca="1"/>
        <v>0</v>
      </c>
      <c r="B8794" t="b">
        <f ca="1"/>
        <v>0</v>
      </c>
      <c r="C8794" t="b">
        <f ca="1"/>
        <v>0</v>
      </c>
    </row>
    <row r="8795" spans="1:3" hidden="1">
      <c r="A8795" t="b">
        <f ca="1"/>
        <v>0</v>
      </c>
      <c r="B8795" t="b">
        <f ca="1"/>
        <v>0</v>
      </c>
      <c r="C8795" t="b">
        <f ca="1"/>
        <v>0</v>
      </c>
    </row>
    <row r="8796" spans="1:3" hidden="1">
      <c r="A8796" t="b">
        <f ca="1"/>
        <v>0</v>
      </c>
      <c r="B8796" t="b">
        <f ca="1"/>
        <v>0</v>
      </c>
      <c r="C8796" t="b">
        <f ca="1"/>
        <v>0</v>
      </c>
    </row>
    <row r="8797" spans="1:3" hidden="1">
      <c r="A8797" t="b">
        <f ca="1"/>
        <v>0</v>
      </c>
      <c r="B8797" t="b">
        <f ca="1"/>
        <v>0</v>
      </c>
      <c r="C8797" t="b">
        <f ca="1"/>
        <v>0</v>
      </c>
    </row>
    <row r="8798" spans="1:3" hidden="1">
      <c r="A8798" t="b">
        <f ca="1"/>
        <v>0</v>
      </c>
      <c r="B8798" t="b">
        <f ca="1"/>
        <v>0</v>
      </c>
      <c r="C8798" t="b">
        <f ca="1"/>
        <v>0</v>
      </c>
    </row>
    <row r="8799" spans="1:3" hidden="1">
      <c r="A8799" t="b">
        <f ca="1"/>
        <v>0</v>
      </c>
      <c r="B8799" t="b">
        <f ca="1"/>
        <v>0</v>
      </c>
      <c r="C8799" t="b">
        <f ca="1"/>
        <v>0</v>
      </c>
    </row>
    <row r="8800" spans="1:3" hidden="1">
      <c r="A8800" t="b">
        <f ca="1"/>
        <v>0</v>
      </c>
      <c r="B8800" t="b">
        <f ca="1"/>
        <v>0</v>
      </c>
      <c r="C8800" t="b">
        <f ca="1"/>
        <v>0</v>
      </c>
    </row>
    <row r="8801" spans="1:3" hidden="1">
      <c r="A8801" t="b">
        <f ca="1"/>
        <v>0</v>
      </c>
      <c r="B8801" t="b">
        <f ca="1"/>
        <v>0</v>
      </c>
      <c r="C8801" t="b">
        <f ca="1"/>
        <v>0</v>
      </c>
    </row>
    <row r="8802" spans="1:3" hidden="1">
      <c r="A8802" t="b">
        <f ca="1"/>
        <v>0</v>
      </c>
      <c r="B8802" t="b">
        <f ca="1"/>
        <v>0</v>
      </c>
      <c r="C8802" t="b">
        <f ca="1"/>
        <v>0</v>
      </c>
    </row>
    <row r="8803" spans="1:3" hidden="1">
      <c r="A8803" t="b">
        <f ca="1"/>
        <v>0</v>
      </c>
      <c r="B8803" t="b">
        <f ca="1"/>
        <v>0</v>
      </c>
      <c r="C8803" t="b">
        <f ca="1"/>
        <v>0</v>
      </c>
    </row>
    <row r="8804" spans="1:3" hidden="1">
      <c r="A8804" t="b">
        <f ca="1"/>
        <v>0</v>
      </c>
      <c r="B8804" t="b">
        <f ca="1"/>
        <v>0</v>
      </c>
      <c r="C8804" t="b">
        <f ca="1"/>
        <v>0</v>
      </c>
    </row>
    <row r="8805" spans="1:3" hidden="1">
      <c r="A8805" t="b">
        <f ca="1"/>
        <v>0</v>
      </c>
      <c r="B8805" t="b">
        <f ca="1"/>
        <v>0</v>
      </c>
      <c r="C8805" t="b">
        <f ca="1"/>
        <v>0</v>
      </c>
    </row>
    <row r="8806" spans="1:3" hidden="1">
      <c r="A8806" t="b">
        <f ca="1"/>
        <v>0</v>
      </c>
      <c r="B8806" t="b">
        <f ca="1"/>
        <v>0</v>
      </c>
      <c r="C8806" t="b">
        <f ca="1"/>
        <v>0</v>
      </c>
    </row>
    <row r="8807" spans="1:3" hidden="1">
      <c r="A8807" t="b">
        <f ca="1"/>
        <v>0</v>
      </c>
      <c r="B8807" t="b">
        <f ca="1"/>
        <v>0</v>
      </c>
      <c r="C8807" t="b">
        <f ca="1"/>
        <v>0</v>
      </c>
    </row>
    <row r="8808" spans="1:3" hidden="1">
      <c r="A8808" t="b">
        <f ca="1"/>
        <v>0</v>
      </c>
      <c r="B8808" t="b">
        <f ca="1"/>
        <v>0</v>
      </c>
      <c r="C8808" t="b">
        <f ca="1"/>
        <v>0</v>
      </c>
    </row>
    <row r="8809" spans="1:3" hidden="1">
      <c r="A8809" t="b">
        <f ca="1"/>
        <v>0</v>
      </c>
      <c r="B8809" t="b">
        <f ca="1"/>
        <v>0</v>
      </c>
      <c r="C8809" t="b">
        <f ca="1"/>
        <v>0</v>
      </c>
    </row>
    <row r="8810" spans="1:3" hidden="1">
      <c r="A8810" t="b">
        <f ca="1"/>
        <v>0</v>
      </c>
      <c r="B8810" t="b">
        <f ca="1"/>
        <v>0</v>
      </c>
      <c r="C8810" t="b">
        <f ca="1"/>
        <v>0</v>
      </c>
    </row>
    <row r="8811" spans="1:3" hidden="1">
      <c r="A8811" t="b">
        <f ca="1"/>
        <v>0</v>
      </c>
      <c r="B8811" t="b">
        <f ca="1"/>
        <v>0</v>
      </c>
      <c r="C8811" t="b">
        <f ca="1"/>
        <v>0</v>
      </c>
    </row>
    <row r="8812" spans="1:3" hidden="1">
      <c r="A8812" t="b">
        <f ca="1"/>
        <v>0</v>
      </c>
      <c r="B8812" t="b">
        <f ca="1"/>
        <v>0</v>
      </c>
      <c r="C8812" t="b">
        <f ca="1"/>
        <v>0</v>
      </c>
    </row>
    <row r="8813" spans="1:3" hidden="1">
      <c r="A8813" t="b">
        <f ca="1"/>
        <v>0</v>
      </c>
      <c r="B8813" t="b">
        <f ca="1"/>
        <v>0</v>
      </c>
      <c r="C8813" t="b">
        <f ca="1"/>
        <v>0</v>
      </c>
    </row>
    <row r="8814" spans="1:3" hidden="1">
      <c r="A8814" t="b">
        <f ca="1"/>
        <v>0</v>
      </c>
      <c r="B8814" t="b">
        <f ca="1"/>
        <v>0</v>
      </c>
      <c r="C8814" t="b">
        <f ca="1"/>
        <v>0</v>
      </c>
    </row>
    <row r="8815" spans="1:3" hidden="1">
      <c r="A8815" t="b">
        <f ca="1"/>
        <v>0</v>
      </c>
      <c r="B8815" t="b">
        <f ca="1"/>
        <v>0</v>
      </c>
      <c r="C8815" t="b">
        <f ca="1"/>
        <v>0</v>
      </c>
    </row>
    <row r="8816" spans="1:3" hidden="1">
      <c r="A8816" t="b">
        <f ca="1"/>
        <v>0</v>
      </c>
      <c r="B8816" t="b">
        <f ca="1"/>
        <v>0</v>
      </c>
      <c r="C8816" t="b">
        <f ca="1"/>
        <v>0</v>
      </c>
    </row>
    <row r="8817" spans="1:3" hidden="1">
      <c r="A8817" t="b">
        <f ca="1"/>
        <v>0</v>
      </c>
      <c r="B8817" t="b">
        <f ca="1"/>
        <v>0</v>
      </c>
      <c r="C8817" t="b">
        <f ca="1"/>
        <v>0</v>
      </c>
    </row>
    <row r="8818" spans="1:3" hidden="1">
      <c r="A8818" t="b">
        <f ca="1"/>
        <v>0</v>
      </c>
      <c r="B8818" t="b">
        <f ca="1"/>
        <v>0</v>
      </c>
      <c r="C8818" t="b">
        <f ca="1"/>
        <v>0</v>
      </c>
    </row>
    <row r="8819" spans="1:3" hidden="1">
      <c r="A8819" t="b">
        <f ca="1"/>
        <v>0</v>
      </c>
      <c r="B8819" t="b">
        <f ca="1"/>
        <v>0</v>
      </c>
      <c r="C8819" t="b">
        <f ca="1"/>
        <v>0</v>
      </c>
    </row>
    <row r="8820" spans="1:3" hidden="1">
      <c r="A8820" t="b">
        <f ca="1"/>
        <v>0</v>
      </c>
      <c r="B8820" t="b">
        <f ca="1"/>
        <v>0</v>
      </c>
      <c r="C8820" t="b">
        <f ca="1"/>
        <v>0</v>
      </c>
    </row>
    <row r="8821" spans="1:3" hidden="1">
      <c r="A8821" t="b">
        <f ca="1"/>
        <v>0</v>
      </c>
      <c r="B8821" t="b">
        <f ca="1"/>
        <v>0</v>
      </c>
      <c r="C8821" t="b">
        <f ca="1"/>
        <v>0</v>
      </c>
    </row>
    <row r="8822" spans="1:3" hidden="1">
      <c r="A8822" t="b">
        <f ca="1"/>
        <v>0</v>
      </c>
      <c r="B8822" t="b">
        <f ca="1"/>
        <v>0</v>
      </c>
      <c r="C8822" t="b">
        <f ca="1"/>
        <v>0</v>
      </c>
    </row>
    <row r="8823" spans="1:3" hidden="1">
      <c r="A8823" t="b">
        <f ca="1"/>
        <v>0</v>
      </c>
      <c r="B8823" t="b">
        <f ca="1"/>
        <v>0</v>
      </c>
      <c r="C8823" t="b">
        <f ca="1"/>
        <v>0</v>
      </c>
    </row>
    <row r="8824" spans="1:3" hidden="1">
      <c r="A8824" t="b">
        <f ca="1"/>
        <v>0</v>
      </c>
      <c r="B8824" t="b">
        <f ca="1"/>
        <v>0</v>
      </c>
      <c r="C8824" t="b">
        <f ca="1"/>
        <v>0</v>
      </c>
    </row>
    <row r="8825" spans="1:3" hidden="1">
      <c r="A8825" t="b">
        <f ca="1"/>
        <v>0</v>
      </c>
      <c r="B8825" t="b">
        <f ca="1"/>
        <v>0</v>
      </c>
      <c r="C8825" t="b">
        <f ca="1"/>
        <v>0</v>
      </c>
    </row>
    <row r="8826" spans="1:3" hidden="1">
      <c r="A8826" t="b">
        <f ca="1"/>
        <v>0</v>
      </c>
      <c r="B8826" t="b">
        <f ca="1"/>
        <v>0</v>
      </c>
      <c r="C8826" t="b">
        <f ca="1"/>
        <v>0</v>
      </c>
    </row>
    <row r="8827" spans="1:3" hidden="1">
      <c r="A8827" t="b">
        <f ca="1"/>
        <v>0</v>
      </c>
      <c r="B8827" t="b">
        <f ca="1"/>
        <v>0</v>
      </c>
      <c r="C8827" t="b">
        <f ca="1"/>
        <v>0</v>
      </c>
    </row>
    <row r="8828" spans="1:3" hidden="1">
      <c r="A8828" t="b">
        <f ca="1"/>
        <v>0</v>
      </c>
      <c r="B8828" t="b">
        <f ca="1"/>
        <v>0</v>
      </c>
      <c r="C8828" t="b">
        <f ca="1"/>
        <v>0</v>
      </c>
    </row>
    <row r="8829" spans="1:3" hidden="1">
      <c r="A8829" t="b">
        <f ca="1"/>
        <v>0</v>
      </c>
      <c r="B8829" t="b">
        <f ca="1"/>
        <v>0</v>
      </c>
      <c r="C8829" t="b">
        <f ca="1"/>
        <v>0</v>
      </c>
    </row>
    <row r="8830" spans="1:3" hidden="1">
      <c r="A8830" t="b">
        <f ca="1"/>
        <v>0</v>
      </c>
      <c r="B8830" t="b">
        <f ca="1"/>
        <v>0</v>
      </c>
      <c r="C8830" t="b">
        <f ca="1"/>
        <v>0</v>
      </c>
    </row>
    <row r="8831" spans="1:3" hidden="1">
      <c r="A8831" t="b">
        <f ca="1"/>
        <v>0</v>
      </c>
      <c r="B8831" t="b">
        <f ca="1"/>
        <v>0</v>
      </c>
      <c r="C8831" t="b">
        <f ca="1"/>
        <v>0</v>
      </c>
    </row>
    <row r="8832" spans="1:3" hidden="1">
      <c r="A8832" t="b">
        <f ca="1"/>
        <v>0</v>
      </c>
      <c r="B8832" t="b">
        <f ca="1"/>
        <v>0</v>
      </c>
      <c r="C8832" t="b">
        <f ca="1"/>
        <v>0</v>
      </c>
    </row>
    <row r="8833" spans="1:3" hidden="1">
      <c r="A8833" t="b">
        <f ca="1"/>
        <v>0</v>
      </c>
      <c r="B8833" t="b">
        <f ca="1"/>
        <v>0</v>
      </c>
      <c r="C8833" t="b">
        <f ca="1"/>
        <v>0</v>
      </c>
    </row>
    <row r="8834" spans="1:3" hidden="1">
      <c r="A8834" t="b">
        <f ca="1"/>
        <v>0</v>
      </c>
      <c r="B8834" t="b">
        <f ca="1"/>
        <v>0</v>
      </c>
      <c r="C8834" t="b">
        <f ca="1"/>
        <v>0</v>
      </c>
    </row>
    <row r="8835" spans="1:3" hidden="1">
      <c r="A8835" t="b">
        <f ca="1"/>
        <v>0</v>
      </c>
      <c r="B8835" t="b">
        <f ca="1"/>
        <v>0</v>
      </c>
      <c r="C8835" t="b">
        <f ca="1"/>
        <v>0</v>
      </c>
    </row>
    <row r="8836" spans="1:3" hidden="1">
      <c r="A8836" t="b">
        <f ca="1"/>
        <v>0</v>
      </c>
      <c r="B8836" t="b">
        <f ca="1"/>
        <v>0</v>
      </c>
      <c r="C8836" t="b">
        <f ca="1"/>
        <v>0</v>
      </c>
    </row>
    <row r="8837" spans="1:3" hidden="1">
      <c r="A8837" t="b">
        <f ca="1"/>
        <v>0</v>
      </c>
      <c r="B8837" t="b">
        <f ca="1"/>
        <v>0</v>
      </c>
      <c r="C8837" t="b">
        <f ca="1"/>
        <v>0</v>
      </c>
    </row>
    <row r="8838" spans="1:3" hidden="1">
      <c r="A8838" t="b">
        <f ca="1"/>
        <v>0</v>
      </c>
      <c r="B8838" t="b">
        <f ca="1"/>
        <v>0</v>
      </c>
      <c r="C8838" t="b">
        <f ca="1"/>
        <v>0</v>
      </c>
    </row>
    <row r="8839" spans="1:3" hidden="1">
      <c r="A8839" t="b">
        <f ca="1"/>
        <v>0</v>
      </c>
      <c r="B8839" t="b">
        <f ca="1"/>
        <v>0</v>
      </c>
      <c r="C8839" t="b">
        <f ca="1"/>
        <v>0</v>
      </c>
    </row>
    <row r="8840" spans="1:3" hidden="1">
      <c r="A8840" t="b">
        <f ca="1"/>
        <v>0</v>
      </c>
      <c r="B8840" t="b">
        <f ca="1"/>
        <v>0</v>
      </c>
      <c r="C8840" t="b">
        <f ca="1"/>
        <v>0</v>
      </c>
    </row>
    <row r="8841" spans="1:3" hidden="1">
      <c r="A8841" t="b">
        <f ca="1"/>
        <v>0</v>
      </c>
      <c r="B8841" t="b">
        <f ca="1"/>
        <v>0</v>
      </c>
      <c r="C8841" t="b">
        <f ca="1"/>
        <v>0</v>
      </c>
    </row>
    <row r="8842" spans="1:3" hidden="1">
      <c r="A8842" t="b">
        <f ca="1"/>
        <v>0</v>
      </c>
      <c r="B8842" t="b">
        <f ca="1"/>
        <v>0</v>
      </c>
      <c r="C8842" t="b">
        <f ca="1"/>
        <v>0</v>
      </c>
    </row>
    <row r="8843" spans="1:3" hidden="1">
      <c r="A8843" t="b">
        <f ca="1"/>
        <v>0</v>
      </c>
      <c r="B8843" t="b">
        <f ca="1"/>
        <v>0</v>
      </c>
      <c r="C8843" t="b">
        <f ca="1"/>
        <v>0</v>
      </c>
    </row>
    <row r="8844" spans="1:3" hidden="1">
      <c r="A8844" t="b">
        <f ca="1"/>
        <v>0</v>
      </c>
      <c r="B8844" t="b">
        <f ca="1"/>
        <v>0</v>
      </c>
      <c r="C8844" t="b">
        <f ca="1"/>
        <v>0</v>
      </c>
    </row>
    <row r="8845" spans="1:3" hidden="1">
      <c r="A8845" t="b">
        <f ca="1"/>
        <v>0</v>
      </c>
      <c r="B8845" t="b">
        <f ca="1"/>
        <v>0</v>
      </c>
      <c r="C8845" t="b">
        <f ca="1"/>
        <v>0</v>
      </c>
    </row>
    <row r="8846" spans="1:3" hidden="1">
      <c r="A8846" t="b">
        <f ca="1"/>
        <v>0</v>
      </c>
      <c r="B8846" t="b">
        <f ca="1"/>
        <v>0</v>
      </c>
      <c r="C8846" t="b">
        <f ca="1"/>
        <v>0</v>
      </c>
    </row>
    <row r="8847" spans="1:3" hidden="1">
      <c r="A8847" t="b">
        <f ca="1"/>
        <v>0</v>
      </c>
      <c r="B8847" t="b">
        <f ca="1"/>
        <v>0</v>
      </c>
      <c r="C8847" t="b">
        <f ca="1"/>
        <v>0</v>
      </c>
    </row>
    <row r="8848" spans="1:3" hidden="1">
      <c r="A8848" t="b">
        <f ca="1"/>
        <v>0</v>
      </c>
      <c r="B8848" t="b">
        <f ca="1"/>
        <v>0</v>
      </c>
      <c r="C8848" t="b">
        <f ca="1"/>
        <v>0</v>
      </c>
    </row>
    <row r="8849" spans="1:3" hidden="1">
      <c r="A8849" t="b">
        <f ca="1"/>
        <v>0</v>
      </c>
      <c r="B8849" t="b">
        <f ca="1"/>
        <v>0</v>
      </c>
      <c r="C8849" t="b">
        <f ca="1"/>
        <v>0</v>
      </c>
    </row>
    <row r="8850" spans="1:3" hidden="1">
      <c r="A8850" t="b">
        <f ca="1"/>
        <v>0</v>
      </c>
      <c r="B8850" t="b">
        <f ca="1"/>
        <v>0</v>
      </c>
      <c r="C8850" t="b">
        <f ca="1"/>
        <v>0</v>
      </c>
    </row>
    <row r="8851" spans="1:3" hidden="1">
      <c r="A8851" t="b">
        <f ca="1"/>
        <v>0</v>
      </c>
      <c r="B8851" t="b">
        <f ca="1"/>
        <v>0</v>
      </c>
      <c r="C8851" t="b">
        <f ca="1"/>
        <v>0</v>
      </c>
    </row>
    <row r="8852" spans="1:3" hidden="1">
      <c r="A8852" t="b">
        <f ca="1"/>
        <v>0</v>
      </c>
      <c r="B8852" t="b">
        <f ca="1"/>
        <v>0</v>
      </c>
      <c r="C8852" t="b">
        <f ca="1"/>
        <v>0</v>
      </c>
    </row>
    <row r="8853" spans="1:3" hidden="1">
      <c r="A8853" t="b">
        <f ca="1"/>
        <v>0</v>
      </c>
      <c r="B8853" t="b">
        <f ca="1"/>
        <v>0</v>
      </c>
      <c r="C8853" t="b">
        <f ca="1"/>
        <v>0</v>
      </c>
    </row>
    <row r="8854" spans="1:3" hidden="1">
      <c r="A8854" t="b">
        <f ca="1"/>
        <v>0</v>
      </c>
      <c r="B8854" t="b">
        <f ca="1"/>
        <v>0</v>
      </c>
      <c r="C8854" t="b">
        <f ca="1"/>
        <v>0</v>
      </c>
    </row>
    <row r="8855" spans="1:3" hidden="1">
      <c r="A8855" t="b">
        <f ca="1"/>
        <v>0</v>
      </c>
      <c r="B8855" t="b">
        <f ca="1"/>
        <v>0</v>
      </c>
      <c r="C8855" t="b">
        <f ca="1"/>
        <v>0</v>
      </c>
    </row>
    <row r="8856" spans="1:3" hidden="1">
      <c r="A8856" t="b">
        <f ca="1"/>
        <v>0</v>
      </c>
      <c r="B8856" t="b">
        <f ca="1"/>
        <v>0</v>
      </c>
      <c r="C8856" t="b">
        <f ca="1"/>
        <v>0</v>
      </c>
    </row>
    <row r="8857" spans="1:3" hidden="1">
      <c r="A8857" t="b">
        <f ca="1"/>
        <v>0</v>
      </c>
      <c r="B8857" t="b">
        <f ca="1"/>
        <v>0</v>
      </c>
      <c r="C8857" t="b">
        <f ca="1"/>
        <v>0</v>
      </c>
    </row>
    <row r="8858" spans="1:3" hidden="1">
      <c r="A8858" t="b">
        <f ca="1"/>
        <v>0</v>
      </c>
      <c r="B8858" t="b">
        <f ca="1"/>
        <v>0</v>
      </c>
      <c r="C8858" t="b">
        <f ca="1"/>
        <v>0</v>
      </c>
    </row>
    <row r="8859" spans="1:3" hidden="1">
      <c r="A8859" t="b">
        <f ca="1"/>
        <v>0</v>
      </c>
      <c r="B8859" t="b">
        <f ca="1"/>
        <v>0</v>
      </c>
      <c r="C8859" t="b">
        <f ca="1"/>
        <v>0</v>
      </c>
    </row>
    <row r="8860" spans="1:3" hidden="1">
      <c r="A8860" t="b">
        <f ca="1"/>
        <v>0</v>
      </c>
      <c r="B8860" t="b">
        <f ca="1"/>
        <v>0</v>
      </c>
      <c r="C8860" t="b">
        <f ca="1"/>
        <v>0</v>
      </c>
    </row>
    <row r="8861" spans="1:3" hidden="1">
      <c r="A8861" t="b">
        <f ca="1"/>
        <v>0</v>
      </c>
      <c r="B8861" t="b">
        <f ca="1"/>
        <v>0</v>
      </c>
      <c r="C8861" t="b">
        <f ca="1"/>
        <v>0</v>
      </c>
    </row>
    <row r="8862" spans="1:3" hidden="1">
      <c r="A8862" t="b">
        <f ca="1"/>
        <v>0</v>
      </c>
      <c r="B8862" t="b">
        <f ca="1"/>
        <v>0</v>
      </c>
      <c r="C8862" t="b">
        <f ca="1"/>
        <v>0</v>
      </c>
    </row>
    <row r="8863" spans="1:3" hidden="1">
      <c r="A8863" t="b">
        <f ca="1"/>
        <v>0</v>
      </c>
      <c r="B8863" t="b">
        <f ca="1"/>
        <v>0</v>
      </c>
      <c r="C8863" t="b">
        <f ca="1"/>
        <v>0</v>
      </c>
    </row>
    <row r="8864" spans="1:3" hidden="1">
      <c r="A8864" t="b">
        <f ca="1"/>
        <v>0</v>
      </c>
      <c r="B8864" t="b">
        <f ca="1"/>
        <v>0</v>
      </c>
      <c r="C8864" t="b">
        <f ca="1"/>
        <v>0</v>
      </c>
    </row>
    <row r="8865" spans="1:3" hidden="1">
      <c r="A8865" t="b">
        <f ca="1"/>
        <v>0</v>
      </c>
      <c r="B8865" t="b">
        <f ca="1"/>
        <v>0</v>
      </c>
      <c r="C8865" t="b">
        <f ca="1"/>
        <v>0</v>
      </c>
    </row>
    <row r="8866" spans="1:3" hidden="1">
      <c r="A8866" t="b">
        <f ca="1"/>
        <v>0</v>
      </c>
      <c r="B8866" t="b">
        <f ca="1"/>
        <v>0</v>
      </c>
      <c r="C8866" t="b">
        <f ca="1"/>
        <v>0</v>
      </c>
    </row>
    <row r="8867" spans="1:3" hidden="1">
      <c r="A8867" t="b">
        <f ca="1"/>
        <v>0</v>
      </c>
      <c r="B8867" t="b">
        <f ca="1"/>
        <v>0</v>
      </c>
      <c r="C8867" t="b">
        <f ca="1"/>
        <v>0</v>
      </c>
    </row>
    <row r="8868" spans="1:3" hidden="1">
      <c r="A8868" t="b">
        <f ca="1"/>
        <v>0</v>
      </c>
      <c r="B8868" t="b">
        <f ca="1"/>
        <v>0</v>
      </c>
      <c r="C8868" t="b">
        <f ca="1"/>
        <v>0</v>
      </c>
    </row>
    <row r="8869" spans="1:3" hidden="1">
      <c r="A8869" t="b">
        <f ca="1"/>
        <v>0</v>
      </c>
      <c r="B8869" t="b">
        <f ca="1"/>
        <v>0</v>
      </c>
      <c r="C8869" t="b">
        <f ca="1"/>
        <v>0</v>
      </c>
    </row>
    <row r="8870" spans="1:3" hidden="1">
      <c r="A8870" t="b">
        <f ca="1"/>
        <v>0</v>
      </c>
      <c r="B8870" t="b">
        <f ca="1"/>
        <v>0</v>
      </c>
      <c r="C8870" t="b">
        <f ca="1"/>
        <v>0</v>
      </c>
    </row>
    <row r="8871" spans="1:3" hidden="1">
      <c r="A8871" t="b">
        <f ca="1"/>
        <v>0</v>
      </c>
      <c r="B8871" t="b">
        <f ca="1"/>
        <v>0</v>
      </c>
      <c r="C8871" t="b">
        <f ca="1"/>
        <v>0</v>
      </c>
    </row>
    <row r="8872" spans="1:3" hidden="1">
      <c r="A8872" t="b">
        <f ca="1"/>
        <v>0</v>
      </c>
      <c r="B8872" t="b">
        <f ca="1"/>
        <v>0</v>
      </c>
      <c r="C8872" t="b">
        <f ca="1"/>
        <v>0</v>
      </c>
    </row>
    <row r="8873" spans="1:3" hidden="1">
      <c r="A8873" t="b">
        <f ca="1"/>
        <v>0</v>
      </c>
      <c r="B8873" t="b">
        <f ca="1"/>
        <v>0</v>
      </c>
      <c r="C8873" t="b">
        <f ca="1"/>
        <v>0</v>
      </c>
    </row>
    <row r="8874" spans="1:3" hidden="1">
      <c r="A8874" t="b">
        <f ca="1"/>
        <v>0</v>
      </c>
      <c r="B8874" t="b">
        <f ca="1"/>
        <v>0</v>
      </c>
      <c r="C8874" t="b">
        <f ca="1"/>
        <v>0</v>
      </c>
    </row>
    <row r="8875" spans="1:3" hidden="1">
      <c r="A8875" t="b">
        <f ca="1"/>
        <v>0</v>
      </c>
      <c r="B8875" t="b">
        <f ca="1"/>
        <v>0</v>
      </c>
      <c r="C8875" t="b">
        <f ca="1"/>
        <v>0</v>
      </c>
    </row>
    <row r="8876" spans="1:3" hidden="1">
      <c r="A8876" t="b">
        <f ca="1"/>
        <v>0</v>
      </c>
      <c r="B8876" t="b">
        <f ca="1"/>
        <v>0</v>
      </c>
      <c r="C8876" t="b">
        <f ca="1"/>
        <v>0</v>
      </c>
    </row>
    <row r="8877" spans="1:3" hidden="1">
      <c r="A8877" t="b">
        <f ca="1"/>
        <v>0</v>
      </c>
      <c r="B8877" t="b">
        <f ca="1"/>
        <v>0</v>
      </c>
      <c r="C8877" t="b">
        <f ca="1"/>
        <v>0</v>
      </c>
    </row>
    <row r="8878" spans="1:3" hidden="1">
      <c r="A8878" t="b">
        <f ca="1"/>
        <v>0</v>
      </c>
      <c r="B8878" t="b">
        <f ca="1"/>
        <v>0</v>
      </c>
      <c r="C8878" t="b">
        <f ca="1"/>
        <v>0</v>
      </c>
    </row>
    <row r="8879" spans="1:3" hidden="1">
      <c r="A8879" t="b">
        <f ca="1"/>
        <v>0</v>
      </c>
      <c r="B8879" t="b">
        <f ca="1"/>
        <v>0</v>
      </c>
      <c r="C8879" t="b">
        <f ca="1"/>
        <v>0</v>
      </c>
    </row>
    <row r="8880" spans="1:3" hidden="1">
      <c r="A8880" t="b">
        <f ca="1"/>
        <v>0</v>
      </c>
      <c r="B8880" t="b">
        <f ca="1"/>
        <v>0</v>
      </c>
      <c r="C8880" t="b">
        <f ca="1"/>
        <v>0</v>
      </c>
    </row>
    <row r="8881" spans="1:3" hidden="1">
      <c r="A8881" t="b">
        <f ca="1"/>
        <v>0</v>
      </c>
      <c r="B8881" t="b">
        <f ca="1"/>
        <v>0</v>
      </c>
      <c r="C8881" t="b">
        <f ca="1"/>
        <v>0</v>
      </c>
    </row>
    <row r="8882" spans="1:3" hidden="1">
      <c r="A8882" t="b">
        <f ca="1"/>
        <v>0</v>
      </c>
      <c r="B8882" t="b">
        <f ca="1"/>
        <v>0</v>
      </c>
      <c r="C8882" t="b">
        <f ca="1"/>
        <v>0</v>
      </c>
    </row>
    <row r="8883" spans="1:3" hidden="1">
      <c r="A8883" t="b">
        <f ca="1"/>
        <v>0</v>
      </c>
      <c r="B8883" t="b">
        <f ca="1"/>
        <v>0</v>
      </c>
      <c r="C8883" t="b">
        <f ca="1"/>
        <v>0</v>
      </c>
    </row>
    <row r="8884" spans="1:3" hidden="1">
      <c r="A8884" t="b">
        <f ca="1"/>
        <v>0</v>
      </c>
      <c r="B8884" t="b">
        <f ca="1"/>
        <v>0</v>
      </c>
      <c r="C8884" t="b">
        <f ca="1"/>
        <v>0</v>
      </c>
    </row>
    <row r="8885" spans="1:3" hidden="1">
      <c r="A8885" t="b">
        <f ca="1"/>
        <v>0</v>
      </c>
      <c r="B8885" t="b">
        <f ca="1"/>
        <v>0</v>
      </c>
      <c r="C8885" t="b">
        <f ca="1"/>
        <v>0</v>
      </c>
    </row>
    <row r="8886" spans="1:3" hidden="1">
      <c r="A8886" t="b">
        <f ca="1"/>
        <v>0</v>
      </c>
      <c r="B8886" t="b">
        <f ca="1"/>
        <v>0</v>
      </c>
      <c r="C8886" t="b">
        <f ca="1"/>
        <v>0</v>
      </c>
    </row>
    <row r="8887" spans="1:3" hidden="1">
      <c r="A8887" t="b">
        <f ca="1"/>
        <v>0</v>
      </c>
      <c r="B8887" t="b">
        <f ca="1"/>
        <v>0</v>
      </c>
      <c r="C8887" t="b">
        <f ca="1"/>
        <v>0</v>
      </c>
    </row>
    <row r="8888" spans="1:3" hidden="1">
      <c r="A8888" t="b">
        <f ca="1"/>
        <v>0</v>
      </c>
      <c r="B8888" t="b">
        <f ca="1"/>
        <v>0</v>
      </c>
      <c r="C8888" t="b">
        <f ca="1"/>
        <v>0</v>
      </c>
    </row>
    <row r="8889" spans="1:3" hidden="1">
      <c r="A8889" t="b">
        <f ca="1"/>
        <v>0</v>
      </c>
      <c r="B8889" t="b">
        <f ca="1"/>
        <v>0</v>
      </c>
      <c r="C8889" t="b">
        <f ca="1"/>
        <v>0</v>
      </c>
    </row>
    <row r="8890" spans="1:3" hidden="1">
      <c r="A8890" t="b">
        <f ca="1"/>
        <v>0</v>
      </c>
      <c r="B8890" t="b">
        <f ca="1"/>
        <v>0</v>
      </c>
      <c r="C8890" t="b">
        <f ca="1"/>
        <v>0</v>
      </c>
    </row>
    <row r="8891" spans="1:3" hidden="1">
      <c r="A8891" t="b">
        <f ca="1"/>
        <v>0</v>
      </c>
      <c r="B8891" t="b">
        <f ca="1"/>
        <v>0</v>
      </c>
      <c r="C8891" t="b">
        <f ca="1"/>
        <v>0</v>
      </c>
    </row>
    <row r="8892" spans="1:3" hidden="1">
      <c r="A8892" t="b">
        <f ca="1"/>
        <v>0</v>
      </c>
      <c r="B8892" t="b">
        <f ca="1"/>
        <v>0</v>
      </c>
      <c r="C8892" t="b">
        <f ca="1"/>
        <v>0</v>
      </c>
    </row>
    <row r="8893" spans="1:3" hidden="1">
      <c r="A8893" t="b">
        <f ca="1"/>
        <v>0</v>
      </c>
      <c r="B8893" t="b">
        <f ca="1"/>
        <v>0</v>
      </c>
      <c r="C8893" t="b">
        <f ca="1"/>
        <v>0</v>
      </c>
    </row>
    <row r="8894" spans="1:3" hidden="1">
      <c r="A8894" t="b">
        <f ca="1"/>
        <v>0</v>
      </c>
      <c r="B8894" t="b">
        <f ca="1"/>
        <v>0</v>
      </c>
      <c r="C8894" t="b">
        <f ca="1"/>
        <v>0</v>
      </c>
    </row>
    <row r="8895" spans="1:3" hidden="1">
      <c r="A8895" t="b">
        <f ca="1"/>
        <v>0</v>
      </c>
      <c r="B8895" t="b">
        <f ca="1"/>
        <v>0</v>
      </c>
      <c r="C8895" t="b">
        <f ca="1"/>
        <v>0</v>
      </c>
    </row>
    <row r="8896" spans="1:3" hidden="1">
      <c r="A8896" t="b">
        <f ca="1"/>
        <v>0</v>
      </c>
      <c r="B8896" t="b">
        <f ca="1"/>
        <v>0</v>
      </c>
      <c r="C8896" t="b">
        <f ca="1"/>
        <v>0</v>
      </c>
    </row>
    <row r="8897" spans="1:3" hidden="1">
      <c r="A8897" t="b">
        <f ca="1"/>
        <v>0</v>
      </c>
      <c r="B8897" t="b">
        <f ca="1"/>
        <v>0</v>
      </c>
      <c r="C8897" t="b">
        <f ca="1"/>
        <v>0</v>
      </c>
    </row>
    <row r="8898" spans="1:3" hidden="1">
      <c r="A8898" t="b">
        <f ca="1"/>
        <v>0</v>
      </c>
      <c r="B8898" t="b">
        <f ca="1"/>
        <v>0</v>
      </c>
      <c r="C8898" t="b">
        <f ca="1"/>
        <v>0</v>
      </c>
    </row>
    <row r="8899" spans="1:3" hidden="1">
      <c r="A8899" t="b">
        <f ca="1"/>
        <v>0</v>
      </c>
      <c r="B8899" t="b">
        <f ca="1"/>
        <v>0</v>
      </c>
      <c r="C8899" t="b">
        <f ca="1"/>
        <v>0</v>
      </c>
    </row>
    <row r="8900" spans="1:3" hidden="1">
      <c r="A8900" t="b">
        <f ca="1"/>
        <v>0</v>
      </c>
      <c r="B8900" t="b">
        <f ca="1"/>
        <v>0</v>
      </c>
      <c r="C8900" t="b">
        <f ca="1"/>
        <v>0</v>
      </c>
    </row>
    <row r="8901" spans="1:3" hidden="1">
      <c r="A8901" t="b">
        <f ca="1"/>
        <v>0</v>
      </c>
      <c r="B8901" t="b">
        <f ca="1"/>
        <v>0</v>
      </c>
      <c r="C8901" t="b">
        <f ca="1"/>
        <v>0</v>
      </c>
    </row>
    <row r="8902" spans="1:3" hidden="1">
      <c r="A8902" t="b">
        <f ca="1"/>
        <v>0</v>
      </c>
      <c r="B8902" t="b">
        <f ca="1"/>
        <v>0</v>
      </c>
      <c r="C8902" t="b">
        <f ca="1"/>
        <v>0</v>
      </c>
    </row>
    <row r="8903" spans="1:3" hidden="1">
      <c r="A8903" t="b">
        <f ca="1"/>
        <v>0</v>
      </c>
      <c r="B8903" t="b">
        <f ca="1"/>
        <v>0</v>
      </c>
      <c r="C8903" t="b">
        <f ca="1"/>
        <v>0</v>
      </c>
    </row>
    <row r="8904" spans="1:3" hidden="1">
      <c r="A8904" t="b">
        <f ca="1"/>
        <v>0</v>
      </c>
      <c r="B8904" t="b">
        <f ca="1"/>
        <v>0</v>
      </c>
      <c r="C8904" t="b">
        <f ca="1"/>
        <v>0</v>
      </c>
    </row>
    <row r="8905" spans="1:3" hidden="1">
      <c r="A8905" t="b">
        <f ca="1"/>
        <v>0</v>
      </c>
      <c r="B8905" t="b">
        <f ca="1"/>
        <v>0</v>
      </c>
      <c r="C8905" t="b">
        <f ca="1"/>
        <v>0</v>
      </c>
    </row>
    <row r="8906" spans="1:3" hidden="1">
      <c r="A8906" t="b">
        <f ca="1"/>
        <v>0</v>
      </c>
      <c r="B8906" t="b">
        <f ca="1"/>
        <v>0</v>
      </c>
      <c r="C8906" t="b">
        <f ca="1"/>
        <v>0</v>
      </c>
    </row>
    <row r="8907" spans="1:3" hidden="1">
      <c r="A8907" t="b">
        <f ca="1"/>
        <v>0</v>
      </c>
      <c r="B8907" t="b">
        <f ca="1"/>
        <v>0</v>
      </c>
      <c r="C8907" t="b">
        <f ca="1"/>
        <v>0</v>
      </c>
    </row>
    <row r="8908" spans="1:3" hidden="1">
      <c r="A8908" t="b">
        <f ca="1"/>
        <v>0</v>
      </c>
      <c r="B8908" t="b">
        <f ca="1"/>
        <v>0</v>
      </c>
      <c r="C8908" t="b">
        <f ca="1"/>
        <v>0</v>
      </c>
    </row>
    <row r="8909" spans="1:3" hidden="1">
      <c r="A8909" t="b">
        <f ca="1"/>
        <v>0</v>
      </c>
      <c r="B8909" t="b">
        <f ca="1"/>
        <v>0</v>
      </c>
      <c r="C8909" t="b">
        <f ca="1"/>
        <v>0</v>
      </c>
    </row>
    <row r="8910" spans="1:3" hidden="1">
      <c r="A8910" t="b">
        <f ca="1"/>
        <v>0</v>
      </c>
      <c r="B8910" t="b">
        <f ca="1"/>
        <v>0</v>
      </c>
      <c r="C8910" t="b">
        <f ca="1"/>
        <v>0</v>
      </c>
    </row>
    <row r="8911" spans="1:3" hidden="1">
      <c r="A8911" t="b">
        <f ca="1"/>
        <v>0</v>
      </c>
      <c r="B8911" t="b">
        <f ca="1"/>
        <v>0</v>
      </c>
      <c r="C8911" t="b">
        <f ca="1"/>
        <v>0</v>
      </c>
    </row>
    <row r="8912" spans="1:3" hidden="1">
      <c r="A8912" t="b">
        <f ca="1"/>
        <v>0</v>
      </c>
      <c r="B8912" t="b">
        <f ca="1"/>
        <v>0</v>
      </c>
      <c r="C8912" t="b">
        <f ca="1"/>
        <v>0</v>
      </c>
    </row>
    <row r="8913" spans="1:3" hidden="1">
      <c r="A8913" t="b">
        <f ca="1"/>
        <v>0</v>
      </c>
      <c r="B8913" t="b">
        <f ca="1"/>
        <v>0</v>
      </c>
      <c r="C8913" t="b">
        <f ca="1"/>
        <v>0</v>
      </c>
    </row>
    <row r="8914" spans="1:3" hidden="1">
      <c r="A8914" t="b">
        <f ca="1"/>
        <v>0</v>
      </c>
      <c r="B8914" t="b">
        <f ca="1"/>
        <v>0</v>
      </c>
      <c r="C8914" t="b">
        <f ca="1"/>
        <v>0</v>
      </c>
    </row>
    <row r="8915" spans="1:3" hidden="1">
      <c r="A8915" t="b">
        <f ca="1"/>
        <v>0</v>
      </c>
      <c r="B8915" t="b">
        <f ca="1"/>
        <v>0</v>
      </c>
      <c r="C8915" t="b">
        <f ca="1"/>
        <v>0</v>
      </c>
    </row>
    <row r="8916" spans="1:3" hidden="1">
      <c r="A8916" t="b">
        <f ca="1"/>
        <v>0</v>
      </c>
      <c r="B8916" t="b">
        <f ca="1"/>
        <v>0</v>
      </c>
      <c r="C8916" t="b">
        <f ca="1"/>
        <v>0</v>
      </c>
    </row>
    <row r="8917" spans="1:3" hidden="1">
      <c r="A8917" t="b">
        <f ca="1"/>
        <v>0</v>
      </c>
      <c r="B8917" t="b">
        <f ca="1"/>
        <v>0</v>
      </c>
      <c r="C8917" t="b">
        <f ca="1"/>
        <v>0</v>
      </c>
    </row>
    <row r="8918" spans="1:3" hidden="1">
      <c r="A8918" t="b">
        <f ca="1"/>
        <v>0</v>
      </c>
      <c r="B8918" t="b">
        <f ca="1"/>
        <v>0</v>
      </c>
      <c r="C8918" t="b">
        <f ca="1"/>
        <v>0</v>
      </c>
    </row>
    <row r="8919" spans="1:3" hidden="1">
      <c r="A8919" t="b">
        <f ca="1"/>
        <v>0</v>
      </c>
      <c r="B8919" t="b">
        <f ca="1"/>
        <v>0</v>
      </c>
      <c r="C8919" t="b">
        <f ca="1"/>
        <v>0</v>
      </c>
    </row>
    <row r="8920" spans="1:3" hidden="1">
      <c r="A8920" t="b">
        <f ca="1"/>
        <v>0</v>
      </c>
      <c r="B8920" t="b">
        <f ca="1"/>
        <v>0</v>
      </c>
      <c r="C8920" t="b">
        <f ca="1"/>
        <v>0</v>
      </c>
    </row>
    <row r="8921" spans="1:3" hidden="1">
      <c r="A8921" t="b">
        <f ca="1"/>
        <v>0</v>
      </c>
      <c r="B8921" t="b">
        <f ca="1"/>
        <v>0</v>
      </c>
      <c r="C8921" t="b">
        <f ca="1"/>
        <v>0</v>
      </c>
    </row>
    <row r="8922" spans="1:3" hidden="1">
      <c r="A8922" t="b">
        <f ca="1"/>
        <v>0</v>
      </c>
      <c r="B8922" t="b">
        <f ca="1"/>
        <v>0</v>
      </c>
      <c r="C8922" t="b">
        <f ca="1"/>
        <v>0</v>
      </c>
    </row>
    <row r="8923" spans="1:3" hidden="1">
      <c r="A8923" t="b">
        <f ca="1"/>
        <v>0</v>
      </c>
      <c r="B8923" t="b">
        <f ca="1"/>
        <v>0</v>
      </c>
      <c r="C8923" t="b">
        <f ca="1"/>
        <v>0</v>
      </c>
    </row>
    <row r="8924" spans="1:3" hidden="1">
      <c r="A8924" t="b">
        <f ca="1"/>
        <v>0</v>
      </c>
      <c r="B8924" t="b">
        <f ca="1"/>
        <v>0</v>
      </c>
      <c r="C8924" t="b">
        <f ca="1"/>
        <v>0</v>
      </c>
    </row>
    <row r="8925" spans="1:3" hidden="1">
      <c r="A8925" t="b">
        <f ca="1"/>
        <v>0</v>
      </c>
      <c r="B8925" t="b">
        <f ca="1"/>
        <v>0</v>
      </c>
      <c r="C8925" t="b">
        <f ca="1"/>
        <v>0</v>
      </c>
    </row>
    <row r="8926" spans="1:3" hidden="1">
      <c r="A8926" t="b">
        <f ca="1"/>
        <v>0</v>
      </c>
      <c r="B8926" t="b">
        <f ca="1"/>
        <v>0</v>
      </c>
      <c r="C8926" t="b">
        <f ca="1"/>
        <v>0</v>
      </c>
    </row>
    <row r="8927" spans="1:3" hidden="1">
      <c r="A8927" t="b">
        <f ca="1"/>
        <v>0</v>
      </c>
      <c r="B8927" t="b">
        <f ca="1"/>
        <v>0</v>
      </c>
      <c r="C8927" t="b">
        <f ca="1"/>
        <v>0</v>
      </c>
    </row>
    <row r="8928" spans="1:3" hidden="1">
      <c r="A8928" t="b">
        <f ca="1"/>
        <v>0</v>
      </c>
      <c r="B8928" t="b">
        <f ca="1"/>
        <v>0</v>
      </c>
      <c r="C8928" t="b">
        <f ca="1"/>
        <v>0</v>
      </c>
    </row>
    <row r="8929" spans="1:3" hidden="1">
      <c r="A8929" t="b">
        <f ca="1"/>
        <v>0</v>
      </c>
      <c r="B8929" t="b">
        <f ca="1"/>
        <v>0</v>
      </c>
      <c r="C8929" t="b">
        <f ca="1"/>
        <v>0</v>
      </c>
    </row>
    <row r="8930" spans="1:3" hidden="1">
      <c r="A8930" t="b">
        <f ca="1"/>
        <v>0</v>
      </c>
      <c r="B8930" t="b">
        <f ca="1"/>
        <v>0</v>
      </c>
      <c r="C8930" t="b">
        <f ca="1"/>
        <v>0</v>
      </c>
    </row>
    <row r="8931" spans="1:3" hidden="1">
      <c r="A8931" t="b">
        <f ca="1"/>
        <v>0</v>
      </c>
      <c r="B8931" t="b">
        <f ca="1"/>
        <v>0</v>
      </c>
      <c r="C8931" t="b">
        <f ca="1"/>
        <v>0</v>
      </c>
    </row>
    <row r="8932" spans="1:3" hidden="1">
      <c r="A8932" t="b">
        <f ca="1"/>
        <v>0</v>
      </c>
      <c r="B8932" t="b">
        <f ca="1"/>
        <v>0</v>
      </c>
      <c r="C8932" t="b">
        <f ca="1"/>
        <v>0</v>
      </c>
    </row>
    <row r="8933" spans="1:3" hidden="1">
      <c r="A8933" t="b">
        <f ca="1"/>
        <v>0</v>
      </c>
      <c r="B8933" t="b">
        <f ca="1"/>
        <v>0</v>
      </c>
      <c r="C8933" t="b">
        <f ca="1"/>
        <v>0</v>
      </c>
    </row>
    <row r="8934" spans="1:3" hidden="1">
      <c r="A8934" t="b">
        <f ca="1"/>
        <v>0</v>
      </c>
      <c r="B8934" t="b">
        <f ca="1"/>
        <v>0</v>
      </c>
      <c r="C8934" t="b">
        <f ca="1"/>
        <v>0</v>
      </c>
    </row>
    <row r="8935" spans="1:3" hidden="1">
      <c r="A8935" t="b">
        <f ca="1"/>
        <v>0</v>
      </c>
      <c r="B8935" t="b">
        <f ca="1"/>
        <v>0</v>
      </c>
      <c r="C8935" t="b">
        <f ca="1"/>
        <v>0</v>
      </c>
    </row>
    <row r="8936" spans="1:3" hidden="1">
      <c r="A8936" t="b">
        <f ca="1"/>
        <v>0</v>
      </c>
      <c r="B8936" t="b">
        <f ca="1"/>
        <v>0</v>
      </c>
      <c r="C8936" t="b">
        <f ca="1"/>
        <v>0</v>
      </c>
    </row>
    <row r="8937" spans="1:3" hidden="1">
      <c r="A8937" t="b">
        <f ca="1"/>
        <v>0</v>
      </c>
      <c r="B8937" t="b">
        <f ca="1"/>
        <v>0</v>
      </c>
      <c r="C8937" t="b">
        <f ca="1"/>
        <v>0</v>
      </c>
    </row>
    <row r="8938" spans="1:3" hidden="1">
      <c r="A8938" t="b">
        <f ca="1"/>
        <v>0</v>
      </c>
      <c r="B8938" t="b">
        <f ca="1"/>
        <v>0</v>
      </c>
      <c r="C8938" t="b">
        <f ca="1"/>
        <v>0</v>
      </c>
    </row>
    <row r="8939" spans="1:3" hidden="1">
      <c r="A8939" t="b">
        <f ca="1"/>
        <v>0</v>
      </c>
      <c r="B8939" t="b">
        <f ca="1"/>
        <v>0</v>
      </c>
      <c r="C8939" t="b">
        <f ca="1"/>
        <v>0</v>
      </c>
    </row>
    <row r="8940" spans="1:3" hidden="1">
      <c r="A8940" t="b">
        <f ca="1"/>
        <v>0</v>
      </c>
      <c r="B8940" t="b">
        <f ca="1"/>
        <v>0</v>
      </c>
      <c r="C8940" t="b">
        <f ca="1"/>
        <v>0</v>
      </c>
    </row>
    <row r="8941" spans="1:3" hidden="1">
      <c r="A8941" t="b">
        <f ca="1"/>
        <v>0</v>
      </c>
      <c r="B8941" t="b">
        <f ca="1"/>
        <v>0</v>
      </c>
      <c r="C8941" t="b">
        <f ca="1"/>
        <v>0</v>
      </c>
    </row>
    <row r="8942" spans="1:3" hidden="1">
      <c r="A8942" t="b">
        <f ca="1"/>
        <v>0</v>
      </c>
      <c r="B8942" t="b">
        <f ca="1"/>
        <v>0</v>
      </c>
      <c r="C8942" t="b">
        <f ca="1"/>
        <v>0</v>
      </c>
    </row>
    <row r="8943" spans="1:3" hidden="1">
      <c r="A8943" t="b">
        <f ca="1"/>
        <v>0</v>
      </c>
      <c r="B8943" t="b">
        <f ca="1"/>
        <v>0</v>
      </c>
      <c r="C8943" t="b">
        <f ca="1"/>
        <v>0</v>
      </c>
    </row>
    <row r="8944" spans="1:3" hidden="1">
      <c r="A8944" t="b">
        <f ca="1"/>
        <v>0</v>
      </c>
      <c r="B8944" t="b">
        <f ca="1"/>
        <v>0</v>
      </c>
      <c r="C8944" t="b">
        <f ca="1"/>
        <v>0</v>
      </c>
    </row>
    <row r="8945" spans="1:3" hidden="1">
      <c r="A8945" t="b">
        <f ca="1"/>
        <v>0</v>
      </c>
      <c r="B8945" t="b">
        <f ca="1"/>
        <v>0</v>
      </c>
      <c r="C8945" t="b">
        <f ca="1"/>
        <v>0</v>
      </c>
    </row>
    <row r="8946" spans="1:3" hidden="1">
      <c r="A8946" t="b">
        <f ca="1"/>
        <v>0</v>
      </c>
      <c r="B8946" t="b">
        <f ca="1"/>
        <v>0</v>
      </c>
      <c r="C8946" t="b">
        <f ca="1"/>
        <v>0</v>
      </c>
    </row>
    <row r="8947" spans="1:3" hidden="1">
      <c r="A8947" t="b">
        <f ca="1"/>
        <v>0</v>
      </c>
      <c r="B8947" t="b">
        <f ca="1"/>
        <v>0</v>
      </c>
      <c r="C8947" t="b">
        <f ca="1"/>
        <v>0</v>
      </c>
    </row>
    <row r="8948" spans="1:3" hidden="1">
      <c r="A8948" t="b">
        <f ca="1"/>
        <v>0</v>
      </c>
      <c r="B8948" t="b">
        <f ca="1"/>
        <v>0</v>
      </c>
      <c r="C8948" t="b">
        <f ca="1"/>
        <v>0</v>
      </c>
    </row>
    <row r="8949" spans="1:3" hidden="1">
      <c r="A8949" t="b">
        <f ca="1"/>
        <v>0</v>
      </c>
      <c r="B8949" t="b">
        <f ca="1"/>
        <v>0</v>
      </c>
      <c r="C8949" t="b">
        <f ca="1"/>
        <v>0</v>
      </c>
    </row>
    <row r="8950" spans="1:3" hidden="1">
      <c r="A8950" t="b">
        <f ca="1"/>
        <v>0</v>
      </c>
      <c r="B8950" t="b">
        <f ca="1"/>
        <v>0</v>
      </c>
      <c r="C8950" t="b">
        <f ca="1"/>
        <v>0</v>
      </c>
    </row>
    <row r="8951" spans="1:3" hidden="1">
      <c r="A8951" t="b">
        <f ca="1"/>
        <v>0</v>
      </c>
      <c r="B8951" t="b">
        <f ca="1"/>
        <v>0</v>
      </c>
      <c r="C8951" t="b">
        <f ca="1"/>
        <v>0</v>
      </c>
    </row>
    <row r="8952" spans="1:3" hidden="1">
      <c r="A8952" t="b">
        <f ca="1"/>
        <v>0</v>
      </c>
      <c r="B8952" t="b">
        <f ca="1"/>
        <v>0</v>
      </c>
      <c r="C8952" t="b">
        <f ca="1"/>
        <v>0</v>
      </c>
    </row>
    <row r="8953" spans="1:3" hidden="1">
      <c r="A8953" t="b">
        <f ca="1"/>
        <v>0</v>
      </c>
      <c r="B8953" t="b">
        <f ca="1"/>
        <v>0</v>
      </c>
      <c r="C8953" t="b">
        <f ca="1"/>
        <v>0</v>
      </c>
    </row>
    <row r="8954" spans="1:3" hidden="1">
      <c r="A8954" t="b">
        <f ca="1"/>
        <v>0</v>
      </c>
      <c r="B8954" t="b">
        <f ca="1"/>
        <v>0</v>
      </c>
      <c r="C8954" t="b">
        <f ca="1"/>
        <v>0</v>
      </c>
    </row>
    <row r="8955" spans="1:3" hidden="1">
      <c r="A8955" t="b">
        <f ca="1"/>
        <v>0</v>
      </c>
      <c r="B8955" t="b">
        <f ca="1"/>
        <v>0</v>
      </c>
      <c r="C8955" t="b">
        <f ca="1"/>
        <v>0</v>
      </c>
    </row>
    <row r="8956" spans="1:3" hidden="1">
      <c r="A8956" t="b">
        <f ca="1"/>
        <v>0</v>
      </c>
      <c r="B8956" t="b">
        <f ca="1"/>
        <v>0</v>
      </c>
      <c r="C8956" t="b">
        <f ca="1"/>
        <v>0</v>
      </c>
    </row>
    <row r="8957" spans="1:3" hidden="1">
      <c r="A8957" t="b">
        <f ca="1"/>
        <v>0</v>
      </c>
      <c r="B8957" t="b">
        <f ca="1"/>
        <v>0</v>
      </c>
      <c r="C8957" t="b">
        <f ca="1"/>
        <v>0</v>
      </c>
    </row>
    <row r="8958" spans="1:3" hidden="1">
      <c r="A8958" t="b">
        <f ca="1"/>
        <v>0</v>
      </c>
      <c r="B8958" t="b">
        <f ca="1"/>
        <v>0</v>
      </c>
      <c r="C8958" t="b">
        <f ca="1"/>
        <v>0</v>
      </c>
    </row>
    <row r="8959" spans="1:3" hidden="1">
      <c r="A8959" t="b">
        <f ca="1"/>
        <v>0</v>
      </c>
      <c r="B8959" t="b">
        <f ca="1"/>
        <v>0</v>
      </c>
      <c r="C8959" t="b">
        <f ca="1"/>
        <v>0</v>
      </c>
    </row>
    <row r="8960" spans="1:3" hidden="1">
      <c r="A8960" t="b">
        <f ca="1"/>
        <v>0</v>
      </c>
      <c r="B8960" t="b">
        <f ca="1"/>
        <v>0</v>
      </c>
      <c r="C8960" t="b">
        <f ca="1"/>
        <v>0</v>
      </c>
    </row>
    <row r="8961" spans="1:3" hidden="1">
      <c r="A8961" t="b">
        <f ca="1"/>
        <v>0</v>
      </c>
      <c r="B8961" t="b">
        <f ca="1"/>
        <v>0</v>
      </c>
      <c r="C8961" t="b">
        <f ca="1"/>
        <v>0</v>
      </c>
    </row>
    <row r="8962" spans="1:3" hidden="1">
      <c r="A8962" t="b">
        <f ca="1"/>
        <v>0</v>
      </c>
      <c r="B8962" t="b">
        <f ca="1"/>
        <v>0</v>
      </c>
      <c r="C8962" t="b">
        <f ca="1"/>
        <v>0</v>
      </c>
    </row>
    <row r="8963" spans="1:3" hidden="1">
      <c r="A8963" t="b">
        <f ca="1"/>
        <v>0</v>
      </c>
      <c r="B8963" t="b">
        <f ca="1"/>
        <v>0</v>
      </c>
      <c r="C8963" t="b">
        <f ca="1"/>
        <v>0</v>
      </c>
    </row>
    <row r="8964" spans="1:3" hidden="1">
      <c r="A8964" t="b">
        <f ca="1"/>
        <v>0</v>
      </c>
      <c r="B8964" t="b">
        <f ca="1"/>
        <v>0</v>
      </c>
      <c r="C8964" t="b">
        <f ca="1"/>
        <v>0</v>
      </c>
    </row>
    <row r="8965" spans="1:3" hidden="1">
      <c r="A8965" t="b">
        <f ca="1"/>
        <v>0</v>
      </c>
      <c r="B8965" t="b">
        <f ca="1"/>
        <v>0</v>
      </c>
      <c r="C8965" t="b">
        <f ca="1"/>
        <v>0</v>
      </c>
    </row>
    <row r="8966" spans="1:3" hidden="1">
      <c r="A8966" t="b">
        <f ca="1"/>
        <v>0</v>
      </c>
      <c r="B8966" t="b">
        <f ca="1"/>
        <v>0</v>
      </c>
      <c r="C8966" t="b">
        <f ca="1"/>
        <v>0</v>
      </c>
    </row>
    <row r="8967" spans="1:3" hidden="1">
      <c r="A8967" t="b">
        <f ca="1"/>
        <v>0</v>
      </c>
      <c r="B8967" t="b">
        <f ca="1"/>
        <v>0</v>
      </c>
      <c r="C8967" t="b">
        <f ca="1"/>
        <v>0</v>
      </c>
    </row>
    <row r="8968" spans="1:3" hidden="1">
      <c r="A8968" t="b">
        <f ca="1"/>
        <v>0</v>
      </c>
      <c r="B8968" t="b">
        <f ca="1"/>
        <v>0</v>
      </c>
      <c r="C8968" t="b">
        <f ca="1"/>
        <v>0</v>
      </c>
    </row>
    <row r="8969" spans="1:3" hidden="1">
      <c r="A8969" t="b">
        <f ca="1"/>
        <v>0</v>
      </c>
      <c r="B8969" t="b">
        <f ca="1"/>
        <v>0</v>
      </c>
      <c r="C8969" t="b">
        <f ca="1"/>
        <v>0</v>
      </c>
    </row>
    <row r="8970" spans="1:3" hidden="1">
      <c r="A8970" t="b">
        <f ca="1"/>
        <v>0</v>
      </c>
      <c r="B8970" t="b">
        <f ca="1"/>
        <v>0</v>
      </c>
      <c r="C8970" t="b">
        <f ca="1"/>
        <v>0</v>
      </c>
    </row>
    <row r="8971" spans="1:3" hidden="1">
      <c r="A8971" t="b">
        <f ca="1"/>
        <v>0</v>
      </c>
      <c r="B8971" t="b">
        <f ca="1"/>
        <v>0</v>
      </c>
      <c r="C8971" t="b">
        <f ca="1"/>
        <v>0</v>
      </c>
    </row>
    <row r="8972" spans="1:3" hidden="1">
      <c r="A8972" t="b">
        <f ca="1"/>
        <v>0</v>
      </c>
      <c r="B8972" t="b">
        <f ca="1"/>
        <v>0</v>
      </c>
      <c r="C8972" t="b">
        <f ca="1"/>
        <v>0</v>
      </c>
    </row>
    <row r="8973" spans="1:3" hidden="1">
      <c r="A8973" t="b">
        <f ca="1"/>
        <v>0</v>
      </c>
      <c r="B8973" t="b">
        <f ca="1"/>
        <v>0</v>
      </c>
      <c r="C8973" t="b">
        <f ca="1"/>
        <v>0</v>
      </c>
    </row>
    <row r="8974" spans="1:3" hidden="1">
      <c r="A8974" t="b">
        <f ca="1"/>
        <v>0</v>
      </c>
      <c r="B8974" t="b">
        <f ca="1"/>
        <v>0</v>
      </c>
      <c r="C8974" t="b">
        <f ca="1"/>
        <v>0</v>
      </c>
    </row>
    <row r="8975" spans="1:3" hidden="1">
      <c r="A8975" t="b">
        <f ca="1"/>
        <v>0</v>
      </c>
      <c r="B8975" t="b">
        <f ca="1"/>
        <v>0</v>
      </c>
      <c r="C8975" t="b">
        <f ca="1"/>
        <v>0</v>
      </c>
    </row>
    <row r="8976" spans="1:3" hidden="1">
      <c r="A8976" t="b">
        <f ca="1"/>
        <v>0</v>
      </c>
      <c r="B8976" t="b">
        <f ca="1"/>
        <v>0</v>
      </c>
      <c r="C8976" t="b">
        <f ca="1"/>
        <v>0</v>
      </c>
    </row>
    <row r="8977" spans="1:3" hidden="1">
      <c r="A8977" t="b">
        <f ca="1"/>
        <v>0</v>
      </c>
      <c r="B8977" t="b">
        <f ca="1"/>
        <v>0</v>
      </c>
      <c r="C8977" t="b">
        <f ca="1"/>
        <v>0</v>
      </c>
    </row>
    <row r="8978" spans="1:3" hidden="1">
      <c r="A8978" t="b">
        <f ca="1"/>
        <v>0</v>
      </c>
      <c r="B8978" t="b">
        <f ca="1"/>
        <v>0</v>
      </c>
      <c r="C8978" t="b">
        <f ca="1"/>
        <v>0</v>
      </c>
    </row>
    <row r="8979" spans="1:3" hidden="1">
      <c r="A8979" t="b">
        <f ca="1"/>
        <v>0</v>
      </c>
      <c r="B8979" t="b">
        <f ca="1"/>
        <v>0</v>
      </c>
      <c r="C8979" t="b">
        <f ca="1"/>
        <v>0</v>
      </c>
    </row>
    <row r="8980" spans="1:3" hidden="1">
      <c r="A8980" t="b">
        <f ca="1"/>
        <v>0</v>
      </c>
      <c r="B8980" t="b">
        <f ca="1"/>
        <v>0</v>
      </c>
      <c r="C8980" t="b">
        <f ca="1"/>
        <v>0</v>
      </c>
    </row>
    <row r="8981" spans="1:3" hidden="1">
      <c r="A8981" t="b">
        <f ca="1"/>
        <v>0</v>
      </c>
      <c r="B8981" t="b">
        <f ca="1"/>
        <v>0</v>
      </c>
      <c r="C8981" t="b">
        <f ca="1"/>
        <v>0</v>
      </c>
    </row>
    <row r="8982" spans="1:3" hidden="1">
      <c r="A8982" t="b">
        <f ca="1"/>
        <v>0</v>
      </c>
      <c r="B8982" t="b">
        <f ca="1"/>
        <v>0</v>
      </c>
      <c r="C8982" t="b">
        <f ca="1"/>
        <v>0</v>
      </c>
    </row>
    <row r="8983" spans="1:3" hidden="1">
      <c r="A8983" t="b">
        <f ca="1"/>
        <v>0</v>
      </c>
      <c r="B8983" t="b">
        <f ca="1"/>
        <v>0</v>
      </c>
      <c r="C8983" t="b">
        <f ca="1"/>
        <v>0</v>
      </c>
    </row>
    <row r="8984" spans="1:3" hidden="1">
      <c r="A8984" t="b">
        <f ca="1"/>
        <v>0</v>
      </c>
      <c r="B8984" t="b">
        <f ca="1"/>
        <v>0</v>
      </c>
      <c r="C8984" t="b">
        <f ca="1"/>
        <v>0</v>
      </c>
    </row>
    <row r="8985" spans="1:3" hidden="1">
      <c r="A8985" t="b">
        <f ca="1"/>
        <v>0</v>
      </c>
      <c r="B8985" t="b">
        <f ca="1"/>
        <v>0</v>
      </c>
      <c r="C8985" t="b">
        <f ca="1"/>
        <v>0</v>
      </c>
    </row>
    <row r="8986" spans="1:3" hidden="1">
      <c r="A8986" t="b">
        <f ca="1"/>
        <v>0</v>
      </c>
      <c r="B8986" t="b">
        <f ca="1"/>
        <v>0</v>
      </c>
      <c r="C8986" t="b">
        <f ca="1"/>
        <v>0</v>
      </c>
    </row>
    <row r="8987" spans="1:3" hidden="1">
      <c r="A8987" t="b">
        <f ca="1"/>
        <v>0</v>
      </c>
      <c r="B8987" t="b">
        <f ca="1"/>
        <v>0</v>
      </c>
      <c r="C8987" t="b">
        <f ca="1"/>
        <v>0</v>
      </c>
    </row>
    <row r="8988" spans="1:3" hidden="1">
      <c r="A8988" t="b">
        <f ca="1"/>
        <v>0</v>
      </c>
      <c r="B8988" t="b">
        <f ca="1"/>
        <v>0</v>
      </c>
      <c r="C8988" t="b">
        <f ca="1"/>
        <v>0</v>
      </c>
    </row>
    <row r="8989" spans="1:3" hidden="1">
      <c r="A8989" t="b">
        <f ca="1"/>
        <v>0</v>
      </c>
      <c r="B8989" t="b">
        <f ca="1"/>
        <v>0</v>
      </c>
      <c r="C8989" t="b">
        <f ca="1"/>
        <v>0</v>
      </c>
    </row>
    <row r="8990" spans="1:3" hidden="1">
      <c r="A8990" t="b">
        <f ca="1"/>
        <v>0</v>
      </c>
      <c r="B8990" t="b">
        <f ca="1"/>
        <v>0</v>
      </c>
      <c r="C8990" t="b">
        <f ca="1"/>
        <v>0</v>
      </c>
    </row>
    <row r="8991" spans="1:3" hidden="1">
      <c r="A8991" t="b">
        <f ca="1"/>
        <v>0</v>
      </c>
      <c r="B8991" t="b">
        <f ca="1"/>
        <v>0</v>
      </c>
      <c r="C8991" t="b">
        <f ca="1"/>
        <v>0</v>
      </c>
    </row>
    <row r="8992" spans="1:3" hidden="1">
      <c r="A8992" t="b">
        <f ca="1"/>
        <v>0</v>
      </c>
      <c r="B8992" t="b">
        <f ca="1"/>
        <v>0</v>
      </c>
      <c r="C8992" t="b">
        <f ca="1"/>
        <v>0</v>
      </c>
    </row>
    <row r="8993" spans="1:3" hidden="1">
      <c r="A8993" t="b">
        <f ca="1"/>
        <v>0</v>
      </c>
      <c r="B8993" t="b">
        <f ca="1"/>
        <v>0</v>
      </c>
      <c r="C8993" t="b">
        <f ca="1"/>
        <v>0</v>
      </c>
    </row>
    <row r="8994" spans="1:3" hidden="1">
      <c r="A8994" t="b">
        <f ca="1"/>
        <v>0</v>
      </c>
      <c r="B8994" t="b">
        <f ca="1"/>
        <v>0</v>
      </c>
      <c r="C8994" t="b">
        <f ca="1"/>
        <v>0</v>
      </c>
    </row>
    <row r="8995" spans="1:3" hidden="1">
      <c r="A8995" t="b">
        <f ca="1"/>
        <v>0</v>
      </c>
      <c r="B8995" t="b">
        <f ca="1"/>
        <v>0</v>
      </c>
      <c r="C8995" t="b">
        <f ca="1"/>
        <v>0</v>
      </c>
    </row>
    <row r="8996" spans="1:3" hidden="1">
      <c r="A8996" t="b">
        <f ca="1"/>
        <v>0</v>
      </c>
      <c r="B8996" t="b">
        <f ca="1"/>
        <v>0</v>
      </c>
      <c r="C8996" t="b">
        <f ca="1"/>
        <v>0</v>
      </c>
    </row>
    <row r="8997" spans="1:3" hidden="1">
      <c r="A8997" t="b">
        <f ca="1"/>
        <v>0</v>
      </c>
      <c r="B8997" t="b">
        <f ca="1"/>
        <v>0</v>
      </c>
      <c r="C8997" t="b">
        <f ca="1"/>
        <v>0</v>
      </c>
    </row>
    <row r="8998" spans="1:3" hidden="1">
      <c r="A8998" t="b">
        <f ca="1"/>
        <v>0</v>
      </c>
      <c r="B8998" t="b">
        <f ca="1"/>
        <v>0</v>
      </c>
      <c r="C8998" t="b">
        <f ca="1"/>
        <v>0</v>
      </c>
    </row>
    <row r="8999" spans="1:3" hidden="1">
      <c r="A8999" t="b">
        <f ca="1"/>
        <v>0</v>
      </c>
      <c r="B8999" t="b">
        <f ca="1"/>
        <v>0</v>
      </c>
      <c r="C8999" t="b">
        <f ca="1"/>
        <v>0</v>
      </c>
    </row>
    <row r="9000" spans="1:3" hidden="1">
      <c r="A9000" t="b">
        <f ca="1"/>
        <v>0</v>
      </c>
      <c r="B9000" t="b">
        <f ca="1"/>
        <v>0</v>
      </c>
      <c r="C9000" t="b">
        <f ca="1"/>
        <v>0</v>
      </c>
    </row>
    <row r="9001" spans="1:3" hidden="1">
      <c r="A9001" t="b">
        <f ca="1"/>
        <v>0</v>
      </c>
      <c r="B9001" t="b">
        <f ca="1"/>
        <v>0</v>
      </c>
      <c r="C9001" t="b">
        <f ca="1"/>
        <v>0</v>
      </c>
    </row>
    <row r="9002" spans="1:3" hidden="1">
      <c r="A9002" t="b">
        <f ca="1"/>
        <v>0</v>
      </c>
      <c r="B9002" t="b">
        <f ca="1"/>
        <v>0</v>
      </c>
      <c r="C9002" t="b">
        <f ca="1"/>
        <v>0</v>
      </c>
    </row>
    <row r="9003" spans="1:3" hidden="1">
      <c r="A9003" t="b">
        <f ca="1"/>
        <v>0</v>
      </c>
      <c r="B9003" t="b">
        <f ca="1"/>
        <v>0</v>
      </c>
      <c r="C9003" t="b">
        <f ca="1"/>
        <v>0</v>
      </c>
    </row>
    <row r="9004" spans="1:3" hidden="1">
      <c r="A9004" t="b">
        <f ca="1"/>
        <v>0</v>
      </c>
      <c r="B9004" t="b">
        <f ca="1"/>
        <v>0</v>
      </c>
      <c r="C9004" t="b">
        <f ca="1"/>
        <v>0</v>
      </c>
    </row>
    <row r="9005" spans="1:3" hidden="1">
      <c r="A9005" t="b">
        <f ca="1"/>
        <v>0</v>
      </c>
      <c r="B9005" t="b">
        <f ca="1"/>
        <v>0</v>
      </c>
      <c r="C9005" t="b">
        <f ca="1"/>
        <v>0</v>
      </c>
    </row>
    <row r="9006" spans="1:3" hidden="1">
      <c r="A9006" t="b">
        <f ca="1"/>
        <v>0</v>
      </c>
      <c r="B9006" t="b">
        <f ca="1"/>
        <v>0</v>
      </c>
      <c r="C9006" t="b">
        <f ca="1"/>
        <v>0</v>
      </c>
    </row>
    <row r="9007" spans="1:3" hidden="1">
      <c r="A9007" t="b">
        <f ca="1"/>
        <v>0</v>
      </c>
      <c r="B9007" t="b">
        <f ca="1"/>
        <v>0</v>
      </c>
      <c r="C9007" t="b">
        <f ca="1"/>
        <v>0</v>
      </c>
    </row>
    <row r="9008" spans="1:3" hidden="1">
      <c r="A9008" t="b">
        <f ca="1"/>
        <v>0</v>
      </c>
      <c r="B9008" t="b">
        <f ca="1"/>
        <v>0</v>
      </c>
      <c r="C9008" t="b">
        <f ca="1"/>
        <v>0</v>
      </c>
    </row>
    <row r="9009" spans="1:3" hidden="1">
      <c r="A9009" t="b">
        <f ca="1"/>
        <v>0</v>
      </c>
      <c r="B9009" t="b">
        <f ca="1"/>
        <v>0</v>
      </c>
      <c r="C9009" t="b">
        <f ca="1"/>
        <v>0</v>
      </c>
    </row>
    <row r="9010" spans="1:3" hidden="1">
      <c r="A9010" t="b">
        <f ca="1"/>
        <v>0</v>
      </c>
      <c r="B9010" t="b">
        <f ca="1"/>
        <v>0</v>
      </c>
      <c r="C9010" t="b">
        <f ca="1"/>
        <v>0</v>
      </c>
    </row>
    <row r="9011" spans="1:3" hidden="1">
      <c r="A9011" t="b">
        <f ca="1"/>
        <v>0</v>
      </c>
      <c r="B9011" t="b">
        <f ca="1"/>
        <v>0</v>
      </c>
      <c r="C9011" t="b">
        <f ca="1"/>
        <v>0</v>
      </c>
    </row>
    <row r="9012" spans="1:3" hidden="1">
      <c r="A9012" t="b">
        <f ca="1"/>
        <v>0</v>
      </c>
      <c r="B9012" t="b">
        <f ca="1"/>
        <v>0</v>
      </c>
      <c r="C9012" t="b">
        <f ca="1"/>
        <v>0</v>
      </c>
    </row>
    <row r="9013" spans="1:3" hidden="1">
      <c r="A9013" t="b">
        <f ca="1"/>
        <v>0</v>
      </c>
      <c r="B9013" t="b">
        <f ca="1"/>
        <v>0</v>
      </c>
      <c r="C9013" t="b">
        <f ca="1"/>
        <v>0</v>
      </c>
    </row>
    <row r="9014" spans="1:3" hidden="1">
      <c r="A9014" t="b">
        <f ca="1"/>
        <v>0</v>
      </c>
      <c r="B9014" t="b">
        <f ca="1"/>
        <v>0</v>
      </c>
      <c r="C9014" t="b">
        <f ca="1"/>
        <v>0</v>
      </c>
    </row>
    <row r="9015" spans="1:3" hidden="1">
      <c r="A9015" t="b">
        <f ca="1"/>
        <v>0</v>
      </c>
      <c r="B9015" t="b">
        <f ca="1"/>
        <v>0</v>
      </c>
      <c r="C9015" t="b">
        <f ca="1"/>
        <v>0</v>
      </c>
    </row>
    <row r="9016" spans="1:3" hidden="1">
      <c r="A9016" t="b">
        <f ca="1"/>
        <v>0</v>
      </c>
      <c r="B9016" t="b">
        <f ca="1"/>
        <v>0</v>
      </c>
      <c r="C9016" t="b">
        <f ca="1"/>
        <v>0</v>
      </c>
    </row>
    <row r="9017" spans="1:3" hidden="1">
      <c r="A9017" t="b">
        <f ca="1"/>
        <v>0</v>
      </c>
      <c r="B9017" t="b">
        <f ca="1"/>
        <v>0</v>
      </c>
      <c r="C9017" t="b">
        <f ca="1"/>
        <v>0</v>
      </c>
    </row>
    <row r="9018" spans="1:3" hidden="1">
      <c r="A9018" t="b">
        <f ca="1"/>
        <v>0</v>
      </c>
      <c r="B9018" t="b">
        <f ca="1"/>
        <v>0</v>
      </c>
      <c r="C9018" t="b">
        <f ca="1"/>
        <v>0</v>
      </c>
    </row>
    <row r="9019" spans="1:3" hidden="1">
      <c r="A9019" t="b">
        <f ca="1"/>
        <v>0</v>
      </c>
      <c r="B9019" t="b">
        <f ca="1"/>
        <v>0</v>
      </c>
      <c r="C9019" t="b">
        <f ca="1"/>
        <v>0</v>
      </c>
    </row>
    <row r="9020" spans="1:3" hidden="1">
      <c r="A9020" t="b">
        <f ca="1"/>
        <v>0</v>
      </c>
      <c r="B9020" t="b">
        <f ca="1"/>
        <v>0</v>
      </c>
      <c r="C9020" t="b">
        <f ca="1"/>
        <v>0</v>
      </c>
    </row>
    <row r="9021" spans="1:3" hidden="1">
      <c r="A9021" t="b">
        <f ca="1"/>
        <v>0</v>
      </c>
      <c r="B9021" t="b">
        <f ca="1"/>
        <v>0</v>
      </c>
      <c r="C9021" t="b">
        <f ca="1"/>
        <v>0</v>
      </c>
    </row>
    <row r="9022" spans="1:3" hidden="1">
      <c r="A9022" t="b">
        <f ca="1"/>
        <v>0</v>
      </c>
      <c r="B9022" t="b">
        <f ca="1"/>
        <v>0</v>
      </c>
      <c r="C9022" t="b">
        <f ca="1"/>
        <v>0</v>
      </c>
    </row>
    <row r="9023" spans="1:3" hidden="1">
      <c r="A9023" t="b">
        <f ca="1"/>
        <v>0</v>
      </c>
      <c r="B9023" t="b">
        <f ca="1"/>
        <v>0</v>
      </c>
      <c r="C9023" t="b">
        <f ca="1"/>
        <v>0</v>
      </c>
    </row>
    <row r="9024" spans="1:3" hidden="1">
      <c r="A9024" t="b">
        <f ca="1"/>
        <v>0</v>
      </c>
      <c r="B9024" t="b">
        <f ca="1"/>
        <v>0</v>
      </c>
      <c r="C9024" t="b">
        <f ca="1"/>
        <v>0</v>
      </c>
    </row>
    <row r="9025" spans="1:3" hidden="1">
      <c r="A9025" t="b">
        <f ca="1"/>
        <v>0</v>
      </c>
      <c r="B9025" t="b">
        <f ca="1"/>
        <v>0</v>
      </c>
      <c r="C9025" t="b">
        <f ca="1"/>
        <v>0</v>
      </c>
    </row>
    <row r="9026" spans="1:3" hidden="1">
      <c r="A9026" t="b">
        <f ca="1"/>
        <v>0</v>
      </c>
      <c r="B9026" t="b">
        <f ca="1"/>
        <v>0</v>
      </c>
      <c r="C9026" t="b">
        <f ca="1"/>
        <v>0</v>
      </c>
    </row>
    <row r="9027" spans="1:3" hidden="1">
      <c r="A9027" t="b">
        <f ca="1"/>
        <v>0</v>
      </c>
      <c r="B9027" t="b">
        <f ca="1"/>
        <v>0</v>
      </c>
      <c r="C9027" t="b">
        <f ca="1"/>
        <v>0</v>
      </c>
    </row>
    <row r="9028" spans="1:3" hidden="1">
      <c r="A9028" t="b">
        <f ca="1"/>
        <v>0</v>
      </c>
      <c r="B9028" t="b">
        <f ca="1"/>
        <v>0</v>
      </c>
      <c r="C9028" t="b">
        <f ca="1"/>
        <v>0</v>
      </c>
    </row>
    <row r="9029" spans="1:3" hidden="1">
      <c r="A9029" t="b">
        <f ca="1"/>
        <v>0</v>
      </c>
      <c r="B9029" t="b">
        <f ca="1"/>
        <v>0</v>
      </c>
      <c r="C9029" t="b">
        <f ca="1"/>
        <v>0</v>
      </c>
    </row>
    <row r="9030" spans="1:3" hidden="1">
      <c r="A9030" t="b">
        <f ca="1"/>
        <v>0</v>
      </c>
      <c r="B9030" t="b">
        <f ca="1"/>
        <v>0</v>
      </c>
      <c r="C9030" t="b">
        <f ca="1"/>
        <v>0</v>
      </c>
    </row>
    <row r="9031" spans="1:3" hidden="1">
      <c r="A9031" t="b">
        <f ca="1"/>
        <v>0</v>
      </c>
      <c r="B9031" t="b">
        <f ca="1"/>
        <v>0</v>
      </c>
      <c r="C9031" t="b">
        <f ca="1"/>
        <v>0</v>
      </c>
    </row>
    <row r="9032" spans="1:3" hidden="1">
      <c r="A9032" t="b">
        <f ca="1"/>
        <v>0</v>
      </c>
      <c r="B9032" t="b">
        <f ca="1"/>
        <v>0</v>
      </c>
      <c r="C9032" t="b">
        <f ca="1"/>
        <v>0</v>
      </c>
    </row>
    <row r="9033" spans="1:3" hidden="1">
      <c r="A9033" t="b">
        <f ca="1"/>
        <v>0</v>
      </c>
      <c r="B9033" t="b">
        <f ca="1"/>
        <v>0</v>
      </c>
      <c r="C9033" t="b">
        <f ca="1"/>
        <v>0</v>
      </c>
    </row>
    <row r="9034" spans="1:3" hidden="1">
      <c r="A9034" t="b">
        <f ca="1"/>
        <v>0</v>
      </c>
      <c r="B9034" t="b">
        <f ca="1"/>
        <v>0</v>
      </c>
      <c r="C9034" t="b">
        <f ca="1"/>
        <v>0</v>
      </c>
    </row>
    <row r="9035" spans="1:3" hidden="1">
      <c r="A9035" t="b">
        <f ca="1"/>
        <v>0</v>
      </c>
      <c r="B9035" t="b">
        <f ca="1"/>
        <v>0</v>
      </c>
      <c r="C9035" t="b">
        <f ca="1"/>
        <v>0</v>
      </c>
    </row>
    <row r="9036" spans="1:3" hidden="1">
      <c r="A9036" t="b">
        <f ca="1"/>
        <v>0</v>
      </c>
      <c r="B9036" t="b">
        <f ca="1"/>
        <v>0</v>
      </c>
      <c r="C9036" t="b">
        <f ca="1"/>
        <v>0</v>
      </c>
    </row>
    <row r="9037" spans="1:3" hidden="1">
      <c r="A9037" t="b">
        <f ca="1"/>
        <v>0</v>
      </c>
      <c r="B9037" t="b">
        <f ca="1"/>
        <v>0</v>
      </c>
      <c r="C9037" t="b">
        <f ca="1"/>
        <v>0</v>
      </c>
    </row>
    <row r="9038" spans="1:3" hidden="1">
      <c r="A9038" t="b">
        <f ca="1"/>
        <v>0</v>
      </c>
      <c r="B9038" t="b">
        <f ca="1"/>
        <v>0</v>
      </c>
      <c r="C9038" t="b">
        <f ca="1"/>
        <v>0</v>
      </c>
    </row>
    <row r="9039" spans="1:3" hidden="1">
      <c r="A9039" t="b">
        <f ca="1"/>
        <v>0</v>
      </c>
      <c r="B9039" t="b">
        <f ca="1"/>
        <v>0</v>
      </c>
      <c r="C9039" t="b">
        <f ca="1"/>
        <v>0</v>
      </c>
    </row>
    <row r="9040" spans="1:3" hidden="1">
      <c r="A9040" t="b">
        <f ca="1"/>
        <v>0</v>
      </c>
      <c r="B9040" t="b">
        <f ca="1"/>
        <v>0</v>
      </c>
      <c r="C9040" t="b">
        <f ca="1"/>
        <v>0</v>
      </c>
    </row>
    <row r="9041" spans="1:3" hidden="1">
      <c r="A9041" t="b">
        <f ca="1"/>
        <v>0</v>
      </c>
      <c r="B9041" t="b">
        <f ca="1"/>
        <v>0</v>
      </c>
      <c r="C9041" t="b">
        <f ca="1"/>
        <v>0</v>
      </c>
    </row>
    <row r="9042" spans="1:3" hidden="1">
      <c r="A9042" t="b">
        <f ca="1"/>
        <v>0</v>
      </c>
      <c r="B9042" t="b">
        <f ca="1"/>
        <v>0</v>
      </c>
      <c r="C9042" t="b">
        <f ca="1"/>
        <v>0</v>
      </c>
    </row>
    <row r="9043" spans="1:3" hidden="1">
      <c r="A9043" t="b">
        <f ca="1"/>
        <v>0</v>
      </c>
      <c r="B9043" t="b">
        <f ca="1"/>
        <v>0</v>
      </c>
      <c r="C9043" t="b">
        <f ca="1"/>
        <v>0</v>
      </c>
    </row>
    <row r="9044" spans="1:3" hidden="1">
      <c r="A9044" t="b">
        <f ca="1"/>
        <v>0</v>
      </c>
      <c r="B9044" t="b">
        <f ca="1"/>
        <v>0</v>
      </c>
      <c r="C9044" t="b">
        <f ca="1"/>
        <v>0</v>
      </c>
    </row>
    <row r="9045" spans="1:3" hidden="1">
      <c r="A9045" t="b">
        <f ca="1"/>
        <v>0</v>
      </c>
      <c r="B9045" t="b">
        <f ca="1"/>
        <v>0</v>
      </c>
      <c r="C9045" t="b">
        <f ca="1"/>
        <v>0</v>
      </c>
    </row>
    <row r="9046" spans="1:3" hidden="1">
      <c r="A9046" t="b">
        <f ca="1"/>
        <v>0</v>
      </c>
      <c r="B9046" t="b">
        <f ca="1"/>
        <v>0</v>
      </c>
      <c r="C9046" t="b">
        <f ca="1"/>
        <v>0</v>
      </c>
    </row>
    <row r="9047" spans="1:3" hidden="1">
      <c r="A9047" t="b">
        <f ca="1"/>
        <v>0</v>
      </c>
      <c r="B9047" t="b">
        <f ca="1"/>
        <v>0</v>
      </c>
      <c r="C9047" t="b">
        <f ca="1"/>
        <v>0</v>
      </c>
    </row>
    <row r="9048" spans="1:3" hidden="1">
      <c r="A9048" t="b">
        <f ca="1"/>
        <v>0</v>
      </c>
      <c r="B9048" t="b">
        <f ca="1"/>
        <v>0</v>
      </c>
      <c r="C9048" t="b">
        <f ca="1"/>
        <v>0</v>
      </c>
    </row>
    <row r="9049" spans="1:3" hidden="1">
      <c r="A9049" t="b">
        <f ca="1"/>
        <v>0</v>
      </c>
      <c r="B9049" t="b">
        <f ca="1"/>
        <v>0</v>
      </c>
      <c r="C9049" t="b">
        <f ca="1"/>
        <v>0</v>
      </c>
    </row>
    <row r="9050" spans="1:3" hidden="1">
      <c r="A9050" t="b">
        <f ca="1"/>
        <v>0</v>
      </c>
      <c r="B9050" t="b">
        <f ca="1"/>
        <v>0</v>
      </c>
      <c r="C9050" t="b">
        <f ca="1"/>
        <v>0</v>
      </c>
    </row>
    <row r="9051" spans="1:3" hidden="1">
      <c r="A9051" t="b">
        <f ca="1"/>
        <v>0</v>
      </c>
      <c r="B9051" t="b">
        <f ca="1"/>
        <v>0</v>
      </c>
      <c r="C9051" t="b">
        <f ca="1"/>
        <v>0</v>
      </c>
    </row>
    <row r="9052" spans="1:3" hidden="1">
      <c r="A9052" t="b">
        <f ca="1"/>
        <v>0</v>
      </c>
      <c r="B9052" t="b">
        <f ca="1"/>
        <v>0</v>
      </c>
      <c r="C9052" t="b">
        <f ca="1"/>
        <v>0</v>
      </c>
    </row>
    <row r="9053" spans="1:3" hidden="1">
      <c r="A9053" t="b">
        <f ca="1"/>
        <v>0</v>
      </c>
      <c r="B9053" t="b">
        <f ca="1"/>
        <v>0</v>
      </c>
      <c r="C9053" t="b">
        <f ca="1"/>
        <v>0</v>
      </c>
    </row>
    <row r="9054" spans="1:3" hidden="1">
      <c r="A9054" t="b">
        <f ca="1"/>
        <v>0</v>
      </c>
      <c r="B9054" t="b">
        <f ca="1"/>
        <v>0</v>
      </c>
      <c r="C9054" t="b">
        <f ca="1"/>
        <v>0</v>
      </c>
    </row>
    <row r="9055" spans="1:3" hidden="1">
      <c r="A9055" t="b">
        <f ca="1"/>
        <v>0</v>
      </c>
      <c r="B9055" t="b">
        <f ca="1"/>
        <v>0</v>
      </c>
      <c r="C9055" t="b">
        <f ca="1"/>
        <v>0</v>
      </c>
    </row>
    <row r="9056" spans="1:3" hidden="1">
      <c r="A9056" t="b">
        <f ca="1"/>
        <v>0</v>
      </c>
      <c r="B9056" t="b">
        <f ca="1"/>
        <v>0</v>
      </c>
      <c r="C9056" t="b">
        <f ca="1"/>
        <v>0</v>
      </c>
    </row>
    <row r="9057" spans="1:3" hidden="1">
      <c r="A9057" t="b">
        <f ca="1"/>
        <v>0</v>
      </c>
      <c r="B9057" t="b">
        <f ca="1"/>
        <v>0</v>
      </c>
      <c r="C9057" t="b">
        <f ca="1"/>
        <v>0</v>
      </c>
    </row>
    <row r="9058" spans="1:3" hidden="1">
      <c r="A9058" t="b">
        <f ca="1"/>
        <v>0</v>
      </c>
      <c r="B9058" t="b">
        <f ca="1"/>
        <v>0</v>
      </c>
      <c r="C9058" t="b">
        <f ca="1"/>
        <v>0</v>
      </c>
    </row>
    <row r="9059" spans="1:3" hidden="1">
      <c r="A9059" t="b">
        <f ca="1"/>
        <v>0</v>
      </c>
      <c r="B9059" t="b">
        <f ca="1"/>
        <v>0</v>
      </c>
      <c r="C9059" t="b">
        <f ca="1"/>
        <v>0</v>
      </c>
    </row>
    <row r="9060" spans="1:3" hidden="1">
      <c r="A9060" t="b">
        <f ca="1"/>
        <v>0</v>
      </c>
      <c r="B9060" t="b">
        <f ca="1"/>
        <v>0</v>
      </c>
      <c r="C9060" t="b">
        <f ca="1"/>
        <v>0</v>
      </c>
    </row>
    <row r="9061" spans="1:3" hidden="1">
      <c r="A9061" t="b">
        <f ca="1"/>
        <v>0</v>
      </c>
      <c r="B9061" t="b">
        <f ca="1"/>
        <v>0</v>
      </c>
      <c r="C9061" t="b">
        <f ca="1"/>
        <v>0</v>
      </c>
    </row>
    <row r="9062" spans="1:3" hidden="1">
      <c r="A9062" t="b">
        <f ca="1"/>
        <v>0</v>
      </c>
      <c r="B9062" t="b">
        <f ca="1"/>
        <v>0</v>
      </c>
      <c r="C9062" t="b">
        <f ca="1"/>
        <v>0</v>
      </c>
    </row>
    <row r="9063" spans="1:3" hidden="1">
      <c r="A9063" t="b">
        <f ca="1"/>
        <v>0</v>
      </c>
      <c r="B9063" t="b">
        <f ca="1"/>
        <v>0</v>
      </c>
      <c r="C9063" t="b">
        <f ca="1"/>
        <v>0</v>
      </c>
    </row>
    <row r="9064" spans="1:3" hidden="1">
      <c r="A9064" t="b">
        <f ca="1"/>
        <v>0</v>
      </c>
      <c r="B9064" t="b">
        <f ca="1"/>
        <v>0</v>
      </c>
      <c r="C9064" t="b">
        <f ca="1"/>
        <v>0</v>
      </c>
    </row>
    <row r="9065" spans="1:3" hidden="1">
      <c r="A9065" t="b">
        <f ca="1"/>
        <v>0</v>
      </c>
      <c r="B9065" t="b">
        <f ca="1"/>
        <v>0</v>
      </c>
      <c r="C9065" t="b">
        <f ca="1"/>
        <v>0</v>
      </c>
    </row>
    <row r="9066" spans="1:3" hidden="1">
      <c r="A9066" t="b">
        <f ca="1"/>
        <v>0</v>
      </c>
      <c r="B9066" t="b">
        <f ca="1"/>
        <v>0</v>
      </c>
      <c r="C9066" t="b">
        <f ca="1"/>
        <v>0</v>
      </c>
    </row>
    <row r="9067" spans="1:3" hidden="1">
      <c r="A9067" t="b">
        <f ca="1"/>
        <v>0</v>
      </c>
      <c r="B9067" t="b">
        <f ca="1"/>
        <v>0</v>
      </c>
      <c r="C9067" t="b">
        <f ca="1"/>
        <v>0</v>
      </c>
    </row>
    <row r="9068" spans="1:3" hidden="1">
      <c r="A9068" t="b">
        <f ca="1"/>
        <v>0</v>
      </c>
      <c r="B9068" t="b">
        <f ca="1"/>
        <v>0</v>
      </c>
      <c r="C9068" t="b">
        <f ca="1"/>
        <v>0</v>
      </c>
    </row>
    <row r="9069" spans="1:3" hidden="1">
      <c r="A9069" t="b">
        <f ca="1"/>
        <v>0</v>
      </c>
      <c r="B9069" t="b">
        <f ca="1"/>
        <v>0</v>
      </c>
      <c r="C9069" t="b">
        <f ca="1"/>
        <v>0</v>
      </c>
    </row>
    <row r="9070" spans="1:3" hidden="1">
      <c r="A9070" t="b">
        <f ca="1"/>
        <v>0</v>
      </c>
      <c r="B9070" t="b">
        <f ca="1"/>
        <v>0</v>
      </c>
      <c r="C9070" t="b">
        <f ca="1"/>
        <v>0</v>
      </c>
    </row>
    <row r="9071" spans="1:3" hidden="1">
      <c r="A9071" t="b">
        <f ca="1"/>
        <v>0</v>
      </c>
      <c r="B9071" t="b">
        <f ca="1"/>
        <v>0</v>
      </c>
      <c r="C9071" t="b">
        <f ca="1"/>
        <v>0</v>
      </c>
    </row>
    <row r="9072" spans="1:3" hidden="1">
      <c r="A9072" t="b">
        <f ca="1"/>
        <v>0</v>
      </c>
      <c r="B9072" t="b">
        <f ca="1"/>
        <v>0</v>
      </c>
      <c r="C9072" t="b">
        <f ca="1"/>
        <v>0</v>
      </c>
    </row>
    <row r="9073" spans="1:3" hidden="1">
      <c r="A9073" t="b">
        <f ca="1"/>
        <v>0</v>
      </c>
      <c r="B9073" t="b">
        <f ca="1"/>
        <v>0</v>
      </c>
      <c r="C9073" t="b">
        <f ca="1"/>
        <v>0</v>
      </c>
    </row>
    <row r="9074" spans="1:3" hidden="1">
      <c r="A9074" t="b">
        <f ca="1"/>
        <v>0</v>
      </c>
      <c r="B9074" t="b">
        <f ca="1"/>
        <v>0</v>
      </c>
      <c r="C9074" t="b">
        <f ca="1"/>
        <v>0</v>
      </c>
    </row>
    <row r="9075" spans="1:3" hidden="1">
      <c r="A9075" t="b">
        <f ca="1"/>
        <v>0</v>
      </c>
      <c r="B9075" t="b">
        <f ca="1"/>
        <v>0</v>
      </c>
      <c r="C9075" t="b">
        <f ca="1"/>
        <v>0</v>
      </c>
    </row>
    <row r="9076" spans="1:3" hidden="1">
      <c r="A9076" t="b">
        <f ca="1"/>
        <v>0</v>
      </c>
      <c r="B9076" t="b">
        <f ca="1"/>
        <v>0</v>
      </c>
      <c r="C9076" t="b">
        <f ca="1"/>
        <v>0</v>
      </c>
    </row>
    <row r="9077" spans="1:3" hidden="1">
      <c r="A9077" t="b">
        <f ca="1"/>
        <v>0</v>
      </c>
      <c r="B9077" t="b">
        <f ca="1"/>
        <v>0</v>
      </c>
      <c r="C9077" t="b">
        <f ca="1"/>
        <v>0</v>
      </c>
    </row>
    <row r="9078" spans="1:3" hidden="1">
      <c r="A9078" t="b">
        <f ca="1"/>
        <v>0</v>
      </c>
      <c r="B9078" t="b">
        <f ca="1"/>
        <v>0</v>
      </c>
      <c r="C9078" t="b">
        <f ca="1"/>
        <v>0</v>
      </c>
    </row>
    <row r="9079" spans="1:3" hidden="1">
      <c r="A9079" t="b">
        <f ca="1"/>
        <v>0</v>
      </c>
      <c r="B9079" t="b">
        <f ca="1"/>
        <v>0</v>
      </c>
      <c r="C9079" t="b">
        <f ca="1"/>
        <v>0</v>
      </c>
    </row>
    <row r="9080" spans="1:3" hidden="1">
      <c r="A9080" t="b">
        <f ca="1"/>
        <v>0</v>
      </c>
      <c r="B9080" t="b">
        <f ca="1"/>
        <v>0</v>
      </c>
      <c r="C9080" t="b">
        <f ca="1"/>
        <v>0</v>
      </c>
    </row>
    <row r="9081" spans="1:3" hidden="1">
      <c r="A9081" t="b">
        <f ca="1"/>
        <v>0</v>
      </c>
      <c r="B9081" t="b">
        <f ca="1"/>
        <v>0</v>
      </c>
      <c r="C9081" t="b">
        <f ca="1"/>
        <v>0</v>
      </c>
    </row>
    <row r="9082" spans="1:3" hidden="1">
      <c r="A9082" t="b">
        <f ca="1"/>
        <v>0</v>
      </c>
      <c r="B9082" t="b">
        <f ca="1"/>
        <v>0</v>
      </c>
      <c r="C9082" t="b">
        <f ca="1"/>
        <v>0</v>
      </c>
    </row>
    <row r="9083" spans="1:3" hidden="1">
      <c r="A9083" t="b">
        <f ca="1"/>
        <v>0</v>
      </c>
      <c r="B9083" t="b">
        <f ca="1"/>
        <v>0</v>
      </c>
      <c r="C9083" t="b">
        <f ca="1"/>
        <v>0</v>
      </c>
    </row>
    <row r="9084" spans="1:3" hidden="1">
      <c r="A9084" t="b">
        <f ca="1"/>
        <v>0</v>
      </c>
      <c r="B9084" t="b">
        <f ca="1"/>
        <v>0</v>
      </c>
      <c r="C9084" t="b">
        <f ca="1"/>
        <v>0</v>
      </c>
    </row>
    <row r="9085" spans="1:3" hidden="1">
      <c r="A9085" t="b">
        <f ca="1"/>
        <v>0</v>
      </c>
      <c r="B9085" t="b">
        <f ca="1"/>
        <v>0</v>
      </c>
      <c r="C9085" t="b">
        <f ca="1"/>
        <v>0</v>
      </c>
    </row>
    <row r="9086" spans="1:3" hidden="1">
      <c r="A9086" t="b">
        <f ca="1"/>
        <v>0</v>
      </c>
      <c r="B9086" t="b">
        <f ca="1"/>
        <v>0</v>
      </c>
      <c r="C9086" t="b">
        <f ca="1"/>
        <v>0</v>
      </c>
    </row>
    <row r="9087" spans="1:3" hidden="1">
      <c r="A9087" t="b">
        <f ca="1"/>
        <v>0</v>
      </c>
      <c r="B9087" t="b">
        <f ca="1"/>
        <v>0</v>
      </c>
      <c r="C9087" t="b">
        <f ca="1"/>
        <v>0</v>
      </c>
    </row>
    <row r="9088" spans="1:3" hidden="1">
      <c r="A9088" t="b">
        <f ca="1"/>
        <v>0</v>
      </c>
      <c r="B9088" t="b">
        <f ca="1"/>
        <v>0</v>
      </c>
      <c r="C9088" t="b">
        <f ca="1"/>
        <v>0</v>
      </c>
    </row>
    <row r="9089" spans="1:3" hidden="1">
      <c r="A9089" t="b">
        <f ca="1"/>
        <v>0</v>
      </c>
      <c r="B9089" t="b">
        <f ca="1"/>
        <v>0</v>
      </c>
      <c r="C9089" t="b">
        <f ca="1"/>
        <v>0</v>
      </c>
    </row>
    <row r="9090" spans="1:3" hidden="1">
      <c r="A9090" t="b">
        <f ca="1"/>
        <v>0</v>
      </c>
      <c r="B9090" t="b">
        <f ca="1"/>
        <v>0</v>
      </c>
      <c r="C9090" t="b">
        <f ca="1"/>
        <v>0</v>
      </c>
    </row>
    <row r="9091" spans="1:3" hidden="1">
      <c r="A9091" t="b">
        <f ca="1"/>
        <v>0</v>
      </c>
      <c r="B9091" t="b">
        <f ca="1"/>
        <v>0</v>
      </c>
      <c r="C9091" t="b">
        <f ca="1"/>
        <v>0</v>
      </c>
    </row>
    <row r="9092" spans="1:3" hidden="1">
      <c r="A9092" t="b">
        <f ca="1"/>
        <v>0</v>
      </c>
      <c r="B9092" t="b">
        <f ca="1"/>
        <v>0</v>
      </c>
      <c r="C9092" t="b">
        <f ca="1"/>
        <v>0</v>
      </c>
    </row>
    <row r="9093" spans="1:3" hidden="1">
      <c r="A9093" t="b">
        <f ca="1"/>
        <v>0</v>
      </c>
      <c r="B9093" t="b">
        <f ca="1"/>
        <v>0</v>
      </c>
      <c r="C9093" t="b">
        <f ca="1"/>
        <v>0</v>
      </c>
    </row>
    <row r="9094" spans="1:3" hidden="1">
      <c r="A9094" t="b">
        <f ca="1"/>
        <v>0</v>
      </c>
      <c r="B9094" t="b">
        <f ca="1"/>
        <v>0</v>
      </c>
      <c r="C9094" t="b">
        <f ca="1"/>
        <v>0</v>
      </c>
    </row>
    <row r="9095" spans="1:3" hidden="1">
      <c r="A9095" t="b">
        <f ca="1"/>
        <v>0</v>
      </c>
      <c r="B9095" t="b">
        <f ca="1"/>
        <v>0</v>
      </c>
      <c r="C9095" t="b">
        <f ca="1"/>
        <v>0</v>
      </c>
    </row>
    <row r="9096" spans="1:3" hidden="1">
      <c r="A9096" t="b">
        <f ca="1"/>
        <v>0</v>
      </c>
      <c r="B9096" t="b">
        <f ca="1"/>
        <v>0</v>
      </c>
      <c r="C9096" t="b">
        <f ca="1"/>
        <v>0</v>
      </c>
    </row>
    <row r="9097" spans="1:3" hidden="1">
      <c r="A9097" t="b">
        <f ca="1"/>
        <v>0</v>
      </c>
      <c r="B9097" t="b">
        <f ca="1"/>
        <v>0</v>
      </c>
      <c r="C9097" t="b">
        <f ca="1"/>
        <v>0</v>
      </c>
    </row>
    <row r="9098" spans="1:3" hidden="1">
      <c r="A9098" t="b">
        <f ca="1"/>
        <v>0</v>
      </c>
      <c r="B9098" t="b">
        <f ca="1"/>
        <v>0</v>
      </c>
      <c r="C9098" t="b">
        <f ca="1"/>
        <v>0</v>
      </c>
    </row>
    <row r="9099" spans="1:3" hidden="1">
      <c r="A9099" t="b">
        <f ca="1"/>
        <v>0</v>
      </c>
      <c r="B9099" t="b">
        <f ca="1"/>
        <v>0</v>
      </c>
      <c r="C9099" t="b">
        <f ca="1"/>
        <v>0</v>
      </c>
    </row>
    <row r="9100" spans="1:3" hidden="1">
      <c r="A9100" t="b">
        <f ca="1"/>
        <v>0</v>
      </c>
      <c r="B9100" t="b">
        <f ca="1"/>
        <v>0</v>
      </c>
      <c r="C9100" t="b">
        <f ca="1"/>
        <v>0</v>
      </c>
    </row>
    <row r="9101" spans="1:3" hidden="1">
      <c r="A9101" t="b">
        <f ca="1"/>
        <v>0</v>
      </c>
      <c r="B9101" t="b">
        <f ca="1"/>
        <v>0</v>
      </c>
      <c r="C9101" t="b">
        <f ca="1"/>
        <v>0</v>
      </c>
    </row>
    <row r="9102" spans="1:3" hidden="1">
      <c r="A9102" t="b">
        <f ca="1"/>
        <v>0</v>
      </c>
      <c r="B9102" t="b">
        <f ca="1"/>
        <v>0</v>
      </c>
      <c r="C9102" t="b">
        <f ca="1"/>
        <v>0</v>
      </c>
    </row>
    <row r="9103" spans="1:3" hidden="1">
      <c r="A9103" t="b">
        <f ca="1"/>
        <v>0</v>
      </c>
      <c r="B9103" t="b">
        <f ca="1"/>
        <v>0</v>
      </c>
      <c r="C9103" t="b">
        <f ca="1"/>
        <v>0</v>
      </c>
    </row>
    <row r="9104" spans="1:3" hidden="1">
      <c r="A9104" t="b">
        <f ca="1"/>
        <v>0</v>
      </c>
      <c r="B9104" t="b">
        <f ca="1"/>
        <v>0</v>
      </c>
      <c r="C9104" t="b">
        <f ca="1"/>
        <v>0</v>
      </c>
    </row>
    <row r="9105" spans="1:3" hidden="1">
      <c r="A9105" t="b">
        <f ca="1"/>
        <v>0</v>
      </c>
      <c r="B9105" t="b">
        <f ca="1"/>
        <v>0</v>
      </c>
      <c r="C9105" t="b">
        <f ca="1"/>
        <v>0</v>
      </c>
    </row>
    <row r="9106" spans="1:3" hidden="1">
      <c r="A9106" t="b">
        <f ca="1"/>
        <v>0</v>
      </c>
      <c r="B9106" t="b">
        <f ca="1"/>
        <v>0</v>
      </c>
      <c r="C9106" t="b">
        <f ca="1"/>
        <v>0</v>
      </c>
    </row>
    <row r="9107" spans="1:3" hidden="1">
      <c r="A9107" t="b">
        <f ca="1"/>
        <v>0</v>
      </c>
      <c r="B9107" t="b">
        <f ca="1"/>
        <v>0</v>
      </c>
      <c r="C9107" t="b">
        <f ca="1"/>
        <v>0</v>
      </c>
    </row>
    <row r="9108" spans="1:3" hidden="1">
      <c r="A9108" t="b">
        <f ca="1"/>
        <v>0</v>
      </c>
      <c r="B9108" t="b">
        <f ca="1"/>
        <v>0</v>
      </c>
      <c r="C9108" t="b">
        <f ca="1"/>
        <v>0</v>
      </c>
    </row>
    <row r="9109" spans="1:3" hidden="1">
      <c r="A9109" t="b">
        <f ca="1"/>
        <v>0</v>
      </c>
      <c r="B9109" t="b">
        <f ca="1"/>
        <v>0</v>
      </c>
      <c r="C9109" t="b">
        <f ca="1"/>
        <v>0</v>
      </c>
    </row>
    <row r="9110" spans="1:3" hidden="1">
      <c r="A9110" t="b">
        <f ca="1"/>
        <v>0</v>
      </c>
      <c r="B9110" t="b">
        <f ca="1"/>
        <v>0</v>
      </c>
      <c r="C9110" t="b">
        <f ca="1"/>
        <v>0</v>
      </c>
    </row>
    <row r="9111" spans="1:3" hidden="1">
      <c r="A9111" t="b">
        <f ca="1"/>
        <v>0</v>
      </c>
      <c r="B9111" t="b">
        <f ca="1"/>
        <v>0</v>
      </c>
      <c r="C9111" t="b">
        <f ca="1"/>
        <v>0</v>
      </c>
    </row>
    <row r="9112" spans="1:3" hidden="1">
      <c r="A9112" t="b">
        <f ca="1"/>
        <v>0</v>
      </c>
      <c r="B9112" t="b">
        <f ca="1"/>
        <v>0</v>
      </c>
      <c r="C9112" t="b">
        <f ca="1"/>
        <v>0</v>
      </c>
    </row>
    <row r="9113" spans="1:3" hidden="1">
      <c r="A9113" t="b">
        <f ca="1"/>
        <v>0</v>
      </c>
      <c r="B9113" t="b">
        <f ca="1"/>
        <v>0</v>
      </c>
      <c r="C9113" t="b">
        <f ca="1"/>
        <v>0</v>
      </c>
    </row>
    <row r="9114" spans="1:3" hidden="1">
      <c r="A9114" t="b">
        <f ca="1"/>
        <v>0</v>
      </c>
      <c r="B9114" t="b">
        <f ca="1"/>
        <v>0</v>
      </c>
      <c r="C9114" t="b">
        <f ca="1"/>
        <v>0</v>
      </c>
    </row>
    <row r="9115" spans="1:3" hidden="1">
      <c r="A9115" t="b">
        <f ca="1"/>
        <v>0</v>
      </c>
      <c r="B9115" t="b">
        <f ca="1"/>
        <v>0</v>
      </c>
      <c r="C9115" t="b">
        <f ca="1"/>
        <v>0</v>
      </c>
    </row>
    <row r="9116" spans="1:3" hidden="1">
      <c r="A9116" t="b">
        <f ca="1"/>
        <v>0</v>
      </c>
      <c r="B9116" t="b">
        <f ca="1"/>
        <v>0</v>
      </c>
      <c r="C9116" t="b">
        <f ca="1"/>
        <v>0</v>
      </c>
    </row>
    <row r="9117" spans="1:3" hidden="1">
      <c r="A9117" t="b">
        <f ca="1"/>
        <v>0</v>
      </c>
      <c r="B9117" t="b">
        <f ca="1"/>
        <v>0</v>
      </c>
      <c r="C9117" t="b">
        <f ca="1"/>
        <v>0</v>
      </c>
    </row>
    <row r="9118" spans="1:3" hidden="1">
      <c r="A9118" t="b">
        <f ca="1"/>
        <v>0</v>
      </c>
      <c r="B9118" t="b">
        <f ca="1"/>
        <v>0</v>
      </c>
      <c r="C9118" t="b">
        <f ca="1"/>
        <v>0</v>
      </c>
    </row>
    <row r="9119" spans="1:3" hidden="1">
      <c r="A9119" t="b">
        <f ca="1"/>
        <v>0</v>
      </c>
      <c r="B9119" t="b">
        <f ca="1"/>
        <v>0</v>
      </c>
      <c r="C9119" t="b">
        <f ca="1"/>
        <v>0</v>
      </c>
    </row>
    <row r="9120" spans="1:3" hidden="1">
      <c r="A9120" t="b">
        <f ca="1"/>
        <v>0</v>
      </c>
      <c r="B9120" t="b">
        <f ca="1"/>
        <v>0</v>
      </c>
      <c r="C9120" t="b">
        <f ca="1"/>
        <v>0</v>
      </c>
    </row>
    <row r="9121" spans="1:3" hidden="1">
      <c r="A9121" t="b">
        <f ca="1"/>
        <v>0</v>
      </c>
      <c r="B9121" t="b">
        <f ca="1"/>
        <v>0</v>
      </c>
      <c r="C9121" t="b">
        <f ca="1"/>
        <v>0</v>
      </c>
    </row>
    <row r="9122" spans="1:3" hidden="1">
      <c r="A9122" t="b">
        <f ca="1"/>
        <v>0</v>
      </c>
      <c r="B9122" t="b">
        <f ca="1"/>
        <v>0</v>
      </c>
      <c r="C9122" t="b">
        <f ca="1"/>
        <v>0</v>
      </c>
    </row>
    <row r="9123" spans="1:3" hidden="1">
      <c r="A9123" t="b">
        <f ca="1"/>
        <v>0</v>
      </c>
      <c r="B9123" t="b">
        <f ca="1"/>
        <v>0</v>
      </c>
      <c r="C9123" t="b">
        <f ca="1"/>
        <v>0</v>
      </c>
    </row>
    <row r="9124" spans="1:3" hidden="1">
      <c r="A9124" t="b">
        <f ca="1"/>
        <v>0</v>
      </c>
      <c r="B9124" t="b">
        <f ca="1"/>
        <v>0</v>
      </c>
      <c r="C9124" t="b">
        <f ca="1"/>
        <v>0</v>
      </c>
    </row>
    <row r="9125" spans="1:3" hidden="1">
      <c r="A9125" t="b">
        <f ca="1"/>
        <v>0</v>
      </c>
      <c r="B9125" t="b">
        <f ca="1"/>
        <v>0</v>
      </c>
      <c r="C9125" t="b">
        <f ca="1"/>
        <v>0</v>
      </c>
    </row>
    <row r="9126" spans="1:3" hidden="1">
      <c r="A9126" t="b">
        <f ca="1"/>
        <v>0</v>
      </c>
      <c r="B9126" t="b">
        <f ca="1"/>
        <v>0</v>
      </c>
      <c r="C9126" t="b">
        <f ca="1"/>
        <v>0</v>
      </c>
    </row>
    <row r="9127" spans="1:3" hidden="1">
      <c r="A9127" t="b">
        <f ca="1"/>
        <v>0</v>
      </c>
      <c r="B9127" t="b">
        <f ca="1"/>
        <v>0</v>
      </c>
      <c r="C9127" t="b">
        <f ca="1"/>
        <v>0</v>
      </c>
    </row>
    <row r="9128" spans="1:3" hidden="1">
      <c r="A9128" t="b">
        <f ca="1"/>
        <v>0</v>
      </c>
      <c r="B9128" t="b">
        <f ca="1"/>
        <v>0</v>
      </c>
      <c r="C9128" t="b">
        <f ca="1"/>
        <v>0</v>
      </c>
    </row>
    <row r="9129" spans="1:3" hidden="1">
      <c r="A9129" t="b">
        <f ca="1"/>
        <v>0</v>
      </c>
      <c r="B9129" t="b">
        <f ca="1"/>
        <v>0</v>
      </c>
      <c r="C9129" t="b">
        <f ca="1"/>
        <v>0</v>
      </c>
    </row>
    <row r="9130" spans="1:3" hidden="1">
      <c r="A9130" t="b">
        <f ca="1"/>
        <v>0</v>
      </c>
      <c r="B9130" t="b">
        <f ca="1"/>
        <v>0</v>
      </c>
      <c r="C9130" t="b">
        <f ca="1"/>
        <v>0</v>
      </c>
    </row>
    <row r="9131" spans="1:3" hidden="1">
      <c r="A9131" t="b">
        <f ca="1"/>
        <v>0</v>
      </c>
      <c r="B9131" t="b">
        <f ca="1"/>
        <v>0</v>
      </c>
      <c r="C9131" t="b">
        <f ca="1"/>
        <v>0</v>
      </c>
    </row>
    <row r="9132" spans="1:3" hidden="1">
      <c r="A9132" t="b">
        <f ca="1"/>
        <v>0</v>
      </c>
      <c r="B9132" t="b">
        <f ca="1"/>
        <v>0</v>
      </c>
      <c r="C9132" t="b">
        <f ca="1"/>
        <v>0</v>
      </c>
    </row>
    <row r="9133" spans="1:3" hidden="1">
      <c r="A9133" t="b">
        <f ca="1"/>
        <v>0</v>
      </c>
      <c r="B9133" t="b">
        <f ca="1"/>
        <v>0</v>
      </c>
      <c r="C9133" t="b">
        <f ca="1"/>
        <v>0</v>
      </c>
    </row>
    <row r="9134" spans="1:3" hidden="1">
      <c r="A9134" t="b">
        <f ca="1"/>
        <v>0</v>
      </c>
      <c r="B9134" t="b">
        <f ca="1"/>
        <v>0</v>
      </c>
      <c r="C9134" t="b">
        <f ca="1"/>
        <v>0</v>
      </c>
    </row>
    <row r="9135" spans="1:3" hidden="1">
      <c r="A9135" t="b">
        <f ca="1"/>
        <v>0</v>
      </c>
      <c r="B9135" t="b">
        <f ca="1"/>
        <v>0</v>
      </c>
      <c r="C9135" t="b">
        <f ca="1"/>
        <v>0</v>
      </c>
    </row>
    <row r="9136" spans="1:3" hidden="1">
      <c r="A9136" t="b">
        <f ca="1"/>
        <v>0</v>
      </c>
      <c r="B9136" t="b">
        <f ca="1"/>
        <v>0</v>
      </c>
      <c r="C9136" t="b">
        <f ca="1"/>
        <v>0</v>
      </c>
    </row>
    <row r="9137" spans="1:3" hidden="1">
      <c r="A9137" t="b">
        <f ca="1"/>
        <v>0</v>
      </c>
      <c r="B9137" t="b">
        <f ca="1"/>
        <v>0</v>
      </c>
      <c r="C9137" t="b">
        <f ca="1"/>
        <v>0</v>
      </c>
    </row>
    <row r="9138" spans="1:3" hidden="1">
      <c r="A9138" t="b">
        <f ca="1"/>
        <v>0</v>
      </c>
      <c r="B9138" t="b">
        <f ca="1"/>
        <v>0</v>
      </c>
      <c r="C9138" t="b">
        <f ca="1"/>
        <v>0</v>
      </c>
    </row>
    <row r="9139" spans="1:3" hidden="1">
      <c r="A9139" t="b">
        <f ca="1"/>
        <v>0</v>
      </c>
      <c r="B9139" t="b">
        <f ca="1"/>
        <v>0</v>
      </c>
      <c r="C9139" t="b">
        <f ca="1"/>
        <v>0</v>
      </c>
    </row>
    <row r="9140" spans="1:3" hidden="1">
      <c r="A9140" t="b">
        <f ca="1"/>
        <v>0</v>
      </c>
      <c r="B9140" t="b">
        <f ca="1"/>
        <v>0</v>
      </c>
      <c r="C9140" t="b">
        <f ca="1"/>
        <v>0</v>
      </c>
    </row>
    <row r="9141" spans="1:3" hidden="1">
      <c r="A9141" t="b">
        <f ca="1"/>
        <v>0</v>
      </c>
      <c r="B9141" t="b">
        <f ca="1"/>
        <v>0</v>
      </c>
      <c r="C9141" t="b">
        <f ca="1"/>
        <v>0</v>
      </c>
    </row>
    <row r="9142" spans="1:3" hidden="1">
      <c r="A9142" t="b">
        <f ca="1"/>
        <v>0</v>
      </c>
      <c r="B9142" t="b">
        <f ca="1"/>
        <v>0</v>
      </c>
      <c r="C9142" t="b">
        <f ca="1"/>
        <v>0</v>
      </c>
    </row>
    <row r="9143" spans="1:3" hidden="1">
      <c r="A9143" t="b">
        <f ca="1"/>
        <v>0</v>
      </c>
      <c r="B9143" t="b">
        <f ca="1"/>
        <v>0</v>
      </c>
      <c r="C9143" t="b">
        <f ca="1"/>
        <v>0</v>
      </c>
    </row>
    <row r="9144" spans="1:3" hidden="1">
      <c r="A9144" t="b">
        <f ca="1"/>
        <v>0</v>
      </c>
      <c r="B9144" t="b">
        <f ca="1"/>
        <v>0</v>
      </c>
      <c r="C9144" t="b">
        <f ca="1"/>
        <v>0</v>
      </c>
    </row>
    <row r="9145" spans="1:3" hidden="1">
      <c r="A9145" t="b">
        <f ca="1"/>
        <v>0</v>
      </c>
      <c r="B9145" t="b">
        <f ca="1"/>
        <v>0</v>
      </c>
      <c r="C9145" t="b">
        <f ca="1"/>
        <v>0</v>
      </c>
    </row>
    <row r="9146" spans="1:3" hidden="1">
      <c r="A9146" t="b">
        <f ca="1"/>
        <v>0</v>
      </c>
      <c r="B9146" t="b">
        <f ca="1"/>
        <v>0</v>
      </c>
      <c r="C9146" t="b">
        <f ca="1"/>
        <v>0</v>
      </c>
    </row>
    <row r="9147" spans="1:3" hidden="1">
      <c r="A9147" t="b">
        <f ca="1"/>
        <v>0</v>
      </c>
      <c r="B9147" t="b">
        <f ca="1"/>
        <v>0</v>
      </c>
      <c r="C9147" t="b">
        <f ca="1"/>
        <v>0</v>
      </c>
    </row>
    <row r="9148" spans="1:3" hidden="1">
      <c r="A9148" t="b">
        <f ca="1"/>
        <v>0</v>
      </c>
      <c r="B9148" t="b">
        <f ca="1"/>
        <v>0</v>
      </c>
      <c r="C9148" t="b">
        <f ca="1"/>
        <v>0</v>
      </c>
    </row>
    <row r="9149" spans="1:3" hidden="1">
      <c r="A9149" t="b">
        <f ca="1"/>
        <v>0</v>
      </c>
      <c r="B9149" t="b">
        <f ca="1"/>
        <v>0</v>
      </c>
      <c r="C9149" t="b">
        <f ca="1"/>
        <v>0</v>
      </c>
    </row>
    <row r="9150" spans="1:3" hidden="1">
      <c r="A9150" t="b">
        <f ca="1"/>
        <v>0</v>
      </c>
      <c r="B9150" t="b">
        <f ca="1"/>
        <v>0</v>
      </c>
      <c r="C9150" t="b">
        <f ca="1"/>
        <v>0</v>
      </c>
    </row>
    <row r="9151" spans="1:3" hidden="1">
      <c r="A9151" t="b">
        <f ca="1"/>
        <v>0</v>
      </c>
      <c r="B9151" t="b">
        <f ca="1"/>
        <v>0</v>
      </c>
      <c r="C9151" t="b">
        <f ca="1"/>
        <v>0</v>
      </c>
    </row>
    <row r="9152" spans="1:3" hidden="1">
      <c r="A9152" t="b">
        <f ca="1"/>
        <v>0</v>
      </c>
      <c r="B9152" t="b">
        <f ca="1"/>
        <v>0</v>
      </c>
      <c r="C9152" t="b">
        <f ca="1"/>
        <v>0</v>
      </c>
    </row>
    <row r="9153" spans="1:3" hidden="1">
      <c r="A9153" t="b">
        <f ca="1"/>
        <v>0</v>
      </c>
      <c r="B9153" t="b">
        <f ca="1"/>
        <v>0</v>
      </c>
      <c r="C9153" t="b">
        <f ca="1"/>
        <v>0</v>
      </c>
    </row>
    <row r="9154" spans="1:3" hidden="1">
      <c r="A9154" t="b">
        <f ca="1"/>
        <v>0</v>
      </c>
      <c r="B9154" t="b">
        <f ca="1"/>
        <v>0</v>
      </c>
      <c r="C9154" t="b">
        <f ca="1"/>
        <v>0</v>
      </c>
    </row>
    <row r="9155" spans="1:3" hidden="1">
      <c r="A9155" t="b">
        <f ca="1"/>
        <v>0</v>
      </c>
      <c r="B9155" t="b">
        <f ca="1"/>
        <v>0</v>
      </c>
      <c r="C9155" t="b">
        <f ca="1"/>
        <v>0</v>
      </c>
    </row>
    <row r="9156" spans="1:3" hidden="1">
      <c r="A9156" t="b">
        <f ca="1"/>
        <v>0</v>
      </c>
      <c r="B9156" t="b">
        <f ca="1"/>
        <v>0</v>
      </c>
      <c r="C9156" t="b">
        <f ca="1"/>
        <v>0</v>
      </c>
    </row>
    <row r="9157" spans="1:3" hidden="1">
      <c r="A9157" t="b">
        <f ca="1"/>
        <v>0</v>
      </c>
      <c r="B9157" t="b">
        <f ca="1"/>
        <v>0</v>
      </c>
      <c r="C9157" t="b">
        <f ca="1"/>
        <v>0</v>
      </c>
    </row>
    <row r="9158" spans="1:3" hidden="1">
      <c r="A9158" t="b">
        <f ca="1"/>
        <v>0</v>
      </c>
      <c r="B9158" t="b">
        <f ca="1"/>
        <v>0</v>
      </c>
      <c r="C9158" t="b">
        <f ca="1"/>
        <v>0</v>
      </c>
    </row>
    <row r="9159" spans="1:3" hidden="1">
      <c r="A9159" t="b">
        <f ca="1"/>
        <v>0</v>
      </c>
      <c r="B9159" t="b">
        <f ca="1"/>
        <v>0</v>
      </c>
      <c r="C9159" t="b">
        <f ca="1"/>
        <v>0</v>
      </c>
    </row>
    <row r="9160" spans="1:3" hidden="1">
      <c r="A9160" t="b">
        <f ca="1"/>
        <v>0</v>
      </c>
      <c r="B9160" t="b">
        <f ca="1"/>
        <v>0</v>
      </c>
      <c r="C9160" t="b">
        <f ca="1"/>
        <v>0</v>
      </c>
    </row>
    <row r="9161" spans="1:3" hidden="1">
      <c r="A9161" t="b">
        <f ca="1"/>
        <v>0</v>
      </c>
      <c r="B9161" t="b">
        <f ca="1"/>
        <v>0</v>
      </c>
      <c r="C9161" t="b">
        <f ca="1"/>
        <v>0</v>
      </c>
    </row>
    <row r="9162" spans="1:3" hidden="1">
      <c r="A9162" t="b">
        <f ca="1"/>
        <v>0</v>
      </c>
      <c r="B9162" t="b">
        <f ca="1"/>
        <v>0</v>
      </c>
      <c r="C9162" t="b">
        <f ca="1"/>
        <v>0</v>
      </c>
    </row>
    <row r="9163" spans="1:3" hidden="1">
      <c r="A9163" t="b">
        <f ca="1"/>
        <v>0</v>
      </c>
      <c r="B9163" t="b">
        <f ca="1"/>
        <v>0</v>
      </c>
      <c r="C9163" t="b">
        <f ca="1"/>
        <v>0</v>
      </c>
    </row>
    <row r="9164" spans="1:3" hidden="1">
      <c r="A9164" t="b">
        <f ca="1"/>
        <v>0</v>
      </c>
      <c r="B9164" t="b">
        <f ca="1"/>
        <v>0</v>
      </c>
      <c r="C9164" t="b">
        <f ca="1"/>
        <v>0</v>
      </c>
    </row>
    <row r="9165" spans="1:3" hidden="1">
      <c r="A9165" t="b">
        <f ca="1"/>
        <v>0</v>
      </c>
      <c r="B9165" t="b">
        <f ca="1"/>
        <v>0</v>
      </c>
      <c r="C9165" t="b">
        <f ca="1"/>
        <v>0</v>
      </c>
    </row>
    <row r="9166" spans="1:3" hidden="1">
      <c r="A9166" t="b">
        <f ca="1"/>
        <v>0</v>
      </c>
      <c r="B9166" t="b">
        <f ca="1"/>
        <v>0</v>
      </c>
      <c r="C9166" t="b">
        <f ca="1"/>
        <v>0</v>
      </c>
    </row>
    <row r="9167" spans="1:3" hidden="1">
      <c r="A9167" t="b">
        <f ca="1"/>
        <v>0</v>
      </c>
      <c r="B9167" t="b">
        <f ca="1"/>
        <v>0</v>
      </c>
      <c r="C9167" t="b">
        <f ca="1"/>
        <v>0</v>
      </c>
    </row>
    <row r="9168" spans="1:3" hidden="1">
      <c r="A9168" t="b">
        <f ca="1"/>
        <v>0</v>
      </c>
      <c r="B9168" t="b">
        <f ca="1"/>
        <v>0</v>
      </c>
      <c r="C9168" t="b">
        <f ca="1"/>
        <v>0</v>
      </c>
    </row>
    <row r="9169" spans="1:3" hidden="1">
      <c r="A9169" t="b">
        <f ca="1"/>
        <v>0</v>
      </c>
      <c r="B9169" t="b">
        <f ca="1"/>
        <v>0</v>
      </c>
      <c r="C9169" t="b">
        <f ca="1"/>
        <v>0</v>
      </c>
    </row>
    <row r="9170" spans="1:3" hidden="1">
      <c r="A9170" t="b">
        <f ca="1"/>
        <v>0</v>
      </c>
      <c r="B9170" t="b">
        <f ca="1"/>
        <v>0</v>
      </c>
      <c r="C9170" t="b">
        <f ca="1"/>
        <v>0</v>
      </c>
    </row>
    <row r="9171" spans="1:3" hidden="1">
      <c r="A9171" t="b">
        <f ca="1"/>
        <v>0</v>
      </c>
      <c r="B9171" t="b">
        <f ca="1"/>
        <v>0</v>
      </c>
      <c r="C9171" t="b">
        <f ca="1"/>
        <v>0</v>
      </c>
    </row>
    <row r="9172" spans="1:3" hidden="1">
      <c r="A9172" t="b">
        <f ca="1"/>
        <v>0</v>
      </c>
      <c r="B9172" t="b">
        <f ca="1"/>
        <v>0</v>
      </c>
      <c r="C9172" t="b">
        <f ca="1"/>
        <v>0</v>
      </c>
    </row>
    <row r="9173" spans="1:3" hidden="1">
      <c r="A9173" t="b">
        <f ca="1"/>
        <v>0</v>
      </c>
      <c r="B9173" t="b">
        <f ca="1"/>
        <v>0</v>
      </c>
      <c r="C9173" t="b">
        <f ca="1"/>
        <v>0</v>
      </c>
    </row>
    <row r="9174" spans="1:3" hidden="1">
      <c r="A9174" t="b">
        <f ca="1"/>
        <v>0</v>
      </c>
      <c r="B9174" t="b">
        <f ca="1"/>
        <v>0</v>
      </c>
      <c r="C9174" t="b">
        <f ca="1"/>
        <v>0</v>
      </c>
    </row>
    <row r="9175" spans="1:3" hidden="1">
      <c r="A9175" t="b">
        <f ca="1"/>
        <v>0</v>
      </c>
      <c r="B9175" t="b">
        <f ca="1"/>
        <v>0</v>
      </c>
      <c r="C9175" t="b">
        <f ca="1"/>
        <v>0</v>
      </c>
    </row>
    <row r="9176" spans="1:3" hidden="1">
      <c r="A9176" t="b">
        <f ca="1"/>
        <v>0</v>
      </c>
      <c r="B9176" t="b">
        <f ca="1"/>
        <v>0</v>
      </c>
      <c r="C9176" t="b">
        <f ca="1"/>
        <v>0</v>
      </c>
    </row>
    <row r="9177" spans="1:3" hidden="1">
      <c r="A9177" t="b">
        <f ca="1"/>
        <v>0</v>
      </c>
      <c r="B9177" t="b">
        <f ca="1"/>
        <v>0</v>
      </c>
      <c r="C9177" t="b">
        <f ca="1"/>
        <v>0</v>
      </c>
    </row>
    <row r="9178" spans="1:3" hidden="1">
      <c r="A9178" t="b">
        <f ca="1"/>
        <v>0</v>
      </c>
      <c r="B9178" t="b">
        <f ca="1"/>
        <v>0</v>
      </c>
      <c r="C9178" t="b">
        <f ca="1"/>
        <v>0</v>
      </c>
    </row>
    <row r="9179" spans="1:3" hidden="1">
      <c r="A9179" t="b">
        <f ca="1"/>
        <v>0</v>
      </c>
      <c r="B9179" t="b">
        <f ca="1"/>
        <v>0</v>
      </c>
      <c r="C9179" t="b">
        <f ca="1"/>
        <v>0</v>
      </c>
    </row>
    <row r="9180" spans="1:3" hidden="1">
      <c r="A9180" t="b">
        <f ca="1"/>
        <v>0</v>
      </c>
      <c r="B9180" t="b">
        <f ca="1"/>
        <v>0</v>
      </c>
      <c r="C9180" t="b">
        <f ca="1"/>
        <v>0</v>
      </c>
    </row>
    <row r="9181" spans="1:3" hidden="1">
      <c r="A9181" t="b">
        <f ca="1"/>
        <v>0</v>
      </c>
      <c r="B9181" t="b">
        <f ca="1"/>
        <v>0</v>
      </c>
      <c r="C9181" t="b">
        <f ca="1"/>
        <v>0</v>
      </c>
    </row>
    <row r="9182" spans="1:3" hidden="1">
      <c r="A9182" t="b">
        <f ca="1"/>
        <v>0</v>
      </c>
      <c r="B9182" t="b">
        <f ca="1"/>
        <v>0</v>
      </c>
      <c r="C9182" t="b">
        <f ca="1"/>
        <v>0</v>
      </c>
    </row>
    <row r="9183" spans="1:3" hidden="1">
      <c r="A9183" t="b">
        <f ca="1"/>
        <v>0</v>
      </c>
      <c r="B9183" t="b">
        <f ca="1"/>
        <v>0</v>
      </c>
      <c r="C9183" t="b">
        <f ca="1"/>
        <v>0</v>
      </c>
    </row>
    <row r="9184" spans="1:3" hidden="1">
      <c r="A9184" t="b">
        <f ca="1"/>
        <v>0</v>
      </c>
      <c r="B9184" t="b">
        <f ca="1"/>
        <v>0</v>
      </c>
      <c r="C9184" t="b">
        <f ca="1"/>
        <v>0</v>
      </c>
    </row>
    <row r="9185" spans="1:3" hidden="1">
      <c r="A9185" t="b">
        <f ca="1"/>
        <v>0</v>
      </c>
      <c r="B9185" t="b">
        <f ca="1"/>
        <v>0</v>
      </c>
      <c r="C9185" t="b">
        <f ca="1"/>
        <v>0</v>
      </c>
    </row>
    <row r="9186" spans="1:3" hidden="1">
      <c r="A9186" t="b">
        <f ca="1"/>
        <v>0</v>
      </c>
      <c r="B9186" t="b">
        <f ca="1"/>
        <v>0</v>
      </c>
      <c r="C9186" t="b">
        <f ca="1"/>
        <v>0</v>
      </c>
    </row>
    <row r="9187" spans="1:3" hidden="1">
      <c r="A9187" t="b">
        <f ca="1"/>
        <v>0</v>
      </c>
      <c r="B9187" t="b">
        <f ca="1"/>
        <v>0</v>
      </c>
      <c r="C9187" t="b">
        <f ca="1"/>
        <v>0</v>
      </c>
    </row>
    <row r="9188" spans="1:3" hidden="1">
      <c r="A9188" t="b">
        <f ca="1"/>
        <v>0</v>
      </c>
      <c r="B9188" t="b">
        <f ca="1"/>
        <v>0</v>
      </c>
      <c r="C9188" t="b">
        <f ca="1"/>
        <v>0</v>
      </c>
    </row>
    <row r="9189" spans="1:3" hidden="1">
      <c r="A9189" t="b">
        <f ca="1"/>
        <v>0</v>
      </c>
      <c r="B9189" t="b">
        <f ca="1"/>
        <v>0</v>
      </c>
      <c r="C9189" t="b">
        <f ca="1"/>
        <v>0</v>
      </c>
    </row>
    <row r="9190" spans="1:3" hidden="1">
      <c r="A9190" t="b">
        <f ca="1"/>
        <v>0</v>
      </c>
      <c r="B9190" t="b">
        <f ca="1"/>
        <v>0</v>
      </c>
      <c r="C9190" t="b">
        <f ca="1"/>
        <v>0</v>
      </c>
    </row>
    <row r="9191" spans="1:3" hidden="1">
      <c r="A9191" t="b">
        <f ca="1"/>
        <v>0</v>
      </c>
      <c r="B9191" t="b">
        <f ca="1"/>
        <v>0</v>
      </c>
      <c r="C9191" t="b">
        <f ca="1"/>
        <v>0</v>
      </c>
    </row>
    <row r="9192" spans="1:3" hidden="1">
      <c r="A9192" t="b">
        <f ca="1"/>
        <v>0</v>
      </c>
      <c r="B9192" t="b">
        <f ca="1"/>
        <v>0</v>
      </c>
      <c r="C9192" t="b">
        <f ca="1"/>
        <v>0</v>
      </c>
    </row>
    <row r="9193" spans="1:3" hidden="1">
      <c r="A9193" t="b">
        <f ca="1"/>
        <v>0</v>
      </c>
      <c r="B9193" t="b">
        <f ca="1"/>
        <v>0</v>
      </c>
      <c r="C9193" t="b">
        <f ca="1"/>
        <v>0</v>
      </c>
    </row>
    <row r="9194" spans="1:3" hidden="1">
      <c r="A9194" t="b">
        <f ca="1"/>
        <v>0</v>
      </c>
      <c r="B9194" t="b">
        <f ca="1"/>
        <v>0</v>
      </c>
      <c r="C9194" t="b">
        <f ca="1"/>
        <v>0</v>
      </c>
    </row>
    <row r="9195" spans="1:3" hidden="1">
      <c r="A9195" t="b">
        <f ca="1"/>
        <v>0</v>
      </c>
      <c r="B9195" t="b">
        <f ca="1"/>
        <v>0</v>
      </c>
      <c r="C9195" t="b">
        <f ca="1"/>
        <v>0</v>
      </c>
    </row>
    <row r="9196" spans="1:3" hidden="1">
      <c r="A9196" t="b">
        <f ca="1"/>
        <v>0</v>
      </c>
      <c r="B9196" t="b">
        <f ca="1"/>
        <v>0</v>
      </c>
      <c r="C9196" t="b">
        <f ca="1"/>
        <v>0</v>
      </c>
    </row>
    <row r="9197" spans="1:3" hidden="1">
      <c r="A9197" t="b">
        <f ca="1"/>
        <v>0</v>
      </c>
      <c r="B9197" t="b">
        <f ca="1"/>
        <v>0</v>
      </c>
      <c r="C9197" t="b">
        <f ca="1"/>
        <v>0</v>
      </c>
    </row>
    <row r="9198" spans="1:3" hidden="1">
      <c r="A9198" t="b">
        <f ca="1"/>
        <v>0</v>
      </c>
      <c r="B9198" t="b">
        <f ca="1"/>
        <v>0</v>
      </c>
      <c r="C9198" t="b">
        <f ca="1"/>
        <v>0</v>
      </c>
    </row>
    <row r="9199" spans="1:3" hidden="1">
      <c r="A9199" t="b">
        <f ca="1"/>
        <v>0</v>
      </c>
      <c r="B9199" t="b">
        <f ca="1"/>
        <v>0</v>
      </c>
      <c r="C9199" t="b">
        <f ca="1"/>
        <v>0</v>
      </c>
    </row>
    <row r="9200" spans="1:3" hidden="1">
      <c r="A9200" t="b">
        <f ca="1"/>
        <v>0</v>
      </c>
      <c r="B9200" t="b">
        <f ca="1"/>
        <v>0</v>
      </c>
      <c r="C9200" t="b">
        <f ca="1"/>
        <v>0</v>
      </c>
    </row>
    <row r="9201" spans="1:3" hidden="1">
      <c r="A9201" t="b">
        <f ca="1"/>
        <v>0</v>
      </c>
      <c r="B9201" t="b">
        <f ca="1"/>
        <v>0</v>
      </c>
      <c r="C9201" t="b">
        <f ca="1"/>
        <v>0</v>
      </c>
    </row>
    <row r="9202" spans="1:3" hidden="1">
      <c r="A9202" t="b">
        <f ca="1"/>
        <v>0</v>
      </c>
      <c r="B9202" t="b">
        <f ca="1"/>
        <v>0</v>
      </c>
      <c r="C9202" t="b">
        <f ca="1"/>
        <v>0</v>
      </c>
    </row>
    <row r="9203" spans="1:3" hidden="1">
      <c r="A9203" t="b">
        <f ca="1"/>
        <v>0</v>
      </c>
      <c r="B9203" t="b">
        <f ca="1"/>
        <v>0</v>
      </c>
      <c r="C9203" t="b">
        <f ca="1"/>
        <v>0</v>
      </c>
    </row>
    <row r="9204" spans="1:3" hidden="1">
      <c r="A9204" t="b">
        <f ca="1"/>
        <v>0</v>
      </c>
      <c r="B9204" t="b">
        <f ca="1"/>
        <v>0</v>
      </c>
      <c r="C9204" t="b">
        <f ca="1"/>
        <v>0</v>
      </c>
    </row>
    <row r="9205" spans="1:3" hidden="1">
      <c r="A9205" t="b">
        <f ca="1"/>
        <v>0</v>
      </c>
      <c r="B9205" t="b">
        <f ca="1"/>
        <v>0</v>
      </c>
      <c r="C9205" t="b">
        <f ca="1"/>
        <v>0</v>
      </c>
    </row>
    <row r="9206" spans="1:3" hidden="1">
      <c r="A9206" t="b">
        <f ca="1"/>
        <v>0</v>
      </c>
      <c r="B9206" t="b">
        <f ca="1"/>
        <v>0</v>
      </c>
      <c r="C9206" t="b">
        <f ca="1"/>
        <v>0</v>
      </c>
    </row>
    <row r="9207" spans="1:3" hidden="1">
      <c r="A9207" t="b">
        <f ca="1"/>
        <v>0</v>
      </c>
      <c r="B9207" t="b">
        <f ca="1"/>
        <v>0</v>
      </c>
      <c r="C9207" t="b">
        <f ca="1"/>
        <v>0</v>
      </c>
    </row>
    <row r="9208" spans="1:3" hidden="1">
      <c r="A9208" t="b">
        <f ca="1"/>
        <v>0</v>
      </c>
      <c r="B9208" t="b">
        <f ca="1"/>
        <v>0</v>
      </c>
      <c r="C9208" t="b">
        <f ca="1"/>
        <v>0</v>
      </c>
    </row>
    <row r="9209" spans="1:3" hidden="1">
      <c r="A9209" t="b">
        <f ca="1"/>
        <v>0</v>
      </c>
      <c r="B9209" t="b">
        <f ca="1"/>
        <v>0</v>
      </c>
      <c r="C9209" t="b">
        <f ca="1"/>
        <v>0</v>
      </c>
    </row>
    <row r="9210" spans="1:3" hidden="1">
      <c r="A9210" t="b">
        <f ca="1"/>
        <v>0</v>
      </c>
      <c r="B9210" t="b">
        <f ca="1"/>
        <v>0</v>
      </c>
      <c r="C9210" t="b">
        <f ca="1"/>
        <v>0</v>
      </c>
    </row>
    <row r="9211" spans="1:3" hidden="1">
      <c r="A9211" t="b">
        <f ca="1"/>
        <v>0</v>
      </c>
      <c r="B9211" t="b">
        <f ca="1"/>
        <v>0</v>
      </c>
      <c r="C9211" t="b">
        <f ca="1"/>
        <v>0</v>
      </c>
    </row>
    <row r="9212" spans="1:3" hidden="1">
      <c r="A9212" t="b">
        <f ca="1"/>
        <v>0</v>
      </c>
      <c r="B9212" t="b">
        <f ca="1"/>
        <v>0</v>
      </c>
      <c r="C9212" t="b">
        <f ca="1"/>
        <v>0</v>
      </c>
    </row>
    <row r="9213" spans="1:3" hidden="1">
      <c r="A9213" t="b">
        <f ca="1"/>
        <v>0</v>
      </c>
      <c r="B9213" t="b">
        <f ca="1"/>
        <v>0</v>
      </c>
      <c r="C9213" t="b">
        <f ca="1"/>
        <v>0</v>
      </c>
    </row>
    <row r="9214" spans="1:3" hidden="1">
      <c r="A9214" t="b">
        <f ca="1"/>
        <v>0</v>
      </c>
      <c r="B9214" t="b">
        <f ca="1"/>
        <v>0</v>
      </c>
      <c r="C9214" t="b">
        <f ca="1"/>
        <v>0</v>
      </c>
    </row>
    <row r="9215" spans="1:3" hidden="1">
      <c r="A9215" t="b">
        <f ca="1"/>
        <v>0</v>
      </c>
      <c r="B9215" t="b">
        <f ca="1"/>
        <v>0</v>
      </c>
      <c r="C9215" t="b">
        <f ca="1"/>
        <v>0</v>
      </c>
    </row>
    <row r="9216" spans="1:3" hidden="1">
      <c r="A9216" t="b">
        <f ca="1"/>
        <v>0</v>
      </c>
      <c r="B9216" t="b">
        <f ca="1"/>
        <v>0</v>
      </c>
      <c r="C9216" t="b">
        <f ca="1"/>
        <v>0</v>
      </c>
    </row>
    <row r="9217" spans="1:3" hidden="1">
      <c r="A9217" t="b">
        <f ca="1"/>
        <v>0</v>
      </c>
      <c r="B9217" t="b">
        <f ca="1"/>
        <v>0</v>
      </c>
      <c r="C9217" t="b">
        <f ca="1"/>
        <v>0</v>
      </c>
    </row>
    <row r="9218" spans="1:3" hidden="1">
      <c r="A9218" t="b">
        <f ca="1"/>
        <v>0</v>
      </c>
      <c r="B9218" t="b">
        <f ca="1"/>
        <v>0</v>
      </c>
      <c r="C9218" t="b">
        <f ca="1"/>
        <v>0</v>
      </c>
    </row>
    <row r="9219" spans="1:3" hidden="1">
      <c r="A9219" t="b">
        <f ca="1"/>
        <v>0</v>
      </c>
      <c r="B9219" t="b">
        <f ca="1"/>
        <v>0</v>
      </c>
      <c r="C9219" t="b">
        <f ca="1"/>
        <v>0</v>
      </c>
    </row>
    <row r="9220" spans="1:3" hidden="1">
      <c r="A9220" t="b">
        <f ca="1"/>
        <v>0</v>
      </c>
      <c r="B9220" t="b">
        <f ca="1"/>
        <v>0</v>
      </c>
      <c r="C9220" t="b">
        <f ca="1"/>
        <v>0</v>
      </c>
    </row>
    <row r="9221" spans="1:3" hidden="1">
      <c r="A9221" t="b">
        <f ca="1"/>
        <v>0</v>
      </c>
      <c r="B9221" t="b">
        <f ca="1"/>
        <v>0</v>
      </c>
      <c r="C9221" t="b">
        <f ca="1"/>
        <v>0</v>
      </c>
    </row>
    <row r="9222" spans="1:3" hidden="1">
      <c r="A9222" t="b">
        <f ca="1"/>
        <v>0</v>
      </c>
      <c r="B9222" t="b">
        <f ca="1"/>
        <v>0</v>
      </c>
      <c r="C9222" t="b">
        <f ca="1"/>
        <v>0</v>
      </c>
    </row>
    <row r="9223" spans="1:3" hidden="1">
      <c r="A9223" t="b">
        <f ca="1"/>
        <v>0</v>
      </c>
      <c r="B9223" t="b">
        <f ca="1"/>
        <v>0</v>
      </c>
      <c r="C9223" t="b">
        <f ca="1"/>
        <v>0</v>
      </c>
    </row>
    <row r="9224" spans="1:3" hidden="1">
      <c r="A9224" t="b">
        <f ca="1"/>
        <v>0</v>
      </c>
      <c r="B9224" t="b">
        <f ca="1"/>
        <v>0</v>
      </c>
      <c r="C9224" t="b">
        <f ca="1"/>
        <v>0</v>
      </c>
    </row>
    <row r="9225" spans="1:3" hidden="1">
      <c r="A9225" t="b">
        <f ca="1"/>
        <v>0</v>
      </c>
      <c r="B9225" t="b">
        <f ca="1"/>
        <v>0</v>
      </c>
      <c r="C9225" t="b">
        <f ca="1"/>
        <v>0</v>
      </c>
    </row>
    <row r="9226" spans="1:3" hidden="1">
      <c r="A9226" t="b">
        <f ca="1"/>
        <v>0</v>
      </c>
      <c r="B9226" t="b">
        <f ca="1"/>
        <v>0</v>
      </c>
      <c r="C9226" t="b">
        <f ca="1"/>
        <v>0</v>
      </c>
    </row>
    <row r="9227" spans="1:3" hidden="1">
      <c r="A9227" t="b">
        <f ca="1"/>
        <v>0</v>
      </c>
      <c r="B9227" t="b">
        <f ca="1"/>
        <v>0</v>
      </c>
      <c r="C9227" t="b">
        <f ca="1"/>
        <v>0</v>
      </c>
    </row>
    <row r="9228" spans="1:3" hidden="1">
      <c r="A9228" t="b">
        <f ca="1"/>
        <v>0</v>
      </c>
      <c r="B9228" t="b">
        <f ca="1"/>
        <v>0</v>
      </c>
      <c r="C9228" t="b">
        <f ca="1"/>
        <v>0</v>
      </c>
    </row>
    <row r="9229" spans="1:3" hidden="1">
      <c r="A9229" t="b">
        <f ca="1"/>
        <v>0</v>
      </c>
      <c r="B9229" t="b">
        <f ca="1"/>
        <v>0</v>
      </c>
      <c r="C9229" t="b">
        <f ca="1"/>
        <v>0</v>
      </c>
    </row>
    <row r="9230" spans="1:3" hidden="1">
      <c r="A9230" t="b">
        <f ca="1"/>
        <v>0</v>
      </c>
      <c r="B9230" t="b">
        <f ca="1"/>
        <v>0</v>
      </c>
      <c r="C9230" t="b">
        <f ca="1"/>
        <v>0</v>
      </c>
    </row>
    <row r="9231" spans="1:3" hidden="1">
      <c r="A9231" t="b">
        <f ca="1"/>
        <v>0</v>
      </c>
      <c r="B9231" t="b">
        <f ca="1"/>
        <v>0</v>
      </c>
      <c r="C9231" t="b">
        <f ca="1"/>
        <v>0</v>
      </c>
    </row>
    <row r="9232" spans="1:3" hidden="1">
      <c r="A9232" t="b">
        <f ca="1"/>
        <v>0</v>
      </c>
      <c r="B9232" t="b">
        <f ca="1"/>
        <v>0</v>
      </c>
      <c r="C9232" t="b">
        <f ca="1"/>
        <v>0</v>
      </c>
    </row>
    <row r="9233" spans="1:3" hidden="1">
      <c r="A9233" t="b">
        <f ca="1"/>
        <v>0</v>
      </c>
      <c r="B9233" t="b">
        <f ca="1"/>
        <v>0</v>
      </c>
      <c r="C9233" t="b">
        <f ca="1"/>
        <v>0</v>
      </c>
    </row>
    <row r="9234" spans="1:3" hidden="1">
      <c r="A9234" t="b">
        <f ca="1"/>
        <v>0</v>
      </c>
      <c r="B9234" t="b">
        <f ca="1"/>
        <v>0</v>
      </c>
      <c r="C9234" t="b">
        <f ca="1"/>
        <v>0</v>
      </c>
    </row>
    <row r="9235" spans="1:3" hidden="1">
      <c r="A9235" t="b">
        <f ca="1"/>
        <v>0</v>
      </c>
      <c r="B9235" t="b">
        <f ca="1"/>
        <v>0</v>
      </c>
      <c r="C9235" t="b">
        <f ca="1"/>
        <v>0</v>
      </c>
    </row>
    <row r="9236" spans="1:3" hidden="1">
      <c r="A9236" t="b">
        <f ca="1"/>
        <v>0</v>
      </c>
      <c r="B9236" t="b">
        <f ca="1"/>
        <v>0</v>
      </c>
      <c r="C9236" t="b">
        <f ca="1"/>
        <v>0</v>
      </c>
    </row>
    <row r="9237" spans="1:3" hidden="1">
      <c r="A9237" t="b">
        <f ca="1"/>
        <v>0</v>
      </c>
      <c r="B9237" t="b">
        <f ca="1"/>
        <v>0</v>
      </c>
      <c r="C9237" t="b">
        <f ca="1"/>
        <v>0</v>
      </c>
    </row>
    <row r="9238" spans="1:3" hidden="1">
      <c r="A9238" t="b">
        <f ca="1"/>
        <v>0</v>
      </c>
      <c r="B9238" t="b">
        <f ca="1"/>
        <v>0</v>
      </c>
      <c r="C9238" t="b">
        <f ca="1"/>
        <v>0</v>
      </c>
    </row>
    <row r="9239" spans="1:3" hidden="1">
      <c r="A9239" t="b">
        <f ca="1"/>
        <v>0</v>
      </c>
      <c r="B9239" t="b">
        <f ca="1"/>
        <v>0</v>
      </c>
      <c r="C9239" t="b">
        <f ca="1"/>
        <v>0</v>
      </c>
    </row>
    <row r="9240" spans="1:3" hidden="1">
      <c r="A9240" t="b">
        <f ca="1"/>
        <v>0</v>
      </c>
      <c r="B9240" t="b">
        <f ca="1"/>
        <v>0</v>
      </c>
      <c r="C9240" t="b">
        <f ca="1"/>
        <v>0</v>
      </c>
    </row>
    <row r="9241" spans="1:3" hidden="1">
      <c r="A9241" t="b">
        <f ca="1"/>
        <v>0</v>
      </c>
      <c r="B9241" t="b">
        <f ca="1"/>
        <v>0</v>
      </c>
      <c r="C9241" t="b">
        <f ca="1"/>
        <v>0</v>
      </c>
    </row>
    <row r="9242" spans="1:3" hidden="1">
      <c r="A9242" t="b">
        <f ca="1"/>
        <v>0</v>
      </c>
      <c r="B9242" t="b">
        <f ca="1"/>
        <v>0</v>
      </c>
      <c r="C9242" t="b">
        <f ca="1"/>
        <v>0</v>
      </c>
    </row>
    <row r="9243" spans="1:3" hidden="1">
      <c r="A9243" t="b">
        <f ca="1"/>
        <v>0</v>
      </c>
      <c r="B9243" t="b">
        <f ca="1"/>
        <v>0</v>
      </c>
      <c r="C9243" t="b">
        <f ca="1"/>
        <v>0</v>
      </c>
    </row>
    <row r="9244" spans="1:3" hidden="1">
      <c r="A9244" t="b">
        <f ca="1"/>
        <v>0</v>
      </c>
      <c r="B9244" t="b">
        <f ca="1"/>
        <v>0</v>
      </c>
      <c r="C9244" t="b">
        <f ca="1"/>
        <v>0</v>
      </c>
    </row>
    <row r="9245" spans="1:3" hidden="1">
      <c r="A9245" t="b">
        <f ca="1"/>
        <v>0</v>
      </c>
      <c r="B9245" t="b">
        <f ca="1"/>
        <v>0</v>
      </c>
      <c r="C9245" t="b">
        <f ca="1"/>
        <v>0</v>
      </c>
    </row>
    <row r="9246" spans="1:3" hidden="1">
      <c r="A9246" t="b">
        <f ca="1"/>
        <v>0</v>
      </c>
      <c r="B9246" t="b">
        <f ca="1"/>
        <v>0</v>
      </c>
      <c r="C9246" t="b">
        <f ca="1"/>
        <v>0</v>
      </c>
    </row>
    <row r="9247" spans="1:3" hidden="1">
      <c r="A9247" t="b">
        <f ca="1"/>
        <v>0</v>
      </c>
      <c r="B9247" t="b">
        <f ca="1"/>
        <v>0</v>
      </c>
      <c r="C9247" t="b">
        <f ca="1"/>
        <v>0</v>
      </c>
    </row>
    <row r="9248" spans="1:3" hidden="1">
      <c r="A9248" t="b">
        <f ca="1"/>
        <v>0</v>
      </c>
      <c r="B9248" t="b">
        <f ca="1"/>
        <v>0</v>
      </c>
      <c r="C9248" t="b">
        <f ca="1"/>
        <v>0</v>
      </c>
    </row>
    <row r="9249" spans="1:3" hidden="1">
      <c r="A9249" t="b">
        <f ca="1"/>
        <v>0</v>
      </c>
      <c r="B9249" t="b">
        <f ca="1"/>
        <v>0</v>
      </c>
      <c r="C9249" t="b">
        <f ca="1"/>
        <v>0</v>
      </c>
    </row>
    <row r="9250" spans="1:3" hidden="1">
      <c r="A9250" t="b">
        <f ca="1"/>
        <v>0</v>
      </c>
      <c r="B9250" t="b">
        <f ca="1"/>
        <v>0</v>
      </c>
      <c r="C9250" t="b">
        <f ca="1"/>
        <v>0</v>
      </c>
    </row>
    <row r="9251" spans="1:3" hidden="1">
      <c r="A9251" t="b">
        <f ca="1"/>
        <v>0</v>
      </c>
      <c r="B9251" t="b">
        <f ca="1"/>
        <v>0</v>
      </c>
      <c r="C9251" t="b">
        <f ca="1"/>
        <v>0</v>
      </c>
    </row>
    <row r="9252" spans="1:3" hidden="1">
      <c r="A9252" t="b">
        <f ca="1"/>
        <v>0</v>
      </c>
      <c r="B9252" t="b">
        <f ca="1"/>
        <v>0</v>
      </c>
      <c r="C9252" t="b">
        <f ca="1"/>
        <v>0</v>
      </c>
    </row>
    <row r="9253" spans="1:3" hidden="1">
      <c r="A9253" t="b">
        <f ca="1"/>
        <v>0</v>
      </c>
      <c r="B9253" t="b">
        <f ca="1"/>
        <v>0</v>
      </c>
      <c r="C9253" t="b">
        <f ca="1"/>
        <v>0</v>
      </c>
    </row>
    <row r="9254" spans="1:3" hidden="1">
      <c r="A9254" t="b">
        <f ca="1"/>
        <v>0</v>
      </c>
      <c r="B9254" t="b">
        <f ca="1"/>
        <v>0</v>
      </c>
      <c r="C9254" t="b">
        <f ca="1"/>
        <v>0</v>
      </c>
    </row>
    <row r="9255" spans="1:3" hidden="1">
      <c r="A9255" t="b">
        <f ca="1"/>
        <v>0</v>
      </c>
      <c r="B9255" t="b">
        <f ca="1"/>
        <v>0</v>
      </c>
      <c r="C9255" t="b">
        <f ca="1"/>
        <v>0</v>
      </c>
    </row>
    <row r="9256" spans="1:3" hidden="1">
      <c r="A9256" t="b">
        <f ca="1"/>
        <v>0</v>
      </c>
      <c r="B9256" t="b">
        <f ca="1"/>
        <v>0</v>
      </c>
      <c r="C9256" t="b">
        <f ca="1"/>
        <v>0</v>
      </c>
    </row>
    <row r="9257" spans="1:3" hidden="1">
      <c r="A9257" t="b">
        <f ca="1"/>
        <v>0</v>
      </c>
      <c r="B9257" t="b">
        <f ca="1"/>
        <v>0</v>
      </c>
      <c r="C9257" t="b">
        <f ca="1"/>
        <v>0</v>
      </c>
    </row>
    <row r="9258" spans="1:3" hidden="1">
      <c r="A9258" t="b">
        <f ca="1"/>
        <v>0</v>
      </c>
      <c r="B9258" t="b">
        <f ca="1"/>
        <v>0</v>
      </c>
      <c r="C9258" t="b">
        <f ca="1"/>
        <v>0</v>
      </c>
    </row>
    <row r="9259" spans="1:3" hidden="1">
      <c r="A9259" t="b">
        <f ca="1"/>
        <v>0</v>
      </c>
      <c r="B9259" t="b">
        <f ca="1"/>
        <v>0</v>
      </c>
      <c r="C9259" t="b">
        <f ca="1"/>
        <v>0</v>
      </c>
    </row>
    <row r="9260" spans="1:3" hidden="1">
      <c r="A9260" t="b">
        <f ca="1"/>
        <v>0</v>
      </c>
      <c r="B9260" t="b">
        <f ca="1"/>
        <v>0</v>
      </c>
      <c r="C9260" t="b">
        <f ca="1"/>
        <v>0</v>
      </c>
    </row>
    <row r="9261" spans="1:3" hidden="1">
      <c r="A9261" t="b">
        <f ca="1"/>
        <v>0</v>
      </c>
      <c r="B9261" t="b">
        <f ca="1"/>
        <v>0</v>
      </c>
      <c r="C9261" t="b">
        <f ca="1"/>
        <v>0</v>
      </c>
    </row>
    <row r="9262" spans="1:3" hidden="1">
      <c r="A9262" t="b">
        <f ca="1"/>
        <v>0</v>
      </c>
      <c r="B9262" t="b">
        <f ca="1"/>
        <v>0</v>
      </c>
      <c r="C9262" t="b">
        <f ca="1"/>
        <v>0</v>
      </c>
    </row>
    <row r="9263" spans="1:3" hidden="1">
      <c r="A9263" t="b">
        <f ca="1"/>
        <v>0</v>
      </c>
      <c r="B9263" t="b">
        <f ca="1"/>
        <v>0</v>
      </c>
      <c r="C9263" t="b">
        <f ca="1"/>
        <v>0</v>
      </c>
    </row>
    <row r="9264" spans="1:3" hidden="1">
      <c r="A9264" t="b">
        <f ca="1"/>
        <v>0</v>
      </c>
      <c r="B9264" t="b">
        <f ca="1"/>
        <v>0</v>
      </c>
      <c r="C9264" t="b">
        <f ca="1"/>
        <v>0</v>
      </c>
    </row>
    <row r="9265" spans="1:3" hidden="1">
      <c r="A9265" t="b">
        <f ca="1"/>
        <v>0</v>
      </c>
      <c r="B9265" t="b">
        <f ca="1"/>
        <v>0</v>
      </c>
      <c r="C9265" t="b">
        <f ca="1"/>
        <v>0</v>
      </c>
    </row>
    <row r="9266" spans="1:3" hidden="1">
      <c r="A9266" t="b">
        <f ca="1"/>
        <v>0</v>
      </c>
      <c r="B9266" t="b">
        <f ca="1"/>
        <v>0</v>
      </c>
      <c r="C9266" t="b">
        <f ca="1"/>
        <v>0</v>
      </c>
    </row>
    <row r="9267" spans="1:3" hidden="1">
      <c r="A9267" t="b">
        <f ca="1"/>
        <v>0</v>
      </c>
      <c r="B9267" t="b">
        <f ca="1"/>
        <v>0</v>
      </c>
      <c r="C9267" t="b">
        <f ca="1"/>
        <v>0</v>
      </c>
    </row>
    <row r="9268" spans="1:3" hidden="1">
      <c r="A9268" t="b">
        <f ca="1"/>
        <v>0</v>
      </c>
      <c r="B9268" t="b">
        <f ca="1"/>
        <v>0</v>
      </c>
      <c r="C9268" t="b">
        <f ca="1"/>
        <v>0</v>
      </c>
    </row>
    <row r="9269" spans="1:3" hidden="1">
      <c r="A9269" t="b">
        <f ca="1"/>
        <v>0</v>
      </c>
      <c r="B9269" t="b">
        <f ca="1"/>
        <v>0</v>
      </c>
      <c r="C9269" t="b">
        <f ca="1"/>
        <v>0</v>
      </c>
    </row>
    <row r="9270" spans="1:3" hidden="1">
      <c r="A9270" t="b">
        <f ca="1"/>
        <v>0</v>
      </c>
      <c r="B9270" t="b">
        <f ca="1"/>
        <v>0</v>
      </c>
      <c r="C9270" t="b">
        <f ca="1"/>
        <v>0</v>
      </c>
    </row>
    <row r="9271" spans="1:3" hidden="1">
      <c r="A9271" t="b">
        <f ca="1"/>
        <v>0</v>
      </c>
      <c r="B9271" t="b">
        <f ca="1"/>
        <v>0</v>
      </c>
      <c r="C9271" t="b">
        <f ca="1"/>
        <v>0</v>
      </c>
    </row>
    <row r="9272" spans="1:3" hidden="1">
      <c r="A9272" t="b">
        <f ca="1"/>
        <v>0</v>
      </c>
      <c r="B9272" t="b">
        <f ca="1"/>
        <v>0</v>
      </c>
      <c r="C9272" t="b">
        <f ca="1"/>
        <v>0</v>
      </c>
    </row>
    <row r="9273" spans="1:3" hidden="1">
      <c r="A9273" t="b">
        <f ca="1"/>
        <v>0</v>
      </c>
      <c r="B9273" t="b">
        <f ca="1"/>
        <v>0</v>
      </c>
      <c r="C9273" t="b">
        <f ca="1"/>
        <v>0</v>
      </c>
    </row>
    <row r="9274" spans="1:3" hidden="1">
      <c r="A9274" t="b">
        <f ca="1"/>
        <v>0</v>
      </c>
      <c r="B9274" t="b">
        <f ca="1"/>
        <v>0</v>
      </c>
      <c r="C9274" t="b">
        <f ca="1"/>
        <v>0</v>
      </c>
    </row>
    <row r="9275" spans="1:3" hidden="1">
      <c r="A9275" t="b">
        <f ca="1"/>
        <v>0</v>
      </c>
      <c r="B9275" t="b">
        <f ca="1"/>
        <v>0</v>
      </c>
      <c r="C9275" t="b">
        <f ca="1"/>
        <v>0</v>
      </c>
    </row>
    <row r="9276" spans="1:3" hidden="1">
      <c r="A9276" t="b">
        <f ca="1"/>
        <v>0</v>
      </c>
      <c r="B9276" t="b">
        <f ca="1"/>
        <v>0</v>
      </c>
      <c r="C9276" t="b">
        <f ca="1"/>
        <v>0</v>
      </c>
    </row>
    <row r="9277" spans="1:3" hidden="1">
      <c r="A9277" t="b">
        <f ca="1"/>
        <v>0</v>
      </c>
      <c r="B9277" t="b">
        <f ca="1"/>
        <v>0</v>
      </c>
      <c r="C9277" t="b">
        <f ca="1"/>
        <v>0</v>
      </c>
    </row>
    <row r="9278" spans="1:3" hidden="1">
      <c r="A9278" t="b">
        <f ca="1"/>
        <v>0</v>
      </c>
      <c r="B9278" t="b">
        <f ca="1"/>
        <v>0</v>
      </c>
      <c r="C9278" t="b">
        <f ca="1"/>
        <v>0</v>
      </c>
    </row>
    <row r="9279" spans="1:3" hidden="1">
      <c r="A9279" t="b">
        <f ca="1"/>
        <v>0</v>
      </c>
      <c r="B9279" t="b">
        <f ca="1"/>
        <v>0</v>
      </c>
      <c r="C9279" t="b">
        <f ca="1"/>
        <v>0</v>
      </c>
    </row>
    <row r="9280" spans="1:3" hidden="1">
      <c r="A9280" t="b">
        <f ca="1"/>
        <v>0</v>
      </c>
      <c r="B9280" t="b">
        <f ca="1"/>
        <v>0</v>
      </c>
      <c r="C9280" t="b">
        <f ca="1"/>
        <v>0</v>
      </c>
    </row>
    <row r="9281" spans="1:3" hidden="1">
      <c r="A9281" t="b">
        <f ca="1"/>
        <v>0</v>
      </c>
      <c r="B9281" t="b">
        <f ca="1"/>
        <v>0</v>
      </c>
      <c r="C9281" t="b">
        <f ca="1"/>
        <v>0</v>
      </c>
    </row>
    <row r="9282" spans="1:3" hidden="1">
      <c r="A9282" t="b">
        <f ca="1"/>
        <v>0</v>
      </c>
      <c r="B9282" t="b">
        <f ca="1"/>
        <v>0</v>
      </c>
      <c r="C9282" t="b">
        <f ca="1"/>
        <v>0</v>
      </c>
    </row>
    <row r="9283" spans="1:3" hidden="1">
      <c r="A9283" t="b">
        <f ca="1"/>
        <v>0</v>
      </c>
      <c r="B9283" t="b">
        <f ca="1"/>
        <v>0</v>
      </c>
      <c r="C9283" t="b">
        <f ca="1"/>
        <v>0</v>
      </c>
    </row>
    <row r="9284" spans="1:3" hidden="1">
      <c r="A9284" t="b">
        <f ca="1"/>
        <v>0</v>
      </c>
      <c r="B9284" t="b">
        <f ca="1"/>
        <v>0</v>
      </c>
      <c r="C9284" t="b">
        <f ca="1"/>
        <v>0</v>
      </c>
    </row>
    <row r="9285" spans="1:3" hidden="1">
      <c r="A9285" t="b">
        <f ca="1"/>
        <v>0</v>
      </c>
      <c r="B9285" t="b">
        <f ca="1"/>
        <v>0</v>
      </c>
      <c r="C9285" t="b">
        <f ca="1"/>
        <v>0</v>
      </c>
    </row>
    <row r="9286" spans="1:3" hidden="1">
      <c r="A9286" t="b">
        <f ca="1"/>
        <v>0</v>
      </c>
      <c r="B9286" t="b">
        <f ca="1"/>
        <v>0</v>
      </c>
      <c r="C9286" t="b">
        <f ca="1"/>
        <v>0</v>
      </c>
    </row>
    <row r="9287" spans="1:3" hidden="1">
      <c r="A9287" t="b">
        <f ca="1"/>
        <v>0</v>
      </c>
      <c r="B9287" t="b">
        <f ca="1"/>
        <v>0</v>
      </c>
      <c r="C9287" t="b">
        <f ca="1"/>
        <v>0</v>
      </c>
    </row>
    <row r="9288" spans="1:3" hidden="1">
      <c r="A9288" t="b">
        <f ca="1"/>
        <v>0</v>
      </c>
      <c r="B9288" t="b">
        <f ca="1"/>
        <v>0</v>
      </c>
      <c r="C9288" t="b">
        <f ca="1"/>
        <v>0</v>
      </c>
    </row>
    <row r="9289" spans="1:3" hidden="1">
      <c r="A9289" t="b">
        <f ca="1"/>
        <v>0</v>
      </c>
      <c r="B9289" t="b">
        <f ca="1"/>
        <v>0</v>
      </c>
      <c r="C9289" t="b">
        <f ca="1"/>
        <v>0</v>
      </c>
    </row>
    <row r="9290" spans="1:3" hidden="1">
      <c r="A9290" t="b">
        <f ca="1"/>
        <v>0</v>
      </c>
      <c r="B9290" t="b">
        <f ca="1"/>
        <v>0</v>
      </c>
      <c r="C9290" t="b">
        <f ca="1"/>
        <v>0</v>
      </c>
    </row>
    <row r="9291" spans="1:3" hidden="1">
      <c r="A9291" t="b">
        <f ca="1"/>
        <v>0</v>
      </c>
      <c r="B9291" t="b">
        <f ca="1"/>
        <v>0</v>
      </c>
      <c r="C9291" t="b">
        <f ca="1"/>
        <v>0</v>
      </c>
    </row>
    <row r="9292" spans="1:3" hidden="1">
      <c r="A9292" t="b">
        <f ca="1"/>
        <v>0</v>
      </c>
      <c r="B9292" t="b">
        <f ca="1"/>
        <v>0</v>
      </c>
      <c r="C9292" t="b">
        <f ca="1"/>
        <v>0</v>
      </c>
    </row>
    <row r="9293" spans="1:3" hidden="1">
      <c r="A9293" t="b">
        <f ca="1"/>
        <v>0</v>
      </c>
      <c r="B9293" t="b">
        <f ca="1"/>
        <v>0</v>
      </c>
      <c r="C9293" t="b">
        <f ca="1"/>
        <v>0</v>
      </c>
    </row>
    <row r="9294" spans="1:3" hidden="1">
      <c r="A9294" t="b">
        <f ca="1"/>
        <v>0</v>
      </c>
      <c r="B9294" t="b">
        <f ca="1"/>
        <v>0</v>
      </c>
      <c r="C9294" t="b">
        <f ca="1"/>
        <v>0</v>
      </c>
    </row>
    <row r="9295" spans="1:3" hidden="1">
      <c r="A9295" t="b">
        <f ca="1"/>
        <v>0</v>
      </c>
      <c r="B9295" t="b">
        <f ca="1"/>
        <v>0</v>
      </c>
      <c r="C9295" t="b">
        <f ca="1"/>
        <v>0</v>
      </c>
    </row>
    <row r="9296" spans="1:3" hidden="1">
      <c r="A9296" t="b">
        <f ca="1"/>
        <v>0</v>
      </c>
      <c r="B9296" t="b">
        <f ca="1"/>
        <v>0</v>
      </c>
      <c r="C9296" t="b">
        <f ca="1"/>
        <v>0</v>
      </c>
    </row>
    <row r="9297" spans="1:3" hidden="1">
      <c r="A9297" t="b">
        <f ca="1"/>
        <v>0</v>
      </c>
      <c r="B9297" t="b">
        <f ca="1"/>
        <v>0</v>
      </c>
      <c r="C9297" t="b">
        <f ca="1"/>
        <v>0</v>
      </c>
    </row>
    <row r="9298" spans="1:3" hidden="1">
      <c r="A9298" t="b">
        <f ca="1"/>
        <v>0</v>
      </c>
      <c r="B9298" t="b">
        <f ca="1"/>
        <v>0</v>
      </c>
      <c r="C9298" t="b">
        <f ca="1"/>
        <v>0</v>
      </c>
    </row>
    <row r="9299" spans="1:3" hidden="1">
      <c r="A9299" t="b">
        <f ca="1"/>
        <v>0</v>
      </c>
      <c r="B9299" t="b">
        <f ca="1"/>
        <v>0</v>
      </c>
      <c r="C9299" t="b">
        <f ca="1"/>
        <v>0</v>
      </c>
    </row>
    <row r="9300" spans="1:3" hidden="1">
      <c r="A9300" t="b">
        <f ca="1"/>
        <v>0</v>
      </c>
      <c r="B9300" t="b">
        <f ca="1"/>
        <v>0</v>
      </c>
      <c r="C9300" t="b">
        <f ca="1"/>
        <v>0</v>
      </c>
    </row>
    <row r="9301" spans="1:3" hidden="1">
      <c r="A9301" t="b">
        <f ca="1"/>
        <v>0</v>
      </c>
      <c r="B9301" t="b">
        <f ca="1"/>
        <v>0</v>
      </c>
      <c r="C9301" t="b">
        <f ca="1"/>
        <v>0</v>
      </c>
    </row>
    <row r="9302" spans="1:3" hidden="1">
      <c r="A9302" t="b">
        <f ca="1"/>
        <v>0</v>
      </c>
      <c r="B9302" t="b">
        <f ca="1"/>
        <v>0</v>
      </c>
      <c r="C9302" t="b">
        <f ca="1"/>
        <v>0</v>
      </c>
    </row>
    <row r="9303" spans="1:3" hidden="1">
      <c r="A9303" t="b">
        <f ca="1"/>
        <v>0</v>
      </c>
      <c r="B9303" t="b">
        <f ca="1"/>
        <v>0</v>
      </c>
      <c r="C9303" t="b">
        <f ca="1"/>
        <v>0</v>
      </c>
    </row>
    <row r="9304" spans="1:3" hidden="1">
      <c r="A9304" t="b">
        <f ca="1"/>
        <v>0</v>
      </c>
      <c r="B9304" t="b">
        <f ca="1"/>
        <v>0</v>
      </c>
      <c r="C9304" t="b">
        <f ca="1"/>
        <v>0</v>
      </c>
    </row>
    <row r="9305" spans="1:3" hidden="1">
      <c r="A9305" t="b">
        <f ca="1"/>
        <v>0</v>
      </c>
      <c r="B9305" t="b">
        <f ca="1"/>
        <v>0</v>
      </c>
      <c r="C9305" t="b">
        <f ca="1"/>
        <v>0</v>
      </c>
    </row>
    <row r="9306" spans="1:3" hidden="1">
      <c r="A9306" t="b">
        <f ca="1"/>
        <v>0</v>
      </c>
      <c r="B9306" t="b">
        <f ca="1"/>
        <v>0</v>
      </c>
      <c r="C9306" t="b">
        <f ca="1"/>
        <v>0</v>
      </c>
    </row>
    <row r="9307" spans="1:3" hidden="1">
      <c r="A9307" t="b">
        <f ca="1"/>
        <v>0</v>
      </c>
      <c r="B9307" t="b">
        <f ca="1"/>
        <v>0</v>
      </c>
      <c r="C9307" t="b">
        <f ca="1"/>
        <v>0</v>
      </c>
    </row>
    <row r="9308" spans="1:3" hidden="1">
      <c r="A9308" t="b">
        <f ca="1"/>
        <v>0</v>
      </c>
      <c r="B9308" t="b">
        <f ca="1"/>
        <v>0</v>
      </c>
      <c r="C9308" t="b">
        <f ca="1"/>
        <v>0</v>
      </c>
    </row>
    <row r="9309" spans="1:3" hidden="1">
      <c r="A9309" t="b">
        <f ca="1"/>
        <v>0</v>
      </c>
      <c r="B9309" t="b">
        <f ca="1"/>
        <v>0</v>
      </c>
      <c r="C9309" t="b">
        <f ca="1"/>
        <v>0</v>
      </c>
    </row>
    <row r="9310" spans="1:3" hidden="1">
      <c r="A9310" t="b">
        <f ca="1"/>
        <v>0</v>
      </c>
      <c r="B9310" t="b">
        <f ca="1"/>
        <v>0</v>
      </c>
      <c r="C9310" t="b">
        <f ca="1"/>
        <v>0</v>
      </c>
    </row>
    <row r="9311" spans="1:3" hidden="1">
      <c r="A9311" t="b">
        <f ca="1"/>
        <v>0</v>
      </c>
      <c r="B9311" t="b">
        <f ca="1"/>
        <v>0</v>
      </c>
      <c r="C9311" t="b">
        <f ca="1"/>
        <v>0</v>
      </c>
    </row>
    <row r="9312" spans="1:3" hidden="1">
      <c r="A9312" t="b">
        <f ca="1"/>
        <v>0</v>
      </c>
      <c r="B9312" t="b">
        <f ca="1"/>
        <v>0</v>
      </c>
      <c r="C9312" t="b">
        <f ca="1"/>
        <v>0</v>
      </c>
    </row>
    <row r="9313" spans="1:3" hidden="1">
      <c r="A9313" t="b">
        <f ca="1"/>
        <v>0</v>
      </c>
      <c r="B9313" t="b">
        <f ca="1"/>
        <v>0</v>
      </c>
      <c r="C9313" t="b">
        <f ca="1"/>
        <v>0</v>
      </c>
    </row>
    <row r="9314" spans="1:3" hidden="1">
      <c r="A9314" t="b">
        <f ca="1"/>
        <v>0</v>
      </c>
      <c r="B9314" t="b">
        <f ca="1"/>
        <v>0</v>
      </c>
      <c r="C9314" t="b">
        <f ca="1"/>
        <v>0</v>
      </c>
    </row>
    <row r="9315" spans="1:3" hidden="1">
      <c r="A9315" t="b">
        <f ca="1"/>
        <v>0</v>
      </c>
      <c r="B9315" t="b">
        <f ca="1"/>
        <v>0</v>
      </c>
      <c r="C9315" t="b">
        <f ca="1"/>
        <v>0</v>
      </c>
    </row>
    <row r="9316" spans="1:3" hidden="1">
      <c r="A9316" t="b">
        <f ca="1"/>
        <v>0</v>
      </c>
      <c r="B9316" t="b">
        <f ca="1"/>
        <v>0</v>
      </c>
      <c r="C9316" t="b">
        <f ca="1"/>
        <v>0</v>
      </c>
    </row>
    <row r="9317" spans="1:3" hidden="1">
      <c r="A9317" t="b">
        <f ca="1"/>
        <v>0</v>
      </c>
      <c r="B9317" t="b">
        <f ca="1"/>
        <v>0</v>
      </c>
      <c r="C9317" t="b">
        <f ca="1"/>
        <v>0</v>
      </c>
    </row>
    <row r="9318" spans="1:3" hidden="1">
      <c r="A9318" t="b">
        <f ca="1"/>
        <v>0</v>
      </c>
      <c r="B9318" t="b">
        <f ca="1"/>
        <v>0</v>
      </c>
      <c r="C9318" t="b">
        <f ca="1"/>
        <v>0</v>
      </c>
    </row>
    <row r="9319" spans="1:3" hidden="1">
      <c r="A9319" t="b">
        <f ca="1"/>
        <v>0</v>
      </c>
      <c r="B9319" t="b">
        <f ca="1"/>
        <v>0</v>
      </c>
      <c r="C9319" t="b">
        <f ca="1"/>
        <v>0</v>
      </c>
    </row>
    <row r="9320" spans="1:3" hidden="1">
      <c r="A9320" t="b">
        <f ca="1"/>
        <v>0</v>
      </c>
      <c r="B9320" t="b">
        <f ca="1"/>
        <v>0</v>
      </c>
      <c r="C9320" t="b">
        <f ca="1"/>
        <v>0</v>
      </c>
    </row>
    <row r="9321" spans="1:3" hidden="1">
      <c r="A9321" t="b">
        <f ca="1"/>
        <v>0</v>
      </c>
      <c r="B9321" t="b">
        <f ca="1"/>
        <v>0</v>
      </c>
      <c r="C9321" t="b">
        <f ca="1"/>
        <v>0</v>
      </c>
    </row>
    <row r="9322" spans="1:3" hidden="1">
      <c r="A9322" t="b">
        <f ca="1"/>
        <v>0</v>
      </c>
      <c r="B9322" t="b">
        <f ca="1"/>
        <v>0</v>
      </c>
      <c r="C9322" t="b">
        <f ca="1"/>
        <v>0</v>
      </c>
    </row>
    <row r="9323" spans="1:3" hidden="1">
      <c r="A9323" t="b">
        <f ca="1"/>
        <v>0</v>
      </c>
      <c r="B9323" t="b">
        <f ca="1"/>
        <v>0</v>
      </c>
      <c r="C9323" t="b">
        <f ca="1"/>
        <v>0</v>
      </c>
    </row>
    <row r="9324" spans="1:3" hidden="1">
      <c r="A9324" t="b">
        <f ca="1"/>
        <v>0</v>
      </c>
      <c r="B9324" t="b">
        <f ca="1"/>
        <v>0</v>
      </c>
      <c r="C9324" t="b">
        <f ca="1"/>
        <v>0</v>
      </c>
    </row>
    <row r="9325" spans="1:3" hidden="1">
      <c r="A9325" t="b">
        <f ca="1"/>
        <v>0</v>
      </c>
      <c r="B9325" t="b">
        <f ca="1"/>
        <v>0</v>
      </c>
      <c r="C9325" t="b">
        <f ca="1"/>
        <v>0</v>
      </c>
    </row>
    <row r="9326" spans="1:3" hidden="1">
      <c r="A9326" t="b">
        <f ca="1"/>
        <v>0</v>
      </c>
      <c r="B9326" t="b">
        <f ca="1"/>
        <v>0</v>
      </c>
      <c r="C9326" t="b">
        <f ca="1"/>
        <v>0</v>
      </c>
    </row>
    <row r="9327" spans="1:3" hidden="1">
      <c r="A9327" t="b">
        <f ca="1"/>
        <v>0</v>
      </c>
      <c r="B9327" t="b">
        <f ca="1"/>
        <v>0</v>
      </c>
      <c r="C9327" t="b">
        <f ca="1"/>
        <v>0</v>
      </c>
    </row>
    <row r="9328" spans="1:3" hidden="1">
      <c r="A9328" t="b">
        <f ca="1"/>
        <v>0</v>
      </c>
      <c r="B9328" t="b">
        <f ca="1"/>
        <v>0</v>
      </c>
      <c r="C9328" t="b">
        <f ca="1"/>
        <v>0</v>
      </c>
    </row>
    <row r="9329" spans="1:3" hidden="1">
      <c r="A9329" t="b">
        <f ca="1"/>
        <v>0</v>
      </c>
      <c r="B9329" t="b">
        <f ca="1"/>
        <v>0</v>
      </c>
      <c r="C9329" t="b">
        <f ca="1"/>
        <v>0</v>
      </c>
    </row>
    <row r="9330" spans="1:3" hidden="1">
      <c r="A9330" t="b">
        <f ca="1"/>
        <v>0</v>
      </c>
      <c r="B9330" t="b">
        <f ca="1"/>
        <v>0</v>
      </c>
      <c r="C9330" t="b">
        <f ca="1"/>
        <v>0</v>
      </c>
    </row>
    <row r="9331" spans="1:3" hidden="1">
      <c r="A9331" t="b">
        <f ca="1"/>
        <v>0</v>
      </c>
      <c r="B9331" t="b">
        <f ca="1"/>
        <v>0</v>
      </c>
      <c r="C9331" t="b">
        <f ca="1"/>
        <v>0</v>
      </c>
    </row>
    <row r="9332" spans="1:3" hidden="1">
      <c r="A9332" t="b">
        <f ca="1"/>
        <v>0</v>
      </c>
      <c r="B9332" t="b">
        <f ca="1"/>
        <v>0</v>
      </c>
      <c r="C9332" t="b">
        <f ca="1"/>
        <v>0</v>
      </c>
    </row>
    <row r="9333" spans="1:3" hidden="1">
      <c r="A9333" t="b">
        <f ca="1"/>
        <v>0</v>
      </c>
      <c r="B9333" t="b">
        <f ca="1"/>
        <v>0</v>
      </c>
      <c r="C9333" t="b">
        <f ca="1"/>
        <v>0</v>
      </c>
    </row>
    <row r="9334" spans="1:3" hidden="1">
      <c r="A9334" t="b">
        <f ca="1"/>
        <v>0</v>
      </c>
      <c r="B9334" t="b">
        <f ca="1"/>
        <v>0</v>
      </c>
      <c r="C9334" t="b">
        <f ca="1"/>
        <v>0</v>
      </c>
    </row>
    <row r="9335" spans="1:3" hidden="1">
      <c r="A9335" t="b">
        <f ca="1"/>
        <v>0</v>
      </c>
      <c r="B9335" t="b">
        <f ca="1"/>
        <v>0</v>
      </c>
      <c r="C9335" t="b">
        <f ca="1"/>
        <v>0</v>
      </c>
    </row>
    <row r="9336" spans="1:3" hidden="1">
      <c r="A9336" t="b">
        <f ca="1"/>
        <v>0</v>
      </c>
      <c r="B9336" t="b">
        <f ca="1"/>
        <v>0</v>
      </c>
      <c r="C9336" t="b">
        <f ca="1"/>
        <v>0</v>
      </c>
    </row>
    <row r="9337" spans="1:3" hidden="1">
      <c r="A9337" t="b">
        <f ca="1"/>
        <v>0</v>
      </c>
      <c r="B9337" t="b">
        <f ca="1"/>
        <v>0</v>
      </c>
      <c r="C9337" t="b">
        <f ca="1"/>
        <v>0</v>
      </c>
    </row>
    <row r="9338" spans="1:3" hidden="1">
      <c r="A9338" t="b">
        <f ca="1"/>
        <v>0</v>
      </c>
      <c r="B9338" t="b">
        <f ca="1"/>
        <v>0</v>
      </c>
      <c r="C9338" t="b">
        <f ca="1"/>
        <v>0</v>
      </c>
    </row>
    <row r="9339" spans="1:3" hidden="1">
      <c r="A9339" t="b">
        <f ca="1"/>
        <v>0</v>
      </c>
      <c r="B9339" t="b">
        <f ca="1"/>
        <v>0</v>
      </c>
      <c r="C9339" t="b">
        <f ca="1"/>
        <v>0</v>
      </c>
    </row>
    <row r="9340" spans="1:3" hidden="1">
      <c r="A9340" t="b">
        <f ca="1"/>
        <v>0</v>
      </c>
      <c r="B9340" t="b">
        <f ca="1"/>
        <v>0</v>
      </c>
      <c r="C9340" t="b">
        <f ca="1"/>
        <v>0</v>
      </c>
    </row>
    <row r="9341" spans="1:3" hidden="1">
      <c r="A9341" t="b">
        <f ca="1"/>
        <v>0</v>
      </c>
      <c r="B9341" t="b">
        <f ca="1"/>
        <v>0</v>
      </c>
      <c r="C9341" t="b">
        <f ca="1"/>
        <v>0</v>
      </c>
    </row>
    <row r="9342" spans="1:3" hidden="1">
      <c r="A9342" t="b">
        <f ca="1"/>
        <v>0</v>
      </c>
      <c r="B9342" t="b">
        <f ca="1"/>
        <v>0</v>
      </c>
      <c r="C9342" t="b">
        <f ca="1"/>
        <v>0</v>
      </c>
    </row>
    <row r="9343" spans="1:3" hidden="1">
      <c r="A9343" t="b">
        <f ca="1"/>
        <v>0</v>
      </c>
      <c r="B9343" t="b">
        <f ca="1"/>
        <v>0</v>
      </c>
      <c r="C9343" t="b">
        <f ca="1"/>
        <v>0</v>
      </c>
    </row>
    <row r="9344" spans="1:3" hidden="1">
      <c r="A9344" t="b">
        <f ca="1"/>
        <v>0</v>
      </c>
      <c r="B9344" t="b">
        <f ca="1"/>
        <v>0</v>
      </c>
      <c r="C9344" t="b">
        <f ca="1"/>
        <v>0</v>
      </c>
    </row>
    <row r="9345" spans="1:3" hidden="1">
      <c r="A9345" t="b">
        <f ca="1"/>
        <v>0</v>
      </c>
      <c r="B9345" t="b">
        <f ca="1"/>
        <v>0</v>
      </c>
      <c r="C9345" t="b">
        <f ca="1"/>
        <v>0</v>
      </c>
    </row>
    <row r="9346" spans="1:3" hidden="1">
      <c r="A9346" t="b">
        <f ca="1"/>
        <v>0</v>
      </c>
      <c r="B9346" t="b">
        <f ca="1"/>
        <v>0</v>
      </c>
      <c r="C9346" t="b">
        <f ca="1"/>
        <v>0</v>
      </c>
    </row>
    <row r="9347" spans="1:3" hidden="1">
      <c r="A9347" t="b">
        <f ca="1"/>
        <v>0</v>
      </c>
      <c r="B9347" t="b">
        <f ca="1"/>
        <v>0</v>
      </c>
      <c r="C9347" t="b">
        <f ca="1"/>
        <v>0</v>
      </c>
    </row>
    <row r="9348" spans="1:3" hidden="1">
      <c r="A9348" t="b">
        <f ca="1"/>
        <v>0</v>
      </c>
      <c r="B9348" t="b">
        <f ca="1"/>
        <v>0</v>
      </c>
      <c r="C9348" t="b">
        <f ca="1"/>
        <v>0</v>
      </c>
    </row>
    <row r="9349" spans="1:3" hidden="1">
      <c r="A9349" t="b">
        <f ca="1"/>
        <v>0</v>
      </c>
      <c r="B9349" t="b">
        <f ca="1"/>
        <v>0</v>
      </c>
      <c r="C9349" t="b">
        <f ca="1"/>
        <v>0</v>
      </c>
    </row>
    <row r="9350" spans="1:3" hidden="1">
      <c r="A9350" t="b">
        <f ca="1"/>
        <v>0</v>
      </c>
      <c r="B9350" t="b">
        <f ca="1"/>
        <v>0</v>
      </c>
      <c r="C9350" t="b">
        <f ca="1"/>
        <v>0</v>
      </c>
    </row>
    <row r="9351" spans="1:3" hidden="1">
      <c r="A9351" t="b">
        <f ca="1"/>
        <v>0</v>
      </c>
      <c r="B9351" t="b">
        <f ca="1"/>
        <v>0</v>
      </c>
      <c r="C9351" t="b">
        <f ca="1"/>
        <v>0</v>
      </c>
    </row>
    <row r="9352" spans="1:3" hidden="1">
      <c r="A9352" t="b">
        <f ca="1"/>
        <v>0</v>
      </c>
      <c r="B9352" t="b">
        <f ca="1"/>
        <v>0</v>
      </c>
      <c r="C9352" t="b">
        <f ca="1"/>
        <v>0</v>
      </c>
    </row>
    <row r="9353" spans="1:3" hidden="1">
      <c r="A9353" t="b">
        <f ca="1"/>
        <v>0</v>
      </c>
      <c r="B9353" t="b">
        <f ca="1"/>
        <v>0</v>
      </c>
      <c r="C9353" t="b">
        <f ca="1"/>
        <v>0</v>
      </c>
    </row>
    <row r="9354" spans="1:3" hidden="1">
      <c r="A9354" t="b">
        <f ca="1"/>
        <v>0</v>
      </c>
      <c r="B9354" t="b">
        <f ca="1"/>
        <v>0</v>
      </c>
      <c r="C9354" t="b">
        <f ca="1"/>
        <v>0</v>
      </c>
    </row>
    <row r="9355" spans="1:3" hidden="1">
      <c r="A9355" t="b">
        <f ca="1"/>
        <v>0</v>
      </c>
      <c r="B9355" t="b">
        <f ca="1"/>
        <v>0</v>
      </c>
      <c r="C9355" t="b">
        <f ca="1"/>
        <v>0</v>
      </c>
    </row>
    <row r="9356" spans="1:3" hidden="1">
      <c r="A9356" t="b">
        <f ca="1"/>
        <v>0</v>
      </c>
      <c r="B9356" t="b">
        <f ca="1"/>
        <v>0</v>
      </c>
      <c r="C9356" t="b">
        <f ca="1"/>
        <v>0</v>
      </c>
    </row>
    <row r="9357" spans="1:3" hidden="1">
      <c r="A9357" t="b">
        <f ca="1"/>
        <v>0</v>
      </c>
      <c r="B9357" t="b">
        <f ca="1"/>
        <v>0</v>
      </c>
      <c r="C9357" t="b">
        <f ca="1"/>
        <v>0</v>
      </c>
    </row>
    <row r="9358" spans="1:3" hidden="1">
      <c r="A9358" t="b">
        <f ca="1"/>
        <v>0</v>
      </c>
      <c r="B9358" t="b">
        <f ca="1"/>
        <v>0</v>
      </c>
      <c r="C9358" t="b">
        <f ca="1"/>
        <v>0</v>
      </c>
    </row>
    <row r="9359" spans="1:3" hidden="1">
      <c r="A9359" t="b">
        <f ca="1"/>
        <v>0</v>
      </c>
      <c r="B9359" t="b">
        <f ca="1"/>
        <v>0</v>
      </c>
      <c r="C9359" t="b">
        <f ca="1"/>
        <v>0</v>
      </c>
    </row>
    <row r="9360" spans="1:3" hidden="1">
      <c r="A9360" t="b">
        <f ca="1"/>
        <v>0</v>
      </c>
      <c r="B9360" t="b">
        <f ca="1"/>
        <v>0</v>
      </c>
      <c r="C9360" t="b">
        <f ca="1"/>
        <v>0</v>
      </c>
    </row>
    <row r="9361" spans="1:3" hidden="1">
      <c r="A9361" t="b">
        <f ca="1"/>
        <v>0</v>
      </c>
      <c r="B9361" t="b">
        <f ca="1"/>
        <v>0</v>
      </c>
      <c r="C9361" t="b">
        <f ca="1"/>
        <v>0</v>
      </c>
    </row>
    <row r="9362" spans="1:3" hidden="1">
      <c r="A9362" t="b">
        <f ca="1"/>
        <v>0</v>
      </c>
      <c r="B9362" t="b">
        <f ca="1"/>
        <v>0</v>
      </c>
      <c r="C9362" t="b">
        <f ca="1"/>
        <v>0</v>
      </c>
    </row>
    <row r="9363" spans="1:3" hidden="1">
      <c r="A9363" t="b">
        <f ca="1"/>
        <v>0</v>
      </c>
      <c r="B9363" t="b">
        <f ca="1"/>
        <v>0</v>
      </c>
      <c r="C9363" t="b">
        <f ca="1"/>
        <v>0</v>
      </c>
    </row>
    <row r="9364" spans="1:3" hidden="1">
      <c r="A9364" t="b">
        <f ca="1"/>
        <v>0</v>
      </c>
      <c r="B9364" t="b">
        <f ca="1"/>
        <v>0</v>
      </c>
      <c r="C9364" t="b">
        <f ca="1"/>
        <v>0</v>
      </c>
    </row>
    <row r="9365" spans="1:3" hidden="1">
      <c r="A9365" t="b">
        <f ca="1"/>
        <v>0</v>
      </c>
      <c r="B9365" t="b">
        <f ca="1"/>
        <v>0</v>
      </c>
      <c r="C9365" t="b">
        <f ca="1"/>
        <v>0</v>
      </c>
    </row>
    <row r="9366" spans="1:3" hidden="1">
      <c r="A9366" t="b">
        <f ca="1"/>
        <v>0</v>
      </c>
      <c r="B9366" t="b">
        <f ca="1"/>
        <v>0</v>
      </c>
      <c r="C9366" t="b">
        <f ca="1"/>
        <v>0</v>
      </c>
    </row>
    <row r="9367" spans="1:3" hidden="1">
      <c r="A9367" t="b">
        <f ca="1"/>
        <v>0</v>
      </c>
      <c r="B9367" t="b">
        <f ca="1"/>
        <v>0</v>
      </c>
      <c r="C9367" t="b">
        <f ca="1"/>
        <v>0</v>
      </c>
    </row>
    <row r="9368" spans="1:3" hidden="1">
      <c r="A9368" t="b">
        <f ca="1"/>
        <v>0</v>
      </c>
      <c r="B9368" t="b">
        <f ca="1"/>
        <v>0</v>
      </c>
      <c r="C9368" t="b">
        <f ca="1"/>
        <v>0</v>
      </c>
    </row>
    <row r="9369" spans="1:3" hidden="1">
      <c r="A9369" t="b">
        <f ca="1"/>
        <v>0</v>
      </c>
      <c r="B9369" t="b">
        <f ca="1"/>
        <v>0</v>
      </c>
      <c r="C9369" t="b">
        <f ca="1"/>
        <v>0</v>
      </c>
    </row>
    <row r="9370" spans="1:3" hidden="1">
      <c r="A9370" t="b">
        <f ca="1"/>
        <v>0</v>
      </c>
      <c r="B9370" t="b">
        <f ca="1"/>
        <v>0</v>
      </c>
      <c r="C9370" t="b">
        <f ca="1"/>
        <v>0</v>
      </c>
    </row>
    <row r="9371" spans="1:3" hidden="1">
      <c r="A9371" t="b">
        <f ca="1"/>
        <v>0</v>
      </c>
      <c r="B9371" t="b">
        <f ca="1"/>
        <v>0</v>
      </c>
      <c r="C9371" t="b">
        <f ca="1"/>
        <v>0</v>
      </c>
    </row>
    <row r="9372" spans="1:3" hidden="1">
      <c r="A9372" t="b">
        <f ca="1"/>
        <v>0</v>
      </c>
      <c r="B9372" t="b">
        <f ca="1"/>
        <v>0</v>
      </c>
      <c r="C9372" t="b">
        <f ca="1"/>
        <v>0</v>
      </c>
    </row>
    <row r="9373" spans="1:3" hidden="1">
      <c r="A9373" t="b">
        <f ca="1"/>
        <v>0</v>
      </c>
      <c r="B9373" t="b">
        <f ca="1"/>
        <v>0</v>
      </c>
      <c r="C9373" t="b">
        <f ca="1"/>
        <v>0</v>
      </c>
    </row>
    <row r="9374" spans="1:3" hidden="1">
      <c r="A9374" t="b">
        <f ca="1"/>
        <v>0</v>
      </c>
      <c r="B9374" t="b">
        <f ca="1"/>
        <v>0</v>
      </c>
      <c r="C9374" t="b">
        <f ca="1"/>
        <v>0</v>
      </c>
    </row>
    <row r="9375" spans="1:3" hidden="1">
      <c r="A9375" t="b">
        <f ca="1"/>
        <v>0</v>
      </c>
      <c r="B9375" t="b">
        <f ca="1"/>
        <v>0</v>
      </c>
      <c r="C9375" t="b">
        <f ca="1"/>
        <v>0</v>
      </c>
    </row>
    <row r="9376" spans="1:3" hidden="1">
      <c r="A9376" t="b">
        <f ca="1"/>
        <v>0</v>
      </c>
      <c r="B9376" t="b">
        <f ca="1"/>
        <v>0</v>
      </c>
      <c r="C9376" t="b">
        <f ca="1"/>
        <v>0</v>
      </c>
    </row>
    <row r="9377" spans="1:3" hidden="1">
      <c r="A9377" t="b">
        <f ca="1"/>
        <v>0</v>
      </c>
      <c r="B9377" t="b">
        <f ca="1"/>
        <v>0</v>
      </c>
      <c r="C9377" t="b">
        <f ca="1"/>
        <v>0</v>
      </c>
    </row>
    <row r="9378" spans="1:3" hidden="1">
      <c r="A9378" t="b">
        <f ca="1"/>
        <v>0</v>
      </c>
      <c r="B9378" t="b">
        <f ca="1"/>
        <v>0</v>
      </c>
      <c r="C9378" t="b">
        <f ca="1"/>
        <v>0</v>
      </c>
    </row>
    <row r="9379" spans="1:3" hidden="1">
      <c r="A9379" t="b">
        <f ca="1"/>
        <v>0</v>
      </c>
      <c r="B9379" t="b">
        <f ca="1"/>
        <v>0</v>
      </c>
      <c r="C9379" t="b">
        <f ca="1"/>
        <v>0</v>
      </c>
    </row>
    <row r="9380" spans="1:3" hidden="1">
      <c r="A9380" t="b">
        <f ca="1"/>
        <v>0</v>
      </c>
      <c r="B9380" t="b">
        <f ca="1"/>
        <v>0</v>
      </c>
      <c r="C9380" t="b">
        <f ca="1"/>
        <v>0</v>
      </c>
    </row>
    <row r="9381" spans="1:3" hidden="1">
      <c r="A9381" t="b">
        <f ca="1"/>
        <v>0</v>
      </c>
      <c r="B9381" t="b">
        <f ca="1"/>
        <v>0</v>
      </c>
      <c r="C9381" t="b">
        <f ca="1"/>
        <v>0</v>
      </c>
    </row>
    <row r="9382" spans="1:3" hidden="1">
      <c r="A9382" t="b">
        <f ca="1"/>
        <v>0</v>
      </c>
      <c r="B9382" t="b">
        <f ca="1"/>
        <v>0</v>
      </c>
      <c r="C9382" t="b">
        <f ca="1"/>
        <v>0</v>
      </c>
    </row>
    <row r="9383" spans="1:3" hidden="1">
      <c r="A9383" t="b">
        <f ca="1"/>
        <v>0</v>
      </c>
      <c r="B9383" t="b">
        <f ca="1"/>
        <v>0</v>
      </c>
      <c r="C9383" t="b">
        <f ca="1"/>
        <v>0</v>
      </c>
    </row>
    <row r="9384" spans="1:3" hidden="1">
      <c r="A9384" t="b">
        <f ca="1"/>
        <v>0</v>
      </c>
      <c r="B9384" t="b">
        <f ca="1"/>
        <v>0</v>
      </c>
      <c r="C9384" t="b">
        <f ca="1"/>
        <v>0</v>
      </c>
    </row>
    <row r="9385" spans="1:3" hidden="1">
      <c r="A9385" t="b">
        <f ca="1"/>
        <v>0</v>
      </c>
      <c r="B9385" t="b">
        <f ca="1"/>
        <v>0</v>
      </c>
      <c r="C9385" t="b">
        <f ca="1"/>
        <v>0</v>
      </c>
    </row>
    <row r="9386" spans="1:3" hidden="1">
      <c r="A9386" t="b">
        <f ca="1"/>
        <v>0</v>
      </c>
      <c r="B9386" t="b">
        <f ca="1"/>
        <v>0</v>
      </c>
      <c r="C9386" t="b">
        <f ca="1"/>
        <v>0</v>
      </c>
    </row>
    <row r="9387" spans="1:3" hidden="1">
      <c r="A9387" t="b">
        <f ca="1"/>
        <v>0</v>
      </c>
      <c r="B9387" t="b">
        <f ca="1"/>
        <v>0</v>
      </c>
      <c r="C9387" t="b">
        <f ca="1"/>
        <v>0</v>
      </c>
    </row>
    <row r="9388" spans="1:3" hidden="1">
      <c r="A9388" t="b">
        <f ca="1"/>
        <v>0</v>
      </c>
      <c r="B9388" t="b">
        <f ca="1"/>
        <v>0</v>
      </c>
      <c r="C9388" t="b">
        <f ca="1"/>
        <v>0</v>
      </c>
    </row>
    <row r="9389" spans="1:3" hidden="1">
      <c r="A9389" t="b">
        <f ca="1"/>
        <v>0</v>
      </c>
      <c r="B9389" t="b">
        <f ca="1"/>
        <v>0</v>
      </c>
      <c r="C9389" t="b">
        <f ca="1"/>
        <v>0</v>
      </c>
    </row>
    <row r="9390" spans="1:3" hidden="1">
      <c r="A9390" t="b">
        <f ca="1"/>
        <v>0</v>
      </c>
      <c r="B9390" t="b">
        <f ca="1"/>
        <v>0</v>
      </c>
      <c r="C9390" t="b">
        <f ca="1"/>
        <v>0</v>
      </c>
    </row>
    <row r="9391" spans="1:3" hidden="1">
      <c r="A9391" t="b">
        <f ca="1"/>
        <v>0</v>
      </c>
      <c r="B9391" t="b">
        <f ca="1"/>
        <v>0</v>
      </c>
      <c r="C9391" t="b">
        <f ca="1"/>
        <v>0</v>
      </c>
    </row>
    <row r="9392" spans="1:3" hidden="1">
      <c r="A9392" t="b">
        <f ca="1"/>
        <v>0</v>
      </c>
      <c r="B9392" t="b">
        <f ca="1"/>
        <v>0</v>
      </c>
      <c r="C9392" t="b">
        <f ca="1"/>
        <v>0</v>
      </c>
    </row>
    <row r="9393" spans="1:3" hidden="1">
      <c r="A9393" t="b">
        <f ca="1"/>
        <v>0</v>
      </c>
      <c r="B9393" t="b">
        <f ca="1"/>
        <v>0</v>
      </c>
      <c r="C9393" t="b">
        <f ca="1"/>
        <v>0</v>
      </c>
    </row>
    <row r="9394" spans="1:3" hidden="1">
      <c r="A9394" t="b">
        <f ca="1"/>
        <v>0</v>
      </c>
      <c r="B9394" t="b">
        <f ca="1"/>
        <v>0</v>
      </c>
      <c r="C9394" t="b">
        <f ca="1"/>
        <v>0</v>
      </c>
    </row>
    <row r="9395" spans="1:3" hidden="1">
      <c r="A9395" t="b">
        <f ca="1"/>
        <v>0</v>
      </c>
      <c r="B9395" t="b">
        <f ca="1"/>
        <v>0</v>
      </c>
      <c r="C9395" t="b">
        <f ca="1"/>
        <v>0</v>
      </c>
    </row>
    <row r="9396" spans="1:3" hidden="1">
      <c r="A9396" t="b">
        <f ca="1"/>
        <v>0</v>
      </c>
      <c r="B9396" t="b">
        <f ca="1"/>
        <v>0</v>
      </c>
      <c r="C9396" t="b">
        <f ca="1"/>
        <v>0</v>
      </c>
    </row>
    <row r="9397" spans="1:3" hidden="1">
      <c r="A9397" t="b">
        <f ca="1"/>
        <v>0</v>
      </c>
      <c r="B9397" t="b">
        <f ca="1"/>
        <v>0</v>
      </c>
      <c r="C9397" t="b">
        <f ca="1"/>
        <v>0</v>
      </c>
    </row>
    <row r="9398" spans="1:3" hidden="1">
      <c r="A9398" t="b">
        <f ca="1"/>
        <v>0</v>
      </c>
      <c r="B9398" t="b">
        <f ca="1"/>
        <v>0</v>
      </c>
      <c r="C9398" t="b">
        <f ca="1"/>
        <v>0</v>
      </c>
    </row>
    <row r="9399" spans="1:3" hidden="1">
      <c r="A9399" t="b">
        <f ca="1"/>
        <v>0</v>
      </c>
      <c r="B9399" t="b">
        <f ca="1"/>
        <v>0</v>
      </c>
      <c r="C9399" t="b">
        <f ca="1"/>
        <v>0</v>
      </c>
    </row>
    <row r="9400" spans="1:3" hidden="1">
      <c r="A9400" t="b">
        <f ca="1"/>
        <v>0</v>
      </c>
      <c r="B9400" t="b">
        <f ca="1"/>
        <v>0</v>
      </c>
      <c r="C9400" t="b">
        <f ca="1"/>
        <v>0</v>
      </c>
    </row>
    <row r="9401" spans="1:3" hidden="1">
      <c r="A9401" t="b">
        <f ca="1"/>
        <v>0</v>
      </c>
      <c r="B9401" t="b">
        <f ca="1"/>
        <v>0</v>
      </c>
      <c r="C9401" t="b">
        <f ca="1"/>
        <v>0</v>
      </c>
    </row>
    <row r="9402" spans="1:3" hidden="1">
      <c r="A9402" t="b">
        <f ca="1"/>
        <v>0</v>
      </c>
      <c r="B9402" t="b">
        <f ca="1"/>
        <v>0</v>
      </c>
      <c r="C9402" t="b">
        <f ca="1"/>
        <v>0</v>
      </c>
    </row>
    <row r="9403" spans="1:3" hidden="1">
      <c r="A9403" t="b">
        <f ca="1"/>
        <v>0</v>
      </c>
      <c r="B9403" t="b">
        <f ca="1"/>
        <v>0</v>
      </c>
      <c r="C9403" t="b">
        <f ca="1"/>
        <v>0</v>
      </c>
    </row>
    <row r="9404" spans="1:3" hidden="1">
      <c r="A9404" t="b">
        <f ca="1"/>
        <v>0</v>
      </c>
      <c r="B9404" t="b">
        <f ca="1"/>
        <v>0</v>
      </c>
      <c r="C9404" t="b">
        <f ca="1"/>
        <v>0</v>
      </c>
    </row>
    <row r="9405" spans="1:3" hidden="1">
      <c r="A9405" t="b">
        <f ca="1"/>
        <v>0</v>
      </c>
      <c r="B9405" t="b">
        <f ca="1"/>
        <v>0</v>
      </c>
      <c r="C9405" t="b">
        <f ca="1"/>
        <v>0</v>
      </c>
    </row>
    <row r="9406" spans="1:3" hidden="1">
      <c r="A9406" t="b">
        <f ca="1"/>
        <v>0</v>
      </c>
      <c r="B9406" t="b">
        <f ca="1"/>
        <v>0</v>
      </c>
      <c r="C9406" t="b">
        <f ca="1"/>
        <v>0</v>
      </c>
    </row>
    <row r="9407" spans="1:3" hidden="1">
      <c r="A9407" t="b">
        <f ca="1"/>
        <v>0</v>
      </c>
      <c r="B9407" t="b">
        <f ca="1"/>
        <v>0</v>
      </c>
      <c r="C9407" t="b">
        <f ca="1"/>
        <v>0</v>
      </c>
    </row>
    <row r="9408" spans="1:3" hidden="1">
      <c r="A9408" t="b">
        <f ca="1"/>
        <v>0</v>
      </c>
      <c r="B9408" t="b">
        <f ca="1"/>
        <v>0</v>
      </c>
      <c r="C9408" t="b">
        <f ca="1"/>
        <v>0</v>
      </c>
    </row>
    <row r="9409" spans="1:3" hidden="1">
      <c r="A9409" t="b">
        <f ca="1"/>
        <v>0</v>
      </c>
      <c r="B9409" t="b">
        <f ca="1"/>
        <v>0</v>
      </c>
      <c r="C9409" t="b">
        <f ca="1"/>
        <v>0</v>
      </c>
    </row>
    <row r="9410" spans="1:3" hidden="1">
      <c r="A9410" t="b">
        <f ca="1"/>
        <v>0</v>
      </c>
      <c r="B9410" t="b">
        <f ca="1"/>
        <v>0</v>
      </c>
      <c r="C9410" t="b">
        <f ca="1"/>
        <v>0</v>
      </c>
    </row>
    <row r="9411" spans="1:3" hidden="1">
      <c r="A9411" t="b">
        <f ca="1"/>
        <v>0</v>
      </c>
      <c r="B9411" t="b">
        <f ca="1"/>
        <v>0</v>
      </c>
      <c r="C9411" t="b">
        <f ca="1"/>
        <v>0</v>
      </c>
    </row>
    <row r="9412" spans="1:3" hidden="1">
      <c r="A9412" t="b">
        <f ca="1"/>
        <v>0</v>
      </c>
      <c r="B9412" t="b">
        <f ca="1"/>
        <v>0</v>
      </c>
      <c r="C9412" t="b">
        <f ca="1"/>
        <v>0</v>
      </c>
    </row>
    <row r="9413" spans="1:3" hidden="1">
      <c r="A9413" t="b">
        <f ca="1"/>
        <v>0</v>
      </c>
      <c r="B9413" t="b">
        <f ca="1"/>
        <v>0</v>
      </c>
      <c r="C9413" t="b">
        <f ca="1"/>
        <v>0</v>
      </c>
    </row>
    <row r="9414" spans="1:3" hidden="1">
      <c r="A9414" t="b">
        <f ca="1"/>
        <v>0</v>
      </c>
      <c r="B9414" t="b">
        <f ca="1"/>
        <v>0</v>
      </c>
      <c r="C9414" t="b">
        <f ca="1"/>
        <v>0</v>
      </c>
    </row>
    <row r="9415" spans="1:3" hidden="1">
      <c r="A9415" t="b">
        <f ca="1"/>
        <v>0</v>
      </c>
      <c r="B9415" t="b">
        <f ca="1"/>
        <v>0</v>
      </c>
      <c r="C9415" t="b">
        <f ca="1"/>
        <v>0</v>
      </c>
    </row>
    <row r="9416" spans="1:3" hidden="1">
      <c r="A9416" t="b">
        <f ca="1"/>
        <v>0</v>
      </c>
      <c r="B9416" t="b">
        <f ca="1"/>
        <v>0</v>
      </c>
      <c r="C9416" t="b">
        <f ca="1"/>
        <v>0</v>
      </c>
    </row>
    <row r="9417" spans="1:3" hidden="1">
      <c r="A9417" t="b">
        <f ca="1"/>
        <v>0</v>
      </c>
      <c r="B9417" t="b">
        <f ca="1"/>
        <v>0</v>
      </c>
      <c r="C9417" t="b">
        <f ca="1"/>
        <v>0</v>
      </c>
    </row>
    <row r="9418" spans="1:3" hidden="1">
      <c r="A9418" t="b">
        <f ca="1"/>
        <v>0</v>
      </c>
      <c r="B9418" t="b">
        <f ca="1"/>
        <v>0</v>
      </c>
      <c r="C9418" t="b">
        <f ca="1"/>
        <v>0</v>
      </c>
    </row>
    <row r="9419" spans="1:3" hidden="1">
      <c r="A9419" t="b">
        <f ca="1"/>
        <v>0</v>
      </c>
      <c r="B9419" t="b">
        <f ca="1"/>
        <v>0</v>
      </c>
      <c r="C9419" t="b">
        <f ca="1"/>
        <v>0</v>
      </c>
    </row>
    <row r="9420" spans="1:3" hidden="1">
      <c r="A9420" t="b">
        <f ca="1"/>
        <v>0</v>
      </c>
      <c r="B9420" t="b">
        <f ca="1"/>
        <v>0</v>
      </c>
      <c r="C9420" t="b">
        <f ca="1"/>
        <v>0</v>
      </c>
    </row>
    <row r="9421" spans="1:3" hidden="1">
      <c r="A9421" t="b">
        <f ca="1"/>
        <v>0</v>
      </c>
      <c r="B9421" t="b">
        <f ca="1"/>
        <v>0</v>
      </c>
      <c r="C9421" t="b">
        <f ca="1"/>
        <v>0</v>
      </c>
    </row>
    <row r="9422" spans="1:3" hidden="1">
      <c r="A9422" t="b">
        <f ca="1"/>
        <v>0</v>
      </c>
      <c r="B9422" t="b">
        <f ca="1"/>
        <v>0</v>
      </c>
      <c r="C9422" t="b">
        <f ca="1"/>
        <v>0</v>
      </c>
    </row>
    <row r="9423" spans="1:3" hidden="1">
      <c r="A9423" t="b">
        <f ca="1"/>
        <v>0</v>
      </c>
      <c r="B9423" t="b">
        <f ca="1"/>
        <v>0</v>
      </c>
      <c r="C9423" t="b">
        <f ca="1"/>
        <v>0</v>
      </c>
    </row>
    <row r="9424" spans="1:3" hidden="1">
      <c r="A9424" t="b">
        <f ca="1"/>
        <v>0</v>
      </c>
      <c r="B9424" t="b">
        <f ca="1"/>
        <v>0</v>
      </c>
      <c r="C9424" t="b">
        <f ca="1"/>
        <v>0</v>
      </c>
    </row>
    <row r="9425" spans="1:3" hidden="1">
      <c r="A9425" t="b">
        <f ca="1"/>
        <v>0</v>
      </c>
      <c r="B9425" t="b">
        <f ca="1"/>
        <v>0</v>
      </c>
      <c r="C9425" t="b">
        <f ca="1"/>
        <v>0</v>
      </c>
    </row>
    <row r="9426" spans="1:3" hidden="1">
      <c r="A9426" t="b">
        <f ca="1"/>
        <v>0</v>
      </c>
      <c r="B9426" t="b">
        <f ca="1"/>
        <v>0</v>
      </c>
      <c r="C9426" t="b">
        <f ca="1"/>
        <v>0</v>
      </c>
    </row>
    <row r="9427" spans="1:3" hidden="1">
      <c r="A9427" t="b">
        <f ca="1"/>
        <v>0</v>
      </c>
      <c r="B9427" t="b">
        <f ca="1"/>
        <v>0</v>
      </c>
      <c r="C9427" t="b">
        <f ca="1"/>
        <v>0</v>
      </c>
    </row>
    <row r="9428" spans="1:3" hidden="1">
      <c r="A9428" t="b">
        <f ca="1"/>
        <v>0</v>
      </c>
      <c r="B9428" t="b">
        <f ca="1"/>
        <v>0</v>
      </c>
      <c r="C9428" t="b">
        <f ca="1"/>
        <v>0</v>
      </c>
    </row>
    <row r="9429" spans="1:3" hidden="1">
      <c r="A9429" t="b">
        <f ca="1"/>
        <v>0</v>
      </c>
      <c r="B9429" t="b">
        <f ca="1"/>
        <v>0</v>
      </c>
      <c r="C9429" t="b">
        <f ca="1"/>
        <v>0</v>
      </c>
    </row>
    <row r="9430" spans="1:3" hidden="1">
      <c r="A9430" t="b">
        <f ca="1"/>
        <v>0</v>
      </c>
      <c r="B9430" t="b">
        <f ca="1"/>
        <v>0</v>
      </c>
      <c r="C9430" t="b">
        <f ca="1"/>
        <v>0</v>
      </c>
    </row>
    <row r="9431" spans="1:3" hidden="1">
      <c r="A9431" t="b">
        <f ca="1"/>
        <v>0</v>
      </c>
      <c r="B9431" t="b">
        <f ca="1"/>
        <v>0</v>
      </c>
      <c r="C9431" t="b">
        <f ca="1"/>
        <v>0</v>
      </c>
    </row>
    <row r="9432" spans="1:3" hidden="1">
      <c r="A9432" t="b">
        <f ca="1"/>
        <v>0</v>
      </c>
      <c r="B9432" t="b">
        <f ca="1"/>
        <v>0</v>
      </c>
      <c r="C9432" t="b">
        <f ca="1"/>
        <v>0</v>
      </c>
    </row>
    <row r="9433" spans="1:3" hidden="1">
      <c r="A9433" t="b">
        <f ca="1"/>
        <v>0</v>
      </c>
      <c r="B9433" t="b">
        <f ca="1"/>
        <v>0</v>
      </c>
      <c r="C9433" t="b">
        <f ca="1"/>
        <v>0</v>
      </c>
    </row>
    <row r="9434" spans="1:3" hidden="1">
      <c r="A9434" t="b">
        <f ca="1"/>
        <v>0</v>
      </c>
      <c r="B9434" t="b">
        <f ca="1"/>
        <v>0</v>
      </c>
      <c r="C9434" t="b">
        <f ca="1"/>
        <v>0</v>
      </c>
    </row>
    <row r="9435" spans="1:3" hidden="1">
      <c r="A9435" t="b">
        <f ca="1"/>
        <v>0</v>
      </c>
      <c r="B9435" t="b">
        <f ca="1"/>
        <v>0</v>
      </c>
      <c r="C9435" t="b">
        <f ca="1"/>
        <v>0</v>
      </c>
    </row>
    <row r="9436" spans="1:3" hidden="1">
      <c r="A9436" t="b">
        <f ca="1"/>
        <v>0</v>
      </c>
      <c r="B9436" t="b">
        <f ca="1"/>
        <v>0</v>
      </c>
      <c r="C9436" t="b">
        <f ca="1"/>
        <v>0</v>
      </c>
    </row>
    <row r="9437" spans="1:3" hidden="1">
      <c r="A9437" t="b">
        <f ca="1"/>
        <v>0</v>
      </c>
      <c r="B9437" t="b">
        <f ca="1"/>
        <v>0</v>
      </c>
      <c r="C9437" t="b">
        <f ca="1"/>
        <v>0</v>
      </c>
    </row>
    <row r="9438" spans="1:3" hidden="1">
      <c r="A9438" t="b">
        <f ca="1"/>
        <v>0</v>
      </c>
      <c r="B9438" t="b">
        <f ca="1"/>
        <v>0</v>
      </c>
      <c r="C9438" t="b">
        <f ca="1"/>
        <v>0</v>
      </c>
    </row>
    <row r="9439" spans="1:3" hidden="1">
      <c r="A9439" t="b">
        <f ca="1"/>
        <v>0</v>
      </c>
      <c r="B9439" t="b">
        <f ca="1"/>
        <v>0</v>
      </c>
      <c r="C9439" t="b">
        <f ca="1"/>
        <v>0</v>
      </c>
    </row>
    <row r="9440" spans="1:3" hidden="1">
      <c r="A9440" t="b">
        <f ca="1"/>
        <v>0</v>
      </c>
      <c r="B9440" t="b">
        <f ca="1"/>
        <v>0</v>
      </c>
      <c r="C9440" t="b">
        <f ca="1"/>
        <v>0</v>
      </c>
    </row>
    <row r="9441" spans="1:3" hidden="1">
      <c r="A9441" t="b">
        <f ca="1"/>
        <v>0</v>
      </c>
      <c r="B9441" t="b">
        <f ca="1"/>
        <v>0</v>
      </c>
      <c r="C9441" t="b">
        <f ca="1"/>
        <v>0</v>
      </c>
    </row>
    <row r="9442" spans="1:3" hidden="1">
      <c r="A9442" t="b">
        <f ca="1"/>
        <v>0</v>
      </c>
      <c r="B9442" t="b">
        <f ca="1"/>
        <v>0</v>
      </c>
      <c r="C9442" t="b">
        <f ca="1"/>
        <v>0</v>
      </c>
    </row>
    <row r="9443" spans="1:3" hidden="1">
      <c r="A9443" t="b">
        <f ca="1"/>
        <v>0</v>
      </c>
      <c r="B9443" t="b">
        <f ca="1"/>
        <v>0</v>
      </c>
      <c r="C9443" t="b">
        <f ca="1"/>
        <v>0</v>
      </c>
    </row>
    <row r="9444" spans="1:3" hidden="1">
      <c r="A9444" t="b">
        <f ca="1"/>
        <v>0</v>
      </c>
      <c r="B9444" t="b">
        <f ca="1"/>
        <v>0</v>
      </c>
      <c r="C9444" t="b">
        <f ca="1"/>
        <v>0</v>
      </c>
    </row>
    <row r="9445" spans="1:3" hidden="1">
      <c r="A9445" t="b">
        <f ca="1"/>
        <v>0</v>
      </c>
      <c r="B9445" t="b">
        <f ca="1"/>
        <v>0</v>
      </c>
      <c r="C9445" t="b">
        <f ca="1"/>
        <v>0</v>
      </c>
    </row>
    <row r="9446" spans="1:3" hidden="1">
      <c r="A9446" t="b">
        <f ca="1"/>
        <v>0</v>
      </c>
      <c r="B9446" t="b">
        <f ca="1"/>
        <v>0</v>
      </c>
      <c r="C9446" t="b">
        <f ca="1"/>
        <v>0</v>
      </c>
    </row>
    <row r="9447" spans="1:3" hidden="1">
      <c r="A9447" t="b">
        <f ca="1"/>
        <v>0</v>
      </c>
      <c r="B9447" t="b">
        <f ca="1"/>
        <v>0</v>
      </c>
      <c r="C9447" t="b">
        <f ca="1"/>
        <v>0</v>
      </c>
    </row>
    <row r="9448" spans="1:3" hidden="1">
      <c r="A9448" t="b">
        <f ca="1"/>
        <v>0</v>
      </c>
      <c r="B9448" t="b">
        <f ca="1"/>
        <v>0</v>
      </c>
      <c r="C9448" t="b">
        <f ca="1"/>
        <v>0</v>
      </c>
    </row>
    <row r="9449" spans="1:3" hidden="1">
      <c r="A9449" t="b">
        <f ca="1"/>
        <v>0</v>
      </c>
      <c r="B9449" t="b">
        <f ca="1"/>
        <v>0</v>
      </c>
      <c r="C9449" t="b">
        <f ca="1"/>
        <v>0</v>
      </c>
    </row>
    <row r="9450" spans="1:3" hidden="1">
      <c r="A9450" t="b">
        <f ca="1"/>
        <v>0</v>
      </c>
      <c r="B9450" t="b">
        <f ca="1"/>
        <v>0</v>
      </c>
      <c r="C9450" t="b">
        <f ca="1"/>
        <v>0</v>
      </c>
    </row>
    <row r="9451" spans="1:3" hidden="1">
      <c r="A9451" t="b">
        <f ca="1"/>
        <v>0</v>
      </c>
      <c r="B9451" t="b">
        <f ca="1"/>
        <v>0</v>
      </c>
      <c r="C9451" t="b">
        <f ca="1"/>
        <v>0</v>
      </c>
    </row>
    <row r="9452" spans="1:3" hidden="1">
      <c r="A9452" t="b">
        <f ca="1"/>
        <v>0</v>
      </c>
      <c r="B9452" t="b">
        <f ca="1"/>
        <v>0</v>
      </c>
      <c r="C9452" t="b">
        <f ca="1"/>
        <v>0</v>
      </c>
    </row>
    <row r="9453" spans="1:3" hidden="1">
      <c r="A9453" t="b">
        <f ca="1"/>
        <v>0</v>
      </c>
      <c r="B9453" t="b">
        <f ca="1"/>
        <v>0</v>
      </c>
      <c r="C9453" t="b">
        <f ca="1"/>
        <v>0</v>
      </c>
    </row>
    <row r="9454" spans="1:3" hidden="1">
      <c r="A9454" t="b">
        <f ca="1"/>
        <v>0</v>
      </c>
      <c r="B9454" t="b">
        <f ca="1"/>
        <v>0</v>
      </c>
      <c r="C9454" t="b">
        <f ca="1"/>
        <v>0</v>
      </c>
    </row>
    <row r="9455" spans="1:3" hidden="1">
      <c r="A9455" t="b">
        <f ca="1"/>
        <v>0</v>
      </c>
      <c r="B9455" t="b">
        <f ca="1"/>
        <v>0</v>
      </c>
      <c r="C9455" t="b">
        <f ca="1"/>
        <v>0</v>
      </c>
    </row>
    <row r="9456" spans="1:3" hidden="1">
      <c r="A9456" t="b">
        <f ca="1"/>
        <v>0</v>
      </c>
      <c r="B9456" t="b">
        <f ca="1"/>
        <v>0</v>
      </c>
      <c r="C9456" t="b">
        <f ca="1"/>
        <v>0</v>
      </c>
    </row>
    <row r="9457" spans="1:3" hidden="1">
      <c r="A9457" t="b">
        <f ca="1"/>
        <v>0</v>
      </c>
      <c r="B9457" t="b">
        <f ca="1"/>
        <v>0</v>
      </c>
      <c r="C9457" t="b">
        <f ca="1"/>
        <v>0</v>
      </c>
    </row>
    <row r="9458" spans="1:3" hidden="1">
      <c r="A9458" t="b">
        <f ca="1"/>
        <v>0</v>
      </c>
      <c r="B9458" t="b">
        <f ca="1"/>
        <v>0</v>
      </c>
      <c r="C9458" t="b">
        <f ca="1"/>
        <v>0</v>
      </c>
    </row>
    <row r="9459" spans="1:3" hidden="1">
      <c r="A9459" t="b">
        <f ca="1"/>
        <v>0</v>
      </c>
      <c r="B9459" t="b">
        <f ca="1"/>
        <v>0</v>
      </c>
      <c r="C9459" t="b">
        <f ca="1"/>
        <v>0</v>
      </c>
    </row>
    <row r="9460" spans="1:3" hidden="1">
      <c r="A9460" t="b">
        <f ca="1"/>
        <v>0</v>
      </c>
      <c r="B9460" t="b">
        <f ca="1"/>
        <v>0</v>
      </c>
      <c r="C9460" t="b">
        <f ca="1"/>
        <v>0</v>
      </c>
    </row>
    <row r="9461" spans="1:3" hidden="1">
      <c r="A9461" t="b">
        <f ca="1"/>
        <v>0</v>
      </c>
      <c r="B9461" t="b">
        <f ca="1"/>
        <v>0</v>
      </c>
      <c r="C9461" t="b">
        <f ca="1"/>
        <v>0</v>
      </c>
    </row>
    <row r="9462" spans="1:3" hidden="1">
      <c r="A9462" t="b">
        <f ca="1"/>
        <v>0</v>
      </c>
      <c r="B9462" t="b">
        <f ca="1"/>
        <v>0</v>
      </c>
      <c r="C9462" t="b">
        <f ca="1"/>
        <v>0</v>
      </c>
    </row>
    <row r="9463" spans="1:3" hidden="1">
      <c r="A9463" t="b">
        <f ca="1"/>
        <v>0</v>
      </c>
      <c r="B9463" t="b">
        <f ca="1"/>
        <v>0</v>
      </c>
      <c r="C9463" t="b">
        <f ca="1"/>
        <v>0</v>
      </c>
    </row>
    <row r="9464" spans="1:3" hidden="1">
      <c r="A9464" t="b">
        <f ca="1"/>
        <v>0</v>
      </c>
      <c r="B9464" t="b">
        <f ca="1"/>
        <v>0</v>
      </c>
      <c r="C9464" t="b">
        <f ca="1"/>
        <v>0</v>
      </c>
    </row>
    <row r="9465" spans="1:3" hidden="1">
      <c r="A9465" t="b">
        <f ca="1"/>
        <v>0</v>
      </c>
      <c r="B9465" t="b">
        <f ca="1"/>
        <v>0</v>
      </c>
      <c r="C9465" t="b">
        <f ca="1"/>
        <v>0</v>
      </c>
    </row>
    <row r="9466" spans="1:3" hidden="1">
      <c r="A9466" t="b">
        <f ca="1"/>
        <v>0</v>
      </c>
      <c r="B9466" t="b">
        <f ca="1"/>
        <v>0</v>
      </c>
      <c r="C9466" t="b">
        <f ca="1"/>
        <v>0</v>
      </c>
    </row>
    <row r="9467" spans="1:3" hidden="1">
      <c r="A9467" t="b">
        <f ca="1"/>
        <v>0</v>
      </c>
      <c r="B9467" t="b">
        <f ca="1"/>
        <v>0</v>
      </c>
      <c r="C9467" t="b">
        <f ca="1"/>
        <v>0</v>
      </c>
    </row>
    <row r="9468" spans="1:3" hidden="1">
      <c r="A9468" t="b">
        <f ca="1"/>
        <v>0</v>
      </c>
      <c r="B9468" t="b">
        <f ca="1"/>
        <v>0</v>
      </c>
      <c r="C9468" t="b">
        <f ca="1"/>
        <v>0</v>
      </c>
    </row>
    <row r="9469" spans="1:3" hidden="1">
      <c r="A9469" t="b">
        <f ca="1"/>
        <v>0</v>
      </c>
      <c r="B9469" t="b">
        <f ca="1"/>
        <v>0</v>
      </c>
      <c r="C9469" t="b">
        <f ca="1"/>
        <v>0</v>
      </c>
    </row>
    <row r="9470" spans="1:3" hidden="1">
      <c r="A9470" t="b">
        <f ca="1"/>
        <v>0</v>
      </c>
      <c r="B9470" t="b">
        <f ca="1"/>
        <v>0</v>
      </c>
      <c r="C9470" t="b">
        <f ca="1"/>
        <v>0</v>
      </c>
    </row>
    <row r="9471" spans="1:3" hidden="1">
      <c r="A9471" t="b">
        <f ca="1"/>
        <v>0</v>
      </c>
      <c r="B9471" t="b">
        <f ca="1"/>
        <v>0</v>
      </c>
      <c r="C9471" t="b">
        <f ca="1"/>
        <v>0</v>
      </c>
    </row>
    <row r="9472" spans="1:3" hidden="1">
      <c r="A9472" t="b">
        <f ca="1"/>
        <v>0</v>
      </c>
      <c r="B9472" t="b">
        <f ca="1"/>
        <v>0</v>
      </c>
      <c r="C9472" t="b">
        <f ca="1"/>
        <v>0</v>
      </c>
    </row>
    <row r="9473" spans="1:3" hidden="1">
      <c r="A9473" t="b">
        <f ca="1"/>
        <v>0</v>
      </c>
      <c r="B9473" t="b">
        <f ca="1"/>
        <v>0</v>
      </c>
      <c r="C9473" t="b">
        <f ca="1"/>
        <v>0</v>
      </c>
    </row>
    <row r="9474" spans="1:3" hidden="1">
      <c r="A9474" t="b">
        <f ca="1"/>
        <v>0</v>
      </c>
      <c r="B9474" t="b">
        <f ca="1"/>
        <v>0</v>
      </c>
      <c r="C9474" t="b">
        <f ca="1"/>
        <v>0</v>
      </c>
    </row>
    <row r="9475" spans="1:3" hidden="1">
      <c r="A9475" t="b">
        <f ca="1"/>
        <v>0</v>
      </c>
      <c r="B9475" t="b">
        <f ca="1"/>
        <v>0</v>
      </c>
      <c r="C9475" t="b">
        <f ca="1"/>
        <v>0</v>
      </c>
    </row>
    <row r="9476" spans="1:3" hidden="1">
      <c r="A9476" t="b">
        <f ca="1"/>
        <v>0</v>
      </c>
      <c r="B9476" t="b">
        <f ca="1"/>
        <v>0</v>
      </c>
      <c r="C9476" t="b">
        <f ca="1"/>
        <v>0</v>
      </c>
    </row>
    <row r="9477" spans="1:3" hidden="1">
      <c r="A9477" t="b">
        <f ca="1"/>
        <v>0</v>
      </c>
      <c r="B9477" t="b">
        <f ca="1"/>
        <v>0</v>
      </c>
      <c r="C9477" t="b">
        <f ca="1"/>
        <v>0</v>
      </c>
    </row>
    <row r="9478" spans="1:3" hidden="1">
      <c r="A9478" t="b">
        <f ca="1"/>
        <v>0</v>
      </c>
      <c r="B9478" t="b">
        <f ca="1"/>
        <v>0</v>
      </c>
      <c r="C9478" t="b">
        <f ca="1"/>
        <v>0</v>
      </c>
    </row>
    <row r="9479" spans="1:3" hidden="1">
      <c r="A9479" t="b">
        <f ca="1"/>
        <v>0</v>
      </c>
      <c r="B9479" t="b">
        <f ca="1"/>
        <v>0</v>
      </c>
      <c r="C9479" t="b">
        <f ca="1"/>
        <v>0</v>
      </c>
    </row>
    <row r="9480" spans="1:3" hidden="1">
      <c r="A9480" t="b">
        <f ca="1"/>
        <v>0</v>
      </c>
      <c r="B9480" t="b">
        <f ca="1"/>
        <v>0</v>
      </c>
      <c r="C9480" t="b">
        <f ca="1"/>
        <v>0</v>
      </c>
    </row>
    <row r="9481" spans="1:3" hidden="1">
      <c r="A9481" t="b">
        <f ca="1"/>
        <v>0</v>
      </c>
      <c r="B9481" t="b">
        <f ca="1"/>
        <v>0</v>
      </c>
      <c r="C9481" t="b">
        <f ca="1"/>
        <v>0</v>
      </c>
    </row>
    <row r="9482" spans="1:3" hidden="1">
      <c r="A9482" t="b">
        <f ca="1"/>
        <v>0</v>
      </c>
      <c r="B9482" t="b">
        <f ca="1"/>
        <v>0</v>
      </c>
      <c r="C9482" t="b">
        <f ca="1"/>
        <v>0</v>
      </c>
    </row>
    <row r="9483" spans="1:3" hidden="1">
      <c r="A9483" t="b">
        <f ca="1"/>
        <v>0</v>
      </c>
      <c r="B9483" t="b">
        <f ca="1"/>
        <v>0</v>
      </c>
      <c r="C9483" t="b">
        <f ca="1"/>
        <v>0</v>
      </c>
    </row>
    <row r="9484" spans="1:3" hidden="1">
      <c r="A9484" t="b">
        <f ca="1"/>
        <v>0</v>
      </c>
      <c r="B9484" t="b">
        <f ca="1"/>
        <v>0</v>
      </c>
      <c r="C9484" t="b">
        <f ca="1"/>
        <v>0</v>
      </c>
    </row>
    <row r="9485" spans="1:3" hidden="1">
      <c r="A9485" t="b">
        <f ca="1"/>
        <v>0</v>
      </c>
      <c r="B9485" t="b">
        <f ca="1"/>
        <v>0</v>
      </c>
      <c r="C9485" t="b">
        <f ca="1"/>
        <v>0</v>
      </c>
    </row>
    <row r="9486" spans="1:3" hidden="1">
      <c r="A9486" t="b">
        <f ca="1"/>
        <v>0</v>
      </c>
      <c r="B9486" t="b">
        <f ca="1"/>
        <v>0</v>
      </c>
      <c r="C9486" t="b">
        <f ca="1"/>
        <v>0</v>
      </c>
    </row>
    <row r="9487" spans="1:3" hidden="1">
      <c r="A9487" t="b">
        <f ca="1"/>
        <v>0</v>
      </c>
      <c r="B9487" t="b">
        <f ca="1"/>
        <v>0</v>
      </c>
      <c r="C9487" t="b">
        <f ca="1"/>
        <v>0</v>
      </c>
    </row>
    <row r="9488" spans="1:3" hidden="1">
      <c r="A9488" t="b">
        <f ca="1"/>
        <v>0</v>
      </c>
      <c r="B9488" t="b">
        <f ca="1"/>
        <v>0</v>
      </c>
      <c r="C9488" t="b">
        <f ca="1"/>
        <v>0</v>
      </c>
    </row>
    <row r="9489" spans="1:3" hidden="1">
      <c r="A9489" t="b">
        <f ca="1"/>
        <v>0</v>
      </c>
      <c r="B9489" t="b">
        <f ca="1"/>
        <v>0</v>
      </c>
      <c r="C9489" t="b">
        <f ca="1"/>
        <v>0</v>
      </c>
    </row>
    <row r="9490" spans="1:3" hidden="1">
      <c r="A9490" t="b">
        <f ca="1"/>
        <v>0</v>
      </c>
      <c r="B9490" t="b">
        <f ca="1"/>
        <v>0</v>
      </c>
      <c r="C9490" t="b">
        <f ca="1"/>
        <v>0</v>
      </c>
    </row>
    <row r="9491" spans="1:3" hidden="1">
      <c r="A9491" t="b">
        <f ca="1"/>
        <v>0</v>
      </c>
      <c r="B9491" t="b">
        <f ca="1"/>
        <v>0</v>
      </c>
      <c r="C9491" t="b">
        <f ca="1"/>
        <v>0</v>
      </c>
    </row>
    <row r="9492" spans="1:3" hidden="1">
      <c r="A9492" t="b">
        <f ca="1"/>
        <v>0</v>
      </c>
      <c r="B9492" t="b">
        <f ca="1"/>
        <v>0</v>
      </c>
      <c r="C9492" t="b">
        <f ca="1"/>
        <v>0</v>
      </c>
    </row>
    <row r="9493" spans="1:3" hidden="1">
      <c r="A9493" t="b">
        <f ca="1"/>
        <v>0</v>
      </c>
      <c r="B9493" t="b">
        <f ca="1"/>
        <v>0</v>
      </c>
      <c r="C9493" t="b">
        <f ca="1"/>
        <v>0</v>
      </c>
    </row>
    <row r="9494" spans="1:3" hidden="1">
      <c r="A9494" t="b">
        <f ca="1"/>
        <v>0</v>
      </c>
      <c r="B9494" t="b">
        <f ca="1"/>
        <v>0</v>
      </c>
      <c r="C9494" t="b">
        <f ca="1"/>
        <v>0</v>
      </c>
    </row>
    <row r="9495" spans="1:3" hidden="1">
      <c r="A9495" t="b">
        <f ca="1"/>
        <v>0</v>
      </c>
      <c r="B9495" t="b">
        <f ca="1"/>
        <v>0</v>
      </c>
      <c r="C9495" t="b">
        <f ca="1"/>
        <v>0</v>
      </c>
    </row>
    <row r="9496" spans="1:3" hidden="1">
      <c r="A9496" t="b">
        <f ca="1"/>
        <v>0</v>
      </c>
      <c r="B9496" t="b">
        <f ca="1"/>
        <v>0</v>
      </c>
      <c r="C9496" t="b">
        <f ca="1"/>
        <v>0</v>
      </c>
    </row>
    <row r="9497" spans="1:3" hidden="1">
      <c r="A9497" t="b">
        <f ca="1"/>
        <v>0</v>
      </c>
      <c r="B9497" t="b">
        <f ca="1"/>
        <v>0</v>
      </c>
      <c r="C9497" t="b">
        <f ca="1"/>
        <v>0</v>
      </c>
    </row>
    <row r="9498" spans="1:3" hidden="1">
      <c r="A9498" t="b">
        <f ca="1"/>
        <v>0</v>
      </c>
      <c r="B9498" t="b">
        <f ca="1"/>
        <v>0</v>
      </c>
      <c r="C9498" t="b">
        <f ca="1"/>
        <v>0</v>
      </c>
    </row>
    <row r="9499" spans="1:3" hidden="1">
      <c r="A9499" t="b">
        <f ca="1"/>
        <v>0</v>
      </c>
      <c r="B9499" t="b">
        <f ca="1"/>
        <v>0</v>
      </c>
      <c r="C9499" t="b">
        <f ca="1"/>
        <v>0</v>
      </c>
    </row>
    <row r="9500" spans="1:3" hidden="1">
      <c r="A9500" t="b">
        <f ca="1"/>
        <v>0</v>
      </c>
      <c r="B9500" t="b">
        <f ca="1"/>
        <v>0</v>
      </c>
      <c r="C9500" t="b">
        <f ca="1"/>
        <v>0</v>
      </c>
    </row>
    <row r="9501" spans="1:3" hidden="1">
      <c r="A9501" t="b">
        <f ca="1"/>
        <v>0</v>
      </c>
      <c r="B9501" t="b">
        <f ca="1"/>
        <v>0</v>
      </c>
      <c r="C9501" t="b">
        <f ca="1"/>
        <v>0</v>
      </c>
    </row>
    <row r="9502" spans="1:3" hidden="1">
      <c r="A9502" t="b">
        <f ca="1"/>
        <v>0</v>
      </c>
      <c r="B9502" t="b">
        <f ca="1"/>
        <v>0</v>
      </c>
      <c r="C9502" t="b">
        <f ca="1"/>
        <v>0</v>
      </c>
    </row>
    <row r="9503" spans="1:3" hidden="1">
      <c r="A9503" t="b">
        <f ca="1"/>
        <v>0</v>
      </c>
      <c r="B9503" t="b">
        <f ca="1"/>
        <v>0</v>
      </c>
      <c r="C9503" t="b">
        <f ca="1"/>
        <v>0</v>
      </c>
    </row>
    <row r="9504" spans="1:3" hidden="1">
      <c r="A9504" t="b">
        <f ca="1"/>
        <v>0</v>
      </c>
      <c r="B9504" t="b">
        <f ca="1"/>
        <v>0</v>
      </c>
      <c r="C9504" t="b">
        <f ca="1"/>
        <v>0</v>
      </c>
    </row>
    <row r="9505" spans="1:3" hidden="1">
      <c r="A9505" t="b">
        <f ca="1"/>
        <v>0</v>
      </c>
      <c r="B9505" t="b">
        <f ca="1"/>
        <v>0</v>
      </c>
      <c r="C9505" t="b">
        <f ca="1"/>
        <v>0</v>
      </c>
    </row>
    <row r="9506" spans="1:3" hidden="1">
      <c r="A9506" t="b">
        <f ca="1"/>
        <v>0</v>
      </c>
      <c r="B9506" t="b">
        <f ca="1"/>
        <v>0</v>
      </c>
      <c r="C9506" t="b">
        <f ca="1"/>
        <v>0</v>
      </c>
    </row>
    <row r="9507" spans="1:3" hidden="1">
      <c r="A9507" t="b">
        <f ca="1"/>
        <v>0</v>
      </c>
      <c r="B9507" t="b">
        <f ca="1"/>
        <v>0</v>
      </c>
      <c r="C9507" t="b">
        <f ca="1"/>
        <v>0</v>
      </c>
    </row>
    <row r="9508" spans="1:3" hidden="1">
      <c r="A9508" t="b">
        <f ca="1"/>
        <v>0</v>
      </c>
      <c r="B9508" t="b">
        <f ca="1"/>
        <v>0</v>
      </c>
      <c r="C9508" t="b">
        <f ca="1"/>
        <v>0</v>
      </c>
    </row>
    <row r="9509" spans="1:3" hidden="1">
      <c r="A9509" t="b">
        <f ca="1"/>
        <v>0</v>
      </c>
      <c r="B9509" t="b">
        <f ca="1"/>
        <v>0</v>
      </c>
      <c r="C9509" t="b">
        <f ca="1"/>
        <v>0</v>
      </c>
    </row>
    <row r="9510" spans="1:3" hidden="1">
      <c r="A9510" t="b">
        <f ca="1"/>
        <v>0</v>
      </c>
      <c r="B9510" t="b">
        <f ca="1"/>
        <v>0</v>
      </c>
      <c r="C9510" t="b">
        <f ca="1"/>
        <v>0</v>
      </c>
    </row>
    <row r="9511" spans="1:3" hidden="1">
      <c r="A9511" t="b">
        <f ca="1"/>
        <v>0</v>
      </c>
      <c r="B9511" t="b">
        <f ca="1"/>
        <v>0</v>
      </c>
      <c r="C9511" t="b">
        <f ca="1"/>
        <v>0</v>
      </c>
    </row>
    <row r="9512" spans="1:3" hidden="1">
      <c r="A9512" t="b">
        <f ca="1"/>
        <v>0</v>
      </c>
      <c r="B9512" t="b">
        <f ca="1"/>
        <v>0</v>
      </c>
      <c r="C9512" t="b">
        <f ca="1"/>
        <v>0</v>
      </c>
    </row>
    <row r="9513" spans="1:3" hidden="1">
      <c r="A9513" t="b">
        <f ca="1"/>
        <v>0</v>
      </c>
      <c r="B9513" t="b">
        <f ca="1"/>
        <v>0</v>
      </c>
      <c r="C9513" t="b">
        <f ca="1"/>
        <v>0</v>
      </c>
    </row>
    <row r="9514" spans="1:3" hidden="1">
      <c r="A9514" t="b">
        <f ca="1"/>
        <v>0</v>
      </c>
      <c r="B9514" t="b">
        <f ca="1"/>
        <v>0</v>
      </c>
      <c r="C9514" t="b">
        <f ca="1"/>
        <v>0</v>
      </c>
    </row>
    <row r="9515" spans="1:3" hidden="1">
      <c r="A9515" t="b">
        <f ca="1"/>
        <v>0</v>
      </c>
      <c r="B9515" t="b">
        <f ca="1"/>
        <v>0</v>
      </c>
      <c r="C9515" t="b">
        <f ca="1"/>
        <v>0</v>
      </c>
    </row>
    <row r="9516" spans="1:3" hidden="1">
      <c r="A9516" t="b">
        <f ca="1"/>
        <v>0</v>
      </c>
      <c r="B9516" t="b">
        <f ca="1"/>
        <v>0</v>
      </c>
      <c r="C9516" t="b">
        <f ca="1"/>
        <v>0</v>
      </c>
    </row>
    <row r="9517" spans="1:3" hidden="1">
      <c r="A9517" t="b">
        <f ca="1"/>
        <v>0</v>
      </c>
      <c r="B9517" t="b">
        <f ca="1"/>
        <v>0</v>
      </c>
      <c r="C9517" t="b">
        <f ca="1"/>
        <v>0</v>
      </c>
    </row>
    <row r="9518" spans="1:3" hidden="1">
      <c r="A9518" t="b">
        <f ca="1"/>
        <v>0</v>
      </c>
      <c r="B9518" t="b">
        <f ca="1"/>
        <v>0</v>
      </c>
      <c r="C9518" t="b">
        <f ca="1"/>
        <v>0</v>
      </c>
    </row>
    <row r="9519" spans="1:3" hidden="1">
      <c r="A9519" t="b">
        <f ca="1"/>
        <v>0</v>
      </c>
      <c r="B9519" t="b">
        <f ca="1"/>
        <v>0</v>
      </c>
      <c r="C9519" t="b">
        <f ca="1"/>
        <v>0</v>
      </c>
    </row>
    <row r="9520" spans="1:3" hidden="1">
      <c r="A9520" t="b">
        <f ca="1"/>
        <v>0</v>
      </c>
      <c r="B9520" t="b">
        <f ca="1"/>
        <v>0</v>
      </c>
      <c r="C9520" t="b">
        <f ca="1"/>
        <v>0</v>
      </c>
    </row>
    <row r="9521" spans="1:3" hidden="1">
      <c r="A9521" t="b">
        <f ca="1"/>
        <v>0</v>
      </c>
      <c r="B9521" t="b">
        <f ca="1"/>
        <v>0</v>
      </c>
      <c r="C9521" t="b">
        <f ca="1"/>
        <v>0</v>
      </c>
    </row>
    <row r="9522" spans="1:3" hidden="1">
      <c r="A9522" t="b">
        <f ca="1"/>
        <v>0</v>
      </c>
      <c r="B9522" t="b">
        <f ca="1"/>
        <v>0</v>
      </c>
      <c r="C9522" t="b">
        <f ca="1"/>
        <v>0</v>
      </c>
    </row>
    <row r="9523" spans="1:3" hidden="1">
      <c r="A9523" t="b">
        <f ca="1"/>
        <v>0</v>
      </c>
      <c r="B9523" t="b">
        <f ca="1"/>
        <v>0</v>
      </c>
      <c r="C9523" t="b">
        <f ca="1"/>
        <v>0</v>
      </c>
    </row>
    <row r="9524" spans="1:3" hidden="1">
      <c r="A9524" t="b">
        <f ca="1"/>
        <v>0</v>
      </c>
      <c r="B9524" t="b">
        <f ca="1"/>
        <v>0</v>
      </c>
      <c r="C9524" t="b">
        <f ca="1"/>
        <v>0</v>
      </c>
    </row>
    <row r="9525" spans="1:3" hidden="1">
      <c r="A9525" t="b">
        <f ca="1"/>
        <v>0</v>
      </c>
      <c r="B9525" t="b">
        <f ca="1"/>
        <v>0</v>
      </c>
      <c r="C9525" t="b">
        <f ca="1"/>
        <v>0</v>
      </c>
    </row>
    <row r="9526" spans="1:3" hidden="1">
      <c r="A9526" t="b">
        <f ca="1"/>
        <v>0</v>
      </c>
      <c r="B9526" t="b">
        <f ca="1"/>
        <v>0</v>
      </c>
      <c r="C9526" t="b">
        <f ca="1"/>
        <v>0</v>
      </c>
    </row>
    <row r="9527" spans="1:3" hidden="1">
      <c r="A9527" t="b">
        <f ca="1"/>
        <v>0</v>
      </c>
      <c r="B9527" t="b">
        <f ca="1"/>
        <v>0</v>
      </c>
      <c r="C9527" t="b">
        <f ca="1"/>
        <v>0</v>
      </c>
    </row>
    <row r="9528" spans="1:3" hidden="1">
      <c r="A9528" t="b">
        <f ca="1"/>
        <v>0</v>
      </c>
      <c r="B9528" t="b">
        <f ca="1"/>
        <v>0</v>
      </c>
      <c r="C9528" t="b">
        <f ca="1"/>
        <v>0</v>
      </c>
    </row>
    <row r="9529" spans="1:3" hidden="1">
      <c r="A9529" t="b">
        <f ca="1"/>
        <v>0</v>
      </c>
      <c r="B9529" t="b">
        <f ca="1"/>
        <v>0</v>
      </c>
      <c r="C9529" t="b">
        <f ca="1"/>
        <v>0</v>
      </c>
    </row>
    <row r="9530" spans="1:3" hidden="1">
      <c r="A9530" t="b">
        <f ca="1"/>
        <v>0</v>
      </c>
      <c r="B9530" t="b">
        <f ca="1"/>
        <v>0</v>
      </c>
      <c r="C9530" t="b">
        <f ca="1"/>
        <v>0</v>
      </c>
    </row>
    <row r="9531" spans="1:3" hidden="1">
      <c r="A9531" t="b">
        <f ca="1"/>
        <v>0</v>
      </c>
      <c r="B9531" t="b">
        <f ca="1"/>
        <v>0</v>
      </c>
      <c r="C9531" t="b">
        <f ca="1"/>
        <v>0</v>
      </c>
    </row>
    <row r="9532" spans="1:3" hidden="1">
      <c r="A9532" t="b">
        <f ca="1"/>
        <v>0</v>
      </c>
      <c r="B9532" t="b">
        <f ca="1"/>
        <v>0</v>
      </c>
      <c r="C9532" t="b">
        <f ca="1"/>
        <v>0</v>
      </c>
    </row>
    <row r="9533" spans="1:3" hidden="1">
      <c r="A9533" t="b">
        <f ca="1"/>
        <v>0</v>
      </c>
      <c r="B9533" t="b">
        <f ca="1"/>
        <v>0</v>
      </c>
      <c r="C9533" t="b">
        <f ca="1"/>
        <v>0</v>
      </c>
    </row>
    <row r="9534" spans="1:3" hidden="1">
      <c r="A9534" t="b">
        <f ca="1"/>
        <v>0</v>
      </c>
      <c r="B9534" t="b">
        <f ca="1"/>
        <v>0</v>
      </c>
      <c r="C9534" t="b">
        <f ca="1"/>
        <v>0</v>
      </c>
    </row>
    <row r="9535" spans="1:3" hidden="1">
      <c r="A9535" t="b">
        <f ca="1"/>
        <v>0</v>
      </c>
      <c r="B9535" t="b">
        <f ca="1"/>
        <v>0</v>
      </c>
      <c r="C9535" t="b">
        <f ca="1"/>
        <v>0</v>
      </c>
    </row>
    <row r="9536" spans="1:3" hidden="1">
      <c r="A9536" t="b">
        <f ca="1"/>
        <v>0</v>
      </c>
      <c r="B9536" t="b">
        <f ca="1"/>
        <v>0</v>
      </c>
      <c r="C9536" t="b">
        <f ca="1"/>
        <v>0</v>
      </c>
    </row>
    <row r="9537" spans="1:3" hidden="1">
      <c r="A9537" t="b">
        <f ca="1"/>
        <v>0</v>
      </c>
      <c r="B9537" t="b">
        <f ca="1"/>
        <v>0</v>
      </c>
      <c r="C9537" t="b">
        <f ca="1"/>
        <v>0</v>
      </c>
    </row>
    <row r="9538" spans="1:3" hidden="1">
      <c r="A9538" t="b">
        <f ca="1"/>
        <v>0</v>
      </c>
      <c r="B9538" t="b">
        <f ca="1"/>
        <v>0</v>
      </c>
      <c r="C9538" t="b">
        <f ca="1"/>
        <v>0</v>
      </c>
    </row>
    <row r="9539" spans="1:3" hidden="1">
      <c r="A9539" t="b">
        <f ca="1"/>
        <v>0</v>
      </c>
      <c r="B9539" t="b">
        <f ca="1"/>
        <v>0</v>
      </c>
      <c r="C9539" t="b">
        <f ca="1"/>
        <v>0</v>
      </c>
    </row>
    <row r="9540" spans="1:3" hidden="1">
      <c r="A9540" t="b">
        <f ca="1"/>
        <v>0</v>
      </c>
      <c r="B9540" t="b">
        <f ca="1"/>
        <v>0</v>
      </c>
      <c r="C9540" t="b">
        <f ca="1"/>
        <v>0</v>
      </c>
    </row>
    <row r="9541" spans="1:3" hidden="1">
      <c r="A9541" t="b">
        <f ca="1"/>
        <v>0</v>
      </c>
      <c r="B9541" t="b">
        <f ca="1"/>
        <v>0</v>
      </c>
      <c r="C9541" t="b">
        <f ca="1"/>
        <v>0</v>
      </c>
    </row>
    <row r="9542" spans="1:3" hidden="1">
      <c r="A9542" t="b">
        <f ca="1"/>
        <v>0</v>
      </c>
      <c r="B9542" t="b">
        <f ca="1"/>
        <v>0</v>
      </c>
      <c r="C9542" t="b">
        <f ca="1"/>
        <v>0</v>
      </c>
    </row>
    <row r="9543" spans="1:3" hidden="1">
      <c r="A9543" t="b">
        <f ca="1"/>
        <v>0</v>
      </c>
      <c r="B9543" t="b">
        <f ca="1"/>
        <v>0</v>
      </c>
      <c r="C9543" t="b">
        <f ca="1"/>
        <v>0</v>
      </c>
    </row>
    <row r="9544" spans="1:3" hidden="1">
      <c r="A9544" t="b">
        <f ca="1"/>
        <v>0</v>
      </c>
      <c r="B9544" t="b">
        <f ca="1"/>
        <v>0</v>
      </c>
      <c r="C9544" t="b">
        <f ca="1"/>
        <v>0</v>
      </c>
    </row>
    <row r="9545" spans="1:3" hidden="1">
      <c r="A9545" t="b">
        <f ca="1"/>
        <v>0</v>
      </c>
      <c r="B9545" t="b">
        <f ca="1"/>
        <v>0</v>
      </c>
      <c r="C9545" t="b">
        <f ca="1"/>
        <v>0</v>
      </c>
    </row>
    <row r="9546" spans="1:3" hidden="1">
      <c r="A9546" t="b">
        <f ca="1"/>
        <v>0</v>
      </c>
      <c r="B9546" t="b">
        <f ca="1"/>
        <v>0</v>
      </c>
      <c r="C9546" t="b">
        <f ca="1"/>
        <v>0</v>
      </c>
    </row>
    <row r="9547" spans="1:3" hidden="1">
      <c r="A9547" t="b">
        <f ca="1"/>
        <v>0</v>
      </c>
      <c r="B9547" t="b">
        <f ca="1"/>
        <v>0</v>
      </c>
      <c r="C9547" t="b">
        <f ca="1"/>
        <v>0</v>
      </c>
    </row>
    <row r="9548" spans="1:3" hidden="1">
      <c r="A9548" t="b">
        <f ca="1"/>
        <v>0</v>
      </c>
      <c r="B9548" t="b">
        <f ca="1"/>
        <v>0</v>
      </c>
      <c r="C9548" t="b">
        <f ca="1"/>
        <v>0</v>
      </c>
    </row>
    <row r="9549" spans="1:3" hidden="1">
      <c r="A9549" t="b">
        <f ca="1"/>
        <v>0</v>
      </c>
      <c r="B9549" t="b">
        <f ca="1"/>
        <v>0</v>
      </c>
      <c r="C9549" t="b">
        <f ca="1"/>
        <v>0</v>
      </c>
    </row>
    <row r="9550" spans="1:3" hidden="1">
      <c r="A9550" t="b">
        <f ca="1"/>
        <v>0</v>
      </c>
      <c r="B9550" t="b">
        <f ca="1"/>
        <v>0</v>
      </c>
      <c r="C9550" t="b">
        <f ca="1"/>
        <v>0</v>
      </c>
    </row>
    <row r="9551" spans="1:3" hidden="1">
      <c r="A9551" t="b">
        <f ca="1"/>
        <v>0</v>
      </c>
      <c r="B9551" t="b">
        <f ca="1"/>
        <v>0</v>
      </c>
      <c r="C9551" t="b">
        <f ca="1"/>
        <v>0</v>
      </c>
    </row>
    <row r="9552" spans="1:3" hidden="1">
      <c r="A9552" t="b">
        <f ca="1"/>
        <v>0</v>
      </c>
      <c r="B9552" t="b">
        <f ca="1"/>
        <v>0</v>
      </c>
      <c r="C9552" t="b">
        <f ca="1"/>
        <v>0</v>
      </c>
    </row>
    <row r="9553" spans="1:3" hidden="1">
      <c r="A9553" t="b">
        <f ca="1"/>
        <v>0</v>
      </c>
      <c r="B9553" t="b">
        <f ca="1"/>
        <v>0</v>
      </c>
      <c r="C9553" t="b">
        <f ca="1"/>
        <v>0</v>
      </c>
    </row>
    <row r="9554" spans="1:3" hidden="1">
      <c r="A9554" t="b">
        <f ca="1"/>
        <v>0</v>
      </c>
      <c r="B9554" t="b">
        <f ca="1"/>
        <v>0</v>
      </c>
      <c r="C9554" t="b">
        <f ca="1"/>
        <v>0</v>
      </c>
    </row>
    <row r="9555" spans="1:3" hidden="1">
      <c r="A9555" t="b">
        <f ca="1"/>
        <v>0</v>
      </c>
      <c r="B9555" t="b">
        <f ca="1"/>
        <v>0</v>
      </c>
      <c r="C9555" t="b">
        <f ca="1"/>
        <v>0</v>
      </c>
    </row>
    <row r="9556" spans="1:3" hidden="1">
      <c r="A9556" t="b">
        <f ca="1"/>
        <v>0</v>
      </c>
      <c r="B9556" t="b">
        <f ca="1"/>
        <v>0</v>
      </c>
      <c r="C9556" t="b">
        <f ca="1"/>
        <v>0</v>
      </c>
    </row>
    <row r="9557" spans="1:3" hidden="1">
      <c r="A9557" t="b">
        <f ca="1"/>
        <v>0</v>
      </c>
      <c r="B9557" t="b">
        <f ca="1"/>
        <v>0</v>
      </c>
      <c r="C9557" t="b">
        <f ca="1"/>
        <v>0</v>
      </c>
    </row>
    <row r="9558" spans="1:3" hidden="1">
      <c r="A9558" t="b">
        <f ca="1"/>
        <v>0</v>
      </c>
      <c r="B9558" t="b">
        <f ca="1"/>
        <v>0</v>
      </c>
      <c r="C9558" t="b">
        <f ca="1"/>
        <v>0</v>
      </c>
    </row>
    <row r="9559" spans="1:3" hidden="1">
      <c r="A9559" t="b">
        <f ca="1"/>
        <v>0</v>
      </c>
      <c r="B9559" t="b">
        <f ca="1"/>
        <v>0</v>
      </c>
      <c r="C9559" t="b">
        <f ca="1"/>
        <v>0</v>
      </c>
    </row>
    <row r="9560" spans="1:3" hidden="1">
      <c r="A9560" t="b">
        <f ca="1"/>
        <v>0</v>
      </c>
      <c r="B9560" t="b">
        <f ca="1"/>
        <v>0</v>
      </c>
      <c r="C9560" t="b">
        <f ca="1"/>
        <v>0</v>
      </c>
    </row>
    <row r="9561" spans="1:3" hidden="1">
      <c r="A9561" t="b">
        <f ca="1"/>
        <v>0</v>
      </c>
      <c r="B9561" t="b">
        <f ca="1"/>
        <v>0</v>
      </c>
      <c r="C9561" t="b">
        <f ca="1"/>
        <v>0</v>
      </c>
    </row>
    <row r="9562" spans="1:3" hidden="1">
      <c r="A9562" t="b">
        <f ca="1"/>
        <v>0</v>
      </c>
      <c r="B9562" t="b">
        <f ca="1"/>
        <v>0</v>
      </c>
      <c r="C9562" t="b">
        <f ca="1"/>
        <v>0</v>
      </c>
    </row>
    <row r="9563" spans="1:3" hidden="1">
      <c r="A9563" t="b">
        <f ca="1"/>
        <v>0</v>
      </c>
      <c r="B9563" t="b">
        <f ca="1"/>
        <v>0</v>
      </c>
      <c r="C9563" t="b">
        <f ca="1"/>
        <v>0</v>
      </c>
    </row>
    <row r="9564" spans="1:3" hidden="1">
      <c r="A9564" t="b">
        <f ca="1"/>
        <v>0</v>
      </c>
      <c r="B9564" t="b">
        <f ca="1"/>
        <v>0</v>
      </c>
      <c r="C9564" t="b">
        <f ca="1"/>
        <v>0</v>
      </c>
    </row>
    <row r="9565" spans="1:3" hidden="1">
      <c r="A9565" t="b">
        <f ca="1"/>
        <v>0</v>
      </c>
      <c r="B9565" t="b">
        <f ca="1"/>
        <v>0</v>
      </c>
      <c r="C9565" t="b">
        <f ca="1"/>
        <v>0</v>
      </c>
    </row>
    <row r="9566" spans="1:3" hidden="1">
      <c r="A9566" t="b">
        <f ca="1"/>
        <v>0</v>
      </c>
      <c r="B9566" t="b">
        <f ca="1"/>
        <v>0</v>
      </c>
      <c r="C9566" t="b">
        <f ca="1"/>
        <v>0</v>
      </c>
    </row>
    <row r="9567" spans="1:3" hidden="1">
      <c r="A9567" t="b">
        <f ca="1"/>
        <v>0</v>
      </c>
      <c r="B9567" t="b">
        <f ca="1"/>
        <v>0</v>
      </c>
      <c r="C9567" t="b">
        <f ca="1"/>
        <v>0</v>
      </c>
    </row>
    <row r="9568" spans="1:3" hidden="1">
      <c r="A9568" t="b">
        <f ca="1"/>
        <v>0</v>
      </c>
      <c r="B9568" t="b">
        <f ca="1"/>
        <v>0</v>
      </c>
      <c r="C9568" t="b">
        <f ca="1"/>
        <v>0</v>
      </c>
    </row>
    <row r="9569" spans="1:3" hidden="1">
      <c r="A9569" t="b">
        <f ca="1"/>
        <v>0</v>
      </c>
      <c r="B9569" t="b">
        <f ca="1"/>
        <v>0</v>
      </c>
      <c r="C9569" t="b">
        <f ca="1"/>
        <v>0</v>
      </c>
    </row>
    <row r="9570" spans="1:3" hidden="1">
      <c r="A9570" t="b">
        <f ca="1"/>
        <v>0</v>
      </c>
      <c r="B9570" t="b">
        <f ca="1"/>
        <v>0</v>
      </c>
      <c r="C9570" t="b">
        <f ca="1"/>
        <v>0</v>
      </c>
    </row>
    <row r="9571" spans="1:3" hidden="1">
      <c r="A9571" t="b">
        <f ca="1"/>
        <v>0</v>
      </c>
      <c r="B9571" t="b">
        <f ca="1"/>
        <v>0</v>
      </c>
      <c r="C9571" t="b">
        <f ca="1"/>
        <v>0</v>
      </c>
    </row>
    <row r="9572" spans="1:3" hidden="1">
      <c r="A9572" t="b">
        <f ca="1"/>
        <v>0</v>
      </c>
      <c r="B9572" t="b">
        <f ca="1"/>
        <v>0</v>
      </c>
      <c r="C9572" t="b">
        <f ca="1"/>
        <v>0</v>
      </c>
    </row>
    <row r="9573" spans="1:3" hidden="1">
      <c r="A9573" t="b">
        <f ca="1"/>
        <v>0</v>
      </c>
      <c r="B9573" t="b">
        <f ca="1"/>
        <v>0</v>
      </c>
      <c r="C9573" t="b">
        <f ca="1"/>
        <v>0</v>
      </c>
    </row>
    <row r="9574" spans="1:3" hidden="1">
      <c r="A9574" t="b">
        <f ca="1"/>
        <v>0</v>
      </c>
      <c r="B9574" t="b">
        <f ca="1"/>
        <v>0</v>
      </c>
      <c r="C9574" t="b">
        <f ca="1"/>
        <v>0</v>
      </c>
    </row>
    <row r="9575" spans="1:3" hidden="1">
      <c r="A9575" t="b">
        <f ca="1"/>
        <v>0</v>
      </c>
      <c r="B9575" t="b">
        <f ca="1"/>
        <v>0</v>
      </c>
      <c r="C9575" t="b">
        <f ca="1"/>
        <v>0</v>
      </c>
    </row>
    <row r="9576" spans="1:3" hidden="1">
      <c r="A9576" t="b">
        <f ca="1"/>
        <v>0</v>
      </c>
      <c r="B9576" t="b">
        <f ca="1"/>
        <v>0</v>
      </c>
      <c r="C9576" t="b">
        <f ca="1"/>
        <v>0</v>
      </c>
    </row>
    <row r="9577" spans="1:3" hidden="1">
      <c r="A9577" t="b">
        <f ca="1"/>
        <v>0</v>
      </c>
      <c r="B9577" t="b">
        <f ca="1"/>
        <v>0</v>
      </c>
      <c r="C9577" t="b">
        <f ca="1"/>
        <v>0</v>
      </c>
    </row>
    <row r="9578" spans="1:3" hidden="1">
      <c r="A9578" t="b">
        <f ca="1"/>
        <v>0</v>
      </c>
      <c r="B9578" t="b">
        <f ca="1"/>
        <v>0</v>
      </c>
      <c r="C9578" t="b">
        <f ca="1"/>
        <v>0</v>
      </c>
    </row>
    <row r="9579" spans="1:3" hidden="1">
      <c r="A9579" t="b">
        <f ca="1"/>
        <v>0</v>
      </c>
      <c r="B9579" t="b">
        <f ca="1"/>
        <v>0</v>
      </c>
      <c r="C9579" t="b">
        <f ca="1"/>
        <v>0</v>
      </c>
    </row>
    <row r="9580" spans="1:3" hidden="1">
      <c r="A9580" t="b">
        <f ca="1"/>
        <v>0</v>
      </c>
      <c r="B9580" t="b">
        <f ca="1"/>
        <v>0</v>
      </c>
      <c r="C9580" t="b">
        <f ca="1"/>
        <v>0</v>
      </c>
    </row>
    <row r="9581" spans="1:3" hidden="1">
      <c r="A9581" t="b">
        <f ca="1"/>
        <v>0</v>
      </c>
      <c r="B9581" t="b">
        <f ca="1"/>
        <v>0</v>
      </c>
      <c r="C9581" t="b">
        <f ca="1"/>
        <v>0</v>
      </c>
    </row>
    <row r="9582" spans="1:3" hidden="1">
      <c r="A9582" t="b">
        <f ca="1"/>
        <v>0</v>
      </c>
      <c r="B9582" t="b">
        <f ca="1"/>
        <v>0</v>
      </c>
      <c r="C9582" t="b">
        <f ca="1"/>
        <v>0</v>
      </c>
    </row>
    <row r="9583" spans="1:3" hidden="1">
      <c r="A9583" t="b">
        <f ca="1"/>
        <v>0</v>
      </c>
      <c r="B9583" t="b">
        <f ca="1"/>
        <v>0</v>
      </c>
      <c r="C9583" t="b">
        <f ca="1"/>
        <v>0</v>
      </c>
    </row>
    <row r="9584" spans="1:3" hidden="1">
      <c r="A9584" t="b">
        <f ca="1"/>
        <v>0</v>
      </c>
      <c r="B9584" t="b">
        <f ca="1"/>
        <v>0</v>
      </c>
      <c r="C9584" t="b">
        <f ca="1"/>
        <v>0</v>
      </c>
    </row>
    <row r="9585" spans="1:3" hidden="1">
      <c r="A9585" t="b">
        <f ca="1"/>
        <v>0</v>
      </c>
      <c r="B9585" t="b">
        <f ca="1"/>
        <v>0</v>
      </c>
      <c r="C9585" t="b">
        <f ca="1"/>
        <v>0</v>
      </c>
    </row>
    <row r="9586" spans="1:3" hidden="1">
      <c r="A9586" t="b">
        <f ca="1"/>
        <v>0</v>
      </c>
      <c r="B9586" t="b">
        <f ca="1"/>
        <v>0</v>
      </c>
      <c r="C9586" t="b">
        <f ca="1"/>
        <v>0</v>
      </c>
    </row>
    <row r="9587" spans="1:3" hidden="1">
      <c r="A9587" t="b">
        <f ca="1"/>
        <v>0</v>
      </c>
      <c r="B9587" t="b">
        <f ca="1"/>
        <v>0</v>
      </c>
      <c r="C9587" t="b">
        <f ca="1"/>
        <v>0</v>
      </c>
    </row>
    <row r="9588" spans="1:3" hidden="1">
      <c r="A9588" t="b">
        <f ca="1"/>
        <v>0</v>
      </c>
      <c r="B9588" t="b">
        <f ca="1"/>
        <v>0</v>
      </c>
      <c r="C9588" t="b">
        <f ca="1"/>
        <v>0</v>
      </c>
    </row>
    <row r="9589" spans="1:3" hidden="1">
      <c r="A9589" t="b">
        <f ca="1"/>
        <v>0</v>
      </c>
      <c r="B9589" t="b">
        <f ca="1"/>
        <v>0</v>
      </c>
      <c r="C9589" t="b">
        <f ca="1"/>
        <v>0</v>
      </c>
    </row>
    <row r="9590" spans="1:3" hidden="1">
      <c r="A9590" t="b">
        <f ca="1"/>
        <v>0</v>
      </c>
      <c r="B9590" t="b">
        <f ca="1"/>
        <v>0</v>
      </c>
      <c r="C9590" t="b">
        <f ca="1"/>
        <v>0</v>
      </c>
    </row>
    <row r="9591" spans="1:3" hidden="1">
      <c r="A9591" t="b">
        <f ca="1"/>
        <v>0</v>
      </c>
      <c r="B9591" t="b">
        <f ca="1"/>
        <v>0</v>
      </c>
      <c r="C9591" t="b">
        <f ca="1"/>
        <v>0</v>
      </c>
    </row>
    <row r="9592" spans="1:3" hidden="1">
      <c r="A9592" t="b">
        <f ca="1"/>
        <v>0</v>
      </c>
      <c r="B9592" t="b">
        <f ca="1"/>
        <v>0</v>
      </c>
      <c r="C9592" t="b">
        <f ca="1"/>
        <v>0</v>
      </c>
    </row>
    <row r="9593" spans="1:3" hidden="1">
      <c r="A9593" t="b">
        <f ca="1"/>
        <v>0</v>
      </c>
      <c r="B9593" t="b">
        <f ca="1"/>
        <v>0</v>
      </c>
      <c r="C9593" t="b">
        <f ca="1"/>
        <v>0</v>
      </c>
    </row>
    <row r="9594" spans="1:3" hidden="1">
      <c r="A9594" t="b">
        <f ca="1"/>
        <v>0</v>
      </c>
      <c r="B9594" t="b">
        <f ca="1"/>
        <v>0</v>
      </c>
      <c r="C9594" t="b">
        <f ca="1"/>
        <v>0</v>
      </c>
    </row>
    <row r="9595" spans="1:3" hidden="1">
      <c r="A9595" t="b">
        <f ca="1"/>
        <v>0</v>
      </c>
      <c r="B9595" t="b">
        <f ca="1"/>
        <v>0</v>
      </c>
      <c r="C9595" t="b">
        <f ca="1"/>
        <v>0</v>
      </c>
    </row>
    <row r="9596" spans="1:3" hidden="1">
      <c r="A9596" t="b">
        <f ca="1"/>
        <v>0</v>
      </c>
      <c r="B9596" t="b">
        <f ca="1"/>
        <v>0</v>
      </c>
      <c r="C9596" t="b">
        <f ca="1"/>
        <v>0</v>
      </c>
    </row>
    <row r="9597" spans="1:3" hidden="1">
      <c r="A9597" t="b">
        <f ca="1"/>
        <v>0</v>
      </c>
      <c r="B9597" t="b">
        <f ca="1"/>
        <v>0</v>
      </c>
      <c r="C9597" t="b">
        <f ca="1"/>
        <v>0</v>
      </c>
    </row>
    <row r="9598" spans="1:3" hidden="1">
      <c r="A9598" t="b">
        <f ca="1"/>
        <v>0</v>
      </c>
      <c r="B9598" t="b">
        <f ca="1"/>
        <v>0</v>
      </c>
      <c r="C9598" t="b">
        <f ca="1"/>
        <v>0</v>
      </c>
    </row>
    <row r="9599" spans="1:3" hidden="1">
      <c r="A9599" t="b">
        <f ca="1"/>
        <v>0</v>
      </c>
      <c r="B9599" t="b">
        <f ca="1"/>
        <v>0</v>
      </c>
      <c r="C9599" t="b">
        <f ca="1"/>
        <v>0</v>
      </c>
    </row>
    <row r="9600" spans="1:3" hidden="1">
      <c r="A9600" t="b">
        <f ca="1"/>
        <v>0</v>
      </c>
      <c r="B9600" t="b">
        <f ca="1"/>
        <v>0</v>
      </c>
      <c r="C9600" t="b">
        <f ca="1"/>
        <v>0</v>
      </c>
    </row>
    <row r="9601" spans="1:3" hidden="1">
      <c r="A9601" t="b">
        <f ca="1"/>
        <v>0</v>
      </c>
      <c r="B9601" t="b">
        <f ca="1"/>
        <v>0</v>
      </c>
      <c r="C9601" t="b">
        <f ca="1"/>
        <v>0</v>
      </c>
    </row>
    <row r="9602" spans="1:3" hidden="1">
      <c r="A9602" t="b">
        <f ca="1"/>
        <v>0</v>
      </c>
      <c r="B9602" t="b">
        <f ca="1"/>
        <v>0</v>
      </c>
      <c r="C9602" t="b">
        <f ca="1"/>
        <v>0</v>
      </c>
    </row>
    <row r="9603" spans="1:3" hidden="1">
      <c r="A9603" t="b">
        <f ca="1"/>
        <v>0</v>
      </c>
      <c r="B9603" t="b">
        <f ca="1"/>
        <v>0</v>
      </c>
      <c r="C9603" t="b">
        <f ca="1"/>
        <v>0</v>
      </c>
    </row>
    <row r="9604" spans="1:3" hidden="1">
      <c r="A9604" t="b">
        <f ca="1"/>
        <v>0</v>
      </c>
      <c r="B9604" t="b">
        <f ca="1"/>
        <v>0</v>
      </c>
      <c r="C9604" t="b">
        <f ca="1"/>
        <v>0</v>
      </c>
    </row>
    <row r="9605" spans="1:3" hidden="1">
      <c r="A9605" t="b">
        <f ca="1"/>
        <v>0</v>
      </c>
      <c r="B9605" t="b">
        <f ca="1"/>
        <v>0</v>
      </c>
      <c r="C9605" t="b">
        <f ca="1"/>
        <v>0</v>
      </c>
    </row>
    <row r="9606" spans="1:3" hidden="1">
      <c r="A9606" t="b">
        <f ca="1"/>
        <v>0</v>
      </c>
      <c r="B9606" t="b">
        <f ca="1"/>
        <v>0</v>
      </c>
      <c r="C9606" t="b">
        <f ca="1"/>
        <v>0</v>
      </c>
    </row>
    <row r="9607" spans="1:3" hidden="1">
      <c r="A9607" t="b">
        <f ca="1"/>
        <v>0</v>
      </c>
      <c r="B9607" t="b">
        <f ca="1"/>
        <v>0</v>
      </c>
      <c r="C9607" t="b">
        <f ca="1"/>
        <v>0</v>
      </c>
    </row>
    <row r="9608" spans="1:3" hidden="1">
      <c r="A9608" t="b">
        <f ca="1"/>
        <v>0</v>
      </c>
      <c r="B9608" t="b">
        <f ca="1"/>
        <v>0</v>
      </c>
      <c r="C9608" t="b">
        <f ca="1"/>
        <v>0</v>
      </c>
    </row>
    <row r="9609" spans="1:3" hidden="1">
      <c r="A9609" t="b">
        <f ca="1"/>
        <v>0</v>
      </c>
      <c r="B9609" t="b">
        <f ca="1"/>
        <v>0</v>
      </c>
      <c r="C9609" t="b">
        <f ca="1"/>
        <v>0</v>
      </c>
    </row>
    <row r="9610" spans="1:3" hidden="1">
      <c r="A9610" t="b">
        <f ca="1"/>
        <v>0</v>
      </c>
      <c r="B9610" t="b">
        <f ca="1"/>
        <v>0</v>
      </c>
      <c r="C9610" t="b">
        <f ca="1"/>
        <v>0</v>
      </c>
    </row>
    <row r="9611" spans="1:3" hidden="1">
      <c r="A9611" t="b">
        <f ca="1"/>
        <v>0</v>
      </c>
      <c r="B9611" t="b">
        <f ca="1"/>
        <v>0</v>
      </c>
      <c r="C9611" t="b">
        <f ca="1"/>
        <v>0</v>
      </c>
    </row>
    <row r="9612" spans="1:3" hidden="1">
      <c r="A9612" t="b">
        <f ca="1"/>
        <v>0</v>
      </c>
      <c r="B9612" t="b">
        <f ca="1"/>
        <v>0</v>
      </c>
      <c r="C9612" t="b">
        <f ca="1"/>
        <v>0</v>
      </c>
    </row>
    <row r="9613" spans="1:3" hidden="1">
      <c r="A9613" t="b">
        <f ca="1"/>
        <v>0</v>
      </c>
      <c r="B9613" t="b">
        <f ca="1"/>
        <v>0</v>
      </c>
      <c r="C9613" t="b">
        <f ca="1"/>
        <v>0</v>
      </c>
    </row>
    <row r="9614" spans="1:3" hidden="1">
      <c r="A9614" t="b">
        <f ca="1"/>
        <v>0</v>
      </c>
      <c r="B9614" t="b">
        <f ca="1"/>
        <v>0</v>
      </c>
      <c r="C9614" t="b">
        <f ca="1"/>
        <v>0</v>
      </c>
    </row>
    <row r="9615" spans="1:3" hidden="1">
      <c r="A9615" t="b">
        <f ca="1"/>
        <v>0</v>
      </c>
      <c r="B9615" t="b">
        <f ca="1"/>
        <v>0</v>
      </c>
      <c r="C9615" t="b">
        <f ca="1"/>
        <v>0</v>
      </c>
    </row>
    <row r="9616" spans="1:3" hidden="1">
      <c r="A9616" t="b">
        <f ca="1"/>
        <v>0</v>
      </c>
      <c r="B9616" t="b">
        <f ca="1"/>
        <v>0</v>
      </c>
      <c r="C9616" t="b">
        <f ca="1"/>
        <v>0</v>
      </c>
    </row>
    <row r="9617" spans="1:3" hidden="1">
      <c r="A9617" t="b">
        <f ca="1"/>
        <v>0</v>
      </c>
      <c r="B9617" t="b">
        <f ca="1"/>
        <v>0</v>
      </c>
      <c r="C9617" t="b">
        <f ca="1"/>
        <v>0</v>
      </c>
    </row>
    <row r="9618" spans="1:3" hidden="1">
      <c r="A9618" t="b">
        <f ca="1"/>
        <v>0</v>
      </c>
      <c r="B9618" t="b">
        <f ca="1"/>
        <v>0</v>
      </c>
      <c r="C9618" t="b">
        <f ca="1"/>
        <v>0</v>
      </c>
    </row>
    <row r="9619" spans="1:3" hidden="1">
      <c r="A9619" t="b">
        <f ca="1"/>
        <v>0</v>
      </c>
      <c r="B9619" t="b">
        <f ca="1"/>
        <v>0</v>
      </c>
      <c r="C9619" t="b">
        <f ca="1"/>
        <v>0</v>
      </c>
    </row>
    <row r="9620" spans="1:3" hidden="1">
      <c r="A9620" t="b">
        <f ca="1"/>
        <v>0</v>
      </c>
      <c r="B9620" t="b">
        <f ca="1"/>
        <v>0</v>
      </c>
      <c r="C9620" t="b">
        <f ca="1"/>
        <v>0</v>
      </c>
    </row>
    <row r="9621" spans="1:3" hidden="1">
      <c r="A9621" t="b">
        <f ca="1"/>
        <v>0</v>
      </c>
      <c r="B9621" t="b">
        <f ca="1"/>
        <v>0</v>
      </c>
      <c r="C9621" t="b">
        <f ca="1"/>
        <v>0</v>
      </c>
    </row>
    <row r="9622" spans="1:3" hidden="1">
      <c r="A9622" t="b">
        <f ca="1"/>
        <v>0</v>
      </c>
      <c r="B9622" t="b">
        <f ca="1"/>
        <v>0</v>
      </c>
      <c r="C9622" t="b">
        <f ca="1"/>
        <v>0</v>
      </c>
    </row>
    <row r="9623" spans="1:3" hidden="1">
      <c r="A9623" t="b">
        <f ca="1"/>
        <v>0</v>
      </c>
      <c r="B9623" t="b">
        <f ca="1"/>
        <v>0</v>
      </c>
      <c r="C9623" t="b">
        <f ca="1"/>
        <v>0</v>
      </c>
    </row>
    <row r="9624" spans="1:3" hidden="1">
      <c r="A9624" t="b">
        <f ca="1"/>
        <v>0</v>
      </c>
      <c r="B9624" t="b">
        <f ca="1"/>
        <v>0</v>
      </c>
      <c r="C9624" t="b">
        <f ca="1"/>
        <v>0</v>
      </c>
    </row>
    <row r="9625" spans="1:3" hidden="1">
      <c r="A9625" t="b">
        <f ca="1"/>
        <v>0</v>
      </c>
      <c r="B9625" t="b">
        <f ca="1"/>
        <v>0</v>
      </c>
      <c r="C9625" t="b">
        <f ca="1"/>
        <v>0</v>
      </c>
    </row>
    <row r="9626" spans="1:3" hidden="1">
      <c r="A9626" t="b">
        <f ca="1"/>
        <v>0</v>
      </c>
      <c r="B9626" t="b">
        <f ca="1"/>
        <v>0</v>
      </c>
      <c r="C9626" t="b">
        <f ca="1"/>
        <v>0</v>
      </c>
    </row>
    <row r="9627" spans="1:3" hidden="1">
      <c r="A9627" t="b">
        <f ca="1"/>
        <v>0</v>
      </c>
      <c r="B9627" t="b">
        <f ca="1"/>
        <v>0</v>
      </c>
      <c r="C9627" t="b">
        <f ca="1"/>
        <v>0</v>
      </c>
    </row>
    <row r="9628" spans="1:3" hidden="1">
      <c r="A9628" t="b">
        <f ca="1"/>
        <v>0</v>
      </c>
      <c r="B9628" t="b">
        <f ca="1"/>
        <v>0</v>
      </c>
      <c r="C9628" t="b">
        <f ca="1"/>
        <v>0</v>
      </c>
    </row>
    <row r="9629" spans="1:3" hidden="1">
      <c r="A9629" t="b">
        <f ca="1"/>
        <v>0</v>
      </c>
      <c r="B9629" t="b">
        <f ca="1"/>
        <v>0</v>
      </c>
      <c r="C9629" t="b">
        <f ca="1"/>
        <v>0</v>
      </c>
    </row>
    <row r="9630" spans="1:3" hidden="1">
      <c r="A9630" t="b">
        <f ca="1"/>
        <v>0</v>
      </c>
      <c r="B9630" t="b">
        <f ca="1"/>
        <v>0</v>
      </c>
      <c r="C9630" t="b">
        <f ca="1"/>
        <v>0</v>
      </c>
    </row>
    <row r="9631" spans="1:3" hidden="1">
      <c r="A9631" t="b">
        <f ca="1"/>
        <v>0</v>
      </c>
      <c r="B9631" t="b">
        <f ca="1"/>
        <v>0</v>
      </c>
      <c r="C9631" t="b">
        <f ca="1"/>
        <v>0</v>
      </c>
    </row>
    <row r="9632" spans="1:3" hidden="1">
      <c r="A9632" t="b">
        <f ca="1"/>
        <v>0</v>
      </c>
      <c r="B9632" t="b">
        <f ca="1"/>
        <v>0</v>
      </c>
      <c r="C9632" t="b">
        <f ca="1"/>
        <v>0</v>
      </c>
    </row>
    <row r="9633" spans="1:3" hidden="1">
      <c r="A9633" t="b">
        <f ca="1"/>
        <v>0</v>
      </c>
      <c r="B9633" t="b">
        <f ca="1"/>
        <v>0</v>
      </c>
      <c r="C9633" t="b">
        <f ca="1"/>
        <v>0</v>
      </c>
    </row>
    <row r="9634" spans="1:3" hidden="1">
      <c r="A9634" t="b">
        <f ca="1"/>
        <v>0</v>
      </c>
      <c r="B9634" t="b">
        <f ca="1"/>
        <v>0</v>
      </c>
      <c r="C9634" t="b">
        <f ca="1"/>
        <v>0</v>
      </c>
    </row>
    <row r="9635" spans="1:3" hidden="1">
      <c r="A9635" t="b">
        <f ca="1"/>
        <v>0</v>
      </c>
      <c r="B9635" t="b">
        <f ca="1"/>
        <v>0</v>
      </c>
      <c r="C9635" t="b">
        <f ca="1"/>
        <v>0</v>
      </c>
    </row>
    <row r="9636" spans="1:3" hidden="1">
      <c r="A9636" t="b">
        <f ca="1"/>
        <v>0</v>
      </c>
      <c r="B9636" t="b">
        <f ca="1"/>
        <v>0</v>
      </c>
      <c r="C9636" t="b">
        <f ca="1"/>
        <v>0</v>
      </c>
    </row>
    <row r="9637" spans="1:3" hidden="1">
      <c r="A9637" t="b">
        <f ca="1"/>
        <v>0</v>
      </c>
      <c r="B9637" t="b">
        <f ca="1"/>
        <v>0</v>
      </c>
      <c r="C9637" t="b">
        <f ca="1"/>
        <v>0</v>
      </c>
    </row>
    <row r="9638" spans="1:3" hidden="1">
      <c r="A9638" t="b">
        <f ca="1"/>
        <v>0</v>
      </c>
      <c r="B9638" t="b">
        <f ca="1"/>
        <v>0</v>
      </c>
      <c r="C9638" t="b">
        <f ca="1"/>
        <v>0</v>
      </c>
    </row>
    <row r="9639" spans="1:3" hidden="1">
      <c r="A9639" t="b">
        <f ca="1"/>
        <v>0</v>
      </c>
      <c r="B9639" t="b">
        <f ca="1"/>
        <v>0</v>
      </c>
      <c r="C9639" t="b">
        <f ca="1"/>
        <v>0</v>
      </c>
    </row>
    <row r="9640" spans="1:3" hidden="1">
      <c r="A9640" t="b">
        <f ca="1"/>
        <v>0</v>
      </c>
      <c r="B9640" t="b">
        <f ca="1"/>
        <v>0</v>
      </c>
      <c r="C9640" t="b">
        <f ca="1"/>
        <v>0</v>
      </c>
    </row>
    <row r="9641" spans="1:3" hidden="1">
      <c r="A9641" t="b">
        <f ca="1"/>
        <v>0</v>
      </c>
      <c r="B9641" t="b">
        <f ca="1"/>
        <v>0</v>
      </c>
      <c r="C9641" t="b">
        <f ca="1"/>
        <v>0</v>
      </c>
    </row>
    <row r="9642" spans="1:3" hidden="1">
      <c r="A9642" t="b">
        <f ca="1"/>
        <v>0</v>
      </c>
      <c r="B9642" t="b">
        <f ca="1"/>
        <v>0</v>
      </c>
      <c r="C9642" t="b">
        <f ca="1"/>
        <v>0</v>
      </c>
    </row>
    <row r="9643" spans="1:3" hidden="1">
      <c r="A9643" t="b">
        <f ca="1"/>
        <v>0</v>
      </c>
      <c r="B9643" t="b">
        <f ca="1"/>
        <v>0</v>
      </c>
      <c r="C9643" t="b">
        <f ca="1"/>
        <v>0</v>
      </c>
    </row>
    <row r="9644" spans="1:3" hidden="1">
      <c r="A9644" t="b">
        <f ca="1"/>
        <v>0</v>
      </c>
      <c r="B9644" t="b">
        <f ca="1"/>
        <v>0</v>
      </c>
      <c r="C9644" t="b">
        <f ca="1"/>
        <v>0</v>
      </c>
    </row>
    <row r="9645" spans="1:3" hidden="1">
      <c r="A9645" t="b">
        <f ca="1"/>
        <v>0</v>
      </c>
      <c r="B9645" t="b">
        <f ca="1"/>
        <v>0</v>
      </c>
      <c r="C9645" t="b">
        <f ca="1"/>
        <v>0</v>
      </c>
    </row>
    <row r="9646" spans="1:3" hidden="1">
      <c r="A9646" t="b">
        <f ca="1"/>
        <v>0</v>
      </c>
      <c r="B9646" t="b">
        <f ca="1"/>
        <v>0</v>
      </c>
      <c r="C9646" t="b">
        <f ca="1"/>
        <v>0</v>
      </c>
    </row>
    <row r="9647" spans="1:3" hidden="1">
      <c r="A9647" t="b">
        <f ca="1"/>
        <v>0</v>
      </c>
      <c r="B9647" t="b">
        <f ca="1"/>
        <v>0</v>
      </c>
      <c r="C9647" t="b">
        <f ca="1"/>
        <v>0</v>
      </c>
    </row>
    <row r="9648" spans="1:3" hidden="1">
      <c r="A9648" t="b">
        <f ca="1"/>
        <v>0</v>
      </c>
      <c r="B9648" t="b">
        <f ca="1"/>
        <v>0</v>
      </c>
      <c r="C9648" t="b">
        <f ca="1"/>
        <v>0</v>
      </c>
    </row>
    <row r="9649" spans="1:3" hidden="1">
      <c r="A9649" t="b">
        <f ca="1"/>
        <v>0</v>
      </c>
      <c r="B9649" t="b">
        <f ca="1"/>
        <v>0</v>
      </c>
      <c r="C9649" t="b">
        <f ca="1"/>
        <v>0</v>
      </c>
    </row>
    <row r="9650" spans="1:3" hidden="1">
      <c r="A9650" t="b">
        <f ca="1"/>
        <v>0</v>
      </c>
      <c r="B9650" t="b">
        <f ca="1"/>
        <v>0</v>
      </c>
      <c r="C9650" t="b">
        <f ca="1"/>
        <v>0</v>
      </c>
    </row>
    <row r="9651" spans="1:3" hidden="1">
      <c r="A9651" t="b">
        <f ca="1"/>
        <v>0</v>
      </c>
      <c r="B9651" t="b">
        <f ca="1"/>
        <v>0</v>
      </c>
      <c r="C9651" t="b">
        <f ca="1"/>
        <v>0</v>
      </c>
    </row>
    <row r="9652" spans="1:3" hidden="1">
      <c r="A9652" t="b">
        <f ca="1"/>
        <v>0</v>
      </c>
      <c r="B9652" t="b">
        <f ca="1"/>
        <v>0</v>
      </c>
      <c r="C9652" t="b">
        <f ca="1"/>
        <v>0</v>
      </c>
    </row>
    <row r="9653" spans="1:3" hidden="1">
      <c r="A9653" t="b">
        <f ca="1"/>
        <v>0</v>
      </c>
      <c r="B9653" t="b">
        <f ca="1"/>
        <v>0</v>
      </c>
      <c r="C9653" t="b">
        <f ca="1"/>
        <v>0</v>
      </c>
    </row>
    <row r="9654" spans="1:3" hidden="1">
      <c r="A9654" t="b">
        <f ca="1"/>
        <v>0</v>
      </c>
      <c r="B9654" t="b">
        <f ca="1"/>
        <v>0</v>
      </c>
      <c r="C9654" t="b">
        <f ca="1"/>
        <v>0</v>
      </c>
    </row>
    <row r="9655" spans="1:3" hidden="1">
      <c r="A9655" t="b">
        <f ca="1"/>
        <v>0</v>
      </c>
      <c r="B9655" t="b">
        <f ca="1"/>
        <v>0</v>
      </c>
      <c r="C9655" t="b">
        <f ca="1"/>
        <v>0</v>
      </c>
    </row>
    <row r="9656" spans="1:3" hidden="1">
      <c r="A9656" t="b">
        <f ca="1"/>
        <v>0</v>
      </c>
      <c r="B9656" t="b">
        <f ca="1"/>
        <v>0</v>
      </c>
      <c r="C9656" t="b">
        <f ca="1"/>
        <v>0</v>
      </c>
    </row>
    <row r="9657" spans="1:3" hidden="1">
      <c r="A9657" t="b">
        <f ca="1"/>
        <v>0</v>
      </c>
      <c r="B9657" t="b">
        <f ca="1"/>
        <v>0</v>
      </c>
      <c r="C9657" t="b">
        <f ca="1"/>
        <v>0</v>
      </c>
    </row>
    <row r="9658" spans="1:3" hidden="1">
      <c r="A9658" t="b">
        <f ca="1"/>
        <v>0</v>
      </c>
      <c r="B9658" t="b">
        <f ca="1"/>
        <v>0</v>
      </c>
      <c r="C9658" t="b">
        <f ca="1"/>
        <v>0</v>
      </c>
    </row>
    <row r="9659" spans="1:3" hidden="1">
      <c r="A9659" t="b">
        <f ca="1"/>
        <v>0</v>
      </c>
      <c r="B9659" t="b">
        <f ca="1"/>
        <v>0</v>
      </c>
      <c r="C9659" t="b">
        <f ca="1"/>
        <v>0</v>
      </c>
    </row>
    <row r="9660" spans="1:3" hidden="1">
      <c r="A9660" t="b">
        <f ca="1"/>
        <v>0</v>
      </c>
      <c r="B9660" t="b">
        <f ca="1"/>
        <v>0</v>
      </c>
      <c r="C9660" t="b">
        <f ca="1"/>
        <v>0</v>
      </c>
    </row>
    <row r="9661" spans="1:3" hidden="1">
      <c r="A9661" t="b">
        <f ca="1"/>
        <v>0</v>
      </c>
      <c r="B9661" t="b">
        <f ca="1"/>
        <v>0</v>
      </c>
      <c r="C9661" t="b">
        <f ca="1"/>
        <v>0</v>
      </c>
    </row>
    <row r="9662" spans="1:3" hidden="1">
      <c r="A9662" t="b">
        <f ca="1"/>
        <v>0</v>
      </c>
      <c r="B9662" t="b">
        <f ca="1"/>
        <v>0</v>
      </c>
      <c r="C9662" t="b">
        <f ca="1"/>
        <v>0</v>
      </c>
    </row>
    <row r="9663" spans="1:3" hidden="1">
      <c r="A9663" t="b">
        <f ca="1"/>
        <v>0</v>
      </c>
      <c r="B9663" t="b">
        <f ca="1"/>
        <v>0</v>
      </c>
      <c r="C9663" t="b">
        <f ca="1"/>
        <v>0</v>
      </c>
    </row>
    <row r="9664" spans="1:3" hidden="1">
      <c r="A9664" t="b">
        <f ca="1"/>
        <v>0</v>
      </c>
      <c r="B9664" t="b">
        <f ca="1"/>
        <v>0</v>
      </c>
      <c r="C9664" t="b">
        <f ca="1"/>
        <v>0</v>
      </c>
    </row>
    <row r="9665" spans="1:3" hidden="1">
      <c r="A9665" t="b">
        <f ca="1"/>
        <v>0</v>
      </c>
      <c r="B9665" t="b">
        <f ca="1"/>
        <v>0</v>
      </c>
      <c r="C9665" t="b">
        <f ca="1"/>
        <v>0</v>
      </c>
    </row>
    <row r="9666" spans="1:3" hidden="1">
      <c r="A9666" t="b">
        <f ca="1"/>
        <v>0</v>
      </c>
      <c r="B9666" t="b">
        <f ca="1"/>
        <v>0</v>
      </c>
      <c r="C9666" t="b">
        <f ca="1"/>
        <v>0</v>
      </c>
    </row>
    <row r="9667" spans="1:3" hidden="1">
      <c r="A9667" t="b">
        <f ca="1"/>
        <v>0</v>
      </c>
      <c r="B9667" t="b">
        <f ca="1"/>
        <v>0</v>
      </c>
      <c r="C9667" t="b">
        <f ca="1"/>
        <v>0</v>
      </c>
    </row>
    <row r="9668" spans="1:3" hidden="1">
      <c r="A9668" t="b">
        <f ca="1"/>
        <v>0</v>
      </c>
      <c r="B9668" t="b">
        <f ca="1"/>
        <v>0</v>
      </c>
      <c r="C9668" t="b">
        <f ca="1"/>
        <v>0</v>
      </c>
    </row>
    <row r="9669" spans="1:3" hidden="1">
      <c r="A9669" t="b">
        <f ca="1"/>
        <v>0</v>
      </c>
      <c r="B9669" t="b">
        <f ca="1"/>
        <v>0</v>
      </c>
      <c r="C9669" t="b">
        <f ca="1"/>
        <v>0</v>
      </c>
    </row>
    <row r="9670" spans="1:3" hidden="1">
      <c r="A9670" t="b">
        <f ca="1"/>
        <v>0</v>
      </c>
      <c r="B9670" t="b">
        <f ca="1"/>
        <v>0</v>
      </c>
      <c r="C9670" t="b">
        <f ca="1"/>
        <v>0</v>
      </c>
    </row>
    <row r="9671" spans="1:3" hidden="1">
      <c r="A9671" t="b">
        <f ca="1"/>
        <v>0</v>
      </c>
      <c r="B9671" t="b">
        <f ca="1"/>
        <v>0</v>
      </c>
      <c r="C9671" t="b">
        <f ca="1"/>
        <v>0</v>
      </c>
    </row>
    <row r="9672" spans="1:3" hidden="1">
      <c r="A9672" t="b">
        <f ca="1"/>
        <v>0</v>
      </c>
      <c r="B9672" t="b">
        <f ca="1"/>
        <v>0</v>
      </c>
      <c r="C9672" t="b">
        <f ca="1"/>
        <v>0</v>
      </c>
    </row>
    <row r="9673" spans="1:3" hidden="1">
      <c r="A9673" t="b">
        <f ca="1"/>
        <v>0</v>
      </c>
      <c r="B9673" t="b">
        <f ca="1"/>
        <v>0</v>
      </c>
      <c r="C9673" t="b">
        <f ca="1"/>
        <v>0</v>
      </c>
    </row>
    <row r="9674" spans="1:3" hidden="1">
      <c r="A9674" t="b">
        <f ca="1"/>
        <v>0</v>
      </c>
      <c r="B9674" t="b">
        <f ca="1"/>
        <v>0</v>
      </c>
      <c r="C9674" t="b">
        <f ca="1"/>
        <v>0</v>
      </c>
    </row>
    <row r="9675" spans="1:3" hidden="1">
      <c r="A9675" t="b">
        <f ca="1"/>
        <v>0</v>
      </c>
      <c r="B9675" t="b">
        <f ca="1"/>
        <v>0</v>
      </c>
      <c r="C9675" t="b">
        <f ca="1"/>
        <v>0</v>
      </c>
    </row>
    <row r="9676" spans="1:3" hidden="1">
      <c r="A9676" t="b">
        <f ca="1"/>
        <v>0</v>
      </c>
      <c r="B9676" t="b">
        <f ca="1"/>
        <v>0</v>
      </c>
      <c r="C9676" t="b">
        <f ca="1"/>
        <v>0</v>
      </c>
    </row>
    <row r="9677" spans="1:3" hidden="1">
      <c r="A9677" t="b">
        <f ca="1"/>
        <v>0</v>
      </c>
      <c r="B9677" t="b">
        <f ca="1"/>
        <v>0</v>
      </c>
      <c r="C9677" t="b">
        <f ca="1"/>
        <v>0</v>
      </c>
    </row>
    <row r="9678" spans="1:3" hidden="1">
      <c r="A9678" t="b">
        <f ca="1"/>
        <v>0</v>
      </c>
      <c r="B9678" t="b">
        <f ca="1"/>
        <v>0</v>
      </c>
      <c r="C9678" t="b">
        <f ca="1"/>
        <v>0</v>
      </c>
    </row>
    <row r="9679" spans="1:3" hidden="1">
      <c r="A9679" t="b">
        <f ca="1"/>
        <v>0</v>
      </c>
      <c r="B9679" t="b">
        <f ca="1"/>
        <v>0</v>
      </c>
      <c r="C9679" t="b">
        <f ca="1"/>
        <v>0</v>
      </c>
    </row>
    <row r="9680" spans="1:3" hidden="1">
      <c r="A9680" t="b">
        <f ca="1"/>
        <v>0</v>
      </c>
      <c r="B9680" t="b">
        <f ca="1"/>
        <v>0</v>
      </c>
      <c r="C9680" t="b">
        <f ca="1"/>
        <v>0</v>
      </c>
    </row>
    <row r="9681" spans="1:3" hidden="1">
      <c r="A9681" t="b">
        <f ca="1"/>
        <v>0</v>
      </c>
      <c r="B9681" t="b">
        <f ca="1"/>
        <v>0</v>
      </c>
      <c r="C9681" t="b">
        <f ca="1"/>
        <v>0</v>
      </c>
    </row>
    <row r="9682" spans="1:3" hidden="1">
      <c r="A9682" t="b">
        <f ca="1"/>
        <v>0</v>
      </c>
      <c r="B9682" t="b">
        <f ca="1"/>
        <v>0</v>
      </c>
      <c r="C9682" t="b">
        <f ca="1"/>
        <v>0</v>
      </c>
    </row>
    <row r="9683" spans="1:3" hidden="1">
      <c r="A9683" t="b">
        <f ca="1"/>
        <v>0</v>
      </c>
      <c r="B9683" t="b">
        <f ca="1"/>
        <v>0</v>
      </c>
      <c r="C9683" t="b">
        <f ca="1"/>
        <v>0</v>
      </c>
    </row>
    <row r="9684" spans="1:3" hidden="1">
      <c r="A9684" t="b">
        <f ca="1"/>
        <v>0</v>
      </c>
      <c r="B9684" t="b">
        <f ca="1"/>
        <v>0</v>
      </c>
      <c r="C9684" t="b">
        <f ca="1"/>
        <v>0</v>
      </c>
    </row>
    <row r="9685" spans="1:3" hidden="1">
      <c r="A9685" t="b">
        <f ca="1"/>
        <v>0</v>
      </c>
      <c r="B9685" t="b">
        <f ca="1"/>
        <v>0</v>
      </c>
      <c r="C9685" t="b">
        <f ca="1"/>
        <v>0</v>
      </c>
    </row>
    <row r="9686" spans="1:3" hidden="1">
      <c r="A9686" t="b">
        <f ca="1"/>
        <v>0</v>
      </c>
      <c r="B9686" t="b">
        <f ca="1"/>
        <v>0</v>
      </c>
      <c r="C9686" t="b">
        <f ca="1"/>
        <v>0</v>
      </c>
    </row>
    <row r="9687" spans="1:3" hidden="1">
      <c r="A9687" t="b">
        <f ca="1"/>
        <v>0</v>
      </c>
      <c r="B9687" t="b">
        <f ca="1"/>
        <v>0</v>
      </c>
      <c r="C9687" t="b">
        <f ca="1"/>
        <v>0</v>
      </c>
    </row>
    <row r="9688" spans="1:3" hidden="1">
      <c r="A9688" t="b">
        <f ca="1"/>
        <v>0</v>
      </c>
      <c r="B9688" t="b">
        <f ca="1"/>
        <v>0</v>
      </c>
      <c r="C9688" t="b">
        <f ca="1"/>
        <v>0</v>
      </c>
    </row>
    <row r="9689" spans="1:3" hidden="1">
      <c r="A9689" t="b">
        <f ca="1"/>
        <v>0</v>
      </c>
      <c r="B9689" t="b">
        <f ca="1"/>
        <v>0</v>
      </c>
      <c r="C9689" t="b">
        <f ca="1"/>
        <v>0</v>
      </c>
    </row>
    <row r="9690" spans="1:3" hidden="1">
      <c r="A9690" t="b">
        <f ca="1"/>
        <v>0</v>
      </c>
      <c r="B9690" t="b">
        <f ca="1"/>
        <v>0</v>
      </c>
      <c r="C9690" t="b">
        <f ca="1"/>
        <v>0</v>
      </c>
    </row>
    <row r="9691" spans="1:3" hidden="1">
      <c r="A9691" t="b">
        <f ca="1"/>
        <v>0</v>
      </c>
      <c r="B9691" t="b">
        <f ca="1"/>
        <v>0</v>
      </c>
      <c r="C9691" t="b">
        <f ca="1"/>
        <v>0</v>
      </c>
    </row>
    <row r="9692" spans="1:3" hidden="1">
      <c r="A9692" t="b">
        <f ca="1"/>
        <v>0</v>
      </c>
      <c r="B9692" t="b">
        <f ca="1"/>
        <v>0</v>
      </c>
      <c r="C9692" t="b">
        <f ca="1"/>
        <v>0</v>
      </c>
    </row>
    <row r="9693" spans="1:3" hidden="1">
      <c r="A9693" t="b">
        <f ca="1"/>
        <v>0</v>
      </c>
      <c r="B9693" t="b">
        <f ca="1"/>
        <v>0</v>
      </c>
      <c r="C9693" t="b">
        <f ca="1"/>
        <v>0</v>
      </c>
    </row>
    <row r="9694" spans="1:3" hidden="1">
      <c r="A9694" t="b">
        <f ca="1"/>
        <v>0</v>
      </c>
      <c r="B9694" t="b">
        <f ca="1"/>
        <v>0</v>
      </c>
      <c r="C9694" t="b">
        <f ca="1"/>
        <v>0</v>
      </c>
    </row>
    <row r="9695" spans="1:3" hidden="1">
      <c r="A9695" t="b">
        <f ca="1"/>
        <v>0</v>
      </c>
      <c r="B9695" t="b">
        <f ca="1"/>
        <v>0</v>
      </c>
      <c r="C9695" t="b">
        <f ca="1"/>
        <v>0</v>
      </c>
    </row>
    <row r="9696" spans="1:3" hidden="1">
      <c r="A9696" t="b">
        <f ca="1"/>
        <v>0</v>
      </c>
      <c r="B9696" t="b">
        <f ca="1"/>
        <v>0</v>
      </c>
      <c r="C9696" t="b">
        <f ca="1"/>
        <v>0</v>
      </c>
    </row>
    <row r="9697" spans="1:3" hidden="1">
      <c r="A9697" t="b">
        <f ca="1"/>
        <v>0</v>
      </c>
      <c r="B9697" t="b">
        <f ca="1"/>
        <v>0</v>
      </c>
      <c r="C9697" t="b">
        <f ca="1"/>
        <v>0</v>
      </c>
    </row>
    <row r="9698" spans="1:3" hidden="1">
      <c r="A9698" t="b">
        <f ca="1"/>
        <v>0</v>
      </c>
      <c r="B9698" t="b">
        <f ca="1"/>
        <v>0</v>
      </c>
      <c r="C9698" t="b">
        <f ca="1"/>
        <v>0</v>
      </c>
    </row>
    <row r="9699" spans="1:3" hidden="1">
      <c r="A9699" t="b">
        <f ca="1"/>
        <v>0</v>
      </c>
      <c r="B9699" t="b">
        <f ca="1"/>
        <v>0</v>
      </c>
      <c r="C9699" t="b">
        <f ca="1"/>
        <v>0</v>
      </c>
    </row>
    <row r="9700" spans="1:3" hidden="1">
      <c r="A9700" t="b">
        <f ca="1"/>
        <v>0</v>
      </c>
      <c r="B9700" t="b">
        <f ca="1"/>
        <v>0</v>
      </c>
      <c r="C9700" t="b">
        <f ca="1"/>
        <v>0</v>
      </c>
    </row>
    <row r="9701" spans="1:3" hidden="1">
      <c r="A9701" t="b">
        <f ca="1"/>
        <v>0</v>
      </c>
      <c r="B9701" t="b">
        <f ca="1"/>
        <v>0</v>
      </c>
      <c r="C9701" t="b">
        <f ca="1"/>
        <v>0</v>
      </c>
    </row>
    <row r="9702" spans="1:3" hidden="1">
      <c r="A9702" t="b">
        <f ca="1"/>
        <v>0</v>
      </c>
      <c r="B9702" t="b">
        <f ca="1"/>
        <v>0</v>
      </c>
      <c r="C9702" t="b">
        <f ca="1"/>
        <v>0</v>
      </c>
    </row>
    <row r="9703" spans="1:3" hidden="1">
      <c r="A9703" t="b">
        <f ca="1"/>
        <v>0</v>
      </c>
      <c r="B9703" t="b">
        <f ca="1"/>
        <v>0</v>
      </c>
      <c r="C9703" t="b">
        <f ca="1"/>
        <v>0</v>
      </c>
    </row>
    <row r="9704" spans="1:3" hidden="1">
      <c r="A9704" t="b">
        <f ca="1"/>
        <v>0</v>
      </c>
      <c r="B9704" t="b">
        <f ca="1"/>
        <v>0</v>
      </c>
      <c r="C9704" t="b">
        <f ca="1"/>
        <v>0</v>
      </c>
    </row>
    <row r="9705" spans="1:3" hidden="1">
      <c r="A9705" t="b">
        <f ca="1"/>
        <v>0</v>
      </c>
      <c r="B9705" t="b">
        <f ca="1"/>
        <v>0</v>
      </c>
      <c r="C9705" t="b">
        <f ca="1"/>
        <v>0</v>
      </c>
    </row>
    <row r="9706" spans="1:3" hidden="1">
      <c r="A9706" t="b">
        <f ca="1"/>
        <v>0</v>
      </c>
      <c r="B9706" t="b">
        <f ca="1"/>
        <v>0</v>
      </c>
      <c r="C9706" t="b">
        <f ca="1"/>
        <v>0</v>
      </c>
    </row>
    <row r="9707" spans="1:3" hidden="1">
      <c r="A9707" t="b">
        <f ca="1"/>
        <v>0</v>
      </c>
      <c r="B9707" t="b">
        <f ca="1"/>
        <v>0</v>
      </c>
      <c r="C9707" t="b">
        <f ca="1"/>
        <v>0</v>
      </c>
    </row>
    <row r="9708" spans="1:3" hidden="1">
      <c r="A9708" t="b">
        <f ca="1"/>
        <v>0</v>
      </c>
      <c r="B9708" t="b">
        <f ca="1"/>
        <v>0</v>
      </c>
      <c r="C9708" t="b">
        <f ca="1"/>
        <v>0</v>
      </c>
    </row>
    <row r="9709" spans="1:3" hidden="1">
      <c r="A9709" t="b">
        <f ca="1"/>
        <v>0</v>
      </c>
      <c r="B9709" t="b">
        <f ca="1"/>
        <v>0</v>
      </c>
      <c r="C9709" t="b">
        <f ca="1"/>
        <v>0</v>
      </c>
    </row>
    <row r="9710" spans="1:3" hidden="1">
      <c r="A9710" t="b">
        <f ca="1"/>
        <v>0</v>
      </c>
      <c r="B9710" t="b">
        <f ca="1"/>
        <v>0</v>
      </c>
      <c r="C9710" t="b">
        <f ca="1"/>
        <v>0</v>
      </c>
    </row>
    <row r="9711" spans="1:3" hidden="1">
      <c r="A9711" t="b">
        <f ca="1"/>
        <v>0</v>
      </c>
      <c r="B9711" t="b">
        <f ca="1"/>
        <v>0</v>
      </c>
      <c r="C9711" t="b">
        <f ca="1"/>
        <v>0</v>
      </c>
    </row>
    <row r="9712" spans="1:3" hidden="1">
      <c r="A9712" t="b">
        <f ca="1"/>
        <v>0</v>
      </c>
      <c r="B9712" t="b">
        <f ca="1"/>
        <v>0</v>
      </c>
      <c r="C9712" t="b">
        <f ca="1"/>
        <v>0</v>
      </c>
    </row>
    <row r="9713" spans="1:3" hidden="1">
      <c r="A9713" t="b">
        <f ca="1"/>
        <v>0</v>
      </c>
      <c r="B9713" t="b">
        <f ca="1"/>
        <v>0</v>
      </c>
      <c r="C9713" t="b">
        <f ca="1"/>
        <v>0</v>
      </c>
    </row>
    <row r="9714" spans="1:3" hidden="1">
      <c r="A9714" t="b">
        <f ca="1"/>
        <v>0</v>
      </c>
      <c r="B9714" t="b">
        <f ca="1"/>
        <v>0</v>
      </c>
      <c r="C9714" t="b">
        <f ca="1"/>
        <v>0</v>
      </c>
    </row>
    <row r="9715" spans="1:3" hidden="1">
      <c r="A9715" t="b">
        <f ca="1"/>
        <v>0</v>
      </c>
      <c r="B9715" t="b">
        <f ca="1"/>
        <v>0</v>
      </c>
      <c r="C9715" t="b">
        <f ca="1"/>
        <v>0</v>
      </c>
    </row>
    <row r="9716" spans="1:3" hidden="1">
      <c r="A9716" t="b">
        <f ca="1"/>
        <v>0</v>
      </c>
      <c r="B9716" t="b">
        <f ca="1"/>
        <v>0</v>
      </c>
      <c r="C9716" t="b">
        <f ca="1"/>
        <v>0</v>
      </c>
    </row>
    <row r="9717" spans="1:3" hidden="1">
      <c r="A9717" t="b">
        <f ca="1"/>
        <v>0</v>
      </c>
      <c r="B9717" t="b">
        <f ca="1"/>
        <v>0</v>
      </c>
      <c r="C9717" t="b">
        <f ca="1"/>
        <v>0</v>
      </c>
    </row>
    <row r="9718" spans="1:3" hidden="1">
      <c r="A9718" t="b">
        <f ca="1"/>
        <v>0</v>
      </c>
      <c r="B9718" t="b">
        <f ca="1"/>
        <v>0</v>
      </c>
      <c r="C9718" t="b">
        <f ca="1"/>
        <v>0</v>
      </c>
    </row>
    <row r="9719" spans="1:3" hidden="1">
      <c r="A9719" t="b">
        <f ca="1"/>
        <v>0</v>
      </c>
      <c r="B9719" t="b">
        <f ca="1"/>
        <v>0</v>
      </c>
      <c r="C9719" t="b">
        <f ca="1"/>
        <v>0</v>
      </c>
    </row>
    <row r="9720" spans="1:3" hidden="1">
      <c r="A9720" t="b">
        <f ca="1"/>
        <v>0</v>
      </c>
      <c r="B9720" t="b">
        <f ca="1"/>
        <v>0</v>
      </c>
      <c r="C9720" t="b">
        <f ca="1"/>
        <v>0</v>
      </c>
    </row>
    <row r="9721" spans="1:3" hidden="1">
      <c r="A9721" t="b">
        <f ca="1"/>
        <v>0</v>
      </c>
      <c r="B9721" t="b">
        <f ca="1"/>
        <v>0</v>
      </c>
      <c r="C9721" t="b">
        <f ca="1"/>
        <v>0</v>
      </c>
    </row>
    <row r="9722" spans="1:3" hidden="1">
      <c r="A9722" t="b">
        <f ca="1"/>
        <v>0</v>
      </c>
      <c r="B9722" t="b">
        <f ca="1"/>
        <v>0</v>
      </c>
      <c r="C9722" t="b">
        <f ca="1"/>
        <v>0</v>
      </c>
    </row>
    <row r="9723" spans="1:3" hidden="1">
      <c r="A9723" t="b">
        <f ca="1"/>
        <v>0</v>
      </c>
      <c r="B9723" t="b">
        <f ca="1"/>
        <v>0</v>
      </c>
      <c r="C9723" t="b">
        <f ca="1"/>
        <v>0</v>
      </c>
    </row>
    <row r="9724" spans="1:3" hidden="1">
      <c r="A9724" t="b">
        <f ca="1"/>
        <v>0</v>
      </c>
      <c r="B9724" t="b">
        <f ca="1"/>
        <v>0</v>
      </c>
      <c r="C9724" t="b">
        <f ca="1"/>
        <v>0</v>
      </c>
    </row>
    <row r="9725" spans="1:3" hidden="1">
      <c r="A9725" t="b">
        <f ca="1"/>
        <v>0</v>
      </c>
      <c r="B9725" t="b">
        <f ca="1"/>
        <v>0</v>
      </c>
      <c r="C9725" t="b">
        <f ca="1"/>
        <v>0</v>
      </c>
    </row>
    <row r="9726" spans="1:3" hidden="1">
      <c r="A9726" t="b">
        <f ca="1"/>
        <v>0</v>
      </c>
      <c r="B9726" t="b">
        <f ca="1"/>
        <v>0</v>
      </c>
      <c r="C9726" t="b">
        <f ca="1"/>
        <v>0</v>
      </c>
    </row>
    <row r="9727" spans="1:3" hidden="1">
      <c r="A9727" t="b">
        <f ca="1"/>
        <v>0</v>
      </c>
      <c r="B9727" t="b">
        <f ca="1"/>
        <v>0</v>
      </c>
      <c r="C9727" t="b">
        <f ca="1"/>
        <v>0</v>
      </c>
    </row>
    <row r="9728" spans="1:3" hidden="1">
      <c r="A9728" t="b">
        <f ca="1"/>
        <v>0</v>
      </c>
      <c r="B9728" t="b">
        <f ca="1"/>
        <v>0</v>
      </c>
      <c r="C9728" t="b">
        <f ca="1"/>
        <v>0</v>
      </c>
    </row>
    <row r="9729" spans="1:3" hidden="1">
      <c r="A9729" t="b">
        <f ca="1"/>
        <v>0</v>
      </c>
      <c r="B9729" t="b">
        <f ca="1"/>
        <v>0</v>
      </c>
      <c r="C9729" t="b">
        <f ca="1"/>
        <v>0</v>
      </c>
    </row>
    <row r="9730" spans="1:3" hidden="1">
      <c r="A9730" t="b">
        <f ca="1"/>
        <v>0</v>
      </c>
      <c r="B9730" t="b">
        <f ca="1"/>
        <v>0</v>
      </c>
      <c r="C9730" t="b">
        <f ca="1"/>
        <v>0</v>
      </c>
    </row>
    <row r="9731" spans="1:3" hidden="1">
      <c r="A9731" t="b">
        <f ca="1"/>
        <v>0</v>
      </c>
      <c r="B9731" t="b">
        <f ca="1"/>
        <v>0</v>
      </c>
      <c r="C9731" t="b">
        <f ca="1"/>
        <v>0</v>
      </c>
    </row>
    <row r="9732" spans="1:3" hidden="1">
      <c r="A9732" t="b">
        <f ca="1"/>
        <v>0</v>
      </c>
      <c r="B9732" t="b">
        <f ca="1"/>
        <v>0</v>
      </c>
      <c r="C9732" t="b">
        <f ca="1"/>
        <v>0</v>
      </c>
    </row>
    <row r="9733" spans="1:3" hidden="1">
      <c r="A9733" t="b">
        <f ca="1"/>
        <v>0</v>
      </c>
      <c r="B9733" t="b">
        <f ca="1"/>
        <v>0</v>
      </c>
      <c r="C9733" t="b">
        <f ca="1"/>
        <v>0</v>
      </c>
    </row>
    <row r="9734" spans="1:3" hidden="1">
      <c r="A9734" t="b">
        <f ca="1"/>
        <v>0</v>
      </c>
      <c r="B9734" t="b">
        <f ca="1"/>
        <v>0</v>
      </c>
      <c r="C9734" t="b">
        <f ca="1"/>
        <v>0</v>
      </c>
    </row>
    <row r="9735" spans="1:3" hidden="1">
      <c r="A9735" t="b">
        <f ca="1"/>
        <v>0</v>
      </c>
      <c r="B9735" t="b">
        <f ca="1"/>
        <v>0</v>
      </c>
      <c r="C9735" t="b">
        <f ca="1"/>
        <v>0</v>
      </c>
    </row>
    <row r="9736" spans="1:3" hidden="1">
      <c r="A9736" t="b">
        <f ca="1"/>
        <v>0</v>
      </c>
      <c r="B9736" t="b">
        <f ca="1"/>
        <v>0</v>
      </c>
      <c r="C9736" t="b">
        <f ca="1"/>
        <v>0</v>
      </c>
    </row>
    <row r="9737" spans="1:3" hidden="1">
      <c r="A9737" t="b">
        <f ca="1"/>
        <v>0</v>
      </c>
      <c r="B9737" t="b">
        <f ca="1"/>
        <v>0</v>
      </c>
      <c r="C9737" t="b">
        <f ca="1"/>
        <v>0</v>
      </c>
    </row>
    <row r="9738" spans="1:3" hidden="1">
      <c r="A9738" t="b">
        <f ca="1"/>
        <v>0</v>
      </c>
      <c r="B9738" t="b">
        <f ca="1"/>
        <v>0</v>
      </c>
      <c r="C9738" t="b">
        <f ca="1"/>
        <v>0</v>
      </c>
    </row>
    <row r="9739" spans="1:3" hidden="1">
      <c r="A9739" t="b">
        <f ca="1"/>
        <v>0</v>
      </c>
      <c r="B9739" t="b">
        <f ca="1"/>
        <v>0</v>
      </c>
      <c r="C9739" t="b">
        <f ca="1"/>
        <v>0</v>
      </c>
    </row>
    <row r="9740" spans="1:3" hidden="1">
      <c r="A9740" t="b">
        <f ca="1"/>
        <v>0</v>
      </c>
      <c r="B9740" t="b">
        <f ca="1"/>
        <v>0</v>
      </c>
      <c r="C9740" t="b">
        <f ca="1"/>
        <v>0</v>
      </c>
    </row>
    <row r="9741" spans="1:3" hidden="1">
      <c r="A9741" t="b">
        <f ca="1"/>
        <v>0</v>
      </c>
      <c r="B9741" t="b">
        <f ca="1"/>
        <v>0</v>
      </c>
      <c r="C9741" t="b">
        <f ca="1"/>
        <v>0</v>
      </c>
    </row>
    <row r="9742" spans="1:3" hidden="1">
      <c r="A9742" t="b">
        <f ca="1"/>
        <v>0</v>
      </c>
      <c r="B9742" t="b">
        <f ca="1"/>
        <v>0</v>
      </c>
      <c r="C9742" t="b">
        <f ca="1"/>
        <v>0</v>
      </c>
    </row>
    <row r="9743" spans="1:3" hidden="1">
      <c r="A9743" t="b">
        <f ca="1"/>
        <v>0</v>
      </c>
      <c r="B9743" t="b">
        <f ca="1"/>
        <v>0</v>
      </c>
      <c r="C9743" t="b">
        <f ca="1"/>
        <v>0</v>
      </c>
    </row>
    <row r="9744" spans="1:3" hidden="1">
      <c r="A9744" t="b">
        <f ca="1"/>
        <v>0</v>
      </c>
      <c r="B9744" t="b">
        <f ca="1"/>
        <v>0</v>
      </c>
      <c r="C9744" t="b">
        <f ca="1"/>
        <v>0</v>
      </c>
    </row>
    <row r="9745" spans="1:3" hidden="1">
      <c r="A9745" t="b">
        <f ca="1"/>
        <v>0</v>
      </c>
      <c r="B9745" t="b">
        <f ca="1"/>
        <v>0</v>
      </c>
      <c r="C9745" t="b">
        <f ca="1"/>
        <v>0</v>
      </c>
    </row>
    <row r="9746" spans="1:3" hidden="1">
      <c r="A9746" t="b">
        <f ca="1"/>
        <v>0</v>
      </c>
      <c r="B9746" t="b">
        <f ca="1"/>
        <v>0</v>
      </c>
      <c r="C9746" t="b">
        <f ca="1"/>
        <v>0</v>
      </c>
    </row>
    <row r="9747" spans="1:3" hidden="1">
      <c r="A9747" t="b">
        <f ca="1"/>
        <v>0</v>
      </c>
      <c r="B9747" t="b">
        <f ca="1"/>
        <v>0</v>
      </c>
      <c r="C9747" t="b">
        <f ca="1"/>
        <v>0</v>
      </c>
    </row>
    <row r="9748" spans="1:3" hidden="1">
      <c r="A9748" t="b">
        <f ca="1"/>
        <v>0</v>
      </c>
      <c r="B9748" t="b">
        <f ca="1"/>
        <v>0</v>
      </c>
      <c r="C9748" t="b">
        <f ca="1"/>
        <v>0</v>
      </c>
    </row>
    <row r="9749" spans="1:3" hidden="1">
      <c r="A9749" t="b">
        <f ca="1"/>
        <v>0</v>
      </c>
      <c r="B9749" t="b">
        <f ca="1"/>
        <v>0</v>
      </c>
      <c r="C9749" t="b">
        <f ca="1"/>
        <v>0</v>
      </c>
    </row>
    <row r="9750" spans="1:3" hidden="1">
      <c r="A9750" t="b">
        <f ca="1"/>
        <v>0</v>
      </c>
      <c r="B9750" t="b">
        <f ca="1"/>
        <v>0</v>
      </c>
      <c r="C9750" t="b">
        <f ca="1"/>
        <v>0</v>
      </c>
    </row>
    <row r="9751" spans="1:3" hidden="1">
      <c r="A9751" t="b">
        <f ca="1"/>
        <v>0</v>
      </c>
      <c r="B9751" t="b">
        <f ca="1"/>
        <v>0</v>
      </c>
      <c r="C9751" t="b">
        <f ca="1"/>
        <v>0</v>
      </c>
    </row>
    <row r="9752" spans="1:3" hidden="1">
      <c r="A9752" t="b">
        <f ca="1"/>
        <v>0</v>
      </c>
      <c r="B9752" t="b">
        <f ca="1"/>
        <v>0</v>
      </c>
      <c r="C9752" t="b">
        <f ca="1"/>
        <v>0</v>
      </c>
    </row>
    <row r="9753" spans="1:3" hidden="1">
      <c r="A9753" t="b">
        <f ca="1"/>
        <v>0</v>
      </c>
      <c r="B9753" t="b">
        <f ca="1"/>
        <v>0</v>
      </c>
      <c r="C9753" t="b">
        <f ca="1"/>
        <v>0</v>
      </c>
    </row>
    <row r="9754" spans="1:3" hidden="1">
      <c r="A9754" t="b">
        <f ca="1"/>
        <v>0</v>
      </c>
      <c r="B9754" t="b">
        <f ca="1"/>
        <v>0</v>
      </c>
      <c r="C9754" t="b">
        <f ca="1"/>
        <v>0</v>
      </c>
    </row>
    <row r="9755" spans="1:3" hidden="1">
      <c r="A9755" t="b">
        <f ca="1"/>
        <v>0</v>
      </c>
      <c r="B9755" t="b">
        <f ca="1"/>
        <v>0</v>
      </c>
      <c r="C9755" t="b">
        <f ca="1"/>
        <v>0</v>
      </c>
    </row>
    <row r="9756" spans="1:3" hidden="1">
      <c r="A9756" t="b">
        <f ca="1"/>
        <v>0</v>
      </c>
      <c r="B9756" t="b">
        <f ca="1"/>
        <v>0</v>
      </c>
      <c r="C9756" t="b">
        <f ca="1"/>
        <v>0</v>
      </c>
    </row>
    <row r="9757" spans="1:3" hidden="1">
      <c r="A9757" t="b">
        <f ca="1"/>
        <v>0</v>
      </c>
      <c r="B9757" t="b">
        <f ca="1"/>
        <v>0</v>
      </c>
      <c r="C9757" t="b">
        <f ca="1"/>
        <v>0</v>
      </c>
    </row>
    <row r="9758" spans="1:3" hidden="1">
      <c r="A9758" t="b">
        <f ca="1"/>
        <v>0</v>
      </c>
      <c r="B9758" t="b">
        <f ca="1"/>
        <v>0</v>
      </c>
      <c r="C9758" t="b">
        <f ca="1"/>
        <v>0</v>
      </c>
    </row>
    <row r="9759" spans="1:3" hidden="1">
      <c r="A9759" t="b">
        <f ca="1"/>
        <v>0</v>
      </c>
      <c r="B9759" t="b">
        <f ca="1"/>
        <v>0</v>
      </c>
      <c r="C9759" t="b">
        <f ca="1"/>
        <v>0</v>
      </c>
    </row>
    <row r="9760" spans="1:3" hidden="1">
      <c r="A9760" t="b">
        <f ca="1"/>
        <v>0</v>
      </c>
      <c r="B9760" t="b">
        <f ca="1"/>
        <v>0</v>
      </c>
      <c r="C9760" t="b">
        <f ca="1"/>
        <v>0</v>
      </c>
    </row>
    <row r="9761" spans="1:3" hidden="1">
      <c r="A9761" t="b">
        <f ca="1"/>
        <v>0</v>
      </c>
      <c r="B9761" t="b">
        <f ca="1"/>
        <v>0</v>
      </c>
      <c r="C9761" t="b">
        <f ca="1"/>
        <v>0</v>
      </c>
    </row>
    <row r="9762" spans="1:3" hidden="1">
      <c r="A9762" t="b">
        <f ca="1"/>
        <v>0</v>
      </c>
      <c r="B9762" t="b">
        <f ca="1"/>
        <v>0</v>
      </c>
      <c r="C9762" t="b">
        <f ca="1"/>
        <v>0</v>
      </c>
    </row>
    <row r="9763" spans="1:3" hidden="1">
      <c r="A9763" t="b">
        <f ca="1"/>
        <v>0</v>
      </c>
      <c r="B9763" t="b">
        <f ca="1"/>
        <v>0</v>
      </c>
      <c r="C9763" t="b">
        <f ca="1"/>
        <v>0</v>
      </c>
    </row>
    <row r="9764" spans="1:3" hidden="1">
      <c r="A9764" t="b">
        <f ca="1"/>
        <v>0</v>
      </c>
      <c r="B9764" t="b">
        <f ca="1"/>
        <v>0</v>
      </c>
      <c r="C9764" t="b">
        <f ca="1"/>
        <v>0</v>
      </c>
    </row>
    <row r="9765" spans="1:3" hidden="1">
      <c r="A9765" t="b">
        <f ca="1"/>
        <v>0</v>
      </c>
      <c r="B9765" t="b">
        <f ca="1"/>
        <v>0</v>
      </c>
      <c r="C9765" t="b">
        <f ca="1"/>
        <v>0</v>
      </c>
    </row>
    <row r="9766" spans="1:3" hidden="1">
      <c r="A9766" t="b">
        <f ca="1"/>
        <v>0</v>
      </c>
      <c r="B9766" t="b">
        <f ca="1"/>
        <v>0</v>
      </c>
      <c r="C9766" t="b">
        <f ca="1"/>
        <v>0</v>
      </c>
    </row>
    <row r="9767" spans="1:3" hidden="1">
      <c r="A9767" t="b">
        <f ca="1"/>
        <v>0</v>
      </c>
      <c r="B9767" t="b">
        <f ca="1"/>
        <v>0</v>
      </c>
      <c r="C9767" t="b">
        <f ca="1"/>
        <v>0</v>
      </c>
    </row>
    <row r="9768" spans="1:3" hidden="1">
      <c r="A9768" t="b">
        <f ca="1"/>
        <v>0</v>
      </c>
      <c r="B9768" t="b">
        <f ca="1"/>
        <v>0</v>
      </c>
      <c r="C9768" t="b">
        <f ca="1"/>
        <v>0</v>
      </c>
    </row>
    <row r="9769" spans="1:3" hidden="1">
      <c r="A9769" t="b">
        <f ca="1"/>
        <v>0</v>
      </c>
      <c r="B9769" t="b">
        <f ca="1"/>
        <v>0</v>
      </c>
      <c r="C9769" t="b">
        <f ca="1"/>
        <v>0</v>
      </c>
    </row>
    <row r="9770" spans="1:3" hidden="1">
      <c r="A9770" t="b">
        <f ca="1"/>
        <v>0</v>
      </c>
      <c r="B9770" t="b">
        <f ca="1"/>
        <v>0</v>
      </c>
      <c r="C9770" t="b">
        <f ca="1"/>
        <v>0</v>
      </c>
    </row>
    <row r="9771" spans="1:3" hidden="1">
      <c r="A9771" t="b">
        <f ca="1"/>
        <v>0</v>
      </c>
      <c r="B9771" t="b">
        <f ca="1"/>
        <v>0</v>
      </c>
      <c r="C9771" t="b">
        <f ca="1"/>
        <v>0</v>
      </c>
    </row>
    <row r="9772" spans="1:3" hidden="1">
      <c r="A9772" t="b">
        <f ca="1"/>
        <v>0</v>
      </c>
      <c r="B9772" t="b">
        <f ca="1"/>
        <v>0</v>
      </c>
      <c r="C9772" t="b">
        <f ca="1"/>
        <v>0</v>
      </c>
    </row>
    <row r="9773" spans="1:3" hidden="1">
      <c r="A9773" t="b">
        <f ca="1"/>
        <v>0</v>
      </c>
      <c r="B9773" t="b">
        <f ca="1"/>
        <v>0</v>
      </c>
      <c r="C9773" t="b">
        <f ca="1"/>
        <v>0</v>
      </c>
    </row>
    <row r="9774" spans="1:3" hidden="1">
      <c r="A9774" t="b">
        <f ca="1"/>
        <v>0</v>
      </c>
      <c r="B9774" t="b">
        <f ca="1"/>
        <v>0</v>
      </c>
      <c r="C9774" t="b">
        <f ca="1"/>
        <v>0</v>
      </c>
    </row>
    <row r="9775" spans="1:3" hidden="1">
      <c r="A9775" t="b">
        <f ca="1"/>
        <v>0</v>
      </c>
      <c r="B9775" t="b">
        <f ca="1"/>
        <v>0</v>
      </c>
      <c r="C9775" t="b">
        <f ca="1"/>
        <v>0</v>
      </c>
    </row>
    <row r="9776" spans="1:3" hidden="1">
      <c r="A9776" t="b">
        <f ca="1"/>
        <v>0</v>
      </c>
      <c r="B9776" t="b">
        <f ca="1"/>
        <v>0</v>
      </c>
      <c r="C9776" t="b">
        <f ca="1"/>
        <v>0</v>
      </c>
    </row>
    <row r="9777" spans="1:3" hidden="1">
      <c r="A9777" t="b">
        <f ca="1"/>
        <v>0</v>
      </c>
      <c r="B9777" t="b">
        <f ca="1"/>
        <v>0</v>
      </c>
      <c r="C9777" t="b">
        <f ca="1"/>
        <v>0</v>
      </c>
    </row>
    <row r="9778" spans="1:3" hidden="1">
      <c r="A9778" t="b">
        <f ca="1"/>
        <v>0</v>
      </c>
      <c r="B9778" t="b">
        <f ca="1"/>
        <v>0</v>
      </c>
      <c r="C9778" t="b">
        <f ca="1"/>
        <v>0</v>
      </c>
    </row>
    <row r="9779" spans="1:3" hidden="1">
      <c r="A9779" t="b">
        <f ca="1"/>
        <v>0</v>
      </c>
      <c r="B9779" t="b">
        <f ca="1"/>
        <v>0</v>
      </c>
      <c r="C9779" t="b">
        <f ca="1"/>
        <v>0</v>
      </c>
    </row>
    <row r="9780" spans="1:3" hidden="1">
      <c r="A9780" t="b">
        <f ca="1"/>
        <v>0</v>
      </c>
      <c r="B9780" t="b">
        <f ca="1"/>
        <v>0</v>
      </c>
      <c r="C9780" t="b">
        <f ca="1"/>
        <v>0</v>
      </c>
    </row>
    <row r="9781" spans="1:3" hidden="1">
      <c r="A9781" t="b">
        <f ca="1"/>
        <v>0</v>
      </c>
      <c r="B9781" t="b">
        <f ca="1"/>
        <v>0</v>
      </c>
      <c r="C9781" t="b">
        <f ca="1"/>
        <v>0</v>
      </c>
    </row>
    <row r="9782" spans="1:3" hidden="1">
      <c r="A9782" t="b">
        <f ca="1"/>
        <v>0</v>
      </c>
      <c r="B9782" t="b">
        <f ca="1"/>
        <v>0</v>
      </c>
      <c r="C9782" t="b">
        <f ca="1"/>
        <v>0</v>
      </c>
    </row>
    <row r="9783" spans="1:3" hidden="1">
      <c r="A9783" t="b">
        <f ca="1"/>
        <v>0</v>
      </c>
      <c r="B9783" t="b">
        <f ca="1"/>
        <v>0</v>
      </c>
      <c r="C9783" t="b">
        <f ca="1"/>
        <v>0</v>
      </c>
    </row>
    <row r="9784" spans="1:3" hidden="1">
      <c r="A9784" t="b">
        <f ca="1"/>
        <v>0</v>
      </c>
      <c r="B9784" t="b">
        <f ca="1"/>
        <v>0</v>
      </c>
      <c r="C9784" t="b">
        <f ca="1"/>
        <v>0</v>
      </c>
    </row>
    <row r="9785" spans="1:3" hidden="1">
      <c r="A9785" t="b">
        <f ca="1"/>
        <v>0</v>
      </c>
      <c r="B9785" t="b">
        <f ca="1"/>
        <v>0</v>
      </c>
      <c r="C9785" t="b">
        <f ca="1"/>
        <v>0</v>
      </c>
    </row>
    <row r="9786" spans="1:3" hidden="1">
      <c r="A9786" t="b">
        <f ca="1"/>
        <v>0</v>
      </c>
      <c r="B9786" t="b">
        <f ca="1"/>
        <v>0</v>
      </c>
      <c r="C9786" t="b">
        <f ca="1"/>
        <v>0</v>
      </c>
    </row>
    <row r="9787" spans="1:3" hidden="1">
      <c r="A9787" t="b">
        <f ca="1"/>
        <v>0</v>
      </c>
      <c r="B9787" t="b">
        <f ca="1"/>
        <v>0</v>
      </c>
      <c r="C9787" t="b">
        <f ca="1"/>
        <v>0</v>
      </c>
    </row>
    <row r="9788" spans="1:3" hidden="1">
      <c r="A9788" t="b">
        <f ca="1"/>
        <v>0</v>
      </c>
      <c r="B9788" t="b">
        <f ca="1"/>
        <v>0</v>
      </c>
      <c r="C9788" t="b">
        <f ca="1"/>
        <v>0</v>
      </c>
    </row>
    <row r="9789" spans="1:3" hidden="1">
      <c r="A9789" t="b">
        <f ca="1"/>
        <v>0</v>
      </c>
      <c r="B9789" t="b">
        <f ca="1"/>
        <v>0</v>
      </c>
      <c r="C9789" t="b">
        <f ca="1"/>
        <v>0</v>
      </c>
    </row>
    <row r="9790" spans="1:3" hidden="1">
      <c r="A9790" t="b">
        <f ca="1"/>
        <v>0</v>
      </c>
      <c r="B9790" t="b">
        <f ca="1"/>
        <v>0</v>
      </c>
      <c r="C9790" t="b">
        <f ca="1"/>
        <v>0</v>
      </c>
    </row>
    <row r="9791" spans="1:3" hidden="1">
      <c r="A9791" t="b">
        <f ca="1"/>
        <v>0</v>
      </c>
      <c r="B9791" t="b">
        <f ca="1"/>
        <v>0</v>
      </c>
      <c r="C9791" t="b">
        <f ca="1"/>
        <v>0</v>
      </c>
    </row>
    <row r="9792" spans="1:3" hidden="1">
      <c r="A9792" t="b">
        <f ca="1"/>
        <v>0</v>
      </c>
      <c r="B9792" t="b">
        <f ca="1"/>
        <v>0</v>
      </c>
      <c r="C9792" t="b">
        <f ca="1"/>
        <v>0</v>
      </c>
    </row>
    <row r="9793" spans="1:3" hidden="1">
      <c r="A9793" t="b">
        <f ca="1"/>
        <v>0</v>
      </c>
      <c r="B9793" t="b">
        <f ca="1"/>
        <v>0</v>
      </c>
      <c r="C9793" t="b">
        <f ca="1"/>
        <v>0</v>
      </c>
    </row>
    <row r="9794" spans="1:3" hidden="1">
      <c r="A9794" t="b">
        <f ca="1"/>
        <v>0</v>
      </c>
      <c r="B9794" t="b">
        <f ca="1"/>
        <v>0</v>
      </c>
      <c r="C9794" t="b">
        <f ca="1"/>
        <v>0</v>
      </c>
    </row>
    <row r="9795" spans="1:3" hidden="1">
      <c r="A9795" t="b">
        <f ca="1"/>
        <v>0</v>
      </c>
      <c r="B9795" t="b">
        <f ca="1"/>
        <v>0</v>
      </c>
      <c r="C9795" t="b">
        <f ca="1"/>
        <v>0</v>
      </c>
    </row>
    <row r="9796" spans="1:3" hidden="1">
      <c r="A9796" t="b">
        <f ca="1"/>
        <v>0</v>
      </c>
      <c r="B9796" t="b">
        <f ca="1"/>
        <v>0</v>
      </c>
      <c r="C9796" t="b">
        <f ca="1"/>
        <v>0</v>
      </c>
    </row>
    <row r="9797" spans="1:3" hidden="1">
      <c r="A9797" t="b">
        <f ca="1"/>
        <v>0</v>
      </c>
      <c r="B9797" t="b">
        <f ca="1"/>
        <v>0</v>
      </c>
      <c r="C9797" t="b">
        <f ca="1"/>
        <v>0</v>
      </c>
    </row>
    <row r="9798" spans="1:3" hidden="1">
      <c r="A9798" t="b">
        <f ca="1"/>
        <v>0</v>
      </c>
      <c r="B9798" t="b">
        <f ca="1"/>
        <v>0</v>
      </c>
      <c r="C9798" t="b">
        <f ca="1"/>
        <v>0</v>
      </c>
    </row>
    <row r="9799" spans="1:3" hidden="1">
      <c r="A9799" t="b">
        <f ca="1"/>
        <v>0</v>
      </c>
      <c r="B9799" t="b">
        <f ca="1"/>
        <v>0</v>
      </c>
      <c r="C9799" t="b">
        <f ca="1"/>
        <v>0</v>
      </c>
    </row>
    <row r="9800" spans="1:3" hidden="1">
      <c r="A9800" t="b">
        <f ca="1"/>
        <v>0</v>
      </c>
      <c r="B9800" t="b">
        <f ca="1"/>
        <v>0</v>
      </c>
      <c r="C9800" t="b">
        <f ca="1"/>
        <v>0</v>
      </c>
    </row>
    <row r="9801" spans="1:3" hidden="1">
      <c r="A9801" t="b">
        <f ca="1"/>
        <v>0</v>
      </c>
      <c r="B9801" t="b">
        <f ca="1"/>
        <v>0</v>
      </c>
      <c r="C9801" t="b">
        <f ca="1"/>
        <v>0</v>
      </c>
    </row>
    <row r="9802" spans="1:3" hidden="1">
      <c r="A9802" t="b">
        <f ca="1"/>
        <v>0</v>
      </c>
      <c r="B9802" t="b">
        <f ca="1"/>
        <v>0</v>
      </c>
      <c r="C9802" t="b">
        <f ca="1"/>
        <v>0</v>
      </c>
    </row>
    <row r="9803" spans="1:3" hidden="1">
      <c r="A9803" t="b">
        <f ca="1"/>
        <v>0</v>
      </c>
      <c r="B9803" t="b">
        <f ca="1"/>
        <v>0</v>
      </c>
      <c r="C9803" t="b">
        <f ca="1"/>
        <v>0</v>
      </c>
    </row>
    <row r="9804" spans="1:3" hidden="1">
      <c r="A9804" t="b">
        <f ca="1"/>
        <v>0</v>
      </c>
      <c r="B9804" t="b">
        <f ca="1"/>
        <v>0</v>
      </c>
      <c r="C9804" t="b">
        <f ca="1"/>
        <v>0</v>
      </c>
    </row>
    <row r="9805" spans="1:3" hidden="1">
      <c r="A9805" t="b">
        <f ca="1"/>
        <v>0</v>
      </c>
      <c r="B9805" t="b">
        <f ca="1"/>
        <v>0</v>
      </c>
      <c r="C9805" t="b">
        <f ca="1"/>
        <v>0</v>
      </c>
    </row>
    <row r="9806" spans="1:3" hidden="1">
      <c r="A9806" t="b">
        <f ca="1"/>
        <v>0</v>
      </c>
      <c r="B9806" t="b">
        <f ca="1"/>
        <v>0</v>
      </c>
      <c r="C9806" t="b">
        <f ca="1"/>
        <v>0</v>
      </c>
    </row>
    <row r="9807" spans="1:3" hidden="1">
      <c r="A9807" t="b">
        <f ca="1"/>
        <v>0</v>
      </c>
      <c r="B9807" t="b">
        <f ca="1"/>
        <v>0</v>
      </c>
      <c r="C9807" t="b">
        <f ca="1"/>
        <v>0</v>
      </c>
    </row>
    <row r="9808" spans="1:3" hidden="1">
      <c r="A9808" t="b">
        <f ca="1"/>
        <v>0</v>
      </c>
      <c r="B9808" t="b">
        <f ca="1"/>
        <v>0</v>
      </c>
      <c r="C9808" t="b">
        <f ca="1"/>
        <v>0</v>
      </c>
    </row>
    <row r="9809" spans="1:3" hidden="1">
      <c r="A9809" t="b">
        <f ca="1"/>
        <v>0</v>
      </c>
      <c r="B9809" t="b">
        <f ca="1"/>
        <v>0</v>
      </c>
      <c r="C9809" t="b">
        <f ca="1"/>
        <v>0</v>
      </c>
    </row>
    <row r="9810" spans="1:3" hidden="1">
      <c r="A9810" t="b">
        <f ca="1"/>
        <v>0</v>
      </c>
      <c r="B9810" t="b">
        <f ca="1"/>
        <v>0</v>
      </c>
      <c r="C9810" t="b">
        <f ca="1"/>
        <v>0</v>
      </c>
    </row>
    <row r="9811" spans="1:3" hidden="1">
      <c r="A9811" t="b">
        <f ca="1"/>
        <v>0</v>
      </c>
      <c r="B9811" t="b">
        <f ca="1"/>
        <v>0</v>
      </c>
      <c r="C9811" t="b">
        <f ca="1"/>
        <v>0</v>
      </c>
    </row>
    <row r="9812" spans="1:3" hidden="1">
      <c r="A9812" t="b">
        <f ca="1"/>
        <v>0</v>
      </c>
      <c r="B9812" t="b">
        <f ca="1"/>
        <v>0</v>
      </c>
      <c r="C9812" t="b">
        <f ca="1"/>
        <v>0</v>
      </c>
    </row>
    <row r="9813" spans="1:3" hidden="1">
      <c r="A9813" t="b">
        <f ca="1"/>
        <v>0</v>
      </c>
      <c r="B9813" t="b">
        <f ca="1"/>
        <v>0</v>
      </c>
      <c r="C9813" t="b">
        <f ca="1"/>
        <v>0</v>
      </c>
    </row>
    <row r="9814" spans="1:3" hidden="1">
      <c r="A9814" t="b">
        <f ca="1"/>
        <v>0</v>
      </c>
      <c r="B9814" t="b">
        <f ca="1"/>
        <v>0</v>
      </c>
      <c r="C9814" t="b">
        <f ca="1"/>
        <v>0</v>
      </c>
    </row>
    <row r="9815" spans="1:3" hidden="1">
      <c r="A9815" t="b">
        <f ca="1"/>
        <v>0</v>
      </c>
      <c r="B9815" t="b">
        <f ca="1"/>
        <v>0</v>
      </c>
      <c r="C9815" t="b">
        <f ca="1"/>
        <v>0</v>
      </c>
    </row>
    <row r="9816" spans="1:3" hidden="1">
      <c r="A9816" t="b">
        <f ca="1"/>
        <v>0</v>
      </c>
      <c r="B9816" t="b">
        <f ca="1"/>
        <v>0</v>
      </c>
      <c r="C9816" t="b">
        <f ca="1"/>
        <v>0</v>
      </c>
    </row>
    <row r="9817" spans="1:3" hidden="1">
      <c r="A9817" t="b">
        <f ca="1"/>
        <v>0</v>
      </c>
      <c r="B9817" t="b">
        <f ca="1"/>
        <v>0</v>
      </c>
      <c r="C9817" t="b">
        <f ca="1"/>
        <v>0</v>
      </c>
    </row>
    <row r="9818" spans="1:3" hidden="1">
      <c r="A9818" t="b">
        <f ca="1"/>
        <v>0</v>
      </c>
      <c r="B9818" t="b">
        <f ca="1"/>
        <v>0</v>
      </c>
      <c r="C9818" t="b">
        <f ca="1"/>
        <v>0</v>
      </c>
    </row>
    <row r="9819" spans="1:3" hidden="1">
      <c r="A9819" t="b">
        <f ca="1"/>
        <v>0</v>
      </c>
      <c r="B9819" t="b">
        <f ca="1"/>
        <v>0</v>
      </c>
      <c r="C9819" t="b">
        <f ca="1"/>
        <v>0</v>
      </c>
    </row>
    <row r="9820" spans="1:3" hidden="1">
      <c r="A9820" t="b">
        <f ca="1"/>
        <v>0</v>
      </c>
      <c r="B9820" t="b">
        <f ca="1"/>
        <v>0</v>
      </c>
      <c r="C9820" t="b">
        <f ca="1"/>
        <v>0</v>
      </c>
    </row>
    <row r="9821" spans="1:3" hidden="1">
      <c r="A9821" t="b">
        <f ca="1"/>
        <v>0</v>
      </c>
      <c r="B9821" t="b">
        <f ca="1"/>
        <v>0</v>
      </c>
      <c r="C9821" t="b">
        <f ca="1"/>
        <v>0</v>
      </c>
    </row>
    <row r="9822" spans="1:3" hidden="1">
      <c r="A9822" t="b">
        <f ca="1"/>
        <v>0</v>
      </c>
      <c r="B9822" t="b">
        <f ca="1"/>
        <v>0</v>
      </c>
      <c r="C9822" t="b">
        <f ca="1"/>
        <v>0</v>
      </c>
    </row>
    <row r="9823" spans="1:3" hidden="1">
      <c r="A9823" t="b">
        <f ca="1"/>
        <v>0</v>
      </c>
      <c r="B9823" t="b">
        <f ca="1"/>
        <v>0</v>
      </c>
      <c r="C9823" t="b">
        <f ca="1"/>
        <v>0</v>
      </c>
    </row>
    <row r="9824" spans="1:3" hidden="1">
      <c r="A9824" t="b">
        <f ca="1"/>
        <v>0</v>
      </c>
      <c r="B9824" t="b">
        <f ca="1"/>
        <v>0</v>
      </c>
      <c r="C9824" t="b">
        <f ca="1"/>
        <v>0</v>
      </c>
    </row>
    <row r="9825" spans="1:3" hidden="1">
      <c r="A9825" t="b">
        <f ca="1"/>
        <v>0</v>
      </c>
      <c r="B9825" t="b">
        <f ca="1"/>
        <v>0</v>
      </c>
      <c r="C9825" t="b">
        <f ca="1"/>
        <v>0</v>
      </c>
    </row>
    <row r="9826" spans="1:3" hidden="1">
      <c r="A9826" t="b">
        <f ca="1"/>
        <v>0</v>
      </c>
      <c r="B9826" t="b">
        <f ca="1"/>
        <v>0</v>
      </c>
      <c r="C9826" t="b">
        <f ca="1"/>
        <v>0</v>
      </c>
    </row>
    <row r="9827" spans="1:3" hidden="1">
      <c r="A9827" t="b">
        <f ca="1"/>
        <v>0</v>
      </c>
      <c r="B9827" t="b">
        <f ca="1"/>
        <v>0</v>
      </c>
      <c r="C9827" t="b">
        <f ca="1"/>
        <v>0</v>
      </c>
    </row>
    <row r="9828" spans="1:3" hidden="1">
      <c r="A9828" t="b">
        <f ca="1"/>
        <v>0</v>
      </c>
      <c r="B9828" t="b">
        <f ca="1"/>
        <v>0</v>
      </c>
      <c r="C9828" t="b">
        <f ca="1"/>
        <v>0</v>
      </c>
    </row>
    <row r="9829" spans="1:3" hidden="1">
      <c r="A9829" t="b">
        <f ca="1"/>
        <v>0</v>
      </c>
      <c r="B9829" t="b">
        <f ca="1"/>
        <v>0</v>
      </c>
      <c r="C9829" t="b">
        <f ca="1"/>
        <v>0</v>
      </c>
    </row>
    <row r="9830" spans="1:3" hidden="1">
      <c r="A9830" t="b">
        <f ca="1"/>
        <v>0</v>
      </c>
      <c r="B9830" t="b">
        <f ca="1"/>
        <v>0</v>
      </c>
      <c r="C9830" t="b">
        <f ca="1"/>
        <v>0</v>
      </c>
    </row>
    <row r="9831" spans="1:3" hidden="1">
      <c r="A9831" t="b">
        <f ca="1"/>
        <v>0</v>
      </c>
      <c r="B9831" t="b">
        <f ca="1"/>
        <v>0</v>
      </c>
      <c r="C9831" t="b">
        <f ca="1"/>
        <v>0</v>
      </c>
    </row>
    <row r="9832" spans="1:3" hidden="1">
      <c r="A9832" t="b">
        <f ca="1"/>
        <v>0</v>
      </c>
      <c r="B9832" t="b">
        <f ca="1"/>
        <v>0</v>
      </c>
      <c r="C9832" t="b">
        <f ca="1"/>
        <v>0</v>
      </c>
    </row>
    <row r="9833" spans="1:3" hidden="1">
      <c r="A9833" t="b">
        <f ca="1"/>
        <v>0</v>
      </c>
      <c r="B9833" t="b">
        <f ca="1"/>
        <v>0</v>
      </c>
      <c r="C9833" t="b">
        <f ca="1"/>
        <v>0</v>
      </c>
    </row>
    <row r="9834" spans="1:3" hidden="1">
      <c r="A9834" t="b">
        <f ca="1"/>
        <v>0</v>
      </c>
      <c r="B9834" t="b">
        <f ca="1"/>
        <v>0</v>
      </c>
      <c r="C9834" t="b">
        <f ca="1"/>
        <v>0</v>
      </c>
    </row>
    <row r="9835" spans="1:3" hidden="1">
      <c r="A9835" t="b">
        <f ca="1"/>
        <v>0</v>
      </c>
      <c r="B9835" t="b">
        <f ca="1"/>
        <v>0</v>
      </c>
      <c r="C9835" t="b">
        <f ca="1"/>
        <v>0</v>
      </c>
    </row>
    <row r="9836" spans="1:3" hidden="1">
      <c r="A9836" t="b">
        <f ca="1"/>
        <v>0</v>
      </c>
      <c r="B9836" t="b">
        <f ca="1"/>
        <v>0</v>
      </c>
      <c r="C9836" t="b">
        <f ca="1"/>
        <v>0</v>
      </c>
    </row>
  </sheetData>
  <dataValidations count="2">
    <dataValidation allowBlank="1" promptTitle="Notes" prompt="Add any relevant notes specific to each line item entry" sqref="H230 L625" xr:uid="{915780B2-F57D-43A5-947D-832A412F294F}"/>
    <dataValidation allowBlank="1" showErrorMessage="1" promptTitle="Notes" prompt="Add any relevant notes specific to each line item entry" sqref="G678" xr:uid="{3095E219-C961-4706-9D1E-D008EC27C3D0}"/>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D199E62-8BB3-4DC4-ACE5-D90D9F58EE2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Start Here</vt:lpstr>
      <vt:lpstr>Spec Imports</vt:lpstr>
      <vt:lpstr>Unspec Imports</vt:lpstr>
      <vt:lpstr>Unspec Netting</vt:lpstr>
      <vt:lpstr>Spec Exports</vt:lpstr>
      <vt:lpstr>Unspec Exports</vt:lpstr>
      <vt:lpstr>EF List</vt:lpstr>
      <vt:lpstr>Misc.</vt:lpstr>
      <vt:lpstr>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Barrett, Emma (ECY)</dc:creator>
  <cp:lastModifiedBy>Yang, Joua (ECY)</cp:lastModifiedBy>
  <dcterms:created xsi:type="dcterms:W3CDTF">2023-07-06T23:43:18Z</dcterms:created>
  <dcterms:modified xsi:type="dcterms:W3CDTF">2025-05-08T23:58:35Z</dcterms:modified>
</cp:coreProperties>
</file>